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ml.chartshape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drawings/drawing5.xml" ContentType="application/vnd.openxmlformats-officedocument.drawing+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drawings/drawing7.xml" ContentType="application/vnd.openxmlformats-officedocument.drawing+xml"/>
  <Override PartName="/xl/charts/chart6.xml" ContentType="application/vnd.openxmlformats-officedocument.drawingml.chart+xml"/>
  <Override PartName="/xl/drawings/drawing8.xml" ContentType="application/vnd.openxmlformats-officedocument.drawing+xml"/>
  <Override PartName="/xl/charts/chart7.xml" ContentType="application/vnd.openxmlformats-officedocument.drawingml.chart+xml"/>
  <Override PartName="/xl/drawings/drawing9.xml" ContentType="application/vnd.openxmlformats-officedocument.drawing+xml"/>
  <Override PartName="/xl/charts/chart8.xml" ContentType="application/vnd.openxmlformats-officedocument.drawingml.chart+xml"/>
  <Override PartName="/xl/drawings/drawing10.xml" ContentType="application/vnd.openxmlformats-officedocument.drawing+xml"/>
  <Override PartName="/xl/charts/chart9.xml" ContentType="application/vnd.openxmlformats-officedocument.drawingml.chart+xml"/>
  <Override PartName="/xl/drawings/drawing11.xml" ContentType="application/vnd.openxmlformats-officedocument.drawing+xml"/>
  <Override PartName="/xl/charts/chart10.xml" ContentType="application/vnd.openxmlformats-officedocument.drawingml.chart+xml"/>
  <Override PartName="/xl/drawings/drawing12.xml" ContentType="application/vnd.openxmlformats-officedocument.drawing+xml"/>
  <Override PartName="/xl/charts/chart11.xml" ContentType="application/vnd.openxmlformats-officedocument.drawingml.chart+xml"/>
  <Override PartName="/xl/drawings/drawing1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12.xml" ContentType="application/vnd.openxmlformats-officedocument.drawingml.chart+xml"/>
  <Override PartName="/xl/drawings/drawing14.xml" ContentType="application/vnd.openxmlformats-officedocument.drawingml.chartshapes+xml"/>
  <Override PartName="/xl/charts/chart13.xml" ContentType="application/vnd.openxmlformats-officedocument.drawingml.chart+xml"/>
  <Override PartName="/xl/drawings/drawing15.xml" ContentType="application/vnd.openxmlformats-officedocument.drawingml.chartshapes+xml"/>
  <Override PartName="/xl/charts/chart14.xml" ContentType="application/vnd.openxmlformats-officedocument.drawingml.chart+xml"/>
  <Override PartName="/xl/drawings/drawing16.xml" ContentType="application/vnd.openxmlformats-officedocument.drawingml.chartshapes+xml"/>
  <Override PartName="/xl/charts/chart15.xml" ContentType="application/vnd.openxmlformats-officedocument.drawingml.chart+xml"/>
  <Override PartName="/xl/drawings/drawing17.xml" ContentType="application/vnd.openxmlformats-officedocument.drawingml.chartshapes+xml"/>
  <Override PartName="/xl/charts/chart16.xml" ContentType="application/vnd.openxmlformats-officedocument.drawingml.chart+xml"/>
  <Override PartName="/xl/drawings/drawing18.xml" ContentType="application/vnd.openxmlformats-officedocument.drawingml.chartshapes+xml"/>
  <Override PartName="/xl/charts/chart17.xml" ContentType="application/vnd.openxmlformats-officedocument.drawingml.chart+xml"/>
  <Override PartName="/xl/drawings/drawing19.xml" ContentType="application/vnd.openxmlformats-officedocument.drawingml.chartshapes+xml"/>
  <Override PartName="/xl/charts/chart18.xml" ContentType="application/vnd.openxmlformats-officedocument.drawingml.chart+xml"/>
  <Override PartName="/xl/drawings/drawing20.xml" ContentType="application/vnd.openxmlformats-officedocument.drawingml.chartshapes+xml"/>
  <Override PartName="/xl/charts/chart19.xml" ContentType="application/vnd.openxmlformats-officedocument.drawingml.chart+xml"/>
  <Override PartName="/xl/drawings/drawing21.xml" ContentType="application/vnd.openxmlformats-officedocument.drawingml.chartshapes+xml"/>
  <Override PartName="/xl/charts/chart20.xml" ContentType="application/vnd.openxmlformats-officedocument.drawingml.chart+xml"/>
  <Override PartName="/xl/drawings/drawing22.xml" ContentType="application/vnd.openxmlformats-officedocument.drawingml.chartshapes+xml"/>
  <Override PartName="/xl/charts/chart21.xml" ContentType="application/vnd.openxmlformats-officedocument.drawingml.chart+xml"/>
  <Override PartName="/xl/drawings/drawing23.xml" ContentType="application/vnd.openxmlformats-officedocument.drawingml.chartshape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24.xml" ContentType="application/vnd.openxmlformats-officedocument.drawingml.chartshapes+xml"/>
  <Override PartName="/xl/charts/chart25.xml" ContentType="application/vnd.openxmlformats-officedocument.drawingml.chart+xml"/>
  <Override PartName="/xl/drawings/drawing25.xml" ContentType="application/vnd.openxmlformats-officedocument.drawingml.chartshapes+xml"/>
  <Override PartName="/xl/drawings/drawing26.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26.xml" ContentType="application/vnd.openxmlformats-officedocument.drawingml.chart+xml"/>
  <Override PartName="/xl/drawings/drawing27.xml" ContentType="application/vnd.openxmlformats-officedocument.drawingml.chartshapes+xml"/>
  <Override PartName="/xl/charts/chart27.xml" ContentType="application/vnd.openxmlformats-officedocument.drawingml.chart+xml"/>
  <Override PartName="/xl/drawings/drawing28.xml" ContentType="application/vnd.openxmlformats-officedocument.drawingml.chartshapes+xml"/>
  <Override PartName="/xl/charts/chart28.xml" ContentType="application/vnd.openxmlformats-officedocument.drawingml.chart+xml"/>
  <Override PartName="/xl/drawings/drawing29.xml" ContentType="application/vnd.openxmlformats-officedocument.drawingml.chartshapes+xml"/>
  <Override PartName="/xl/charts/chart29.xml" ContentType="application/vnd.openxmlformats-officedocument.drawingml.chart+xml"/>
  <Override PartName="/xl/drawings/drawing30.xml" ContentType="application/vnd.openxmlformats-officedocument.drawingml.chartshapes+xml"/>
  <Override PartName="/xl/charts/chart30.xml" ContentType="application/vnd.openxmlformats-officedocument.drawingml.chart+xml"/>
  <Override PartName="/xl/drawings/drawing31.xml" ContentType="application/vnd.openxmlformats-officedocument.drawingml.chartshapes+xml"/>
  <Override PartName="/xl/charts/chart31.xml" ContentType="application/vnd.openxmlformats-officedocument.drawingml.chart+xml"/>
  <Override PartName="/xl/drawings/drawing32.xml" ContentType="application/vnd.openxmlformats-officedocument.drawingml.chartshapes+xml"/>
  <Override PartName="/xl/charts/chart32.xml" ContentType="application/vnd.openxmlformats-officedocument.drawingml.chart+xml"/>
  <Override PartName="/xl/drawings/drawing33.xml" ContentType="application/vnd.openxmlformats-officedocument.drawingml.chartshapes+xml"/>
  <Override PartName="/xl/charts/chart33.xml" ContentType="application/vnd.openxmlformats-officedocument.drawingml.chart+xml"/>
  <Override PartName="/xl/drawings/drawing34.xml" ContentType="application/vnd.openxmlformats-officedocument.drawingml.chartshapes+xml"/>
  <Override PartName="/xl/charts/chart34.xml" ContentType="application/vnd.openxmlformats-officedocument.drawingml.chart+xml"/>
  <Override PartName="/xl/drawings/drawing35.xml" ContentType="application/vnd.openxmlformats-officedocument.drawingml.chartshapes+xml"/>
  <Override PartName="/xl/charts/chart35.xml" ContentType="application/vnd.openxmlformats-officedocument.drawingml.chart+xml"/>
  <Override PartName="/xl/drawings/drawing36.xml" ContentType="application/vnd.openxmlformats-officedocument.drawingml.chartshapes+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drawings/drawing37.xml" ContentType="application/vnd.openxmlformats-officedocument.drawingml.chartshapes+xml"/>
  <Override PartName="/xl/charts/chart39.xml" ContentType="application/vnd.openxmlformats-officedocument.drawingml.chart+xml"/>
  <Override PartName="/xl/drawings/drawing38.xml" ContentType="application/vnd.openxmlformats-officedocument.drawingml.chartshapes+xml"/>
  <Override PartName="/xl/drawings/drawing39.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harts/chart40.xml" ContentType="application/vnd.openxmlformats-officedocument.drawingml.chart+xml"/>
  <Override PartName="/xl/drawings/drawing40.xml" ContentType="application/vnd.openxmlformats-officedocument.drawingml.chartshapes+xml"/>
  <Override PartName="/xl/charts/chart41.xml" ContentType="application/vnd.openxmlformats-officedocument.drawingml.chart+xml"/>
  <Override PartName="/xl/drawings/drawing41.xml" ContentType="application/vnd.openxmlformats-officedocument.drawingml.chartshapes+xml"/>
  <Override PartName="/xl/charts/chart42.xml" ContentType="application/vnd.openxmlformats-officedocument.drawingml.chart+xml"/>
  <Override PartName="/xl/drawings/drawing42.xml" ContentType="application/vnd.openxmlformats-officedocument.drawingml.chartshapes+xml"/>
  <Override PartName="/xl/charts/chart43.xml" ContentType="application/vnd.openxmlformats-officedocument.drawingml.chart+xml"/>
  <Override PartName="/xl/drawings/drawing43.xml" ContentType="application/vnd.openxmlformats-officedocument.drawingml.chartshapes+xml"/>
  <Override PartName="/xl/charts/chart44.xml" ContentType="application/vnd.openxmlformats-officedocument.drawingml.chart+xml"/>
  <Override PartName="/xl/drawings/drawing44.xml" ContentType="application/vnd.openxmlformats-officedocument.drawingml.chartshapes+xml"/>
  <Override PartName="/xl/charts/chart45.xml" ContentType="application/vnd.openxmlformats-officedocument.drawingml.chart+xml"/>
  <Override PartName="/xl/drawings/drawing45.xml" ContentType="application/vnd.openxmlformats-officedocument.drawingml.chartshapes+xml"/>
  <Override PartName="/xl/charts/chart46.xml" ContentType="application/vnd.openxmlformats-officedocument.drawingml.chart+xml"/>
  <Override PartName="/xl/drawings/drawing46.xml" ContentType="application/vnd.openxmlformats-officedocument.drawingml.chartshapes+xml"/>
  <Override PartName="/xl/charts/chart47.xml" ContentType="application/vnd.openxmlformats-officedocument.drawingml.chart+xml"/>
  <Override PartName="/xl/drawings/drawing47.xml" ContentType="application/vnd.openxmlformats-officedocument.drawingml.chartshapes+xml"/>
  <Override PartName="/xl/charts/chart48.xml" ContentType="application/vnd.openxmlformats-officedocument.drawingml.chart+xml"/>
  <Override PartName="/xl/drawings/drawing48.xml" ContentType="application/vnd.openxmlformats-officedocument.drawingml.chartshapes+xml"/>
  <Override PartName="/xl/charts/chart49.xml" ContentType="application/vnd.openxmlformats-officedocument.drawingml.chart+xml"/>
  <Override PartName="/xl/drawings/drawing49.xml" ContentType="application/vnd.openxmlformats-officedocument.drawingml.chartshapes+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drawings/drawing50.xml" ContentType="application/vnd.openxmlformats-officedocument.drawingml.chartshapes+xml"/>
  <Override PartName="/xl/charts/chart53.xml" ContentType="application/vnd.openxmlformats-officedocument.drawingml.chart+xml"/>
  <Override PartName="/xl/drawings/drawing51.xml" ContentType="application/vnd.openxmlformats-officedocument.drawingml.chartshapes+xml"/>
  <Override PartName="/xl/drawings/drawing5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harts/chart54.xml" ContentType="application/vnd.openxmlformats-officedocument.drawingml.chart+xml"/>
  <Override PartName="/xl/drawings/drawing53.xml" ContentType="application/vnd.openxmlformats-officedocument.drawingml.chartshapes+xml"/>
  <Override PartName="/xl/charts/chart55.xml" ContentType="application/vnd.openxmlformats-officedocument.drawingml.chart+xml"/>
  <Override PartName="/xl/drawings/drawing54.xml" ContentType="application/vnd.openxmlformats-officedocument.drawingml.chartshapes+xml"/>
  <Override PartName="/xl/charts/chart56.xml" ContentType="application/vnd.openxmlformats-officedocument.drawingml.chart+xml"/>
  <Override PartName="/xl/drawings/drawing55.xml" ContentType="application/vnd.openxmlformats-officedocument.drawingml.chartshapes+xml"/>
  <Override PartName="/xl/charts/chart57.xml" ContentType="application/vnd.openxmlformats-officedocument.drawingml.chart+xml"/>
  <Override PartName="/xl/drawings/drawing56.xml" ContentType="application/vnd.openxmlformats-officedocument.drawingml.chartshapes+xml"/>
  <Override PartName="/xl/charts/chart58.xml" ContentType="application/vnd.openxmlformats-officedocument.drawingml.chart+xml"/>
  <Override PartName="/xl/drawings/drawing57.xml" ContentType="application/vnd.openxmlformats-officedocument.drawingml.chartshapes+xml"/>
  <Override PartName="/xl/charts/chart59.xml" ContentType="application/vnd.openxmlformats-officedocument.drawingml.chart+xml"/>
  <Override PartName="/xl/drawings/drawing58.xml" ContentType="application/vnd.openxmlformats-officedocument.drawingml.chartshapes+xml"/>
  <Override PartName="/xl/charts/chart60.xml" ContentType="application/vnd.openxmlformats-officedocument.drawingml.chart+xml"/>
  <Override PartName="/xl/drawings/drawing59.xml" ContentType="application/vnd.openxmlformats-officedocument.drawingml.chartshapes+xml"/>
  <Override PartName="/xl/charts/chart61.xml" ContentType="application/vnd.openxmlformats-officedocument.drawingml.chart+xml"/>
  <Override PartName="/xl/drawings/drawing60.xml" ContentType="application/vnd.openxmlformats-officedocument.drawingml.chartshapes+xml"/>
  <Override PartName="/xl/charts/chart62.xml" ContentType="application/vnd.openxmlformats-officedocument.drawingml.chart+xml"/>
  <Override PartName="/xl/drawings/drawing61.xml" ContentType="application/vnd.openxmlformats-officedocument.drawingml.chartshapes+xml"/>
  <Override PartName="/xl/charts/chart63.xml" ContentType="application/vnd.openxmlformats-officedocument.drawingml.chart+xml"/>
  <Override PartName="/xl/drawings/drawing62.xml" ContentType="application/vnd.openxmlformats-officedocument.drawingml.chartshapes+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63.xml" ContentType="application/vnd.openxmlformats-officedocument.drawingml.chartshapes+xml"/>
  <Override PartName="/xl/charts/chart67.xml" ContentType="application/vnd.openxmlformats-officedocument.drawingml.chart+xml"/>
  <Override PartName="/xl/drawings/drawing64.xml" ContentType="application/vnd.openxmlformats-officedocument.drawingml.chartshapes+xml"/>
  <Override PartName="/xl/drawings/drawing65.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harts/chart68.xml" ContentType="application/vnd.openxmlformats-officedocument.drawingml.chart+xml"/>
  <Override PartName="/xl/drawings/drawing66.xml" ContentType="application/vnd.openxmlformats-officedocument.drawingml.chartshapes+xml"/>
  <Override PartName="/xl/charts/chart69.xml" ContentType="application/vnd.openxmlformats-officedocument.drawingml.chart+xml"/>
  <Override PartName="/xl/drawings/drawing67.xml" ContentType="application/vnd.openxmlformats-officedocument.drawingml.chartshapes+xml"/>
  <Override PartName="/xl/charts/chart70.xml" ContentType="application/vnd.openxmlformats-officedocument.drawingml.chart+xml"/>
  <Override PartName="/xl/drawings/drawing68.xml" ContentType="application/vnd.openxmlformats-officedocument.drawingml.chartshapes+xml"/>
  <Override PartName="/xl/charts/chart71.xml" ContentType="application/vnd.openxmlformats-officedocument.drawingml.chart+xml"/>
  <Override PartName="/xl/drawings/drawing69.xml" ContentType="application/vnd.openxmlformats-officedocument.drawingml.chartshapes+xml"/>
  <Override PartName="/xl/charts/chart72.xml" ContentType="application/vnd.openxmlformats-officedocument.drawingml.chart+xml"/>
  <Override PartName="/xl/drawings/drawing70.xml" ContentType="application/vnd.openxmlformats-officedocument.drawingml.chartshapes+xml"/>
  <Override PartName="/xl/charts/chart73.xml" ContentType="application/vnd.openxmlformats-officedocument.drawingml.chart+xml"/>
  <Override PartName="/xl/drawings/drawing71.xml" ContentType="application/vnd.openxmlformats-officedocument.drawingml.chartshapes+xml"/>
  <Override PartName="/xl/charts/chart74.xml" ContentType="application/vnd.openxmlformats-officedocument.drawingml.chart+xml"/>
  <Override PartName="/xl/drawings/drawing72.xml" ContentType="application/vnd.openxmlformats-officedocument.drawingml.chartshapes+xml"/>
  <Override PartName="/xl/charts/chart75.xml" ContentType="application/vnd.openxmlformats-officedocument.drawingml.chart+xml"/>
  <Override PartName="/xl/drawings/drawing73.xml" ContentType="application/vnd.openxmlformats-officedocument.drawingml.chartshapes+xml"/>
  <Override PartName="/xl/charts/chart76.xml" ContentType="application/vnd.openxmlformats-officedocument.drawingml.chart+xml"/>
  <Override PartName="/xl/drawings/drawing74.xml" ContentType="application/vnd.openxmlformats-officedocument.drawingml.chartshapes+xml"/>
  <Override PartName="/xl/charts/chart77.xml" ContentType="application/vnd.openxmlformats-officedocument.drawingml.chart+xml"/>
  <Override PartName="/xl/drawings/drawing75.xml" ContentType="application/vnd.openxmlformats-officedocument.drawingml.chartshapes+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drawings/drawing76.xml" ContentType="application/vnd.openxmlformats-officedocument.drawingml.chartshapes+xml"/>
  <Override PartName="/xl/charts/chart81.xml" ContentType="application/vnd.openxmlformats-officedocument.drawingml.chart+xml"/>
  <Override PartName="/xl/drawings/drawing77.xml" ContentType="application/vnd.openxmlformats-officedocument.drawingml.chartshapes+xml"/>
  <Override PartName="/xl/drawings/drawing78.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harts/chart82.xml" ContentType="application/vnd.openxmlformats-officedocument.drawingml.chart+xml"/>
  <Override PartName="/xl/drawings/drawing79.xml" ContentType="application/vnd.openxmlformats-officedocument.drawingml.chartshapes+xml"/>
  <Override PartName="/xl/charts/chart83.xml" ContentType="application/vnd.openxmlformats-officedocument.drawingml.chart+xml"/>
  <Override PartName="/xl/drawings/drawing80.xml" ContentType="application/vnd.openxmlformats-officedocument.drawingml.chartshapes+xml"/>
  <Override PartName="/xl/charts/chart84.xml" ContentType="application/vnd.openxmlformats-officedocument.drawingml.chart+xml"/>
  <Override PartName="/xl/drawings/drawing81.xml" ContentType="application/vnd.openxmlformats-officedocument.drawingml.chartshapes+xml"/>
  <Override PartName="/xl/charts/chart85.xml" ContentType="application/vnd.openxmlformats-officedocument.drawingml.chart+xml"/>
  <Override PartName="/xl/drawings/drawing82.xml" ContentType="application/vnd.openxmlformats-officedocument.drawingml.chartshapes+xml"/>
  <Override PartName="/xl/charts/chart86.xml" ContentType="application/vnd.openxmlformats-officedocument.drawingml.chart+xml"/>
  <Override PartName="/xl/drawings/drawing83.xml" ContentType="application/vnd.openxmlformats-officedocument.drawingml.chartshapes+xml"/>
  <Override PartName="/xl/charts/chart87.xml" ContentType="application/vnd.openxmlformats-officedocument.drawingml.chart+xml"/>
  <Override PartName="/xl/drawings/drawing84.xml" ContentType="application/vnd.openxmlformats-officedocument.drawingml.chartshapes+xml"/>
  <Override PartName="/xl/charts/chart88.xml" ContentType="application/vnd.openxmlformats-officedocument.drawingml.chart+xml"/>
  <Override PartName="/xl/drawings/drawing85.xml" ContentType="application/vnd.openxmlformats-officedocument.drawingml.chartshapes+xml"/>
  <Override PartName="/xl/charts/chart89.xml" ContentType="application/vnd.openxmlformats-officedocument.drawingml.chart+xml"/>
  <Override PartName="/xl/drawings/drawing86.xml" ContentType="application/vnd.openxmlformats-officedocument.drawingml.chartshapes+xml"/>
  <Override PartName="/xl/charts/chart90.xml" ContentType="application/vnd.openxmlformats-officedocument.drawingml.chart+xml"/>
  <Override PartName="/xl/drawings/drawing87.xml" ContentType="application/vnd.openxmlformats-officedocument.drawingml.chartshapes+xml"/>
  <Override PartName="/xl/charts/chart91.xml" ContentType="application/vnd.openxmlformats-officedocument.drawingml.chart+xml"/>
  <Override PartName="/xl/drawings/drawing88.xml" ContentType="application/vnd.openxmlformats-officedocument.drawingml.chartshapes+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drawings/drawing89.xml" ContentType="application/vnd.openxmlformats-officedocument.drawingml.chartshapes+xml"/>
  <Override PartName="/xl/charts/chart95.xml" ContentType="application/vnd.openxmlformats-officedocument.drawingml.chart+xml"/>
  <Override PartName="/xl/drawings/drawing90.xml" ContentType="application/vnd.openxmlformats-officedocument.drawingml.chartshapes+xml"/>
  <Override PartName="/xl/drawings/drawing91.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harts/chart96.xml" ContentType="application/vnd.openxmlformats-officedocument.drawingml.chart+xml"/>
  <Override PartName="/xl/drawings/drawing92.xml" ContentType="application/vnd.openxmlformats-officedocument.drawingml.chartshapes+xml"/>
  <Override PartName="/xl/charts/chart97.xml" ContentType="application/vnd.openxmlformats-officedocument.drawingml.chart+xml"/>
  <Override PartName="/xl/drawings/drawing93.xml" ContentType="application/vnd.openxmlformats-officedocument.drawingml.chartshapes+xml"/>
  <Override PartName="/xl/charts/chart98.xml" ContentType="application/vnd.openxmlformats-officedocument.drawingml.chart+xml"/>
  <Override PartName="/xl/drawings/drawing94.xml" ContentType="application/vnd.openxmlformats-officedocument.drawingml.chartshapes+xml"/>
  <Override PartName="/xl/charts/chart99.xml" ContentType="application/vnd.openxmlformats-officedocument.drawingml.chart+xml"/>
  <Override PartName="/xl/drawings/drawing95.xml" ContentType="application/vnd.openxmlformats-officedocument.drawingml.chartshapes+xml"/>
  <Override PartName="/xl/charts/chart100.xml" ContentType="application/vnd.openxmlformats-officedocument.drawingml.chart+xml"/>
  <Override PartName="/xl/drawings/drawing96.xml" ContentType="application/vnd.openxmlformats-officedocument.drawingml.chartshapes+xml"/>
  <Override PartName="/xl/charts/chart101.xml" ContentType="application/vnd.openxmlformats-officedocument.drawingml.chart+xml"/>
  <Override PartName="/xl/drawings/drawing97.xml" ContentType="application/vnd.openxmlformats-officedocument.drawingml.chartshapes+xml"/>
  <Override PartName="/xl/charts/chart102.xml" ContentType="application/vnd.openxmlformats-officedocument.drawingml.chart+xml"/>
  <Override PartName="/xl/drawings/drawing98.xml" ContentType="application/vnd.openxmlformats-officedocument.drawingml.chartshapes+xml"/>
  <Override PartName="/xl/charts/chart103.xml" ContentType="application/vnd.openxmlformats-officedocument.drawingml.chart+xml"/>
  <Override PartName="/xl/drawings/drawing99.xml" ContentType="application/vnd.openxmlformats-officedocument.drawingml.chartshapes+xml"/>
  <Override PartName="/xl/charts/chart104.xml" ContentType="application/vnd.openxmlformats-officedocument.drawingml.chart+xml"/>
  <Override PartName="/xl/drawings/drawing100.xml" ContentType="application/vnd.openxmlformats-officedocument.drawingml.chartshapes+xml"/>
  <Override PartName="/xl/charts/chart105.xml" ContentType="application/vnd.openxmlformats-officedocument.drawingml.chart+xml"/>
  <Override PartName="/xl/drawings/drawing101.xml" ContentType="application/vnd.openxmlformats-officedocument.drawingml.chartshapes+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drawings/drawing102.xml" ContentType="application/vnd.openxmlformats-officedocument.drawingml.chartshapes+xml"/>
  <Override PartName="/xl/charts/chart109.xml" ContentType="application/vnd.openxmlformats-officedocument.drawingml.chart+xml"/>
  <Override PartName="/xl/drawings/drawing103.xml" ContentType="application/vnd.openxmlformats-officedocument.drawingml.chartshapes+xml"/>
  <Override PartName="/xl/drawings/drawing104.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harts/chart110.xml" ContentType="application/vnd.openxmlformats-officedocument.drawingml.chart+xml"/>
  <Override PartName="/xl/drawings/drawing105.xml" ContentType="application/vnd.openxmlformats-officedocument.drawingml.chartshapes+xml"/>
  <Override PartName="/xl/charts/chart111.xml" ContentType="application/vnd.openxmlformats-officedocument.drawingml.chart+xml"/>
  <Override PartName="/xl/drawings/drawing106.xml" ContentType="application/vnd.openxmlformats-officedocument.drawingml.chartshapes+xml"/>
  <Override PartName="/xl/charts/chart112.xml" ContentType="application/vnd.openxmlformats-officedocument.drawingml.chart+xml"/>
  <Override PartName="/xl/drawings/drawing107.xml" ContentType="application/vnd.openxmlformats-officedocument.drawingml.chartshapes+xml"/>
  <Override PartName="/xl/charts/chart113.xml" ContentType="application/vnd.openxmlformats-officedocument.drawingml.chart+xml"/>
  <Override PartName="/xl/drawings/drawing108.xml" ContentType="application/vnd.openxmlformats-officedocument.drawingml.chartshapes+xml"/>
  <Override PartName="/xl/charts/chart114.xml" ContentType="application/vnd.openxmlformats-officedocument.drawingml.chart+xml"/>
  <Override PartName="/xl/drawings/drawing109.xml" ContentType="application/vnd.openxmlformats-officedocument.drawingml.chartshapes+xml"/>
  <Override PartName="/xl/charts/chart115.xml" ContentType="application/vnd.openxmlformats-officedocument.drawingml.chart+xml"/>
  <Override PartName="/xl/drawings/drawing110.xml" ContentType="application/vnd.openxmlformats-officedocument.drawingml.chartshapes+xml"/>
  <Override PartName="/xl/charts/chart116.xml" ContentType="application/vnd.openxmlformats-officedocument.drawingml.chart+xml"/>
  <Override PartName="/xl/drawings/drawing111.xml" ContentType="application/vnd.openxmlformats-officedocument.drawingml.chartshapes+xml"/>
  <Override PartName="/xl/charts/chart117.xml" ContentType="application/vnd.openxmlformats-officedocument.drawingml.chart+xml"/>
  <Override PartName="/xl/drawings/drawing112.xml" ContentType="application/vnd.openxmlformats-officedocument.drawingml.chartshapes+xml"/>
  <Override PartName="/xl/charts/chart118.xml" ContentType="application/vnd.openxmlformats-officedocument.drawingml.chart+xml"/>
  <Override PartName="/xl/drawings/drawing113.xml" ContentType="application/vnd.openxmlformats-officedocument.drawingml.chartshapes+xml"/>
  <Override PartName="/xl/charts/chart119.xml" ContentType="application/vnd.openxmlformats-officedocument.drawingml.chart+xml"/>
  <Override PartName="/xl/drawings/drawing114.xml" ContentType="application/vnd.openxmlformats-officedocument.drawingml.chartshapes+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drawings/drawing115.xml" ContentType="application/vnd.openxmlformats-officedocument.drawingml.chartshapes+xml"/>
  <Override PartName="/xl/charts/chart123.xml" ContentType="application/vnd.openxmlformats-officedocument.drawingml.chart+xml"/>
  <Override PartName="/xl/drawings/drawing116.xml" ContentType="application/vnd.openxmlformats-officedocument.drawingml.chartshapes+xml"/>
  <Override PartName="/xl/drawings/drawing117.xml" ContentType="application/vnd.openxmlformats-officedocument.drawing+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harts/chart124.xml" ContentType="application/vnd.openxmlformats-officedocument.drawingml.chart+xml"/>
  <Override PartName="/xl/drawings/drawing118.xml" ContentType="application/vnd.openxmlformats-officedocument.drawingml.chartshapes+xml"/>
  <Override PartName="/xl/charts/chart125.xml" ContentType="application/vnd.openxmlformats-officedocument.drawingml.chart+xml"/>
  <Override PartName="/xl/drawings/drawing119.xml" ContentType="application/vnd.openxmlformats-officedocument.drawingml.chartshapes+xml"/>
  <Override PartName="/xl/charts/chart126.xml" ContentType="application/vnd.openxmlformats-officedocument.drawingml.chart+xml"/>
  <Override PartName="/xl/drawings/drawing120.xml" ContentType="application/vnd.openxmlformats-officedocument.drawingml.chartshapes+xml"/>
  <Override PartName="/xl/charts/chart127.xml" ContentType="application/vnd.openxmlformats-officedocument.drawingml.chart+xml"/>
  <Override PartName="/xl/drawings/drawing121.xml" ContentType="application/vnd.openxmlformats-officedocument.drawingml.chartshapes+xml"/>
  <Override PartName="/xl/charts/chart128.xml" ContentType="application/vnd.openxmlformats-officedocument.drawingml.chart+xml"/>
  <Override PartName="/xl/drawings/drawing122.xml" ContentType="application/vnd.openxmlformats-officedocument.drawingml.chartshapes+xml"/>
  <Override PartName="/xl/charts/chart129.xml" ContentType="application/vnd.openxmlformats-officedocument.drawingml.chart+xml"/>
  <Override PartName="/xl/drawings/drawing123.xml" ContentType="application/vnd.openxmlformats-officedocument.drawingml.chartshapes+xml"/>
  <Override PartName="/xl/charts/chart130.xml" ContentType="application/vnd.openxmlformats-officedocument.drawingml.chart+xml"/>
  <Override PartName="/xl/drawings/drawing124.xml" ContentType="application/vnd.openxmlformats-officedocument.drawingml.chartshapes+xml"/>
  <Override PartName="/xl/charts/chart131.xml" ContentType="application/vnd.openxmlformats-officedocument.drawingml.chart+xml"/>
  <Override PartName="/xl/drawings/drawing125.xml" ContentType="application/vnd.openxmlformats-officedocument.drawingml.chartshapes+xml"/>
  <Override PartName="/xl/charts/chart132.xml" ContentType="application/vnd.openxmlformats-officedocument.drawingml.chart+xml"/>
  <Override PartName="/xl/drawings/drawing126.xml" ContentType="application/vnd.openxmlformats-officedocument.drawingml.chartshapes+xml"/>
  <Override PartName="/xl/charts/chart133.xml" ContentType="application/vnd.openxmlformats-officedocument.drawingml.chart+xml"/>
  <Override PartName="/xl/drawings/drawing127.xml" ContentType="application/vnd.openxmlformats-officedocument.drawingml.chartshapes+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drawings/drawing128.xml" ContentType="application/vnd.openxmlformats-officedocument.drawingml.chartshapes+xml"/>
  <Override PartName="/xl/charts/chart137.xml" ContentType="application/vnd.openxmlformats-officedocument.drawingml.chart+xml"/>
  <Override PartName="/xl/drawings/drawing129.xml" ContentType="application/vnd.openxmlformats-officedocument.drawingml.chartshapes+xml"/>
  <Override PartName="/xl/drawings/drawing130.xml" ContentType="application/vnd.openxmlformats-officedocument.drawing+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harts/chart138.xml" ContentType="application/vnd.openxmlformats-officedocument.drawingml.chart+xml"/>
  <Override PartName="/xl/drawings/drawing131.xml" ContentType="application/vnd.openxmlformats-officedocument.drawingml.chartshapes+xml"/>
  <Override PartName="/xl/charts/chart139.xml" ContentType="application/vnd.openxmlformats-officedocument.drawingml.chart+xml"/>
  <Override PartName="/xl/drawings/drawing132.xml" ContentType="application/vnd.openxmlformats-officedocument.drawingml.chartshapes+xml"/>
  <Override PartName="/xl/charts/chart140.xml" ContentType="application/vnd.openxmlformats-officedocument.drawingml.chart+xml"/>
  <Override PartName="/xl/drawings/drawing133.xml" ContentType="application/vnd.openxmlformats-officedocument.drawingml.chartshapes+xml"/>
  <Override PartName="/xl/charts/chart141.xml" ContentType="application/vnd.openxmlformats-officedocument.drawingml.chart+xml"/>
  <Override PartName="/xl/drawings/drawing134.xml" ContentType="application/vnd.openxmlformats-officedocument.drawingml.chartshapes+xml"/>
  <Override PartName="/xl/charts/chart142.xml" ContentType="application/vnd.openxmlformats-officedocument.drawingml.chart+xml"/>
  <Override PartName="/xl/drawings/drawing135.xml" ContentType="application/vnd.openxmlformats-officedocument.drawingml.chartshapes+xml"/>
  <Override PartName="/xl/charts/chart143.xml" ContentType="application/vnd.openxmlformats-officedocument.drawingml.chart+xml"/>
  <Override PartName="/xl/drawings/drawing136.xml" ContentType="application/vnd.openxmlformats-officedocument.drawingml.chartshapes+xml"/>
  <Override PartName="/xl/charts/chart144.xml" ContentType="application/vnd.openxmlformats-officedocument.drawingml.chart+xml"/>
  <Override PartName="/xl/drawings/drawing137.xml" ContentType="application/vnd.openxmlformats-officedocument.drawingml.chartshapes+xml"/>
  <Override PartName="/xl/charts/chart145.xml" ContentType="application/vnd.openxmlformats-officedocument.drawingml.chart+xml"/>
  <Override PartName="/xl/drawings/drawing138.xml" ContentType="application/vnd.openxmlformats-officedocument.drawingml.chartshapes+xml"/>
  <Override PartName="/xl/charts/chart146.xml" ContentType="application/vnd.openxmlformats-officedocument.drawingml.chart+xml"/>
  <Override PartName="/xl/drawings/drawing139.xml" ContentType="application/vnd.openxmlformats-officedocument.drawingml.chartshapes+xml"/>
  <Override PartName="/xl/charts/chart147.xml" ContentType="application/vnd.openxmlformats-officedocument.drawingml.chart+xml"/>
  <Override PartName="/xl/drawings/drawing140.xml" ContentType="application/vnd.openxmlformats-officedocument.drawingml.chartshapes+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drawings/drawing141.xml" ContentType="application/vnd.openxmlformats-officedocument.drawingml.chartshapes+xml"/>
  <Override PartName="/xl/charts/chart151.xml" ContentType="application/vnd.openxmlformats-officedocument.drawingml.chart+xml"/>
  <Override PartName="/xl/drawings/drawing142.xml" ContentType="application/vnd.openxmlformats-officedocument.drawingml.chartshapes+xml"/>
  <Override PartName="/xl/drawings/drawing143.xml" ContentType="application/vnd.openxmlformats-officedocument.drawing+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harts/chart152.xml" ContentType="application/vnd.openxmlformats-officedocument.drawingml.chart+xml"/>
  <Override PartName="/xl/drawings/drawing144.xml" ContentType="application/vnd.openxmlformats-officedocument.drawingml.chartshapes+xml"/>
  <Override PartName="/xl/charts/chart153.xml" ContentType="application/vnd.openxmlformats-officedocument.drawingml.chart+xml"/>
  <Override PartName="/xl/drawings/drawing145.xml" ContentType="application/vnd.openxmlformats-officedocument.drawingml.chartshapes+xml"/>
  <Override PartName="/xl/charts/chart154.xml" ContentType="application/vnd.openxmlformats-officedocument.drawingml.chart+xml"/>
  <Override PartName="/xl/drawings/drawing146.xml" ContentType="application/vnd.openxmlformats-officedocument.drawingml.chartshapes+xml"/>
  <Override PartName="/xl/charts/chart155.xml" ContentType="application/vnd.openxmlformats-officedocument.drawingml.chart+xml"/>
  <Override PartName="/xl/drawings/drawing147.xml" ContentType="application/vnd.openxmlformats-officedocument.drawingml.chartshapes+xml"/>
  <Override PartName="/xl/charts/chart156.xml" ContentType="application/vnd.openxmlformats-officedocument.drawingml.chart+xml"/>
  <Override PartName="/xl/drawings/drawing148.xml" ContentType="application/vnd.openxmlformats-officedocument.drawingml.chartshapes+xml"/>
  <Override PartName="/xl/charts/chart157.xml" ContentType="application/vnd.openxmlformats-officedocument.drawingml.chart+xml"/>
  <Override PartName="/xl/drawings/drawing149.xml" ContentType="application/vnd.openxmlformats-officedocument.drawingml.chartshapes+xml"/>
  <Override PartName="/xl/charts/chart158.xml" ContentType="application/vnd.openxmlformats-officedocument.drawingml.chart+xml"/>
  <Override PartName="/xl/drawings/drawing150.xml" ContentType="application/vnd.openxmlformats-officedocument.drawingml.chartshapes+xml"/>
  <Override PartName="/xl/charts/chart159.xml" ContentType="application/vnd.openxmlformats-officedocument.drawingml.chart+xml"/>
  <Override PartName="/xl/drawings/drawing151.xml" ContentType="application/vnd.openxmlformats-officedocument.drawingml.chartshapes+xml"/>
  <Override PartName="/xl/charts/chart160.xml" ContentType="application/vnd.openxmlformats-officedocument.drawingml.chart+xml"/>
  <Override PartName="/xl/drawings/drawing152.xml" ContentType="application/vnd.openxmlformats-officedocument.drawingml.chartshapes+xml"/>
  <Override PartName="/xl/charts/chart161.xml" ContentType="application/vnd.openxmlformats-officedocument.drawingml.chart+xml"/>
  <Override PartName="/xl/drawings/drawing153.xml" ContentType="application/vnd.openxmlformats-officedocument.drawingml.chartshapes+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drawings/drawing154.xml" ContentType="application/vnd.openxmlformats-officedocument.drawingml.chartshapes+xml"/>
  <Override PartName="/xl/charts/chart165.xml" ContentType="application/vnd.openxmlformats-officedocument.drawingml.chart+xml"/>
  <Override PartName="/xl/drawings/drawing155.xml" ContentType="application/vnd.openxmlformats-officedocument.drawingml.chartshapes+xml"/>
  <Override PartName="/xl/drawings/drawing156.xml" ContentType="application/vnd.openxmlformats-officedocument.drawing+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harts/chart166.xml" ContentType="application/vnd.openxmlformats-officedocument.drawingml.chart+xml"/>
  <Override PartName="/xl/drawings/drawing157.xml" ContentType="application/vnd.openxmlformats-officedocument.drawingml.chartshapes+xml"/>
  <Override PartName="/xl/charts/chart167.xml" ContentType="application/vnd.openxmlformats-officedocument.drawingml.chart+xml"/>
  <Override PartName="/xl/drawings/drawing158.xml" ContentType="application/vnd.openxmlformats-officedocument.drawingml.chartshapes+xml"/>
  <Override PartName="/xl/charts/chart168.xml" ContentType="application/vnd.openxmlformats-officedocument.drawingml.chart+xml"/>
  <Override PartName="/xl/drawings/drawing159.xml" ContentType="application/vnd.openxmlformats-officedocument.drawingml.chartshapes+xml"/>
  <Override PartName="/xl/charts/chart169.xml" ContentType="application/vnd.openxmlformats-officedocument.drawingml.chart+xml"/>
  <Override PartName="/xl/drawings/drawing160.xml" ContentType="application/vnd.openxmlformats-officedocument.drawingml.chartshapes+xml"/>
  <Override PartName="/xl/charts/chart170.xml" ContentType="application/vnd.openxmlformats-officedocument.drawingml.chart+xml"/>
  <Override PartName="/xl/drawings/drawing161.xml" ContentType="application/vnd.openxmlformats-officedocument.drawingml.chartshapes+xml"/>
  <Override PartName="/xl/charts/chart171.xml" ContentType="application/vnd.openxmlformats-officedocument.drawingml.chart+xml"/>
  <Override PartName="/xl/drawings/drawing162.xml" ContentType="application/vnd.openxmlformats-officedocument.drawingml.chartshapes+xml"/>
  <Override PartName="/xl/charts/chart172.xml" ContentType="application/vnd.openxmlformats-officedocument.drawingml.chart+xml"/>
  <Override PartName="/xl/drawings/drawing163.xml" ContentType="application/vnd.openxmlformats-officedocument.drawingml.chartshapes+xml"/>
  <Override PartName="/xl/charts/chart173.xml" ContentType="application/vnd.openxmlformats-officedocument.drawingml.chart+xml"/>
  <Override PartName="/xl/drawings/drawing164.xml" ContentType="application/vnd.openxmlformats-officedocument.drawingml.chartshapes+xml"/>
  <Override PartName="/xl/charts/chart174.xml" ContentType="application/vnd.openxmlformats-officedocument.drawingml.chart+xml"/>
  <Override PartName="/xl/drawings/drawing165.xml" ContentType="application/vnd.openxmlformats-officedocument.drawingml.chartshapes+xml"/>
  <Override PartName="/xl/charts/chart175.xml" ContentType="application/vnd.openxmlformats-officedocument.drawingml.chart+xml"/>
  <Override PartName="/xl/drawings/drawing166.xml" ContentType="application/vnd.openxmlformats-officedocument.drawingml.chartshapes+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drawings/drawing167.xml" ContentType="application/vnd.openxmlformats-officedocument.drawingml.chartshapes+xml"/>
  <Override PartName="/xl/charts/chart179.xml" ContentType="application/vnd.openxmlformats-officedocument.drawingml.chart+xml"/>
  <Override PartName="/xl/drawings/drawing168.xml" ContentType="application/vnd.openxmlformats-officedocument.drawingml.chartshapes+xml"/>
  <Override PartName="/xl/drawings/drawing169.xml" ContentType="application/vnd.openxmlformats-officedocument.drawing+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harts/chart180.xml" ContentType="application/vnd.openxmlformats-officedocument.drawingml.chart+xml"/>
  <Override PartName="/xl/drawings/drawing170.xml" ContentType="application/vnd.openxmlformats-officedocument.drawingml.chartshapes+xml"/>
  <Override PartName="/xl/charts/chart181.xml" ContentType="application/vnd.openxmlformats-officedocument.drawingml.chart+xml"/>
  <Override PartName="/xl/drawings/drawing171.xml" ContentType="application/vnd.openxmlformats-officedocument.drawingml.chartshapes+xml"/>
  <Override PartName="/xl/charts/chart182.xml" ContentType="application/vnd.openxmlformats-officedocument.drawingml.chart+xml"/>
  <Override PartName="/xl/drawings/drawing172.xml" ContentType="application/vnd.openxmlformats-officedocument.drawingml.chartshapes+xml"/>
  <Override PartName="/xl/charts/chart183.xml" ContentType="application/vnd.openxmlformats-officedocument.drawingml.chart+xml"/>
  <Override PartName="/xl/drawings/drawing173.xml" ContentType="application/vnd.openxmlformats-officedocument.drawingml.chartshapes+xml"/>
  <Override PartName="/xl/charts/chart184.xml" ContentType="application/vnd.openxmlformats-officedocument.drawingml.chart+xml"/>
  <Override PartName="/xl/drawings/drawing174.xml" ContentType="application/vnd.openxmlformats-officedocument.drawingml.chartshapes+xml"/>
  <Override PartName="/xl/charts/chart185.xml" ContentType="application/vnd.openxmlformats-officedocument.drawingml.chart+xml"/>
  <Override PartName="/xl/drawings/drawing175.xml" ContentType="application/vnd.openxmlformats-officedocument.drawingml.chartshapes+xml"/>
  <Override PartName="/xl/charts/chart186.xml" ContentType="application/vnd.openxmlformats-officedocument.drawingml.chart+xml"/>
  <Override PartName="/xl/drawings/drawing176.xml" ContentType="application/vnd.openxmlformats-officedocument.drawingml.chartshapes+xml"/>
  <Override PartName="/xl/charts/chart187.xml" ContentType="application/vnd.openxmlformats-officedocument.drawingml.chart+xml"/>
  <Override PartName="/xl/drawings/drawing177.xml" ContentType="application/vnd.openxmlformats-officedocument.drawingml.chartshapes+xml"/>
  <Override PartName="/xl/charts/chart188.xml" ContentType="application/vnd.openxmlformats-officedocument.drawingml.chart+xml"/>
  <Override PartName="/xl/drawings/drawing178.xml" ContentType="application/vnd.openxmlformats-officedocument.drawingml.chartshapes+xml"/>
  <Override PartName="/xl/charts/chart189.xml" ContentType="application/vnd.openxmlformats-officedocument.drawingml.chart+xml"/>
  <Override PartName="/xl/drawings/drawing179.xml" ContentType="application/vnd.openxmlformats-officedocument.drawingml.chartshapes+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drawings/drawing180.xml" ContentType="application/vnd.openxmlformats-officedocument.drawingml.chartshapes+xml"/>
  <Override PartName="/xl/charts/chart193.xml" ContentType="application/vnd.openxmlformats-officedocument.drawingml.chart+xml"/>
  <Override PartName="/xl/drawings/drawing181.xml" ContentType="application/vnd.openxmlformats-officedocument.drawingml.chartshapes+xml"/>
  <Override PartName="/xl/drawings/drawing182.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harts/chart194.xml" ContentType="application/vnd.openxmlformats-officedocument.drawingml.chart+xml"/>
  <Override PartName="/xl/drawings/drawing183.xml" ContentType="application/vnd.openxmlformats-officedocument.drawingml.chartshapes+xml"/>
  <Override PartName="/xl/charts/chart195.xml" ContentType="application/vnd.openxmlformats-officedocument.drawingml.chart+xml"/>
  <Override PartName="/xl/drawings/drawing184.xml" ContentType="application/vnd.openxmlformats-officedocument.drawingml.chartshapes+xml"/>
  <Override PartName="/xl/charts/chart196.xml" ContentType="application/vnd.openxmlformats-officedocument.drawingml.chart+xml"/>
  <Override PartName="/xl/drawings/drawing185.xml" ContentType="application/vnd.openxmlformats-officedocument.drawingml.chartshapes+xml"/>
  <Override PartName="/xl/charts/chart197.xml" ContentType="application/vnd.openxmlformats-officedocument.drawingml.chart+xml"/>
  <Override PartName="/xl/drawings/drawing186.xml" ContentType="application/vnd.openxmlformats-officedocument.drawingml.chartshapes+xml"/>
  <Override PartName="/xl/charts/chart198.xml" ContentType="application/vnd.openxmlformats-officedocument.drawingml.chart+xml"/>
  <Override PartName="/xl/drawings/drawing187.xml" ContentType="application/vnd.openxmlformats-officedocument.drawingml.chartshapes+xml"/>
  <Override PartName="/xl/charts/chart199.xml" ContentType="application/vnd.openxmlformats-officedocument.drawingml.chart+xml"/>
  <Override PartName="/xl/drawings/drawing188.xml" ContentType="application/vnd.openxmlformats-officedocument.drawingml.chartshapes+xml"/>
  <Override PartName="/xl/charts/chart200.xml" ContentType="application/vnd.openxmlformats-officedocument.drawingml.chart+xml"/>
  <Override PartName="/xl/drawings/drawing189.xml" ContentType="application/vnd.openxmlformats-officedocument.drawingml.chartshapes+xml"/>
  <Override PartName="/xl/charts/chart201.xml" ContentType="application/vnd.openxmlformats-officedocument.drawingml.chart+xml"/>
  <Override PartName="/xl/drawings/drawing190.xml" ContentType="application/vnd.openxmlformats-officedocument.drawingml.chartshapes+xml"/>
  <Override PartName="/xl/charts/chart202.xml" ContentType="application/vnd.openxmlformats-officedocument.drawingml.chart+xml"/>
  <Override PartName="/xl/drawings/drawing191.xml" ContentType="application/vnd.openxmlformats-officedocument.drawingml.chartshapes+xml"/>
  <Override PartName="/xl/charts/chart203.xml" ContentType="application/vnd.openxmlformats-officedocument.drawingml.chart+xml"/>
  <Override PartName="/xl/drawings/drawing192.xml" ContentType="application/vnd.openxmlformats-officedocument.drawingml.chartshapes+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drawings/drawing193.xml" ContentType="application/vnd.openxmlformats-officedocument.drawingml.chartshapes+xml"/>
  <Override PartName="/xl/charts/chart207.xml" ContentType="application/vnd.openxmlformats-officedocument.drawingml.chart+xml"/>
  <Override PartName="/xl/drawings/drawing194.xml" ContentType="application/vnd.openxmlformats-officedocument.drawingml.chartshapes+xml"/>
  <Override PartName="/xl/drawings/drawing195.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harts/chart208.xml" ContentType="application/vnd.openxmlformats-officedocument.drawingml.chart+xml"/>
  <Override PartName="/xl/drawings/drawing196.xml" ContentType="application/vnd.openxmlformats-officedocument.drawingml.chartshapes+xml"/>
  <Override PartName="/xl/charts/chart209.xml" ContentType="application/vnd.openxmlformats-officedocument.drawingml.chart+xml"/>
  <Override PartName="/xl/drawings/drawing197.xml" ContentType="application/vnd.openxmlformats-officedocument.drawingml.chartshapes+xml"/>
  <Override PartName="/xl/charts/chart210.xml" ContentType="application/vnd.openxmlformats-officedocument.drawingml.chart+xml"/>
  <Override PartName="/xl/drawings/drawing198.xml" ContentType="application/vnd.openxmlformats-officedocument.drawingml.chartshapes+xml"/>
  <Override PartName="/xl/charts/chart211.xml" ContentType="application/vnd.openxmlformats-officedocument.drawingml.chart+xml"/>
  <Override PartName="/xl/drawings/drawing199.xml" ContentType="application/vnd.openxmlformats-officedocument.drawingml.chartshapes+xml"/>
  <Override PartName="/xl/charts/chart212.xml" ContentType="application/vnd.openxmlformats-officedocument.drawingml.chart+xml"/>
  <Override PartName="/xl/drawings/drawing200.xml" ContentType="application/vnd.openxmlformats-officedocument.drawingml.chartshapes+xml"/>
  <Override PartName="/xl/charts/chart213.xml" ContentType="application/vnd.openxmlformats-officedocument.drawingml.chart+xml"/>
  <Override PartName="/xl/drawings/drawing201.xml" ContentType="application/vnd.openxmlformats-officedocument.drawingml.chartshapes+xml"/>
  <Override PartName="/xl/charts/chart214.xml" ContentType="application/vnd.openxmlformats-officedocument.drawingml.chart+xml"/>
  <Override PartName="/xl/drawings/drawing202.xml" ContentType="application/vnd.openxmlformats-officedocument.drawingml.chartshapes+xml"/>
  <Override PartName="/xl/charts/chart215.xml" ContentType="application/vnd.openxmlformats-officedocument.drawingml.chart+xml"/>
  <Override PartName="/xl/drawings/drawing203.xml" ContentType="application/vnd.openxmlformats-officedocument.drawingml.chartshapes+xml"/>
  <Override PartName="/xl/charts/chart216.xml" ContentType="application/vnd.openxmlformats-officedocument.drawingml.chart+xml"/>
  <Override PartName="/xl/drawings/drawing204.xml" ContentType="application/vnd.openxmlformats-officedocument.drawingml.chartshapes+xml"/>
  <Override PartName="/xl/charts/chart217.xml" ContentType="application/vnd.openxmlformats-officedocument.drawingml.chart+xml"/>
  <Override PartName="/xl/drawings/drawing205.xml" ContentType="application/vnd.openxmlformats-officedocument.drawingml.chartshapes+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drawings/drawing206.xml" ContentType="application/vnd.openxmlformats-officedocument.drawingml.chartshapes+xml"/>
  <Override PartName="/xl/charts/chart221.xml" ContentType="application/vnd.openxmlformats-officedocument.drawingml.chart+xml"/>
  <Override PartName="/xl/drawings/drawing207.xml" ContentType="application/vnd.openxmlformats-officedocument.drawingml.chartshapes+xml"/>
  <Override PartName="/xl/drawings/drawing208.xml" ContentType="application/vnd.openxmlformats-officedocument.drawing+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harts/chart222.xml" ContentType="application/vnd.openxmlformats-officedocument.drawingml.chart+xml"/>
  <Override PartName="/xl/drawings/drawing209.xml" ContentType="application/vnd.openxmlformats-officedocument.drawingml.chartshapes+xml"/>
  <Override PartName="/xl/charts/chart223.xml" ContentType="application/vnd.openxmlformats-officedocument.drawingml.chart+xml"/>
  <Override PartName="/xl/drawings/drawing210.xml" ContentType="application/vnd.openxmlformats-officedocument.drawingml.chartshapes+xml"/>
  <Override PartName="/xl/charts/chart224.xml" ContentType="application/vnd.openxmlformats-officedocument.drawingml.chart+xml"/>
  <Override PartName="/xl/drawings/drawing211.xml" ContentType="application/vnd.openxmlformats-officedocument.drawingml.chartshapes+xml"/>
  <Override PartName="/xl/charts/chart225.xml" ContentType="application/vnd.openxmlformats-officedocument.drawingml.chart+xml"/>
  <Override PartName="/xl/drawings/drawing212.xml" ContentType="application/vnd.openxmlformats-officedocument.drawingml.chartshapes+xml"/>
  <Override PartName="/xl/charts/chart226.xml" ContentType="application/vnd.openxmlformats-officedocument.drawingml.chart+xml"/>
  <Override PartName="/xl/drawings/drawing213.xml" ContentType="application/vnd.openxmlformats-officedocument.drawingml.chartshapes+xml"/>
  <Override PartName="/xl/charts/chart227.xml" ContentType="application/vnd.openxmlformats-officedocument.drawingml.chart+xml"/>
  <Override PartName="/xl/drawings/drawing214.xml" ContentType="application/vnd.openxmlformats-officedocument.drawingml.chartshapes+xml"/>
  <Override PartName="/xl/charts/chart228.xml" ContentType="application/vnd.openxmlformats-officedocument.drawingml.chart+xml"/>
  <Override PartName="/xl/drawings/drawing215.xml" ContentType="application/vnd.openxmlformats-officedocument.drawingml.chartshapes+xml"/>
  <Override PartName="/xl/charts/chart229.xml" ContentType="application/vnd.openxmlformats-officedocument.drawingml.chart+xml"/>
  <Override PartName="/xl/drawings/drawing216.xml" ContentType="application/vnd.openxmlformats-officedocument.drawingml.chartshapes+xml"/>
  <Override PartName="/xl/charts/chart230.xml" ContentType="application/vnd.openxmlformats-officedocument.drawingml.chart+xml"/>
  <Override PartName="/xl/drawings/drawing217.xml" ContentType="application/vnd.openxmlformats-officedocument.drawingml.chartshapes+xml"/>
  <Override PartName="/xl/charts/chart231.xml" ContentType="application/vnd.openxmlformats-officedocument.drawingml.chart+xml"/>
  <Override PartName="/xl/drawings/drawing218.xml" ContentType="application/vnd.openxmlformats-officedocument.drawingml.chartshapes+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drawings/drawing219.xml" ContentType="application/vnd.openxmlformats-officedocument.drawingml.chartshapes+xml"/>
  <Override PartName="/xl/charts/chart235.xml" ContentType="application/vnd.openxmlformats-officedocument.drawingml.chart+xml"/>
  <Override PartName="/xl/drawings/drawing220.xml" ContentType="application/vnd.openxmlformats-officedocument.drawingml.chartshapes+xml"/>
  <Override PartName="/xl/drawings/drawing221.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harts/chart236.xml" ContentType="application/vnd.openxmlformats-officedocument.drawingml.chart+xml"/>
  <Override PartName="/xl/drawings/drawing222.xml" ContentType="application/vnd.openxmlformats-officedocument.drawingml.chartshapes+xml"/>
  <Override PartName="/xl/charts/chart237.xml" ContentType="application/vnd.openxmlformats-officedocument.drawingml.chart+xml"/>
  <Override PartName="/xl/drawings/drawing223.xml" ContentType="application/vnd.openxmlformats-officedocument.drawingml.chartshapes+xml"/>
  <Override PartName="/xl/charts/chart238.xml" ContentType="application/vnd.openxmlformats-officedocument.drawingml.chart+xml"/>
  <Override PartName="/xl/drawings/drawing224.xml" ContentType="application/vnd.openxmlformats-officedocument.drawingml.chartshapes+xml"/>
  <Override PartName="/xl/charts/chart239.xml" ContentType="application/vnd.openxmlformats-officedocument.drawingml.chart+xml"/>
  <Override PartName="/xl/drawings/drawing225.xml" ContentType="application/vnd.openxmlformats-officedocument.drawingml.chartshapes+xml"/>
  <Override PartName="/xl/charts/chart240.xml" ContentType="application/vnd.openxmlformats-officedocument.drawingml.chart+xml"/>
  <Override PartName="/xl/drawings/drawing226.xml" ContentType="application/vnd.openxmlformats-officedocument.drawingml.chartshapes+xml"/>
  <Override PartName="/xl/charts/chart241.xml" ContentType="application/vnd.openxmlformats-officedocument.drawingml.chart+xml"/>
  <Override PartName="/xl/drawings/drawing227.xml" ContentType="application/vnd.openxmlformats-officedocument.drawingml.chartshapes+xml"/>
  <Override PartName="/xl/charts/chart242.xml" ContentType="application/vnd.openxmlformats-officedocument.drawingml.chart+xml"/>
  <Override PartName="/xl/drawings/drawing228.xml" ContentType="application/vnd.openxmlformats-officedocument.drawingml.chartshapes+xml"/>
  <Override PartName="/xl/charts/chart243.xml" ContentType="application/vnd.openxmlformats-officedocument.drawingml.chart+xml"/>
  <Override PartName="/xl/drawings/drawing229.xml" ContentType="application/vnd.openxmlformats-officedocument.drawingml.chartshapes+xml"/>
  <Override PartName="/xl/charts/chart244.xml" ContentType="application/vnd.openxmlformats-officedocument.drawingml.chart+xml"/>
  <Override PartName="/xl/drawings/drawing230.xml" ContentType="application/vnd.openxmlformats-officedocument.drawingml.chartshapes+xml"/>
  <Override PartName="/xl/charts/chart245.xml" ContentType="application/vnd.openxmlformats-officedocument.drawingml.chart+xml"/>
  <Override PartName="/xl/drawings/drawing231.xml" ContentType="application/vnd.openxmlformats-officedocument.drawingml.chartshapes+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drawings/drawing232.xml" ContentType="application/vnd.openxmlformats-officedocument.drawingml.chartshapes+xml"/>
  <Override PartName="/xl/charts/chart249.xml" ContentType="application/vnd.openxmlformats-officedocument.drawingml.chart+xml"/>
  <Override PartName="/xl/drawings/drawing233.xml" ContentType="application/vnd.openxmlformats-officedocument.drawingml.chartshapes+xml"/>
  <Override PartName="/xl/drawings/drawing234.xml" ContentType="application/vnd.openxmlformats-officedocument.drawing+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harts/chart250.xml" ContentType="application/vnd.openxmlformats-officedocument.drawingml.chart+xml"/>
  <Override PartName="/xl/drawings/drawing235.xml" ContentType="application/vnd.openxmlformats-officedocument.drawingml.chartshapes+xml"/>
  <Override PartName="/xl/charts/chart251.xml" ContentType="application/vnd.openxmlformats-officedocument.drawingml.chart+xml"/>
  <Override PartName="/xl/drawings/drawing236.xml" ContentType="application/vnd.openxmlformats-officedocument.drawingml.chartshapes+xml"/>
  <Override PartName="/xl/charts/chart252.xml" ContentType="application/vnd.openxmlformats-officedocument.drawingml.chart+xml"/>
  <Override PartName="/xl/drawings/drawing237.xml" ContentType="application/vnd.openxmlformats-officedocument.drawingml.chartshapes+xml"/>
  <Override PartName="/xl/charts/chart253.xml" ContentType="application/vnd.openxmlformats-officedocument.drawingml.chart+xml"/>
  <Override PartName="/xl/drawings/drawing238.xml" ContentType="application/vnd.openxmlformats-officedocument.drawingml.chartshapes+xml"/>
  <Override PartName="/xl/charts/chart254.xml" ContentType="application/vnd.openxmlformats-officedocument.drawingml.chart+xml"/>
  <Override PartName="/xl/drawings/drawing239.xml" ContentType="application/vnd.openxmlformats-officedocument.drawingml.chartshapes+xml"/>
  <Override PartName="/xl/charts/chart255.xml" ContentType="application/vnd.openxmlformats-officedocument.drawingml.chart+xml"/>
  <Override PartName="/xl/drawings/drawing240.xml" ContentType="application/vnd.openxmlformats-officedocument.drawingml.chartshapes+xml"/>
  <Override PartName="/xl/charts/chart256.xml" ContentType="application/vnd.openxmlformats-officedocument.drawingml.chart+xml"/>
  <Override PartName="/xl/drawings/drawing241.xml" ContentType="application/vnd.openxmlformats-officedocument.drawingml.chartshapes+xml"/>
  <Override PartName="/xl/charts/chart257.xml" ContentType="application/vnd.openxmlformats-officedocument.drawingml.chart+xml"/>
  <Override PartName="/xl/drawings/drawing242.xml" ContentType="application/vnd.openxmlformats-officedocument.drawingml.chartshapes+xml"/>
  <Override PartName="/xl/charts/chart258.xml" ContentType="application/vnd.openxmlformats-officedocument.drawingml.chart+xml"/>
  <Override PartName="/xl/drawings/drawing243.xml" ContentType="application/vnd.openxmlformats-officedocument.drawingml.chartshapes+xml"/>
  <Override PartName="/xl/charts/chart259.xml" ContentType="application/vnd.openxmlformats-officedocument.drawingml.chart+xml"/>
  <Override PartName="/xl/drawings/drawing244.xml" ContentType="application/vnd.openxmlformats-officedocument.drawingml.chartshapes+xml"/>
  <Override PartName="/xl/charts/chart260.xml" ContentType="application/vnd.openxmlformats-officedocument.drawingml.chart+xml"/>
  <Override PartName="/xl/charts/chart261.xml" ContentType="application/vnd.openxmlformats-officedocument.drawingml.chart+xml"/>
  <Override PartName="/xl/charts/chart262.xml" ContentType="application/vnd.openxmlformats-officedocument.drawingml.chart+xml"/>
  <Override PartName="/xl/drawings/drawing245.xml" ContentType="application/vnd.openxmlformats-officedocument.drawingml.chartshapes+xml"/>
  <Override PartName="/xl/charts/chart263.xml" ContentType="application/vnd.openxmlformats-officedocument.drawingml.chart+xml"/>
  <Override PartName="/xl/drawings/drawing246.xml" ContentType="application/vnd.openxmlformats-officedocument.drawingml.chartshapes+xml"/>
  <Override PartName="/xl/drawings/drawing247.xml" ContentType="application/vnd.openxmlformats-officedocument.drawing+xml"/>
  <Override PartName="/xl/charts/chart264.xml" ContentType="application/vnd.openxmlformats-officedocument.drawingml.chart+xml"/>
  <Override PartName="/xl/drawings/drawing248.xml" ContentType="application/vnd.openxmlformats-officedocument.drawingml.chartshapes+xml"/>
  <Override PartName="/xl/drawings/drawing249.xml" ContentType="application/vnd.openxmlformats-officedocument.drawing+xml"/>
  <Override PartName="/xl/charts/chart265.xml" ContentType="application/vnd.openxmlformats-officedocument.drawingml.chart+xml"/>
  <Override PartName="/xl/drawings/drawing250.xml" ContentType="application/vnd.openxmlformats-officedocument.drawingml.chartshapes+xml"/>
  <Override PartName="/xl/drawings/drawing251.xml" ContentType="application/vnd.openxmlformats-officedocument.drawing+xml"/>
  <Override PartName="/xl/charts/chart266.xml" ContentType="application/vnd.openxmlformats-officedocument.drawingml.chart+xml"/>
  <Override PartName="/xl/drawings/drawing252.xml" ContentType="application/vnd.openxmlformats-officedocument.drawing+xml"/>
  <Override PartName="/xl/charts/chart267.xml" ContentType="application/vnd.openxmlformats-officedocument.drawingml.chart+xml"/>
  <Override PartName="/xl/charts/chart268.xml" ContentType="application/vnd.openxmlformats-officedocument.drawingml.chart+xml"/>
  <Override PartName="/xl/drawings/drawing253.xml" ContentType="application/vnd.openxmlformats-officedocument.drawing+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drawings/drawing254.xml" ContentType="application/vnd.openxmlformats-officedocument.drawing+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drawings/drawing255.xml" ContentType="application/vnd.openxmlformats-officedocument.drawing+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drawings/drawing256.xml" ContentType="application/vnd.openxmlformats-officedocument.drawing+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charts/chart301.xml" ContentType="application/vnd.openxmlformats-officedocument.drawingml.chart+xml"/>
  <Override PartName="/xl/theme/themeOverride1.xml" ContentType="application/vnd.openxmlformats-officedocument.themeOverride+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drawings/drawing257.xml" ContentType="application/vnd.openxmlformats-officedocument.drawing+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theme/themeOverride2.xml" ContentType="application/vnd.openxmlformats-officedocument.themeOverride+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drawings/drawing258.xml" ContentType="application/vnd.openxmlformats-officedocument.drawing+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theme/themeOverride3.xml" ContentType="application/vnd.openxmlformats-officedocument.themeOverride+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drawings/drawing259.xml" ContentType="application/vnd.openxmlformats-officedocument.drawing+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theme/themeOverride4.xml" ContentType="application/vnd.openxmlformats-officedocument.themeOverride+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drawings/drawing260.xml" ContentType="application/vnd.openxmlformats-officedocument.drawing+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theme/themeOverride5.xml" ContentType="application/vnd.openxmlformats-officedocument.themeOverride+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drawings/drawing261.xml" ContentType="application/vnd.openxmlformats-officedocument.drawing+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theme/themeOverride6.xml" ContentType="application/vnd.openxmlformats-officedocument.themeOverride+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drawings/drawing262.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theme/themeOverride7.xml" ContentType="application/vnd.openxmlformats-officedocument.themeOverride+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drawings/drawing263.xml" ContentType="application/vnd.openxmlformats-officedocument.drawing+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theme/themeOverride8.xml" ContentType="application/vnd.openxmlformats-officedocument.themeOverride+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drawings/drawing264.xml" ContentType="application/vnd.openxmlformats-officedocument.drawing+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theme/themeOverride9.xml" ContentType="application/vnd.openxmlformats-officedocument.themeOverride+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charts/chart409.xml" ContentType="application/vnd.openxmlformats-officedocument.drawingml.chart+xml"/>
  <Override PartName="/xl/charts/chart410.xml" ContentType="application/vnd.openxmlformats-officedocument.drawingml.chart+xml"/>
  <Override PartName="/xl/charts/chart411.xml" ContentType="application/vnd.openxmlformats-officedocument.drawingml.chart+xml"/>
  <Override PartName="/xl/drawings/drawing265.xml" ContentType="application/vnd.openxmlformats-officedocument.drawing+xml"/>
  <Override PartName="/xl/charts/chart412.xml" ContentType="application/vnd.openxmlformats-officedocument.drawingml.chart+xml"/>
  <Override PartName="/xl/charts/chart413.xml" ContentType="application/vnd.openxmlformats-officedocument.drawingml.chart+xml"/>
  <Override PartName="/xl/charts/chart414.xml" ContentType="application/vnd.openxmlformats-officedocument.drawingml.chart+xml"/>
  <Override PartName="/xl/charts/chart415.xml" ContentType="application/vnd.openxmlformats-officedocument.drawingml.chart+xml"/>
  <Override PartName="/xl/charts/chart416.xml" ContentType="application/vnd.openxmlformats-officedocument.drawingml.chart+xml"/>
  <Override PartName="/xl/charts/chart417.xml" ContentType="application/vnd.openxmlformats-officedocument.drawingml.chart+xml"/>
  <Override PartName="/xl/charts/chart418.xml" ContentType="application/vnd.openxmlformats-officedocument.drawingml.chart+xml"/>
  <Override PartName="/xl/theme/themeOverride10.xml" ContentType="application/vnd.openxmlformats-officedocument.themeOverride+xml"/>
  <Override PartName="/xl/charts/chart419.xml" ContentType="application/vnd.openxmlformats-officedocument.drawingml.chart+xml"/>
  <Override PartName="/xl/charts/chart420.xml" ContentType="application/vnd.openxmlformats-officedocument.drawingml.chart+xml"/>
  <Override PartName="/xl/charts/chart421.xml" ContentType="application/vnd.openxmlformats-officedocument.drawingml.chart+xml"/>
  <Override PartName="/xl/charts/chart422.xml" ContentType="application/vnd.openxmlformats-officedocument.drawingml.chart+xml"/>
  <Override PartName="/xl/charts/chart423.xml" ContentType="application/vnd.openxmlformats-officedocument.drawingml.chart+xml"/>
  <Override PartName="/xl/charts/chart424.xml" ContentType="application/vnd.openxmlformats-officedocument.drawingml.chart+xml"/>
  <Override PartName="/xl/drawings/drawing266.xml" ContentType="application/vnd.openxmlformats-officedocument.drawing+xml"/>
  <Override PartName="/xl/charts/chart425.xml" ContentType="application/vnd.openxmlformats-officedocument.drawingml.chart+xml"/>
  <Override PartName="/xl/charts/chart426.xml" ContentType="application/vnd.openxmlformats-officedocument.drawingml.chart+xml"/>
  <Override PartName="/xl/charts/chart427.xml" ContentType="application/vnd.openxmlformats-officedocument.drawingml.chart+xml"/>
  <Override PartName="/xl/charts/chart428.xml" ContentType="application/vnd.openxmlformats-officedocument.drawingml.chart+xml"/>
  <Override PartName="/xl/charts/chart429.xml" ContentType="application/vnd.openxmlformats-officedocument.drawingml.chart+xml"/>
  <Override PartName="/xl/charts/chart430.xml" ContentType="application/vnd.openxmlformats-officedocument.drawingml.chart+xml"/>
  <Override PartName="/xl/charts/chart431.xml" ContentType="application/vnd.openxmlformats-officedocument.drawingml.chart+xml"/>
  <Override PartName="/xl/theme/themeOverride11.xml" ContentType="application/vnd.openxmlformats-officedocument.themeOverride+xml"/>
  <Override PartName="/xl/charts/chart432.xml" ContentType="application/vnd.openxmlformats-officedocument.drawingml.chart+xml"/>
  <Override PartName="/xl/charts/chart433.xml" ContentType="application/vnd.openxmlformats-officedocument.drawingml.chart+xml"/>
  <Override PartName="/xl/charts/chart434.xml" ContentType="application/vnd.openxmlformats-officedocument.drawingml.chart+xml"/>
  <Override PartName="/xl/charts/chart435.xml" ContentType="application/vnd.openxmlformats-officedocument.drawingml.chart+xml"/>
  <Override PartName="/xl/charts/chart436.xml" ContentType="application/vnd.openxmlformats-officedocument.drawingml.chart+xml"/>
  <Override PartName="/xl/charts/chart437.xml" ContentType="application/vnd.openxmlformats-officedocument.drawingml.chart+xml"/>
  <Override PartName="/xl/drawings/drawing267.xml" ContentType="application/vnd.openxmlformats-officedocument.drawing+xml"/>
  <Override PartName="/xl/charts/chart438.xml" ContentType="application/vnd.openxmlformats-officedocument.drawingml.chart+xml"/>
  <Override PartName="/xl/charts/chart439.xml" ContentType="application/vnd.openxmlformats-officedocument.drawingml.chart+xml"/>
  <Override PartName="/xl/charts/chart440.xml" ContentType="application/vnd.openxmlformats-officedocument.drawingml.chart+xml"/>
  <Override PartName="/xl/charts/chart441.xml" ContentType="application/vnd.openxmlformats-officedocument.drawingml.chart+xml"/>
  <Override PartName="/xl/charts/chart442.xml" ContentType="application/vnd.openxmlformats-officedocument.drawingml.chart+xml"/>
  <Override PartName="/xl/charts/chart443.xml" ContentType="application/vnd.openxmlformats-officedocument.drawingml.chart+xml"/>
  <Override PartName="/xl/charts/chart444.xml" ContentType="application/vnd.openxmlformats-officedocument.drawingml.chart+xml"/>
  <Override PartName="/xl/theme/themeOverride12.xml" ContentType="application/vnd.openxmlformats-officedocument.themeOverride+xml"/>
  <Override PartName="/xl/charts/chart445.xml" ContentType="application/vnd.openxmlformats-officedocument.drawingml.chart+xml"/>
  <Override PartName="/xl/charts/chart446.xml" ContentType="application/vnd.openxmlformats-officedocument.drawingml.chart+xml"/>
  <Override PartName="/xl/charts/chart447.xml" ContentType="application/vnd.openxmlformats-officedocument.drawingml.chart+xml"/>
  <Override PartName="/xl/charts/chart448.xml" ContentType="application/vnd.openxmlformats-officedocument.drawingml.chart+xml"/>
  <Override PartName="/xl/charts/chart449.xml" ContentType="application/vnd.openxmlformats-officedocument.drawingml.chart+xml"/>
  <Override PartName="/xl/charts/chart450.xml" ContentType="application/vnd.openxmlformats-officedocument.drawingml.chart+xml"/>
  <Override PartName="/xl/drawings/drawing268.xml" ContentType="application/vnd.openxmlformats-officedocument.drawing+xml"/>
  <Override PartName="/xl/charts/chart451.xml" ContentType="application/vnd.openxmlformats-officedocument.drawingml.chart+xml"/>
  <Override PartName="/xl/charts/chart452.xml" ContentType="application/vnd.openxmlformats-officedocument.drawingml.chart+xml"/>
  <Override PartName="/xl/charts/chart453.xml" ContentType="application/vnd.openxmlformats-officedocument.drawingml.chart+xml"/>
  <Override PartName="/xl/charts/chart454.xml" ContentType="application/vnd.openxmlformats-officedocument.drawingml.chart+xml"/>
  <Override PartName="/xl/charts/chart455.xml" ContentType="application/vnd.openxmlformats-officedocument.drawingml.chart+xml"/>
  <Override PartName="/xl/charts/chart456.xml" ContentType="application/vnd.openxmlformats-officedocument.drawingml.chart+xml"/>
  <Override PartName="/xl/charts/chart457.xml" ContentType="application/vnd.openxmlformats-officedocument.drawingml.chart+xml"/>
  <Override PartName="/xl/theme/themeOverride13.xml" ContentType="application/vnd.openxmlformats-officedocument.themeOverride+xml"/>
  <Override PartName="/xl/charts/chart458.xml" ContentType="application/vnd.openxmlformats-officedocument.drawingml.chart+xml"/>
  <Override PartName="/xl/charts/chart459.xml" ContentType="application/vnd.openxmlformats-officedocument.drawingml.chart+xml"/>
  <Override PartName="/xl/charts/chart460.xml" ContentType="application/vnd.openxmlformats-officedocument.drawingml.chart+xml"/>
  <Override PartName="/xl/charts/chart461.xml" ContentType="application/vnd.openxmlformats-officedocument.drawingml.chart+xml"/>
  <Override PartName="/xl/charts/chart462.xml" ContentType="application/vnd.openxmlformats-officedocument.drawingml.chart+xml"/>
  <Override PartName="/xl/charts/chart463.xml" ContentType="application/vnd.openxmlformats-officedocument.drawingml.chart+xml"/>
  <Override PartName="/xl/drawings/drawing269.xml" ContentType="application/vnd.openxmlformats-officedocument.drawing+xml"/>
  <Override PartName="/xl/charts/chart464.xml" ContentType="application/vnd.openxmlformats-officedocument.drawingml.chart+xml"/>
  <Override PartName="/xl/charts/chart465.xml" ContentType="application/vnd.openxmlformats-officedocument.drawingml.chart+xml"/>
  <Override PartName="/xl/charts/chart466.xml" ContentType="application/vnd.openxmlformats-officedocument.drawingml.chart+xml"/>
  <Override PartName="/xl/charts/chart467.xml" ContentType="application/vnd.openxmlformats-officedocument.drawingml.chart+xml"/>
  <Override PartName="/xl/charts/chart468.xml" ContentType="application/vnd.openxmlformats-officedocument.drawingml.chart+xml"/>
  <Override PartName="/xl/charts/chart469.xml" ContentType="application/vnd.openxmlformats-officedocument.drawingml.chart+xml"/>
  <Override PartName="/xl/charts/chart470.xml" ContentType="application/vnd.openxmlformats-officedocument.drawingml.chart+xml"/>
  <Override PartName="/xl/theme/themeOverride14.xml" ContentType="application/vnd.openxmlformats-officedocument.themeOverride+xml"/>
  <Override PartName="/xl/charts/chart471.xml" ContentType="application/vnd.openxmlformats-officedocument.drawingml.chart+xml"/>
  <Override PartName="/xl/charts/chart472.xml" ContentType="application/vnd.openxmlformats-officedocument.drawingml.chart+xml"/>
  <Override PartName="/xl/charts/chart473.xml" ContentType="application/vnd.openxmlformats-officedocument.drawingml.chart+xml"/>
  <Override PartName="/xl/charts/chart474.xml" ContentType="application/vnd.openxmlformats-officedocument.drawingml.chart+xml"/>
  <Override PartName="/xl/charts/chart475.xml" ContentType="application/vnd.openxmlformats-officedocument.drawingml.chart+xml"/>
  <Override PartName="/xl/charts/chart476.xml" ContentType="application/vnd.openxmlformats-officedocument.drawingml.chart+xml"/>
  <Override PartName="/xl/drawings/drawing270.xml" ContentType="application/vnd.openxmlformats-officedocument.drawing+xml"/>
  <Override PartName="/xl/charts/chart477.xml" ContentType="application/vnd.openxmlformats-officedocument.drawingml.chart+xml"/>
  <Override PartName="/xl/charts/chart478.xml" ContentType="application/vnd.openxmlformats-officedocument.drawingml.chart+xml"/>
  <Override PartName="/xl/charts/chart479.xml" ContentType="application/vnd.openxmlformats-officedocument.drawingml.chart+xml"/>
  <Override PartName="/xl/charts/chart480.xml" ContentType="application/vnd.openxmlformats-officedocument.drawingml.chart+xml"/>
  <Override PartName="/xl/charts/chart481.xml" ContentType="application/vnd.openxmlformats-officedocument.drawingml.chart+xml"/>
  <Override PartName="/xl/charts/chart482.xml" ContentType="application/vnd.openxmlformats-officedocument.drawingml.chart+xml"/>
  <Override PartName="/xl/charts/chart483.xml" ContentType="application/vnd.openxmlformats-officedocument.drawingml.chart+xml"/>
  <Override PartName="/xl/theme/themeOverride15.xml" ContentType="application/vnd.openxmlformats-officedocument.themeOverride+xml"/>
  <Override PartName="/xl/charts/chart484.xml" ContentType="application/vnd.openxmlformats-officedocument.drawingml.chart+xml"/>
  <Override PartName="/xl/charts/chart485.xml" ContentType="application/vnd.openxmlformats-officedocument.drawingml.chart+xml"/>
  <Override PartName="/xl/charts/chart486.xml" ContentType="application/vnd.openxmlformats-officedocument.drawingml.chart+xml"/>
  <Override PartName="/xl/charts/chart487.xml" ContentType="application/vnd.openxmlformats-officedocument.drawingml.chart+xml"/>
  <Override PartName="/xl/charts/chart488.xml" ContentType="application/vnd.openxmlformats-officedocument.drawingml.chart+xml"/>
  <Override PartName="/xl/charts/chart489.xml" ContentType="application/vnd.openxmlformats-officedocument.drawingml.chart+xml"/>
  <Override PartName="/xl/drawings/drawing271.xml" ContentType="application/vnd.openxmlformats-officedocument.drawing+xml"/>
  <Override PartName="/xl/charts/chart490.xml" ContentType="application/vnd.openxmlformats-officedocument.drawingml.chart+xml"/>
  <Override PartName="/xl/charts/chart491.xml" ContentType="application/vnd.openxmlformats-officedocument.drawingml.chart+xml"/>
  <Override PartName="/xl/charts/chart492.xml" ContentType="application/vnd.openxmlformats-officedocument.drawingml.chart+xml"/>
  <Override PartName="/xl/charts/chart493.xml" ContentType="application/vnd.openxmlformats-officedocument.drawingml.chart+xml"/>
  <Override PartName="/xl/charts/chart494.xml" ContentType="application/vnd.openxmlformats-officedocument.drawingml.chart+xml"/>
  <Override PartName="/xl/charts/chart495.xml" ContentType="application/vnd.openxmlformats-officedocument.drawingml.chart+xml"/>
  <Override PartName="/xl/charts/chart496.xml" ContentType="application/vnd.openxmlformats-officedocument.drawingml.chart+xml"/>
  <Override PartName="/xl/theme/themeOverride16.xml" ContentType="application/vnd.openxmlformats-officedocument.themeOverride+xml"/>
  <Override PartName="/xl/charts/chart497.xml" ContentType="application/vnd.openxmlformats-officedocument.drawingml.chart+xml"/>
  <Override PartName="/xl/charts/chart498.xml" ContentType="application/vnd.openxmlformats-officedocument.drawingml.chart+xml"/>
  <Override PartName="/xl/charts/chart499.xml" ContentType="application/vnd.openxmlformats-officedocument.drawingml.chart+xml"/>
  <Override PartName="/xl/charts/chart500.xml" ContentType="application/vnd.openxmlformats-officedocument.drawingml.chart+xml"/>
  <Override PartName="/xl/charts/chart501.xml" ContentType="application/vnd.openxmlformats-officedocument.drawingml.chart+xml"/>
  <Override PartName="/xl/charts/chart502.xml" ContentType="application/vnd.openxmlformats-officedocument.drawingml.chart+xml"/>
  <Override PartName="/xl/drawings/drawing272.xml" ContentType="application/vnd.openxmlformats-officedocument.drawing+xml"/>
  <Override PartName="/xl/charts/chart503.xml" ContentType="application/vnd.openxmlformats-officedocument.drawingml.chart+xml"/>
  <Override PartName="/xl/charts/chart504.xml" ContentType="application/vnd.openxmlformats-officedocument.drawingml.chart+xml"/>
  <Override PartName="/xl/charts/chart505.xml" ContentType="application/vnd.openxmlformats-officedocument.drawingml.chart+xml"/>
  <Override PartName="/xl/charts/chart506.xml" ContentType="application/vnd.openxmlformats-officedocument.drawingml.chart+xml"/>
  <Override PartName="/xl/charts/chart507.xml" ContentType="application/vnd.openxmlformats-officedocument.drawingml.chart+xml"/>
  <Override PartName="/xl/charts/chart508.xml" ContentType="application/vnd.openxmlformats-officedocument.drawingml.chart+xml"/>
  <Override PartName="/xl/charts/chart509.xml" ContentType="application/vnd.openxmlformats-officedocument.drawingml.chart+xml"/>
  <Override PartName="/xl/theme/themeOverride17.xml" ContentType="application/vnd.openxmlformats-officedocument.themeOverride+xml"/>
  <Override PartName="/xl/charts/chart510.xml" ContentType="application/vnd.openxmlformats-officedocument.drawingml.chart+xml"/>
  <Override PartName="/xl/charts/chart511.xml" ContentType="application/vnd.openxmlformats-officedocument.drawingml.chart+xml"/>
  <Override PartName="/xl/charts/chart512.xml" ContentType="application/vnd.openxmlformats-officedocument.drawingml.chart+xml"/>
  <Override PartName="/xl/charts/chart513.xml" ContentType="application/vnd.openxmlformats-officedocument.drawingml.chart+xml"/>
  <Override PartName="/xl/charts/chart514.xml" ContentType="application/vnd.openxmlformats-officedocument.drawingml.chart+xml"/>
  <Override PartName="/xl/charts/chart515.xml" ContentType="application/vnd.openxmlformats-officedocument.drawingml.chart+xml"/>
  <Override PartName="/xl/drawings/drawing273.xml" ContentType="application/vnd.openxmlformats-officedocument.drawing+xml"/>
  <Override PartName="/xl/charts/chart516.xml" ContentType="application/vnd.openxmlformats-officedocument.drawingml.chart+xml"/>
  <Override PartName="/xl/charts/chart517.xml" ContentType="application/vnd.openxmlformats-officedocument.drawingml.chart+xml"/>
  <Override PartName="/xl/charts/chart518.xml" ContentType="application/vnd.openxmlformats-officedocument.drawingml.chart+xml"/>
  <Override PartName="/xl/charts/chart519.xml" ContentType="application/vnd.openxmlformats-officedocument.drawingml.chart+xml"/>
  <Override PartName="/xl/charts/chart520.xml" ContentType="application/vnd.openxmlformats-officedocument.drawingml.chart+xml"/>
  <Override PartName="/xl/charts/chart521.xml" ContentType="application/vnd.openxmlformats-officedocument.drawingml.chart+xml"/>
  <Override PartName="/xl/charts/chart522.xml" ContentType="application/vnd.openxmlformats-officedocument.drawingml.chart+xml"/>
  <Override PartName="/xl/theme/themeOverride18.xml" ContentType="application/vnd.openxmlformats-officedocument.themeOverride+xml"/>
  <Override PartName="/xl/charts/chart523.xml" ContentType="application/vnd.openxmlformats-officedocument.drawingml.chart+xml"/>
  <Override PartName="/xl/charts/chart524.xml" ContentType="application/vnd.openxmlformats-officedocument.drawingml.chart+xml"/>
  <Override PartName="/xl/charts/chart525.xml" ContentType="application/vnd.openxmlformats-officedocument.drawingml.chart+xml"/>
  <Override PartName="/xl/charts/chart526.xml" ContentType="application/vnd.openxmlformats-officedocument.drawingml.chart+xml"/>
  <Override PartName="/xl/charts/chart527.xml" ContentType="application/vnd.openxmlformats-officedocument.drawingml.chart+xml"/>
  <Override PartName="/xl/charts/chart528.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5" windowWidth="18720" windowHeight="6690" tabRatio="884" firstSheet="2" activeTab="2"/>
  </bookViews>
  <sheets>
    <sheet name="All years 2 bed" sheetId="102" state="hidden" r:id="rId1"/>
    <sheet name="Summary table" sheetId="101" state="hidden" r:id="rId2"/>
    <sheet name="Contents" sheetId="166" r:id="rId3"/>
    <sheet name="Chart 1" sheetId="44" r:id="rId4"/>
    <sheet name="Table 1, Chart 2" sheetId="77" r:id="rId5"/>
    <sheet name="Chart 3" sheetId="48" r:id="rId6"/>
    <sheet name="Table 2, Chart 4" sheetId="78" r:id="rId7"/>
    <sheet name="Chart 5" sheetId="50" r:id="rId8"/>
    <sheet name="Table 3, Chart 6" sheetId="80" r:id="rId9"/>
    <sheet name="Chart 7" sheetId="52" r:id="rId10"/>
    <sheet name="Table 4, Chart 8" sheetId="81" r:id="rId11"/>
    <sheet name="Chart 9" sheetId="54" r:id="rId12"/>
    <sheet name="Table 5, Chart 10" sheetId="82" r:id="rId13"/>
    <sheet name="Chart 11" sheetId="56" r:id="rId14"/>
    <sheet name="BRMA Profile - Aberdeen and Shi" sheetId="83" state="hidden" r:id="rId15"/>
    <sheet name="BRMA Profile - Argyll and Bute" sheetId="123" state="hidden" r:id="rId16"/>
    <sheet name="BRMA Profile - Ayrshires" sheetId="124" state="hidden" r:id="rId17"/>
    <sheet name="BRMA Profile - Dumfries and Gal" sheetId="125" state="hidden" r:id="rId18"/>
    <sheet name="BRMA Profile - Dundee and Angus" sheetId="126" state="hidden" r:id="rId19"/>
    <sheet name="BRMA Profile - East Dunbartonsh" sheetId="127" state="hidden" r:id="rId20"/>
    <sheet name="BRMA Profile - Fife" sheetId="128" state="hidden" r:id="rId21"/>
    <sheet name="BRMA Profile - Forth Valley" sheetId="129" state="hidden" r:id="rId22"/>
    <sheet name="BRMA Profile - Greater Glasgow" sheetId="130" state="hidden" r:id="rId23"/>
    <sheet name="BRMA Profile - Highlands and Is" sheetId="131" state="hidden" r:id="rId24"/>
    <sheet name="BRMA Profile - Lothian" sheetId="132" state="hidden" r:id="rId25"/>
    <sheet name="BRMA Profile - North Lanarkshir" sheetId="133" state="hidden" r:id="rId26"/>
    <sheet name="BRMA Profile - Perth and Kinros" sheetId="134" state="hidden" r:id="rId27"/>
    <sheet name="BRMA Profile - Renfrewshire  In" sheetId="135" state="hidden" r:id="rId28"/>
    <sheet name="BRMA Profile - Scottish Borders" sheetId="136" state="hidden" r:id="rId29"/>
    <sheet name="BRMA Profile - South Lanarkshir" sheetId="137" state="hidden" r:id="rId30"/>
    <sheet name="BRMA Profile - West Dunbartonsh" sheetId="138" state="hidden" r:id="rId31"/>
    <sheet name="BRMA Profile - West Lothian" sheetId="139" state="hidden" r:id="rId32"/>
    <sheet name="Table 6, Chart 12" sheetId="41" r:id="rId33"/>
    <sheet name="Table 7" sheetId="3" r:id="rId34"/>
    <sheet name="Table 8" sheetId="4" r:id="rId35"/>
    <sheet name="Table 9" sheetId="5" r:id="rId36"/>
    <sheet name="Table 10" sheetId="6" r:id="rId37"/>
    <sheet name="Table 11" sheetId="37" r:id="rId38"/>
    <sheet name="Table 12" sheetId="76" r:id="rId39"/>
    <sheet name="Table 13" sheetId="103" r:id="rId40"/>
    <sheet name="Table 14" sheetId="140" r:id="rId41"/>
    <sheet name="Chart A1" sheetId="45" r:id="rId42"/>
    <sheet name="Table C1, Chart C1" sheetId="27" r:id="rId43"/>
    <sheet name="Chart C2" sheetId="75" r:id="rId44"/>
    <sheet name="Chart C3" sheetId="39" r:id="rId45"/>
    <sheet name="BRMA Profile Master" sheetId="121" state="hidden" r:id="rId46"/>
    <sheet name="NEW BRMA PROFILE MASTER" sheetId="141" state="hidden" r:id="rId47"/>
    <sheet name="Aberdeen &amp; Shire" sheetId="144" r:id="rId48"/>
    <sheet name="Argyll &amp; Bute" sheetId="150" r:id="rId49"/>
    <sheet name="Ayrshires" sheetId="151" r:id="rId50"/>
    <sheet name="Dumfries &amp; Galloway" sheetId="152" r:id="rId51"/>
    <sheet name="Dundee &amp; Angus" sheetId="153" r:id="rId52"/>
    <sheet name="East Dunbartonshire" sheetId="154" r:id="rId53"/>
    <sheet name="Fife" sheetId="155" r:id="rId54"/>
    <sheet name="Forth Valley" sheetId="156" r:id="rId55"/>
    <sheet name="Greater Glasgow" sheetId="157" r:id="rId56"/>
    <sheet name="Highlands &amp; Islands" sheetId="158" r:id="rId57"/>
    <sheet name="Lothian" sheetId="159" r:id="rId58"/>
    <sheet name="North Lanarkshire" sheetId="160" r:id="rId59"/>
    <sheet name="Perth &amp; Kinross" sheetId="161" r:id="rId60"/>
    <sheet name="Renfrewshire Inverclyde" sheetId="162" r:id="rId61"/>
    <sheet name="Scottish Borders" sheetId="163" r:id="rId62"/>
    <sheet name="South Lanarkshire" sheetId="164" r:id="rId63"/>
    <sheet name="West Dunbartonshire" sheetId="165" r:id="rId64"/>
    <sheet name="West Lothian" sheetId="149" r:id="rId65"/>
  </sheets>
  <externalReferences>
    <externalReference r:id="rId66"/>
  </externalReferences>
  <definedNames>
    <definedName name="_Toc401647229" localSheetId="32">'Table 6, Chart 12'!$G$39</definedName>
    <definedName name="BRMA">'Table 7'!$A$6:$A$23</definedName>
    <definedName name="BRMAA">'Table 7'!$A$5:$A$23</definedName>
    <definedName name="BRMAs" localSheetId="47">'Table 7'!#REF!</definedName>
    <definedName name="BRMAs" localSheetId="48">'Table 7'!#REF!</definedName>
    <definedName name="BRMAs" localSheetId="49">'Table 7'!#REF!</definedName>
    <definedName name="BRMAs" localSheetId="14">'Table 7'!#REF!</definedName>
    <definedName name="BRMAs" localSheetId="15">'Table 7'!#REF!</definedName>
    <definedName name="BRMAs" localSheetId="16">'Table 7'!#REF!</definedName>
    <definedName name="BRMAs" localSheetId="17">'Table 7'!#REF!</definedName>
    <definedName name="BRMAs" localSheetId="18">'Table 7'!#REF!</definedName>
    <definedName name="BRMAs" localSheetId="19">'Table 7'!#REF!</definedName>
    <definedName name="BRMAs" localSheetId="20">'Table 7'!#REF!</definedName>
    <definedName name="BRMAs" localSheetId="21">'Table 7'!#REF!</definedName>
    <definedName name="BRMAs" localSheetId="22">'Table 7'!#REF!</definedName>
    <definedName name="BRMAs" localSheetId="23">'Table 7'!#REF!</definedName>
    <definedName name="BRMAs" localSheetId="24">'Table 7'!#REF!</definedName>
    <definedName name="BRMAs" localSheetId="25">'Table 7'!#REF!</definedName>
    <definedName name="BRMAs" localSheetId="26">'Table 7'!#REF!</definedName>
    <definedName name="BRMAs" localSheetId="27">'Table 7'!#REF!</definedName>
    <definedName name="BRMAs" localSheetId="28">'Table 7'!#REF!</definedName>
    <definedName name="BRMAs" localSheetId="29">'Table 7'!#REF!</definedName>
    <definedName name="BRMAs" localSheetId="30">'Table 7'!#REF!</definedName>
    <definedName name="BRMAs" localSheetId="31">'Table 7'!#REF!</definedName>
    <definedName name="BRMAs" localSheetId="45">'Table 7'!#REF!</definedName>
    <definedName name="BRMAs" localSheetId="13">'Table 7'!#REF!</definedName>
    <definedName name="BRMAs" localSheetId="7">'Table 7'!#REF!</definedName>
    <definedName name="BRMAs" localSheetId="9">'Table 7'!#REF!</definedName>
    <definedName name="BRMAs" localSheetId="11">'Table 7'!#REF!</definedName>
    <definedName name="BRMAs" localSheetId="44">'[1]TABLE 5'!$A$6:$A$24</definedName>
    <definedName name="BRMAs" localSheetId="50">'Table 7'!#REF!</definedName>
    <definedName name="BRMAs" localSheetId="51">'Table 7'!#REF!</definedName>
    <definedName name="BRMAs" localSheetId="52">'Table 7'!#REF!</definedName>
    <definedName name="BRMAs" localSheetId="53">'Table 7'!#REF!</definedName>
    <definedName name="BRMAs" localSheetId="54">'Table 7'!#REF!</definedName>
    <definedName name="BRMAs" localSheetId="55">'Table 7'!#REF!</definedName>
    <definedName name="BRMAs" localSheetId="56">'Table 7'!#REF!</definedName>
    <definedName name="BRMAs" localSheetId="57">'Table 7'!#REF!</definedName>
    <definedName name="BRMAs" localSheetId="58">'Table 7'!#REF!</definedName>
    <definedName name="BRMAs" localSheetId="59">'Table 7'!#REF!</definedName>
    <definedName name="BRMAs" localSheetId="60">'Table 7'!#REF!</definedName>
    <definedName name="BRMAs" localSheetId="61">'Table 7'!#REF!</definedName>
    <definedName name="BRMAs" localSheetId="62">'Table 7'!#REF!</definedName>
    <definedName name="BRMAs" localSheetId="4">'Table 7'!#REF!</definedName>
    <definedName name="BRMAs" localSheetId="37">'Table 7'!#REF!</definedName>
    <definedName name="BRMAs" localSheetId="38">'Table 7'!#REF!</definedName>
    <definedName name="BRMAs" localSheetId="39">'Table 7'!#REF!</definedName>
    <definedName name="BRMAs" localSheetId="40">'Table 7'!#REF!</definedName>
    <definedName name="BRMAs" localSheetId="6">'Table 7'!#REF!</definedName>
    <definedName name="BRMAs" localSheetId="8">'Table 7'!#REF!</definedName>
    <definedName name="BRMAs" localSheetId="10">'Table 7'!#REF!</definedName>
    <definedName name="BRMAs" localSheetId="12">'Table 7'!#REF!</definedName>
    <definedName name="BRMAs" localSheetId="32">'Table 7'!#REF!</definedName>
    <definedName name="BRMAs" localSheetId="63">'Table 7'!#REF!</definedName>
    <definedName name="BRMAs" localSheetId="64">'Table 7'!#REF!</definedName>
    <definedName name="BRMAs">'Table 7'!#REF!</definedName>
    <definedName name="Calendar_year_table" localSheetId="47">#REF!</definedName>
    <definedName name="Calendar_year_table" localSheetId="48">#REF!</definedName>
    <definedName name="Calendar_year_table" localSheetId="49">#REF!</definedName>
    <definedName name="Calendar_year_table" localSheetId="14">#REF!</definedName>
    <definedName name="Calendar_year_table" localSheetId="15">#REF!</definedName>
    <definedName name="Calendar_year_table" localSheetId="16">#REF!</definedName>
    <definedName name="Calendar_year_table" localSheetId="17">#REF!</definedName>
    <definedName name="Calendar_year_table" localSheetId="18">#REF!</definedName>
    <definedName name="Calendar_year_table" localSheetId="19">#REF!</definedName>
    <definedName name="Calendar_year_table" localSheetId="20">#REF!</definedName>
    <definedName name="Calendar_year_table" localSheetId="21">#REF!</definedName>
    <definedName name="Calendar_year_table" localSheetId="22">#REF!</definedName>
    <definedName name="Calendar_year_table" localSheetId="23">#REF!</definedName>
    <definedName name="Calendar_year_table" localSheetId="24">#REF!</definedName>
    <definedName name="Calendar_year_table" localSheetId="25">#REF!</definedName>
    <definedName name="Calendar_year_table" localSheetId="26">#REF!</definedName>
    <definedName name="Calendar_year_table" localSheetId="27">#REF!</definedName>
    <definedName name="Calendar_year_table" localSheetId="28">#REF!</definedName>
    <definedName name="Calendar_year_table" localSheetId="29">#REF!</definedName>
    <definedName name="Calendar_year_table" localSheetId="30">#REF!</definedName>
    <definedName name="Calendar_year_table" localSheetId="31">#REF!</definedName>
    <definedName name="Calendar_year_table" localSheetId="45">#REF!</definedName>
    <definedName name="Calendar_year_table" localSheetId="13">#REF!</definedName>
    <definedName name="Calendar_year_table" localSheetId="7">#REF!</definedName>
    <definedName name="Calendar_year_table" localSheetId="9">#REF!</definedName>
    <definedName name="Calendar_year_table" localSheetId="11">#REF!</definedName>
    <definedName name="Calendar_year_table" localSheetId="41">#REF!</definedName>
    <definedName name="Calendar_year_table" localSheetId="50">#REF!</definedName>
    <definedName name="Calendar_year_table" localSheetId="51">#REF!</definedName>
    <definedName name="Calendar_year_table" localSheetId="52">#REF!</definedName>
    <definedName name="Calendar_year_table" localSheetId="53">#REF!</definedName>
    <definedName name="Calendar_year_table" localSheetId="54">#REF!</definedName>
    <definedName name="Calendar_year_table" localSheetId="55">#REF!</definedName>
    <definedName name="Calendar_year_table" localSheetId="56">#REF!</definedName>
    <definedName name="Calendar_year_table" localSheetId="57">#REF!</definedName>
    <definedName name="Calendar_year_table" localSheetId="58">#REF!</definedName>
    <definedName name="Calendar_year_table" localSheetId="59">#REF!</definedName>
    <definedName name="Calendar_year_table" localSheetId="60">#REF!</definedName>
    <definedName name="Calendar_year_table" localSheetId="61">#REF!</definedName>
    <definedName name="Calendar_year_table" localSheetId="62">#REF!</definedName>
    <definedName name="Calendar_year_table" localSheetId="4">#REF!</definedName>
    <definedName name="Calendar_year_table" localSheetId="38">#REF!</definedName>
    <definedName name="Calendar_year_table" localSheetId="39">#REF!</definedName>
    <definedName name="Calendar_year_table" localSheetId="40">#REF!</definedName>
    <definedName name="Calendar_year_table" localSheetId="6">#REF!</definedName>
    <definedName name="Calendar_year_table" localSheetId="8">#REF!</definedName>
    <definedName name="Calendar_year_table" localSheetId="10">#REF!</definedName>
    <definedName name="Calendar_year_table" localSheetId="12">#REF!</definedName>
    <definedName name="Calendar_year_table" localSheetId="63">#REF!</definedName>
    <definedName name="Calendar_year_table" localSheetId="64">#REF!</definedName>
    <definedName name="Calendar_year_table">#REF!</definedName>
    <definedName name="Calendar_year_table_4" localSheetId="47">#REF!</definedName>
    <definedName name="Calendar_year_table_4" localSheetId="48">#REF!</definedName>
    <definedName name="Calendar_year_table_4" localSheetId="49">#REF!</definedName>
    <definedName name="Calendar_year_table_4" localSheetId="14">#REF!</definedName>
    <definedName name="Calendar_year_table_4" localSheetId="15">#REF!</definedName>
    <definedName name="Calendar_year_table_4" localSheetId="16">#REF!</definedName>
    <definedName name="Calendar_year_table_4" localSheetId="17">#REF!</definedName>
    <definedName name="Calendar_year_table_4" localSheetId="18">#REF!</definedName>
    <definedName name="Calendar_year_table_4" localSheetId="19">#REF!</definedName>
    <definedName name="Calendar_year_table_4" localSheetId="20">#REF!</definedName>
    <definedName name="Calendar_year_table_4" localSheetId="21">#REF!</definedName>
    <definedName name="Calendar_year_table_4" localSheetId="22">#REF!</definedName>
    <definedName name="Calendar_year_table_4" localSheetId="23">#REF!</definedName>
    <definedName name="Calendar_year_table_4" localSheetId="24">#REF!</definedName>
    <definedName name="Calendar_year_table_4" localSheetId="25">#REF!</definedName>
    <definedName name="Calendar_year_table_4" localSheetId="26">#REF!</definedName>
    <definedName name="Calendar_year_table_4" localSheetId="27">#REF!</definedName>
    <definedName name="Calendar_year_table_4" localSheetId="28">#REF!</definedName>
    <definedName name="Calendar_year_table_4" localSheetId="29">#REF!</definedName>
    <definedName name="Calendar_year_table_4" localSheetId="30">#REF!</definedName>
    <definedName name="Calendar_year_table_4" localSheetId="31">#REF!</definedName>
    <definedName name="Calendar_year_table_4" localSheetId="45">#REF!</definedName>
    <definedName name="Calendar_year_table_4" localSheetId="13">#REF!</definedName>
    <definedName name="Calendar_year_table_4" localSheetId="7">#REF!</definedName>
    <definedName name="Calendar_year_table_4" localSheetId="9">#REF!</definedName>
    <definedName name="Calendar_year_table_4" localSheetId="11">#REF!</definedName>
    <definedName name="Calendar_year_table_4" localSheetId="41">#REF!</definedName>
    <definedName name="Calendar_year_table_4" localSheetId="50">#REF!</definedName>
    <definedName name="Calendar_year_table_4" localSheetId="51">#REF!</definedName>
    <definedName name="Calendar_year_table_4" localSheetId="52">#REF!</definedName>
    <definedName name="Calendar_year_table_4" localSheetId="53">#REF!</definedName>
    <definedName name="Calendar_year_table_4" localSheetId="54">#REF!</definedName>
    <definedName name="Calendar_year_table_4" localSheetId="55">#REF!</definedName>
    <definedName name="Calendar_year_table_4" localSheetId="56">#REF!</definedName>
    <definedName name="Calendar_year_table_4" localSheetId="57">#REF!</definedName>
    <definedName name="Calendar_year_table_4" localSheetId="58">#REF!</definedName>
    <definedName name="Calendar_year_table_4" localSheetId="59">#REF!</definedName>
    <definedName name="Calendar_year_table_4" localSheetId="60">#REF!</definedName>
    <definedName name="Calendar_year_table_4" localSheetId="61">#REF!</definedName>
    <definedName name="Calendar_year_table_4" localSheetId="62">#REF!</definedName>
    <definedName name="Calendar_year_table_4" localSheetId="4">#REF!</definedName>
    <definedName name="Calendar_year_table_4" localSheetId="38">#REF!</definedName>
    <definedName name="Calendar_year_table_4" localSheetId="39">#REF!</definedName>
    <definedName name="Calendar_year_table_4" localSheetId="40">#REF!</definedName>
    <definedName name="Calendar_year_table_4" localSheetId="6">#REF!</definedName>
    <definedName name="Calendar_year_table_4" localSheetId="8">#REF!</definedName>
    <definedName name="Calendar_year_table_4" localSheetId="10">#REF!</definedName>
    <definedName name="Calendar_year_table_4" localSheetId="12">#REF!</definedName>
    <definedName name="Calendar_year_table_4" localSheetId="63">#REF!</definedName>
    <definedName name="Calendar_year_table_4" localSheetId="64">#REF!</definedName>
    <definedName name="Calendar_year_table_4">#REF!</definedName>
    <definedName name="Calendar_year_table_5" localSheetId="47">#REF!</definedName>
    <definedName name="Calendar_year_table_5" localSheetId="48">#REF!</definedName>
    <definedName name="Calendar_year_table_5" localSheetId="49">#REF!</definedName>
    <definedName name="Calendar_year_table_5" localSheetId="14">#REF!</definedName>
    <definedName name="Calendar_year_table_5" localSheetId="15">#REF!</definedName>
    <definedName name="Calendar_year_table_5" localSheetId="16">#REF!</definedName>
    <definedName name="Calendar_year_table_5" localSheetId="17">#REF!</definedName>
    <definedName name="Calendar_year_table_5" localSheetId="18">#REF!</definedName>
    <definedName name="Calendar_year_table_5" localSheetId="19">#REF!</definedName>
    <definedName name="Calendar_year_table_5" localSheetId="20">#REF!</definedName>
    <definedName name="Calendar_year_table_5" localSheetId="21">#REF!</definedName>
    <definedName name="Calendar_year_table_5" localSheetId="22">#REF!</definedName>
    <definedName name="Calendar_year_table_5" localSheetId="23">#REF!</definedName>
    <definedName name="Calendar_year_table_5" localSheetId="24">#REF!</definedName>
    <definedName name="Calendar_year_table_5" localSheetId="25">#REF!</definedName>
    <definedName name="Calendar_year_table_5" localSheetId="26">#REF!</definedName>
    <definedName name="Calendar_year_table_5" localSheetId="27">#REF!</definedName>
    <definedName name="Calendar_year_table_5" localSheetId="28">#REF!</definedName>
    <definedName name="Calendar_year_table_5" localSheetId="29">#REF!</definedName>
    <definedName name="Calendar_year_table_5" localSheetId="30">#REF!</definedName>
    <definedName name="Calendar_year_table_5" localSheetId="31">#REF!</definedName>
    <definedName name="Calendar_year_table_5" localSheetId="45">#REF!</definedName>
    <definedName name="Calendar_year_table_5" localSheetId="13">#REF!</definedName>
    <definedName name="Calendar_year_table_5" localSheetId="7">#REF!</definedName>
    <definedName name="Calendar_year_table_5" localSheetId="9">#REF!</definedName>
    <definedName name="Calendar_year_table_5" localSheetId="11">#REF!</definedName>
    <definedName name="Calendar_year_table_5" localSheetId="41">#REF!</definedName>
    <definedName name="Calendar_year_table_5" localSheetId="50">#REF!</definedName>
    <definedName name="Calendar_year_table_5" localSheetId="51">#REF!</definedName>
    <definedName name="Calendar_year_table_5" localSheetId="52">#REF!</definedName>
    <definedName name="Calendar_year_table_5" localSheetId="53">#REF!</definedName>
    <definedName name="Calendar_year_table_5" localSheetId="54">#REF!</definedName>
    <definedName name="Calendar_year_table_5" localSheetId="55">#REF!</definedName>
    <definedName name="Calendar_year_table_5" localSheetId="56">#REF!</definedName>
    <definedName name="Calendar_year_table_5" localSheetId="57">#REF!</definedName>
    <definedName name="Calendar_year_table_5" localSheetId="58">#REF!</definedName>
    <definedName name="Calendar_year_table_5" localSheetId="59">#REF!</definedName>
    <definedName name="Calendar_year_table_5" localSheetId="60">#REF!</definedName>
    <definedName name="Calendar_year_table_5" localSheetId="61">#REF!</definedName>
    <definedName name="Calendar_year_table_5" localSheetId="62">#REF!</definedName>
    <definedName name="Calendar_year_table_5" localSheetId="4">#REF!</definedName>
    <definedName name="Calendar_year_table_5" localSheetId="38">#REF!</definedName>
    <definedName name="Calendar_year_table_5" localSheetId="39">#REF!</definedName>
    <definedName name="Calendar_year_table_5" localSheetId="40">#REF!</definedName>
    <definedName name="Calendar_year_table_5" localSheetId="6">#REF!</definedName>
    <definedName name="Calendar_year_table_5" localSheetId="8">#REF!</definedName>
    <definedName name="Calendar_year_table_5" localSheetId="10">#REF!</definedName>
    <definedName name="Calendar_year_table_5" localSheetId="12">#REF!</definedName>
    <definedName name="Calendar_year_table_5" localSheetId="63">#REF!</definedName>
    <definedName name="Calendar_year_table_5" localSheetId="64">#REF!</definedName>
    <definedName name="Calendar_year_table_5">#REF!</definedName>
    <definedName name="Financial_year_table" localSheetId="47">#REF!</definedName>
    <definedName name="Financial_year_table" localSheetId="48">#REF!</definedName>
    <definedName name="Financial_year_table" localSheetId="49">#REF!</definedName>
    <definedName name="Financial_year_table" localSheetId="14">#REF!</definedName>
    <definedName name="Financial_year_table" localSheetId="15">#REF!</definedName>
    <definedName name="Financial_year_table" localSheetId="16">#REF!</definedName>
    <definedName name="Financial_year_table" localSheetId="17">#REF!</definedName>
    <definedName name="Financial_year_table" localSheetId="18">#REF!</definedName>
    <definedName name="Financial_year_table" localSheetId="19">#REF!</definedName>
    <definedName name="Financial_year_table" localSheetId="20">#REF!</definedName>
    <definedName name="Financial_year_table" localSheetId="21">#REF!</definedName>
    <definedName name="Financial_year_table" localSheetId="22">#REF!</definedName>
    <definedName name="Financial_year_table" localSheetId="23">#REF!</definedName>
    <definedName name="Financial_year_table" localSheetId="24">#REF!</definedName>
    <definedName name="Financial_year_table" localSheetId="25">#REF!</definedName>
    <definedName name="Financial_year_table" localSheetId="26">#REF!</definedName>
    <definedName name="Financial_year_table" localSheetId="27">#REF!</definedName>
    <definedName name="Financial_year_table" localSheetId="28">#REF!</definedName>
    <definedName name="Financial_year_table" localSheetId="29">#REF!</definedName>
    <definedName name="Financial_year_table" localSheetId="30">#REF!</definedName>
    <definedName name="Financial_year_table" localSheetId="31">#REF!</definedName>
    <definedName name="Financial_year_table" localSheetId="45">#REF!</definedName>
    <definedName name="Financial_year_table" localSheetId="13">#REF!</definedName>
    <definedName name="Financial_year_table" localSheetId="7">#REF!</definedName>
    <definedName name="Financial_year_table" localSheetId="9">#REF!</definedName>
    <definedName name="Financial_year_table" localSheetId="11">#REF!</definedName>
    <definedName name="Financial_year_table" localSheetId="41">#REF!</definedName>
    <definedName name="Financial_year_table" localSheetId="50">#REF!</definedName>
    <definedName name="Financial_year_table" localSheetId="51">#REF!</definedName>
    <definedName name="Financial_year_table" localSheetId="52">#REF!</definedName>
    <definedName name="Financial_year_table" localSheetId="53">#REF!</definedName>
    <definedName name="Financial_year_table" localSheetId="54">#REF!</definedName>
    <definedName name="Financial_year_table" localSheetId="55">#REF!</definedName>
    <definedName name="Financial_year_table" localSheetId="56">#REF!</definedName>
    <definedName name="Financial_year_table" localSheetId="57">#REF!</definedName>
    <definedName name="Financial_year_table" localSheetId="58">#REF!</definedName>
    <definedName name="Financial_year_table" localSheetId="59">#REF!</definedName>
    <definedName name="Financial_year_table" localSheetId="60">#REF!</definedName>
    <definedName name="Financial_year_table" localSheetId="61">#REF!</definedName>
    <definedName name="Financial_year_table" localSheetId="62">#REF!</definedName>
    <definedName name="Financial_year_table" localSheetId="4">#REF!</definedName>
    <definedName name="Financial_year_table" localSheetId="38">#REF!</definedName>
    <definedName name="Financial_year_table" localSheetId="39">#REF!</definedName>
    <definedName name="Financial_year_table" localSheetId="40">#REF!</definedName>
    <definedName name="Financial_year_table" localSheetId="6">#REF!</definedName>
    <definedName name="Financial_year_table" localSheetId="8">#REF!</definedName>
    <definedName name="Financial_year_table" localSheetId="10">#REF!</definedName>
    <definedName name="Financial_year_table" localSheetId="12">#REF!</definedName>
    <definedName name="Financial_year_table" localSheetId="63">#REF!</definedName>
    <definedName name="Financial_year_table" localSheetId="64">#REF!</definedName>
    <definedName name="Financial_year_table">#REF!</definedName>
    <definedName name="Financial_year_table_4" localSheetId="47">#REF!</definedName>
    <definedName name="Financial_year_table_4" localSheetId="48">#REF!</definedName>
    <definedName name="Financial_year_table_4" localSheetId="49">#REF!</definedName>
    <definedName name="Financial_year_table_4" localSheetId="14">#REF!</definedName>
    <definedName name="Financial_year_table_4" localSheetId="15">#REF!</definedName>
    <definedName name="Financial_year_table_4" localSheetId="16">#REF!</definedName>
    <definedName name="Financial_year_table_4" localSheetId="17">#REF!</definedName>
    <definedName name="Financial_year_table_4" localSheetId="18">#REF!</definedName>
    <definedName name="Financial_year_table_4" localSheetId="19">#REF!</definedName>
    <definedName name="Financial_year_table_4" localSheetId="20">#REF!</definedName>
    <definedName name="Financial_year_table_4" localSheetId="21">#REF!</definedName>
    <definedName name="Financial_year_table_4" localSheetId="22">#REF!</definedName>
    <definedName name="Financial_year_table_4" localSheetId="23">#REF!</definedName>
    <definedName name="Financial_year_table_4" localSheetId="24">#REF!</definedName>
    <definedName name="Financial_year_table_4" localSheetId="25">#REF!</definedName>
    <definedName name="Financial_year_table_4" localSheetId="26">#REF!</definedName>
    <definedName name="Financial_year_table_4" localSheetId="27">#REF!</definedName>
    <definedName name="Financial_year_table_4" localSheetId="28">#REF!</definedName>
    <definedName name="Financial_year_table_4" localSheetId="29">#REF!</definedName>
    <definedName name="Financial_year_table_4" localSheetId="30">#REF!</definedName>
    <definedName name="Financial_year_table_4" localSheetId="31">#REF!</definedName>
    <definedName name="Financial_year_table_4" localSheetId="45">#REF!</definedName>
    <definedName name="Financial_year_table_4" localSheetId="13">#REF!</definedName>
    <definedName name="Financial_year_table_4" localSheetId="7">#REF!</definedName>
    <definedName name="Financial_year_table_4" localSheetId="9">#REF!</definedName>
    <definedName name="Financial_year_table_4" localSheetId="11">#REF!</definedName>
    <definedName name="Financial_year_table_4" localSheetId="41">#REF!</definedName>
    <definedName name="Financial_year_table_4" localSheetId="50">#REF!</definedName>
    <definedName name="Financial_year_table_4" localSheetId="51">#REF!</definedName>
    <definedName name="Financial_year_table_4" localSheetId="52">#REF!</definedName>
    <definedName name="Financial_year_table_4" localSheetId="53">#REF!</definedName>
    <definedName name="Financial_year_table_4" localSheetId="54">#REF!</definedName>
    <definedName name="Financial_year_table_4" localSheetId="55">#REF!</definedName>
    <definedName name="Financial_year_table_4" localSheetId="56">#REF!</definedName>
    <definedName name="Financial_year_table_4" localSheetId="57">#REF!</definedName>
    <definedName name="Financial_year_table_4" localSheetId="58">#REF!</definedName>
    <definedName name="Financial_year_table_4" localSheetId="59">#REF!</definedName>
    <definedName name="Financial_year_table_4" localSheetId="60">#REF!</definedName>
    <definedName name="Financial_year_table_4" localSheetId="61">#REF!</definedName>
    <definedName name="Financial_year_table_4" localSheetId="62">#REF!</definedName>
    <definedName name="Financial_year_table_4" localSheetId="4">#REF!</definedName>
    <definedName name="Financial_year_table_4" localSheetId="38">#REF!</definedName>
    <definedName name="Financial_year_table_4" localSheetId="39">#REF!</definedName>
    <definedName name="Financial_year_table_4" localSheetId="40">#REF!</definedName>
    <definedName name="Financial_year_table_4" localSheetId="6">#REF!</definedName>
    <definedName name="Financial_year_table_4" localSheetId="8">#REF!</definedName>
    <definedName name="Financial_year_table_4" localSheetId="10">#REF!</definedName>
    <definedName name="Financial_year_table_4" localSheetId="12">#REF!</definedName>
    <definedName name="Financial_year_table_4" localSheetId="63">#REF!</definedName>
    <definedName name="Financial_year_table_4" localSheetId="64">#REF!</definedName>
    <definedName name="Financial_year_table_4">#REF!</definedName>
    <definedName name="Financial_year_table_5" localSheetId="47">#REF!</definedName>
    <definedName name="Financial_year_table_5" localSheetId="48">#REF!</definedName>
    <definedName name="Financial_year_table_5" localSheetId="49">#REF!</definedName>
    <definedName name="Financial_year_table_5" localSheetId="14">#REF!</definedName>
    <definedName name="Financial_year_table_5" localSheetId="15">#REF!</definedName>
    <definedName name="Financial_year_table_5" localSheetId="16">#REF!</definedName>
    <definedName name="Financial_year_table_5" localSheetId="17">#REF!</definedName>
    <definedName name="Financial_year_table_5" localSheetId="18">#REF!</definedName>
    <definedName name="Financial_year_table_5" localSheetId="19">#REF!</definedName>
    <definedName name="Financial_year_table_5" localSheetId="20">#REF!</definedName>
    <definedName name="Financial_year_table_5" localSheetId="21">#REF!</definedName>
    <definedName name="Financial_year_table_5" localSheetId="22">#REF!</definedName>
    <definedName name="Financial_year_table_5" localSheetId="23">#REF!</definedName>
    <definedName name="Financial_year_table_5" localSheetId="24">#REF!</definedName>
    <definedName name="Financial_year_table_5" localSheetId="25">#REF!</definedName>
    <definedName name="Financial_year_table_5" localSheetId="26">#REF!</definedName>
    <definedName name="Financial_year_table_5" localSheetId="27">#REF!</definedName>
    <definedName name="Financial_year_table_5" localSheetId="28">#REF!</definedName>
    <definedName name="Financial_year_table_5" localSheetId="29">#REF!</definedName>
    <definedName name="Financial_year_table_5" localSheetId="30">#REF!</definedName>
    <definedName name="Financial_year_table_5" localSheetId="31">#REF!</definedName>
    <definedName name="Financial_year_table_5" localSheetId="45">#REF!</definedName>
    <definedName name="Financial_year_table_5" localSheetId="13">#REF!</definedName>
    <definedName name="Financial_year_table_5" localSheetId="7">#REF!</definedName>
    <definedName name="Financial_year_table_5" localSheetId="9">#REF!</definedName>
    <definedName name="Financial_year_table_5" localSheetId="11">#REF!</definedName>
    <definedName name="Financial_year_table_5" localSheetId="41">#REF!</definedName>
    <definedName name="Financial_year_table_5" localSheetId="50">#REF!</definedName>
    <definedName name="Financial_year_table_5" localSheetId="51">#REF!</definedName>
    <definedName name="Financial_year_table_5" localSheetId="52">#REF!</definedName>
    <definedName name="Financial_year_table_5" localSheetId="53">#REF!</definedName>
    <definedName name="Financial_year_table_5" localSheetId="54">#REF!</definedName>
    <definedName name="Financial_year_table_5" localSheetId="55">#REF!</definedName>
    <definedName name="Financial_year_table_5" localSheetId="56">#REF!</definedName>
    <definedName name="Financial_year_table_5" localSheetId="57">#REF!</definedName>
    <definedName name="Financial_year_table_5" localSheetId="58">#REF!</definedName>
    <definedName name="Financial_year_table_5" localSheetId="59">#REF!</definedName>
    <definedName name="Financial_year_table_5" localSheetId="60">#REF!</definedName>
    <definedName name="Financial_year_table_5" localSheetId="61">#REF!</definedName>
    <definedName name="Financial_year_table_5" localSheetId="62">#REF!</definedName>
    <definedName name="Financial_year_table_5" localSheetId="4">#REF!</definedName>
    <definedName name="Financial_year_table_5" localSheetId="38">#REF!</definedName>
    <definedName name="Financial_year_table_5" localSheetId="39">#REF!</definedName>
    <definedName name="Financial_year_table_5" localSheetId="40">#REF!</definedName>
    <definedName name="Financial_year_table_5" localSheetId="6">#REF!</definedName>
    <definedName name="Financial_year_table_5" localSheetId="8">#REF!</definedName>
    <definedName name="Financial_year_table_5" localSheetId="10">#REF!</definedName>
    <definedName name="Financial_year_table_5" localSheetId="12">#REF!</definedName>
    <definedName name="Financial_year_table_5" localSheetId="63">#REF!</definedName>
    <definedName name="Financial_year_table_5" localSheetId="64">#REF!</definedName>
    <definedName name="Financial_year_table_5">#REF!</definedName>
    <definedName name="Quarterly_table" localSheetId="47">#REF!</definedName>
    <definedName name="Quarterly_table" localSheetId="48">#REF!</definedName>
    <definedName name="Quarterly_table" localSheetId="49">#REF!</definedName>
    <definedName name="Quarterly_table" localSheetId="14">#REF!</definedName>
    <definedName name="Quarterly_table" localSheetId="15">#REF!</definedName>
    <definedName name="Quarterly_table" localSheetId="16">#REF!</definedName>
    <definedName name="Quarterly_table" localSheetId="17">#REF!</definedName>
    <definedName name="Quarterly_table" localSheetId="18">#REF!</definedName>
    <definedName name="Quarterly_table" localSheetId="19">#REF!</definedName>
    <definedName name="Quarterly_table" localSheetId="20">#REF!</definedName>
    <definedName name="Quarterly_table" localSheetId="21">#REF!</definedName>
    <definedName name="Quarterly_table" localSheetId="22">#REF!</definedName>
    <definedName name="Quarterly_table" localSheetId="23">#REF!</definedName>
    <definedName name="Quarterly_table" localSheetId="24">#REF!</definedName>
    <definedName name="Quarterly_table" localSheetId="25">#REF!</definedName>
    <definedName name="Quarterly_table" localSheetId="26">#REF!</definedName>
    <definedName name="Quarterly_table" localSheetId="27">#REF!</definedName>
    <definedName name="Quarterly_table" localSheetId="28">#REF!</definedName>
    <definedName name="Quarterly_table" localSheetId="29">#REF!</definedName>
    <definedName name="Quarterly_table" localSheetId="30">#REF!</definedName>
    <definedName name="Quarterly_table" localSheetId="31">#REF!</definedName>
    <definedName name="Quarterly_table" localSheetId="45">#REF!</definedName>
    <definedName name="Quarterly_table" localSheetId="13">#REF!</definedName>
    <definedName name="Quarterly_table" localSheetId="7">#REF!</definedName>
    <definedName name="Quarterly_table" localSheetId="9">#REF!</definedName>
    <definedName name="Quarterly_table" localSheetId="11">#REF!</definedName>
    <definedName name="Quarterly_table" localSheetId="41">#REF!</definedName>
    <definedName name="Quarterly_table" localSheetId="50">#REF!</definedName>
    <definedName name="Quarterly_table" localSheetId="51">#REF!</definedName>
    <definedName name="Quarterly_table" localSheetId="52">#REF!</definedName>
    <definedName name="Quarterly_table" localSheetId="53">#REF!</definedName>
    <definedName name="Quarterly_table" localSheetId="54">#REF!</definedName>
    <definedName name="Quarterly_table" localSheetId="55">#REF!</definedName>
    <definedName name="Quarterly_table" localSheetId="56">#REF!</definedName>
    <definedName name="Quarterly_table" localSheetId="57">#REF!</definedName>
    <definedName name="Quarterly_table" localSheetId="58">#REF!</definedName>
    <definedName name="Quarterly_table" localSheetId="59">#REF!</definedName>
    <definedName name="Quarterly_table" localSheetId="60">#REF!</definedName>
    <definedName name="Quarterly_table" localSheetId="61">#REF!</definedName>
    <definedName name="Quarterly_table" localSheetId="62">#REF!</definedName>
    <definedName name="Quarterly_table" localSheetId="4">#REF!</definedName>
    <definedName name="Quarterly_table" localSheetId="38">#REF!</definedName>
    <definedName name="Quarterly_table" localSheetId="39">#REF!</definedName>
    <definedName name="Quarterly_table" localSheetId="40">#REF!</definedName>
    <definedName name="Quarterly_table" localSheetId="6">#REF!</definedName>
    <definedName name="Quarterly_table" localSheetId="8">#REF!</definedName>
    <definedName name="Quarterly_table" localSheetId="10">#REF!</definedName>
    <definedName name="Quarterly_table" localSheetId="12">#REF!</definedName>
    <definedName name="Quarterly_table" localSheetId="63">#REF!</definedName>
    <definedName name="Quarterly_table" localSheetId="64">#REF!</definedName>
    <definedName name="Quarterly_table">#REF!</definedName>
    <definedName name="Quarterly_table_4" localSheetId="47">#REF!</definedName>
    <definedName name="Quarterly_table_4" localSheetId="48">#REF!</definedName>
    <definedName name="Quarterly_table_4" localSheetId="49">#REF!</definedName>
    <definedName name="Quarterly_table_4" localSheetId="14">#REF!</definedName>
    <definedName name="Quarterly_table_4" localSheetId="15">#REF!</definedName>
    <definedName name="Quarterly_table_4" localSheetId="16">#REF!</definedName>
    <definedName name="Quarterly_table_4" localSheetId="17">#REF!</definedName>
    <definedName name="Quarterly_table_4" localSheetId="18">#REF!</definedName>
    <definedName name="Quarterly_table_4" localSheetId="19">#REF!</definedName>
    <definedName name="Quarterly_table_4" localSheetId="20">#REF!</definedName>
    <definedName name="Quarterly_table_4" localSheetId="21">#REF!</definedName>
    <definedName name="Quarterly_table_4" localSheetId="22">#REF!</definedName>
    <definedName name="Quarterly_table_4" localSheetId="23">#REF!</definedName>
    <definedName name="Quarterly_table_4" localSheetId="24">#REF!</definedName>
    <definedName name="Quarterly_table_4" localSheetId="25">#REF!</definedName>
    <definedName name="Quarterly_table_4" localSheetId="26">#REF!</definedName>
    <definedName name="Quarterly_table_4" localSheetId="27">#REF!</definedName>
    <definedName name="Quarterly_table_4" localSheetId="28">#REF!</definedName>
    <definedName name="Quarterly_table_4" localSheetId="29">#REF!</definedName>
    <definedName name="Quarterly_table_4" localSheetId="30">#REF!</definedName>
    <definedName name="Quarterly_table_4" localSheetId="31">#REF!</definedName>
    <definedName name="Quarterly_table_4" localSheetId="45">#REF!</definedName>
    <definedName name="Quarterly_table_4" localSheetId="13">#REF!</definedName>
    <definedName name="Quarterly_table_4" localSheetId="7">#REF!</definedName>
    <definedName name="Quarterly_table_4" localSheetId="9">#REF!</definedName>
    <definedName name="Quarterly_table_4" localSheetId="11">#REF!</definedName>
    <definedName name="Quarterly_table_4" localSheetId="41">#REF!</definedName>
    <definedName name="Quarterly_table_4" localSheetId="50">#REF!</definedName>
    <definedName name="Quarterly_table_4" localSheetId="51">#REF!</definedName>
    <definedName name="Quarterly_table_4" localSheetId="52">#REF!</definedName>
    <definedName name="Quarterly_table_4" localSheetId="53">#REF!</definedName>
    <definedName name="Quarterly_table_4" localSheetId="54">#REF!</definedName>
    <definedName name="Quarterly_table_4" localSheetId="55">#REF!</definedName>
    <definedName name="Quarterly_table_4" localSheetId="56">#REF!</definedName>
    <definedName name="Quarterly_table_4" localSheetId="57">#REF!</definedName>
    <definedName name="Quarterly_table_4" localSheetId="58">#REF!</definedName>
    <definedName name="Quarterly_table_4" localSheetId="59">#REF!</definedName>
    <definedName name="Quarterly_table_4" localSheetId="60">#REF!</definedName>
    <definedName name="Quarterly_table_4" localSheetId="61">#REF!</definedName>
    <definedName name="Quarterly_table_4" localSheetId="62">#REF!</definedName>
    <definedName name="Quarterly_table_4" localSheetId="4">#REF!</definedName>
    <definedName name="Quarterly_table_4" localSheetId="38">#REF!</definedName>
    <definedName name="Quarterly_table_4" localSheetId="39">#REF!</definedName>
    <definedName name="Quarterly_table_4" localSheetId="40">#REF!</definedName>
    <definedName name="Quarterly_table_4" localSheetId="6">#REF!</definedName>
    <definedName name="Quarterly_table_4" localSheetId="8">#REF!</definedName>
    <definedName name="Quarterly_table_4" localSheetId="10">#REF!</definedName>
    <definedName name="Quarterly_table_4" localSheetId="12">#REF!</definedName>
    <definedName name="Quarterly_table_4" localSheetId="63">#REF!</definedName>
    <definedName name="Quarterly_table_4" localSheetId="64">#REF!</definedName>
    <definedName name="Quarterly_table_4">#REF!</definedName>
    <definedName name="Quarterly_table_5" localSheetId="47">#REF!</definedName>
    <definedName name="Quarterly_table_5" localSheetId="48">#REF!</definedName>
    <definedName name="Quarterly_table_5" localSheetId="49">#REF!</definedName>
    <definedName name="Quarterly_table_5" localSheetId="14">#REF!</definedName>
    <definedName name="Quarterly_table_5" localSheetId="15">#REF!</definedName>
    <definedName name="Quarterly_table_5" localSheetId="16">#REF!</definedName>
    <definedName name="Quarterly_table_5" localSheetId="17">#REF!</definedName>
    <definedName name="Quarterly_table_5" localSheetId="18">#REF!</definedName>
    <definedName name="Quarterly_table_5" localSheetId="19">#REF!</definedName>
    <definedName name="Quarterly_table_5" localSheetId="20">#REF!</definedName>
    <definedName name="Quarterly_table_5" localSheetId="21">#REF!</definedName>
    <definedName name="Quarterly_table_5" localSheetId="22">#REF!</definedName>
    <definedName name="Quarterly_table_5" localSheetId="23">#REF!</definedName>
    <definedName name="Quarterly_table_5" localSheetId="24">#REF!</definedName>
    <definedName name="Quarterly_table_5" localSheetId="25">#REF!</definedName>
    <definedName name="Quarterly_table_5" localSheetId="26">#REF!</definedName>
    <definedName name="Quarterly_table_5" localSheetId="27">#REF!</definedName>
    <definedName name="Quarterly_table_5" localSheetId="28">#REF!</definedName>
    <definedName name="Quarterly_table_5" localSheetId="29">#REF!</definedName>
    <definedName name="Quarterly_table_5" localSheetId="30">#REF!</definedName>
    <definedName name="Quarterly_table_5" localSheetId="31">#REF!</definedName>
    <definedName name="Quarterly_table_5" localSheetId="45">#REF!</definedName>
    <definedName name="Quarterly_table_5" localSheetId="13">#REF!</definedName>
    <definedName name="Quarterly_table_5" localSheetId="7">#REF!</definedName>
    <definedName name="Quarterly_table_5" localSheetId="9">#REF!</definedName>
    <definedName name="Quarterly_table_5" localSheetId="11">#REF!</definedName>
    <definedName name="Quarterly_table_5" localSheetId="41">#REF!</definedName>
    <definedName name="Quarterly_table_5" localSheetId="50">#REF!</definedName>
    <definedName name="Quarterly_table_5" localSheetId="51">#REF!</definedName>
    <definedName name="Quarterly_table_5" localSheetId="52">#REF!</definedName>
    <definedName name="Quarterly_table_5" localSheetId="53">#REF!</definedName>
    <definedName name="Quarterly_table_5" localSheetId="54">#REF!</definedName>
    <definedName name="Quarterly_table_5" localSheetId="55">#REF!</definedName>
    <definedName name="Quarterly_table_5" localSheetId="56">#REF!</definedName>
    <definedName name="Quarterly_table_5" localSheetId="57">#REF!</definedName>
    <definedName name="Quarterly_table_5" localSheetId="58">#REF!</definedName>
    <definedName name="Quarterly_table_5" localSheetId="59">#REF!</definedName>
    <definedName name="Quarterly_table_5" localSheetId="60">#REF!</definedName>
    <definedName name="Quarterly_table_5" localSheetId="61">#REF!</definedName>
    <definedName name="Quarterly_table_5" localSheetId="62">#REF!</definedName>
    <definedName name="Quarterly_table_5" localSheetId="4">#REF!</definedName>
    <definedName name="Quarterly_table_5" localSheetId="38">#REF!</definedName>
    <definedName name="Quarterly_table_5" localSheetId="39">#REF!</definedName>
    <definedName name="Quarterly_table_5" localSheetId="40">#REF!</definedName>
    <definedName name="Quarterly_table_5" localSheetId="6">#REF!</definedName>
    <definedName name="Quarterly_table_5" localSheetId="8">#REF!</definedName>
    <definedName name="Quarterly_table_5" localSheetId="10">#REF!</definedName>
    <definedName name="Quarterly_table_5" localSheetId="12">#REF!</definedName>
    <definedName name="Quarterly_table_5" localSheetId="63">#REF!</definedName>
    <definedName name="Quarterly_table_5" localSheetId="64">#REF!</definedName>
    <definedName name="Quarterly_table_5">#REF!</definedName>
  </definedNames>
  <calcPr calcId="145621"/>
</workbook>
</file>

<file path=xl/calcChain.xml><?xml version="1.0" encoding="utf-8"?>
<calcChain xmlns="http://schemas.openxmlformats.org/spreadsheetml/2006/main">
  <c r="S23" i="82" l="1"/>
  <c r="S6" i="82"/>
  <c r="S7" i="82"/>
  <c r="S8" i="82"/>
  <c r="S9" i="82"/>
  <c r="S10" i="82"/>
  <c r="S11" i="82"/>
  <c r="S12" i="82"/>
  <c r="S13" i="82"/>
  <c r="S14" i="82"/>
  <c r="S15" i="82"/>
  <c r="S16" i="82"/>
  <c r="S17" i="82"/>
  <c r="S18" i="82"/>
  <c r="S19" i="82"/>
  <c r="S20" i="82"/>
  <c r="S21" i="82"/>
  <c r="S22" i="82"/>
  <c r="S5" i="82"/>
  <c r="T6" i="81"/>
  <c r="T7" i="81"/>
  <c r="T8" i="81"/>
  <c r="T9" i="81"/>
  <c r="T10" i="81"/>
  <c r="T11" i="81"/>
  <c r="T12" i="81"/>
  <c r="T13" i="81"/>
  <c r="T14" i="81"/>
  <c r="T15" i="81"/>
  <c r="T16" i="81"/>
  <c r="T17" i="81"/>
  <c r="T18" i="81"/>
  <c r="T19" i="81"/>
  <c r="T20" i="81"/>
  <c r="T21" i="81"/>
  <c r="T22" i="81"/>
  <c r="T23" i="81"/>
  <c r="T5" i="81"/>
  <c r="T6" i="80"/>
  <c r="T7" i="80"/>
  <c r="T8" i="80"/>
  <c r="T9" i="80"/>
  <c r="T10" i="80"/>
  <c r="T11" i="80"/>
  <c r="T12" i="80"/>
  <c r="T13" i="80"/>
  <c r="T14" i="80"/>
  <c r="T15" i="80"/>
  <c r="T16" i="80"/>
  <c r="T17" i="80"/>
  <c r="T18" i="80"/>
  <c r="T19" i="80"/>
  <c r="T20" i="80"/>
  <c r="T21" i="80"/>
  <c r="T22" i="80"/>
  <c r="T23" i="80"/>
  <c r="T5" i="80"/>
  <c r="V6" i="78"/>
  <c r="V7" i="78"/>
  <c r="V8" i="78"/>
  <c r="V9" i="78"/>
  <c r="V10" i="78"/>
  <c r="V11" i="78"/>
  <c r="V12" i="78"/>
  <c r="V13" i="78"/>
  <c r="V14" i="78"/>
  <c r="V15" i="78"/>
  <c r="V16" i="78"/>
  <c r="V17" i="78"/>
  <c r="V18" i="78"/>
  <c r="V19" i="78"/>
  <c r="V20" i="78"/>
  <c r="V21" i="78"/>
  <c r="V22" i="78"/>
  <c r="V23" i="78"/>
  <c r="V5" i="78"/>
  <c r="R6" i="77"/>
  <c r="R7" i="77"/>
  <c r="R8" i="77"/>
  <c r="R9" i="77"/>
  <c r="R10" i="77"/>
  <c r="R11" i="77"/>
  <c r="R12" i="77"/>
  <c r="R13" i="77"/>
  <c r="R14" i="77"/>
  <c r="R15" i="77"/>
  <c r="R16" i="77"/>
  <c r="R17" i="77"/>
  <c r="R18" i="77"/>
  <c r="R19" i="77"/>
  <c r="R20" i="77"/>
  <c r="R21" i="77"/>
  <c r="R22" i="77"/>
  <c r="R23" i="77"/>
  <c r="R5" i="77"/>
  <c r="T6" i="44"/>
  <c r="T7" i="44"/>
  <c r="T8" i="44"/>
  <c r="T9" i="44"/>
  <c r="T10" i="44"/>
  <c r="T11" i="44"/>
  <c r="T12" i="44"/>
  <c r="T13" i="44"/>
  <c r="T14" i="44"/>
  <c r="T15" i="44"/>
  <c r="T16" i="44"/>
  <c r="T17" i="44"/>
  <c r="T18" i="44"/>
  <c r="T19" i="44"/>
  <c r="T20" i="44"/>
  <c r="T21" i="44"/>
  <c r="T22" i="44"/>
  <c r="T23" i="44"/>
  <c r="T5" i="44"/>
  <c r="AI94" i="165" l="1"/>
  <c r="AP94" i="165" s="1"/>
  <c r="AQ93" i="165"/>
  <c r="AP93" i="165"/>
  <c r="AO93" i="165"/>
  <c r="AN93" i="165"/>
  <c r="AM93" i="165"/>
  <c r="AL93" i="165"/>
  <c r="AK93" i="165"/>
  <c r="AJ93" i="165"/>
  <c r="AH74" i="165"/>
  <c r="AG74" i="165"/>
  <c r="AF74" i="165"/>
  <c r="AE74" i="165"/>
  <c r="AD74" i="165"/>
  <c r="AC74" i="165"/>
  <c r="AB74" i="165"/>
  <c r="AA74" i="165"/>
  <c r="X74" i="165"/>
  <c r="W74" i="165"/>
  <c r="V74" i="165"/>
  <c r="U74" i="165"/>
  <c r="T74" i="165"/>
  <c r="S74" i="165"/>
  <c r="R74" i="165"/>
  <c r="Q74" i="165"/>
  <c r="AH73" i="165"/>
  <c r="AG73" i="165"/>
  <c r="AF73" i="165"/>
  <c r="AE73" i="165"/>
  <c r="AD73" i="165"/>
  <c r="AC73" i="165"/>
  <c r="AB73" i="165"/>
  <c r="AA73" i="165"/>
  <c r="X73" i="165"/>
  <c r="W73" i="165"/>
  <c r="V73" i="165"/>
  <c r="U73" i="165"/>
  <c r="T73" i="165"/>
  <c r="S73" i="165"/>
  <c r="R73" i="165"/>
  <c r="Q73" i="165"/>
  <c r="J73" i="165"/>
  <c r="I73" i="165"/>
  <c r="H73" i="165"/>
  <c r="G73" i="165"/>
  <c r="F73" i="165"/>
  <c r="E73" i="165"/>
  <c r="D73" i="165"/>
  <c r="C73" i="165"/>
  <c r="AH72" i="165"/>
  <c r="AG72" i="165"/>
  <c r="AF72" i="165"/>
  <c r="AE72" i="165"/>
  <c r="AD72" i="165"/>
  <c r="AC72" i="165"/>
  <c r="AB72" i="165"/>
  <c r="AA72" i="165"/>
  <c r="X72" i="165"/>
  <c r="W72" i="165"/>
  <c r="V72" i="165"/>
  <c r="U72" i="165"/>
  <c r="T72" i="165"/>
  <c r="S72" i="165"/>
  <c r="R72" i="165"/>
  <c r="Q72" i="165"/>
  <c r="J72" i="165"/>
  <c r="I72" i="165"/>
  <c r="H72" i="165"/>
  <c r="G72" i="165"/>
  <c r="F72" i="165"/>
  <c r="E72" i="165"/>
  <c r="D72" i="165"/>
  <c r="C72" i="165"/>
  <c r="L72" i="165" s="1"/>
  <c r="AH71" i="165"/>
  <c r="AG71" i="165"/>
  <c r="AF71" i="165"/>
  <c r="AE71" i="165"/>
  <c r="AD71" i="165"/>
  <c r="AC71" i="165"/>
  <c r="AB71" i="165"/>
  <c r="AA71" i="165"/>
  <c r="X71" i="165"/>
  <c r="W71" i="165"/>
  <c r="V71" i="165"/>
  <c r="U71" i="165"/>
  <c r="T71" i="165"/>
  <c r="S71" i="165"/>
  <c r="R71" i="165"/>
  <c r="Q71" i="165"/>
  <c r="J71" i="165"/>
  <c r="I71" i="165"/>
  <c r="H71" i="165"/>
  <c r="G71" i="165"/>
  <c r="F71" i="165"/>
  <c r="E71" i="165"/>
  <c r="D71" i="165"/>
  <c r="C71" i="165"/>
  <c r="AH70" i="165"/>
  <c r="AG70" i="165"/>
  <c r="AF70" i="165"/>
  <c r="AE70" i="165"/>
  <c r="AD70" i="165"/>
  <c r="AC70" i="165"/>
  <c r="AB70" i="165"/>
  <c r="AA70" i="165"/>
  <c r="X70" i="165"/>
  <c r="W70" i="165"/>
  <c r="V70" i="165"/>
  <c r="U70" i="165"/>
  <c r="T70" i="165"/>
  <c r="S70" i="165"/>
  <c r="R70" i="165"/>
  <c r="Q70" i="165"/>
  <c r="J70" i="165"/>
  <c r="K70" i="165" s="1"/>
  <c r="I70" i="165"/>
  <c r="H70" i="165"/>
  <c r="G70" i="165"/>
  <c r="F70" i="165"/>
  <c r="E70" i="165"/>
  <c r="D70" i="165"/>
  <c r="C70" i="165"/>
  <c r="V51" i="165"/>
  <c r="U51" i="165"/>
  <c r="T51" i="165"/>
  <c r="S51" i="165"/>
  <c r="R51" i="165"/>
  <c r="Q51" i="165"/>
  <c r="P51" i="165"/>
  <c r="O51" i="165"/>
  <c r="J51" i="165"/>
  <c r="K51" i="165" s="1"/>
  <c r="I51" i="165"/>
  <c r="H51" i="165"/>
  <c r="G51" i="165"/>
  <c r="F51" i="165"/>
  <c r="E51" i="165"/>
  <c r="D51" i="165"/>
  <c r="C51" i="165"/>
  <c r="V50" i="165"/>
  <c r="U50" i="165"/>
  <c r="T50" i="165"/>
  <c r="S50" i="165"/>
  <c r="R50" i="165"/>
  <c r="Q50" i="165"/>
  <c r="P50" i="165"/>
  <c r="O50" i="165"/>
  <c r="J50" i="165"/>
  <c r="I50" i="165"/>
  <c r="K50" i="165" s="1"/>
  <c r="H50" i="165"/>
  <c r="G50" i="165"/>
  <c r="F50" i="165"/>
  <c r="E50" i="165"/>
  <c r="D50" i="165"/>
  <c r="C50" i="165"/>
  <c r="L50" i="165" s="1"/>
  <c r="V49" i="165"/>
  <c r="U49" i="165"/>
  <c r="T49" i="165"/>
  <c r="S49" i="165"/>
  <c r="R49" i="165"/>
  <c r="Q49" i="165"/>
  <c r="P49" i="165"/>
  <c r="O49" i="165"/>
  <c r="J49" i="165"/>
  <c r="I49" i="165"/>
  <c r="K49" i="165" s="1"/>
  <c r="H49" i="165"/>
  <c r="G49" i="165"/>
  <c r="F49" i="165"/>
  <c r="E49" i="165"/>
  <c r="D49" i="165"/>
  <c r="C49" i="165"/>
  <c r="L49" i="165" s="1"/>
  <c r="V48" i="165"/>
  <c r="U48" i="165"/>
  <c r="T48" i="165"/>
  <c r="S48" i="165"/>
  <c r="R48" i="165"/>
  <c r="Q48" i="165"/>
  <c r="P48" i="165"/>
  <c r="O48" i="165"/>
  <c r="J48" i="165"/>
  <c r="I48" i="165"/>
  <c r="H48" i="165"/>
  <c r="G48" i="165"/>
  <c r="F48" i="165"/>
  <c r="E48" i="165"/>
  <c r="D48" i="165"/>
  <c r="C48" i="165"/>
  <c r="V29" i="165"/>
  <c r="U29" i="165"/>
  <c r="T29" i="165"/>
  <c r="S29" i="165"/>
  <c r="R29" i="165"/>
  <c r="Q29" i="165"/>
  <c r="P29" i="165"/>
  <c r="O29" i="165"/>
  <c r="J29" i="165"/>
  <c r="I29" i="165"/>
  <c r="H29" i="165"/>
  <c r="G29" i="165"/>
  <c r="F29" i="165"/>
  <c r="E29" i="165"/>
  <c r="D29" i="165"/>
  <c r="C29" i="165"/>
  <c r="V28" i="165"/>
  <c r="U28" i="165"/>
  <c r="T28" i="165"/>
  <c r="S28" i="165"/>
  <c r="R28" i="165"/>
  <c r="Q28" i="165"/>
  <c r="P28" i="165"/>
  <c r="O28" i="165"/>
  <c r="J28" i="165"/>
  <c r="K28" i="165" s="1"/>
  <c r="I28" i="165"/>
  <c r="H28" i="165"/>
  <c r="G28" i="165"/>
  <c r="F28" i="165"/>
  <c r="E28" i="165"/>
  <c r="D28" i="165"/>
  <c r="C28" i="165"/>
  <c r="V27" i="165"/>
  <c r="U27" i="165"/>
  <c r="T27" i="165"/>
  <c r="S27" i="165"/>
  <c r="R27" i="165"/>
  <c r="Q27" i="165"/>
  <c r="P27" i="165"/>
  <c r="O27" i="165"/>
  <c r="J27" i="165"/>
  <c r="I27" i="165"/>
  <c r="K27" i="165" s="1"/>
  <c r="H27" i="165"/>
  <c r="G27" i="165"/>
  <c r="F27" i="165"/>
  <c r="E27" i="165"/>
  <c r="D27" i="165"/>
  <c r="C27" i="165"/>
  <c r="V26" i="165"/>
  <c r="U26" i="165"/>
  <c r="T26" i="165"/>
  <c r="S26" i="165"/>
  <c r="R26" i="165"/>
  <c r="Q26" i="165"/>
  <c r="P26" i="165"/>
  <c r="O26" i="165"/>
  <c r="J26" i="165"/>
  <c r="I26" i="165"/>
  <c r="H26" i="165"/>
  <c r="G26" i="165"/>
  <c r="F26" i="165"/>
  <c r="E26" i="165"/>
  <c r="D26" i="165"/>
  <c r="C26" i="165"/>
  <c r="AI94" i="164"/>
  <c r="AP94" i="164" s="1"/>
  <c r="AQ93" i="164"/>
  <c r="AP93" i="164"/>
  <c r="AO93" i="164"/>
  <c r="AN93" i="164"/>
  <c r="AM93" i="164"/>
  <c r="AL93" i="164"/>
  <c r="AK93" i="164"/>
  <c r="AJ93" i="164"/>
  <c r="AH74" i="164"/>
  <c r="AG74" i="164"/>
  <c r="AF74" i="164"/>
  <c r="AE74" i="164"/>
  <c r="AD74" i="164"/>
  <c r="AC74" i="164"/>
  <c r="AB74" i="164"/>
  <c r="AA74" i="164"/>
  <c r="X74" i="164"/>
  <c r="W74" i="164"/>
  <c r="V74" i="164"/>
  <c r="U74" i="164"/>
  <c r="T74" i="164"/>
  <c r="S74" i="164"/>
  <c r="R74" i="164"/>
  <c r="Q74" i="164"/>
  <c r="AH73" i="164"/>
  <c r="AG73" i="164"/>
  <c r="AF73" i="164"/>
  <c r="AE73" i="164"/>
  <c r="AD73" i="164"/>
  <c r="AC73" i="164"/>
  <c r="AB73" i="164"/>
  <c r="AA73" i="164"/>
  <c r="X73" i="164"/>
  <c r="W73" i="164"/>
  <c r="V73" i="164"/>
  <c r="U73" i="164"/>
  <c r="T73" i="164"/>
  <c r="S73" i="164"/>
  <c r="R73" i="164"/>
  <c r="Q73" i="164"/>
  <c r="J73" i="164"/>
  <c r="I73" i="164"/>
  <c r="H73" i="164"/>
  <c r="G73" i="164"/>
  <c r="F73" i="164"/>
  <c r="E73" i="164"/>
  <c r="D73" i="164"/>
  <c r="C73" i="164"/>
  <c r="AH72" i="164"/>
  <c r="AG72" i="164"/>
  <c r="AF72" i="164"/>
  <c r="AE72" i="164"/>
  <c r="AD72" i="164"/>
  <c r="AC72" i="164"/>
  <c r="AB72" i="164"/>
  <c r="AA72" i="164"/>
  <c r="X72" i="164"/>
  <c r="W72" i="164"/>
  <c r="V72" i="164"/>
  <c r="U72" i="164"/>
  <c r="T72" i="164"/>
  <c r="S72" i="164"/>
  <c r="R72" i="164"/>
  <c r="Q72" i="164"/>
  <c r="J72" i="164"/>
  <c r="I72" i="164"/>
  <c r="K72" i="164" s="1"/>
  <c r="H72" i="164"/>
  <c r="G72" i="164"/>
  <c r="F72" i="164"/>
  <c r="E72" i="164"/>
  <c r="D72" i="164"/>
  <c r="C72" i="164"/>
  <c r="AH71" i="164"/>
  <c r="AG71" i="164"/>
  <c r="AF71" i="164"/>
  <c r="AE71" i="164"/>
  <c r="AD71" i="164"/>
  <c r="AC71" i="164"/>
  <c r="AB71" i="164"/>
  <c r="AA71" i="164"/>
  <c r="X71" i="164"/>
  <c r="W71" i="164"/>
  <c r="V71" i="164"/>
  <c r="U71" i="164"/>
  <c r="T71" i="164"/>
  <c r="S71" i="164"/>
  <c r="R71" i="164"/>
  <c r="Q71" i="164"/>
  <c r="J71" i="164"/>
  <c r="I71" i="164"/>
  <c r="H71" i="164"/>
  <c r="G71" i="164"/>
  <c r="F71" i="164"/>
  <c r="E71" i="164"/>
  <c r="D71" i="164"/>
  <c r="C71" i="164"/>
  <c r="AH70" i="164"/>
  <c r="AG70" i="164"/>
  <c r="AF70" i="164"/>
  <c r="AE70" i="164"/>
  <c r="AD70" i="164"/>
  <c r="AC70" i="164"/>
  <c r="AB70" i="164"/>
  <c r="AA70" i="164"/>
  <c r="X70" i="164"/>
  <c r="W70" i="164"/>
  <c r="V70" i="164"/>
  <c r="U70" i="164"/>
  <c r="T70" i="164"/>
  <c r="S70" i="164"/>
  <c r="R70" i="164"/>
  <c r="Q70" i="164"/>
  <c r="J70" i="164"/>
  <c r="L70" i="164" s="1"/>
  <c r="I70" i="164"/>
  <c r="H70" i="164"/>
  <c r="G70" i="164"/>
  <c r="F70" i="164"/>
  <c r="E70" i="164"/>
  <c r="D70" i="164"/>
  <c r="C70" i="164"/>
  <c r="V51" i="164"/>
  <c r="X51" i="164" s="1"/>
  <c r="U51" i="164"/>
  <c r="T51" i="164"/>
  <c r="S51" i="164"/>
  <c r="R51" i="164"/>
  <c r="Q51" i="164"/>
  <c r="P51" i="164"/>
  <c r="O51" i="164"/>
  <c r="J51" i="164"/>
  <c r="L51" i="164" s="1"/>
  <c r="I51" i="164"/>
  <c r="H51" i="164"/>
  <c r="G51" i="164"/>
  <c r="F51" i="164"/>
  <c r="E51" i="164"/>
  <c r="D51" i="164"/>
  <c r="C51" i="164"/>
  <c r="V50" i="164"/>
  <c r="X50" i="164" s="1"/>
  <c r="U50" i="164"/>
  <c r="T50" i="164"/>
  <c r="S50" i="164"/>
  <c r="R50" i="164"/>
  <c r="Q50" i="164"/>
  <c r="P50" i="164"/>
  <c r="O50" i="164"/>
  <c r="J50" i="164"/>
  <c r="K50" i="164" s="1"/>
  <c r="I50" i="164"/>
  <c r="H50" i="164"/>
  <c r="G50" i="164"/>
  <c r="F50" i="164"/>
  <c r="E50" i="164"/>
  <c r="D50" i="164"/>
  <c r="C50" i="164"/>
  <c r="V49" i="164"/>
  <c r="U49" i="164"/>
  <c r="T49" i="164"/>
  <c r="S49" i="164"/>
  <c r="R49" i="164"/>
  <c r="Q49" i="164"/>
  <c r="P49" i="164"/>
  <c r="O49" i="164"/>
  <c r="J49" i="164"/>
  <c r="I49" i="164"/>
  <c r="H49" i="164"/>
  <c r="G49" i="164"/>
  <c r="F49" i="164"/>
  <c r="E49" i="164"/>
  <c r="D49" i="164"/>
  <c r="C49" i="164"/>
  <c r="V48" i="164"/>
  <c r="U48" i="164"/>
  <c r="T48" i="164"/>
  <c r="S48" i="164"/>
  <c r="R48" i="164"/>
  <c r="Q48" i="164"/>
  <c r="P48" i="164"/>
  <c r="O48" i="164"/>
  <c r="J48" i="164"/>
  <c r="K48" i="164" s="1"/>
  <c r="I48" i="164"/>
  <c r="H48" i="164"/>
  <c r="G48" i="164"/>
  <c r="F48" i="164"/>
  <c r="E48" i="164"/>
  <c r="D48" i="164"/>
  <c r="C48" i="164"/>
  <c r="V29" i="164"/>
  <c r="X29" i="164" s="1"/>
  <c r="U29" i="164"/>
  <c r="T29" i="164"/>
  <c r="S29" i="164"/>
  <c r="R29" i="164"/>
  <c r="Q29" i="164"/>
  <c r="P29" i="164"/>
  <c r="O29" i="164"/>
  <c r="J29" i="164"/>
  <c r="K29" i="164" s="1"/>
  <c r="I29" i="164"/>
  <c r="H29" i="164"/>
  <c r="G29" i="164"/>
  <c r="F29" i="164"/>
  <c r="E29" i="164"/>
  <c r="D29" i="164"/>
  <c r="C29" i="164"/>
  <c r="V28" i="164"/>
  <c r="X28" i="164" s="1"/>
  <c r="U28" i="164"/>
  <c r="T28" i="164"/>
  <c r="S28" i="164"/>
  <c r="R28" i="164"/>
  <c r="Q28" i="164"/>
  <c r="P28" i="164"/>
  <c r="O28" i="164"/>
  <c r="K28" i="164"/>
  <c r="J28" i="164"/>
  <c r="I28" i="164"/>
  <c r="H28" i="164"/>
  <c r="G28" i="164"/>
  <c r="F28" i="164"/>
  <c r="E28" i="164"/>
  <c r="D28" i="164"/>
  <c r="C28" i="164"/>
  <c r="L28" i="164" s="1"/>
  <c r="V27" i="164"/>
  <c r="U27" i="164"/>
  <c r="T27" i="164"/>
  <c r="S27" i="164"/>
  <c r="R27" i="164"/>
  <c r="Q27" i="164"/>
  <c r="P27" i="164"/>
  <c r="O27" i="164"/>
  <c r="J27" i="164"/>
  <c r="I27" i="164"/>
  <c r="K27" i="164" s="1"/>
  <c r="H27" i="164"/>
  <c r="G27" i="164"/>
  <c r="F27" i="164"/>
  <c r="E27" i="164"/>
  <c r="D27" i="164"/>
  <c r="C27" i="164"/>
  <c r="L27" i="164" s="1"/>
  <c r="V26" i="164"/>
  <c r="U26" i="164"/>
  <c r="T26" i="164"/>
  <c r="S26" i="164"/>
  <c r="R26" i="164"/>
  <c r="Q26" i="164"/>
  <c r="P26" i="164"/>
  <c r="O26" i="164"/>
  <c r="J26" i="164"/>
  <c r="I26" i="164"/>
  <c r="H26" i="164"/>
  <c r="G26" i="164"/>
  <c r="F26" i="164"/>
  <c r="E26" i="164"/>
  <c r="D26" i="164"/>
  <c r="C26" i="164"/>
  <c r="AI94" i="163"/>
  <c r="AP94" i="163" s="1"/>
  <c r="AQ93" i="163"/>
  <c r="AP93" i="163"/>
  <c r="AO93" i="163"/>
  <c r="AN93" i="163"/>
  <c r="AM93" i="163"/>
  <c r="AL93" i="163"/>
  <c r="AK93" i="163"/>
  <c r="AJ93" i="163"/>
  <c r="AH74" i="163"/>
  <c r="AG74" i="163"/>
  <c r="AF74" i="163"/>
  <c r="AE74" i="163"/>
  <c r="AD74" i="163"/>
  <c r="AC74" i="163"/>
  <c r="AB74" i="163"/>
  <c r="AA74" i="163"/>
  <c r="X74" i="163"/>
  <c r="W74" i="163"/>
  <c r="V74" i="163"/>
  <c r="U74" i="163"/>
  <c r="T74" i="163"/>
  <c r="S74" i="163"/>
  <c r="R74" i="163"/>
  <c r="Q74" i="163"/>
  <c r="AH73" i="163"/>
  <c r="AG73" i="163"/>
  <c r="AF73" i="163"/>
  <c r="AE73" i="163"/>
  <c r="AD73" i="163"/>
  <c r="AC73" i="163"/>
  <c r="AB73" i="163"/>
  <c r="AA73" i="163"/>
  <c r="X73" i="163"/>
  <c r="W73" i="163"/>
  <c r="V73" i="163"/>
  <c r="U73" i="163"/>
  <c r="T73" i="163"/>
  <c r="S73" i="163"/>
  <c r="R73" i="163"/>
  <c r="Q73" i="163"/>
  <c r="J73" i="163"/>
  <c r="I73" i="163"/>
  <c r="H73" i="163"/>
  <c r="G73" i="163"/>
  <c r="F73" i="163"/>
  <c r="E73" i="163"/>
  <c r="D73" i="163"/>
  <c r="C73" i="163"/>
  <c r="AH72" i="163"/>
  <c r="AG72" i="163"/>
  <c r="AF72" i="163"/>
  <c r="AE72" i="163"/>
  <c r="AD72" i="163"/>
  <c r="AC72" i="163"/>
  <c r="AB72" i="163"/>
  <c r="AA72" i="163"/>
  <c r="X72" i="163"/>
  <c r="W72" i="163"/>
  <c r="V72" i="163"/>
  <c r="U72" i="163"/>
  <c r="T72" i="163"/>
  <c r="S72" i="163"/>
  <c r="R72" i="163"/>
  <c r="Q72" i="163"/>
  <c r="J72" i="163"/>
  <c r="I72" i="163"/>
  <c r="K72" i="163" s="1"/>
  <c r="H72" i="163"/>
  <c r="G72" i="163"/>
  <c r="F72" i="163"/>
  <c r="E72" i="163"/>
  <c r="D72" i="163"/>
  <c r="C72" i="163"/>
  <c r="AH71" i="163"/>
  <c r="AG71" i="163"/>
  <c r="AF71" i="163"/>
  <c r="AE71" i="163"/>
  <c r="AD71" i="163"/>
  <c r="AC71" i="163"/>
  <c r="AB71" i="163"/>
  <c r="AA71" i="163"/>
  <c r="X71" i="163"/>
  <c r="W71" i="163"/>
  <c r="V71" i="163"/>
  <c r="U71" i="163"/>
  <c r="T71" i="163"/>
  <c r="S71" i="163"/>
  <c r="R71" i="163"/>
  <c r="Q71" i="163"/>
  <c r="J71" i="163"/>
  <c r="I71" i="163"/>
  <c r="H71" i="163"/>
  <c r="G71" i="163"/>
  <c r="F71" i="163"/>
  <c r="E71" i="163"/>
  <c r="D71" i="163"/>
  <c r="C71" i="163"/>
  <c r="AH70" i="163"/>
  <c r="AG70" i="163"/>
  <c r="AF70" i="163"/>
  <c r="AE70" i="163"/>
  <c r="AD70" i="163"/>
  <c r="AC70" i="163"/>
  <c r="AB70" i="163"/>
  <c r="AA70" i="163"/>
  <c r="X70" i="163"/>
  <c r="W70" i="163"/>
  <c r="V70" i="163"/>
  <c r="U70" i="163"/>
  <c r="T70" i="163"/>
  <c r="S70" i="163"/>
  <c r="R70" i="163"/>
  <c r="Q70" i="163"/>
  <c r="J70" i="163"/>
  <c r="I70" i="163"/>
  <c r="H70" i="163"/>
  <c r="G70" i="163"/>
  <c r="F70" i="163"/>
  <c r="E70" i="163"/>
  <c r="D70" i="163"/>
  <c r="C70" i="163"/>
  <c r="V51" i="163"/>
  <c r="X51" i="163" s="1"/>
  <c r="U51" i="163"/>
  <c r="T51" i="163"/>
  <c r="S51" i="163"/>
  <c r="R51" i="163"/>
  <c r="Q51" i="163"/>
  <c r="P51" i="163"/>
  <c r="O51" i="163"/>
  <c r="J51" i="163"/>
  <c r="I51" i="163"/>
  <c r="H51" i="163"/>
  <c r="G51" i="163"/>
  <c r="F51" i="163"/>
  <c r="E51" i="163"/>
  <c r="D51" i="163"/>
  <c r="C51" i="163"/>
  <c r="V50" i="163"/>
  <c r="X50" i="163" s="1"/>
  <c r="U50" i="163"/>
  <c r="T50" i="163"/>
  <c r="S50" i="163"/>
  <c r="R50" i="163"/>
  <c r="Q50" i="163"/>
  <c r="P50" i="163"/>
  <c r="O50" i="163"/>
  <c r="J50" i="163"/>
  <c r="K50" i="163" s="1"/>
  <c r="I50" i="163"/>
  <c r="H50" i="163"/>
  <c r="G50" i="163"/>
  <c r="F50" i="163"/>
  <c r="E50" i="163"/>
  <c r="D50" i="163"/>
  <c r="C50" i="163"/>
  <c r="V49" i="163"/>
  <c r="U49" i="163"/>
  <c r="T49" i="163"/>
  <c r="S49" i="163"/>
  <c r="R49" i="163"/>
  <c r="Q49" i="163"/>
  <c r="P49" i="163"/>
  <c r="O49" i="163"/>
  <c r="J49" i="163"/>
  <c r="I49" i="163"/>
  <c r="H49" i="163"/>
  <c r="G49" i="163"/>
  <c r="F49" i="163"/>
  <c r="E49" i="163"/>
  <c r="D49" i="163"/>
  <c r="C49" i="163"/>
  <c r="V48" i="163"/>
  <c r="U48" i="163"/>
  <c r="T48" i="163"/>
  <c r="S48" i="163"/>
  <c r="R48" i="163"/>
  <c r="Q48" i="163"/>
  <c r="P48" i="163"/>
  <c r="O48" i="163"/>
  <c r="J48" i="163"/>
  <c r="K48" i="163" s="1"/>
  <c r="I48" i="163"/>
  <c r="H48" i="163"/>
  <c r="G48" i="163"/>
  <c r="F48" i="163"/>
  <c r="E48" i="163"/>
  <c r="D48" i="163"/>
  <c r="C48" i="163"/>
  <c r="V29" i="163"/>
  <c r="X29" i="163" s="1"/>
  <c r="U29" i="163"/>
  <c r="T29" i="163"/>
  <c r="S29" i="163"/>
  <c r="R29" i="163"/>
  <c r="Q29" i="163"/>
  <c r="P29" i="163"/>
  <c r="O29" i="163"/>
  <c r="J29" i="163"/>
  <c r="K29" i="163" s="1"/>
  <c r="I29" i="163"/>
  <c r="H29" i="163"/>
  <c r="G29" i="163"/>
  <c r="F29" i="163"/>
  <c r="E29" i="163"/>
  <c r="D29" i="163"/>
  <c r="C29" i="163"/>
  <c r="V28" i="163"/>
  <c r="X28" i="163" s="1"/>
  <c r="U28" i="163"/>
  <c r="T28" i="163"/>
  <c r="S28" i="163"/>
  <c r="R28" i="163"/>
  <c r="Q28" i="163"/>
  <c r="P28" i="163"/>
  <c r="O28" i="163"/>
  <c r="K28" i="163"/>
  <c r="J28" i="163"/>
  <c r="I28" i="163"/>
  <c r="H28" i="163"/>
  <c r="G28" i="163"/>
  <c r="F28" i="163"/>
  <c r="E28" i="163"/>
  <c r="D28" i="163"/>
  <c r="C28" i="163"/>
  <c r="L28" i="163" s="1"/>
  <c r="V27" i="163"/>
  <c r="U27" i="163"/>
  <c r="T27" i="163"/>
  <c r="S27" i="163"/>
  <c r="R27" i="163"/>
  <c r="Q27" i="163"/>
  <c r="P27" i="163"/>
  <c r="O27" i="163"/>
  <c r="J27" i="163"/>
  <c r="I27" i="163"/>
  <c r="H27" i="163"/>
  <c r="G27" i="163"/>
  <c r="F27" i="163"/>
  <c r="E27" i="163"/>
  <c r="D27" i="163"/>
  <c r="C27" i="163"/>
  <c r="L27" i="163" s="1"/>
  <c r="V26" i="163"/>
  <c r="U26" i="163"/>
  <c r="T26" i="163"/>
  <c r="S26" i="163"/>
  <c r="R26" i="163"/>
  <c r="Q26" i="163"/>
  <c r="P26" i="163"/>
  <c r="O26" i="163"/>
  <c r="J26" i="163"/>
  <c r="K26" i="163" s="1"/>
  <c r="I26" i="163"/>
  <c r="H26" i="163"/>
  <c r="G26" i="163"/>
  <c r="F26" i="163"/>
  <c r="E26" i="163"/>
  <c r="D26" i="163"/>
  <c r="C26" i="163"/>
  <c r="AI94" i="162"/>
  <c r="AP94" i="162" s="1"/>
  <c r="AQ93" i="162"/>
  <c r="AP93" i="162"/>
  <c r="AO93" i="162"/>
  <c r="AN93" i="162"/>
  <c r="AM93" i="162"/>
  <c r="AL93" i="162"/>
  <c r="AK93" i="162"/>
  <c r="AJ93" i="162"/>
  <c r="AH74" i="162"/>
  <c r="AG74" i="162"/>
  <c r="AF74" i="162"/>
  <c r="AE74" i="162"/>
  <c r="AD74" i="162"/>
  <c r="AC74" i="162"/>
  <c r="AB74" i="162"/>
  <c r="AA74" i="162"/>
  <c r="X74" i="162"/>
  <c r="W74" i="162"/>
  <c r="V74" i="162"/>
  <c r="U74" i="162"/>
  <c r="T74" i="162"/>
  <c r="S74" i="162"/>
  <c r="R74" i="162"/>
  <c r="Q74" i="162"/>
  <c r="AH73" i="162"/>
  <c r="AG73" i="162"/>
  <c r="AF73" i="162"/>
  <c r="AE73" i="162"/>
  <c r="AD73" i="162"/>
  <c r="AC73" i="162"/>
  <c r="AB73" i="162"/>
  <c r="AA73" i="162"/>
  <c r="X73" i="162"/>
  <c r="W73" i="162"/>
  <c r="V73" i="162"/>
  <c r="U73" i="162"/>
  <c r="T73" i="162"/>
  <c r="S73" i="162"/>
  <c r="R73" i="162"/>
  <c r="Q73" i="162"/>
  <c r="J73" i="162"/>
  <c r="I73" i="162"/>
  <c r="H73" i="162"/>
  <c r="G73" i="162"/>
  <c r="F73" i="162"/>
  <c r="E73" i="162"/>
  <c r="D73" i="162"/>
  <c r="C73" i="162"/>
  <c r="AH72" i="162"/>
  <c r="AG72" i="162"/>
  <c r="AF72" i="162"/>
  <c r="AE72" i="162"/>
  <c r="AD72" i="162"/>
  <c r="AC72" i="162"/>
  <c r="AB72" i="162"/>
  <c r="AA72" i="162"/>
  <c r="X72" i="162"/>
  <c r="W72" i="162"/>
  <c r="V72" i="162"/>
  <c r="U72" i="162"/>
  <c r="T72" i="162"/>
  <c r="S72" i="162"/>
  <c r="R72" i="162"/>
  <c r="Q72" i="162"/>
  <c r="J72" i="162"/>
  <c r="K72" i="162" s="1"/>
  <c r="I72" i="162"/>
  <c r="H72" i="162"/>
  <c r="G72" i="162"/>
  <c r="F72" i="162"/>
  <c r="E72" i="162"/>
  <c r="D72" i="162"/>
  <c r="C72" i="162"/>
  <c r="AH71" i="162"/>
  <c r="AG71" i="162"/>
  <c r="AF71" i="162"/>
  <c r="AE71" i="162"/>
  <c r="AD71" i="162"/>
  <c r="AC71" i="162"/>
  <c r="AB71" i="162"/>
  <c r="AA71" i="162"/>
  <c r="X71" i="162"/>
  <c r="W71" i="162"/>
  <c r="V71" i="162"/>
  <c r="U71" i="162"/>
  <c r="T71" i="162"/>
  <c r="S71" i="162"/>
  <c r="R71" i="162"/>
  <c r="Q71" i="162"/>
  <c r="J71" i="162"/>
  <c r="I71" i="162"/>
  <c r="H71" i="162"/>
  <c r="G71" i="162"/>
  <c r="F71" i="162"/>
  <c r="E71" i="162"/>
  <c r="D71" i="162"/>
  <c r="C71" i="162"/>
  <c r="AH70" i="162"/>
  <c r="AG70" i="162"/>
  <c r="AF70" i="162"/>
  <c r="AE70" i="162"/>
  <c r="AD70" i="162"/>
  <c r="AC70" i="162"/>
  <c r="AB70" i="162"/>
  <c r="AA70" i="162"/>
  <c r="X70" i="162"/>
  <c r="W70" i="162"/>
  <c r="V70" i="162"/>
  <c r="U70" i="162"/>
  <c r="T70" i="162"/>
  <c r="S70" i="162"/>
  <c r="R70" i="162"/>
  <c r="Q70" i="162"/>
  <c r="J70" i="162"/>
  <c r="I70" i="162"/>
  <c r="H70" i="162"/>
  <c r="G70" i="162"/>
  <c r="F70" i="162"/>
  <c r="E70" i="162"/>
  <c r="D70" i="162"/>
  <c r="C70" i="162"/>
  <c r="V51" i="162"/>
  <c r="X51" i="162" s="1"/>
  <c r="U51" i="162"/>
  <c r="T51" i="162"/>
  <c r="S51" i="162"/>
  <c r="R51" i="162"/>
  <c r="Q51" i="162"/>
  <c r="P51" i="162"/>
  <c r="O51" i="162"/>
  <c r="J51" i="162"/>
  <c r="I51" i="162"/>
  <c r="H51" i="162"/>
  <c r="G51" i="162"/>
  <c r="F51" i="162"/>
  <c r="E51" i="162"/>
  <c r="D51" i="162"/>
  <c r="C51" i="162"/>
  <c r="V50" i="162"/>
  <c r="X50" i="162" s="1"/>
  <c r="U50" i="162"/>
  <c r="T50" i="162"/>
  <c r="S50" i="162"/>
  <c r="R50" i="162"/>
  <c r="Q50" i="162"/>
  <c r="P50" i="162"/>
  <c r="O50" i="162"/>
  <c r="J50" i="162"/>
  <c r="I50" i="162"/>
  <c r="H50" i="162"/>
  <c r="G50" i="162"/>
  <c r="F50" i="162"/>
  <c r="E50" i="162"/>
  <c r="D50" i="162"/>
  <c r="C50" i="162"/>
  <c r="V49" i="162"/>
  <c r="X49" i="162" s="1"/>
  <c r="U49" i="162"/>
  <c r="T49" i="162"/>
  <c r="S49" i="162"/>
  <c r="R49" i="162"/>
  <c r="Q49" i="162"/>
  <c r="P49" i="162"/>
  <c r="O49" i="162"/>
  <c r="J49" i="162"/>
  <c r="K49" i="162" s="1"/>
  <c r="I49" i="162"/>
  <c r="H49" i="162"/>
  <c r="G49" i="162"/>
  <c r="F49" i="162"/>
  <c r="E49" i="162"/>
  <c r="D49" i="162"/>
  <c r="C49" i="162"/>
  <c r="V48" i="162"/>
  <c r="U48" i="162"/>
  <c r="T48" i="162"/>
  <c r="S48" i="162"/>
  <c r="R48" i="162"/>
  <c r="Q48" i="162"/>
  <c r="P48" i="162"/>
  <c r="O48" i="162"/>
  <c r="J48" i="162"/>
  <c r="I48" i="162"/>
  <c r="H48" i="162"/>
  <c r="G48" i="162"/>
  <c r="F48" i="162"/>
  <c r="E48" i="162"/>
  <c r="D48" i="162"/>
  <c r="C48" i="162"/>
  <c r="V29" i="162"/>
  <c r="X29" i="162" s="1"/>
  <c r="U29" i="162"/>
  <c r="T29" i="162"/>
  <c r="S29" i="162"/>
  <c r="R29" i="162"/>
  <c r="Q29" i="162"/>
  <c r="P29" i="162"/>
  <c r="O29" i="162"/>
  <c r="J29" i="162"/>
  <c r="I29" i="162"/>
  <c r="H29" i="162"/>
  <c r="G29" i="162"/>
  <c r="F29" i="162"/>
  <c r="E29" i="162"/>
  <c r="D29" i="162"/>
  <c r="C29" i="162"/>
  <c r="V28" i="162"/>
  <c r="X28" i="162" s="1"/>
  <c r="U28" i="162"/>
  <c r="T28" i="162"/>
  <c r="S28" i="162"/>
  <c r="R28" i="162"/>
  <c r="Q28" i="162"/>
  <c r="P28" i="162"/>
  <c r="O28" i="162"/>
  <c r="J28" i="162"/>
  <c r="I28" i="162"/>
  <c r="H28" i="162"/>
  <c r="G28" i="162"/>
  <c r="F28" i="162"/>
  <c r="E28" i="162"/>
  <c r="D28" i="162"/>
  <c r="C28" i="162"/>
  <c r="V27" i="162"/>
  <c r="X27" i="162" s="1"/>
  <c r="U27" i="162"/>
  <c r="T27" i="162"/>
  <c r="S27" i="162"/>
  <c r="R27" i="162"/>
  <c r="Q27" i="162"/>
  <c r="P27" i="162"/>
  <c r="O27" i="162"/>
  <c r="J27" i="162"/>
  <c r="K27" i="162" s="1"/>
  <c r="I27" i="162"/>
  <c r="H27" i="162"/>
  <c r="G27" i="162"/>
  <c r="F27" i="162"/>
  <c r="E27" i="162"/>
  <c r="D27" i="162"/>
  <c r="C27" i="162"/>
  <c r="V26" i="162"/>
  <c r="U26" i="162"/>
  <c r="T26" i="162"/>
  <c r="S26" i="162"/>
  <c r="R26" i="162"/>
  <c r="Q26" i="162"/>
  <c r="P26" i="162"/>
  <c r="O26" i="162"/>
  <c r="J26" i="162"/>
  <c r="K26" i="162" s="1"/>
  <c r="I26" i="162"/>
  <c r="H26" i="162"/>
  <c r="G26" i="162"/>
  <c r="F26" i="162"/>
  <c r="E26" i="162"/>
  <c r="D26" i="162"/>
  <c r="C26" i="162"/>
  <c r="AN94" i="161"/>
  <c r="AI94" i="161"/>
  <c r="AQ94" i="161" s="1"/>
  <c r="AQ93" i="161"/>
  <c r="AP93" i="161"/>
  <c r="AO93" i="161"/>
  <c r="AN93" i="161"/>
  <c r="AM93" i="161"/>
  <c r="AL93" i="161"/>
  <c r="AK93" i="161"/>
  <c r="AJ93" i="161"/>
  <c r="AH74" i="161"/>
  <c r="AG74" i="161"/>
  <c r="AF74" i="161"/>
  <c r="AE74" i="161"/>
  <c r="AD74" i="161"/>
  <c r="AC74" i="161"/>
  <c r="AB74" i="161"/>
  <c r="AA74" i="161"/>
  <c r="X74" i="161"/>
  <c r="W74" i="161"/>
  <c r="V74" i="161"/>
  <c r="U74" i="161"/>
  <c r="T74" i="161"/>
  <c r="S74" i="161"/>
  <c r="R74" i="161"/>
  <c r="Q74" i="161"/>
  <c r="AH73" i="161"/>
  <c r="AG73" i="161"/>
  <c r="AF73" i="161"/>
  <c r="AE73" i="161"/>
  <c r="AD73" i="161"/>
  <c r="AC73" i="161"/>
  <c r="AB73" i="161"/>
  <c r="AA73" i="161"/>
  <c r="X73" i="161"/>
  <c r="W73" i="161"/>
  <c r="V73" i="161"/>
  <c r="U73" i="161"/>
  <c r="T73" i="161"/>
  <c r="S73" i="161"/>
  <c r="R73" i="161"/>
  <c r="Q73" i="161"/>
  <c r="J73" i="161"/>
  <c r="L73" i="161" s="1"/>
  <c r="I73" i="161"/>
  <c r="H73" i="161"/>
  <c r="G73" i="161"/>
  <c r="F73" i="161"/>
  <c r="E73" i="161"/>
  <c r="D73" i="161"/>
  <c r="C73" i="161"/>
  <c r="AH72" i="161"/>
  <c r="AG72" i="161"/>
  <c r="AF72" i="161"/>
  <c r="AE72" i="161"/>
  <c r="AD72" i="161"/>
  <c r="AC72" i="161"/>
  <c r="AB72" i="161"/>
  <c r="AA72" i="161"/>
  <c r="X72" i="161"/>
  <c r="W72" i="161"/>
  <c r="V72" i="161"/>
  <c r="U72" i="161"/>
  <c r="T72" i="161"/>
  <c r="S72" i="161"/>
  <c r="R72" i="161"/>
  <c r="Q72" i="161"/>
  <c r="J72" i="161"/>
  <c r="I72" i="161"/>
  <c r="H72" i="161"/>
  <c r="G72" i="161"/>
  <c r="F72" i="161"/>
  <c r="E72" i="161"/>
  <c r="D72" i="161"/>
  <c r="C72" i="161"/>
  <c r="AH71" i="161"/>
  <c r="AG71" i="161"/>
  <c r="AF71" i="161"/>
  <c r="AE71" i="161"/>
  <c r="AD71" i="161"/>
  <c r="AC71" i="161"/>
  <c r="AB71" i="161"/>
  <c r="AA71" i="161"/>
  <c r="X71" i="161"/>
  <c r="W71" i="161"/>
  <c r="V71" i="161"/>
  <c r="U71" i="161"/>
  <c r="T71" i="161"/>
  <c r="S71" i="161"/>
  <c r="R71" i="161"/>
  <c r="Q71" i="161"/>
  <c r="J71" i="161"/>
  <c r="L71" i="161" s="1"/>
  <c r="I71" i="161"/>
  <c r="H71" i="161"/>
  <c r="G71" i="161"/>
  <c r="F71" i="161"/>
  <c r="E71" i="161"/>
  <c r="D71" i="161"/>
  <c r="C71" i="161"/>
  <c r="AH70" i="161"/>
  <c r="AG70" i="161"/>
  <c r="AF70" i="161"/>
  <c r="AE70" i="161"/>
  <c r="AD70" i="161"/>
  <c r="AC70" i="161"/>
  <c r="AB70" i="161"/>
  <c r="AA70" i="161"/>
  <c r="X70" i="161"/>
  <c r="W70" i="161"/>
  <c r="V70" i="161"/>
  <c r="U70" i="161"/>
  <c r="T70" i="161"/>
  <c r="S70" i="161"/>
  <c r="R70" i="161"/>
  <c r="Q70" i="161"/>
  <c r="J70" i="161"/>
  <c r="I70" i="161"/>
  <c r="H70" i="161"/>
  <c r="G70" i="161"/>
  <c r="F70" i="161"/>
  <c r="E70" i="161"/>
  <c r="D70" i="161"/>
  <c r="C70" i="161"/>
  <c r="V51" i="161"/>
  <c r="U51" i="161"/>
  <c r="T51" i="161"/>
  <c r="S51" i="161"/>
  <c r="R51" i="161"/>
  <c r="Q51" i="161"/>
  <c r="P51" i="161"/>
  <c r="O51" i="161"/>
  <c r="J51" i="161"/>
  <c r="I51" i="161"/>
  <c r="H51" i="161"/>
  <c r="G51" i="161"/>
  <c r="F51" i="161"/>
  <c r="E51" i="161"/>
  <c r="D51" i="161"/>
  <c r="C51" i="161"/>
  <c r="V50" i="161"/>
  <c r="U50" i="161"/>
  <c r="T50" i="161"/>
  <c r="S50" i="161"/>
  <c r="R50" i="161"/>
  <c r="Q50" i="161"/>
  <c r="P50" i="161"/>
  <c r="O50" i="161"/>
  <c r="J50" i="161"/>
  <c r="I50" i="161"/>
  <c r="H50" i="161"/>
  <c r="G50" i="161"/>
  <c r="F50" i="161"/>
  <c r="E50" i="161"/>
  <c r="D50" i="161"/>
  <c r="C50" i="161"/>
  <c r="V49" i="161"/>
  <c r="X49" i="161" s="1"/>
  <c r="U49" i="161"/>
  <c r="T49" i="161"/>
  <c r="S49" i="161"/>
  <c r="R49" i="161"/>
  <c r="Q49" i="161"/>
  <c r="P49" i="161"/>
  <c r="O49" i="161"/>
  <c r="J49" i="161"/>
  <c r="I49" i="161"/>
  <c r="H49" i="161"/>
  <c r="G49" i="161"/>
  <c r="F49" i="161"/>
  <c r="E49" i="161"/>
  <c r="D49" i="161"/>
  <c r="C49" i="161"/>
  <c r="V48" i="161"/>
  <c r="X48" i="161" s="1"/>
  <c r="U48" i="161"/>
  <c r="T48" i="161"/>
  <c r="S48" i="161"/>
  <c r="R48" i="161"/>
  <c r="Q48" i="161"/>
  <c r="P48" i="161"/>
  <c r="O48" i="161"/>
  <c r="J48" i="161"/>
  <c r="I48" i="161"/>
  <c r="H48" i="161"/>
  <c r="G48" i="161"/>
  <c r="F48" i="161"/>
  <c r="E48" i="161"/>
  <c r="D48" i="161"/>
  <c r="C48" i="161"/>
  <c r="V29" i="161"/>
  <c r="U29" i="161"/>
  <c r="T29" i="161"/>
  <c r="S29" i="161"/>
  <c r="R29" i="161"/>
  <c r="Q29" i="161"/>
  <c r="P29" i="161"/>
  <c r="O29" i="161"/>
  <c r="J29" i="161"/>
  <c r="I29" i="161"/>
  <c r="H29" i="161"/>
  <c r="G29" i="161"/>
  <c r="F29" i="161"/>
  <c r="E29" i="161"/>
  <c r="D29" i="161"/>
  <c r="C29" i="161"/>
  <c r="V28" i="161"/>
  <c r="U28" i="161"/>
  <c r="T28" i="161"/>
  <c r="S28" i="161"/>
  <c r="R28" i="161"/>
  <c r="Q28" i="161"/>
  <c r="P28" i="161"/>
  <c r="O28" i="161"/>
  <c r="J28" i="161"/>
  <c r="I28" i="161"/>
  <c r="H28" i="161"/>
  <c r="G28" i="161"/>
  <c r="F28" i="161"/>
  <c r="E28" i="161"/>
  <c r="D28" i="161"/>
  <c r="C28" i="161"/>
  <c r="V27" i="161"/>
  <c r="X27" i="161" s="1"/>
  <c r="U27" i="161"/>
  <c r="T27" i="161"/>
  <c r="S27" i="161"/>
  <c r="R27" i="161"/>
  <c r="Q27" i="161"/>
  <c r="P27" i="161"/>
  <c r="O27" i="161"/>
  <c r="J27" i="161"/>
  <c r="I27" i="161"/>
  <c r="H27" i="161"/>
  <c r="G27" i="161"/>
  <c r="F27" i="161"/>
  <c r="E27" i="161"/>
  <c r="D27" i="161"/>
  <c r="C27" i="161"/>
  <c r="V26" i="161"/>
  <c r="X26" i="161" s="1"/>
  <c r="U26" i="161"/>
  <c r="T26" i="161"/>
  <c r="S26" i="161"/>
  <c r="R26" i="161"/>
  <c r="Q26" i="161"/>
  <c r="P26" i="161"/>
  <c r="O26" i="161"/>
  <c r="J26" i="161"/>
  <c r="I26" i="161"/>
  <c r="H26" i="161"/>
  <c r="G26" i="161"/>
  <c r="F26" i="161"/>
  <c r="E26" i="161"/>
  <c r="D26" i="161"/>
  <c r="C26" i="161"/>
  <c r="AI94" i="160"/>
  <c r="AP94" i="160" s="1"/>
  <c r="AQ93" i="160"/>
  <c r="AP93" i="160"/>
  <c r="AO93" i="160"/>
  <c r="AN93" i="160"/>
  <c r="AM93" i="160"/>
  <c r="AL93" i="160"/>
  <c r="AK93" i="160"/>
  <c r="AJ93" i="160"/>
  <c r="AH74" i="160"/>
  <c r="AG74" i="160"/>
  <c r="AF74" i="160"/>
  <c r="AE74" i="160"/>
  <c r="AD74" i="160"/>
  <c r="AC74" i="160"/>
  <c r="AB74" i="160"/>
  <c r="AA74" i="160"/>
  <c r="X74" i="160"/>
  <c r="W74" i="160"/>
  <c r="V74" i="160"/>
  <c r="U74" i="160"/>
  <c r="T74" i="160"/>
  <c r="S74" i="160"/>
  <c r="R74" i="160"/>
  <c r="Q74" i="160"/>
  <c r="AH73" i="160"/>
  <c r="AG73" i="160"/>
  <c r="AF73" i="160"/>
  <c r="AE73" i="160"/>
  <c r="AD73" i="160"/>
  <c r="AC73" i="160"/>
  <c r="AB73" i="160"/>
  <c r="AA73" i="160"/>
  <c r="X73" i="160"/>
  <c r="W73" i="160"/>
  <c r="V73" i="160"/>
  <c r="U73" i="160"/>
  <c r="T73" i="160"/>
  <c r="S73" i="160"/>
  <c r="R73" i="160"/>
  <c r="Q73" i="160"/>
  <c r="J73" i="160"/>
  <c r="L73" i="160" s="1"/>
  <c r="I73" i="160"/>
  <c r="H73" i="160"/>
  <c r="G73" i="160"/>
  <c r="F73" i="160"/>
  <c r="E73" i="160"/>
  <c r="D73" i="160"/>
  <c r="C73" i="160"/>
  <c r="AH72" i="160"/>
  <c r="AG72" i="160"/>
  <c r="AF72" i="160"/>
  <c r="AE72" i="160"/>
  <c r="AD72" i="160"/>
  <c r="AC72" i="160"/>
  <c r="AB72" i="160"/>
  <c r="AA72" i="160"/>
  <c r="X72" i="160"/>
  <c r="W72" i="160"/>
  <c r="V72" i="160"/>
  <c r="U72" i="160"/>
  <c r="T72" i="160"/>
  <c r="S72" i="160"/>
  <c r="R72" i="160"/>
  <c r="Q72" i="160"/>
  <c r="J72" i="160"/>
  <c r="K72" i="160" s="1"/>
  <c r="I72" i="160"/>
  <c r="H72" i="160"/>
  <c r="G72" i="160"/>
  <c r="F72" i="160"/>
  <c r="E72" i="160"/>
  <c r="D72" i="160"/>
  <c r="C72" i="160"/>
  <c r="AH71" i="160"/>
  <c r="AG71" i="160"/>
  <c r="AF71" i="160"/>
  <c r="AE71" i="160"/>
  <c r="AD71" i="160"/>
  <c r="AC71" i="160"/>
  <c r="AB71" i="160"/>
  <c r="AA71" i="160"/>
  <c r="X71" i="160"/>
  <c r="W71" i="160"/>
  <c r="V71" i="160"/>
  <c r="U71" i="160"/>
  <c r="T71" i="160"/>
  <c r="S71" i="160"/>
  <c r="R71" i="160"/>
  <c r="Q71" i="160"/>
  <c r="J71" i="160"/>
  <c r="L71" i="160" s="1"/>
  <c r="I71" i="160"/>
  <c r="H71" i="160"/>
  <c r="G71" i="160"/>
  <c r="F71" i="160"/>
  <c r="E71" i="160"/>
  <c r="D71" i="160"/>
  <c r="C71" i="160"/>
  <c r="AH70" i="160"/>
  <c r="AG70" i="160"/>
  <c r="AF70" i="160"/>
  <c r="AE70" i="160"/>
  <c r="AD70" i="160"/>
  <c r="AC70" i="160"/>
  <c r="AB70" i="160"/>
  <c r="AA70" i="160"/>
  <c r="X70" i="160"/>
  <c r="W70" i="160"/>
  <c r="V70" i="160"/>
  <c r="U70" i="160"/>
  <c r="T70" i="160"/>
  <c r="S70" i="160"/>
  <c r="R70" i="160"/>
  <c r="Q70" i="160"/>
  <c r="J70" i="160"/>
  <c r="K70" i="160" s="1"/>
  <c r="I70" i="160"/>
  <c r="H70" i="160"/>
  <c r="G70" i="160"/>
  <c r="F70" i="160"/>
  <c r="E70" i="160"/>
  <c r="D70" i="160"/>
  <c r="C70" i="160"/>
  <c r="V51" i="160"/>
  <c r="X51" i="160" s="1"/>
  <c r="U51" i="160"/>
  <c r="T51" i="160"/>
  <c r="S51" i="160"/>
  <c r="R51" i="160"/>
  <c r="Q51" i="160"/>
  <c r="P51" i="160"/>
  <c r="O51" i="160"/>
  <c r="K51" i="160"/>
  <c r="J51" i="160"/>
  <c r="I51" i="160"/>
  <c r="H51" i="160"/>
  <c r="G51" i="160"/>
  <c r="F51" i="160"/>
  <c r="E51" i="160"/>
  <c r="D51" i="160"/>
  <c r="C51" i="160"/>
  <c r="L51" i="160" s="1"/>
  <c r="V50" i="160"/>
  <c r="U50" i="160"/>
  <c r="T50" i="160"/>
  <c r="S50" i="160"/>
  <c r="R50" i="160"/>
  <c r="Q50" i="160"/>
  <c r="P50" i="160"/>
  <c r="O50" i="160"/>
  <c r="J50" i="160"/>
  <c r="I50" i="160"/>
  <c r="H50" i="160"/>
  <c r="G50" i="160"/>
  <c r="F50" i="160"/>
  <c r="E50" i="160"/>
  <c r="D50" i="160"/>
  <c r="C50" i="160"/>
  <c r="V49" i="160"/>
  <c r="U49" i="160"/>
  <c r="T49" i="160"/>
  <c r="S49" i="160"/>
  <c r="R49" i="160"/>
  <c r="Q49" i="160"/>
  <c r="P49" i="160"/>
  <c r="O49" i="160"/>
  <c r="J49" i="160"/>
  <c r="I49" i="160"/>
  <c r="H49" i="160"/>
  <c r="G49" i="160"/>
  <c r="F49" i="160"/>
  <c r="E49" i="160"/>
  <c r="D49" i="160"/>
  <c r="C49" i="160"/>
  <c r="V48" i="160"/>
  <c r="U48" i="160"/>
  <c r="T48" i="160"/>
  <c r="S48" i="160"/>
  <c r="R48" i="160"/>
  <c r="Q48" i="160"/>
  <c r="P48" i="160"/>
  <c r="O48" i="160"/>
  <c r="J48" i="160"/>
  <c r="I48" i="160"/>
  <c r="H48" i="160"/>
  <c r="G48" i="160"/>
  <c r="F48" i="160"/>
  <c r="E48" i="160"/>
  <c r="D48" i="160"/>
  <c r="C48" i="160"/>
  <c r="V29" i="160"/>
  <c r="U29" i="160"/>
  <c r="T29" i="160"/>
  <c r="S29" i="160"/>
  <c r="R29" i="160"/>
  <c r="Q29" i="160"/>
  <c r="P29" i="160"/>
  <c r="O29" i="160"/>
  <c r="J29" i="160"/>
  <c r="K29" i="160" s="1"/>
  <c r="I29" i="160"/>
  <c r="H29" i="160"/>
  <c r="G29" i="160"/>
  <c r="F29" i="160"/>
  <c r="E29" i="160"/>
  <c r="D29" i="160"/>
  <c r="C29" i="160"/>
  <c r="V28" i="160"/>
  <c r="U28" i="160"/>
  <c r="T28" i="160"/>
  <c r="S28" i="160"/>
  <c r="R28" i="160"/>
  <c r="Q28" i="160"/>
  <c r="P28" i="160"/>
  <c r="O28" i="160"/>
  <c r="J28" i="160"/>
  <c r="I28" i="160"/>
  <c r="H28" i="160"/>
  <c r="G28" i="160"/>
  <c r="F28" i="160"/>
  <c r="E28" i="160"/>
  <c r="D28" i="160"/>
  <c r="C28" i="160"/>
  <c r="V27" i="160"/>
  <c r="X27" i="160" s="1"/>
  <c r="U27" i="160"/>
  <c r="T27" i="160"/>
  <c r="S27" i="160"/>
  <c r="R27" i="160"/>
  <c r="Q27" i="160"/>
  <c r="P27" i="160"/>
  <c r="O27" i="160"/>
  <c r="J27" i="160"/>
  <c r="I27" i="160"/>
  <c r="H27" i="160"/>
  <c r="G27" i="160"/>
  <c r="F27" i="160"/>
  <c r="E27" i="160"/>
  <c r="D27" i="160"/>
  <c r="C27" i="160"/>
  <c r="V26" i="160"/>
  <c r="X26" i="160" s="1"/>
  <c r="U26" i="160"/>
  <c r="T26" i="160"/>
  <c r="S26" i="160"/>
  <c r="R26" i="160"/>
  <c r="Q26" i="160"/>
  <c r="P26" i="160"/>
  <c r="O26" i="160"/>
  <c r="J26" i="160"/>
  <c r="I26" i="160"/>
  <c r="H26" i="160"/>
  <c r="G26" i="160"/>
  <c r="F26" i="160"/>
  <c r="E26" i="160"/>
  <c r="D26" i="160"/>
  <c r="C26" i="160"/>
  <c r="AI94" i="159"/>
  <c r="AP94" i="159" s="1"/>
  <c r="AQ93" i="159"/>
  <c r="AP93" i="159"/>
  <c r="AO93" i="159"/>
  <c r="AN93" i="159"/>
  <c r="AM93" i="159"/>
  <c r="AL93" i="159"/>
  <c r="AK93" i="159"/>
  <c r="AJ93" i="159"/>
  <c r="AH74" i="159"/>
  <c r="AG74" i="159"/>
  <c r="AF74" i="159"/>
  <c r="AE74" i="159"/>
  <c r="AD74" i="159"/>
  <c r="AC74" i="159"/>
  <c r="AB74" i="159"/>
  <c r="AA74" i="159"/>
  <c r="X74" i="159"/>
  <c r="W74" i="159"/>
  <c r="V74" i="159"/>
  <c r="U74" i="159"/>
  <c r="T74" i="159"/>
  <c r="S74" i="159"/>
  <c r="R74" i="159"/>
  <c r="Q74" i="159"/>
  <c r="AH73" i="159"/>
  <c r="AG73" i="159"/>
  <c r="AF73" i="159"/>
  <c r="AE73" i="159"/>
  <c r="AD73" i="159"/>
  <c r="AC73" i="159"/>
  <c r="AB73" i="159"/>
  <c r="AA73" i="159"/>
  <c r="X73" i="159"/>
  <c r="W73" i="159"/>
  <c r="V73" i="159"/>
  <c r="U73" i="159"/>
  <c r="T73" i="159"/>
  <c r="S73" i="159"/>
  <c r="R73" i="159"/>
  <c r="Q73" i="159"/>
  <c r="J73" i="159"/>
  <c r="I73" i="159"/>
  <c r="H73" i="159"/>
  <c r="G73" i="159"/>
  <c r="F73" i="159"/>
  <c r="E73" i="159"/>
  <c r="D73" i="159"/>
  <c r="C73" i="159"/>
  <c r="AH72" i="159"/>
  <c r="AG72" i="159"/>
  <c r="AF72" i="159"/>
  <c r="AE72" i="159"/>
  <c r="AD72" i="159"/>
  <c r="AC72" i="159"/>
  <c r="AB72" i="159"/>
  <c r="AA72" i="159"/>
  <c r="X72" i="159"/>
  <c r="W72" i="159"/>
  <c r="V72" i="159"/>
  <c r="U72" i="159"/>
  <c r="T72" i="159"/>
  <c r="S72" i="159"/>
  <c r="R72" i="159"/>
  <c r="Q72" i="159"/>
  <c r="J72" i="159"/>
  <c r="I72" i="159"/>
  <c r="K72" i="159" s="1"/>
  <c r="H72" i="159"/>
  <c r="G72" i="159"/>
  <c r="F72" i="159"/>
  <c r="E72" i="159"/>
  <c r="D72" i="159"/>
  <c r="C72" i="159"/>
  <c r="AH71" i="159"/>
  <c r="AG71" i="159"/>
  <c r="AF71" i="159"/>
  <c r="AE71" i="159"/>
  <c r="AD71" i="159"/>
  <c r="AC71" i="159"/>
  <c r="AB71" i="159"/>
  <c r="AA71" i="159"/>
  <c r="X71" i="159"/>
  <c r="W71" i="159"/>
  <c r="V71" i="159"/>
  <c r="U71" i="159"/>
  <c r="T71" i="159"/>
  <c r="S71" i="159"/>
  <c r="R71" i="159"/>
  <c r="Q71" i="159"/>
  <c r="J71" i="159"/>
  <c r="I71" i="159"/>
  <c r="H71" i="159"/>
  <c r="G71" i="159"/>
  <c r="F71" i="159"/>
  <c r="E71" i="159"/>
  <c r="D71" i="159"/>
  <c r="C71" i="159"/>
  <c r="AH70" i="159"/>
  <c r="AG70" i="159"/>
  <c r="AF70" i="159"/>
  <c r="AE70" i="159"/>
  <c r="AD70" i="159"/>
  <c r="AC70" i="159"/>
  <c r="AB70" i="159"/>
  <c r="AA70" i="159"/>
  <c r="X70" i="159"/>
  <c r="W70" i="159"/>
  <c r="V70" i="159"/>
  <c r="U70" i="159"/>
  <c r="T70" i="159"/>
  <c r="S70" i="159"/>
  <c r="R70" i="159"/>
  <c r="Q70" i="159"/>
  <c r="J70" i="159"/>
  <c r="I70" i="159"/>
  <c r="H70" i="159"/>
  <c r="G70" i="159"/>
  <c r="F70" i="159"/>
  <c r="E70" i="159"/>
  <c r="D70" i="159"/>
  <c r="C70" i="159"/>
  <c r="V51" i="159"/>
  <c r="X51" i="159" s="1"/>
  <c r="U51" i="159"/>
  <c r="T51" i="159"/>
  <c r="S51" i="159"/>
  <c r="R51" i="159"/>
  <c r="Q51" i="159"/>
  <c r="P51" i="159"/>
  <c r="O51" i="159"/>
  <c r="J51" i="159"/>
  <c r="I51" i="159"/>
  <c r="H51" i="159"/>
  <c r="G51" i="159"/>
  <c r="F51" i="159"/>
  <c r="E51" i="159"/>
  <c r="D51" i="159"/>
  <c r="C51" i="159"/>
  <c r="V50" i="159"/>
  <c r="X50" i="159" s="1"/>
  <c r="U50" i="159"/>
  <c r="T50" i="159"/>
  <c r="S50" i="159"/>
  <c r="R50" i="159"/>
  <c r="Q50" i="159"/>
  <c r="P50" i="159"/>
  <c r="O50" i="159"/>
  <c r="J50" i="159"/>
  <c r="K50" i="159" s="1"/>
  <c r="I50" i="159"/>
  <c r="H50" i="159"/>
  <c r="G50" i="159"/>
  <c r="F50" i="159"/>
  <c r="E50" i="159"/>
  <c r="D50" i="159"/>
  <c r="C50" i="159"/>
  <c r="V49" i="159"/>
  <c r="U49" i="159"/>
  <c r="T49" i="159"/>
  <c r="S49" i="159"/>
  <c r="R49" i="159"/>
  <c r="Q49" i="159"/>
  <c r="P49" i="159"/>
  <c r="O49" i="159"/>
  <c r="J49" i="159"/>
  <c r="I49" i="159"/>
  <c r="H49" i="159"/>
  <c r="G49" i="159"/>
  <c r="F49" i="159"/>
  <c r="E49" i="159"/>
  <c r="D49" i="159"/>
  <c r="C49" i="159"/>
  <c r="V48" i="159"/>
  <c r="U48" i="159"/>
  <c r="T48" i="159"/>
  <c r="S48" i="159"/>
  <c r="R48" i="159"/>
  <c r="Q48" i="159"/>
  <c r="P48" i="159"/>
  <c r="O48" i="159"/>
  <c r="J48" i="159"/>
  <c r="K48" i="159" s="1"/>
  <c r="I48" i="159"/>
  <c r="H48" i="159"/>
  <c r="G48" i="159"/>
  <c r="F48" i="159"/>
  <c r="E48" i="159"/>
  <c r="D48" i="159"/>
  <c r="C48" i="159"/>
  <c r="V29" i="159"/>
  <c r="X29" i="159" s="1"/>
  <c r="U29" i="159"/>
  <c r="T29" i="159"/>
  <c r="S29" i="159"/>
  <c r="R29" i="159"/>
  <c r="Q29" i="159"/>
  <c r="P29" i="159"/>
  <c r="O29" i="159"/>
  <c r="J29" i="159"/>
  <c r="K29" i="159" s="1"/>
  <c r="I29" i="159"/>
  <c r="H29" i="159"/>
  <c r="G29" i="159"/>
  <c r="F29" i="159"/>
  <c r="E29" i="159"/>
  <c r="D29" i="159"/>
  <c r="C29" i="159"/>
  <c r="V28" i="159"/>
  <c r="X28" i="159" s="1"/>
  <c r="U28" i="159"/>
  <c r="T28" i="159"/>
  <c r="S28" i="159"/>
  <c r="R28" i="159"/>
  <c r="Q28" i="159"/>
  <c r="P28" i="159"/>
  <c r="O28" i="159"/>
  <c r="K28" i="159"/>
  <c r="J28" i="159"/>
  <c r="I28" i="159"/>
  <c r="H28" i="159"/>
  <c r="G28" i="159"/>
  <c r="F28" i="159"/>
  <c r="E28" i="159"/>
  <c r="D28" i="159"/>
  <c r="C28" i="159"/>
  <c r="L28" i="159" s="1"/>
  <c r="V27" i="159"/>
  <c r="U27" i="159"/>
  <c r="T27" i="159"/>
  <c r="S27" i="159"/>
  <c r="R27" i="159"/>
  <c r="Q27" i="159"/>
  <c r="P27" i="159"/>
  <c r="O27" i="159"/>
  <c r="J27" i="159"/>
  <c r="I27" i="159"/>
  <c r="H27" i="159"/>
  <c r="G27" i="159"/>
  <c r="F27" i="159"/>
  <c r="E27" i="159"/>
  <c r="D27" i="159"/>
  <c r="C27" i="159"/>
  <c r="L27" i="159" s="1"/>
  <c r="V26" i="159"/>
  <c r="U26" i="159"/>
  <c r="T26" i="159"/>
  <c r="S26" i="159"/>
  <c r="R26" i="159"/>
  <c r="Q26" i="159"/>
  <c r="P26" i="159"/>
  <c r="O26" i="159"/>
  <c r="J26" i="159"/>
  <c r="K26" i="159" s="1"/>
  <c r="I26" i="159"/>
  <c r="H26" i="159"/>
  <c r="G26" i="159"/>
  <c r="F26" i="159"/>
  <c r="E26" i="159"/>
  <c r="D26" i="159"/>
  <c r="C26" i="159"/>
  <c r="AI94" i="158"/>
  <c r="AP94" i="158" s="1"/>
  <c r="AQ93" i="158"/>
  <c r="AP93" i="158"/>
  <c r="AO93" i="158"/>
  <c r="AN93" i="158"/>
  <c r="AM93" i="158"/>
  <c r="AL93" i="158"/>
  <c r="AK93" i="158"/>
  <c r="AJ93" i="158"/>
  <c r="AH74" i="158"/>
  <c r="AG74" i="158"/>
  <c r="AF74" i="158"/>
  <c r="AE74" i="158"/>
  <c r="AD74" i="158"/>
  <c r="AC74" i="158"/>
  <c r="AB74" i="158"/>
  <c r="AA74" i="158"/>
  <c r="X74" i="158"/>
  <c r="W74" i="158"/>
  <c r="V74" i="158"/>
  <c r="U74" i="158"/>
  <c r="T74" i="158"/>
  <c r="S74" i="158"/>
  <c r="R74" i="158"/>
  <c r="Q74" i="158"/>
  <c r="AH73" i="158"/>
  <c r="AG73" i="158"/>
  <c r="AF73" i="158"/>
  <c r="AE73" i="158"/>
  <c r="AD73" i="158"/>
  <c r="AC73" i="158"/>
  <c r="AB73" i="158"/>
  <c r="AA73" i="158"/>
  <c r="X73" i="158"/>
  <c r="W73" i="158"/>
  <c r="V73" i="158"/>
  <c r="U73" i="158"/>
  <c r="T73" i="158"/>
  <c r="S73" i="158"/>
  <c r="R73" i="158"/>
  <c r="Q73" i="158"/>
  <c r="J73" i="158"/>
  <c r="I73" i="158"/>
  <c r="H73" i="158"/>
  <c r="G73" i="158"/>
  <c r="F73" i="158"/>
  <c r="E73" i="158"/>
  <c r="D73" i="158"/>
  <c r="C73" i="158"/>
  <c r="AH72" i="158"/>
  <c r="AG72" i="158"/>
  <c r="AF72" i="158"/>
  <c r="AE72" i="158"/>
  <c r="AD72" i="158"/>
  <c r="AC72" i="158"/>
  <c r="AB72" i="158"/>
  <c r="AA72" i="158"/>
  <c r="X72" i="158"/>
  <c r="W72" i="158"/>
  <c r="V72" i="158"/>
  <c r="U72" i="158"/>
  <c r="T72" i="158"/>
  <c r="S72" i="158"/>
  <c r="R72" i="158"/>
  <c r="Q72" i="158"/>
  <c r="J72" i="158"/>
  <c r="I72" i="158"/>
  <c r="K72" i="158" s="1"/>
  <c r="H72" i="158"/>
  <c r="G72" i="158"/>
  <c r="F72" i="158"/>
  <c r="E72" i="158"/>
  <c r="D72" i="158"/>
  <c r="C72" i="158"/>
  <c r="AH71" i="158"/>
  <c r="AG71" i="158"/>
  <c r="AF71" i="158"/>
  <c r="AE71" i="158"/>
  <c r="AD71" i="158"/>
  <c r="AC71" i="158"/>
  <c r="AB71" i="158"/>
  <c r="AA71" i="158"/>
  <c r="X71" i="158"/>
  <c r="W71" i="158"/>
  <c r="V71" i="158"/>
  <c r="U71" i="158"/>
  <c r="T71" i="158"/>
  <c r="S71" i="158"/>
  <c r="R71" i="158"/>
  <c r="Q71" i="158"/>
  <c r="J71" i="158"/>
  <c r="I71" i="158"/>
  <c r="H71" i="158"/>
  <c r="G71" i="158"/>
  <c r="F71" i="158"/>
  <c r="E71" i="158"/>
  <c r="D71" i="158"/>
  <c r="C71" i="158"/>
  <c r="AH70" i="158"/>
  <c r="AG70" i="158"/>
  <c r="AF70" i="158"/>
  <c r="AE70" i="158"/>
  <c r="AD70" i="158"/>
  <c r="AC70" i="158"/>
  <c r="AB70" i="158"/>
  <c r="AA70" i="158"/>
  <c r="X70" i="158"/>
  <c r="W70" i="158"/>
  <c r="V70" i="158"/>
  <c r="U70" i="158"/>
  <c r="T70" i="158"/>
  <c r="S70" i="158"/>
  <c r="R70" i="158"/>
  <c r="Q70" i="158"/>
  <c r="J70" i="158"/>
  <c r="I70" i="158"/>
  <c r="H70" i="158"/>
  <c r="G70" i="158"/>
  <c r="F70" i="158"/>
  <c r="E70" i="158"/>
  <c r="D70" i="158"/>
  <c r="C70" i="158"/>
  <c r="V51" i="158"/>
  <c r="X51" i="158" s="1"/>
  <c r="U51" i="158"/>
  <c r="T51" i="158"/>
  <c r="S51" i="158"/>
  <c r="R51" i="158"/>
  <c r="Q51" i="158"/>
  <c r="P51" i="158"/>
  <c r="O51" i="158"/>
  <c r="J51" i="158"/>
  <c r="I51" i="158"/>
  <c r="H51" i="158"/>
  <c r="G51" i="158"/>
  <c r="F51" i="158"/>
  <c r="E51" i="158"/>
  <c r="D51" i="158"/>
  <c r="C51" i="158"/>
  <c r="V50" i="158"/>
  <c r="X50" i="158" s="1"/>
  <c r="U50" i="158"/>
  <c r="T50" i="158"/>
  <c r="S50" i="158"/>
  <c r="R50" i="158"/>
  <c r="Q50" i="158"/>
  <c r="P50" i="158"/>
  <c r="O50" i="158"/>
  <c r="J50" i="158"/>
  <c r="K50" i="158" s="1"/>
  <c r="I50" i="158"/>
  <c r="H50" i="158"/>
  <c r="G50" i="158"/>
  <c r="F50" i="158"/>
  <c r="E50" i="158"/>
  <c r="D50" i="158"/>
  <c r="C50" i="158"/>
  <c r="V49" i="158"/>
  <c r="U49" i="158"/>
  <c r="T49" i="158"/>
  <c r="S49" i="158"/>
  <c r="R49" i="158"/>
  <c r="Q49" i="158"/>
  <c r="P49" i="158"/>
  <c r="O49" i="158"/>
  <c r="J49" i="158"/>
  <c r="I49" i="158"/>
  <c r="K49" i="158" s="1"/>
  <c r="H49" i="158"/>
  <c r="G49" i="158"/>
  <c r="F49" i="158"/>
  <c r="E49" i="158"/>
  <c r="D49" i="158"/>
  <c r="C49" i="158"/>
  <c r="V48" i="158"/>
  <c r="U48" i="158"/>
  <c r="T48" i="158"/>
  <c r="S48" i="158"/>
  <c r="R48" i="158"/>
  <c r="Q48" i="158"/>
  <c r="P48" i="158"/>
  <c r="O48" i="158"/>
  <c r="J48" i="158"/>
  <c r="I48" i="158"/>
  <c r="H48" i="158"/>
  <c r="G48" i="158"/>
  <c r="F48" i="158"/>
  <c r="E48" i="158"/>
  <c r="D48" i="158"/>
  <c r="C48" i="158"/>
  <c r="V29" i="158"/>
  <c r="X29" i="158" s="1"/>
  <c r="U29" i="158"/>
  <c r="T29" i="158"/>
  <c r="S29" i="158"/>
  <c r="R29" i="158"/>
  <c r="Q29" i="158"/>
  <c r="P29" i="158"/>
  <c r="O29" i="158"/>
  <c r="J29" i="158"/>
  <c r="I29" i="158"/>
  <c r="H29" i="158"/>
  <c r="G29" i="158"/>
  <c r="F29" i="158"/>
  <c r="E29" i="158"/>
  <c r="D29" i="158"/>
  <c r="C29" i="158"/>
  <c r="V28" i="158"/>
  <c r="X28" i="158" s="1"/>
  <c r="U28" i="158"/>
  <c r="T28" i="158"/>
  <c r="S28" i="158"/>
  <c r="R28" i="158"/>
  <c r="Q28" i="158"/>
  <c r="P28" i="158"/>
  <c r="O28" i="158"/>
  <c r="J28" i="158"/>
  <c r="K28" i="158" s="1"/>
  <c r="I28" i="158"/>
  <c r="H28" i="158"/>
  <c r="G28" i="158"/>
  <c r="F28" i="158"/>
  <c r="E28" i="158"/>
  <c r="D28" i="158"/>
  <c r="C28" i="158"/>
  <c r="V27" i="158"/>
  <c r="U27" i="158"/>
  <c r="T27" i="158"/>
  <c r="S27" i="158"/>
  <c r="R27" i="158"/>
  <c r="Q27" i="158"/>
  <c r="P27" i="158"/>
  <c r="O27" i="158"/>
  <c r="J27" i="158"/>
  <c r="I27" i="158"/>
  <c r="H27" i="158"/>
  <c r="G27" i="158"/>
  <c r="F27" i="158"/>
  <c r="E27" i="158"/>
  <c r="D27" i="158"/>
  <c r="C27" i="158"/>
  <c r="V26" i="158"/>
  <c r="U26" i="158"/>
  <c r="T26" i="158"/>
  <c r="S26" i="158"/>
  <c r="R26" i="158"/>
  <c r="Q26" i="158"/>
  <c r="P26" i="158"/>
  <c r="O26" i="158"/>
  <c r="J26" i="158"/>
  <c r="K26" i="158" s="1"/>
  <c r="I26" i="158"/>
  <c r="H26" i="158"/>
  <c r="G26" i="158"/>
  <c r="F26" i="158"/>
  <c r="E26" i="158"/>
  <c r="D26" i="158"/>
  <c r="C26" i="158"/>
  <c r="AM94" i="157"/>
  <c r="AI94" i="157"/>
  <c r="AP94" i="157" s="1"/>
  <c r="AQ93" i="157"/>
  <c r="AP93" i="157"/>
  <c r="AO93" i="157"/>
  <c r="AN93" i="157"/>
  <c r="AM93" i="157"/>
  <c r="AL93" i="157"/>
  <c r="AK93" i="157"/>
  <c r="AJ93" i="157"/>
  <c r="AH74" i="157"/>
  <c r="AG74" i="157"/>
  <c r="AF74" i="157"/>
  <c r="AE74" i="157"/>
  <c r="AD74" i="157"/>
  <c r="AC74" i="157"/>
  <c r="AB74" i="157"/>
  <c r="AA74" i="157"/>
  <c r="X74" i="157"/>
  <c r="W74" i="157"/>
  <c r="V74" i="157"/>
  <c r="U74" i="157"/>
  <c r="T74" i="157"/>
  <c r="S74" i="157"/>
  <c r="R74" i="157"/>
  <c r="Q74" i="157"/>
  <c r="AH73" i="157"/>
  <c r="AG73" i="157"/>
  <c r="AF73" i="157"/>
  <c r="AE73" i="157"/>
  <c r="AD73" i="157"/>
  <c r="AC73" i="157"/>
  <c r="AB73" i="157"/>
  <c r="AA73" i="157"/>
  <c r="X73" i="157"/>
  <c r="W73" i="157"/>
  <c r="V73" i="157"/>
  <c r="U73" i="157"/>
  <c r="T73" i="157"/>
  <c r="S73" i="157"/>
  <c r="R73" i="157"/>
  <c r="Q73" i="157"/>
  <c r="J73" i="157"/>
  <c r="I73" i="157"/>
  <c r="H73" i="157"/>
  <c r="G73" i="157"/>
  <c r="F73" i="157"/>
  <c r="E73" i="157"/>
  <c r="D73" i="157"/>
  <c r="C73" i="157"/>
  <c r="AH72" i="157"/>
  <c r="AG72" i="157"/>
  <c r="AF72" i="157"/>
  <c r="AE72" i="157"/>
  <c r="AD72" i="157"/>
  <c r="AC72" i="157"/>
  <c r="AB72" i="157"/>
  <c r="AA72" i="157"/>
  <c r="X72" i="157"/>
  <c r="W72" i="157"/>
  <c r="V72" i="157"/>
  <c r="U72" i="157"/>
  <c r="T72" i="157"/>
  <c r="S72" i="157"/>
  <c r="R72" i="157"/>
  <c r="Q72" i="157"/>
  <c r="J72" i="157"/>
  <c r="I72" i="157"/>
  <c r="H72" i="157"/>
  <c r="G72" i="157"/>
  <c r="F72" i="157"/>
  <c r="E72" i="157"/>
  <c r="D72" i="157"/>
  <c r="C72" i="157"/>
  <c r="AH71" i="157"/>
  <c r="AG71" i="157"/>
  <c r="AF71" i="157"/>
  <c r="AE71" i="157"/>
  <c r="AD71" i="157"/>
  <c r="AC71" i="157"/>
  <c r="AB71" i="157"/>
  <c r="AA71" i="157"/>
  <c r="X71" i="157"/>
  <c r="W71" i="157"/>
  <c r="V71" i="157"/>
  <c r="U71" i="157"/>
  <c r="T71" i="157"/>
  <c r="S71" i="157"/>
  <c r="R71" i="157"/>
  <c r="Q71" i="157"/>
  <c r="J71" i="157"/>
  <c r="L71" i="157" s="1"/>
  <c r="I71" i="157"/>
  <c r="H71" i="157"/>
  <c r="G71" i="157"/>
  <c r="F71" i="157"/>
  <c r="E71" i="157"/>
  <c r="D71" i="157"/>
  <c r="C71" i="157"/>
  <c r="AH70" i="157"/>
  <c r="AG70" i="157"/>
  <c r="AF70" i="157"/>
  <c r="AE70" i="157"/>
  <c r="AD70" i="157"/>
  <c r="AC70" i="157"/>
  <c r="AB70" i="157"/>
  <c r="AA70" i="157"/>
  <c r="X70" i="157"/>
  <c r="W70" i="157"/>
  <c r="V70" i="157"/>
  <c r="U70" i="157"/>
  <c r="T70" i="157"/>
  <c r="S70" i="157"/>
  <c r="R70" i="157"/>
  <c r="Q70" i="157"/>
  <c r="J70" i="157"/>
  <c r="I70" i="157"/>
  <c r="H70" i="157"/>
  <c r="G70" i="157"/>
  <c r="F70" i="157"/>
  <c r="E70" i="157"/>
  <c r="D70" i="157"/>
  <c r="C70" i="157"/>
  <c r="V51" i="157"/>
  <c r="X51" i="157" s="1"/>
  <c r="U51" i="157"/>
  <c r="T51" i="157"/>
  <c r="S51" i="157"/>
  <c r="R51" i="157"/>
  <c r="Q51" i="157"/>
  <c r="P51" i="157"/>
  <c r="O51" i="157"/>
  <c r="J51" i="157"/>
  <c r="K51" i="157" s="1"/>
  <c r="I51" i="157"/>
  <c r="H51" i="157"/>
  <c r="G51" i="157"/>
  <c r="F51" i="157"/>
  <c r="E51" i="157"/>
  <c r="D51" i="157"/>
  <c r="C51" i="157"/>
  <c r="V50" i="157"/>
  <c r="U50" i="157"/>
  <c r="T50" i="157"/>
  <c r="S50" i="157"/>
  <c r="R50" i="157"/>
  <c r="Q50" i="157"/>
  <c r="P50" i="157"/>
  <c r="O50" i="157"/>
  <c r="J50" i="157"/>
  <c r="I50" i="157"/>
  <c r="K50" i="157" s="1"/>
  <c r="H50" i="157"/>
  <c r="G50" i="157"/>
  <c r="F50" i="157"/>
  <c r="E50" i="157"/>
  <c r="D50" i="157"/>
  <c r="C50" i="157"/>
  <c r="V49" i="157"/>
  <c r="U49" i="157"/>
  <c r="T49" i="157"/>
  <c r="S49" i="157"/>
  <c r="R49" i="157"/>
  <c r="Q49" i="157"/>
  <c r="P49" i="157"/>
  <c r="O49" i="157"/>
  <c r="J49" i="157"/>
  <c r="I49" i="157"/>
  <c r="H49" i="157"/>
  <c r="G49" i="157"/>
  <c r="F49" i="157"/>
  <c r="E49" i="157"/>
  <c r="D49" i="157"/>
  <c r="C49" i="157"/>
  <c r="V48" i="157"/>
  <c r="X48" i="157" s="1"/>
  <c r="U48" i="157"/>
  <c r="T48" i="157"/>
  <c r="S48" i="157"/>
  <c r="R48" i="157"/>
  <c r="Q48" i="157"/>
  <c r="P48" i="157"/>
  <c r="O48" i="157"/>
  <c r="J48" i="157"/>
  <c r="I48" i="157"/>
  <c r="H48" i="157"/>
  <c r="G48" i="157"/>
  <c r="F48" i="157"/>
  <c r="E48" i="157"/>
  <c r="D48" i="157"/>
  <c r="C48" i="157"/>
  <c r="V29" i="157"/>
  <c r="X29" i="157" s="1"/>
  <c r="U29" i="157"/>
  <c r="T29" i="157"/>
  <c r="S29" i="157"/>
  <c r="R29" i="157"/>
  <c r="Q29" i="157"/>
  <c r="P29" i="157"/>
  <c r="O29" i="157"/>
  <c r="J29" i="157"/>
  <c r="K29" i="157" s="1"/>
  <c r="I29" i="157"/>
  <c r="H29" i="157"/>
  <c r="G29" i="157"/>
  <c r="F29" i="157"/>
  <c r="E29" i="157"/>
  <c r="D29" i="157"/>
  <c r="C29" i="157"/>
  <c r="V28" i="157"/>
  <c r="U28" i="157"/>
  <c r="T28" i="157"/>
  <c r="S28" i="157"/>
  <c r="R28" i="157"/>
  <c r="Q28" i="157"/>
  <c r="P28" i="157"/>
  <c r="O28" i="157"/>
  <c r="J28" i="157"/>
  <c r="I28" i="157"/>
  <c r="H28" i="157"/>
  <c r="G28" i="157"/>
  <c r="F28" i="157"/>
  <c r="E28" i="157"/>
  <c r="D28" i="157"/>
  <c r="C28" i="157"/>
  <c r="V27" i="157"/>
  <c r="U27" i="157"/>
  <c r="T27" i="157"/>
  <c r="S27" i="157"/>
  <c r="R27" i="157"/>
  <c r="Q27" i="157"/>
  <c r="P27" i="157"/>
  <c r="O27" i="157"/>
  <c r="J27" i="157"/>
  <c r="K27" i="157" s="1"/>
  <c r="I27" i="157"/>
  <c r="H27" i="157"/>
  <c r="G27" i="157"/>
  <c r="F27" i="157"/>
  <c r="E27" i="157"/>
  <c r="D27" i="157"/>
  <c r="C27" i="157"/>
  <c r="V26" i="157"/>
  <c r="X26" i="157" s="1"/>
  <c r="U26" i="157"/>
  <c r="T26" i="157"/>
  <c r="S26" i="157"/>
  <c r="R26" i="157"/>
  <c r="Q26" i="157"/>
  <c r="P26" i="157"/>
  <c r="O26" i="157"/>
  <c r="J26" i="157"/>
  <c r="K26" i="157" s="1"/>
  <c r="I26" i="157"/>
  <c r="H26" i="157"/>
  <c r="G26" i="157"/>
  <c r="F26" i="157"/>
  <c r="E26" i="157"/>
  <c r="D26" i="157"/>
  <c r="C26" i="157"/>
  <c r="AI94" i="156"/>
  <c r="AP94" i="156" s="1"/>
  <c r="AQ93" i="156"/>
  <c r="AP93" i="156"/>
  <c r="AO93" i="156"/>
  <c r="AN93" i="156"/>
  <c r="AM93" i="156"/>
  <c r="AL93" i="156"/>
  <c r="AK93" i="156"/>
  <c r="AJ93" i="156"/>
  <c r="AH74" i="156"/>
  <c r="AG74" i="156"/>
  <c r="AF74" i="156"/>
  <c r="AE74" i="156"/>
  <c r="AD74" i="156"/>
  <c r="AC74" i="156"/>
  <c r="AB74" i="156"/>
  <c r="AA74" i="156"/>
  <c r="X74" i="156"/>
  <c r="W74" i="156"/>
  <c r="V74" i="156"/>
  <c r="U74" i="156"/>
  <c r="T74" i="156"/>
  <c r="S74" i="156"/>
  <c r="R74" i="156"/>
  <c r="Q74" i="156"/>
  <c r="AH73" i="156"/>
  <c r="AG73" i="156"/>
  <c r="AF73" i="156"/>
  <c r="AE73" i="156"/>
  <c r="AD73" i="156"/>
  <c r="AC73" i="156"/>
  <c r="AB73" i="156"/>
  <c r="AA73" i="156"/>
  <c r="X73" i="156"/>
  <c r="W73" i="156"/>
  <c r="V73" i="156"/>
  <c r="U73" i="156"/>
  <c r="T73" i="156"/>
  <c r="S73" i="156"/>
  <c r="R73" i="156"/>
  <c r="Q73" i="156"/>
  <c r="J73" i="156"/>
  <c r="I73" i="156"/>
  <c r="H73" i="156"/>
  <c r="G73" i="156"/>
  <c r="F73" i="156"/>
  <c r="E73" i="156"/>
  <c r="D73" i="156"/>
  <c r="C73" i="156"/>
  <c r="AH72" i="156"/>
  <c r="AG72" i="156"/>
  <c r="AF72" i="156"/>
  <c r="AE72" i="156"/>
  <c r="AD72" i="156"/>
  <c r="AC72" i="156"/>
  <c r="AB72" i="156"/>
  <c r="AA72" i="156"/>
  <c r="X72" i="156"/>
  <c r="W72" i="156"/>
  <c r="V72" i="156"/>
  <c r="U72" i="156"/>
  <c r="T72" i="156"/>
  <c r="S72" i="156"/>
  <c r="R72" i="156"/>
  <c r="Q72" i="156"/>
  <c r="J72" i="156"/>
  <c r="I72" i="156"/>
  <c r="K72" i="156" s="1"/>
  <c r="H72" i="156"/>
  <c r="G72" i="156"/>
  <c r="F72" i="156"/>
  <c r="E72" i="156"/>
  <c r="D72" i="156"/>
  <c r="C72" i="156"/>
  <c r="L72" i="156" s="1"/>
  <c r="AH71" i="156"/>
  <c r="AG71" i="156"/>
  <c r="AF71" i="156"/>
  <c r="AE71" i="156"/>
  <c r="AD71" i="156"/>
  <c r="AC71" i="156"/>
  <c r="AB71" i="156"/>
  <c r="AA71" i="156"/>
  <c r="X71" i="156"/>
  <c r="W71" i="156"/>
  <c r="V71" i="156"/>
  <c r="U71" i="156"/>
  <c r="T71" i="156"/>
  <c r="S71" i="156"/>
  <c r="R71" i="156"/>
  <c r="Q71" i="156"/>
  <c r="J71" i="156"/>
  <c r="I71" i="156"/>
  <c r="H71" i="156"/>
  <c r="G71" i="156"/>
  <c r="F71" i="156"/>
  <c r="E71" i="156"/>
  <c r="D71" i="156"/>
  <c r="C71" i="156"/>
  <c r="AH70" i="156"/>
  <c r="AG70" i="156"/>
  <c r="AF70" i="156"/>
  <c r="AE70" i="156"/>
  <c r="AD70" i="156"/>
  <c r="AC70" i="156"/>
  <c r="AB70" i="156"/>
  <c r="AA70" i="156"/>
  <c r="X70" i="156"/>
  <c r="W70" i="156"/>
  <c r="V70" i="156"/>
  <c r="U70" i="156"/>
  <c r="T70" i="156"/>
  <c r="S70" i="156"/>
  <c r="R70" i="156"/>
  <c r="Q70" i="156"/>
  <c r="J70" i="156"/>
  <c r="I70" i="156"/>
  <c r="H70" i="156"/>
  <c r="G70" i="156"/>
  <c r="F70" i="156"/>
  <c r="E70" i="156"/>
  <c r="D70" i="156"/>
  <c r="C70" i="156"/>
  <c r="V51" i="156"/>
  <c r="U51" i="156"/>
  <c r="T51" i="156"/>
  <c r="S51" i="156"/>
  <c r="R51" i="156"/>
  <c r="Q51" i="156"/>
  <c r="P51" i="156"/>
  <c r="O51" i="156"/>
  <c r="J51" i="156"/>
  <c r="K51" i="156" s="1"/>
  <c r="I51" i="156"/>
  <c r="H51" i="156"/>
  <c r="G51" i="156"/>
  <c r="F51" i="156"/>
  <c r="E51" i="156"/>
  <c r="D51" i="156"/>
  <c r="C51" i="156"/>
  <c r="V50" i="156"/>
  <c r="U50" i="156"/>
  <c r="T50" i="156"/>
  <c r="S50" i="156"/>
  <c r="R50" i="156"/>
  <c r="Q50" i="156"/>
  <c r="P50" i="156"/>
  <c r="O50" i="156"/>
  <c r="J50" i="156"/>
  <c r="K50" i="156" s="1"/>
  <c r="I50" i="156"/>
  <c r="H50" i="156"/>
  <c r="G50" i="156"/>
  <c r="F50" i="156"/>
  <c r="E50" i="156"/>
  <c r="D50" i="156"/>
  <c r="C50" i="156"/>
  <c r="V49" i="156"/>
  <c r="U49" i="156"/>
  <c r="T49" i="156"/>
  <c r="S49" i="156"/>
  <c r="R49" i="156"/>
  <c r="Q49" i="156"/>
  <c r="P49" i="156"/>
  <c r="O49" i="156"/>
  <c r="J49" i="156"/>
  <c r="I49" i="156"/>
  <c r="K49" i="156" s="1"/>
  <c r="H49" i="156"/>
  <c r="G49" i="156"/>
  <c r="F49" i="156"/>
  <c r="E49" i="156"/>
  <c r="D49" i="156"/>
  <c r="C49" i="156"/>
  <c r="V48" i="156"/>
  <c r="U48" i="156"/>
  <c r="T48" i="156"/>
  <c r="S48" i="156"/>
  <c r="R48" i="156"/>
  <c r="Q48" i="156"/>
  <c r="P48" i="156"/>
  <c r="O48" i="156"/>
  <c r="J48" i="156"/>
  <c r="I48" i="156"/>
  <c r="H48" i="156"/>
  <c r="G48" i="156"/>
  <c r="F48" i="156"/>
  <c r="E48" i="156"/>
  <c r="D48" i="156"/>
  <c r="C48" i="156"/>
  <c r="V29" i="156"/>
  <c r="X29" i="156" s="1"/>
  <c r="U29" i="156"/>
  <c r="T29" i="156"/>
  <c r="S29" i="156"/>
  <c r="R29" i="156"/>
  <c r="Q29" i="156"/>
  <c r="P29" i="156"/>
  <c r="O29" i="156"/>
  <c r="J29" i="156"/>
  <c r="K29" i="156" s="1"/>
  <c r="I29" i="156"/>
  <c r="H29" i="156"/>
  <c r="G29" i="156"/>
  <c r="F29" i="156"/>
  <c r="E29" i="156"/>
  <c r="D29" i="156"/>
  <c r="C29" i="156"/>
  <c r="V28" i="156"/>
  <c r="U28" i="156"/>
  <c r="T28" i="156"/>
  <c r="S28" i="156"/>
  <c r="R28" i="156"/>
  <c r="Q28" i="156"/>
  <c r="P28" i="156"/>
  <c r="O28" i="156"/>
  <c r="K28" i="156"/>
  <c r="J28" i="156"/>
  <c r="I28" i="156"/>
  <c r="H28" i="156"/>
  <c r="G28" i="156"/>
  <c r="F28" i="156"/>
  <c r="E28" i="156"/>
  <c r="D28" i="156"/>
  <c r="C28" i="156"/>
  <c r="L28" i="156" s="1"/>
  <c r="V27" i="156"/>
  <c r="U27" i="156"/>
  <c r="T27" i="156"/>
  <c r="S27" i="156"/>
  <c r="R27" i="156"/>
  <c r="Q27" i="156"/>
  <c r="P27" i="156"/>
  <c r="O27" i="156"/>
  <c r="J27" i="156"/>
  <c r="I27" i="156"/>
  <c r="K27" i="156" s="1"/>
  <c r="H27" i="156"/>
  <c r="G27" i="156"/>
  <c r="F27" i="156"/>
  <c r="E27" i="156"/>
  <c r="D27" i="156"/>
  <c r="C27" i="156"/>
  <c r="L27" i="156" s="1"/>
  <c r="V26" i="156"/>
  <c r="U26" i="156"/>
  <c r="T26" i="156"/>
  <c r="S26" i="156"/>
  <c r="R26" i="156"/>
  <c r="Q26" i="156"/>
  <c r="P26" i="156"/>
  <c r="O26" i="156"/>
  <c r="J26" i="156"/>
  <c r="I26" i="156"/>
  <c r="H26" i="156"/>
  <c r="G26" i="156"/>
  <c r="F26" i="156"/>
  <c r="E26" i="156"/>
  <c r="D26" i="156"/>
  <c r="C26" i="156"/>
  <c r="AI94" i="155"/>
  <c r="AP94" i="155" s="1"/>
  <c r="AQ93" i="155"/>
  <c r="AP93" i="155"/>
  <c r="AO93" i="155"/>
  <c r="AN93" i="155"/>
  <c r="AM93" i="155"/>
  <c r="AL93" i="155"/>
  <c r="AK93" i="155"/>
  <c r="AJ93" i="155"/>
  <c r="AH74" i="155"/>
  <c r="AG74" i="155"/>
  <c r="AF74" i="155"/>
  <c r="AE74" i="155"/>
  <c r="AD74" i="155"/>
  <c r="AC74" i="155"/>
  <c r="AB74" i="155"/>
  <c r="AA74" i="155"/>
  <c r="X74" i="155"/>
  <c r="W74" i="155"/>
  <c r="V74" i="155"/>
  <c r="U74" i="155"/>
  <c r="T74" i="155"/>
  <c r="S74" i="155"/>
  <c r="R74" i="155"/>
  <c r="Q74" i="155"/>
  <c r="AH73" i="155"/>
  <c r="AG73" i="155"/>
  <c r="AF73" i="155"/>
  <c r="AE73" i="155"/>
  <c r="AD73" i="155"/>
  <c r="AC73" i="155"/>
  <c r="AB73" i="155"/>
  <c r="AA73" i="155"/>
  <c r="X73" i="155"/>
  <c r="W73" i="155"/>
  <c r="V73" i="155"/>
  <c r="U73" i="155"/>
  <c r="T73" i="155"/>
  <c r="S73" i="155"/>
  <c r="R73" i="155"/>
  <c r="Q73" i="155"/>
  <c r="J73" i="155"/>
  <c r="I73" i="155"/>
  <c r="H73" i="155"/>
  <c r="G73" i="155"/>
  <c r="F73" i="155"/>
  <c r="E73" i="155"/>
  <c r="D73" i="155"/>
  <c r="C73" i="155"/>
  <c r="AH72" i="155"/>
  <c r="AG72" i="155"/>
  <c r="AF72" i="155"/>
  <c r="AE72" i="155"/>
  <c r="AD72" i="155"/>
  <c r="AC72" i="155"/>
  <c r="AB72" i="155"/>
  <c r="AA72" i="155"/>
  <c r="X72" i="155"/>
  <c r="W72" i="155"/>
  <c r="V72" i="155"/>
  <c r="U72" i="155"/>
  <c r="T72" i="155"/>
  <c r="S72" i="155"/>
  <c r="R72" i="155"/>
  <c r="Q72" i="155"/>
  <c r="J72" i="155"/>
  <c r="I72" i="155"/>
  <c r="K72" i="155" s="1"/>
  <c r="H72" i="155"/>
  <c r="G72" i="155"/>
  <c r="F72" i="155"/>
  <c r="E72" i="155"/>
  <c r="D72" i="155"/>
  <c r="C72" i="155"/>
  <c r="L72" i="155" s="1"/>
  <c r="AH71" i="155"/>
  <c r="AG71" i="155"/>
  <c r="AF71" i="155"/>
  <c r="AE71" i="155"/>
  <c r="AD71" i="155"/>
  <c r="AC71" i="155"/>
  <c r="AB71" i="155"/>
  <c r="AA71" i="155"/>
  <c r="X71" i="155"/>
  <c r="W71" i="155"/>
  <c r="V71" i="155"/>
  <c r="U71" i="155"/>
  <c r="T71" i="155"/>
  <c r="S71" i="155"/>
  <c r="R71" i="155"/>
  <c r="Q71" i="155"/>
  <c r="J71" i="155"/>
  <c r="I71" i="155"/>
  <c r="H71" i="155"/>
  <c r="G71" i="155"/>
  <c r="F71" i="155"/>
  <c r="E71" i="155"/>
  <c r="D71" i="155"/>
  <c r="C71" i="155"/>
  <c r="AH70" i="155"/>
  <c r="AG70" i="155"/>
  <c r="AF70" i="155"/>
  <c r="AE70" i="155"/>
  <c r="AD70" i="155"/>
  <c r="AC70" i="155"/>
  <c r="AB70" i="155"/>
  <c r="AA70" i="155"/>
  <c r="X70" i="155"/>
  <c r="W70" i="155"/>
  <c r="V70" i="155"/>
  <c r="U70" i="155"/>
  <c r="T70" i="155"/>
  <c r="S70" i="155"/>
  <c r="R70" i="155"/>
  <c r="Q70" i="155"/>
  <c r="J70" i="155"/>
  <c r="I70" i="155"/>
  <c r="H70" i="155"/>
  <c r="G70" i="155"/>
  <c r="F70" i="155"/>
  <c r="E70" i="155"/>
  <c r="D70" i="155"/>
  <c r="C70" i="155"/>
  <c r="V51" i="155"/>
  <c r="U51" i="155"/>
  <c r="T51" i="155"/>
  <c r="S51" i="155"/>
  <c r="R51" i="155"/>
  <c r="Q51" i="155"/>
  <c r="P51" i="155"/>
  <c r="O51" i="155"/>
  <c r="J51" i="155"/>
  <c r="I51" i="155"/>
  <c r="H51" i="155"/>
  <c r="G51" i="155"/>
  <c r="F51" i="155"/>
  <c r="E51" i="155"/>
  <c r="D51" i="155"/>
  <c r="C51" i="155"/>
  <c r="V50" i="155"/>
  <c r="U50" i="155"/>
  <c r="T50" i="155"/>
  <c r="S50" i="155"/>
  <c r="R50" i="155"/>
  <c r="Q50" i="155"/>
  <c r="P50" i="155"/>
  <c r="O50" i="155"/>
  <c r="J50" i="155"/>
  <c r="K50" i="155" s="1"/>
  <c r="I50" i="155"/>
  <c r="H50" i="155"/>
  <c r="G50" i="155"/>
  <c r="F50" i="155"/>
  <c r="E50" i="155"/>
  <c r="D50" i="155"/>
  <c r="C50" i="155"/>
  <c r="V49" i="155"/>
  <c r="U49" i="155"/>
  <c r="T49" i="155"/>
  <c r="S49" i="155"/>
  <c r="R49" i="155"/>
  <c r="Q49" i="155"/>
  <c r="P49" i="155"/>
  <c r="O49" i="155"/>
  <c r="J49" i="155"/>
  <c r="I49" i="155"/>
  <c r="K49" i="155" s="1"/>
  <c r="H49" i="155"/>
  <c r="G49" i="155"/>
  <c r="F49" i="155"/>
  <c r="E49" i="155"/>
  <c r="D49" i="155"/>
  <c r="C49" i="155"/>
  <c r="V48" i="155"/>
  <c r="U48" i="155"/>
  <c r="T48" i="155"/>
  <c r="S48" i="155"/>
  <c r="R48" i="155"/>
  <c r="Q48" i="155"/>
  <c r="P48" i="155"/>
  <c r="O48" i="155"/>
  <c r="J48" i="155"/>
  <c r="I48" i="155"/>
  <c r="H48" i="155"/>
  <c r="G48" i="155"/>
  <c r="F48" i="155"/>
  <c r="E48" i="155"/>
  <c r="D48" i="155"/>
  <c r="C48" i="155"/>
  <c r="V29" i="155"/>
  <c r="X29" i="155" s="1"/>
  <c r="U29" i="155"/>
  <c r="T29" i="155"/>
  <c r="S29" i="155"/>
  <c r="R29" i="155"/>
  <c r="Q29" i="155"/>
  <c r="P29" i="155"/>
  <c r="O29" i="155"/>
  <c r="J29" i="155"/>
  <c r="I29" i="155"/>
  <c r="H29" i="155"/>
  <c r="G29" i="155"/>
  <c r="F29" i="155"/>
  <c r="E29" i="155"/>
  <c r="D29" i="155"/>
  <c r="C29" i="155"/>
  <c r="V28" i="155"/>
  <c r="X28" i="155" s="1"/>
  <c r="U28" i="155"/>
  <c r="T28" i="155"/>
  <c r="S28" i="155"/>
  <c r="R28" i="155"/>
  <c r="Q28" i="155"/>
  <c r="P28" i="155"/>
  <c r="O28" i="155"/>
  <c r="J28" i="155"/>
  <c r="K28" i="155" s="1"/>
  <c r="I28" i="155"/>
  <c r="H28" i="155"/>
  <c r="G28" i="155"/>
  <c r="F28" i="155"/>
  <c r="E28" i="155"/>
  <c r="D28" i="155"/>
  <c r="C28" i="155"/>
  <c r="V27" i="155"/>
  <c r="U27" i="155"/>
  <c r="T27" i="155"/>
  <c r="S27" i="155"/>
  <c r="R27" i="155"/>
  <c r="Q27" i="155"/>
  <c r="P27" i="155"/>
  <c r="O27" i="155"/>
  <c r="J27" i="155"/>
  <c r="I27" i="155"/>
  <c r="H27" i="155"/>
  <c r="G27" i="155"/>
  <c r="F27" i="155"/>
  <c r="E27" i="155"/>
  <c r="D27" i="155"/>
  <c r="C27" i="155"/>
  <c r="V26" i="155"/>
  <c r="U26" i="155"/>
  <c r="T26" i="155"/>
  <c r="S26" i="155"/>
  <c r="R26" i="155"/>
  <c r="Q26" i="155"/>
  <c r="P26" i="155"/>
  <c r="O26" i="155"/>
  <c r="J26" i="155"/>
  <c r="K26" i="155" s="1"/>
  <c r="I26" i="155"/>
  <c r="H26" i="155"/>
  <c r="G26" i="155"/>
  <c r="F26" i="155"/>
  <c r="E26" i="155"/>
  <c r="D26" i="155"/>
  <c r="C26" i="155"/>
  <c r="AI94" i="154"/>
  <c r="AP94" i="154" s="1"/>
  <c r="AQ93" i="154"/>
  <c r="AP93" i="154"/>
  <c r="AO93" i="154"/>
  <c r="AN93" i="154"/>
  <c r="AM93" i="154"/>
  <c r="AL93" i="154"/>
  <c r="AK93" i="154"/>
  <c r="AJ93" i="154"/>
  <c r="AH74" i="154"/>
  <c r="AG74" i="154"/>
  <c r="AF74" i="154"/>
  <c r="AE74" i="154"/>
  <c r="AD74" i="154"/>
  <c r="AC74" i="154"/>
  <c r="AB74" i="154"/>
  <c r="AA74" i="154"/>
  <c r="X74" i="154"/>
  <c r="W74" i="154"/>
  <c r="V74" i="154"/>
  <c r="U74" i="154"/>
  <c r="T74" i="154"/>
  <c r="S74" i="154"/>
  <c r="R74" i="154"/>
  <c r="Q74" i="154"/>
  <c r="AH73" i="154"/>
  <c r="AG73" i="154"/>
  <c r="AF73" i="154"/>
  <c r="AE73" i="154"/>
  <c r="AD73" i="154"/>
  <c r="AC73" i="154"/>
  <c r="AB73" i="154"/>
  <c r="AA73" i="154"/>
  <c r="X73" i="154"/>
  <c r="W73" i="154"/>
  <c r="V73" i="154"/>
  <c r="U73" i="154"/>
  <c r="T73" i="154"/>
  <c r="S73" i="154"/>
  <c r="R73" i="154"/>
  <c r="Q73" i="154"/>
  <c r="J73" i="154"/>
  <c r="I73" i="154"/>
  <c r="H73" i="154"/>
  <c r="G73" i="154"/>
  <c r="F73" i="154"/>
  <c r="E73" i="154"/>
  <c r="D73" i="154"/>
  <c r="C73" i="154"/>
  <c r="AH72" i="154"/>
  <c r="AG72" i="154"/>
  <c r="AF72" i="154"/>
  <c r="AE72" i="154"/>
  <c r="AD72" i="154"/>
  <c r="AC72" i="154"/>
  <c r="AB72" i="154"/>
  <c r="AA72" i="154"/>
  <c r="X72" i="154"/>
  <c r="W72" i="154"/>
  <c r="V72" i="154"/>
  <c r="U72" i="154"/>
  <c r="T72" i="154"/>
  <c r="S72" i="154"/>
  <c r="R72" i="154"/>
  <c r="Q72" i="154"/>
  <c r="J72" i="154"/>
  <c r="L72" i="154" s="1"/>
  <c r="I72" i="154"/>
  <c r="H72" i="154"/>
  <c r="G72" i="154"/>
  <c r="F72" i="154"/>
  <c r="E72" i="154"/>
  <c r="D72" i="154"/>
  <c r="C72" i="154"/>
  <c r="AH71" i="154"/>
  <c r="AG71" i="154"/>
  <c r="AF71" i="154"/>
  <c r="AE71" i="154"/>
  <c r="AD71" i="154"/>
  <c r="AC71" i="154"/>
  <c r="AB71" i="154"/>
  <c r="AA71" i="154"/>
  <c r="X71" i="154"/>
  <c r="W71" i="154"/>
  <c r="V71" i="154"/>
  <c r="U71" i="154"/>
  <c r="T71" i="154"/>
  <c r="S71" i="154"/>
  <c r="R71" i="154"/>
  <c r="Q71" i="154"/>
  <c r="J71" i="154"/>
  <c r="I71" i="154"/>
  <c r="H71" i="154"/>
  <c r="G71" i="154"/>
  <c r="F71" i="154"/>
  <c r="E71" i="154"/>
  <c r="D71" i="154"/>
  <c r="C71" i="154"/>
  <c r="AH70" i="154"/>
  <c r="AG70" i="154"/>
  <c r="AF70" i="154"/>
  <c r="AE70" i="154"/>
  <c r="AD70" i="154"/>
  <c r="AC70" i="154"/>
  <c r="AB70" i="154"/>
  <c r="AA70" i="154"/>
  <c r="X70" i="154"/>
  <c r="W70" i="154"/>
  <c r="V70" i="154"/>
  <c r="U70" i="154"/>
  <c r="T70" i="154"/>
  <c r="S70" i="154"/>
  <c r="R70" i="154"/>
  <c r="Q70" i="154"/>
  <c r="J70" i="154"/>
  <c r="K70" i="154" s="1"/>
  <c r="I70" i="154"/>
  <c r="H70" i="154"/>
  <c r="G70" i="154"/>
  <c r="F70" i="154"/>
  <c r="E70" i="154"/>
  <c r="D70" i="154"/>
  <c r="C70" i="154"/>
  <c r="V51" i="154"/>
  <c r="U51" i="154"/>
  <c r="T51" i="154"/>
  <c r="S51" i="154"/>
  <c r="R51" i="154"/>
  <c r="Q51" i="154"/>
  <c r="P51" i="154"/>
  <c r="O51" i="154"/>
  <c r="J51" i="154"/>
  <c r="L51" i="154" s="1"/>
  <c r="I51" i="154"/>
  <c r="H51" i="154"/>
  <c r="G51" i="154"/>
  <c r="F51" i="154"/>
  <c r="E51" i="154"/>
  <c r="D51" i="154"/>
  <c r="C51" i="154"/>
  <c r="V50" i="154"/>
  <c r="U50" i="154"/>
  <c r="T50" i="154"/>
  <c r="S50" i="154"/>
  <c r="R50" i="154"/>
  <c r="Q50" i="154"/>
  <c r="P50" i="154"/>
  <c r="O50" i="154"/>
  <c r="J50" i="154"/>
  <c r="K50" i="154" s="1"/>
  <c r="I50" i="154"/>
  <c r="H50" i="154"/>
  <c r="G50" i="154"/>
  <c r="F50" i="154"/>
  <c r="E50" i="154"/>
  <c r="D50" i="154"/>
  <c r="C50" i="154"/>
  <c r="V49" i="154"/>
  <c r="U49" i="154"/>
  <c r="T49" i="154"/>
  <c r="S49" i="154"/>
  <c r="R49" i="154"/>
  <c r="Q49" i="154"/>
  <c r="P49" i="154"/>
  <c r="O49" i="154"/>
  <c r="J49" i="154"/>
  <c r="L49" i="154" s="1"/>
  <c r="I49" i="154"/>
  <c r="H49" i="154"/>
  <c r="G49" i="154"/>
  <c r="F49" i="154"/>
  <c r="E49" i="154"/>
  <c r="D49" i="154"/>
  <c r="C49" i="154"/>
  <c r="V48" i="154"/>
  <c r="W48" i="154" s="1"/>
  <c r="U48" i="154"/>
  <c r="T48" i="154"/>
  <c r="S48" i="154"/>
  <c r="R48" i="154"/>
  <c r="Q48" i="154"/>
  <c r="P48" i="154"/>
  <c r="O48" i="154"/>
  <c r="K48" i="154"/>
  <c r="J48" i="154"/>
  <c r="I48" i="154"/>
  <c r="H48" i="154"/>
  <c r="G48" i="154"/>
  <c r="F48" i="154"/>
  <c r="E48" i="154"/>
  <c r="D48" i="154"/>
  <c r="C48" i="154"/>
  <c r="V29" i="154"/>
  <c r="U29" i="154"/>
  <c r="T29" i="154"/>
  <c r="S29" i="154"/>
  <c r="R29" i="154"/>
  <c r="Q29" i="154"/>
  <c r="P29" i="154"/>
  <c r="O29" i="154"/>
  <c r="X29" i="154" s="1"/>
  <c r="J29" i="154"/>
  <c r="I29" i="154"/>
  <c r="H29" i="154"/>
  <c r="G29" i="154"/>
  <c r="F29" i="154"/>
  <c r="E29" i="154"/>
  <c r="D29" i="154"/>
  <c r="C29" i="154"/>
  <c r="V28" i="154"/>
  <c r="U28" i="154"/>
  <c r="T28" i="154"/>
  <c r="S28" i="154"/>
  <c r="R28" i="154"/>
  <c r="Q28" i="154"/>
  <c r="P28" i="154"/>
  <c r="O28" i="154"/>
  <c r="J28" i="154"/>
  <c r="K28" i="154" s="1"/>
  <c r="I28" i="154"/>
  <c r="H28" i="154"/>
  <c r="G28" i="154"/>
  <c r="F28" i="154"/>
  <c r="E28" i="154"/>
  <c r="D28" i="154"/>
  <c r="C28" i="154"/>
  <c r="V27" i="154"/>
  <c r="U27" i="154"/>
  <c r="T27" i="154"/>
  <c r="S27" i="154"/>
  <c r="R27" i="154"/>
  <c r="Q27" i="154"/>
  <c r="P27" i="154"/>
  <c r="O27" i="154"/>
  <c r="J27" i="154"/>
  <c r="L27" i="154" s="1"/>
  <c r="I27" i="154"/>
  <c r="H27" i="154"/>
  <c r="G27" i="154"/>
  <c r="F27" i="154"/>
  <c r="E27" i="154"/>
  <c r="D27" i="154"/>
  <c r="C27" i="154"/>
  <c r="V26" i="154"/>
  <c r="U26" i="154"/>
  <c r="T26" i="154"/>
  <c r="S26" i="154"/>
  <c r="R26" i="154"/>
  <c r="Q26" i="154"/>
  <c r="P26" i="154"/>
  <c r="O26" i="154"/>
  <c r="J26" i="154"/>
  <c r="K26" i="154" s="1"/>
  <c r="I26" i="154"/>
  <c r="H26" i="154"/>
  <c r="G26" i="154"/>
  <c r="F26" i="154"/>
  <c r="E26" i="154"/>
  <c r="D26" i="154"/>
  <c r="C26" i="154"/>
  <c r="AI94" i="153"/>
  <c r="AP94" i="153" s="1"/>
  <c r="AQ93" i="153"/>
  <c r="AP93" i="153"/>
  <c r="AO93" i="153"/>
  <c r="AN93" i="153"/>
  <c r="AM93" i="153"/>
  <c r="AL93" i="153"/>
  <c r="AK93" i="153"/>
  <c r="AJ93" i="153"/>
  <c r="AH74" i="153"/>
  <c r="AG74" i="153"/>
  <c r="AF74" i="153"/>
  <c r="AE74" i="153"/>
  <c r="AD74" i="153"/>
  <c r="AC74" i="153"/>
  <c r="AB74" i="153"/>
  <c r="AA74" i="153"/>
  <c r="X74" i="153"/>
  <c r="W74" i="153"/>
  <c r="V74" i="153"/>
  <c r="U74" i="153"/>
  <c r="T74" i="153"/>
  <c r="S74" i="153"/>
  <c r="R74" i="153"/>
  <c r="Q74" i="153"/>
  <c r="AH73" i="153"/>
  <c r="AG73" i="153"/>
  <c r="AF73" i="153"/>
  <c r="AE73" i="153"/>
  <c r="AD73" i="153"/>
  <c r="AC73" i="153"/>
  <c r="AB73" i="153"/>
  <c r="AA73" i="153"/>
  <c r="X73" i="153"/>
  <c r="W73" i="153"/>
  <c r="V73" i="153"/>
  <c r="U73" i="153"/>
  <c r="T73" i="153"/>
  <c r="S73" i="153"/>
  <c r="R73" i="153"/>
  <c r="Q73" i="153"/>
  <c r="J73" i="153"/>
  <c r="I73" i="153"/>
  <c r="H73" i="153"/>
  <c r="G73" i="153"/>
  <c r="F73" i="153"/>
  <c r="E73" i="153"/>
  <c r="D73" i="153"/>
  <c r="C73" i="153"/>
  <c r="AH72" i="153"/>
  <c r="AG72" i="153"/>
  <c r="AF72" i="153"/>
  <c r="AE72" i="153"/>
  <c r="AD72" i="153"/>
  <c r="AC72" i="153"/>
  <c r="AB72" i="153"/>
  <c r="AA72" i="153"/>
  <c r="X72" i="153"/>
  <c r="W72" i="153"/>
  <c r="V72" i="153"/>
  <c r="U72" i="153"/>
  <c r="T72" i="153"/>
  <c r="S72" i="153"/>
  <c r="R72" i="153"/>
  <c r="Q72" i="153"/>
  <c r="J72" i="153"/>
  <c r="I72" i="153"/>
  <c r="H72" i="153"/>
  <c r="G72" i="153"/>
  <c r="F72" i="153"/>
  <c r="E72" i="153"/>
  <c r="D72" i="153"/>
  <c r="C72" i="153"/>
  <c r="AH71" i="153"/>
  <c r="AG71" i="153"/>
  <c r="AF71" i="153"/>
  <c r="AE71" i="153"/>
  <c r="AD71" i="153"/>
  <c r="AC71" i="153"/>
  <c r="AB71" i="153"/>
  <c r="AA71" i="153"/>
  <c r="X71" i="153"/>
  <c r="W71" i="153"/>
  <c r="V71" i="153"/>
  <c r="U71" i="153"/>
  <c r="T71" i="153"/>
  <c r="S71" i="153"/>
  <c r="R71" i="153"/>
  <c r="Q71" i="153"/>
  <c r="J71" i="153"/>
  <c r="I71" i="153"/>
  <c r="H71" i="153"/>
  <c r="G71" i="153"/>
  <c r="F71" i="153"/>
  <c r="E71" i="153"/>
  <c r="D71" i="153"/>
  <c r="C71" i="153"/>
  <c r="AH70" i="153"/>
  <c r="AG70" i="153"/>
  <c r="AF70" i="153"/>
  <c r="AE70" i="153"/>
  <c r="AD70" i="153"/>
  <c r="AC70" i="153"/>
  <c r="AB70" i="153"/>
  <c r="AA70" i="153"/>
  <c r="X70" i="153"/>
  <c r="W70" i="153"/>
  <c r="V70" i="153"/>
  <c r="U70" i="153"/>
  <c r="T70" i="153"/>
  <c r="S70" i="153"/>
  <c r="R70" i="153"/>
  <c r="Q70" i="153"/>
  <c r="J70" i="153"/>
  <c r="I70" i="153"/>
  <c r="H70" i="153"/>
  <c r="G70" i="153"/>
  <c r="F70" i="153"/>
  <c r="E70" i="153"/>
  <c r="D70" i="153"/>
  <c r="C70" i="153"/>
  <c r="V51" i="153"/>
  <c r="U51" i="153"/>
  <c r="T51" i="153"/>
  <c r="S51" i="153"/>
  <c r="R51" i="153"/>
  <c r="Q51" i="153"/>
  <c r="P51" i="153"/>
  <c r="O51" i="153"/>
  <c r="J51" i="153"/>
  <c r="I51" i="153"/>
  <c r="H51" i="153"/>
  <c r="G51" i="153"/>
  <c r="F51" i="153"/>
  <c r="E51" i="153"/>
  <c r="D51" i="153"/>
  <c r="C51" i="153"/>
  <c r="V50" i="153"/>
  <c r="U50" i="153"/>
  <c r="T50" i="153"/>
  <c r="S50" i="153"/>
  <c r="R50" i="153"/>
  <c r="Q50" i="153"/>
  <c r="P50" i="153"/>
  <c r="O50" i="153"/>
  <c r="J50" i="153"/>
  <c r="K50" i="153" s="1"/>
  <c r="I50" i="153"/>
  <c r="H50" i="153"/>
  <c r="G50" i="153"/>
  <c r="F50" i="153"/>
  <c r="E50" i="153"/>
  <c r="D50" i="153"/>
  <c r="C50" i="153"/>
  <c r="V49" i="153"/>
  <c r="U49" i="153"/>
  <c r="T49" i="153"/>
  <c r="S49" i="153"/>
  <c r="R49" i="153"/>
  <c r="Q49" i="153"/>
  <c r="P49" i="153"/>
  <c r="O49" i="153"/>
  <c r="J49" i="153"/>
  <c r="I49" i="153"/>
  <c r="H49" i="153"/>
  <c r="G49" i="153"/>
  <c r="F49" i="153"/>
  <c r="E49" i="153"/>
  <c r="D49" i="153"/>
  <c r="C49" i="153"/>
  <c r="V48" i="153"/>
  <c r="X48" i="153" s="1"/>
  <c r="U48" i="153"/>
  <c r="T48" i="153"/>
  <c r="S48" i="153"/>
  <c r="R48" i="153"/>
  <c r="Q48" i="153"/>
  <c r="P48" i="153"/>
  <c r="O48" i="153"/>
  <c r="J48" i="153"/>
  <c r="I48" i="153"/>
  <c r="H48" i="153"/>
  <c r="G48" i="153"/>
  <c r="F48" i="153"/>
  <c r="E48" i="153"/>
  <c r="D48" i="153"/>
  <c r="C48" i="153"/>
  <c r="V29" i="153"/>
  <c r="X29" i="153" s="1"/>
  <c r="U29" i="153"/>
  <c r="T29" i="153"/>
  <c r="S29" i="153"/>
  <c r="R29" i="153"/>
  <c r="Q29" i="153"/>
  <c r="P29" i="153"/>
  <c r="O29" i="153"/>
  <c r="J29" i="153"/>
  <c r="I29" i="153"/>
  <c r="H29" i="153"/>
  <c r="G29" i="153"/>
  <c r="F29" i="153"/>
  <c r="E29" i="153"/>
  <c r="D29" i="153"/>
  <c r="C29" i="153"/>
  <c r="V28" i="153"/>
  <c r="X28" i="153" s="1"/>
  <c r="U28" i="153"/>
  <c r="T28" i="153"/>
  <c r="S28" i="153"/>
  <c r="R28" i="153"/>
  <c r="Q28" i="153"/>
  <c r="P28" i="153"/>
  <c r="O28" i="153"/>
  <c r="J28" i="153"/>
  <c r="K28" i="153" s="1"/>
  <c r="I28" i="153"/>
  <c r="H28" i="153"/>
  <c r="G28" i="153"/>
  <c r="F28" i="153"/>
  <c r="E28" i="153"/>
  <c r="D28" i="153"/>
  <c r="C28" i="153"/>
  <c r="V27" i="153"/>
  <c r="U27" i="153"/>
  <c r="T27" i="153"/>
  <c r="S27" i="153"/>
  <c r="R27" i="153"/>
  <c r="Q27" i="153"/>
  <c r="P27" i="153"/>
  <c r="O27" i="153"/>
  <c r="J27" i="153"/>
  <c r="K27" i="153" s="1"/>
  <c r="I27" i="153"/>
  <c r="H27" i="153"/>
  <c r="G27" i="153"/>
  <c r="F27" i="153"/>
  <c r="E27" i="153"/>
  <c r="D27" i="153"/>
  <c r="C27" i="153"/>
  <c r="V26" i="153"/>
  <c r="X26" i="153" s="1"/>
  <c r="U26" i="153"/>
  <c r="T26" i="153"/>
  <c r="S26" i="153"/>
  <c r="R26" i="153"/>
  <c r="Q26" i="153"/>
  <c r="P26" i="153"/>
  <c r="O26" i="153"/>
  <c r="J26" i="153"/>
  <c r="K26" i="153" s="1"/>
  <c r="I26" i="153"/>
  <c r="H26" i="153"/>
  <c r="G26" i="153"/>
  <c r="F26" i="153"/>
  <c r="E26" i="153"/>
  <c r="D26" i="153"/>
  <c r="C26" i="153"/>
  <c r="AI94" i="152"/>
  <c r="AP94" i="152" s="1"/>
  <c r="AQ93" i="152"/>
  <c r="AP93" i="152"/>
  <c r="AO93" i="152"/>
  <c r="AN93" i="152"/>
  <c r="AM93" i="152"/>
  <c r="AL93" i="152"/>
  <c r="AK93" i="152"/>
  <c r="AJ93" i="152"/>
  <c r="AH74" i="152"/>
  <c r="AG74" i="152"/>
  <c r="AF74" i="152"/>
  <c r="AE74" i="152"/>
  <c r="AD74" i="152"/>
  <c r="AC74" i="152"/>
  <c r="AB74" i="152"/>
  <c r="AA74" i="152"/>
  <c r="X74" i="152"/>
  <c r="W74" i="152"/>
  <c r="V74" i="152"/>
  <c r="U74" i="152"/>
  <c r="T74" i="152"/>
  <c r="S74" i="152"/>
  <c r="R74" i="152"/>
  <c r="Q74" i="152"/>
  <c r="AH73" i="152"/>
  <c r="AG73" i="152"/>
  <c r="AF73" i="152"/>
  <c r="AE73" i="152"/>
  <c r="AD73" i="152"/>
  <c r="AC73" i="152"/>
  <c r="AB73" i="152"/>
  <c r="AA73" i="152"/>
  <c r="X73" i="152"/>
  <c r="W73" i="152"/>
  <c r="V73" i="152"/>
  <c r="U73" i="152"/>
  <c r="T73" i="152"/>
  <c r="S73" i="152"/>
  <c r="R73" i="152"/>
  <c r="Q73" i="152"/>
  <c r="J73" i="152"/>
  <c r="L73" i="152" s="1"/>
  <c r="I73" i="152"/>
  <c r="H73" i="152"/>
  <c r="G73" i="152"/>
  <c r="F73" i="152"/>
  <c r="E73" i="152"/>
  <c r="D73" i="152"/>
  <c r="C73" i="152"/>
  <c r="AH72" i="152"/>
  <c r="AG72" i="152"/>
  <c r="AF72" i="152"/>
  <c r="AE72" i="152"/>
  <c r="AD72" i="152"/>
  <c r="AC72" i="152"/>
  <c r="AB72" i="152"/>
  <c r="AA72" i="152"/>
  <c r="X72" i="152"/>
  <c r="W72" i="152"/>
  <c r="V72" i="152"/>
  <c r="U72" i="152"/>
  <c r="T72" i="152"/>
  <c r="S72" i="152"/>
  <c r="R72" i="152"/>
  <c r="Q72" i="152"/>
  <c r="J72" i="152"/>
  <c r="K72" i="152" s="1"/>
  <c r="I72" i="152"/>
  <c r="H72" i="152"/>
  <c r="G72" i="152"/>
  <c r="F72" i="152"/>
  <c r="E72" i="152"/>
  <c r="D72" i="152"/>
  <c r="C72" i="152"/>
  <c r="AH71" i="152"/>
  <c r="AG71" i="152"/>
  <c r="AF71" i="152"/>
  <c r="AE71" i="152"/>
  <c r="AD71" i="152"/>
  <c r="AC71" i="152"/>
  <c r="AB71" i="152"/>
  <c r="AA71" i="152"/>
  <c r="X71" i="152"/>
  <c r="W71" i="152"/>
  <c r="V71" i="152"/>
  <c r="U71" i="152"/>
  <c r="T71" i="152"/>
  <c r="S71" i="152"/>
  <c r="R71" i="152"/>
  <c r="Q71" i="152"/>
  <c r="J71" i="152"/>
  <c r="I71" i="152"/>
  <c r="H71" i="152"/>
  <c r="G71" i="152"/>
  <c r="F71" i="152"/>
  <c r="E71" i="152"/>
  <c r="D71" i="152"/>
  <c r="C71" i="152"/>
  <c r="AH70" i="152"/>
  <c r="AG70" i="152"/>
  <c r="AF70" i="152"/>
  <c r="AE70" i="152"/>
  <c r="AD70" i="152"/>
  <c r="AC70" i="152"/>
  <c r="AB70" i="152"/>
  <c r="AA70" i="152"/>
  <c r="X70" i="152"/>
  <c r="W70" i="152"/>
  <c r="V70" i="152"/>
  <c r="U70" i="152"/>
  <c r="T70" i="152"/>
  <c r="S70" i="152"/>
  <c r="R70" i="152"/>
  <c r="Q70" i="152"/>
  <c r="J70" i="152"/>
  <c r="I70" i="152"/>
  <c r="K70" i="152" s="1"/>
  <c r="H70" i="152"/>
  <c r="G70" i="152"/>
  <c r="F70" i="152"/>
  <c r="E70" i="152"/>
  <c r="D70" i="152"/>
  <c r="C70" i="152"/>
  <c r="V51" i="152"/>
  <c r="U51" i="152"/>
  <c r="T51" i="152"/>
  <c r="S51" i="152"/>
  <c r="R51" i="152"/>
  <c r="Q51" i="152"/>
  <c r="P51" i="152"/>
  <c r="O51" i="152"/>
  <c r="J51" i="152"/>
  <c r="I51" i="152"/>
  <c r="H51" i="152"/>
  <c r="G51" i="152"/>
  <c r="F51" i="152"/>
  <c r="E51" i="152"/>
  <c r="D51" i="152"/>
  <c r="C51" i="152"/>
  <c r="V50" i="152"/>
  <c r="X50" i="152" s="1"/>
  <c r="U50" i="152"/>
  <c r="T50" i="152"/>
  <c r="S50" i="152"/>
  <c r="R50" i="152"/>
  <c r="Q50" i="152"/>
  <c r="P50" i="152"/>
  <c r="O50" i="152"/>
  <c r="J50" i="152"/>
  <c r="I50" i="152"/>
  <c r="H50" i="152"/>
  <c r="G50" i="152"/>
  <c r="F50" i="152"/>
  <c r="E50" i="152"/>
  <c r="D50" i="152"/>
  <c r="C50" i="152"/>
  <c r="V49" i="152"/>
  <c r="X49" i="152" s="1"/>
  <c r="U49" i="152"/>
  <c r="T49" i="152"/>
  <c r="S49" i="152"/>
  <c r="R49" i="152"/>
  <c r="Q49" i="152"/>
  <c r="P49" i="152"/>
  <c r="O49" i="152"/>
  <c r="J49" i="152"/>
  <c r="K49" i="152" s="1"/>
  <c r="I49" i="152"/>
  <c r="H49" i="152"/>
  <c r="G49" i="152"/>
  <c r="F49" i="152"/>
  <c r="E49" i="152"/>
  <c r="D49" i="152"/>
  <c r="C49" i="152"/>
  <c r="V48" i="152"/>
  <c r="U48" i="152"/>
  <c r="T48" i="152"/>
  <c r="S48" i="152"/>
  <c r="R48" i="152"/>
  <c r="Q48" i="152"/>
  <c r="P48" i="152"/>
  <c r="O48" i="152"/>
  <c r="J48" i="152"/>
  <c r="I48" i="152"/>
  <c r="H48" i="152"/>
  <c r="G48" i="152"/>
  <c r="F48" i="152"/>
  <c r="E48" i="152"/>
  <c r="D48" i="152"/>
  <c r="C48" i="152"/>
  <c r="V29" i="152"/>
  <c r="U29" i="152"/>
  <c r="T29" i="152"/>
  <c r="S29" i="152"/>
  <c r="R29" i="152"/>
  <c r="Q29" i="152"/>
  <c r="P29" i="152"/>
  <c r="O29" i="152"/>
  <c r="J29" i="152"/>
  <c r="K29" i="152" s="1"/>
  <c r="I29" i="152"/>
  <c r="H29" i="152"/>
  <c r="G29" i="152"/>
  <c r="F29" i="152"/>
  <c r="E29" i="152"/>
  <c r="D29" i="152"/>
  <c r="C29" i="152"/>
  <c r="V28" i="152"/>
  <c r="X28" i="152" s="1"/>
  <c r="U28" i="152"/>
  <c r="T28" i="152"/>
  <c r="S28" i="152"/>
  <c r="R28" i="152"/>
  <c r="Q28" i="152"/>
  <c r="P28" i="152"/>
  <c r="O28" i="152"/>
  <c r="J28" i="152"/>
  <c r="K28" i="152" s="1"/>
  <c r="I28" i="152"/>
  <c r="H28" i="152"/>
  <c r="G28" i="152"/>
  <c r="F28" i="152"/>
  <c r="E28" i="152"/>
  <c r="D28" i="152"/>
  <c r="C28" i="152"/>
  <c r="V27" i="152"/>
  <c r="X27" i="152" s="1"/>
  <c r="U27" i="152"/>
  <c r="T27" i="152"/>
  <c r="S27" i="152"/>
  <c r="R27" i="152"/>
  <c r="Q27" i="152"/>
  <c r="P27" i="152"/>
  <c r="O27" i="152"/>
  <c r="K27" i="152"/>
  <c r="J27" i="152"/>
  <c r="I27" i="152"/>
  <c r="H27" i="152"/>
  <c r="G27" i="152"/>
  <c r="F27" i="152"/>
  <c r="E27" i="152"/>
  <c r="D27" i="152"/>
  <c r="C27" i="152"/>
  <c r="L27" i="152" s="1"/>
  <c r="V26" i="152"/>
  <c r="U26" i="152"/>
  <c r="T26" i="152"/>
  <c r="S26" i="152"/>
  <c r="R26" i="152"/>
  <c r="Q26" i="152"/>
  <c r="P26" i="152"/>
  <c r="O26" i="152"/>
  <c r="J26" i="152"/>
  <c r="I26" i="152"/>
  <c r="K26" i="152" s="1"/>
  <c r="H26" i="152"/>
  <c r="G26" i="152"/>
  <c r="F26" i="152"/>
  <c r="E26" i="152"/>
  <c r="D26" i="152"/>
  <c r="C26" i="152"/>
  <c r="L26" i="152" s="1"/>
  <c r="AI94" i="151"/>
  <c r="AP94" i="151" s="1"/>
  <c r="AQ93" i="151"/>
  <c r="AP93" i="151"/>
  <c r="AO93" i="151"/>
  <c r="AN93" i="151"/>
  <c r="AM93" i="151"/>
  <c r="AL93" i="151"/>
  <c r="AK93" i="151"/>
  <c r="AJ93" i="151"/>
  <c r="AH74" i="151"/>
  <c r="AG74" i="151"/>
  <c r="AF74" i="151"/>
  <c r="AE74" i="151"/>
  <c r="AD74" i="151"/>
  <c r="AC74" i="151"/>
  <c r="AB74" i="151"/>
  <c r="AA74" i="151"/>
  <c r="X74" i="151"/>
  <c r="W74" i="151"/>
  <c r="V74" i="151"/>
  <c r="U74" i="151"/>
  <c r="T74" i="151"/>
  <c r="S74" i="151"/>
  <c r="R74" i="151"/>
  <c r="Q74" i="151"/>
  <c r="AH73" i="151"/>
  <c r="AG73" i="151"/>
  <c r="AF73" i="151"/>
  <c r="AE73" i="151"/>
  <c r="AD73" i="151"/>
  <c r="AC73" i="151"/>
  <c r="AB73" i="151"/>
  <c r="AA73" i="151"/>
  <c r="X73" i="151"/>
  <c r="W73" i="151"/>
  <c r="V73" i="151"/>
  <c r="U73" i="151"/>
  <c r="T73" i="151"/>
  <c r="S73" i="151"/>
  <c r="R73" i="151"/>
  <c r="Q73" i="151"/>
  <c r="J73" i="151"/>
  <c r="I73" i="151"/>
  <c r="H73" i="151"/>
  <c r="G73" i="151"/>
  <c r="F73" i="151"/>
  <c r="E73" i="151"/>
  <c r="D73" i="151"/>
  <c r="C73" i="151"/>
  <c r="AH72" i="151"/>
  <c r="AG72" i="151"/>
  <c r="AF72" i="151"/>
  <c r="AE72" i="151"/>
  <c r="AD72" i="151"/>
  <c r="AC72" i="151"/>
  <c r="AB72" i="151"/>
  <c r="AA72" i="151"/>
  <c r="X72" i="151"/>
  <c r="W72" i="151"/>
  <c r="V72" i="151"/>
  <c r="U72" i="151"/>
  <c r="T72" i="151"/>
  <c r="S72" i="151"/>
  <c r="R72" i="151"/>
  <c r="Q72" i="151"/>
  <c r="J72" i="151"/>
  <c r="I72" i="151"/>
  <c r="K72" i="151" s="1"/>
  <c r="H72" i="151"/>
  <c r="G72" i="151"/>
  <c r="F72" i="151"/>
  <c r="E72" i="151"/>
  <c r="D72" i="151"/>
  <c r="C72" i="151"/>
  <c r="L72" i="151" s="1"/>
  <c r="AH71" i="151"/>
  <c r="AG71" i="151"/>
  <c r="AF71" i="151"/>
  <c r="AE71" i="151"/>
  <c r="AD71" i="151"/>
  <c r="AC71" i="151"/>
  <c r="AB71" i="151"/>
  <c r="AA71" i="151"/>
  <c r="X71" i="151"/>
  <c r="W71" i="151"/>
  <c r="V71" i="151"/>
  <c r="U71" i="151"/>
  <c r="T71" i="151"/>
  <c r="S71" i="151"/>
  <c r="R71" i="151"/>
  <c r="Q71" i="151"/>
  <c r="J71" i="151"/>
  <c r="I71" i="151"/>
  <c r="H71" i="151"/>
  <c r="G71" i="151"/>
  <c r="F71" i="151"/>
  <c r="E71" i="151"/>
  <c r="D71" i="151"/>
  <c r="C71" i="151"/>
  <c r="AH70" i="151"/>
  <c r="AG70" i="151"/>
  <c r="AF70" i="151"/>
  <c r="AE70" i="151"/>
  <c r="AD70" i="151"/>
  <c r="AC70" i="151"/>
  <c r="AB70" i="151"/>
  <c r="AA70" i="151"/>
  <c r="X70" i="151"/>
  <c r="W70" i="151"/>
  <c r="V70" i="151"/>
  <c r="U70" i="151"/>
  <c r="T70" i="151"/>
  <c r="S70" i="151"/>
  <c r="R70" i="151"/>
  <c r="Q70" i="151"/>
  <c r="J70" i="151"/>
  <c r="I70" i="151"/>
  <c r="H70" i="151"/>
  <c r="G70" i="151"/>
  <c r="F70" i="151"/>
  <c r="E70" i="151"/>
  <c r="D70" i="151"/>
  <c r="C70" i="151"/>
  <c r="V51" i="151"/>
  <c r="U51" i="151"/>
  <c r="T51" i="151"/>
  <c r="S51" i="151"/>
  <c r="R51" i="151"/>
  <c r="Q51" i="151"/>
  <c r="P51" i="151"/>
  <c r="O51" i="151"/>
  <c r="J51" i="151"/>
  <c r="K51" i="151" s="1"/>
  <c r="I51" i="151"/>
  <c r="H51" i="151"/>
  <c r="G51" i="151"/>
  <c r="F51" i="151"/>
  <c r="E51" i="151"/>
  <c r="D51" i="151"/>
  <c r="C51" i="151"/>
  <c r="V50" i="151"/>
  <c r="U50" i="151"/>
  <c r="T50" i="151"/>
  <c r="S50" i="151"/>
  <c r="R50" i="151"/>
  <c r="Q50" i="151"/>
  <c r="P50" i="151"/>
  <c r="O50" i="151"/>
  <c r="J50" i="151"/>
  <c r="I50" i="151"/>
  <c r="K50" i="151" s="1"/>
  <c r="H50" i="151"/>
  <c r="G50" i="151"/>
  <c r="F50" i="151"/>
  <c r="E50" i="151"/>
  <c r="D50" i="151"/>
  <c r="C50" i="151"/>
  <c r="L50" i="151" s="1"/>
  <c r="V49" i="151"/>
  <c r="U49" i="151"/>
  <c r="T49" i="151"/>
  <c r="S49" i="151"/>
  <c r="R49" i="151"/>
  <c r="Q49" i="151"/>
  <c r="P49" i="151"/>
  <c r="O49" i="151"/>
  <c r="J49" i="151"/>
  <c r="I49" i="151"/>
  <c r="K49" i="151" s="1"/>
  <c r="H49" i="151"/>
  <c r="G49" i="151"/>
  <c r="F49" i="151"/>
  <c r="E49" i="151"/>
  <c r="D49" i="151"/>
  <c r="C49" i="151"/>
  <c r="L49" i="151" s="1"/>
  <c r="V48" i="151"/>
  <c r="U48" i="151"/>
  <c r="T48" i="151"/>
  <c r="S48" i="151"/>
  <c r="R48" i="151"/>
  <c r="Q48" i="151"/>
  <c r="P48" i="151"/>
  <c r="O48" i="151"/>
  <c r="J48" i="151"/>
  <c r="I48" i="151"/>
  <c r="H48" i="151"/>
  <c r="G48" i="151"/>
  <c r="F48" i="151"/>
  <c r="E48" i="151"/>
  <c r="D48" i="151"/>
  <c r="C48" i="151"/>
  <c r="V29" i="151"/>
  <c r="U29" i="151"/>
  <c r="T29" i="151"/>
  <c r="S29" i="151"/>
  <c r="R29" i="151"/>
  <c r="Q29" i="151"/>
  <c r="P29" i="151"/>
  <c r="O29" i="151"/>
  <c r="J29" i="151"/>
  <c r="I29" i="151"/>
  <c r="H29" i="151"/>
  <c r="G29" i="151"/>
  <c r="F29" i="151"/>
  <c r="E29" i="151"/>
  <c r="D29" i="151"/>
  <c r="C29" i="151"/>
  <c r="V28" i="151"/>
  <c r="U28" i="151"/>
  <c r="T28" i="151"/>
  <c r="S28" i="151"/>
  <c r="R28" i="151"/>
  <c r="Q28" i="151"/>
  <c r="P28" i="151"/>
  <c r="O28" i="151"/>
  <c r="J28" i="151"/>
  <c r="K28" i="151" s="1"/>
  <c r="I28" i="151"/>
  <c r="H28" i="151"/>
  <c r="G28" i="151"/>
  <c r="F28" i="151"/>
  <c r="E28" i="151"/>
  <c r="D28" i="151"/>
  <c r="C28" i="151"/>
  <c r="V27" i="151"/>
  <c r="U27" i="151"/>
  <c r="T27" i="151"/>
  <c r="S27" i="151"/>
  <c r="R27" i="151"/>
  <c r="Q27" i="151"/>
  <c r="P27" i="151"/>
  <c r="O27" i="151"/>
  <c r="J27" i="151"/>
  <c r="I27" i="151"/>
  <c r="K27" i="151" s="1"/>
  <c r="H27" i="151"/>
  <c r="G27" i="151"/>
  <c r="F27" i="151"/>
  <c r="E27" i="151"/>
  <c r="D27" i="151"/>
  <c r="C27" i="151"/>
  <c r="V26" i="151"/>
  <c r="U26" i="151"/>
  <c r="T26" i="151"/>
  <c r="S26" i="151"/>
  <c r="R26" i="151"/>
  <c r="Q26" i="151"/>
  <c r="P26" i="151"/>
  <c r="O26" i="151"/>
  <c r="J26" i="151"/>
  <c r="I26" i="151"/>
  <c r="H26" i="151"/>
  <c r="G26" i="151"/>
  <c r="F26" i="151"/>
  <c r="E26" i="151"/>
  <c r="D26" i="151"/>
  <c r="C26" i="151"/>
  <c r="AI94" i="150"/>
  <c r="AP94" i="150" s="1"/>
  <c r="AQ93" i="150"/>
  <c r="AP93" i="150"/>
  <c r="AO93" i="150"/>
  <c r="AN93" i="150"/>
  <c r="AM93" i="150"/>
  <c r="AL93" i="150"/>
  <c r="AK93" i="150"/>
  <c r="AJ93" i="150"/>
  <c r="AH74" i="150"/>
  <c r="AG74" i="150"/>
  <c r="AF74" i="150"/>
  <c r="AE74" i="150"/>
  <c r="AD74" i="150"/>
  <c r="AC74" i="150"/>
  <c r="AB74" i="150"/>
  <c r="AA74" i="150"/>
  <c r="X74" i="150"/>
  <c r="W74" i="150"/>
  <c r="V74" i="150"/>
  <c r="U74" i="150"/>
  <c r="T74" i="150"/>
  <c r="S74" i="150"/>
  <c r="R74" i="150"/>
  <c r="Q74" i="150"/>
  <c r="AH73" i="150"/>
  <c r="AG73" i="150"/>
  <c r="AF73" i="150"/>
  <c r="AE73" i="150"/>
  <c r="AD73" i="150"/>
  <c r="AC73" i="150"/>
  <c r="AB73" i="150"/>
  <c r="AA73" i="150"/>
  <c r="X73" i="150"/>
  <c r="W73" i="150"/>
  <c r="V73" i="150"/>
  <c r="U73" i="150"/>
  <c r="T73" i="150"/>
  <c r="S73" i="150"/>
  <c r="R73" i="150"/>
  <c r="Q73" i="150"/>
  <c r="J73" i="150"/>
  <c r="I73" i="150"/>
  <c r="H73" i="150"/>
  <c r="G73" i="150"/>
  <c r="F73" i="150"/>
  <c r="E73" i="150"/>
  <c r="D73" i="150"/>
  <c r="C73" i="150"/>
  <c r="AH72" i="150"/>
  <c r="AG72" i="150"/>
  <c r="AF72" i="150"/>
  <c r="AE72" i="150"/>
  <c r="AD72" i="150"/>
  <c r="AC72" i="150"/>
  <c r="AB72" i="150"/>
  <c r="AA72" i="150"/>
  <c r="X72" i="150"/>
  <c r="W72" i="150"/>
  <c r="V72" i="150"/>
  <c r="U72" i="150"/>
  <c r="T72" i="150"/>
  <c r="S72" i="150"/>
  <c r="R72" i="150"/>
  <c r="Q72" i="150"/>
  <c r="J72" i="150"/>
  <c r="L72" i="150" s="1"/>
  <c r="I72" i="150"/>
  <c r="H72" i="150"/>
  <c r="G72" i="150"/>
  <c r="F72" i="150"/>
  <c r="E72" i="150"/>
  <c r="D72" i="150"/>
  <c r="C72" i="150"/>
  <c r="AH71" i="150"/>
  <c r="AG71" i="150"/>
  <c r="AF71" i="150"/>
  <c r="AE71" i="150"/>
  <c r="AD71" i="150"/>
  <c r="AC71" i="150"/>
  <c r="AB71" i="150"/>
  <c r="AA71" i="150"/>
  <c r="X71" i="150"/>
  <c r="W71" i="150"/>
  <c r="V71" i="150"/>
  <c r="U71" i="150"/>
  <c r="T71" i="150"/>
  <c r="S71" i="150"/>
  <c r="R71" i="150"/>
  <c r="Q71" i="150"/>
  <c r="J71" i="150"/>
  <c r="L71" i="150" s="1"/>
  <c r="I71" i="150"/>
  <c r="H71" i="150"/>
  <c r="G71" i="150"/>
  <c r="F71" i="150"/>
  <c r="E71" i="150"/>
  <c r="D71" i="150"/>
  <c r="C71" i="150"/>
  <c r="AH70" i="150"/>
  <c r="AG70" i="150"/>
  <c r="AF70" i="150"/>
  <c r="AE70" i="150"/>
  <c r="AD70" i="150"/>
  <c r="AC70" i="150"/>
  <c r="AB70" i="150"/>
  <c r="AA70" i="150"/>
  <c r="X70" i="150"/>
  <c r="W70" i="150"/>
  <c r="V70" i="150"/>
  <c r="U70" i="150"/>
  <c r="T70" i="150"/>
  <c r="S70" i="150"/>
  <c r="R70" i="150"/>
  <c r="Q70" i="150"/>
  <c r="J70" i="150"/>
  <c r="L70" i="150" s="1"/>
  <c r="I70" i="150"/>
  <c r="H70" i="150"/>
  <c r="G70" i="150"/>
  <c r="F70" i="150"/>
  <c r="E70" i="150"/>
  <c r="D70" i="150"/>
  <c r="C70" i="150"/>
  <c r="V51" i="150"/>
  <c r="X51" i="150" s="1"/>
  <c r="U51" i="150"/>
  <c r="T51" i="150"/>
  <c r="S51" i="150"/>
  <c r="R51" i="150"/>
  <c r="Q51" i="150"/>
  <c r="P51" i="150"/>
  <c r="O51" i="150"/>
  <c r="K51" i="150"/>
  <c r="J51" i="150"/>
  <c r="I51" i="150"/>
  <c r="H51" i="150"/>
  <c r="G51" i="150"/>
  <c r="F51" i="150"/>
  <c r="E51" i="150"/>
  <c r="D51" i="150"/>
  <c r="C51" i="150"/>
  <c r="V50" i="150"/>
  <c r="U50" i="150"/>
  <c r="T50" i="150"/>
  <c r="S50" i="150"/>
  <c r="R50" i="150"/>
  <c r="Q50" i="150"/>
  <c r="P50" i="150"/>
  <c r="O50" i="150"/>
  <c r="J50" i="150"/>
  <c r="I50" i="150"/>
  <c r="H50" i="150"/>
  <c r="G50" i="150"/>
  <c r="F50" i="150"/>
  <c r="E50" i="150"/>
  <c r="D50" i="150"/>
  <c r="C50" i="150"/>
  <c r="V49" i="150"/>
  <c r="U49" i="150"/>
  <c r="T49" i="150"/>
  <c r="S49" i="150"/>
  <c r="R49" i="150"/>
  <c r="Q49" i="150"/>
  <c r="P49" i="150"/>
  <c r="O49" i="150"/>
  <c r="J49" i="150"/>
  <c r="I49" i="150"/>
  <c r="H49" i="150"/>
  <c r="G49" i="150"/>
  <c r="F49" i="150"/>
  <c r="E49" i="150"/>
  <c r="D49" i="150"/>
  <c r="C49" i="150"/>
  <c r="V48" i="150"/>
  <c r="U48" i="150"/>
  <c r="T48" i="150"/>
  <c r="S48" i="150"/>
  <c r="R48" i="150"/>
  <c r="Q48" i="150"/>
  <c r="P48" i="150"/>
  <c r="O48" i="150"/>
  <c r="J48" i="150"/>
  <c r="I48" i="150"/>
  <c r="H48" i="150"/>
  <c r="G48" i="150"/>
  <c r="F48" i="150"/>
  <c r="E48" i="150"/>
  <c r="D48" i="150"/>
  <c r="C48" i="150"/>
  <c r="V29" i="150"/>
  <c r="U29" i="150"/>
  <c r="T29" i="150"/>
  <c r="S29" i="150"/>
  <c r="R29" i="150"/>
  <c r="Q29" i="150"/>
  <c r="P29" i="150"/>
  <c r="O29" i="150"/>
  <c r="J29" i="150"/>
  <c r="I29" i="150"/>
  <c r="K29" i="150" s="1"/>
  <c r="H29" i="150"/>
  <c r="G29" i="150"/>
  <c r="F29" i="150"/>
  <c r="E29" i="150"/>
  <c r="D29" i="150"/>
  <c r="C29" i="150"/>
  <c r="V28" i="150"/>
  <c r="U28" i="150"/>
  <c r="T28" i="150"/>
  <c r="S28" i="150"/>
  <c r="R28" i="150"/>
  <c r="Q28" i="150"/>
  <c r="P28" i="150"/>
  <c r="O28" i="150"/>
  <c r="J28" i="150"/>
  <c r="I28" i="150"/>
  <c r="K28" i="150" s="1"/>
  <c r="H28" i="150"/>
  <c r="G28" i="150"/>
  <c r="F28" i="150"/>
  <c r="E28" i="150"/>
  <c r="D28" i="150"/>
  <c r="C28" i="150"/>
  <c r="V27" i="150"/>
  <c r="U27" i="150"/>
  <c r="W27" i="150" s="1"/>
  <c r="T27" i="150"/>
  <c r="S27" i="150"/>
  <c r="R27" i="150"/>
  <c r="Q27" i="150"/>
  <c r="P27" i="150"/>
  <c r="O27" i="150"/>
  <c r="J27" i="150"/>
  <c r="I27" i="150"/>
  <c r="H27" i="150"/>
  <c r="G27" i="150"/>
  <c r="F27" i="150"/>
  <c r="E27" i="150"/>
  <c r="D27" i="150"/>
  <c r="C27" i="150"/>
  <c r="V26" i="150"/>
  <c r="U26" i="150"/>
  <c r="W26" i="150" s="1"/>
  <c r="T26" i="150"/>
  <c r="S26" i="150"/>
  <c r="R26" i="150"/>
  <c r="Q26" i="150"/>
  <c r="P26" i="150"/>
  <c r="O26" i="150"/>
  <c r="J26" i="150"/>
  <c r="I26" i="150"/>
  <c r="H26" i="150"/>
  <c r="G26" i="150"/>
  <c r="F26" i="150"/>
  <c r="E26" i="150"/>
  <c r="D26" i="150"/>
  <c r="C26" i="150"/>
  <c r="AI94" i="149"/>
  <c r="AO94" i="149" s="1"/>
  <c r="AQ93" i="149"/>
  <c r="AP93" i="149"/>
  <c r="AO93" i="149"/>
  <c r="AN93" i="149"/>
  <c r="AM93" i="149"/>
  <c r="AL93" i="149"/>
  <c r="AK93" i="149"/>
  <c r="AJ93" i="149"/>
  <c r="AH74" i="149"/>
  <c r="AG74" i="149"/>
  <c r="AF74" i="149"/>
  <c r="AE74" i="149"/>
  <c r="AD74" i="149"/>
  <c r="AC74" i="149"/>
  <c r="AB74" i="149"/>
  <c r="AA74" i="149"/>
  <c r="X74" i="149"/>
  <c r="W74" i="149"/>
  <c r="V74" i="149"/>
  <c r="U74" i="149"/>
  <c r="T74" i="149"/>
  <c r="S74" i="149"/>
  <c r="R74" i="149"/>
  <c r="Q74" i="149"/>
  <c r="AH73" i="149"/>
  <c r="AG73" i="149"/>
  <c r="AF73" i="149"/>
  <c r="AE73" i="149"/>
  <c r="AD73" i="149"/>
  <c r="AC73" i="149"/>
  <c r="AB73" i="149"/>
  <c r="AA73" i="149"/>
  <c r="X73" i="149"/>
  <c r="W73" i="149"/>
  <c r="V73" i="149"/>
  <c r="U73" i="149"/>
  <c r="T73" i="149"/>
  <c r="S73" i="149"/>
  <c r="R73" i="149"/>
  <c r="Q73" i="149"/>
  <c r="J73" i="149"/>
  <c r="K73" i="149" s="1"/>
  <c r="I73" i="149"/>
  <c r="H73" i="149"/>
  <c r="G73" i="149"/>
  <c r="F73" i="149"/>
  <c r="E73" i="149"/>
  <c r="D73" i="149"/>
  <c r="C73" i="149"/>
  <c r="AH72" i="149"/>
  <c r="AG72" i="149"/>
  <c r="AF72" i="149"/>
  <c r="AE72" i="149"/>
  <c r="AD72" i="149"/>
  <c r="AC72" i="149"/>
  <c r="AB72" i="149"/>
  <c r="AA72" i="149"/>
  <c r="X72" i="149"/>
  <c r="W72" i="149"/>
  <c r="V72" i="149"/>
  <c r="U72" i="149"/>
  <c r="T72" i="149"/>
  <c r="S72" i="149"/>
  <c r="R72" i="149"/>
  <c r="Q72" i="149"/>
  <c r="J72" i="149"/>
  <c r="K72" i="149" s="1"/>
  <c r="I72" i="149"/>
  <c r="H72" i="149"/>
  <c r="G72" i="149"/>
  <c r="F72" i="149"/>
  <c r="E72" i="149"/>
  <c r="D72" i="149"/>
  <c r="C72" i="149"/>
  <c r="AH71" i="149"/>
  <c r="AG71" i="149"/>
  <c r="AF71" i="149"/>
  <c r="AE71" i="149"/>
  <c r="AD71" i="149"/>
  <c r="AC71" i="149"/>
  <c r="AB71" i="149"/>
  <c r="AA71" i="149"/>
  <c r="X71" i="149"/>
  <c r="W71" i="149"/>
  <c r="V71" i="149"/>
  <c r="U71" i="149"/>
  <c r="T71" i="149"/>
  <c r="S71" i="149"/>
  <c r="R71" i="149"/>
  <c r="Q71" i="149"/>
  <c r="J71" i="149"/>
  <c r="I71" i="149"/>
  <c r="H71" i="149"/>
  <c r="G71" i="149"/>
  <c r="F71" i="149"/>
  <c r="E71" i="149"/>
  <c r="D71" i="149"/>
  <c r="C71" i="149"/>
  <c r="AH70" i="149"/>
  <c r="AG70" i="149"/>
  <c r="AF70" i="149"/>
  <c r="AE70" i="149"/>
  <c r="AD70" i="149"/>
  <c r="AC70" i="149"/>
  <c r="AB70" i="149"/>
  <c r="AA70" i="149"/>
  <c r="X70" i="149"/>
  <c r="W70" i="149"/>
  <c r="V70" i="149"/>
  <c r="U70" i="149"/>
  <c r="T70" i="149"/>
  <c r="S70" i="149"/>
  <c r="R70" i="149"/>
  <c r="Q70" i="149"/>
  <c r="J70" i="149"/>
  <c r="I70" i="149"/>
  <c r="H70" i="149"/>
  <c r="G70" i="149"/>
  <c r="F70" i="149"/>
  <c r="E70" i="149"/>
  <c r="D70" i="149"/>
  <c r="C70" i="149"/>
  <c r="V51" i="149"/>
  <c r="U51" i="149"/>
  <c r="T51" i="149"/>
  <c r="S51" i="149"/>
  <c r="R51" i="149"/>
  <c r="Q51" i="149"/>
  <c r="P51" i="149"/>
  <c r="O51" i="149"/>
  <c r="J51" i="149"/>
  <c r="I51" i="149"/>
  <c r="H51" i="149"/>
  <c r="G51" i="149"/>
  <c r="F51" i="149"/>
  <c r="E51" i="149"/>
  <c r="D51" i="149"/>
  <c r="C51" i="149"/>
  <c r="V50" i="149"/>
  <c r="U50" i="149"/>
  <c r="T50" i="149"/>
  <c r="S50" i="149"/>
  <c r="R50" i="149"/>
  <c r="Q50" i="149"/>
  <c r="P50" i="149"/>
  <c r="O50" i="149"/>
  <c r="J50" i="149"/>
  <c r="L50" i="149" s="1"/>
  <c r="I50" i="149"/>
  <c r="H50" i="149"/>
  <c r="G50" i="149"/>
  <c r="F50" i="149"/>
  <c r="E50" i="149"/>
  <c r="D50" i="149"/>
  <c r="C50" i="149"/>
  <c r="V49" i="149"/>
  <c r="W49" i="149" s="1"/>
  <c r="U49" i="149"/>
  <c r="T49" i="149"/>
  <c r="S49" i="149"/>
  <c r="R49" i="149"/>
  <c r="Q49" i="149"/>
  <c r="P49" i="149"/>
  <c r="O49" i="149"/>
  <c r="J49" i="149"/>
  <c r="K49" i="149" s="1"/>
  <c r="I49" i="149"/>
  <c r="H49" i="149"/>
  <c r="G49" i="149"/>
  <c r="F49" i="149"/>
  <c r="E49" i="149"/>
  <c r="D49" i="149"/>
  <c r="C49" i="149"/>
  <c r="V48" i="149"/>
  <c r="W48" i="149" s="1"/>
  <c r="U48" i="149"/>
  <c r="T48" i="149"/>
  <c r="S48" i="149"/>
  <c r="R48" i="149"/>
  <c r="Q48" i="149"/>
  <c r="P48" i="149"/>
  <c r="O48" i="149"/>
  <c r="J48" i="149"/>
  <c r="I48" i="149"/>
  <c r="H48" i="149"/>
  <c r="G48" i="149"/>
  <c r="F48" i="149"/>
  <c r="E48" i="149"/>
  <c r="D48" i="149"/>
  <c r="C48" i="149"/>
  <c r="V29" i="149"/>
  <c r="U29" i="149"/>
  <c r="T29" i="149"/>
  <c r="S29" i="149"/>
  <c r="R29" i="149"/>
  <c r="Q29" i="149"/>
  <c r="P29" i="149"/>
  <c r="O29" i="149"/>
  <c r="J29" i="149"/>
  <c r="I29" i="149"/>
  <c r="H29" i="149"/>
  <c r="G29" i="149"/>
  <c r="F29" i="149"/>
  <c r="E29" i="149"/>
  <c r="D29" i="149"/>
  <c r="C29" i="149"/>
  <c r="V28" i="149"/>
  <c r="X28" i="149" s="1"/>
  <c r="U28" i="149"/>
  <c r="T28" i="149"/>
  <c r="S28" i="149"/>
  <c r="R28" i="149"/>
  <c r="Q28" i="149"/>
  <c r="P28" i="149"/>
  <c r="O28" i="149"/>
  <c r="J28" i="149"/>
  <c r="I28" i="149"/>
  <c r="H28" i="149"/>
  <c r="G28" i="149"/>
  <c r="F28" i="149"/>
  <c r="E28" i="149"/>
  <c r="D28" i="149"/>
  <c r="C28" i="149"/>
  <c r="V27" i="149"/>
  <c r="W27" i="149" s="1"/>
  <c r="U27" i="149"/>
  <c r="T27" i="149"/>
  <c r="S27" i="149"/>
  <c r="R27" i="149"/>
  <c r="Q27" i="149"/>
  <c r="P27" i="149"/>
  <c r="O27" i="149"/>
  <c r="J27" i="149"/>
  <c r="K27" i="149" s="1"/>
  <c r="I27" i="149"/>
  <c r="H27" i="149"/>
  <c r="G27" i="149"/>
  <c r="F27" i="149"/>
  <c r="E27" i="149"/>
  <c r="D27" i="149"/>
  <c r="C27" i="149"/>
  <c r="V26" i="149"/>
  <c r="W26" i="149" s="1"/>
  <c r="U26" i="149"/>
  <c r="T26" i="149"/>
  <c r="S26" i="149"/>
  <c r="R26" i="149"/>
  <c r="Q26" i="149"/>
  <c r="P26" i="149"/>
  <c r="O26" i="149"/>
  <c r="J26" i="149"/>
  <c r="I26" i="149"/>
  <c r="H26" i="149"/>
  <c r="G26" i="149"/>
  <c r="F26" i="149"/>
  <c r="E26" i="149"/>
  <c r="D26" i="149"/>
  <c r="C26" i="149"/>
  <c r="C26" i="144"/>
  <c r="D26" i="144"/>
  <c r="E26" i="144"/>
  <c r="F26" i="144"/>
  <c r="G26" i="144"/>
  <c r="H26" i="144"/>
  <c r="I26" i="144"/>
  <c r="K26" i="144" s="1"/>
  <c r="J26" i="144"/>
  <c r="O26" i="144"/>
  <c r="P26" i="144"/>
  <c r="Q26" i="144"/>
  <c r="R26" i="144"/>
  <c r="S26" i="144"/>
  <c r="T26" i="144"/>
  <c r="U26" i="144"/>
  <c r="V26" i="144"/>
  <c r="W26" i="144" s="1"/>
  <c r="C27" i="144"/>
  <c r="L27" i="144" s="1"/>
  <c r="D27" i="144"/>
  <c r="E27" i="144"/>
  <c r="F27" i="144"/>
  <c r="G27" i="144"/>
  <c r="H27" i="144"/>
  <c r="I27" i="144"/>
  <c r="J27" i="144"/>
  <c r="K27" i="144"/>
  <c r="O27" i="144"/>
  <c r="P27" i="144"/>
  <c r="Q27" i="144"/>
  <c r="R27" i="144"/>
  <c r="S27" i="144"/>
  <c r="T27" i="144"/>
  <c r="U27" i="144"/>
  <c r="V27" i="144"/>
  <c r="W27" i="144" s="1"/>
  <c r="C28" i="144"/>
  <c r="L28" i="144" s="1"/>
  <c r="D28" i="144"/>
  <c r="E28" i="144"/>
  <c r="F28" i="144"/>
  <c r="G28" i="144"/>
  <c r="H28" i="144"/>
  <c r="I28" i="144"/>
  <c r="J28" i="144"/>
  <c r="K28" i="144"/>
  <c r="O28" i="144"/>
  <c r="P28" i="144"/>
  <c r="Q28" i="144"/>
  <c r="R28" i="144"/>
  <c r="S28" i="144"/>
  <c r="T28" i="144"/>
  <c r="U28" i="144"/>
  <c r="V28" i="144"/>
  <c r="W28" i="144" s="1"/>
  <c r="C29" i="144"/>
  <c r="D29" i="144"/>
  <c r="E29" i="144"/>
  <c r="F29" i="144"/>
  <c r="G29" i="144"/>
  <c r="H29" i="144"/>
  <c r="I29" i="144"/>
  <c r="J29" i="144"/>
  <c r="K29" i="144" s="1"/>
  <c r="O29" i="144"/>
  <c r="P29" i="144"/>
  <c r="Q29" i="144"/>
  <c r="R29" i="144"/>
  <c r="S29" i="144"/>
  <c r="T29" i="144"/>
  <c r="U29" i="144"/>
  <c r="V29" i="144"/>
  <c r="C48" i="144"/>
  <c r="L48" i="144" s="1"/>
  <c r="D48" i="144"/>
  <c r="E48" i="144"/>
  <c r="F48" i="144"/>
  <c r="G48" i="144"/>
  <c r="H48" i="144"/>
  <c r="I48" i="144"/>
  <c r="K48" i="144" s="1"/>
  <c r="J48" i="144"/>
  <c r="O48" i="144"/>
  <c r="P48" i="144"/>
  <c r="Q48" i="144"/>
  <c r="R48" i="144"/>
  <c r="S48" i="144"/>
  <c r="T48" i="144"/>
  <c r="U48" i="144"/>
  <c r="V48" i="144"/>
  <c r="W48" i="144" s="1"/>
  <c r="C49" i="144"/>
  <c r="L49" i="144" s="1"/>
  <c r="D49" i="144"/>
  <c r="E49" i="144"/>
  <c r="F49" i="144"/>
  <c r="G49" i="144"/>
  <c r="H49" i="144"/>
  <c r="I49" i="144"/>
  <c r="J49" i="144"/>
  <c r="K49" i="144"/>
  <c r="O49" i="144"/>
  <c r="P49" i="144"/>
  <c r="Q49" i="144"/>
  <c r="R49" i="144"/>
  <c r="S49" i="144"/>
  <c r="T49" i="144"/>
  <c r="U49" i="144"/>
  <c r="V49" i="144"/>
  <c r="W49" i="144" s="1"/>
  <c r="C50" i="144"/>
  <c r="L50" i="144" s="1"/>
  <c r="D50" i="144"/>
  <c r="E50" i="144"/>
  <c r="F50" i="144"/>
  <c r="G50" i="144"/>
  <c r="H50" i="144"/>
  <c r="I50" i="144"/>
  <c r="J50" i="144"/>
  <c r="K50" i="144"/>
  <c r="O50" i="144"/>
  <c r="P50" i="144"/>
  <c r="Q50" i="144"/>
  <c r="R50" i="144"/>
  <c r="S50" i="144"/>
  <c r="T50" i="144"/>
  <c r="U50" i="144"/>
  <c r="V50" i="144"/>
  <c r="W50" i="144" s="1"/>
  <c r="C51" i="144"/>
  <c r="D51" i="144"/>
  <c r="E51" i="144"/>
  <c r="F51" i="144"/>
  <c r="G51" i="144"/>
  <c r="H51" i="144"/>
  <c r="I51" i="144"/>
  <c r="K51" i="144" s="1"/>
  <c r="J51" i="144"/>
  <c r="O51" i="144"/>
  <c r="P51" i="144"/>
  <c r="Q51" i="144"/>
  <c r="R51" i="144"/>
  <c r="S51" i="144"/>
  <c r="T51" i="144"/>
  <c r="U51" i="144"/>
  <c r="V51" i="144"/>
  <c r="W51" i="144" s="1"/>
  <c r="X51" i="144"/>
  <c r="C70" i="144"/>
  <c r="D70" i="144"/>
  <c r="E70" i="144"/>
  <c r="F70" i="144"/>
  <c r="G70" i="144"/>
  <c r="H70" i="144"/>
  <c r="I70" i="144"/>
  <c r="J70" i="144"/>
  <c r="K70" i="144"/>
  <c r="Q70" i="144"/>
  <c r="R70" i="144"/>
  <c r="S70" i="144"/>
  <c r="T70" i="144"/>
  <c r="U70" i="144"/>
  <c r="V70" i="144"/>
  <c r="W70" i="144"/>
  <c r="X70" i="144"/>
  <c r="C71" i="144"/>
  <c r="D71" i="144"/>
  <c r="E71" i="144"/>
  <c r="F71" i="144"/>
  <c r="G71" i="144"/>
  <c r="H71" i="144"/>
  <c r="I71" i="144"/>
  <c r="J71" i="144"/>
  <c r="K71" i="144" s="1"/>
  <c r="Q71" i="144"/>
  <c r="R71" i="144"/>
  <c r="S71" i="144"/>
  <c r="T71" i="144"/>
  <c r="U71" i="144"/>
  <c r="V71" i="144"/>
  <c r="W71" i="144"/>
  <c r="X71" i="144"/>
  <c r="C72" i="144"/>
  <c r="D72" i="144"/>
  <c r="E72" i="144"/>
  <c r="F72" i="144"/>
  <c r="G72" i="144"/>
  <c r="H72" i="144"/>
  <c r="I72" i="144"/>
  <c r="K72" i="144" s="1"/>
  <c r="J72" i="144"/>
  <c r="Q72" i="144"/>
  <c r="R72" i="144"/>
  <c r="S72" i="144"/>
  <c r="T72" i="144"/>
  <c r="U72" i="144"/>
  <c r="V72" i="144"/>
  <c r="W72" i="144"/>
  <c r="X72" i="144"/>
  <c r="C73" i="144"/>
  <c r="D73" i="144"/>
  <c r="E73" i="144"/>
  <c r="F73" i="144"/>
  <c r="G73" i="144"/>
  <c r="H73" i="144"/>
  <c r="I73" i="144"/>
  <c r="J73" i="144"/>
  <c r="K73" i="144" s="1"/>
  <c r="Q73" i="144"/>
  <c r="R73" i="144"/>
  <c r="S73" i="144"/>
  <c r="T73" i="144"/>
  <c r="U73" i="144"/>
  <c r="V73" i="144"/>
  <c r="W73" i="144"/>
  <c r="X73" i="144"/>
  <c r="Q74" i="144"/>
  <c r="R74" i="144"/>
  <c r="S74" i="144"/>
  <c r="T74" i="144"/>
  <c r="U74" i="144"/>
  <c r="V74" i="144"/>
  <c r="W74" i="144"/>
  <c r="X74" i="144"/>
  <c r="X54" i="141"/>
  <c r="W54" i="141"/>
  <c r="V54" i="141"/>
  <c r="U54" i="141"/>
  <c r="T54" i="141"/>
  <c r="S54" i="141"/>
  <c r="R54" i="141"/>
  <c r="Q54" i="141"/>
  <c r="X53" i="141"/>
  <c r="W53" i="141"/>
  <c r="V53" i="141"/>
  <c r="U53" i="141"/>
  <c r="T53" i="141"/>
  <c r="S53" i="141"/>
  <c r="R53" i="141"/>
  <c r="Q53" i="141"/>
  <c r="X52" i="141"/>
  <c r="W52" i="141"/>
  <c r="V52" i="141"/>
  <c r="U52" i="141"/>
  <c r="T52" i="141"/>
  <c r="S52" i="141"/>
  <c r="R52" i="141"/>
  <c r="Q52" i="141"/>
  <c r="X51" i="141"/>
  <c r="W51" i="141"/>
  <c r="V51" i="141"/>
  <c r="U51" i="141"/>
  <c r="T51" i="141"/>
  <c r="S51" i="141"/>
  <c r="R51" i="141"/>
  <c r="Q51" i="141"/>
  <c r="X50" i="141"/>
  <c r="W50" i="141"/>
  <c r="V50" i="141"/>
  <c r="U50" i="141"/>
  <c r="T50" i="141"/>
  <c r="S50" i="141"/>
  <c r="R50" i="141"/>
  <c r="Q50" i="141"/>
  <c r="AP94" i="144"/>
  <c r="AL94" i="144"/>
  <c r="AI94" i="144"/>
  <c r="AO94" i="144" s="1"/>
  <c r="AQ93" i="144"/>
  <c r="AP93" i="144"/>
  <c r="AO93" i="144"/>
  <c r="AN93" i="144"/>
  <c r="AM93" i="144"/>
  <c r="AL93" i="144"/>
  <c r="AK93" i="144"/>
  <c r="AJ93" i="144"/>
  <c r="AH74" i="144"/>
  <c r="AG74" i="144"/>
  <c r="AF74" i="144"/>
  <c r="AE74" i="144"/>
  <c r="AD74" i="144"/>
  <c r="AC74" i="144"/>
  <c r="AB74" i="144"/>
  <c r="AA74" i="144"/>
  <c r="AH73" i="144"/>
  <c r="AG73" i="144"/>
  <c r="AF73" i="144"/>
  <c r="AE73" i="144"/>
  <c r="AD73" i="144"/>
  <c r="AC73" i="144"/>
  <c r="AB73" i="144"/>
  <c r="AA73" i="144"/>
  <c r="AH72" i="144"/>
  <c r="AG72" i="144"/>
  <c r="AF72" i="144"/>
  <c r="AE72" i="144"/>
  <c r="AD72" i="144"/>
  <c r="AC72" i="144"/>
  <c r="AB72" i="144"/>
  <c r="AA72" i="144"/>
  <c r="AH71" i="144"/>
  <c r="AG71" i="144"/>
  <c r="AF71" i="144"/>
  <c r="AE71" i="144"/>
  <c r="AD71" i="144"/>
  <c r="AC71" i="144"/>
  <c r="AB71" i="144"/>
  <c r="AA71" i="144"/>
  <c r="AH70" i="144"/>
  <c r="AG70" i="144"/>
  <c r="AF70" i="144"/>
  <c r="AE70" i="144"/>
  <c r="AD70" i="144"/>
  <c r="AC70" i="144"/>
  <c r="AB70" i="144"/>
  <c r="AA70" i="144"/>
  <c r="X29" i="149" l="1"/>
  <c r="X48" i="149"/>
  <c r="L71" i="149"/>
  <c r="AL94" i="149"/>
  <c r="X26" i="149"/>
  <c r="X51" i="149"/>
  <c r="AP94" i="149"/>
  <c r="K26" i="165"/>
  <c r="L27" i="165"/>
  <c r="L28" i="165"/>
  <c r="X28" i="165"/>
  <c r="K29" i="165"/>
  <c r="X29" i="165"/>
  <c r="K48" i="165"/>
  <c r="K72" i="165"/>
  <c r="X50" i="165"/>
  <c r="X51" i="165"/>
  <c r="L49" i="164"/>
  <c r="L50" i="164"/>
  <c r="K26" i="164"/>
  <c r="K49" i="164"/>
  <c r="L49" i="163"/>
  <c r="L50" i="163"/>
  <c r="K51" i="163"/>
  <c r="K70" i="163"/>
  <c r="K27" i="163"/>
  <c r="L72" i="163"/>
  <c r="K49" i="163"/>
  <c r="L27" i="162"/>
  <c r="K28" i="162"/>
  <c r="K29" i="162"/>
  <c r="K48" i="162"/>
  <c r="L49" i="162"/>
  <c r="K50" i="162"/>
  <c r="K51" i="162"/>
  <c r="K70" i="162"/>
  <c r="L72" i="162"/>
  <c r="L73" i="162"/>
  <c r="K26" i="161"/>
  <c r="K27" i="161"/>
  <c r="K72" i="161"/>
  <c r="L26" i="161"/>
  <c r="L29" i="161"/>
  <c r="L48" i="161"/>
  <c r="L51" i="161"/>
  <c r="L70" i="161"/>
  <c r="K48" i="161"/>
  <c r="K49" i="161"/>
  <c r="K70" i="161"/>
  <c r="AJ94" i="161"/>
  <c r="K26" i="160"/>
  <c r="K27" i="160"/>
  <c r="K28" i="160"/>
  <c r="L29" i="160"/>
  <c r="X29" i="160"/>
  <c r="K48" i="160"/>
  <c r="X48" i="160"/>
  <c r="K49" i="160"/>
  <c r="X49" i="160"/>
  <c r="K50" i="160"/>
  <c r="L49" i="159"/>
  <c r="L50" i="159"/>
  <c r="K51" i="159"/>
  <c r="K27" i="159"/>
  <c r="L72" i="159"/>
  <c r="K70" i="159"/>
  <c r="K49" i="159"/>
  <c r="L27" i="158"/>
  <c r="L28" i="158"/>
  <c r="K29" i="158"/>
  <c r="K48" i="158"/>
  <c r="L49" i="158"/>
  <c r="L50" i="158"/>
  <c r="K51" i="158"/>
  <c r="K70" i="158"/>
  <c r="K27" i="158"/>
  <c r="L72" i="158"/>
  <c r="L28" i="157"/>
  <c r="L29" i="157"/>
  <c r="K48" i="157"/>
  <c r="K49" i="157"/>
  <c r="L50" i="157"/>
  <c r="L51" i="157"/>
  <c r="K70" i="157"/>
  <c r="K72" i="157"/>
  <c r="K28" i="157"/>
  <c r="L29" i="156"/>
  <c r="K48" i="156"/>
  <c r="L49" i="156"/>
  <c r="L50" i="156"/>
  <c r="K26" i="156"/>
  <c r="L51" i="156"/>
  <c r="X51" i="156"/>
  <c r="K70" i="156"/>
  <c r="L27" i="155"/>
  <c r="L28" i="155"/>
  <c r="K29" i="155"/>
  <c r="L49" i="155"/>
  <c r="L50" i="155"/>
  <c r="X50" i="155"/>
  <c r="K51" i="155"/>
  <c r="X51" i="155"/>
  <c r="K70" i="155"/>
  <c r="K48" i="155"/>
  <c r="K27" i="155"/>
  <c r="X49" i="154"/>
  <c r="W50" i="154"/>
  <c r="W26" i="154"/>
  <c r="X51" i="154"/>
  <c r="K71" i="154"/>
  <c r="X27" i="154"/>
  <c r="W28" i="154"/>
  <c r="L29" i="154"/>
  <c r="L73" i="154"/>
  <c r="L28" i="153"/>
  <c r="K29" i="153"/>
  <c r="K48" i="153"/>
  <c r="K49" i="153"/>
  <c r="L50" i="153"/>
  <c r="X50" i="153"/>
  <c r="K51" i="153"/>
  <c r="X51" i="153"/>
  <c r="K70" i="153"/>
  <c r="L71" i="153"/>
  <c r="K72" i="153"/>
  <c r="L48" i="152"/>
  <c r="L49" i="152"/>
  <c r="K50" i="152"/>
  <c r="K51" i="152"/>
  <c r="L70" i="152"/>
  <c r="L72" i="152"/>
  <c r="K48" i="152"/>
  <c r="K26" i="151"/>
  <c r="X50" i="151"/>
  <c r="X51" i="151"/>
  <c r="K70" i="151"/>
  <c r="L27" i="151"/>
  <c r="L28" i="151"/>
  <c r="X28" i="151"/>
  <c r="K29" i="151"/>
  <c r="X29" i="151"/>
  <c r="K48" i="151"/>
  <c r="X29" i="150"/>
  <c r="L48" i="150"/>
  <c r="X48" i="150"/>
  <c r="L49" i="150"/>
  <c r="K71" i="150"/>
  <c r="K73" i="150"/>
  <c r="L26" i="150"/>
  <c r="X26" i="150"/>
  <c r="L27" i="150"/>
  <c r="W48" i="150"/>
  <c r="W49" i="150"/>
  <c r="K50" i="150"/>
  <c r="L26" i="144"/>
  <c r="L70" i="144"/>
  <c r="L72" i="144"/>
  <c r="L71" i="144"/>
  <c r="L51" i="144"/>
  <c r="X50" i="144"/>
  <c r="W29" i="144"/>
  <c r="L29" i="144"/>
  <c r="L29" i="165"/>
  <c r="AQ94" i="165"/>
  <c r="L26" i="165"/>
  <c r="X26" i="165"/>
  <c r="L48" i="165"/>
  <c r="X48" i="165"/>
  <c r="L70" i="165"/>
  <c r="L71" i="165"/>
  <c r="L51" i="165"/>
  <c r="X27" i="165"/>
  <c r="X49" i="165"/>
  <c r="L73" i="165"/>
  <c r="AM94" i="165"/>
  <c r="AN94" i="165"/>
  <c r="W26" i="165"/>
  <c r="W27" i="165"/>
  <c r="W28" i="165"/>
  <c r="W29" i="165"/>
  <c r="W48" i="165"/>
  <c r="W49" i="165"/>
  <c r="W50" i="165"/>
  <c r="W51" i="165"/>
  <c r="K71" i="165"/>
  <c r="K73" i="165"/>
  <c r="AK94" i="165"/>
  <c r="AO94" i="165"/>
  <c r="AJ94" i="165"/>
  <c r="AL94" i="165"/>
  <c r="L29" i="164"/>
  <c r="L26" i="164"/>
  <c r="X26" i="164"/>
  <c r="L48" i="164"/>
  <c r="X48" i="164"/>
  <c r="K70" i="164"/>
  <c r="L71" i="164"/>
  <c r="L72" i="164"/>
  <c r="K51" i="164"/>
  <c r="X27" i="164"/>
  <c r="X49" i="164"/>
  <c r="L73" i="164"/>
  <c r="L29" i="163"/>
  <c r="L51" i="163"/>
  <c r="AM94" i="163"/>
  <c r="L26" i="163"/>
  <c r="X26" i="163"/>
  <c r="L48" i="163"/>
  <c r="X48" i="163"/>
  <c r="L70" i="163"/>
  <c r="L71" i="163"/>
  <c r="X27" i="163"/>
  <c r="X49" i="163"/>
  <c r="L73" i="163"/>
  <c r="L28" i="162"/>
  <c r="L50" i="162"/>
  <c r="L29" i="162"/>
  <c r="L51" i="162"/>
  <c r="L26" i="162"/>
  <c r="X26" i="162"/>
  <c r="L48" i="162"/>
  <c r="X48" i="162"/>
  <c r="L70" i="162"/>
  <c r="L71" i="162"/>
  <c r="AJ94" i="164"/>
  <c r="AN94" i="164"/>
  <c r="AQ94" i="164"/>
  <c r="W26" i="164"/>
  <c r="W27" i="164"/>
  <c r="W28" i="164"/>
  <c r="W29" i="164"/>
  <c r="W48" i="164"/>
  <c r="W49" i="164"/>
  <c r="W50" i="164"/>
  <c r="W51" i="164"/>
  <c r="K71" i="164"/>
  <c r="K73" i="164"/>
  <c r="AK94" i="164"/>
  <c r="AO94" i="164"/>
  <c r="AM94" i="164"/>
  <c r="AL94" i="164"/>
  <c r="AQ94" i="163"/>
  <c r="AN94" i="163"/>
  <c r="W26" i="163"/>
  <c r="W27" i="163"/>
  <c r="W28" i="163"/>
  <c r="W29" i="163"/>
  <c r="W48" i="163"/>
  <c r="W49" i="163"/>
  <c r="W50" i="163"/>
  <c r="W51" i="163"/>
  <c r="K71" i="163"/>
  <c r="K73" i="163"/>
  <c r="AK94" i="163"/>
  <c r="AO94" i="163"/>
  <c r="AJ94" i="163"/>
  <c r="AL94" i="163"/>
  <c r="AQ94" i="162"/>
  <c r="AN94" i="162"/>
  <c r="W26" i="162"/>
  <c r="W27" i="162"/>
  <c r="W28" i="162"/>
  <c r="W29" i="162"/>
  <c r="W48" i="162"/>
  <c r="W49" i="162"/>
  <c r="W50" i="162"/>
  <c r="W51" i="162"/>
  <c r="K71" i="162"/>
  <c r="K73" i="162"/>
  <c r="AK94" i="162"/>
  <c r="AO94" i="162"/>
  <c r="AM94" i="162"/>
  <c r="AJ94" i="162"/>
  <c r="AL94" i="162"/>
  <c r="K28" i="161"/>
  <c r="L49" i="161"/>
  <c r="K50" i="161"/>
  <c r="L72" i="161"/>
  <c r="L28" i="161"/>
  <c r="X28" i="161"/>
  <c r="K29" i="161"/>
  <c r="L50" i="161"/>
  <c r="X50" i="161"/>
  <c r="K51" i="161"/>
  <c r="L27" i="161"/>
  <c r="X29" i="161"/>
  <c r="X51" i="161"/>
  <c r="L26" i="160"/>
  <c r="L48" i="160"/>
  <c r="L70" i="160"/>
  <c r="L27" i="160"/>
  <c r="L49" i="160"/>
  <c r="L72" i="160"/>
  <c r="L28" i="160"/>
  <c r="X28" i="160"/>
  <c r="L50" i="160"/>
  <c r="X50" i="160"/>
  <c r="L29" i="159"/>
  <c r="L51" i="159"/>
  <c r="L26" i="159"/>
  <c r="X26" i="159"/>
  <c r="L48" i="159"/>
  <c r="X48" i="159"/>
  <c r="L70" i="159"/>
  <c r="L71" i="159"/>
  <c r="X27" i="159"/>
  <c r="X49" i="159"/>
  <c r="L73" i="159"/>
  <c r="L51" i="158"/>
  <c r="AM94" i="158"/>
  <c r="L26" i="158"/>
  <c r="X26" i="158"/>
  <c r="L48" i="158"/>
  <c r="X48" i="158"/>
  <c r="L70" i="158"/>
  <c r="L71" i="158"/>
  <c r="L29" i="158"/>
  <c r="X27" i="158"/>
  <c r="X49" i="158"/>
  <c r="L73" i="158"/>
  <c r="W26" i="161"/>
  <c r="W27" i="161"/>
  <c r="W28" i="161"/>
  <c r="W29" i="161"/>
  <c r="W48" i="161"/>
  <c r="W49" i="161"/>
  <c r="W50" i="161"/>
  <c r="W51" i="161"/>
  <c r="K71" i="161"/>
  <c r="K73" i="161"/>
  <c r="AK94" i="161"/>
  <c r="AO94" i="161"/>
  <c r="AL94" i="161"/>
  <c r="AP94" i="161"/>
  <c r="AM94" i="161"/>
  <c r="AM94" i="160"/>
  <c r="AN94" i="160"/>
  <c r="W26" i="160"/>
  <c r="W27" i="160"/>
  <c r="W28" i="160"/>
  <c r="W29" i="160"/>
  <c r="W48" i="160"/>
  <c r="W49" i="160"/>
  <c r="W50" i="160"/>
  <c r="W51" i="160"/>
  <c r="K71" i="160"/>
  <c r="K73" i="160"/>
  <c r="AK94" i="160"/>
  <c r="AO94" i="160"/>
  <c r="AQ94" i="160"/>
  <c r="AJ94" i="160"/>
  <c r="AL94" i="160"/>
  <c r="AM94" i="159"/>
  <c r="AQ94" i="159"/>
  <c r="AJ94" i="159"/>
  <c r="AN94" i="159"/>
  <c r="W26" i="159"/>
  <c r="W27" i="159"/>
  <c r="W28" i="159"/>
  <c r="W29" i="159"/>
  <c r="W48" i="159"/>
  <c r="W49" i="159"/>
  <c r="W50" i="159"/>
  <c r="W51" i="159"/>
  <c r="K71" i="159"/>
  <c r="K73" i="159"/>
  <c r="AK94" i="159"/>
  <c r="AO94" i="159"/>
  <c r="AL94" i="159"/>
  <c r="AQ94" i="158"/>
  <c r="AN94" i="158"/>
  <c r="W26" i="158"/>
  <c r="W27" i="158"/>
  <c r="W28" i="158"/>
  <c r="W29" i="158"/>
  <c r="W48" i="158"/>
  <c r="W49" i="158"/>
  <c r="W50" i="158"/>
  <c r="W51" i="158"/>
  <c r="K71" i="158"/>
  <c r="K73" i="158"/>
  <c r="AK94" i="158"/>
  <c r="AO94" i="158"/>
  <c r="AJ94" i="158"/>
  <c r="AL94" i="158"/>
  <c r="L26" i="157"/>
  <c r="L48" i="157"/>
  <c r="L70" i="157"/>
  <c r="L27" i="157"/>
  <c r="X27" i="157"/>
  <c r="L49" i="157"/>
  <c r="X49" i="157"/>
  <c r="L72" i="157"/>
  <c r="L73" i="157"/>
  <c r="X28" i="157"/>
  <c r="X50" i="157"/>
  <c r="L26" i="156"/>
  <c r="X26" i="156"/>
  <c r="L48" i="156"/>
  <c r="X48" i="156"/>
  <c r="L70" i="156"/>
  <c r="L71" i="156"/>
  <c r="X27" i="156"/>
  <c r="X49" i="156"/>
  <c r="L73" i="156"/>
  <c r="X28" i="156"/>
  <c r="X50" i="156"/>
  <c r="L29" i="155"/>
  <c r="L51" i="155"/>
  <c r="AQ94" i="155"/>
  <c r="L26" i="155"/>
  <c r="X26" i="155"/>
  <c r="L48" i="155"/>
  <c r="X48" i="155"/>
  <c r="L70" i="155"/>
  <c r="L71" i="155"/>
  <c r="X27" i="155"/>
  <c r="X49" i="155"/>
  <c r="L73" i="155"/>
  <c r="AQ94" i="157"/>
  <c r="AN94" i="157"/>
  <c r="W26" i="157"/>
  <c r="W27" i="157"/>
  <c r="W28" i="157"/>
  <c r="W29" i="157"/>
  <c r="W48" i="157"/>
  <c r="W49" i="157"/>
  <c r="W50" i="157"/>
  <c r="W51" i="157"/>
  <c r="K71" i="157"/>
  <c r="K73" i="157"/>
  <c r="AK94" i="157"/>
  <c r="AO94" i="157"/>
  <c r="AJ94" i="157"/>
  <c r="AL94" i="157"/>
  <c r="AM94" i="156"/>
  <c r="AQ94" i="156"/>
  <c r="AJ94" i="156"/>
  <c r="AN94" i="156"/>
  <c r="W26" i="156"/>
  <c r="W27" i="156"/>
  <c r="W28" i="156"/>
  <c r="W29" i="156"/>
  <c r="W48" i="156"/>
  <c r="W49" i="156"/>
  <c r="W50" i="156"/>
  <c r="W51" i="156"/>
  <c r="K71" i="156"/>
  <c r="K73" i="156"/>
  <c r="AK94" i="156"/>
  <c r="AO94" i="156"/>
  <c r="AL94" i="156"/>
  <c r="AJ94" i="155"/>
  <c r="W26" i="155"/>
  <c r="W27" i="155"/>
  <c r="W28" i="155"/>
  <c r="W29" i="155"/>
  <c r="W48" i="155"/>
  <c r="W49" i="155"/>
  <c r="W50" i="155"/>
  <c r="W51" i="155"/>
  <c r="K71" i="155"/>
  <c r="K73" i="155"/>
  <c r="AK94" i="155"/>
  <c r="AO94" i="155"/>
  <c r="AM94" i="155"/>
  <c r="AN94" i="155"/>
  <c r="AL94" i="155"/>
  <c r="X26" i="154"/>
  <c r="X28" i="154"/>
  <c r="X48" i="154"/>
  <c r="K27" i="154"/>
  <c r="W27" i="154"/>
  <c r="K29" i="154"/>
  <c r="W29" i="154"/>
  <c r="K49" i="154"/>
  <c r="W49" i="154"/>
  <c r="K51" i="154"/>
  <c r="W51" i="154"/>
  <c r="K72" i="154"/>
  <c r="K73" i="154"/>
  <c r="X50" i="154"/>
  <c r="L71" i="154"/>
  <c r="L26" i="154"/>
  <c r="L28" i="154"/>
  <c r="L48" i="154"/>
  <c r="L50" i="154"/>
  <c r="L70" i="154"/>
  <c r="AM94" i="154"/>
  <c r="AQ94" i="154"/>
  <c r="AJ94" i="154"/>
  <c r="AN94" i="154"/>
  <c r="AK94" i="154"/>
  <c r="AO94" i="154"/>
  <c r="AL94" i="154"/>
  <c r="L29" i="153"/>
  <c r="L26" i="153"/>
  <c r="L48" i="153"/>
  <c r="L70" i="153"/>
  <c r="L51" i="153"/>
  <c r="L27" i="153"/>
  <c r="X27" i="153"/>
  <c r="L49" i="153"/>
  <c r="X49" i="153"/>
  <c r="L72" i="153"/>
  <c r="L73" i="153"/>
  <c r="L29" i="152"/>
  <c r="X29" i="152"/>
  <c r="L51" i="152"/>
  <c r="X51" i="152"/>
  <c r="L28" i="152"/>
  <c r="L50" i="152"/>
  <c r="X26" i="152"/>
  <c r="X48" i="152"/>
  <c r="L71" i="152"/>
  <c r="AM94" i="153"/>
  <c r="AN94" i="153"/>
  <c r="W26" i="153"/>
  <c r="W27" i="153"/>
  <c r="W28" i="153"/>
  <c r="W29" i="153"/>
  <c r="W48" i="153"/>
  <c r="W49" i="153"/>
  <c r="W50" i="153"/>
  <c r="W51" i="153"/>
  <c r="K71" i="153"/>
  <c r="K73" i="153"/>
  <c r="AK94" i="153"/>
  <c r="AO94" i="153"/>
  <c r="AQ94" i="153"/>
  <c r="AJ94" i="153"/>
  <c r="AL94" i="153"/>
  <c r="AQ94" i="152"/>
  <c r="AN94" i="152"/>
  <c r="W26" i="152"/>
  <c r="W27" i="152"/>
  <c r="W28" i="152"/>
  <c r="W29" i="152"/>
  <c r="W48" i="152"/>
  <c r="W49" i="152"/>
  <c r="W50" i="152"/>
  <c r="W51" i="152"/>
  <c r="K71" i="152"/>
  <c r="K73" i="152"/>
  <c r="AK94" i="152"/>
  <c r="AO94" i="152"/>
  <c r="AM94" i="152"/>
  <c r="AJ94" i="152"/>
  <c r="AL94" i="152"/>
  <c r="L29" i="151"/>
  <c r="L26" i="151"/>
  <c r="X26" i="151"/>
  <c r="L48" i="151"/>
  <c r="X48" i="151"/>
  <c r="L70" i="151"/>
  <c r="L71" i="151"/>
  <c r="L51" i="151"/>
  <c r="X27" i="151"/>
  <c r="X49" i="151"/>
  <c r="L73" i="151"/>
  <c r="AM94" i="151"/>
  <c r="AQ94" i="151"/>
  <c r="AJ94" i="151"/>
  <c r="AN94" i="151"/>
  <c r="W26" i="151"/>
  <c r="W27" i="151"/>
  <c r="W28" i="151"/>
  <c r="W29" i="151"/>
  <c r="W48" i="151"/>
  <c r="W49" i="151"/>
  <c r="W50" i="151"/>
  <c r="W51" i="151"/>
  <c r="K71" i="151"/>
  <c r="K73" i="151"/>
  <c r="AK94" i="151"/>
  <c r="AO94" i="151"/>
  <c r="AL94" i="151"/>
  <c r="K70" i="150"/>
  <c r="K27" i="150"/>
  <c r="X27" i="150"/>
  <c r="L28" i="150"/>
  <c r="W28" i="150"/>
  <c r="K49" i="150"/>
  <c r="X49" i="150"/>
  <c r="L50" i="150"/>
  <c r="W50" i="150"/>
  <c r="K72" i="150"/>
  <c r="L73" i="150"/>
  <c r="K26" i="150"/>
  <c r="K48" i="150"/>
  <c r="X28" i="150"/>
  <c r="L29" i="150"/>
  <c r="W29" i="150"/>
  <c r="X50" i="150"/>
  <c r="L51" i="150"/>
  <c r="W51" i="150"/>
  <c r="AM94" i="150"/>
  <c r="AQ94" i="150"/>
  <c r="AJ94" i="150"/>
  <c r="AN94" i="150"/>
  <c r="AK94" i="150"/>
  <c r="AO94" i="150"/>
  <c r="AL94" i="150"/>
  <c r="K28" i="149"/>
  <c r="X49" i="149"/>
  <c r="W50" i="149"/>
  <c r="K29" i="149"/>
  <c r="W29" i="149"/>
  <c r="X50" i="149"/>
  <c r="L51" i="149"/>
  <c r="W51" i="149"/>
  <c r="K71" i="149"/>
  <c r="X27" i="149"/>
  <c r="W28" i="149"/>
  <c r="L73" i="149"/>
  <c r="L26" i="149"/>
  <c r="L48" i="149"/>
  <c r="L70" i="149"/>
  <c r="K26" i="149"/>
  <c r="K48" i="149"/>
  <c r="K50" i="149"/>
  <c r="K51" i="149"/>
  <c r="K70" i="149"/>
  <c r="AQ94" i="149"/>
  <c r="L27" i="149"/>
  <c r="L28" i="149"/>
  <c r="L29" i="149"/>
  <c r="L49" i="149"/>
  <c r="L72" i="149"/>
  <c r="AJ94" i="149"/>
  <c r="AN94" i="149"/>
  <c r="AM94" i="149"/>
  <c r="AK94" i="149"/>
  <c r="X49" i="144"/>
  <c r="X48" i="144"/>
  <c r="X29" i="144"/>
  <c r="X28" i="144"/>
  <c r="X27" i="144"/>
  <c r="X26" i="144"/>
  <c r="L73" i="144"/>
  <c r="AM94" i="144"/>
  <c r="AQ94" i="144"/>
  <c r="AJ94" i="144"/>
  <c r="AN94" i="144"/>
  <c r="AK94" i="144"/>
  <c r="AB73" i="141"/>
  <c r="AC73" i="141"/>
  <c r="AD73" i="141"/>
  <c r="AE73" i="141"/>
  <c r="AF73" i="141"/>
  <c r="AG73" i="141"/>
  <c r="AH73" i="141"/>
  <c r="AA73" i="141"/>
  <c r="Z74" i="141"/>
  <c r="AE74" i="141" s="1"/>
  <c r="AC74" i="141" l="1"/>
  <c r="AF74" i="141"/>
  <c r="AG74" i="141"/>
  <c r="AB74" i="141"/>
  <c r="AD74" i="141"/>
  <c r="AH74" i="141"/>
  <c r="AA74" i="141"/>
  <c r="I22" i="102" l="1"/>
  <c r="I5" i="102"/>
  <c r="I6" i="102"/>
  <c r="I7" i="102"/>
  <c r="I8" i="102"/>
  <c r="I9" i="102"/>
  <c r="I10" i="102"/>
  <c r="I11" i="102"/>
  <c r="I12" i="102"/>
  <c r="I13" i="102"/>
  <c r="I14" i="102"/>
  <c r="I15" i="102"/>
  <c r="I16" i="102"/>
  <c r="I17" i="102"/>
  <c r="I18" i="102"/>
  <c r="I19" i="102"/>
  <c r="I20" i="102"/>
  <c r="I21" i="102"/>
  <c r="I4" i="102"/>
  <c r="I149" i="121" l="1"/>
  <c r="I148" i="121"/>
  <c r="I147" i="121"/>
  <c r="I146" i="121"/>
  <c r="I145" i="121"/>
  <c r="S121" i="121"/>
  <c r="I101" i="121"/>
  <c r="I100" i="121"/>
  <c r="I121" i="121" s="1"/>
  <c r="I99" i="121"/>
  <c r="I98" i="121"/>
  <c r="I78" i="121"/>
  <c r="I77" i="121"/>
  <c r="I125" i="121" s="1"/>
  <c r="I76" i="121"/>
  <c r="S125" i="121" s="1"/>
  <c r="I75" i="121"/>
  <c r="I55" i="121"/>
  <c r="I54" i="121"/>
  <c r="I124" i="121" s="1"/>
  <c r="I53" i="121"/>
  <c r="S124" i="121" s="1"/>
  <c r="I52" i="121"/>
  <c r="I32" i="121"/>
  <c r="I31" i="121"/>
  <c r="I123" i="121" s="1"/>
  <c r="I30" i="121"/>
  <c r="S123" i="121" s="1"/>
  <c r="I29" i="121"/>
  <c r="I9" i="121"/>
  <c r="I8" i="121"/>
  <c r="I122" i="121" s="1"/>
  <c r="I7" i="121"/>
  <c r="S122" i="121" s="1"/>
  <c r="I6" i="121"/>
  <c r="J53" i="141"/>
  <c r="J52" i="141"/>
  <c r="J51" i="141"/>
  <c r="J50" i="141"/>
  <c r="I53" i="141"/>
  <c r="H53" i="141"/>
  <c r="G53" i="141"/>
  <c r="F53" i="141"/>
  <c r="E53" i="141"/>
  <c r="D53" i="141"/>
  <c r="C53" i="141"/>
  <c r="I52" i="141"/>
  <c r="H52" i="141"/>
  <c r="G52" i="141"/>
  <c r="F52" i="141"/>
  <c r="E52" i="141"/>
  <c r="D52" i="141"/>
  <c r="C52" i="141"/>
  <c r="I51" i="141"/>
  <c r="H51" i="141"/>
  <c r="G51" i="141"/>
  <c r="F51" i="141"/>
  <c r="E51" i="141"/>
  <c r="D51" i="141"/>
  <c r="C51" i="141"/>
  <c r="I50" i="141"/>
  <c r="H50" i="141"/>
  <c r="G50" i="141"/>
  <c r="F50" i="141"/>
  <c r="E50" i="141"/>
  <c r="D50" i="141"/>
  <c r="C50" i="141"/>
  <c r="V31" i="141"/>
  <c r="V30" i="141"/>
  <c r="V29" i="141"/>
  <c r="V28" i="141"/>
  <c r="U31" i="141"/>
  <c r="T31" i="141"/>
  <c r="S31" i="141"/>
  <c r="R31" i="141"/>
  <c r="Q31" i="141"/>
  <c r="P31" i="141"/>
  <c r="O31" i="141"/>
  <c r="U30" i="141"/>
  <c r="T30" i="141"/>
  <c r="S30" i="141"/>
  <c r="R30" i="141"/>
  <c r="Q30" i="141"/>
  <c r="P30" i="141"/>
  <c r="O30" i="141"/>
  <c r="U29" i="141"/>
  <c r="T29" i="141"/>
  <c r="S29" i="141"/>
  <c r="R29" i="141"/>
  <c r="Q29" i="141"/>
  <c r="P29" i="141"/>
  <c r="O29" i="141"/>
  <c r="U28" i="141"/>
  <c r="T28" i="141"/>
  <c r="S28" i="141"/>
  <c r="R28" i="141"/>
  <c r="Q28" i="141"/>
  <c r="P28" i="141"/>
  <c r="O28" i="141"/>
  <c r="J31" i="141"/>
  <c r="J30" i="141"/>
  <c r="J29" i="141"/>
  <c r="J28" i="141"/>
  <c r="I31" i="141"/>
  <c r="H31" i="141"/>
  <c r="G31" i="141"/>
  <c r="F31" i="141"/>
  <c r="E31" i="141"/>
  <c r="D31" i="141"/>
  <c r="C31" i="141"/>
  <c r="I30" i="141"/>
  <c r="H30" i="141"/>
  <c r="G30" i="141"/>
  <c r="F30" i="141"/>
  <c r="E30" i="141"/>
  <c r="D30" i="141"/>
  <c r="C30" i="141"/>
  <c r="I29" i="141"/>
  <c r="H29" i="141"/>
  <c r="G29" i="141"/>
  <c r="F29" i="141"/>
  <c r="E29" i="141"/>
  <c r="D29" i="141"/>
  <c r="C29" i="141"/>
  <c r="I28" i="141"/>
  <c r="H28" i="141"/>
  <c r="G28" i="141"/>
  <c r="F28" i="141"/>
  <c r="E28" i="141"/>
  <c r="D28" i="141"/>
  <c r="C28" i="141"/>
  <c r="V9" i="141"/>
  <c r="V8" i="141"/>
  <c r="V7" i="141"/>
  <c r="V6" i="141"/>
  <c r="U9" i="141"/>
  <c r="T9" i="141"/>
  <c r="S9" i="141"/>
  <c r="R9" i="141"/>
  <c r="Q9" i="141"/>
  <c r="P9" i="141"/>
  <c r="O9" i="141"/>
  <c r="U8" i="141"/>
  <c r="T8" i="141"/>
  <c r="S8" i="141"/>
  <c r="R8" i="141"/>
  <c r="Q8" i="141"/>
  <c r="P8" i="141"/>
  <c r="O8" i="141"/>
  <c r="U7" i="141"/>
  <c r="T7" i="141"/>
  <c r="S7" i="141"/>
  <c r="R7" i="141"/>
  <c r="Q7" i="141"/>
  <c r="P7" i="141"/>
  <c r="O7" i="141"/>
  <c r="U6" i="141"/>
  <c r="T6" i="141"/>
  <c r="S6" i="141"/>
  <c r="R6" i="141"/>
  <c r="Q6" i="141"/>
  <c r="P6" i="141"/>
  <c r="O6" i="141"/>
  <c r="S146" i="121" l="1"/>
  <c r="S145" i="121"/>
  <c r="S148" i="121"/>
  <c r="S147" i="121"/>
  <c r="S149" i="121"/>
  <c r="J9" i="141"/>
  <c r="J8" i="141"/>
  <c r="J7" i="141"/>
  <c r="J6" i="141"/>
  <c r="C6" i="141"/>
  <c r="C7" i="141"/>
  <c r="I9" i="141"/>
  <c r="H9" i="141"/>
  <c r="G9" i="141"/>
  <c r="F9" i="141"/>
  <c r="E9" i="141"/>
  <c r="D9" i="141"/>
  <c r="C9" i="141"/>
  <c r="I8" i="141"/>
  <c r="H8" i="141"/>
  <c r="G8" i="141"/>
  <c r="F8" i="141"/>
  <c r="E8" i="141"/>
  <c r="D8" i="141"/>
  <c r="C8" i="141"/>
  <c r="I7" i="141"/>
  <c r="H7" i="141"/>
  <c r="G7" i="141"/>
  <c r="F7" i="141"/>
  <c r="E7" i="141"/>
  <c r="D7" i="141"/>
  <c r="I6" i="141"/>
  <c r="H6" i="141"/>
  <c r="G6" i="141"/>
  <c r="F6" i="141"/>
  <c r="E6" i="141"/>
  <c r="D6" i="141"/>
  <c r="K53" i="141"/>
  <c r="L53" i="141"/>
  <c r="K51" i="141"/>
  <c r="K50" i="141"/>
  <c r="K52" i="141"/>
  <c r="L51" i="141"/>
  <c r="X29" i="141"/>
  <c r="W28" i="141"/>
  <c r="L31" i="141"/>
  <c r="X6" i="141"/>
  <c r="W6" i="141"/>
  <c r="X8" i="141"/>
  <c r="W8" i="141"/>
  <c r="L7" i="141" l="1"/>
  <c r="K6" i="141"/>
  <c r="L9" i="141"/>
  <c r="X31" i="141"/>
  <c r="K30" i="141"/>
  <c r="X28" i="141"/>
  <c r="W30" i="141"/>
  <c r="L50" i="141"/>
  <c r="L52" i="141"/>
  <c r="X30" i="141"/>
  <c r="W29" i="141"/>
  <c r="W31" i="141"/>
  <c r="L30" i="141"/>
  <c r="K28" i="141"/>
  <c r="L28" i="141"/>
  <c r="L29" i="141"/>
  <c r="K29" i="141"/>
  <c r="K31" i="141"/>
  <c r="X9" i="141"/>
  <c r="X7" i="141"/>
  <c r="W7" i="141"/>
  <c r="W9" i="141"/>
  <c r="L8" i="141"/>
  <c r="L6" i="141"/>
  <c r="K7" i="141"/>
  <c r="K8" i="141"/>
  <c r="K9" i="141"/>
  <c r="I90" i="39"/>
  <c r="I91" i="39"/>
  <c r="I92" i="39"/>
  <c r="I93" i="39"/>
  <c r="I94" i="39"/>
  <c r="I95" i="39"/>
  <c r="I96" i="39"/>
  <c r="I97" i="39"/>
  <c r="I98" i="39"/>
  <c r="I99" i="39"/>
  <c r="I100" i="39"/>
  <c r="I101" i="39"/>
  <c r="I102" i="39"/>
  <c r="I103" i="39"/>
  <c r="I104" i="39"/>
  <c r="I105" i="39"/>
  <c r="I106" i="39"/>
  <c r="I89" i="39"/>
  <c r="I69" i="39"/>
  <c r="I70" i="39"/>
  <c r="I71" i="39"/>
  <c r="I72" i="39"/>
  <c r="I73" i="39"/>
  <c r="I74" i="39"/>
  <c r="I75" i="39"/>
  <c r="I76" i="39"/>
  <c r="I77" i="39"/>
  <c r="I78" i="39"/>
  <c r="I79" i="39"/>
  <c r="I80" i="39"/>
  <c r="I81" i="39"/>
  <c r="I82" i="39"/>
  <c r="I83" i="39"/>
  <c r="I84" i="39"/>
  <c r="I85" i="39"/>
  <c r="I68" i="39"/>
  <c r="I48" i="39"/>
  <c r="I49" i="39"/>
  <c r="I50" i="39"/>
  <c r="I51" i="39"/>
  <c r="I52" i="39"/>
  <c r="I53" i="39"/>
  <c r="I54" i="39"/>
  <c r="I55" i="39"/>
  <c r="I56" i="39"/>
  <c r="I57" i="39"/>
  <c r="I58" i="39"/>
  <c r="I59" i="39"/>
  <c r="I60" i="39"/>
  <c r="I61" i="39"/>
  <c r="I62" i="39"/>
  <c r="I63" i="39"/>
  <c r="I64" i="39"/>
  <c r="I47" i="39"/>
  <c r="I27" i="39"/>
  <c r="I28" i="39"/>
  <c r="I29" i="39"/>
  <c r="I30" i="39"/>
  <c r="I31" i="39"/>
  <c r="I32" i="39"/>
  <c r="I33" i="39"/>
  <c r="I34" i="39"/>
  <c r="I35" i="39"/>
  <c r="I36" i="39"/>
  <c r="I37" i="39"/>
  <c r="I38" i="39"/>
  <c r="I39" i="39"/>
  <c r="I40" i="39"/>
  <c r="I41" i="39"/>
  <c r="I42" i="39"/>
  <c r="I43" i="39"/>
  <c r="I26" i="39"/>
  <c r="I6" i="39"/>
  <c r="I7" i="39"/>
  <c r="I8" i="39"/>
  <c r="I9" i="39"/>
  <c r="I10" i="39"/>
  <c r="I11" i="39"/>
  <c r="I12" i="39"/>
  <c r="I13" i="39"/>
  <c r="I14" i="39"/>
  <c r="I15" i="39"/>
  <c r="I16" i="39"/>
  <c r="I17" i="39"/>
  <c r="I18" i="39"/>
  <c r="I19" i="39"/>
  <c r="I20" i="39"/>
  <c r="I21" i="39"/>
  <c r="I22" i="39"/>
  <c r="I5" i="39"/>
  <c r="I9" i="75"/>
  <c r="I8" i="75"/>
  <c r="S6" i="75"/>
  <c r="S7" i="75"/>
  <c r="S8" i="75"/>
  <c r="S9" i="75"/>
  <c r="S5" i="75"/>
  <c r="C23" i="27"/>
  <c r="D23" i="27"/>
  <c r="E23" i="27"/>
  <c r="F23" i="27"/>
  <c r="F7" i="27"/>
  <c r="F8" i="27"/>
  <c r="F9" i="27"/>
  <c r="F10" i="27"/>
  <c r="F11" i="27"/>
  <c r="F12" i="27"/>
  <c r="F13" i="27"/>
  <c r="F14" i="27"/>
  <c r="F15" i="27"/>
  <c r="F16" i="27"/>
  <c r="F17" i="27"/>
  <c r="F18" i="27"/>
  <c r="F19" i="27"/>
  <c r="F20" i="27"/>
  <c r="F21" i="27"/>
  <c r="F22" i="27"/>
  <c r="F6" i="27"/>
  <c r="E7" i="27"/>
  <c r="I7" i="75" s="1"/>
  <c r="E8" i="27"/>
  <c r="E9" i="27"/>
  <c r="E10" i="27"/>
  <c r="E11" i="27"/>
  <c r="E12" i="27"/>
  <c r="E13" i="27"/>
  <c r="E14" i="27"/>
  <c r="E15" i="27"/>
  <c r="E16" i="27"/>
  <c r="E17" i="27"/>
  <c r="E18" i="27"/>
  <c r="E19" i="27"/>
  <c r="E20" i="27"/>
  <c r="E21" i="27"/>
  <c r="E22" i="27"/>
  <c r="E6" i="27"/>
  <c r="D7" i="27"/>
  <c r="I6" i="75" s="1"/>
  <c r="D8" i="27"/>
  <c r="D9" i="27"/>
  <c r="D10" i="27"/>
  <c r="D11" i="27"/>
  <c r="D12" i="27"/>
  <c r="D13" i="27"/>
  <c r="D14" i="27"/>
  <c r="D15" i="27"/>
  <c r="D16" i="27"/>
  <c r="D17" i="27"/>
  <c r="D18" i="27"/>
  <c r="D19" i="27"/>
  <c r="D20" i="27"/>
  <c r="D21" i="27"/>
  <c r="D22" i="27"/>
  <c r="D6" i="27"/>
  <c r="C7" i="27"/>
  <c r="I5" i="75" s="1"/>
  <c r="C8" i="27"/>
  <c r="C9" i="27"/>
  <c r="C10" i="27"/>
  <c r="C11" i="27"/>
  <c r="C12" i="27"/>
  <c r="C13" i="27"/>
  <c r="C14" i="27"/>
  <c r="C15" i="27"/>
  <c r="C16" i="27"/>
  <c r="C17" i="27"/>
  <c r="C18" i="27"/>
  <c r="C19" i="27"/>
  <c r="C20" i="27"/>
  <c r="C21" i="27"/>
  <c r="C22" i="27"/>
  <c r="C6" i="27"/>
  <c r="B23" i="27"/>
  <c r="B22" i="27"/>
  <c r="B8" i="27"/>
  <c r="B9" i="27"/>
  <c r="B10" i="27"/>
  <c r="B11" i="27"/>
  <c r="B12" i="27"/>
  <c r="B13" i="27"/>
  <c r="B14" i="27"/>
  <c r="B15" i="27"/>
  <c r="B16" i="27"/>
  <c r="B17" i="27"/>
  <c r="B18" i="27"/>
  <c r="B19" i="27"/>
  <c r="B20" i="27"/>
  <c r="B21" i="27"/>
  <c r="B7" i="27"/>
  <c r="B6" i="27"/>
  <c r="T6" i="75" l="1"/>
  <c r="T9" i="75"/>
  <c r="T8" i="75"/>
  <c r="T7" i="75"/>
  <c r="T5" i="75"/>
  <c r="I25" i="102"/>
  <c r="J25" i="102" s="1"/>
  <c r="I26" i="102"/>
  <c r="J26" i="102" s="1"/>
  <c r="I27" i="102"/>
  <c r="J27" i="102" s="1"/>
  <c r="I28" i="102"/>
  <c r="J28" i="102" s="1"/>
  <c r="I29" i="102"/>
  <c r="J29" i="102" s="1"/>
  <c r="I30" i="102"/>
  <c r="J30" i="102" s="1"/>
  <c r="I31" i="102"/>
  <c r="J31" i="102" s="1"/>
  <c r="I32" i="102"/>
  <c r="J32" i="102" s="1"/>
  <c r="I33" i="102"/>
  <c r="J33" i="102" s="1"/>
  <c r="I34" i="102"/>
  <c r="J34" i="102" s="1"/>
  <c r="I35" i="102"/>
  <c r="J35" i="102" s="1"/>
  <c r="I36" i="102"/>
  <c r="J36" i="102" s="1"/>
  <c r="I37" i="102"/>
  <c r="J37" i="102" s="1"/>
  <c r="I38" i="102"/>
  <c r="J38" i="102" s="1"/>
  <c r="I39" i="102"/>
  <c r="J39" i="102" s="1"/>
  <c r="I40" i="102"/>
  <c r="J40" i="102" s="1"/>
  <c r="I41" i="102"/>
  <c r="J41" i="102" s="1"/>
  <c r="I42" i="102"/>
  <c r="J42" i="102" s="1"/>
  <c r="I24" i="102"/>
  <c r="J24" i="102" s="1"/>
  <c r="H90" i="39" l="1"/>
  <c r="H91" i="39"/>
  <c r="H92" i="39"/>
  <c r="H93" i="39"/>
  <c r="H94" i="39"/>
  <c r="H95" i="39"/>
  <c r="H96" i="39"/>
  <c r="H97" i="39"/>
  <c r="H98" i="39"/>
  <c r="H99" i="39"/>
  <c r="H100" i="39"/>
  <c r="H101" i="39"/>
  <c r="H102" i="39"/>
  <c r="H103" i="39"/>
  <c r="H104" i="39"/>
  <c r="H105" i="39"/>
  <c r="H106" i="39"/>
  <c r="H89" i="39"/>
  <c r="G89" i="39"/>
  <c r="H69" i="39"/>
  <c r="H70" i="39"/>
  <c r="H71" i="39"/>
  <c r="H72" i="39"/>
  <c r="H73" i="39"/>
  <c r="H74" i="39"/>
  <c r="H75" i="39"/>
  <c r="H76" i="39"/>
  <c r="H77" i="39"/>
  <c r="H78" i="39"/>
  <c r="H79" i="39"/>
  <c r="H80" i="39"/>
  <c r="H81" i="39"/>
  <c r="H82" i="39"/>
  <c r="H83" i="39"/>
  <c r="H84" i="39"/>
  <c r="H85" i="39"/>
  <c r="H68" i="39"/>
  <c r="H48" i="39"/>
  <c r="H49" i="39"/>
  <c r="H50" i="39"/>
  <c r="H51" i="39"/>
  <c r="H52" i="39"/>
  <c r="H53" i="39"/>
  <c r="H54" i="39"/>
  <c r="H55" i="39"/>
  <c r="H56" i="39"/>
  <c r="H57" i="39"/>
  <c r="H58" i="39"/>
  <c r="H59" i="39"/>
  <c r="H60" i="39"/>
  <c r="H61" i="39"/>
  <c r="H62" i="39"/>
  <c r="H63" i="39"/>
  <c r="H64" i="39"/>
  <c r="H47" i="39"/>
  <c r="H27" i="39"/>
  <c r="H28" i="39"/>
  <c r="H29" i="39"/>
  <c r="H30" i="39"/>
  <c r="H31" i="39"/>
  <c r="H32" i="39"/>
  <c r="H33" i="39"/>
  <c r="H34" i="39"/>
  <c r="H35" i="39"/>
  <c r="H36" i="39"/>
  <c r="H37" i="39"/>
  <c r="H38" i="39"/>
  <c r="H39" i="39"/>
  <c r="H40" i="39"/>
  <c r="H41" i="39"/>
  <c r="H42" i="39"/>
  <c r="H43" i="39"/>
  <c r="H26" i="39"/>
  <c r="H6" i="39"/>
  <c r="H7" i="39"/>
  <c r="H8" i="39"/>
  <c r="H9" i="39"/>
  <c r="H10" i="39"/>
  <c r="H11" i="39"/>
  <c r="H12" i="39"/>
  <c r="H13" i="39"/>
  <c r="H14" i="39"/>
  <c r="H15" i="39"/>
  <c r="H16" i="39"/>
  <c r="H17" i="39"/>
  <c r="H18" i="39"/>
  <c r="H19" i="39"/>
  <c r="H20" i="39"/>
  <c r="H21" i="39"/>
  <c r="H22" i="39"/>
  <c r="H5" i="39"/>
  <c r="F5" i="27"/>
  <c r="E5" i="27"/>
  <c r="D5" i="27"/>
  <c r="C5" i="27"/>
  <c r="B5" i="27"/>
  <c r="H146" i="139"/>
  <c r="G146" i="139"/>
  <c r="F146" i="139"/>
  <c r="E146" i="139"/>
  <c r="D146" i="139"/>
  <c r="C146" i="139"/>
  <c r="B146" i="139"/>
  <c r="H145" i="139"/>
  <c r="G145" i="139"/>
  <c r="F145" i="139"/>
  <c r="E145" i="139"/>
  <c r="D145" i="139"/>
  <c r="C145" i="139"/>
  <c r="B145" i="139"/>
  <c r="H144" i="139"/>
  <c r="G144" i="139"/>
  <c r="F144" i="139"/>
  <c r="E144" i="139"/>
  <c r="D144" i="139"/>
  <c r="C144" i="139"/>
  <c r="B144" i="139"/>
  <c r="H143" i="139"/>
  <c r="P143" i="139" s="1"/>
  <c r="G143" i="139"/>
  <c r="F143" i="139"/>
  <c r="N143" i="139" s="1"/>
  <c r="E143" i="139"/>
  <c r="D143" i="139"/>
  <c r="L143" i="139" s="1"/>
  <c r="C143" i="139"/>
  <c r="B143" i="139"/>
  <c r="J143" i="139" s="1"/>
  <c r="J142" i="139"/>
  <c r="H142" i="139"/>
  <c r="G142" i="139"/>
  <c r="F142" i="139"/>
  <c r="E142" i="139"/>
  <c r="M143" i="139" s="1"/>
  <c r="D142" i="139"/>
  <c r="C142" i="139"/>
  <c r="B142" i="139"/>
  <c r="H97" i="139"/>
  <c r="G97" i="139"/>
  <c r="F97" i="139"/>
  <c r="M97" i="139" s="1"/>
  <c r="E97" i="139"/>
  <c r="D97" i="139"/>
  <c r="K97" i="139" s="1"/>
  <c r="C97" i="139"/>
  <c r="B97" i="139"/>
  <c r="J97" i="139" s="1"/>
  <c r="H96" i="139"/>
  <c r="H118" i="139" s="1"/>
  <c r="G96" i="139"/>
  <c r="N96" i="139" s="1"/>
  <c r="F96" i="139"/>
  <c r="E96" i="139"/>
  <c r="E118" i="139" s="1"/>
  <c r="D96" i="139"/>
  <c r="D118" i="139" s="1"/>
  <c r="C96" i="139"/>
  <c r="J96" i="139" s="1"/>
  <c r="B96" i="139"/>
  <c r="B118" i="139" s="1"/>
  <c r="H95" i="139"/>
  <c r="P95" i="139" s="1"/>
  <c r="G95" i="139"/>
  <c r="O118" i="139" s="1"/>
  <c r="F95" i="139"/>
  <c r="N118" i="139" s="1"/>
  <c r="E95" i="139"/>
  <c r="D95" i="139"/>
  <c r="K95" i="139" s="1"/>
  <c r="C95" i="139"/>
  <c r="K118" i="139" s="1"/>
  <c r="B95" i="139"/>
  <c r="J118" i="139" s="1"/>
  <c r="H94" i="139"/>
  <c r="O94" i="139" s="1"/>
  <c r="G94" i="139"/>
  <c r="N94" i="139" s="1"/>
  <c r="F94" i="139"/>
  <c r="E94" i="139"/>
  <c r="L94" i="139" s="1"/>
  <c r="D94" i="139"/>
  <c r="K94" i="139" s="1"/>
  <c r="C94" i="139"/>
  <c r="J94" i="139" s="1"/>
  <c r="B94" i="139"/>
  <c r="H75" i="139"/>
  <c r="G75" i="139"/>
  <c r="F75" i="139"/>
  <c r="M75" i="139" s="1"/>
  <c r="E75" i="139"/>
  <c r="D75" i="139"/>
  <c r="K75" i="139" s="1"/>
  <c r="C75" i="139"/>
  <c r="B75" i="139"/>
  <c r="J75" i="139" s="1"/>
  <c r="H74" i="139"/>
  <c r="H122" i="139" s="1"/>
  <c r="G74" i="139"/>
  <c r="F74" i="139"/>
  <c r="M74" i="139" s="1"/>
  <c r="E74" i="139"/>
  <c r="E122" i="139" s="1"/>
  <c r="D74" i="139"/>
  <c r="D122" i="139" s="1"/>
  <c r="C74" i="139"/>
  <c r="B74" i="139"/>
  <c r="B122" i="139" s="1"/>
  <c r="H73" i="139"/>
  <c r="G73" i="139"/>
  <c r="O122" i="139" s="1"/>
  <c r="F73" i="139"/>
  <c r="N122" i="139" s="1"/>
  <c r="E73" i="139"/>
  <c r="L73" i="139" s="1"/>
  <c r="D73" i="139"/>
  <c r="C73" i="139"/>
  <c r="K122" i="139" s="1"/>
  <c r="B73" i="139"/>
  <c r="J122" i="139" s="1"/>
  <c r="H72" i="139"/>
  <c r="G72" i="139"/>
  <c r="N72" i="139" s="1"/>
  <c r="F72" i="139"/>
  <c r="M72" i="139" s="1"/>
  <c r="E72" i="139"/>
  <c r="D72" i="139"/>
  <c r="C72" i="139"/>
  <c r="J72" i="139" s="1"/>
  <c r="B72" i="139"/>
  <c r="H53" i="139"/>
  <c r="P53" i="139" s="1"/>
  <c r="G53" i="139"/>
  <c r="F53" i="139"/>
  <c r="E53" i="139"/>
  <c r="D53" i="139"/>
  <c r="K53" i="139" s="1"/>
  <c r="C53" i="139"/>
  <c r="B53" i="139"/>
  <c r="H52" i="139"/>
  <c r="P52" i="139" s="1"/>
  <c r="G52" i="139"/>
  <c r="G121" i="139" s="1"/>
  <c r="F52" i="139"/>
  <c r="F121" i="139" s="1"/>
  <c r="E52" i="139"/>
  <c r="E121" i="139" s="1"/>
  <c r="D52" i="139"/>
  <c r="L52" i="139" s="1"/>
  <c r="C52" i="139"/>
  <c r="C121" i="139" s="1"/>
  <c r="B52" i="139"/>
  <c r="B121" i="139" s="1"/>
  <c r="K51" i="139"/>
  <c r="H51" i="139"/>
  <c r="P121" i="139" s="1"/>
  <c r="G51" i="139"/>
  <c r="O121" i="139" s="1"/>
  <c r="F51" i="139"/>
  <c r="N121" i="139" s="1"/>
  <c r="E51" i="139"/>
  <c r="L51" i="139" s="1"/>
  <c r="D51" i="139"/>
  <c r="L121" i="139" s="1"/>
  <c r="C51" i="139"/>
  <c r="K121" i="139" s="1"/>
  <c r="B51" i="139"/>
  <c r="J121" i="139" s="1"/>
  <c r="H50" i="139"/>
  <c r="P50" i="139" s="1"/>
  <c r="G50" i="139"/>
  <c r="N50" i="139" s="1"/>
  <c r="F50" i="139"/>
  <c r="E50" i="139"/>
  <c r="M50" i="139" s="1"/>
  <c r="D50" i="139"/>
  <c r="C50" i="139"/>
  <c r="J50" i="139" s="1"/>
  <c r="B50" i="139"/>
  <c r="O31" i="139"/>
  <c r="H31" i="139"/>
  <c r="G31" i="139"/>
  <c r="F31" i="139"/>
  <c r="N31" i="139" s="1"/>
  <c r="E31" i="139"/>
  <c r="D31" i="139"/>
  <c r="K31" i="139" s="1"/>
  <c r="C31" i="139"/>
  <c r="B31" i="139"/>
  <c r="J31" i="139" s="1"/>
  <c r="H30" i="139"/>
  <c r="H120" i="139" s="1"/>
  <c r="G30" i="139"/>
  <c r="F30" i="139"/>
  <c r="F120" i="139" s="1"/>
  <c r="E30" i="139"/>
  <c r="E120" i="139" s="1"/>
  <c r="D30" i="139"/>
  <c r="D120" i="139" s="1"/>
  <c r="C30" i="139"/>
  <c r="B30" i="139"/>
  <c r="B120" i="139" s="1"/>
  <c r="H29" i="139"/>
  <c r="G29" i="139"/>
  <c r="O120" i="139" s="1"/>
  <c r="F29" i="139"/>
  <c r="N120" i="139" s="1"/>
  <c r="E29" i="139"/>
  <c r="L29" i="139" s="1"/>
  <c r="D29" i="139"/>
  <c r="L120" i="139" s="1"/>
  <c r="C29" i="139"/>
  <c r="K120" i="139" s="1"/>
  <c r="B29" i="139"/>
  <c r="J120" i="139" s="1"/>
  <c r="H28" i="139"/>
  <c r="G28" i="139"/>
  <c r="N28" i="139" s="1"/>
  <c r="F28" i="139"/>
  <c r="E28" i="139"/>
  <c r="M28" i="139" s="1"/>
  <c r="D28" i="139"/>
  <c r="C28" i="139"/>
  <c r="J28" i="139" s="1"/>
  <c r="B28" i="139"/>
  <c r="H9" i="139"/>
  <c r="P9" i="139" s="1"/>
  <c r="G9" i="139"/>
  <c r="F9" i="139"/>
  <c r="N9" i="139" s="1"/>
  <c r="E9" i="139"/>
  <c r="D9" i="139"/>
  <c r="K9" i="139" s="1"/>
  <c r="C9" i="139"/>
  <c r="B9" i="139"/>
  <c r="J9" i="139" s="1"/>
  <c r="H8" i="139"/>
  <c r="P8" i="139" s="1"/>
  <c r="G8" i="139"/>
  <c r="G119" i="139" s="1"/>
  <c r="F8" i="139"/>
  <c r="F119" i="139" s="1"/>
  <c r="E8" i="139"/>
  <c r="E119" i="139" s="1"/>
  <c r="D8" i="139"/>
  <c r="L8" i="139" s="1"/>
  <c r="C8" i="139"/>
  <c r="C119" i="139" s="1"/>
  <c r="B8" i="139"/>
  <c r="B119" i="139" s="1"/>
  <c r="K7" i="139"/>
  <c r="H7" i="139"/>
  <c r="P119" i="139" s="1"/>
  <c r="G7" i="139"/>
  <c r="O119" i="139" s="1"/>
  <c r="F7" i="139"/>
  <c r="N119" i="139" s="1"/>
  <c r="E7" i="139"/>
  <c r="L7" i="139" s="1"/>
  <c r="D7" i="139"/>
  <c r="L119" i="139" s="1"/>
  <c r="C7" i="139"/>
  <c r="K119" i="139" s="1"/>
  <c r="B7" i="139"/>
  <c r="J119" i="139" s="1"/>
  <c r="H6" i="139"/>
  <c r="P6" i="139" s="1"/>
  <c r="G6" i="139"/>
  <c r="N6" i="139" s="1"/>
  <c r="F6" i="139"/>
  <c r="E6" i="139"/>
  <c r="M6" i="139" s="1"/>
  <c r="D6" i="139"/>
  <c r="C6" i="139"/>
  <c r="J6" i="139" s="1"/>
  <c r="B6" i="139"/>
  <c r="H146" i="138"/>
  <c r="G146" i="138"/>
  <c r="O146" i="138" s="1"/>
  <c r="F146" i="138"/>
  <c r="N146" i="138" s="1"/>
  <c r="E146" i="138"/>
  <c r="M146" i="138" s="1"/>
  <c r="D146" i="138"/>
  <c r="L146" i="138" s="1"/>
  <c r="C146" i="138"/>
  <c r="K146" i="138" s="1"/>
  <c r="B146" i="138"/>
  <c r="J146" i="138" s="1"/>
  <c r="H145" i="138"/>
  <c r="P145" i="138" s="1"/>
  <c r="G145" i="138"/>
  <c r="O145" i="138" s="1"/>
  <c r="F145" i="138"/>
  <c r="E145" i="138"/>
  <c r="D145" i="138"/>
  <c r="L145" i="138" s="1"/>
  <c r="C145" i="138"/>
  <c r="K145" i="138" s="1"/>
  <c r="B145" i="138"/>
  <c r="H144" i="138"/>
  <c r="G144" i="138"/>
  <c r="F144" i="138"/>
  <c r="N144" i="138" s="1"/>
  <c r="E144" i="138"/>
  <c r="M144" i="138" s="1"/>
  <c r="D144" i="138"/>
  <c r="C144" i="138"/>
  <c r="B144" i="138"/>
  <c r="J144" i="138" s="1"/>
  <c r="H143" i="138"/>
  <c r="P142" i="138" s="1"/>
  <c r="G143" i="138"/>
  <c r="O143" i="138" s="1"/>
  <c r="F143" i="138"/>
  <c r="E143" i="138"/>
  <c r="D143" i="138"/>
  <c r="L142" i="138" s="1"/>
  <c r="C143" i="138"/>
  <c r="K143" i="138" s="1"/>
  <c r="B143" i="138"/>
  <c r="O142" i="138"/>
  <c r="K142" i="138"/>
  <c r="H142" i="138"/>
  <c r="P146" i="138" s="1"/>
  <c r="G142" i="138"/>
  <c r="O144" i="138" s="1"/>
  <c r="F142" i="138"/>
  <c r="N145" i="138" s="1"/>
  <c r="E142" i="138"/>
  <c r="M145" i="138" s="1"/>
  <c r="D142" i="138"/>
  <c r="L144" i="138" s="1"/>
  <c r="C142" i="138"/>
  <c r="K144" i="138" s="1"/>
  <c r="B142" i="138"/>
  <c r="J145" i="138" s="1"/>
  <c r="O97" i="138"/>
  <c r="K97" i="138"/>
  <c r="H97" i="138"/>
  <c r="G97" i="138"/>
  <c r="N97" i="138" s="1"/>
  <c r="F97" i="138"/>
  <c r="M97" i="138" s="1"/>
  <c r="E97" i="138"/>
  <c r="L97" i="138" s="1"/>
  <c r="D97" i="138"/>
  <c r="C97" i="138"/>
  <c r="J97" i="138" s="1"/>
  <c r="B97" i="138"/>
  <c r="P97" i="138" s="1"/>
  <c r="M96" i="138"/>
  <c r="H96" i="138"/>
  <c r="H118" i="138" s="1"/>
  <c r="G96" i="138"/>
  <c r="N96" i="138" s="1"/>
  <c r="F96" i="138"/>
  <c r="F118" i="138" s="1"/>
  <c r="E96" i="138"/>
  <c r="E118" i="138" s="1"/>
  <c r="D96" i="138"/>
  <c r="D118" i="138" s="1"/>
  <c r="C96" i="138"/>
  <c r="J96" i="138" s="1"/>
  <c r="B96" i="138"/>
  <c r="B118" i="138" s="1"/>
  <c r="O95" i="138"/>
  <c r="K95" i="138"/>
  <c r="H95" i="138"/>
  <c r="P118" i="138" s="1"/>
  <c r="G95" i="138"/>
  <c r="N95" i="138" s="1"/>
  <c r="F95" i="138"/>
  <c r="N118" i="138" s="1"/>
  <c r="E95" i="138"/>
  <c r="L95" i="138" s="1"/>
  <c r="D95" i="138"/>
  <c r="L118" i="138" s="1"/>
  <c r="C95" i="138"/>
  <c r="J95" i="138" s="1"/>
  <c r="B95" i="138"/>
  <c r="J118" i="138" s="1"/>
  <c r="M94" i="138"/>
  <c r="H94" i="138"/>
  <c r="P94" i="138" s="1"/>
  <c r="G94" i="138"/>
  <c r="N94" i="138" s="1"/>
  <c r="F94" i="138"/>
  <c r="E94" i="138"/>
  <c r="L94" i="138" s="1"/>
  <c r="D94" i="138"/>
  <c r="K94" i="138" s="1"/>
  <c r="C94" i="138"/>
  <c r="J94" i="138" s="1"/>
  <c r="B94" i="138"/>
  <c r="O75" i="138"/>
  <c r="K75" i="138"/>
  <c r="H75" i="138"/>
  <c r="G75" i="138"/>
  <c r="N75" i="138" s="1"/>
  <c r="F75" i="138"/>
  <c r="M75" i="138" s="1"/>
  <c r="E75" i="138"/>
  <c r="L75" i="138" s="1"/>
  <c r="D75" i="138"/>
  <c r="C75" i="138"/>
  <c r="J75" i="138" s="1"/>
  <c r="B75" i="138"/>
  <c r="P75" i="138" s="1"/>
  <c r="N74" i="138"/>
  <c r="M74" i="138"/>
  <c r="H74" i="138"/>
  <c r="H122" i="138" s="1"/>
  <c r="G74" i="138"/>
  <c r="G122" i="138" s="1"/>
  <c r="F74" i="138"/>
  <c r="F122" i="138" s="1"/>
  <c r="E74" i="138"/>
  <c r="E122" i="138" s="1"/>
  <c r="D74" i="138"/>
  <c r="D122" i="138" s="1"/>
  <c r="C74" i="138"/>
  <c r="J74" i="138" s="1"/>
  <c r="B74" i="138"/>
  <c r="B122" i="138" s="1"/>
  <c r="O73" i="138"/>
  <c r="K73" i="138"/>
  <c r="H73" i="138"/>
  <c r="P122" i="138" s="1"/>
  <c r="G73" i="138"/>
  <c r="N73" i="138" s="1"/>
  <c r="F73" i="138"/>
  <c r="N122" i="138" s="1"/>
  <c r="E73" i="138"/>
  <c r="L73" i="138" s="1"/>
  <c r="D73" i="138"/>
  <c r="L122" i="138" s="1"/>
  <c r="C73" i="138"/>
  <c r="J73" i="138" s="1"/>
  <c r="B73" i="138"/>
  <c r="J122" i="138" s="1"/>
  <c r="M72" i="138"/>
  <c r="H72" i="138"/>
  <c r="P72" i="138" s="1"/>
  <c r="G72" i="138"/>
  <c r="F72" i="138"/>
  <c r="N72" i="138" s="1"/>
  <c r="E72" i="138"/>
  <c r="L72" i="138" s="1"/>
  <c r="D72" i="138"/>
  <c r="K72" i="138" s="1"/>
  <c r="C72" i="138"/>
  <c r="J72" i="138" s="1"/>
  <c r="B72" i="138"/>
  <c r="O53" i="138"/>
  <c r="K53" i="138"/>
  <c r="H53" i="138"/>
  <c r="P53" i="138" s="1"/>
  <c r="G53" i="138"/>
  <c r="N53" i="138" s="1"/>
  <c r="F53" i="138"/>
  <c r="M53" i="138" s="1"/>
  <c r="E53" i="138"/>
  <c r="D53" i="138"/>
  <c r="L53" i="138" s="1"/>
  <c r="C53" i="138"/>
  <c r="J53" i="138" s="1"/>
  <c r="B53" i="138"/>
  <c r="M52" i="138"/>
  <c r="H52" i="138"/>
  <c r="P52" i="138" s="1"/>
  <c r="G52" i="138"/>
  <c r="G121" i="138" s="1"/>
  <c r="F52" i="138"/>
  <c r="N52" i="138" s="1"/>
  <c r="E52" i="138"/>
  <c r="E121" i="138" s="1"/>
  <c r="D52" i="138"/>
  <c r="D121" i="138" s="1"/>
  <c r="C52" i="138"/>
  <c r="C121" i="138" s="1"/>
  <c r="B52" i="138"/>
  <c r="J52" i="138" s="1"/>
  <c r="O51" i="138"/>
  <c r="K51" i="138"/>
  <c r="H51" i="138"/>
  <c r="P121" i="138" s="1"/>
  <c r="G51" i="138"/>
  <c r="O121" i="138" s="1"/>
  <c r="F51" i="138"/>
  <c r="N121" i="138" s="1"/>
  <c r="E51" i="138"/>
  <c r="M121" i="138" s="1"/>
  <c r="D51" i="138"/>
  <c r="L121" i="138" s="1"/>
  <c r="C51" i="138"/>
  <c r="K121" i="138" s="1"/>
  <c r="B51" i="138"/>
  <c r="J121" i="138" s="1"/>
  <c r="M50" i="138"/>
  <c r="H50" i="138"/>
  <c r="P50" i="138" s="1"/>
  <c r="G50" i="138"/>
  <c r="F50" i="138"/>
  <c r="N50" i="138" s="1"/>
  <c r="E50" i="138"/>
  <c r="L50" i="138" s="1"/>
  <c r="D50" i="138"/>
  <c r="K50" i="138" s="1"/>
  <c r="C50" i="138"/>
  <c r="B50" i="138"/>
  <c r="J50" i="138" s="1"/>
  <c r="O31" i="138"/>
  <c r="K31" i="138"/>
  <c r="H31" i="138"/>
  <c r="P31" i="138" s="1"/>
  <c r="G31" i="138"/>
  <c r="N31" i="138" s="1"/>
  <c r="F31" i="138"/>
  <c r="M31" i="138" s="1"/>
  <c r="E31" i="138"/>
  <c r="D31" i="138"/>
  <c r="L31" i="138" s="1"/>
  <c r="C31" i="138"/>
  <c r="J31" i="138" s="1"/>
  <c r="B31" i="138"/>
  <c r="M30" i="138"/>
  <c r="H30" i="138"/>
  <c r="H120" i="138" s="1"/>
  <c r="G30" i="138"/>
  <c r="G120" i="138" s="1"/>
  <c r="F30" i="138"/>
  <c r="N30" i="138" s="1"/>
  <c r="E30" i="138"/>
  <c r="E120" i="138" s="1"/>
  <c r="D30" i="138"/>
  <c r="D120" i="138" s="1"/>
  <c r="C30" i="138"/>
  <c r="C120" i="138" s="1"/>
  <c r="B30" i="138"/>
  <c r="J30" i="138" s="1"/>
  <c r="O29" i="138"/>
  <c r="K29" i="138"/>
  <c r="H29" i="138"/>
  <c r="P29" i="138" s="1"/>
  <c r="G29" i="138"/>
  <c r="N29" i="138" s="1"/>
  <c r="F29" i="138"/>
  <c r="N120" i="138" s="1"/>
  <c r="E29" i="138"/>
  <c r="M120" i="138" s="1"/>
  <c r="D29" i="138"/>
  <c r="L29" i="138" s="1"/>
  <c r="C29" i="138"/>
  <c r="J29" i="138" s="1"/>
  <c r="B29" i="138"/>
  <c r="J120" i="138" s="1"/>
  <c r="M28" i="138"/>
  <c r="H28" i="138"/>
  <c r="P28" i="138" s="1"/>
  <c r="G28" i="138"/>
  <c r="F28" i="138"/>
  <c r="N28" i="138" s="1"/>
  <c r="E28" i="138"/>
  <c r="L28" i="138" s="1"/>
  <c r="D28" i="138"/>
  <c r="K28" i="138" s="1"/>
  <c r="C28" i="138"/>
  <c r="B28" i="138"/>
  <c r="J28" i="138" s="1"/>
  <c r="O9" i="138"/>
  <c r="K9" i="138"/>
  <c r="H9" i="138"/>
  <c r="P9" i="138" s="1"/>
  <c r="G9" i="138"/>
  <c r="N9" i="138" s="1"/>
  <c r="F9" i="138"/>
  <c r="M9" i="138" s="1"/>
  <c r="E9" i="138"/>
  <c r="D9" i="138"/>
  <c r="L9" i="138" s="1"/>
  <c r="C9" i="138"/>
  <c r="J9" i="138" s="1"/>
  <c r="B9" i="138"/>
  <c r="M8" i="138"/>
  <c r="H8" i="138"/>
  <c r="P8" i="138" s="1"/>
  <c r="G8" i="138"/>
  <c r="G119" i="138" s="1"/>
  <c r="F8" i="138"/>
  <c r="N8" i="138" s="1"/>
  <c r="E8" i="138"/>
  <c r="E119" i="138" s="1"/>
  <c r="D8" i="138"/>
  <c r="D119" i="138" s="1"/>
  <c r="C8" i="138"/>
  <c r="C119" i="138" s="1"/>
  <c r="B8" i="138"/>
  <c r="J8" i="138" s="1"/>
  <c r="O7" i="138"/>
  <c r="K7" i="138"/>
  <c r="H7" i="138"/>
  <c r="P119" i="138" s="1"/>
  <c r="G7" i="138"/>
  <c r="O119" i="138" s="1"/>
  <c r="F7" i="138"/>
  <c r="N119" i="138" s="1"/>
  <c r="E7" i="138"/>
  <c r="M119" i="138" s="1"/>
  <c r="D7" i="138"/>
  <c r="L119" i="138" s="1"/>
  <c r="C7" i="138"/>
  <c r="K119" i="138" s="1"/>
  <c r="B7" i="138"/>
  <c r="J119" i="138" s="1"/>
  <c r="M6" i="138"/>
  <c r="H6" i="138"/>
  <c r="P6" i="138" s="1"/>
  <c r="G6" i="138"/>
  <c r="F6" i="138"/>
  <c r="N6" i="138" s="1"/>
  <c r="E6" i="138"/>
  <c r="L6" i="138" s="1"/>
  <c r="D6" i="138"/>
  <c r="K6" i="138" s="1"/>
  <c r="C6" i="138"/>
  <c r="B6" i="138"/>
  <c r="J6" i="138" s="1"/>
  <c r="H146" i="137"/>
  <c r="G146" i="137"/>
  <c r="F146" i="137"/>
  <c r="E146" i="137"/>
  <c r="D146" i="137"/>
  <c r="C146" i="137"/>
  <c r="B146" i="137"/>
  <c r="H145" i="137"/>
  <c r="G145" i="137"/>
  <c r="F145" i="137"/>
  <c r="E145" i="137"/>
  <c r="D145" i="137"/>
  <c r="C145" i="137"/>
  <c r="B145" i="137"/>
  <c r="H144" i="137"/>
  <c r="G144" i="137"/>
  <c r="O144" i="137" s="1"/>
  <c r="F144" i="137"/>
  <c r="E144" i="137"/>
  <c r="D144" i="137"/>
  <c r="C144" i="137"/>
  <c r="K144" i="137" s="1"/>
  <c r="B144" i="137"/>
  <c r="H143" i="137"/>
  <c r="G143" i="137"/>
  <c r="F143" i="137"/>
  <c r="N143" i="137" s="1"/>
  <c r="E143" i="137"/>
  <c r="M143" i="137" s="1"/>
  <c r="D143" i="137"/>
  <c r="C143" i="137"/>
  <c r="B143" i="137"/>
  <c r="J143" i="137" s="1"/>
  <c r="H142" i="137"/>
  <c r="P142" i="137" s="1"/>
  <c r="G142" i="137"/>
  <c r="O142" i="137" s="1"/>
  <c r="F142" i="137"/>
  <c r="E142" i="137"/>
  <c r="M145" i="137" s="1"/>
  <c r="D142" i="137"/>
  <c r="L142" i="137" s="1"/>
  <c r="C142" i="137"/>
  <c r="K142" i="137" s="1"/>
  <c r="B142" i="137"/>
  <c r="O118" i="137"/>
  <c r="K118" i="137"/>
  <c r="H97" i="137"/>
  <c r="P97" i="137" s="1"/>
  <c r="G97" i="137"/>
  <c r="F97" i="137"/>
  <c r="E97" i="137"/>
  <c r="D97" i="137"/>
  <c r="K97" i="137" s="1"/>
  <c r="C97" i="137"/>
  <c r="B97" i="137"/>
  <c r="H96" i="137"/>
  <c r="H118" i="137" s="1"/>
  <c r="G96" i="137"/>
  <c r="N96" i="137" s="1"/>
  <c r="F96" i="137"/>
  <c r="F118" i="137" s="1"/>
  <c r="E96" i="137"/>
  <c r="E118" i="137" s="1"/>
  <c r="D96" i="137"/>
  <c r="D118" i="137" s="1"/>
  <c r="C96" i="137"/>
  <c r="J96" i="137" s="1"/>
  <c r="B96" i="137"/>
  <c r="B118" i="137" s="1"/>
  <c r="H95" i="137"/>
  <c r="P95" i="137" s="1"/>
  <c r="G95" i="137"/>
  <c r="F95" i="137"/>
  <c r="N118" i="137" s="1"/>
  <c r="E95" i="137"/>
  <c r="L95" i="137" s="1"/>
  <c r="D95" i="137"/>
  <c r="L118" i="137" s="1"/>
  <c r="C95" i="137"/>
  <c r="B95" i="137"/>
  <c r="J118" i="137" s="1"/>
  <c r="H94" i="137"/>
  <c r="P94" i="137" s="1"/>
  <c r="G94" i="137"/>
  <c r="F94" i="137"/>
  <c r="E94" i="137"/>
  <c r="M94" i="137" s="1"/>
  <c r="D94" i="137"/>
  <c r="L94" i="137" s="1"/>
  <c r="C94" i="137"/>
  <c r="B94" i="137"/>
  <c r="O75" i="137"/>
  <c r="K75" i="137"/>
  <c r="H75" i="137"/>
  <c r="G75" i="137"/>
  <c r="F75" i="137"/>
  <c r="N75" i="137" s="1"/>
  <c r="E75" i="137"/>
  <c r="L75" i="137" s="1"/>
  <c r="D75" i="137"/>
  <c r="C75" i="137"/>
  <c r="B75" i="137"/>
  <c r="J75" i="137" s="1"/>
  <c r="H74" i="137"/>
  <c r="H122" i="137" s="1"/>
  <c r="G74" i="137"/>
  <c r="F74" i="137"/>
  <c r="F122" i="137" s="1"/>
  <c r="E74" i="137"/>
  <c r="E122" i="137" s="1"/>
  <c r="D74" i="137"/>
  <c r="D122" i="137" s="1"/>
  <c r="C74" i="137"/>
  <c r="B74" i="137"/>
  <c r="B122" i="137" s="1"/>
  <c r="H73" i="137"/>
  <c r="G73" i="137"/>
  <c r="O122" i="137" s="1"/>
  <c r="F73" i="137"/>
  <c r="N122" i="137" s="1"/>
  <c r="E73" i="137"/>
  <c r="D73" i="137"/>
  <c r="L122" i="137" s="1"/>
  <c r="C73" i="137"/>
  <c r="K122" i="137" s="1"/>
  <c r="B73" i="137"/>
  <c r="J122" i="137" s="1"/>
  <c r="H72" i="137"/>
  <c r="G72" i="137"/>
  <c r="N72" i="137" s="1"/>
  <c r="F72" i="137"/>
  <c r="M72" i="137" s="1"/>
  <c r="E72" i="137"/>
  <c r="D72" i="137"/>
  <c r="L72" i="137" s="1"/>
  <c r="C72" i="137"/>
  <c r="J72" i="137" s="1"/>
  <c r="B72" i="137"/>
  <c r="H53" i="137"/>
  <c r="P53" i="137" s="1"/>
  <c r="G53" i="137"/>
  <c r="F53" i="137"/>
  <c r="E53" i="137"/>
  <c r="D53" i="137"/>
  <c r="K53" i="137" s="1"/>
  <c r="C53" i="137"/>
  <c r="B53" i="137"/>
  <c r="H52" i="137"/>
  <c r="P52" i="137" s="1"/>
  <c r="G52" i="137"/>
  <c r="G121" i="137" s="1"/>
  <c r="F52" i="137"/>
  <c r="F121" i="137" s="1"/>
  <c r="E52" i="137"/>
  <c r="E121" i="137" s="1"/>
  <c r="D52" i="137"/>
  <c r="L52" i="137" s="1"/>
  <c r="C52" i="137"/>
  <c r="C121" i="137" s="1"/>
  <c r="B52" i="137"/>
  <c r="B121" i="137" s="1"/>
  <c r="H51" i="137"/>
  <c r="P121" i="137" s="1"/>
  <c r="G51" i="137"/>
  <c r="O121" i="137" s="1"/>
  <c r="F51" i="137"/>
  <c r="N121" i="137" s="1"/>
  <c r="E51" i="137"/>
  <c r="L51" i="137" s="1"/>
  <c r="D51" i="137"/>
  <c r="L121" i="137" s="1"/>
  <c r="C51" i="137"/>
  <c r="K121" i="137" s="1"/>
  <c r="B51" i="137"/>
  <c r="J121" i="137" s="1"/>
  <c r="H50" i="137"/>
  <c r="P50" i="137" s="1"/>
  <c r="G50" i="137"/>
  <c r="F50" i="137"/>
  <c r="E50" i="137"/>
  <c r="M50" i="137" s="1"/>
  <c r="D50" i="137"/>
  <c r="L50" i="137" s="1"/>
  <c r="C50" i="137"/>
  <c r="B50" i="137"/>
  <c r="O31" i="137"/>
  <c r="K31" i="137"/>
  <c r="H31" i="137"/>
  <c r="G31" i="137"/>
  <c r="F31" i="137"/>
  <c r="N31" i="137" s="1"/>
  <c r="E31" i="137"/>
  <c r="L31" i="137" s="1"/>
  <c r="D31" i="137"/>
  <c r="C31" i="137"/>
  <c r="B31" i="137"/>
  <c r="J31" i="137" s="1"/>
  <c r="H30" i="137"/>
  <c r="H120" i="137" s="1"/>
  <c r="G30" i="137"/>
  <c r="F30" i="137"/>
  <c r="F120" i="137" s="1"/>
  <c r="E30" i="137"/>
  <c r="E120" i="137" s="1"/>
  <c r="D30" i="137"/>
  <c r="D120" i="137" s="1"/>
  <c r="C30" i="137"/>
  <c r="B30" i="137"/>
  <c r="B120" i="137" s="1"/>
  <c r="O29" i="137"/>
  <c r="H29" i="137"/>
  <c r="G29" i="137"/>
  <c r="O120" i="137" s="1"/>
  <c r="F29" i="137"/>
  <c r="N120" i="137" s="1"/>
  <c r="E29" i="137"/>
  <c r="L29" i="137" s="1"/>
  <c r="D29" i="137"/>
  <c r="C29" i="137"/>
  <c r="K120" i="137" s="1"/>
  <c r="B29" i="137"/>
  <c r="J120" i="137" s="1"/>
  <c r="H28" i="137"/>
  <c r="P28" i="137" s="1"/>
  <c r="G28" i="137"/>
  <c r="F28" i="137"/>
  <c r="E28" i="137"/>
  <c r="D28" i="137"/>
  <c r="C28" i="137"/>
  <c r="B28" i="137"/>
  <c r="H9" i="137"/>
  <c r="P9" i="137" s="1"/>
  <c r="G9" i="137"/>
  <c r="F9" i="137"/>
  <c r="E9" i="137"/>
  <c r="D9" i="137"/>
  <c r="K9" i="137" s="1"/>
  <c r="C9" i="137"/>
  <c r="B9" i="137"/>
  <c r="H8" i="137"/>
  <c r="P8" i="137" s="1"/>
  <c r="G8" i="137"/>
  <c r="G119" i="137" s="1"/>
  <c r="F8" i="137"/>
  <c r="F119" i="137" s="1"/>
  <c r="E8" i="137"/>
  <c r="E119" i="137" s="1"/>
  <c r="D8" i="137"/>
  <c r="C8" i="137"/>
  <c r="C119" i="137" s="1"/>
  <c r="B8" i="137"/>
  <c r="B119" i="137" s="1"/>
  <c r="H7" i="137"/>
  <c r="P119" i="137" s="1"/>
  <c r="G7" i="137"/>
  <c r="O119" i="137" s="1"/>
  <c r="F7" i="137"/>
  <c r="N119" i="137" s="1"/>
  <c r="E7" i="137"/>
  <c r="D7" i="137"/>
  <c r="L119" i="137" s="1"/>
  <c r="C7" i="137"/>
  <c r="K119" i="137" s="1"/>
  <c r="B7" i="137"/>
  <c r="J119" i="137" s="1"/>
  <c r="O6" i="137"/>
  <c r="K6" i="137"/>
  <c r="H6" i="137"/>
  <c r="G6" i="137"/>
  <c r="F6" i="137"/>
  <c r="E6" i="137"/>
  <c r="D6" i="137"/>
  <c r="C6" i="137"/>
  <c r="B6" i="137"/>
  <c r="H146" i="136"/>
  <c r="P146" i="136" s="1"/>
  <c r="G146" i="136"/>
  <c r="O146" i="136" s="1"/>
  <c r="F146" i="136"/>
  <c r="N146" i="136" s="1"/>
  <c r="E146" i="136"/>
  <c r="M146" i="136" s="1"/>
  <c r="D146" i="136"/>
  <c r="L146" i="136" s="1"/>
  <c r="C146" i="136"/>
  <c r="K146" i="136" s="1"/>
  <c r="B146" i="136"/>
  <c r="J146" i="136" s="1"/>
  <c r="H145" i="136"/>
  <c r="P145" i="136" s="1"/>
  <c r="G145" i="136"/>
  <c r="O145" i="136" s="1"/>
  <c r="F145" i="136"/>
  <c r="E145" i="136"/>
  <c r="M145" i="136" s="1"/>
  <c r="D145" i="136"/>
  <c r="L145" i="136" s="1"/>
  <c r="C145" i="136"/>
  <c r="K145" i="136" s="1"/>
  <c r="B145" i="136"/>
  <c r="H144" i="136"/>
  <c r="G144" i="136"/>
  <c r="F144" i="136"/>
  <c r="N144" i="136" s="1"/>
  <c r="E144" i="136"/>
  <c r="M144" i="136" s="1"/>
  <c r="D144" i="136"/>
  <c r="C144" i="136"/>
  <c r="B144" i="136"/>
  <c r="J144" i="136" s="1"/>
  <c r="H143" i="136"/>
  <c r="P142" i="136" s="1"/>
  <c r="G143" i="136"/>
  <c r="O143" i="136" s="1"/>
  <c r="F143" i="136"/>
  <c r="E143" i="136"/>
  <c r="D143" i="136"/>
  <c r="L143" i="136" s="1"/>
  <c r="C143" i="136"/>
  <c r="K143" i="136" s="1"/>
  <c r="B143" i="136"/>
  <c r="O142" i="136"/>
  <c r="K142" i="136"/>
  <c r="H142" i="136"/>
  <c r="P144" i="136" s="1"/>
  <c r="G142" i="136"/>
  <c r="O144" i="136" s="1"/>
  <c r="F142" i="136"/>
  <c r="N145" i="136" s="1"/>
  <c r="E142" i="136"/>
  <c r="M143" i="136" s="1"/>
  <c r="D142" i="136"/>
  <c r="L144" i="136" s="1"/>
  <c r="C142" i="136"/>
  <c r="K144" i="136" s="1"/>
  <c r="B142" i="136"/>
  <c r="J145" i="136" s="1"/>
  <c r="O97" i="136"/>
  <c r="K97" i="136"/>
  <c r="H97" i="136"/>
  <c r="G97" i="136"/>
  <c r="N97" i="136" s="1"/>
  <c r="F97" i="136"/>
  <c r="M97" i="136" s="1"/>
  <c r="E97" i="136"/>
  <c r="L97" i="136" s="1"/>
  <c r="D97" i="136"/>
  <c r="C97" i="136"/>
  <c r="J97" i="136" s="1"/>
  <c r="B97" i="136"/>
  <c r="P97" i="136" s="1"/>
  <c r="M96" i="136"/>
  <c r="H96" i="136"/>
  <c r="H118" i="136" s="1"/>
  <c r="G96" i="136"/>
  <c r="N96" i="136" s="1"/>
  <c r="F96" i="136"/>
  <c r="F118" i="136" s="1"/>
  <c r="E96" i="136"/>
  <c r="E118" i="136" s="1"/>
  <c r="D96" i="136"/>
  <c r="D118" i="136" s="1"/>
  <c r="C96" i="136"/>
  <c r="J96" i="136" s="1"/>
  <c r="B96" i="136"/>
  <c r="B118" i="136" s="1"/>
  <c r="O95" i="136"/>
  <c r="K95" i="136"/>
  <c r="H95" i="136"/>
  <c r="P95" i="136" s="1"/>
  <c r="G95" i="136"/>
  <c r="N95" i="136" s="1"/>
  <c r="F95" i="136"/>
  <c r="N118" i="136" s="1"/>
  <c r="E95" i="136"/>
  <c r="L95" i="136" s="1"/>
  <c r="D95" i="136"/>
  <c r="L118" i="136" s="1"/>
  <c r="C95" i="136"/>
  <c r="J95" i="136" s="1"/>
  <c r="B95" i="136"/>
  <c r="J118" i="136" s="1"/>
  <c r="M94" i="136"/>
  <c r="H94" i="136"/>
  <c r="P94" i="136" s="1"/>
  <c r="G94" i="136"/>
  <c r="N94" i="136" s="1"/>
  <c r="F94" i="136"/>
  <c r="E94" i="136"/>
  <c r="L94" i="136" s="1"/>
  <c r="D94" i="136"/>
  <c r="K94" i="136" s="1"/>
  <c r="C94" i="136"/>
  <c r="J94" i="136" s="1"/>
  <c r="B94" i="136"/>
  <c r="O75" i="136"/>
  <c r="K75" i="136"/>
  <c r="H75" i="136"/>
  <c r="P75" i="136" s="1"/>
  <c r="G75" i="136"/>
  <c r="N75" i="136" s="1"/>
  <c r="F75" i="136"/>
  <c r="M75" i="136" s="1"/>
  <c r="E75" i="136"/>
  <c r="L75" i="136" s="1"/>
  <c r="D75" i="136"/>
  <c r="C75" i="136"/>
  <c r="J75" i="136" s="1"/>
  <c r="B75" i="136"/>
  <c r="M74" i="136"/>
  <c r="H74" i="136"/>
  <c r="H122" i="136" s="1"/>
  <c r="G74" i="136"/>
  <c r="N74" i="136" s="1"/>
  <c r="F74" i="136"/>
  <c r="F122" i="136" s="1"/>
  <c r="E74" i="136"/>
  <c r="E122" i="136" s="1"/>
  <c r="D74" i="136"/>
  <c r="D122" i="136" s="1"/>
  <c r="C74" i="136"/>
  <c r="J74" i="136" s="1"/>
  <c r="B74" i="136"/>
  <c r="B122" i="136" s="1"/>
  <c r="O73" i="136"/>
  <c r="K73" i="136"/>
  <c r="H73" i="136"/>
  <c r="P73" i="136" s="1"/>
  <c r="G73" i="136"/>
  <c r="N73" i="136" s="1"/>
  <c r="F73" i="136"/>
  <c r="N122" i="136" s="1"/>
  <c r="E73" i="136"/>
  <c r="L73" i="136" s="1"/>
  <c r="D73" i="136"/>
  <c r="L122" i="136" s="1"/>
  <c r="C73" i="136"/>
  <c r="J73" i="136" s="1"/>
  <c r="B73" i="136"/>
  <c r="J122" i="136" s="1"/>
  <c r="M72" i="136"/>
  <c r="H72" i="136"/>
  <c r="P72" i="136" s="1"/>
  <c r="G72" i="136"/>
  <c r="N72" i="136" s="1"/>
  <c r="F72" i="136"/>
  <c r="E72" i="136"/>
  <c r="L72" i="136" s="1"/>
  <c r="D72" i="136"/>
  <c r="K72" i="136" s="1"/>
  <c r="C72" i="136"/>
  <c r="J72" i="136" s="1"/>
  <c r="B72" i="136"/>
  <c r="O53" i="136"/>
  <c r="K53" i="136"/>
  <c r="H53" i="136"/>
  <c r="P53" i="136" s="1"/>
  <c r="G53" i="136"/>
  <c r="N53" i="136" s="1"/>
  <c r="F53" i="136"/>
  <c r="M53" i="136" s="1"/>
  <c r="E53" i="136"/>
  <c r="L53" i="136" s="1"/>
  <c r="D53" i="136"/>
  <c r="C53" i="136"/>
  <c r="J53" i="136" s="1"/>
  <c r="B53" i="136"/>
  <c r="M52" i="136"/>
  <c r="H52" i="136"/>
  <c r="P52" i="136" s="1"/>
  <c r="G52" i="136"/>
  <c r="G121" i="136" s="1"/>
  <c r="F52" i="136"/>
  <c r="N52" i="136" s="1"/>
  <c r="E52" i="136"/>
  <c r="E121" i="136" s="1"/>
  <c r="D52" i="136"/>
  <c r="D121" i="136" s="1"/>
  <c r="C52" i="136"/>
  <c r="C121" i="136" s="1"/>
  <c r="B52" i="136"/>
  <c r="B121" i="136" s="1"/>
  <c r="O51" i="136"/>
  <c r="K51" i="136"/>
  <c r="H51" i="136"/>
  <c r="P121" i="136" s="1"/>
  <c r="G51" i="136"/>
  <c r="O121" i="136" s="1"/>
  <c r="F51" i="136"/>
  <c r="N121" i="136" s="1"/>
  <c r="E51" i="136"/>
  <c r="L51" i="136" s="1"/>
  <c r="D51" i="136"/>
  <c r="L121" i="136" s="1"/>
  <c r="C51" i="136"/>
  <c r="K121" i="136" s="1"/>
  <c r="B51" i="136"/>
  <c r="J121" i="136" s="1"/>
  <c r="M50" i="136"/>
  <c r="H50" i="136"/>
  <c r="P50" i="136" s="1"/>
  <c r="G50" i="136"/>
  <c r="F50" i="136"/>
  <c r="N50" i="136" s="1"/>
  <c r="E50" i="136"/>
  <c r="L50" i="136" s="1"/>
  <c r="D50" i="136"/>
  <c r="K50" i="136" s="1"/>
  <c r="C50" i="136"/>
  <c r="J50" i="136" s="1"/>
  <c r="B50" i="136"/>
  <c r="O31" i="136"/>
  <c r="K31" i="136"/>
  <c r="H31" i="136"/>
  <c r="P31" i="136" s="1"/>
  <c r="G31" i="136"/>
  <c r="N31" i="136" s="1"/>
  <c r="F31" i="136"/>
  <c r="M31" i="136" s="1"/>
  <c r="E31" i="136"/>
  <c r="L31" i="136" s="1"/>
  <c r="D31" i="136"/>
  <c r="C31" i="136"/>
  <c r="J31" i="136" s="1"/>
  <c r="B31" i="136"/>
  <c r="M30" i="136"/>
  <c r="H30" i="136"/>
  <c r="H120" i="136" s="1"/>
  <c r="G30" i="136"/>
  <c r="G120" i="136" s="1"/>
  <c r="F30" i="136"/>
  <c r="N30" i="136" s="1"/>
  <c r="E30" i="136"/>
  <c r="E120" i="136" s="1"/>
  <c r="D30" i="136"/>
  <c r="D120" i="136" s="1"/>
  <c r="C30" i="136"/>
  <c r="J30" i="136" s="1"/>
  <c r="B30" i="136"/>
  <c r="B120" i="136" s="1"/>
  <c r="O29" i="136"/>
  <c r="K29" i="136"/>
  <c r="H29" i="136"/>
  <c r="P29" i="136" s="1"/>
  <c r="G29" i="136"/>
  <c r="N29" i="136" s="1"/>
  <c r="F29" i="136"/>
  <c r="N120" i="136" s="1"/>
  <c r="E29" i="136"/>
  <c r="L29" i="136" s="1"/>
  <c r="D29" i="136"/>
  <c r="L120" i="136" s="1"/>
  <c r="C29" i="136"/>
  <c r="J29" i="136" s="1"/>
  <c r="B29" i="136"/>
  <c r="J120" i="136" s="1"/>
  <c r="M28" i="136"/>
  <c r="H28" i="136"/>
  <c r="P28" i="136" s="1"/>
  <c r="G28" i="136"/>
  <c r="F28" i="136"/>
  <c r="N28" i="136" s="1"/>
  <c r="E28" i="136"/>
  <c r="L28" i="136" s="1"/>
  <c r="D28" i="136"/>
  <c r="K28" i="136" s="1"/>
  <c r="C28" i="136"/>
  <c r="J28" i="136" s="1"/>
  <c r="B28" i="136"/>
  <c r="O9" i="136"/>
  <c r="K9" i="136"/>
  <c r="H9" i="136"/>
  <c r="P9" i="136" s="1"/>
  <c r="G9" i="136"/>
  <c r="N9" i="136" s="1"/>
  <c r="F9" i="136"/>
  <c r="M9" i="136" s="1"/>
  <c r="E9" i="136"/>
  <c r="L9" i="136" s="1"/>
  <c r="D9" i="136"/>
  <c r="C9" i="136"/>
  <c r="J9" i="136" s="1"/>
  <c r="B9" i="136"/>
  <c r="M8" i="136"/>
  <c r="H8" i="136"/>
  <c r="P8" i="136" s="1"/>
  <c r="G8" i="136"/>
  <c r="G119" i="136" s="1"/>
  <c r="F8" i="136"/>
  <c r="N8" i="136" s="1"/>
  <c r="E8" i="136"/>
  <c r="E119" i="136" s="1"/>
  <c r="D8" i="136"/>
  <c r="D119" i="136" s="1"/>
  <c r="C8" i="136"/>
  <c r="C119" i="136" s="1"/>
  <c r="B8" i="136"/>
  <c r="B119" i="136" s="1"/>
  <c r="O7" i="136"/>
  <c r="K7" i="136"/>
  <c r="H7" i="136"/>
  <c r="P119" i="136" s="1"/>
  <c r="G7" i="136"/>
  <c r="O119" i="136" s="1"/>
  <c r="F7" i="136"/>
  <c r="N119" i="136" s="1"/>
  <c r="E7" i="136"/>
  <c r="M119" i="136" s="1"/>
  <c r="D7" i="136"/>
  <c r="L119" i="136" s="1"/>
  <c r="C7" i="136"/>
  <c r="K119" i="136" s="1"/>
  <c r="B7" i="136"/>
  <c r="J119" i="136" s="1"/>
  <c r="M6" i="136"/>
  <c r="H6" i="136"/>
  <c r="P6" i="136" s="1"/>
  <c r="G6" i="136"/>
  <c r="F6" i="136"/>
  <c r="N6" i="136" s="1"/>
  <c r="E6" i="136"/>
  <c r="L6" i="136" s="1"/>
  <c r="D6" i="136"/>
  <c r="K6" i="136" s="1"/>
  <c r="C6" i="136"/>
  <c r="B6" i="136"/>
  <c r="J6" i="136" s="1"/>
  <c r="N75" i="139" l="1"/>
  <c r="N97" i="139"/>
  <c r="M146" i="139"/>
  <c r="O7" i="139"/>
  <c r="M8" i="139"/>
  <c r="L9" i="139"/>
  <c r="L28" i="139"/>
  <c r="P28" i="139"/>
  <c r="P29" i="139"/>
  <c r="J30" i="139"/>
  <c r="N30" i="139"/>
  <c r="O51" i="139"/>
  <c r="M52" i="139"/>
  <c r="L53" i="139"/>
  <c r="L72" i="139"/>
  <c r="P72" i="139"/>
  <c r="K73" i="139"/>
  <c r="P73" i="139"/>
  <c r="J74" i="139"/>
  <c r="N74" i="139"/>
  <c r="M94" i="139"/>
  <c r="P94" i="139"/>
  <c r="L95" i="139"/>
  <c r="J95" i="139"/>
  <c r="J146" i="139"/>
  <c r="N146" i="139"/>
  <c r="N142" i="139"/>
  <c r="L144" i="139"/>
  <c r="P144" i="139"/>
  <c r="M145" i="139"/>
  <c r="O9" i="139"/>
  <c r="K29" i="139"/>
  <c r="P31" i="139"/>
  <c r="J53" i="139"/>
  <c r="N53" i="139"/>
  <c r="O53" i="139"/>
  <c r="N73" i="139"/>
  <c r="P75" i="139"/>
  <c r="N95" i="139"/>
  <c r="L96" i="139"/>
  <c r="P97" i="139"/>
  <c r="K144" i="139"/>
  <c r="O144" i="139"/>
  <c r="M144" i="139"/>
  <c r="J145" i="139"/>
  <c r="N145" i="139"/>
  <c r="K146" i="139"/>
  <c r="O146" i="139"/>
  <c r="L6" i="139"/>
  <c r="O29" i="139"/>
  <c r="M30" i="139"/>
  <c r="L31" i="139"/>
  <c r="L50" i="139"/>
  <c r="O73" i="139"/>
  <c r="P74" i="139"/>
  <c r="L75" i="139"/>
  <c r="M96" i="139"/>
  <c r="P96" i="139"/>
  <c r="L97" i="139"/>
  <c r="L142" i="139"/>
  <c r="P142" i="139"/>
  <c r="K142" i="139"/>
  <c r="O142" i="139"/>
  <c r="K145" i="139"/>
  <c r="O145" i="139"/>
  <c r="L146" i="139"/>
  <c r="P146" i="139"/>
  <c r="K6" i="139"/>
  <c r="J2" i="139" s="1"/>
  <c r="O6" i="139"/>
  <c r="M7" i="139"/>
  <c r="K8" i="139"/>
  <c r="O8" i="139"/>
  <c r="M9" i="139"/>
  <c r="K28" i="139"/>
  <c r="O28" i="139"/>
  <c r="M29" i="139"/>
  <c r="K30" i="139"/>
  <c r="O30" i="139"/>
  <c r="M31" i="139"/>
  <c r="K50" i="139"/>
  <c r="O50" i="139"/>
  <c r="M51" i="139"/>
  <c r="K52" i="139"/>
  <c r="O52" i="139"/>
  <c r="M53" i="139"/>
  <c r="K72" i="139"/>
  <c r="O72" i="139"/>
  <c r="M73" i="139"/>
  <c r="K74" i="139"/>
  <c r="O74" i="139"/>
  <c r="M95" i="139"/>
  <c r="K96" i="139"/>
  <c r="O96" i="139"/>
  <c r="F118" i="139"/>
  <c r="D119" i="139"/>
  <c r="H119" i="139"/>
  <c r="M119" i="139"/>
  <c r="D121" i="139"/>
  <c r="H121" i="139"/>
  <c r="M121" i="139"/>
  <c r="F122" i="139"/>
  <c r="M142" i="139"/>
  <c r="K143" i="139"/>
  <c r="O143" i="139"/>
  <c r="J7" i="139"/>
  <c r="N7" i="139"/>
  <c r="J29" i="139"/>
  <c r="N29" i="139"/>
  <c r="L30" i="139"/>
  <c r="P30" i="139"/>
  <c r="J51" i="139"/>
  <c r="N51" i="139"/>
  <c r="J73" i="139"/>
  <c r="L74" i="139"/>
  <c r="C118" i="139"/>
  <c r="G118" i="139"/>
  <c r="L118" i="139"/>
  <c r="P118" i="139"/>
  <c r="C120" i="139"/>
  <c r="G120" i="139"/>
  <c r="P120" i="139"/>
  <c r="C122" i="139"/>
  <c r="G122" i="139"/>
  <c r="L122" i="139"/>
  <c r="P122" i="139"/>
  <c r="J144" i="139"/>
  <c r="N144" i="139"/>
  <c r="L145" i="139"/>
  <c r="P145" i="139"/>
  <c r="O75" i="139"/>
  <c r="O95" i="139"/>
  <c r="O97" i="139"/>
  <c r="M118" i="139"/>
  <c r="M120" i="139"/>
  <c r="M122" i="139"/>
  <c r="P7" i="139"/>
  <c r="I2" i="139" s="1"/>
  <c r="J8" i="139"/>
  <c r="N8" i="139"/>
  <c r="P51" i="139"/>
  <c r="J52" i="139"/>
  <c r="N52" i="139"/>
  <c r="O6" i="138"/>
  <c r="J2" i="138" s="1"/>
  <c r="M7" i="138"/>
  <c r="K8" i="138"/>
  <c r="O8" i="138"/>
  <c r="O28" i="138"/>
  <c r="M29" i="138"/>
  <c r="K30" i="138"/>
  <c r="O30" i="138"/>
  <c r="O50" i="138"/>
  <c r="M51" i="138"/>
  <c r="K52" i="138"/>
  <c r="O52" i="138"/>
  <c r="O72" i="138"/>
  <c r="M73" i="138"/>
  <c r="K74" i="138"/>
  <c r="O74" i="138"/>
  <c r="O94" i="138"/>
  <c r="M95" i="138"/>
  <c r="K96" i="138"/>
  <c r="O96" i="138"/>
  <c r="K118" i="138"/>
  <c r="O118" i="138"/>
  <c r="H119" i="138"/>
  <c r="B120" i="138"/>
  <c r="F120" i="138"/>
  <c r="K120" i="138"/>
  <c r="O120" i="138"/>
  <c r="H121" i="138"/>
  <c r="K122" i="138"/>
  <c r="O122" i="138"/>
  <c r="M142" i="138"/>
  <c r="J7" i="138"/>
  <c r="N7" i="138"/>
  <c r="L8" i="138"/>
  <c r="L30" i="138"/>
  <c r="P30" i="138"/>
  <c r="J51" i="138"/>
  <c r="N51" i="138"/>
  <c r="L52" i="138"/>
  <c r="L74" i="138"/>
  <c r="P74" i="138"/>
  <c r="L96" i="138"/>
  <c r="P96" i="138"/>
  <c r="C118" i="138"/>
  <c r="G118" i="138"/>
  <c r="L120" i="138"/>
  <c r="P120" i="138"/>
  <c r="C122" i="138"/>
  <c r="J142" i="138"/>
  <c r="N142" i="138"/>
  <c r="L143" i="138"/>
  <c r="P143" i="138"/>
  <c r="M118" i="138"/>
  <c r="B119" i="138"/>
  <c r="F119" i="138"/>
  <c r="B121" i="138"/>
  <c r="F121" i="138"/>
  <c r="M122" i="138"/>
  <c r="M143" i="138"/>
  <c r="L7" i="138"/>
  <c r="P7" i="138"/>
  <c r="L51" i="138"/>
  <c r="P51" i="138"/>
  <c r="P73" i="138"/>
  <c r="P95" i="138"/>
  <c r="J143" i="138"/>
  <c r="N143" i="138"/>
  <c r="P144" i="138"/>
  <c r="I2" i="138"/>
  <c r="L6" i="137"/>
  <c r="P6" i="137"/>
  <c r="J9" i="137"/>
  <c r="N9" i="137"/>
  <c r="J28" i="137"/>
  <c r="N28" i="137"/>
  <c r="K29" i="137"/>
  <c r="P29" i="137"/>
  <c r="P31" i="137"/>
  <c r="J50" i="137"/>
  <c r="N50" i="137"/>
  <c r="J53" i="137"/>
  <c r="N53" i="137"/>
  <c r="O53" i="137"/>
  <c r="L73" i="137"/>
  <c r="K73" i="137"/>
  <c r="P75" i="137"/>
  <c r="J94" i="137"/>
  <c r="N94" i="137"/>
  <c r="J97" i="137"/>
  <c r="N97" i="137"/>
  <c r="O97" i="137"/>
  <c r="J142" i="137"/>
  <c r="N142" i="137"/>
  <c r="M144" i="137"/>
  <c r="L145" i="137"/>
  <c r="P145" i="137"/>
  <c r="M146" i="137"/>
  <c r="L8" i="137"/>
  <c r="L28" i="137"/>
  <c r="M30" i="137"/>
  <c r="O73" i="137"/>
  <c r="M74" i="137"/>
  <c r="J144" i="137"/>
  <c r="N144" i="137"/>
  <c r="J146" i="137"/>
  <c r="N146" i="137"/>
  <c r="M6" i="137"/>
  <c r="L7" i="137"/>
  <c r="M7" i="137"/>
  <c r="K8" i="137"/>
  <c r="K51" i="137"/>
  <c r="K95" i="137"/>
  <c r="M118" i="137"/>
  <c r="K146" i="137"/>
  <c r="O146" i="137"/>
  <c r="J145" i="137"/>
  <c r="N145" i="137"/>
  <c r="J6" i="137"/>
  <c r="N6" i="137"/>
  <c r="O8" i="137"/>
  <c r="L9" i="137"/>
  <c r="M28" i="137"/>
  <c r="J30" i="137"/>
  <c r="N30" i="137"/>
  <c r="O51" i="137"/>
  <c r="M52" i="137"/>
  <c r="L53" i="137"/>
  <c r="P72" i="137"/>
  <c r="P73" i="137"/>
  <c r="J74" i="137"/>
  <c r="N74" i="137"/>
  <c r="O95" i="137"/>
  <c r="M96" i="137"/>
  <c r="L97" i="137"/>
  <c r="L143" i="137"/>
  <c r="P143" i="137"/>
  <c r="L144" i="137"/>
  <c r="P144" i="137"/>
  <c r="K145" i="137"/>
  <c r="O145" i="137"/>
  <c r="L146" i="137"/>
  <c r="P146" i="137"/>
  <c r="M9" i="137"/>
  <c r="K28" i="137"/>
  <c r="O28" i="137"/>
  <c r="M29" i="137"/>
  <c r="K30" i="137"/>
  <c r="O30" i="137"/>
  <c r="M31" i="137"/>
  <c r="K50" i="137"/>
  <c r="O50" i="137"/>
  <c r="M51" i="137"/>
  <c r="K52" i="137"/>
  <c r="O52" i="137"/>
  <c r="M53" i="137"/>
  <c r="K72" i="137"/>
  <c r="O72" i="137"/>
  <c r="M73" i="137"/>
  <c r="K74" i="137"/>
  <c r="O74" i="137"/>
  <c r="M75" i="137"/>
  <c r="K94" i="137"/>
  <c r="O94" i="137"/>
  <c r="M95" i="137"/>
  <c r="K96" i="137"/>
  <c r="O96" i="137"/>
  <c r="M97" i="137"/>
  <c r="D119" i="137"/>
  <c r="H119" i="137"/>
  <c r="M119" i="137"/>
  <c r="D121" i="137"/>
  <c r="H121" i="137"/>
  <c r="M121" i="137"/>
  <c r="M142" i="137"/>
  <c r="K143" i="137"/>
  <c r="O143" i="137"/>
  <c r="J7" i="137"/>
  <c r="N7" i="137"/>
  <c r="J29" i="137"/>
  <c r="N29" i="137"/>
  <c r="L30" i="137"/>
  <c r="P30" i="137"/>
  <c r="J51" i="137"/>
  <c r="N51" i="137"/>
  <c r="J73" i="137"/>
  <c r="N73" i="137"/>
  <c r="L74" i="137"/>
  <c r="P74" i="137"/>
  <c r="J95" i="137"/>
  <c r="N95" i="137"/>
  <c r="L96" i="137"/>
  <c r="P96" i="137"/>
  <c r="C118" i="137"/>
  <c r="G118" i="137"/>
  <c r="P118" i="137"/>
  <c r="C120" i="137"/>
  <c r="G120" i="137"/>
  <c r="L120" i="137"/>
  <c r="P120" i="137"/>
  <c r="C122" i="137"/>
  <c r="G122" i="137"/>
  <c r="P122" i="137"/>
  <c r="O7" i="137"/>
  <c r="M8" i="137"/>
  <c r="O9" i="137"/>
  <c r="M120" i="137"/>
  <c r="M122" i="137"/>
  <c r="K7" i="137"/>
  <c r="P7" i="137"/>
  <c r="J8" i="137"/>
  <c r="N8" i="137"/>
  <c r="P51" i="137"/>
  <c r="J52" i="137"/>
  <c r="N52" i="137"/>
  <c r="O6" i="136"/>
  <c r="J2" i="136" s="1"/>
  <c r="M7" i="136"/>
  <c r="K8" i="136"/>
  <c r="O8" i="136"/>
  <c r="O28" i="136"/>
  <c r="M29" i="136"/>
  <c r="K30" i="136"/>
  <c r="O30" i="136"/>
  <c r="O50" i="136"/>
  <c r="M51" i="136"/>
  <c r="K52" i="136"/>
  <c r="O52" i="136"/>
  <c r="O72" i="136"/>
  <c r="M73" i="136"/>
  <c r="K74" i="136"/>
  <c r="O74" i="136"/>
  <c r="O94" i="136"/>
  <c r="M95" i="136"/>
  <c r="K96" i="136"/>
  <c r="O96" i="136"/>
  <c r="K118" i="136"/>
  <c r="O118" i="136"/>
  <c r="H119" i="136"/>
  <c r="F120" i="136"/>
  <c r="K120" i="136"/>
  <c r="O120" i="136"/>
  <c r="H121" i="136"/>
  <c r="M121" i="136"/>
  <c r="K122" i="136"/>
  <c r="O122" i="136"/>
  <c r="M142" i="136"/>
  <c r="J7" i="136"/>
  <c r="N7" i="136"/>
  <c r="L8" i="136"/>
  <c r="L30" i="136"/>
  <c r="P30" i="136"/>
  <c r="J51" i="136"/>
  <c r="N51" i="136"/>
  <c r="L52" i="136"/>
  <c r="L74" i="136"/>
  <c r="P74" i="136"/>
  <c r="L96" i="136"/>
  <c r="P96" i="136"/>
  <c r="C118" i="136"/>
  <c r="G118" i="136"/>
  <c r="P118" i="136"/>
  <c r="C120" i="136"/>
  <c r="P120" i="136"/>
  <c r="C122" i="136"/>
  <c r="G122" i="136"/>
  <c r="P122" i="136"/>
  <c r="J142" i="136"/>
  <c r="N142" i="136"/>
  <c r="P143" i="136"/>
  <c r="M118" i="136"/>
  <c r="F119" i="136"/>
  <c r="M120" i="136"/>
  <c r="F121" i="136"/>
  <c r="M122" i="136"/>
  <c r="L7" i="136"/>
  <c r="P7" i="136"/>
  <c r="I2" i="136" s="1"/>
  <c r="J8" i="136"/>
  <c r="P51" i="136"/>
  <c r="J52" i="136"/>
  <c r="L142" i="136"/>
  <c r="J143" i="136"/>
  <c r="N143" i="136"/>
  <c r="H146" i="135"/>
  <c r="G146" i="135"/>
  <c r="F146" i="135"/>
  <c r="E146" i="135"/>
  <c r="D146" i="135"/>
  <c r="C146" i="135"/>
  <c r="B146" i="135"/>
  <c r="H145" i="135"/>
  <c r="G145" i="135"/>
  <c r="F145" i="135"/>
  <c r="E145" i="135"/>
  <c r="D145" i="135"/>
  <c r="C145" i="135"/>
  <c r="B145" i="135"/>
  <c r="H144" i="135"/>
  <c r="G144" i="135"/>
  <c r="F144" i="135"/>
  <c r="E144" i="135"/>
  <c r="D144" i="135"/>
  <c r="C144" i="135"/>
  <c r="B144" i="135"/>
  <c r="H143" i="135"/>
  <c r="G143" i="135"/>
  <c r="O143" i="135" s="1"/>
  <c r="F143" i="135"/>
  <c r="E143" i="135"/>
  <c r="D143" i="135"/>
  <c r="C143" i="135"/>
  <c r="K143" i="135" s="1"/>
  <c r="B143" i="135"/>
  <c r="H142" i="135"/>
  <c r="P142" i="135" s="1"/>
  <c r="G142" i="135"/>
  <c r="F142" i="135"/>
  <c r="N145" i="135" s="1"/>
  <c r="E142" i="135"/>
  <c r="M142" i="135" s="1"/>
  <c r="D142" i="135"/>
  <c r="L142" i="135" s="1"/>
  <c r="C142" i="135"/>
  <c r="B142" i="135"/>
  <c r="J145" i="135" s="1"/>
  <c r="H97" i="135"/>
  <c r="P97" i="135" s="1"/>
  <c r="G97" i="135"/>
  <c r="O97" i="135" s="1"/>
  <c r="F97" i="135"/>
  <c r="E97" i="135"/>
  <c r="L97" i="135" s="1"/>
  <c r="D97" i="135"/>
  <c r="C97" i="135"/>
  <c r="K97" i="135" s="1"/>
  <c r="B97" i="135"/>
  <c r="J96" i="135"/>
  <c r="H96" i="135"/>
  <c r="H118" i="135" s="1"/>
  <c r="G96" i="135"/>
  <c r="G118" i="135" s="1"/>
  <c r="F96" i="135"/>
  <c r="F118" i="135" s="1"/>
  <c r="E96" i="135"/>
  <c r="E118" i="135" s="1"/>
  <c r="D96" i="135"/>
  <c r="D118" i="135" s="1"/>
  <c r="C96" i="135"/>
  <c r="C118" i="135" s="1"/>
  <c r="B96" i="135"/>
  <c r="B118" i="135" s="1"/>
  <c r="H95" i="135"/>
  <c r="P118" i="135" s="1"/>
  <c r="G95" i="135"/>
  <c r="O95" i="135" s="1"/>
  <c r="F95" i="135"/>
  <c r="N118" i="135" s="1"/>
  <c r="E95" i="135"/>
  <c r="M118" i="135" s="1"/>
  <c r="D95" i="135"/>
  <c r="L118" i="135" s="1"/>
  <c r="C95" i="135"/>
  <c r="K95" i="135" s="1"/>
  <c r="B95" i="135"/>
  <c r="J118" i="135" s="1"/>
  <c r="H94" i="135"/>
  <c r="G94" i="135"/>
  <c r="N94" i="135" s="1"/>
  <c r="F94" i="135"/>
  <c r="E94" i="135"/>
  <c r="D94" i="135"/>
  <c r="C94" i="135"/>
  <c r="J94" i="135" s="1"/>
  <c r="B94" i="135"/>
  <c r="H75" i="135"/>
  <c r="P75" i="135" s="1"/>
  <c r="G75" i="135"/>
  <c r="O75" i="135" s="1"/>
  <c r="F75" i="135"/>
  <c r="E75" i="135"/>
  <c r="L75" i="135" s="1"/>
  <c r="D75" i="135"/>
  <c r="C75" i="135"/>
  <c r="K75" i="135" s="1"/>
  <c r="B75" i="135"/>
  <c r="H74" i="135"/>
  <c r="H122" i="135" s="1"/>
  <c r="G74" i="135"/>
  <c r="G122" i="135" s="1"/>
  <c r="F74" i="135"/>
  <c r="F122" i="135" s="1"/>
  <c r="E74" i="135"/>
  <c r="E122" i="135" s="1"/>
  <c r="D74" i="135"/>
  <c r="D122" i="135" s="1"/>
  <c r="C74" i="135"/>
  <c r="C122" i="135" s="1"/>
  <c r="B74" i="135"/>
  <c r="B122" i="135" s="1"/>
  <c r="H73" i="135"/>
  <c r="P122" i="135" s="1"/>
  <c r="G73" i="135"/>
  <c r="O73" i="135" s="1"/>
  <c r="F73" i="135"/>
  <c r="N122" i="135" s="1"/>
  <c r="E73" i="135"/>
  <c r="M122" i="135" s="1"/>
  <c r="D73" i="135"/>
  <c r="L122" i="135" s="1"/>
  <c r="C73" i="135"/>
  <c r="K73" i="135" s="1"/>
  <c r="B73" i="135"/>
  <c r="J122" i="135" s="1"/>
  <c r="H72" i="135"/>
  <c r="G72" i="135"/>
  <c r="N72" i="135" s="1"/>
  <c r="F72" i="135"/>
  <c r="E72" i="135"/>
  <c r="D72" i="135"/>
  <c r="C72" i="135"/>
  <c r="J72" i="135" s="1"/>
  <c r="B72" i="135"/>
  <c r="H53" i="135"/>
  <c r="P53" i="135" s="1"/>
  <c r="G53" i="135"/>
  <c r="O53" i="135" s="1"/>
  <c r="F53" i="135"/>
  <c r="E53" i="135"/>
  <c r="L53" i="135" s="1"/>
  <c r="D53" i="135"/>
  <c r="C53" i="135"/>
  <c r="K53" i="135" s="1"/>
  <c r="B53" i="135"/>
  <c r="H52" i="135"/>
  <c r="P52" i="135" s="1"/>
  <c r="G52" i="135"/>
  <c r="G121" i="135" s="1"/>
  <c r="F52" i="135"/>
  <c r="F121" i="135" s="1"/>
  <c r="E52" i="135"/>
  <c r="M52" i="135" s="1"/>
  <c r="D52" i="135"/>
  <c r="D121" i="135" s="1"/>
  <c r="C52" i="135"/>
  <c r="C121" i="135" s="1"/>
  <c r="B52" i="135"/>
  <c r="B121" i="135" s="1"/>
  <c r="H51" i="135"/>
  <c r="P121" i="135" s="1"/>
  <c r="G51" i="135"/>
  <c r="O121" i="135" s="1"/>
  <c r="F51" i="135"/>
  <c r="N121" i="135" s="1"/>
  <c r="E51" i="135"/>
  <c r="M121" i="135" s="1"/>
  <c r="D51" i="135"/>
  <c r="L121" i="135" s="1"/>
  <c r="C51" i="135"/>
  <c r="K121" i="135" s="1"/>
  <c r="B51" i="135"/>
  <c r="J121" i="135" s="1"/>
  <c r="H50" i="135"/>
  <c r="G50" i="135"/>
  <c r="N50" i="135" s="1"/>
  <c r="F50" i="135"/>
  <c r="E50" i="135"/>
  <c r="D50" i="135"/>
  <c r="K50" i="135" s="1"/>
  <c r="C50" i="135"/>
  <c r="J50" i="135" s="1"/>
  <c r="B50" i="135"/>
  <c r="H31" i="135"/>
  <c r="G31" i="135"/>
  <c r="F31" i="135"/>
  <c r="M31" i="135" s="1"/>
  <c r="E31" i="135"/>
  <c r="L31" i="135" s="1"/>
  <c r="D31" i="135"/>
  <c r="C31" i="135"/>
  <c r="B31" i="135"/>
  <c r="P31" i="135" s="1"/>
  <c r="H30" i="135"/>
  <c r="H120" i="135" s="1"/>
  <c r="G30" i="135"/>
  <c r="G120" i="135" s="1"/>
  <c r="F30" i="135"/>
  <c r="F120" i="135" s="1"/>
  <c r="E30" i="135"/>
  <c r="E120" i="135" s="1"/>
  <c r="D30" i="135"/>
  <c r="D120" i="135" s="1"/>
  <c r="C30" i="135"/>
  <c r="C120" i="135" s="1"/>
  <c r="B30" i="135"/>
  <c r="B120" i="135" s="1"/>
  <c r="H29" i="135"/>
  <c r="P120" i="135" s="1"/>
  <c r="G29" i="135"/>
  <c r="O29" i="135" s="1"/>
  <c r="F29" i="135"/>
  <c r="N120" i="135" s="1"/>
  <c r="E29" i="135"/>
  <c r="M120" i="135" s="1"/>
  <c r="D29" i="135"/>
  <c r="L120" i="135" s="1"/>
  <c r="C29" i="135"/>
  <c r="K29" i="135" s="1"/>
  <c r="B29" i="135"/>
  <c r="J120" i="135" s="1"/>
  <c r="H28" i="135"/>
  <c r="P28" i="135" s="1"/>
  <c r="G28" i="135"/>
  <c r="F28" i="135"/>
  <c r="N28" i="135" s="1"/>
  <c r="E28" i="135"/>
  <c r="M28" i="135" s="1"/>
  <c r="D28" i="135"/>
  <c r="K28" i="135" s="1"/>
  <c r="C28" i="135"/>
  <c r="B28" i="135"/>
  <c r="J28" i="135" s="1"/>
  <c r="H9" i="135"/>
  <c r="G9" i="135"/>
  <c r="F9" i="135"/>
  <c r="M9" i="135" s="1"/>
  <c r="E9" i="135"/>
  <c r="L9" i="135" s="1"/>
  <c r="D9" i="135"/>
  <c r="C9" i="135"/>
  <c r="B9" i="135"/>
  <c r="P9" i="135" s="1"/>
  <c r="H8" i="135"/>
  <c r="G8" i="135"/>
  <c r="G119" i="135" s="1"/>
  <c r="F8" i="135"/>
  <c r="F119" i="135" s="1"/>
  <c r="E8" i="135"/>
  <c r="M8" i="135" s="1"/>
  <c r="D8" i="135"/>
  <c r="D119" i="135" s="1"/>
  <c r="C8" i="135"/>
  <c r="C119" i="135" s="1"/>
  <c r="B8" i="135"/>
  <c r="B119" i="135" s="1"/>
  <c r="H7" i="135"/>
  <c r="P119" i="135" s="1"/>
  <c r="G7" i="135"/>
  <c r="O119" i="135" s="1"/>
  <c r="F7" i="135"/>
  <c r="N119" i="135" s="1"/>
  <c r="E7" i="135"/>
  <c r="M119" i="135" s="1"/>
  <c r="D7" i="135"/>
  <c r="L119" i="135" s="1"/>
  <c r="C7" i="135"/>
  <c r="K119" i="135" s="1"/>
  <c r="B7" i="135"/>
  <c r="P7" i="135" s="1"/>
  <c r="H6" i="135"/>
  <c r="P6" i="135" s="1"/>
  <c r="G6" i="135"/>
  <c r="N6" i="135" s="1"/>
  <c r="F6" i="135"/>
  <c r="E6" i="135"/>
  <c r="D6" i="135"/>
  <c r="K6" i="135" s="1"/>
  <c r="C6" i="135"/>
  <c r="J6" i="135" s="1"/>
  <c r="B6" i="135"/>
  <c r="H146" i="134"/>
  <c r="G146" i="134"/>
  <c r="F146" i="134"/>
  <c r="E146" i="134"/>
  <c r="D146" i="134"/>
  <c r="C146" i="134"/>
  <c r="B146" i="134"/>
  <c r="H145" i="134"/>
  <c r="G145" i="134"/>
  <c r="O145" i="134" s="1"/>
  <c r="F145" i="134"/>
  <c r="E145" i="134"/>
  <c r="D145" i="134"/>
  <c r="C145" i="134"/>
  <c r="K145" i="134" s="1"/>
  <c r="B145" i="134"/>
  <c r="H144" i="134"/>
  <c r="G144" i="134"/>
  <c r="O144" i="134" s="1"/>
  <c r="F144" i="134"/>
  <c r="E144" i="134"/>
  <c r="M144" i="134" s="1"/>
  <c r="D144" i="134"/>
  <c r="C144" i="134"/>
  <c r="K144" i="134" s="1"/>
  <c r="B144" i="134"/>
  <c r="H143" i="134"/>
  <c r="G143" i="134"/>
  <c r="F143" i="134"/>
  <c r="E143" i="134"/>
  <c r="D143" i="134"/>
  <c r="C143" i="134"/>
  <c r="B143" i="134"/>
  <c r="H142" i="134"/>
  <c r="P142" i="134" s="1"/>
  <c r="G142" i="134"/>
  <c r="F142" i="134"/>
  <c r="N142" i="134" s="1"/>
  <c r="E142" i="134"/>
  <c r="M142" i="134" s="1"/>
  <c r="D142" i="134"/>
  <c r="L142" i="134" s="1"/>
  <c r="C142" i="134"/>
  <c r="B142" i="134"/>
  <c r="J142" i="134" s="1"/>
  <c r="H97" i="134"/>
  <c r="P97" i="134" s="1"/>
  <c r="G97" i="134"/>
  <c r="N97" i="134" s="1"/>
  <c r="F97" i="134"/>
  <c r="E97" i="134"/>
  <c r="M97" i="134" s="1"/>
  <c r="D97" i="134"/>
  <c r="L97" i="134" s="1"/>
  <c r="C97" i="134"/>
  <c r="J97" i="134" s="1"/>
  <c r="B97" i="134"/>
  <c r="H96" i="134"/>
  <c r="H118" i="134" s="1"/>
  <c r="G96" i="134"/>
  <c r="G118" i="134" s="1"/>
  <c r="F96" i="134"/>
  <c r="N96" i="134" s="1"/>
  <c r="E96" i="134"/>
  <c r="E118" i="134" s="1"/>
  <c r="D96" i="134"/>
  <c r="D118" i="134" s="1"/>
  <c r="C96" i="134"/>
  <c r="C118" i="134" s="1"/>
  <c r="B96" i="134"/>
  <c r="J96" i="134" s="1"/>
  <c r="H95" i="134"/>
  <c r="P95" i="134" s="1"/>
  <c r="G95" i="134"/>
  <c r="F95" i="134"/>
  <c r="N118" i="134" s="1"/>
  <c r="E95" i="134"/>
  <c r="M118" i="134" s="1"/>
  <c r="D95" i="134"/>
  <c r="L95" i="134" s="1"/>
  <c r="C95" i="134"/>
  <c r="B95" i="134"/>
  <c r="J118" i="134" s="1"/>
  <c r="K94" i="134"/>
  <c r="H94" i="134"/>
  <c r="G94" i="134"/>
  <c r="O94" i="134" s="1"/>
  <c r="F94" i="134"/>
  <c r="E94" i="134"/>
  <c r="L94" i="134" s="1"/>
  <c r="D94" i="134"/>
  <c r="C94" i="134"/>
  <c r="B94" i="134"/>
  <c r="H75" i="134"/>
  <c r="G75" i="134"/>
  <c r="N75" i="134" s="1"/>
  <c r="F75" i="134"/>
  <c r="E75" i="134"/>
  <c r="M75" i="134" s="1"/>
  <c r="D75" i="134"/>
  <c r="C75" i="134"/>
  <c r="J75" i="134" s="1"/>
  <c r="B75" i="134"/>
  <c r="O74" i="134"/>
  <c r="H74" i="134"/>
  <c r="H122" i="134" s="1"/>
  <c r="G74" i="134"/>
  <c r="G122" i="134" s="1"/>
  <c r="F74" i="134"/>
  <c r="N74" i="134" s="1"/>
  <c r="E74" i="134"/>
  <c r="E122" i="134" s="1"/>
  <c r="D74" i="134"/>
  <c r="D122" i="134" s="1"/>
  <c r="C74" i="134"/>
  <c r="C122" i="134" s="1"/>
  <c r="B74" i="134"/>
  <c r="J74" i="134" s="1"/>
  <c r="H73" i="134"/>
  <c r="G73" i="134"/>
  <c r="F73" i="134"/>
  <c r="N122" i="134" s="1"/>
  <c r="E73" i="134"/>
  <c r="M122" i="134" s="1"/>
  <c r="D73" i="134"/>
  <c r="L73" i="134" s="1"/>
  <c r="C73" i="134"/>
  <c r="B73" i="134"/>
  <c r="J122" i="134" s="1"/>
  <c r="H72" i="134"/>
  <c r="P72" i="134" s="1"/>
  <c r="G72" i="134"/>
  <c r="F72" i="134"/>
  <c r="E72" i="134"/>
  <c r="D72" i="134"/>
  <c r="K72" i="134" s="1"/>
  <c r="C72" i="134"/>
  <c r="B72" i="134"/>
  <c r="H53" i="134"/>
  <c r="P53" i="134" s="1"/>
  <c r="G53" i="134"/>
  <c r="N53" i="134" s="1"/>
  <c r="F53" i="134"/>
  <c r="E53" i="134"/>
  <c r="M53" i="134" s="1"/>
  <c r="D53" i="134"/>
  <c r="L53" i="134" s="1"/>
  <c r="C53" i="134"/>
  <c r="J53" i="134" s="1"/>
  <c r="B53" i="134"/>
  <c r="H52" i="134"/>
  <c r="P52" i="134" s="1"/>
  <c r="G52" i="134"/>
  <c r="G121" i="134" s="1"/>
  <c r="F52" i="134"/>
  <c r="N52" i="134" s="1"/>
  <c r="E52" i="134"/>
  <c r="E121" i="134" s="1"/>
  <c r="D52" i="134"/>
  <c r="D121" i="134" s="1"/>
  <c r="C52" i="134"/>
  <c r="C121" i="134" s="1"/>
  <c r="B52" i="134"/>
  <c r="J52" i="134" s="1"/>
  <c r="H51" i="134"/>
  <c r="P121" i="134" s="1"/>
  <c r="G51" i="134"/>
  <c r="O121" i="134" s="1"/>
  <c r="F51" i="134"/>
  <c r="N121" i="134" s="1"/>
  <c r="E51" i="134"/>
  <c r="M121" i="134" s="1"/>
  <c r="D51" i="134"/>
  <c r="L121" i="134" s="1"/>
  <c r="C51" i="134"/>
  <c r="K121" i="134" s="1"/>
  <c r="B51" i="134"/>
  <c r="J121" i="134" s="1"/>
  <c r="K50" i="134"/>
  <c r="H50" i="134"/>
  <c r="G50" i="134"/>
  <c r="O50" i="134" s="1"/>
  <c r="F50" i="134"/>
  <c r="E50" i="134"/>
  <c r="L50" i="134" s="1"/>
  <c r="D50" i="134"/>
  <c r="C50" i="134"/>
  <c r="B50" i="134"/>
  <c r="H31" i="134"/>
  <c r="G31" i="134"/>
  <c r="N31" i="134" s="1"/>
  <c r="F31" i="134"/>
  <c r="E31" i="134"/>
  <c r="M31" i="134" s="1"/>
  <c r="D31" i="134"/>
  <c r="C31" i="134"/>
  <c r="J31" i="134" s="1"/>
  <c r="B31" i="134"/>
  <c r="H30" i="134"/>
  <c r="H120" i="134" s="1"/>
  <c r="G30" i="134"/>
  <c r="G120" i="134" s="1"/>
  <c r="F30" i="134"/>
  <c r="N30" i="134" s="1"/>
  <c r="E30" i="134"/>
  <c r="E120" i="134" s="1"/>
  <c r="D30" i="134"/>
  <c r="D120" i="134" s="1"/>
  <c r="C30" i="134"/>
  <c r="C120" i="134" s="1"/>
  <c r="B30" i="134"/>
  <c r="J30" i="134" s="1"/>
  <c r="H29" i="134"/>
  <c r="G29" i="134"/>
  <c r="F29" i="134"/>
  <c r="N120" i="134" s="1"/>
  <c r="E29" i="134"/>
  <c r="M120" i="134" s="1"/>
  <c r="D29" i="134"/>
  <c r="L29" i="134" s="1"/>
  <c r="C29" i="134"/>
  <c r="B29" i="134"/>
  <c r="J120" i="134" s="1"/>
  <c r="H28" i="134"/>
  <c r="P28" i="134" s="1"/>
  <c r="G28" i="134"/>
  <c r="F28" i="134"/>
  <c r="E28" i="134"/>
  <c r="L28" i="134" s="1"/>
  <c r="D28" i="134"/>
  <c r="K28" i="134" s="1"/>
  <c r="C28" i="134"/>
  <c r="B28" i="134"/>
  <c r="H9" i="134"/>
  <c r="P9" i="134" s="1"/>
  <c r="G9" i="134"/>
  <c r="N9" i="134" s="1"/>
  <c r="F9" i="134"/>
  <c r="E9" i="134"/>
  <c r="M9" i="134" s="1"/>
  <c r="D9" i="134"/>
  <c r="L9" i="134" s="1"/>
  <c r="C9" i="134"/>
  <c r="J9" i="134" s="1"/>
  <c r="B9" i="134"/>
  <c r="H8" i="134"/>
  <c r="P8" i="134" s="1"/>
  <c r="G8" i="134"/>
  <c r="G119" i="134" s="1"/>
  <c r="F8" i="134"/>
  <c r="N8" i="134" s="1"/>
  <c r="E8" i="134"/>
  <c r="E119" i="134" s="1"/>
  <c r="D8" i="134"/>
  <c r="D119" i="134" s="1"/>
  <c r="C8" i="134"/>
  <c r="C119" i="134" s="1"/>
  <c r="B8" i="134"/>
  <c r="J8" i="134" s="1"/>
  <c r="H7" i="134"/>
  <c r="P119" i="134" s="1"/>
  <c r="G7" i="134"/>
  <c r="O119" i="134" s="1"/>
  <c r="F7" i="134"/>
  <c r="N119" i="134" s="1"/>
  <c r="E7" i="134"/>
  <c r="M119" i="134" s="1"/>
  <c r="D7" i="134"/>
  <c r="L119" i="134" s="1"/>
  <c r="C7" i="134"/>
  <c r="K119" i="134" s="1"/>
  <c r="B7" i="134"/>
  <c r="J119" i="134" s="1"/>
  <c r="K6" i="134"/>
  <c r="H6" i="134"/>
  <c r="G6" i="134"/>
  <c r="O6" i="134" s="1"/>
  <c r="F6" i="134"/>
  <c r="E6" i="134"/>
  <c r="L6" i="134" s="1"/>
  <c r="D6" i="134"/>
  <c r="C6" i="134"/>
  <c r="B6" i="134"/>
  <c r="H146" i="133"/>
  <c r="G146" i="133"/>
  <c r="F146" i="133"/>
  <c r="E146" i="133"/>
  <c r="D146" i="133"/>
  <c r="C146" i="133"/>
  <c r="B146" i="133"/>
  <c r="H145" i="133"/>
  <c r="G145" i="133"/>
  <c r="F145" i="133"/>
  <c r="E145" i="133"/>
  <c r="D145" i="133"/>
  <c r="C145" i="133"/>
  <c r="B145" i="133"/>
  <c r="H144" i="133"/>
  <c r="G144" i="133"/>
  <c r="F144" i="133"/>
  <c r="E144" i="133"/>
  <c r="D144" i="133"/>
  <c r="C144" i="133"/>
  <c r="B144" i="133"/>
  <c r="H143" i="133"/>
  <c r="G143" i="133"/>
  <c r="F143" i="133"/>
  <c r="N143" i="133" s="1"/>
  <c r="E143" i="133"/>
  <c r="D143" i="133"/>
  <c r="C143" i="133"/>
  <c r="B143" i="133"/>
  <c r="J143" i="133" s="1"/>
  <c r="H142" i="133"/>
  <c r="P146" i="133" s="1"/>
  <c r="G142" i="133"/>
  <c r="O142" i="133" s="1"/>
  <c r="F142" i="133"/>
  <c r="E142" i="133"/>
  <c r="M142" i="133" s="1"/>
  <c r="D142" i="133"/>
  <c r="L146" i="133" s="1"/>
  <c r="C142" i="133"/>
  <c r="K142" i="133" s="1"/>
  <c r="B142" i="133"/>
  <c r="H97" i="133"/>
  <c r="G97" i="133"/>
  <c r="O97" i="133" s="1"/>
  <c r="F97" i="133"/>
  <c r="M97" i="133" s="1"/>
  <c r="E97" i="133"/>
  <c r="L97" i="133" s="1"/>
  <c r="D97" i="133"/>
  <c r="C97" i="133"/>
  <c r="K97" i="133" s="1"/>
  <c r="B97" i="133"/>
  <c r="P97" i="133" s="1"/>
  <c r="H96" i="133"/>
  <c r="H118" i="133" s="1"/>
  <c r="G96" i="133"/>
  <c r="G118" i="133" s="1"/>
  <c r="F96" i="133"/>
  <c r="F118" i="133" s="1"/>
  <c r="E96" i="133"/>
  <c r="E118" i="133" s="1"/>
  <c r="D96" i="133"/>
  <c r="D118" i="133" s="1"/>
  <c r="C96" i="133"/>
  <c r="C118" i="133" s="1"/>
  <c r="B96" i="133"/>
  <c r="B118" i="133" s="1"/>
  <c r="H95" i="133"/>
  <c r="P118" i="133" s="1"/>
  <c r="G95" i="133"/>
  <c r="F95" i="133"/>
  <c r="N118" i="133" s="1"/>
  <c r="E95" i="133"/>
  <c r="M118" i="133" s="1"/>
  <c r="D95" i="133"/>
  <c r="L118" i="133" s="1"/>
  <c r="C95" i="133"/>
  <c r="B95" i="133"/>
  <c r="J118" i="133" s="1"/>
  <c r="J94" i="133"/>
  <c r="H94" i="133"/>
  <c r="G94" i="133"/>
  <c r="F94" i="133"/>
  <c r="N94" i="133" s="1"/>
  <c r="E94" i="133"/>
  <c r="M94" i="133" s="1"/>
  <c r="D94" i="133"/>
  <c r="K94" i="133" s="1"/>
  <c r="C94" i="133"/>
  <c r="B94" i="133"/>
  <c r="H75" i="133"/>
  <c r="G75" i="133"/>
  <c r="O75" i="133" s="1"/>
  <c r="F75" i="133"/>
  <c r="M75" i="133" s="1"/>
  <c r="E75" i="133"/>
  <c r="L75" i="133" s="1"/>
  <c r="D75" i="133"/>
  <c r="C75" i="133"/>
  <c r="K75" i="133" s="1"/>
  <c r="B75" i="133"/>
  <c r="P75" i="133" s="1"/>
  <c r="H74" i="133"/>
  <c r="H122" i="133" s="1"/>
  <c r="G74" i="133"/>
  <c r="G122" i="133" s="1"/>
  <c r="F74" i="133"/>
  <c r="F122" i="133" s="1"/>
  <c r="E74" i="133"/>
  <c r="E122" i="133" s="1"/>
  <c r="D74" i="133"/>
  <c r="D122" i="133" s="1"/>
  <c r="C74" i="133"/>
  <c r="C122" i="133" s="1"/>
  <c r="B74" i="133"/>
  <c r="B122" i="133" s="1"/>
  <c r="H73" i="133"/>
  <c r="P122" i="133" s="1"/>
  <c r="G73" i="133"/>
  <c r="O73" i="133" s="1"/>
  <c r="F73" i="133"/>
  <c r="N122" i="133" s="1"/>
  <c r="E73" i="133"/>
  <c r="M122" i="133" s="1"/>
  <c r="D73" i="133"/>
  <c r="L122" i="133" s="1"/>
  <c r="C73" i="133"/>
  <c r="K73" i="133" s="1"/>
  <c r="B73" i="133"/>
  <c r="J122" i="133" s="1"/>
  <c r="H72" i="133"/>
  <c r="P72" i="133" s="1"/>
  <c r="G72" i="133"/>
  <c r="N72" i="133" s="1"/>
  <c r="F72" i="133"/>
  <c r="E72" i="133"/>
  <c r="M72" i="133" s="1"/>
  <c r="D72" i="133"/>
  <c r="K72" i="133" s="1"/>
  <c r="C72" i="133"/>
  <c r="J72" i="133" s="1"/>
  <c r="B72" i="133"/>
  <c r="H53" i="133"/>
  <c r="G53" i="133"/>
  <c r="F53" i="133"/>
  <c r="E53" i="133"/>
  <c r="L53" i="133" s="1"/>
  <c r="D53" i="133"/>
  <c r="C53" i="133"/>
  <c r="B53" i="133"/>
  <c r="J52" i="133"/>
  <c r="H52" i="133"/>
  <c r="P52" i="133" s="1"/>
  <c r="G52" i="133"/>
  <c r="G121" i="133" s="1"/>
  <c r="F52" i="133"/>
  <c r="F121" i="133" s="1"/>
  <c r="E52" i="133"/>
  <c r="M52" i="133" s="1"/>
  <c r="D52" i="133"/>
  <c r="D121" i="133" s="1"/>
  <c r="C52" i="133"/>
  <c r="C121" i="133" s="1"/>
  <c r="B52" i="133"/>
  <c r="B121" i="133" s="1"/>
  <c r="H51" i="133"/>
  <c r="P121" i="133" s="1"/>
  <c r="G51" i="133"/>
  <c r="O121" i="133" s="1"/>
  <c r="F51" i="133"/>
  <c r="N121" i="133" s="1"/>
  <c r="E51" i="133"/>
  <c r="M121" i="133" s="1"/>
  <c r="D51" i="133"/>
  <c r="L121" i="133" s="1"/>
  <c r="C51" i="133"/>
  <c r="K121" i="133" s="1"/>
  <c r="B51" i="133"/>
  <c r="H50" i="133"/>
  <c r="G50" i="133"/>
  <c r="F50" i="133"/>
  <c r="N50" i="133" s="1"/>
  <c r="E50" i="133"/>
  <c r="D50" i="133"/>
  <c r="C50" i="133"/>
  <c r="J50" i="133" s="1"/>
  <c r="B50" i="133"/>
  <c r="H31" i="133"/>
  <c r="G31" i="133"/>
  <c r="O31" i="133" s="1"/>
  <c r="F31" i="133"/>
  <c r="M31" i="133" s="1"/>
  <c r="E31" i="133"/>
  <c r="L31" i="133" s="1"/>
  <c r="D31" i="133"/>
  <c r="C31" i="133"/>
  <c r="K31" i="133" s="1"/>
  <c r="B31" i="133"/>
  <c r="P31" i="133" s="1"/>
  <c r="H30" i="133"/>
  <c r="H120" i="133" s="1"/>
  <c r="G30" i="133"/>
  <c r="G120" i="133" s="1"/>
  <c r="F30" i="133"/>
  <c r="F120" i="133" s="1"/>
  <c r="E30" i="133"/>
  <c r="E120" i="133" s="1"/>
  <c r="D30" i="133"/>
  <c r="D120" i="133" s="1"/>
  <c r="C30" i="133"/>
  <c r="C120" i="133" s="1"/>
  <c r="B30" i="133"/>
  <c r="B120" i="133" s="1"/>
  <c r="H29" i="133"/>
  <c r="P120" i="133" s="1"/>
  <c r="G29" i="133"/>
  <c r="O29" i="133" s="1"/>
  <c r="F29" i="133"/>
  <c r="N120" i="133" s="1"/>
  <c r="E29" i="133"/>
  <c r="M120" i="133" s="1"/>
  <c r="D29" i="133"/>
  <c r="L120" i="133" s="1"/>
  <c r="C29" i="133"/>
  <c r="K29" i="133" s="1"/>
  <c r="B29" i="133"/>
  <c r="J120" i="133" s="1"/>
  <c r="H28" i="133"/>
  <c r="P28" i="133" s="1"/>
  <c r="G28" i="133"/>
  <c r="N28" i="133" s="1"/>
  <c r="F28" i="133"/>
  <c r="E28" i="133"/>
  <c r="M28" i="133" s="1"/>
  <c r="D28" i="133"/>
  <c r="K28" i="133" s="1"/>
  <c r="C28" i="133"/>
  <c r="J28" i="133" s="1"/>
  <c r="B28" i="133"/>
  <c r="H9" i="133"/>
  <c r="O9" i="133" s="1"/>
  <c r="G9" i="133"/>
  <c r="F9" i="133"/>
  <c r="E9" i="133"/>
  <c r="L9" i="133" s="1"/>
  <c r="D9" i="133"/>
  <c r="C9" i="133"/>
  <c r="B9" i="133"/>
  <c r="P9" i="133" s="1"/>
  <c r="H8" i="133"/>
  <c r="G8" i="133"/>
  <c r="G119" i="133" s="1"/>
  <c r="F8" i="133"/>
  <c r="F119" i="133" s="1"/>
  <c r="E8" i="133"/>
  <c r="E119" i="133" s="1"/>
  <c r="D8" i="133"/>
  <c r="D119" i="133" s="1"/>
  <c r="C8" i="133"/>
  <c r="C119" i="133" s="1"/>
  <c r="B8" i="133"/>
  <c r="B119" i="133" s="1"/>
  <c r="K7" i="133"/>
  <c r="H7" i="133"/>
  <c r="P119" i="133" s="1"/>
  <c r="G7" i="133"/>
  <c r="O119" i="133" s="1"/>
  <c r="F7" i="133"/>
  <c r="N119" i="133" s="1"/>
  <c r="E7" i="133"/>
  <c r="M119" i="133" s="1"/>
  <c r="D7" i="133"/>
  <c r="L119" i="133" s="1"/>
  <c r="C7" i="133"/>
  <c r="K119" i="133" s="1"/>
  <c r="B7" i="133"/>
  <c r="P7" i="133" s="1"/>
  <c r="H6" i="133"/>
  <c r="G6" i="133"/>
  <c r="N6" i="133" s="1"/>
  <c r="F6" i="133"/>
  <c r="M6" i="133" s="1"/>
  <c r="E6" i="133"/>
  <c r="D6" i="133"/>
  <c r="C6" i="133"/>
  <c r="J6" i="133" s="1"/>
  <c r="B6" i="133"/>
  <c r="H146" i="132"/>
  <c r="G146" i="132"/>
  <c r="F146" i="132"/>
  <c r="E146" i="132"/>
  <c r="D146" i="132"/>
  <c r="C146" i="132"/>
  <c r="B146" i="132"/>
  <c r="H145" i="132"/>
  <c r="P145" i="132" s="1"/>
  <c r="G145" i="132"/>
  <c r="F145" i="132"/>
  <c r="E145" i="132"/>
  <c r="D145" i="132"/>
  <c r="L145" i="132" s="1"/>
  <c r="C145" i="132"/>
  <c r="B145" i="132"/>
  <c r="H144" i="132"/>
  <c r="G144" i="132"/>
  <c r="F144" i="132"/>
  <c r="E144" i="132"/>
  <c r="D144" i="132"/>
  <c r="C144" i="132"/>
  <c r="B144" i="132"/>
  <c r="H143" i="132"/>
  <c r="G143" i="132"/>
  <c r="F143" i="132"/>
  <c r="E143" i="132"/>
  <c r="D143" i="132"/>
  <c r="C143" i="132"/>
  <c r="B143" i="132"/>
  <c r="K142" i="132"/>
  <c r="H142" i="132"/>
  <c r="G142" i="132"/>
  <c r="F142" i="132"/>
  <c r="N142" i="132" s="1"/>
  <c r="E142" i="132"/>
  <c r="M146" i="132" s="1"/>
  <c r="D142" i="132"/>
  <c r="C142" i="132"/>
  <c r="B142" i="132"/>
  <c r="J142" i="132" s="1"/>
  <c r="M118" i="132"/>
  <c r="H97" i="132"/>
  <c r="G97" i="132"/>
  <c r="N97" i="132" s="1"/>
  <c r="F97" i="132"/>
  <c r="M97" i="132" s="1"/>
  <c r="E97" i="132"/>
  <c r="D97" i="132"/>
  <c r="L97" i="132" s="1"/>
  <c r="C97" i="132"/>
  <c r="J97" i="132" s="1"/>
  <c r="B97" i="132"/>
  <c r="H96" i="132"/>
  <c r="H118" i="132" s="1"/>
  <c r="G96" i="132"/>
  <c r="G118" i="132" s="1"/>
  <c r="F96" i="132"/>
  <c r="M96" i="132" s="1"/>
  <c r="E96" i="132"/>
  <c r="E118" i="132" s="1"/>
  <c r="D96" i="132"/>
  <c r="D118" i="132" s="1"/>
  <c r="C96" i="132"/>
  <c r="C118" i="132" s="1"/>
  <c r="B96" i="132"/>
  <c r="H95" i="132"/>
  <c r="P95" i="132" s="1"/>
  <c r="G95" i="132"/>
  <c r="N95" i="132" s="1"/>
  <c r="F95" i="132"/>
  <c r="N118" i="132" s="1"/>
  <c r="E95" i="132"/>
  <c r="D95" i="132"/>
  <c r="L95" i="132" s="1"/>
  <c r="C95" i="132"/>
  <c r="J95" i="132" s="1"/>
  <c r="B95" i="132"/>
  <c r="J118" i="132" s="1"/>
  <c r="H94" i="132"/>
  <c r="P94" i="132" s="1"/>
  <c r="G94" i="132"/>
  <c r="F94" i="132"/>
  <c r="E94" i="132"/>
  <c r="D94" i="132"/>
  <c r="K94" i="132" s="1"/>
  <c r="C94" i="132"/>
  <c r="B94" i="132"/>
  <c r="K75" i="132"/>
  <c r="H75" i="132"/>
  <c r="P75" i="132" s="1"/>
  <c r="G75" i="132"/>
  <c r="F75" i="132"/>
  <c r="E75" i="132"/>
  <c r="D75" i="132"/>
  <c r="C75" i="132"/>
  <c r="B75" i="132"/>
  <c r="H74" i="132"/>
  <c r="H122" i="132" s="1"/>
  <c r="G74" i="132"/>
  <c r="G122" i="132" s="1"/>
  <c r="F74" i="132"/>
  <c r="N74" i="132" s="1"/>
  <c r="E74" i="132"/>
  <c r="E122" i="132" s="1"/>
  <c r="D74" i="132"/>
  <c r="D122" i="132" s="1"/>
  <c r="C74" i="132"/>
  <c r="C122" i="132" s="1"/>
  <c r="B74" i="132"/>
  <c r="J74" i="132" s="1"/>
  <c r="O73" i="132"/>
  <c r="H73" i="132"/>
  <c r="G73" i="132"/>
  <c r="F73" i="132"/>
  <c r="N122" i="132" s="1"/>
  <c r="E73" i="132"/>
  <c r="M122" i="132" s="1"/>
  <c r="D73" i="132"/>
  <c r="C73" i="132"/>
  <c r="B73" i="132"/>
  <c r="J122" i="132" s="1"/>
  <c r="H72" i="132"/>
  <c r="G72" i="132"/>
  <c r="F72" i="132"/>
  <c r="N72" i="132" s="1"/>
  <c r="E72" i="132"/>
  <c r="L72" i="132" s="1"/>
  <c r="D72" i="132"/>
  <c r="C72" i="132"/>
  <c r="B72" i="132"/>
  <c r="J72" i="132" s="1"/>
  <c r="H53" i="132"/>
  <c r="G53" i="132"/>
  <c r="N53" i="132" s="1"/>
  <c r="F53" i="132"/>
  <c r="M53" i="132" s="1"/>
  <c r="E53" i="132"/>
  <c r="D53" i="132"/>
  <c r="L53" i="132" s="1"/>
  <c r="C53" i="132"/>
  <c r="J53" i="132" s="1"/>
  <c r="B53" i="132"/>
  <c r="H52" i="132"/>
  <c r="G52" i="132"/>
  <c r="G121" i="132" s="1"/>
  <c r="F52" i="132"/>
  <c r="M52" i="132" s="1"/>
  <c r="E52" i="132"/>
  <c r="E121" i="132" s="1"/>
  <c r="D52" i="132"/>
  <c r="D121" i="132" s="1"/>
  <c r="C52" i="132"/>
  <c r="C121" i="132" s="1"/>
  <c r="B52" i="132"/>
  <c r="H51" i="132"/>
  <c r="P121" i="132" s="1"/>
  <c r="G51" i="132"/>
  <c r="O121" i="132" s="1"/>
  <c r="F51" i="132"/>
  <c r="N121" i="132" s="1"/>
  <c r="E51" i="132"/>
  <c r="M121" i="132" s="1"/>
  <c r="D51" i="132"/>
  <c r="L121" i="132" s="1"/>
  <c r="C51" i="132"/>
  <c r="K121" i="132" s="1"/>
  <c r="B51" i="132"/>
  <c r="J121" i="132" s="1"/>
  <c r="H50" i="132"/>
  <c r="P50" i="132" s="1"/>
  <c r="G50" i="132"/>
  <c r="F50" i="132"/>
  <c r="M50" i="132" s="1"/>
  <c r="E50" i="132"/>
  <c r="D50" i="132"/>
  <c r="K50" i="132" s="1"/>
  <c r="C50" i="132"/>
  <c r="B50" i="132"/>
  <c r="K31" i="132"/>
  <c r="H31" i="132"/>
  <c r="P31" i="132" s="1"/>
  <c r="G31" i="132"/>
  <c r="F31" i="132"/>
  <c r="E31" i="132"/>
  <c r="D31" i="132"/>
  <c r="C31" i="132"/>
  <c r="J31" i="132" s="1"/>
  <c r="B31" i="132"/>
  <c r="H30" i="132"/>
  <c r="H120" i="132" s="1"/>
  <c r="G30" i="132"/>
  <c r="G120" i="132" s="1"/>
  <c r="F30" i="132"/>
  <c r="E30" i="132"/>
  <c r="E120" i="132" s="1"/>
  <c r="D30" i="132"/>
  <c r="D120" i="132" s="1"/>
  <c r="C30" i="132"/>
  <c r="C120" i="132" s="1"/>
  <c r="B30" i="132"/>
  <c r="O29" i="132"/>
  <c r="H29" i="132"/>
  <c r="G29" i="132"/>
  <c r="F29" i="132"/>
  <c r="N120" i="132" s="1"/>
  <c r="E29" i="132"/>
  <c r="M120" i="132" s="1"/>
  <c r="D29" i="132"/>
  <c r="C29" i="132"/>
  <c r="B29" i="132"/>
  <c r="J120" i="132" s="1"/>
  <c r="H28" i="132"/>
  <c r="G28" i="132"/>
  <c r="F28" i="132"/>
  <c r="N28" i="132" s="1"/>
  <c r="E28" i="132"/>
  <c r="D28" i="132"/>
  <c r="K28" i="132" s="1"/>
  <c r="C28" i="132"/>
  <c r="B28" i="132"/>
  <c r="J28" i="132" s="1"/>
  <c r="H9" i="132"/>
  <c r="G9" i="132"/>
  <c r="N9" i="132" s="1"/>
  <c r="F9" i="132"/>
  <c r="E9" i="132"/>
  <c r="D9" i="132"/>
  <c r="C9" i="132"/>
  <c r="J9" i="132" s="1"/>
  <c r="B9" i="132"/>
  <c r="H8" i="132"/>
  <c r="G8" i="132"/>
  <c r="G119" i="132" s="1"/>
  <c r="F8" i="132"/>
  <c r="M8" i="132" s="1"/>
  <c r="E8" i="132"/>
  <c r="E119" i="132" s="1"/>
  <c r="D8" i="132"/>
  <c r="D119" i="132" s="1"/>
  <c r="C8" i="132"/>
  <c r="C119" i="132" s="1"/>
  <c r="B8" i="132"/>
  <c r="H7" i="132"/>
  <c r="P119" i="132" s="1"/>
  <c r="G7" i="132"/>
  <c r="O119" i="132" s="1"/>
  <c r="F7" i="132"/>
  <c r="N119" i="132" s="1"/>
  <c r="E7" i="132"/>
  <c r="M119" i="132" s="1"/>
  <c r="D7" i="132"/>
  <c r="L119" i="132" s="1"/>
  <c r="C7" i="132"/>
  <c r="K119" i="132" s="1"/>
  <c r="B7" i="132"/>
  <c r="J119" i="132" s="1"/>
  <c r="H6" i="132"/>
  <c r="P6" i="132" s="1"/>
  <c r="G6" i="132"/>
  <c r="F6" i="132"/>
  <c r="M6" i="132" s="1"/>
  <c r="E6" i="132"/>
  <c r="D6" i="132"/>
  <c r="K6" i="132" s="1"/>
  <c r="C6" i="132"/>
  <c r="B6" i="132"/>
  <c r="H146" i="131"/>
  <c r="G146" i="131"/>
  <c r="O146" i="131" s="1"/>
  <c r="F146" i="131"/>
  <c r="E146" i="131"/>
  <c r="M146" i="131" s="1"/>
  <c r="D146" i="131"/>
  <c r="C146" i="131"/>
  <c r="K146" i="131" s="1"/>
  <c r="B146" i="131"/>
  <c r="H145" i="131"/>
  <c r="G145" i="131"/>
  <c r="O145" i="131" s="1"/>
  <c r="F145" i="131"/>
  <c r="E145" i="131"/>
  <c r="M145" i="131" s="1"/>
  <c r="D145" i="131"/>
  <c r="C145" i="131"/>
  <c r="K145" i="131" s="1"/>
  <c r="B145" i="131"/>
  <c r="H144" i="131"/>
  <c r="G144" i="131"/>
  <c r="O144" i="131" s="1"/>
  <c r="F144" i="131"/>
  <c r="E144" i="131"/>
  <c r="D144" i="131"/>
  <c r="C144" i="131"/>
  <c r="K144" i="131" s="1"/>
  <c r="B144" i="131"/>
  <c r="H143" i="131"/>
  <c r="P143" i="131" s="1"/>
  <c r="G143" i="131"/>
  <c r="O143" i="131" s="1"/>
  <c r="F143" i="131"/>
  <c r="E143" i="131"/>
  <c r="M143" i="131" s="1"/>
  <c r="D143" i="131"/>
  <c r="L143" i="131" s="1"/>
  <c r="C143" i="131"/>
  <c r="K143" i="131" s="1"/>
  <c r="B143" i="131"/>
  <c r="M142" i="131"/>
  <c r="H142" i="131"/>
  <c r="G142" i="131"/>
  <c r="O142" i="131" s="1"/>
  <c r="F142" i="131"/>
  <c r="N142" i="131" s="1"/>
  <c r="E142" i="131"/>
  <c r="M144" i="131" s="1"/>
  <c r="D142" i="131"/>
  <c r="C142" i="131"/>
  <c r="K142" i="131" s="1"/>
  <c r="B142" i="131"/>
  <c r="J142" i="131" s="1"/>
  <c r="H97" i="131"/>
  <c r="G97" i="131"/>
  <c r="F97" i="131"/>
  <c r="M97" i="131" s="1"/>
  <c r="E97" i="131"/>
  <c r="D97" i="131"/>
  <c r="K97" i="131" s="1"/>
  <c r="C97" i="131"/>
  <c r="B97" i="131"/>
  <c r="H96" i="131"/>
  <c r="H118" i="131" s="1"/>
  <c r="G96" i="131"/>
  <c r="N96" i="131" s="1"/>
  <c r="F96" i="131"/>
  <c r="E96" i="131"/>
  <c r="E118" i="131" s="1"/>
  <c r="D96" i="131"/>
  <c r="D118" i="131" s="1"/>
  <c r="C96" i="131"/>
  <c r="J96" i="131" s="1"/>
  <c r="B96" i="131"/>
  <c r="B118" i="131" s="1"/>
  <c r="H95" i="131"/>
  <c r="G95" i="131"/>
  <c r="N95" i="131" s="1"/>
  <c r="F95" i="131"/>
  <c r="N118" i="131" s="1"/>
  <c r="E95" i="131"/>
  <c r="L95" i="131" s="1"/>
  <c r="D95" i="131"/>
  <c r="C95" i="131"/>
  <c r="J95" i="131" s="1"/>
  <c r="B95" i="131"/>
  <c r="J118" i="131" s="1"/>
  <c r="H94" i="131"/>
  <c r="P94" i="131" s="1"/>
  <c r="G94" i="131"/>
  <c r="F94" i="131"/>
  <c r="M94" i="131" s="1"/>
  <c r="E94" i="131"/>
  <c r="D94" i="131"/>
  <c r="K94" i="131" s="1"/>
  <c r="C94" i="131"/>
  <c r="B94" i="131"/>
  <c r="H75" i="131"/>
  <c r="P75" i="131" s="1"/>
  <c r="G75" i="131"/>
  <c r="F75" i="131"/>
  <c r="M75" i="131" s="1"/>
  <c r="E75" i="131"/>
  <c r="D75" i="131"/>
  <c r="K75" i="131" s="1"/>
  <c r="C75" i="131"/>
  <c r="B75" i="131"/>
  <c r="K74" i="131"/>
  <c r="H74" i="131"/>
  <c r="H122" i="131" s="1"/>
  <c r="G74" i="131"/>
  <c r="N74" i="131" s="1"/>
  <c r="F74" i="131"/>
  <c r="E74" i="131"/>
  <c r="E122" i="131" s="1"/>
  <c r="D74" i="131"/>
  <c r="D122" i="131" s="1"/>
  <c r="C74" i="131"/>
  <c r="J74" i="131" s="1"/>
  <c r="B74" i="131"/>
  <c r="B122" i="131" s="1"/>
  <c r="H73" i="131"/>
  <c r="P73" i="131" s="1"/>
  <c r="G73" i="131"/>
  <c r="N73" i="131" s="1"/>
  <c r="F73" i="131"/>
  <c r="N122" i="131" s="1"/>
  <c r="E73" i="131"/>
  <c r="L73" i="131" s="1"/>
  <c r="D73" i="131"/>
  <c r="C73" i="131"/>
  <c r="J73" i="131" s="1"/>
  <c r="B73" i="131"/>
  <c r="J122" i="131" s="1"/>
  <c r="O72" i="131"/>
  <c r="H72" i="131"/>
  <c r="G72" i="131"/>
  <c r="F72" i="131"/>
  <c r="M72" i="131" s="1"/>
  <c r="E72" i="131"/>
  <c r="D72" i="131"/>
  <c r="K72" i="131" s="1"/>
  <c r="C72" i="131"/>
  <c r="B72" i="131"/>
  <c r="H53" i="131"/>
  <c r="G53" i="131"/>
  <c r="F53" i="131"/>
  <c r="M53" i="131" s="1"/>
  <c r="E53" i="131"/>
  <c r="D53" i="131"/>
  <c r="K53" i="131" s="1"/>
  <c r="C53" i="131"/>
  <c r="B53" i="131"/>
  <c r="H52" i="131"/>
  <c r="O52" i="131" s="1"/>
  <c r="G52" i="131"/>
  <c r="G121" i="131" s="1"/>
  <c r="F52" i="131"/>
  <c r="F121" i="131" s="1"/>
  <c r="E52" i="131"/>
  <c r="E121" i="131" s="1"/>
  <c r="D52" i="131"/>
  <c r="D121" i="131" s="1"/>
  <c r="C52" i="131"/>
  <c r="C121" i="131" s="1"/>
  <c r="B52" i="131"/>
  <c r="B121" i="131" s="1"/>
  <c r="H51" i="131"/>
  <c r="P121" i="131" s="1"/>
  <c r="G51" i="131"/>
  <c r="N51" i="131" s="1"/>
  <c r="F51" i="131"/>
  <c r="N121" i="131" s="1"/>
  <c r="E51" i="131"/>
  <c r="L51" i="131" s="1"/>
  <c r="D51" i="131"/>
  <c r="L121" i="131" s="1"/>
  <c r="C51" i="131"/>
  <c r="J51" i="131" s="1"/>
  <c r="B51" i="131"/>
  <c r="J121" i="131" s="1"/>
  <c r="H50" i="131"/>
  <c r="P50" i="131" s="1"/>
  <c r="G50" i="131"/>
  <c r="F50" i="131"/>
  <c r="N50" i="131" s="1"/>
  <c r="E50" i="131"/>
  <c r="D50" i="131"/>
  <c r="K50" i="131" s="1"/>
  <c r="C50" i="131"/>
  <c r="B50" i="131"/>
  <c r="H31" i="131"/>
  <c r="P31" i="131" s="1"/>
  <c r="G31" i="131"/>
  <c r="F31" i="131"/>
  <c r="M31" i="131" s="1"/>
  <c r="E31" i="131"/>
  <c r="D31" i="131"/>
  <c r="K31" i="131" s="1"/>
  <c r="C31" i="131"/>
  <c r="B31" i="131"/>
  <c r="K30" i="131"/>
  <c r="H30" i="131"/>
  <c r="H120" i="131" s="1"/>
  <c r="G30" i="131"/>
  <c r="G120" i="131" s="1"/>
  <c r="F30" i="131"/>
  <c r="E30" i="131"/>
  <c r="E120" i="131" s="1"/>
  <c r="D30" i="131"/>
  <c r="D120" i="131" s="1"/>
  <c r="C30" i="131"/>
  <c r="J30" i="131" s="1"/>
  <c r="B30" i="131"/>
  <c r="B120" i="131" s="1"/>
  <c r="H29" i="131"/>
  <c r="G29" i="131"/>
  <c r="N29" i="131" s="1"/>
  <c r="F29" i="131"/>
  <c r="N120" i="131" s="1"/>
  <c r="E29" i="131"/>
  <c r="L29" i="131" s="1"/>
  <c r="D29" i="131"/>
  <c r="C29" i="131"/>
  <c r="J29" i="131" s="1"/>
  <c r="B29" i="131"/>
  <c r="J120" i="131" s="1"/>
  <c r="O28" i="131"/>
  <c r="H28" i="131"/>
  <c r="G28" i="131"/>
  <c r="F28" i="131"/>
  <c r="N28" i="131" s="1"/>
  <c r="E28" i="131"/>
  <c r="D28" i="131"/>
  <c r="K28" i="131" s="1"/>
  <c r="C28" i="131"/>
  <c r="B28" i="131"/>
  <c r="H9" i="131"/>
  <c r="G9" i="131"/>
  <c r="F9" i="131"/>
  <c r="M9" i="131" s="1"/>
  <c r="E9" i="131"/>
  <c r="D9" i="131"/>
  <c r="K9" i="131" s="1"/>
  <c r="C9" i="131"/>
  <c r="B9" i="131"/>
  <c r="H8" i="131"/>
  <c r="H119" i="131" s="1"/>
  <c r="G8" i="131"/>
  <c r="G119" i="131" s="1"/>
  <c r="F8" i="131"/>
  <c r="E8" i="131"/>
  <c r="E119" i="131" s="1"/>
  <c r="D8" i="131"/>
  <c r="D119" i="131" s="1"/>
  <c r="C8" i="131"/>
  <c r="C119" i="131" s="1"/>
  <c r="B8" i="131"/>
  <c r="H7" i="131"/>
  <c r="P119" i="131" s="1"/>
  <c r="G7" i="131"/>
  <c r="O119" i="131" s="1"/>
  <c r="F7" i="131"/>
  <c r="N119" i="131" s="1"/>
  <c r="E7" i="131"/>
  <c r="M119" i="131" s="1"/>
  <c r="D7" i="131"/>
  <c r="L119" i="131" s="1"/>
  <c r="C7" i="131"/>
  <c r="K119" i="131" s="1"/>
  <c r="B7" i="131"/>
  <c r="J119" i="131" s="1"/>
  <c r="H6" i="131"/>
  <c r="P6" i="131" s="1"/>
  <c r="G6" i="131"/>
  <c r="F6" i="131"/>
  <c r="N6" i="131" s="1"/>
  <c r="E6" i="131"/>
  <c r="D6" i="131"/>
  <c r="K6" i="131" s="1"/>
  <c r="C6" i="131"/>
  <c r="B6" i="131"/>
  <c r="J6" i="131" s="1"/>
  <c r="H146" i="130"/>
  <c r="G146" i="130"/>
  <c r="F146" i="130"/>
  <c r="E146" i="130"/>
  <c r="M146" i="130" s="1"/>
  <c r="D146" i="130"/>
  <c r="C146" i="130"/>
  <c r="B146" i="130"/>
  <c r="H145" i="130"/>
  <c r="G145" i="130"/>
  <c r="O145" i="130" s="1"/>
  <c r="F145" i="130"/>
  <c r="E145" i="130"/>
  <c r="M145" i="130" s="1"/>
  <c r="D145" i="130"/>
  <c r="C145" i="130"/>
  <c r="B145" i="130"/>
  <c r="H144" i="130"/>
  <c r="G144" i="130"/>
  <c r="O144" i="130" s="1"/>
  <c r="F144" i="130"/>
  <c r="E144" i="130"/>
  <c r="M144" i="130" s="1"/>
  <c r="D144" i="130"/>
  <c r="C144" i="130"/>
  <c r="K144" i="130" s="1"/>
  <c r="B144" i="130"/>
  <c r="M143" i="130"/>
  <c r="H143" i="130"/>
  <c r="G143" i="130"/>
  <c r="O143" i="130" s="1"/>
  <c r="F143" i="130"/>
  <c r="N143" i="130" s="1"/>
  <c r="E143" i="130"/>
  <c r="D143" i="130"/>
  <c r="C143" i="130"/>
  <c r="B143" i="130"/>
  <c r="J143" i="130" s="1"/>
  <c r="M142" i="130"/>
  <c r="H142" i="130"/>
  <c r="P142" i="130" s="1"/>
  <c r="G142" i="130"/>
  <c r="O146" i="130" s="1"/>
  <c r="F142" i="130"/>
  <c r="N142" i="130" s="1"/>
  <c r="E142" i="130"/>
  <c r="D142" i="130"/>
  <c r="L142" i="130" s="1"/>
  <c r="C142" i="130"/>
  <c r="K146" i="130" s="1"/>
  <c r="B142" i="130"/>
  <c r="J142" i="130" s="1"/>
  <c r="H97" i="130"/>
  <c r="P97" i="130" s="1"/>
  <c r="G97" i="130"/>
  <c r="F97" i="130"/>
  <c r="M97" i="130" s="1"/>
  <c r="E97" i="130"/>
  <c r="D97" i="130"/>
  <c r="K97" i="130" s="1"/>
  <c r="C97" i="130"/>
  <c r="B97" i="130"/>
  <c r="K96" i="130"/>
  <c r="H96" i="130"/>
  <c r="H118" i="130" s="1"/>
  <c r="G96" i="130"/>
  <c r="N96" i="130" s="1"/>
  <c r="F96" i="130"/>
  <c r="E96" i="130"/>
  <c r="E118" i="130" s="1"/>
  <c r="D96" i="130"/>
  <c r="D118" i="130" s="1"/>
  <c r="C96" i="130"/>
  <c r="J96" i="130" s="1"/>
  <c r="B96" i="130"/>
  <c r="B118" i="130" s="1"/>
  <c r="H95" i="130"/>
  <c r="P95" i="130" s="1"/>
  <c r="G95" i="130"/>
  <c r="N95" i="130" s="1"/>
  <c r="F95" i="130"/>
  <c r="N118" i="130" s="1"/>
  <c r="E95" i="130"/>
  <c r="L95" i="130" s="1"/>
  <c r="D95" i="130"/>
  <c r="C95" i="130"/>
  <c r="J95" i="130" s="1"/>
  <c r="B95" i="130"/>
  <c r="J118" i="130" s="1"/>
  <c r="O94" i="130"/>
  <c r="H94" i="130"/>
  <c r="G94" i="130"/>
  <c r="F94" i="130"/>
  <c r="M94" i="130" s="1"/>
  <c r="E94" i="130"/>
  <c r="D94" i="130"/>
  <c r="K94" i="130" s="1"/>
  <c r="C94" i="130"/>
  <c r="B94" i="130"/>
  <c r="H75" i="130"/>
  <c r="G75" i="130"/>
  <c r="F75" i="130"/>
  <c r="M75" i="130" s="1"/>
  <c r="E75" i="130"/>
  <c r="D75" i="130"/>
  <c r="K75" i="130" s="1"/>
  <c r="C75" i="130"/>
  <c r="B75" i="130"/>
  <c r="H74" i="130"/>
  <c r="H122" i="130" s="1"/>
  <c r="G74" i="130"/>
  <c r="N74" i="130" s="1"/>
  <c r="F74" i="130"/>
  <c r="E74" i="130"/>
  <c r="E122" i="130" s="1"/>
  <c r="D74" i="130"/>
  <c r="D122" i="130" s="1"/>
  <c r="C74" i="130"/>
  <c r="J74" i="130" s="1"/>
  <c r="B74" i="130"/>
  <c r="B122" i="130" s="1"/>
  <c r="H73" i="130"/>
  <c r="G73" i="130"/>
  <c r="N73" i="130" s="1"/>
  <c r="F73" i="130"/>
  <c r="N122" i="130" s="1"/>
  <c r="E73" i="130"/>
  <c r="L73" i="130" s="1"/>
  <c r="D73" i="130"/>
  <c r="C73" i="130"/>
  <c r="J73" i="130" s="1"/>
  <c r="B73" i="130"/>
  <c r="J122" i="130" s="1"/>
  <c r="H72" i="130"/>
  <c r="P72" i="130" s="1"/>
  <c r="G72" i="130"/>
  <c r="F72" i="130"/>
  <c r="M72" i="130" s="1"/>
  <c r="E72" i="130"/>
  <c r="D72" i="130"/>
  <c r="K72" i="130" s="1"/>
  <c r="C72" i="130"/>
  <c r="B72" i="130"/>
  <c r="H53" i="130"/>
  <c r="P53" i="130" s="1"/>
  <c r="G53" i="130"/>
  <c r="F53" i="130"/>
  <c r="M53" i="130" s="1"/>
  <c r="E53" i="130"/>
  <c r="D53" i="130"/>
  <c r="K53" i="130" s="1"/>
  <c r="C53" i="130"/>
  <c r="B53" i="130"/>
  <c r="K52" i="130"/>
  <c r="H52" i="130"/>
  <c r="P52" i="130" s="1"/>
  <c r="G52" i="130"/>
  <c r="G121" i="130" s="1"/>
  <c r="F52" i="130"/>
  <c r="F121" i="130" s="1"/>
  <c r="E52" i="130"/>
  <c r="E121" i="130" s="1"/>
  <c r="D52" i="130"/>
  <c r="D121" i="130" s="1"/>
  <c r="C52" i="130"/>
  <c r="C121" i="130" s="1"/>
  <c r="B52" i="130"/>
  <c r="B121" i="130" s="1"/>
  <c r="H51" i="130"/>
  <c r="P121" i="130" s="1"/>
  <c r="G51" i="130"/>
  <c r="O121" i="130" s="1"/>
  <c r="F51" i="130"/>
  <c r="N121" i="130" s="1"/>
  <c r="E51" i="130"/>
  <c r="L51" i="130" s="1"/>
  <c r="D51" i="130"/>
  <c r="L121" i="130" s="1"/>
  <c r="C51" i="130"/>
  <c r="K121" i="130" s="1"/>
  <c r="B51" i="130"/>
  <c r="J121" i="130" s="1"/>
  <c r="O50" i="130"/>
  <c r="H50" i="130"/>
  <c r="G50" i="130"/>
  <c r="F50" i="130"/>
  <c r="M50" i="130" s="1"/>
  <c r="E50" i="130"/>
  <c r="D50" i="130"/>
  <c r="K50" i="130" s="1"/>
  <c r="C50" i="130"/>
  <c r="B50" i="130"/>
  <c r="H31" i="130"/>
  <c r="G31" i="130"/>
  <c r="F31" i="130"/>
  <c r="M31" i="130" s="1"/>
  <c r="E31" i="130"/>
  <c r="D31" i="130"/>
  <c r="K31" i="130" s="1"/>
  <c r="C31" i="130"/>
  <c r="B31" i="130"/>
  <c r="H30" i="130"/>
  <c r="H120" i="130" s="1"/>
  <c r="G30" i="130"/>
  <c r="N30" i="130" s="1"/>
  <c r="F30" i="130"/>
  <c r="E30" i="130"/>
  <c r="E120" i="130" s="1"/>
  <c r="D30" i="130"/>
  <c r="D120" i="130" s="1"/>
  <c r="C30" i="130"/>
  <c r="J30" i="130" s="1"/>
  <c r="B30" i="130"/>
  <c r="B120" i="130" s="1"/>
  <c r="H29" i="130"/>
  <c r="G29" i="130"/>
  <c r="N29" i="130" s="1"/>
  <c r="F29" i="130"/>
  <c r="N120" i="130" s="1"/>
  <c r="E29" i="130"/>
  <c r="L29" i="130" s="1"/>
  <c r="D29" i="130"/>
  <c r="C29" i="130"/>
  <c r="J29" i="130" s="1"/>
  <c r="B29" i="130"/>
  <c r="J120" i="130" s="1"/>
  <c r="H28" i="130"/>
  <c r="P28" i="130" s="1"/>
  <c r="G28" i="130"/>
  <c r="F28" i="130"/>
  <c r="M28" i="130" s="1"/>
  <c r="E28" i="130"/>
  <c r="D28" i="130"/>
  <c r="K28" i="130" s="1"/>
  <c r="C28" i="130"/>
  <c r="B28" i="130"/>
  <c r="H9" i="130"/>
  <c r="P9" i="130" s="1"/>
  <c r="G9" i="130"/>
  <c r="F9" i="130"/>
  <c r="M9" i="130" s="1"/>
  <c r="E9" i="130"/>
  <c r="D9" i="130"/>
  <c r="K9" i="130" s="1"/>
  <c r="C9" i="130"/>
  <c r="B9" i="130"/>
  <c r="K8" i="130"/>
  <c r="H8" i="130"/>
  <c r="P8" i="130" s="1"/>
  <c r="G8" i="130"/>
  <c r="G119" i="130" s="1"/>
  <c r="F8" i="130"/>
  <c r="F119" i="130" s="1"/>
  <c r="E8" i="130"/>
  <c r="E119" i="130" s="1"/>
  <c r="D8" i="130"/>
  <c r="D119" i="130" s="1"/>
  <c r="C8" i="130"/>
  <c r="C119" i="130" s="1"/>
  <c r="B8" i="130"/>
  <c r="B119" i="130" s="1"/>
  <c r="H7" i="130"/>
  <c r="P119" i="130" s="1"/>
  <c r="G7" i="130"/>
  <c r="O119" i="130" s="1"/>
  <c r="F7" i="130"/>
  <c r="N119" i="130" s="1"/>
  <c r="E7" i="130"/>
  <c r="L7" i="130" s="1"/>
  <c r="D7" i="130"/>
  <c r="L119" i="130" s="1"/>
  <c r="C7" i="130"/>
  <c r="K119" i="130" s="1"/>
  <c r="B7" i="130"/>
  <c r="J119" i="130" s="1"/>
  <c r="H6" i="130"/>
  <c r="G6" i="130"/>
  <c r="F6" i="130"/>
  <c r="M6" i="130" s="1"/>
  <c r="E6" i="130"/>
  <c r="D6" i="130"/>
  <c r="K6" i="130" s="1"/>
  <c r="C6" i="130"/>
  <c r="B6" i="130"/>
  <c r="K146" i="129"/>
  <c r="H146" i="129"/>
  <c r="G146" i="129"/>
  <c r="O146" i="129" s="1"/>
  <c r="F146" i="129"/>
  <c r="E146" i="129"/>
  <c r="D146" i="129"/>
  <c r="C146" i="129"/>
  <c r="B146" i="129"/>
  <c r="H145" i="129"/>
  <c r="G145" i="129"/>
  <c r="F145" i="129"/>
  <c r="E145" i="129"/>
  <c r="M145" i="129" s="1"/>
  <c r="D145" i="129"/>
  <c r="C145" i="129"/>
  <c r="B145" i="129"/>
  <c r="O144" i="129"/>
  <c r="H144" i="129"/>
  <c r="G144" i="129"/>
  <c r="F144" i="129"/>
  <c r="E144" i="129"/>
  <c r="D144" i="129"/>
  <c r="C144" i="129"/>
  <c r="K144" i="129" s="1"/>
  <c r="B144" i="129"/>
  <c r="H143" i="129"/>
  <c r="P143" i="129" s="1"/>
  <c r="G143" i="129"/>
  <c r="O143" i="129" s="1"/>
  <c r="F143" i="129"/>
  <c r="E143" i="129"/>
  <c r="D143" i="129"/>
  <c r="L143" i="129" s="1"/>
  <c r="C143" i="129"/>
  <c r="B143" i="129"/>
  <c r="M142" i="129"/>
  <c r="H142" i="129"/>
  <c r="G142" i="129"/>
  <c r="F142" i="129"/>
  <c r="N142" i="129" s="1"/>
  <c r="E142" i="129"/>
  <c r="D142" i="129"/>
  <c r="C142" i="129"/>
  <c r="K142" i="129" s="1"/>
  <c r="B142" i="129"/>
  <c r="J142" i="129" s="1"/>
  <c r="F121" i="129"/>
  <c r="K119" i="129"/>
  <c r="H97" i="129"/>
  <c r="P97" i="129" s="1"/>
  <c r="G97" i="129"/>
  <c r="F97" i="129"/>
  <c r="M97" i="129" s="1"/>
  <c r="E97" i="129"/>
  <c r="D97" i="129"/>
  <c r="K97" i="129" s="1"/>
  <c r="C97" i="129"/>
  <c r="B97" i="129"/>
  <c r="H96" i="129"/>
  <c r="H118" i="129" s="1"/>
  <c r="G96" i="129"/>
  <c r="F96" i="129"/>
  <c r="F118" i="129" s="1"/>
  <c r="E96" i="129"/>
  <c r="E118" i="129" s="1"/>
  <c r="D96" i="129"/>
  <c r="K96" i="129" s="1"/>
  <c r="C96" i="129"/>
  <c r="B96" i="129"/>
  <c r="B118" i="129" s="1"/>
  <c r="K95" i="129"/>
  <c r="H95" i="129"/>
  <c r="G95" i="129"/>
  <c r="N95" i="129" s="1"/>
  <c r="F95" i="129"/>
  <c r="N118" i="129" s="1"/>
  <c r="E95" i="129"/>
  <c r="L95" i="129" s="1"/>
  <c r="D95" i="129"/>
  <c r="L118" i="129" s="1"/>
  <c r="C95" i="129"/>
  <c r="J95" i="129" s="1"/>
  <c r="B95" i="129"/>
  <c r="J118" i="129" s="1"/>
  <c r="H94" i="129"/>
  <c r="G94" i="129"/>
  <c r="N94" i="129" s="1"/>
  <c r="F94" i="129"/>
  <c r="E94" i="129"/>
  <c r="L94" i="129" s="1"/>
  <c r="D94" i="129"/>
  <c r="C94" i="129"/>
  <c r="J94" i="129" s="1"/>
  <c r="B94" i="129"/>
  <c r="O75" i="129"/>
  <c r="H75" i="129"/>
  <c r="G75" i="129"/>
  <c r="F75" i="129"/>
  <c r="M75" i="129" s="1"/>
  <c r="E75" i="129"/>
  <c r="D75" i="129"/>
  <c r="K75" i="129" s="1"/>
  <c r="C75" i="129"/>
  <c r="B75" i="129"/>
  <c r="H74" i="129"/>
  <c r="G74" i="129"/>
  <c r="F74" i="129"/>
  <c r="F122" i="129" s="1"/>
  <c r="E74" i="129"/>
  <c r="E122" i="129" s="1"/>
  <c r="D74" i="129"/>
  <c r="K74" i="129" s="1"/>
  <c r="C74" i="129"/>
  <c r="B74" i="129"/>
  <c r="B122" i="129" s="1"/>
  <c r="H73" i="129"/>
  <c r="P73" i="129" s="1"/>
  <c r="G73" i="129"/>
  <c r="N73" i="129" s="1"/>
  <c r="F73" i="129"/>
  <c r="N122" i="129" s="1"/>
  <c r="E73" i="129"/>
  <c r="L73" i="129" s="1"/>
  <c r="D73" i="129"/>
  <c r="L122" i="129" s="1"/>
  <c r="C73" i="129"/>
  <c r="J73" i="129" s="1"/>
  <c r="B73" i="129"/>
  <c r="J122" i="129" s="1"/>
  <c r="H72" i="129"/>
  <c r="P72" i="129" s="1"/>
  <c r="G72" i="129"/>
  <c r="N72" i="129" s="1"/>
  <c r="F72" i="129"/>
  <c r="E72" i="129"/>
  <c r="L72" i="129" s="1"/>
  <c r="D72" i="129"/>
  <c r="C72" i="129"/>
  <c r="J72" i="129" s="1"/>
  <c r="B72" i="129"/>
  <c r="H53" i="129"/>
  <c r="P53" i="129" s="1"/>
  <c r="G53" i="129"/>
  <c r="F53" i="129"/>
  <c r="M53" i="129" s="1"/>
  <c r="E53" i="129"/>
  <c r="D53" i="129"/>
  <c r="K53" i="129" s="1"/>
  <c r="C53" i="129"/>
  <c r="B53" i="129"/>
  <c r="H52" i="129"/>
  <c r="P52" i="129" s="1"/>
  <c r="G52" i="129"/>
  <c r="G121" i="129" s="1"/>
  <c r="F52" i="129"/>
  <c r="M52" i="129" s="1"/>
  <c r="E52" i="129"/>
  <c r="E121" i="129" s="1"/>
  <c r="D52" i="129"/>
  <c r="D121" i="129" s="1"/>
  <c r="C52" i="129"/>
  <c r="C121" i="129" s="1"/>
  <c r="B52" i="129"/>
  <c r="B121" i="129" s="1"/>
  <c r="K51" i="129"/>
  <c r="H51" i="129"/>
  <c r="P121" i="129" s="1"/>
  <c r="G51" i="129"/>
  <c r="N51" i="129" s="1"/>
  <c r="F51" i="129"/>
  <c r="N121" i="129" s="1"/>
  <c r="E51" i="129"/>
  <c r="L51" i="129" s="1"/>
  <c r="D51" i="129"/>
  <c r="L121" i="129" s="1"/>
  <c r="C51" i="129"/>
  <c r="J51" i="129" s="1"/>
  <c r="B51" i="129"/>
  <c r="J121" i="129" s="1"/>
  <c r="H50" i="129"/>
  <c r="G50" i="129"/>
  <c r="N50" i="129" s="1"/>
  <c r="F50" i="129"/>
  <c r="E50" i="129"/>
  <c r="L50" i="129" s="1"/>
  <c r="D50" i="129"/>
  <c r="C50" i="129"/>
  <c r="J50" i="129" s="1"/>
  <c r="B50" i="129"/>
  <c r="O31" i="129"/>
  <c r="H31" i="129"/>
  <c r="G31" i="129"/>
  <c r="F31" i="129"/>
  <c r="M31" i="129" s="1"/>
  <c r="E31" i="129"/>
  <c r="D31" i="129"/>
  <c r="K31" i="129" s="1"/>
  <c r="C31" i="129"/>
  <c r="B31" i="129"/>
  <c r="H30" i="129"/>
  <c r="G30" i="129"/>
  <c r="F30" i="129"/>
  <c r="F120" i="129" s="1"/>
  <c r="E30" i="129"/>
  <c r="E120" i="129" s="1"/>
  <c r="D30" i="129"/>
  <c r="D120" i="129" s="1"/>
  <c r="C30" i="129"/>
  <c r="B30" i="129"/>
  <c r="B120" i="129" s="1"/>
  <c r="H29" i="129"/>
  <c r="P29" i="129" s="1"/>
  <c r="G29" i="129"/>
  <c r="O120" i="129" s="1"/>
  <c r="F29" i="129"/>
  <c r="N120" i="129" s="1"/>
  <c r="E29" i="129"/>
  <c r="L29" i="129" s="1"/>
  <c r="D29" i="129"/>
  <c r="L120" i="129" s="1"/>
  <c r="C29" i="129"/>
  <c r="J29" i="129" s="1"/>
  <c r="B29" i="129"/>
  <c r="J120" i="129" s="1"/>
  <c r="H28" i="129"/>
  <c r="P28" i="129" s="1"/>
  <c r="G28" i="129"/>
  <c r="N28" i="129" s="1"/>
  <c r="F28" i="129"/>
  <c r="E28" i="129"/>
  <c r="L28" i="129" s="1"/>
  <c r="D28" i="129"/>
  <c r="C28" i="129"/>
  <c r="J28" i="129" s="1"/>
  <c r="B28" i="129"/>
  <c r="H9" i="129"/>
  <c r="P9" i="129" s="1"/>
  <c r="G9" i="129"/>
  <c r="F9" i="129"/>
  <c r="M9" i="129" s="1"/>
  <c r="E9" i="129"/>
  <c r="D9" i="129"/>
  <c r="K9" i="129" s="1"/>
  <c r="C9" i="129"/>
  <c r="B9" i="129"/>
  <c r="H8" i="129"/>
  <c r="P8" i="129" s="1"/>
  <c r="G8" i="129"/>
  <c r="G119" i="129" s="1"/>
  <c r="F8" i="129"/>
  <c r="M8" i="129" s="1"/>
  <c r="E8" i="129"/>
  <c r="E119" i="129" s="1"/>
  <c r="D8" i="129"/>
  <c r="D119" i="129" s="1"/>
  <c r="C8" i="129"/>
  <c r="C119" i="129" s="1"/>
  <c r="B8" i="129"/>
  <c r="B119" i="129" s="1"/>
  <c r="K7" i="129"/>
  <c r="H7" i="129"/>
  <c r="P119" i="129" s="1"/>
  <c r="G7" i="129"/>
  <c r="N7" i="129" s="1"/>
  <c r="F7" i="129"/>
  <c r="N119" i="129" s="1"/>
  <c r="E7" i="129"/>
  <c r="L7" i="129" s="1"/>
  <c r="D7" i="129"/>
  <c r="L119" i="129" s="1"/>
  <c r="C7" i="129"/>
  <c r="J7" i="129" s="1"/>
  <c r="B7" i="129"/>
  <c r="J119" i="129" s="1"/>
  <c r="H6" i="129"/>
  <c r="G6" i="129"/>
  <c r="N6" i="129" s="1"/>
  <c r="F6" i="129"/>
  <c r="E6" i="129"/>
  <c r="L6" i="129" s="1"/>
  <c r="D6" i="129"/>
  <c r="C6" i="129"/>
  <c r="J6" i="129" s="1"/>
  <c r="B6" i="129"/>
  <c r="H146" i="128"/>
  <c r="G146" i="128"/>
  <c r="F146" i="128"/>
  <c r="E146" i="128"/>
  <c r="D146" i="128"/>
  <c r="C146" i="128"/>
  <c r="B146" i="128"/>
  <c r="H145" i="128"/>
  <c r="G145" i="128"/>
  <c r="F145" i="128"/>
  <c r="E145" i="128"/>
  <c r="D145" i="128"/>
  <c r="C145" i="128"/>
  <c r="B145" i="128"/>
  <c r="H144" i="128"/>
  <c r="G144" i="128"/>
  <c r="F144" i="128"/>
  <c r="E144" i="128"/>
  <c r="D144" i="128"/>
  <c r="C144" i="128"/>
  <c r="B144" i="128"/>
  <c r="H143" i="128"/>
  <c r="G143" i="128"/>
  <c r="F143" i="128"/>
  <c r="E143" i="128"/>
  <c r="D143" i="128"/>
  <c r="C143" i="128"/>
  <c r="B143" i="128"/>
  <c r="H142" i="128"/>
  <c r="P146" i="128" s="1"/>
  <c r="G142" i="128"/>
  <c r="F142" i="128"/>
  <c r="N145" i="128" s="1"/>
  <c r="E142" i="128"/>
  <c r="D142" i="128"/>
  <c r="L146" i="128" s="1"/>
  <c r="C142" i="128"/>
  <c r="B142" i="128"/>
  <c r="J145" i="128" s="1"/>
  <c r="H97" i="128"/>
  <c r="G97" i="128"/>
  <c r="F97" i="128"/>
  <c r="E97" i="128"/>
  <c r="D97" i="128"/>
  <c r="L97" i="128" s="1"/>
  <c r="C97" i="128"/>
  <c r="B97" i="128"/>
  <c r="P97" i="128" s="1"/>
  <c r="H96" i="128"/>
  <c r="H118" i="128" s="1"/>
  <c r="G96" i="128"/>
  <c r="G118" i="128" s="1"/>
  <c r="F96" i="128"/>
  <c r="E96" i="128"/>
  <c r="E118" i="128" s="1"/>
  <c r="D96" i="128"/>
  <c r="D118" i="128" s="1"/>
  <c r="C96" i="128"/>
  <c r="C118" i="128" s="1"/>
  <c r="B96" i="128"/>
  <c r="B118" i="128" s="1"/>
  <c r="H95" i="128"/>
  <c r="P118" i="128" s="1"/>
  <c r="G95" i="128"/>
  <c r="F95" i="128"/>
  <c r="N118" i="128" s="1"/>
  <c r="E95" i="128"/>
  <c r="M118" i="128" s="1"/>
  <c r="D95" i="128"/>
  <c r="L95" i="128" s="1"/>
  <c r="C95" i="128"/>
  <c r="B95" i="128"/>
  <c r="J118" i="128" s="1"/>
  <c r="H94" i="128"/>
  <c r="G94" i="128"/>
  <c r="F94" i="128"/>
  <c r="M94" i="128" s="1"/>
  <c r="E94" i="128"/>
  <c r="D94" i="128"/>
  <c r="K94" i="128" s="1"/>
  <c r="C94" i="128"/>
  <c r="B94" i="128"/>
  <c r="J94" i="128" s="1"/>
  <c r="H75" i="128"/>
  <c r="G75" i="128"/>
  <c r="N75" i="128" s="1"/>
  <c r="F75" i="128"/>
  <c r="E75" i="128"/>
  <c r="D75" i="128"/>
  <c r="C75" i="128"/>
  <c r="J75" i="128" s="1"/>
  <c r="B75" i="128"/>
  <c r="P75" i="128" s="1"/>
  <c r="H74" i="128"/>
  <c r="H122" i="128" s="1"/>
  <c r="G74" i="128"/>
  <c r="G122" i="128" s="1"/>
  <c r="F74" i="128"/>
  <c r="E74" i="128"/>
  <c r="E122" i="128" s="1"/>
  <c r="D74" i="128"/>
  <c r="D122" i="128" s="1"/>
  <c r="C74" i="128"/>
  <c r="C122" i="128" s="1"/>
  <c r="B74" i="128"/>
  <c r="H73" i="128"/>
  <c r="G73" i="128"/>
  <c r="F73" i="128"/>
  <c r="N122" i="128" s="1"/>
  <c r="E73" i="128"/>
  <c r="M122" i="128" s="1"/>
  <c r="D73" i="128"/>
  <c r="L73" i="128" s="1"/>
  <c r="C73" i="128"/>
  <c r="B73" i="128"/>
  <c r="J122" i="128" s="1"/>
  <c r="H72" i="128"/>
  <c r="G72" i="128"/>
  <c r="F72" i="128"/>
  <c r="E72" i="128"/>
  <c r="M72" i="128" s="1"/>
  <c r="D72" i="128"/>
  <c r="C72" i="128"/>
  <c r="B72" i="128"/>
  <c r="O53" i="128"/>
  <c r="H53" i="128"/>
  <c r="G53" i="128"/>
  <c r="N53" i="128" s="1"/>
  <c r="F53" i="128"/>
  <c r="E53" i="128"/>
  <c r="D53" i="128"/>
  <c r="C53" i="128"/>
  <c r="K53" i="128" s="1"/>
  <c r="B53" i="128"/>
  <c r="H52" i="128"/>
  <c r="G52" i="128"/>
  <c r="G121" i="128" s="1"/>
  <c r="F52" i="128"/>
  <c r="E52" i="128"/>
  <c r="E121" i="128" s="1"/>
  <c r="D52" i="128"/>
  <c r="D121" i="128" s="1"/>
  <c r="C52" i="128"/>
  <c r="C121" i="128" s="1"/>
  <c r="B52" i="128"/>
  <c r="H51" i="128"/>
  <c r="P121" i="128" s="1"/>
  <c r="G51" i="128"/>
  <c r="O121" i="128" s="1"/>
  <c r="F51" i="128"/>
  <c r="N121" i="128" s="1"/>
  <c r="E51" i="128"/>
  <c r="M121" i="128" s="1"/>
  <c r="D51" i="128"/>
  <c r="L121" i="128" s="1"/>
  <c r="C51" i="128"/>
  <c r="K121" i="128" s="1"/>
  <c r="B51" i="128"/>
  <c r="J121" i="128" s="1"/>
  <c r="H50" i="128"/>
  <c r="G50" i="128"/>
  <c r="F50" i="128"/>
  <c r="N50" i="128" s="1"/>
  <c r="E50" i="128"/>
  <c r="D50" i="128"/>
  <c r="K50" i="128" s="1"/>
  <c r="C50" i="128"/>
  <c r="B50" i="128"/>
  <c r="J50" i="128" s="1"/>
  <c r="H31" i="128"/>
  <c r="P31" i="128" s="1"/>
  <c r="G31" i="128"/>
  <c r="N31" i="128" s="1"/>
  <c r="F31" i="128"/>
  <c r="E31" i="128"/>
  <c r="D31" i="128"/>
  <c r="L31" i="128" s="1"/>
  <c r="C31" i="128"/>
  <c r="J31" i="128" s="1"/>
  <c r="B31" i="128"/>
  <c r="H30" i="128"/>
  <c r="H120" i="128" s="1"/>
  <c r="G30" i="128"/>
  <c r="G120" i="128" s="1"/>
  <c r="F30" i="128"/>
  <c r="E30" i="128"/>
  <c r="E120" i="128" s="1"/>
  <c r="D30" i="128"/>
  <c r="D120" i="128" s="1"/>
  <c r="C30" i="128"/>
  <c r="C120" i="128" s="1"/>
  <c r="B30" i="128"/>
  <c r="H29" i="128"/>
  <c r="P29" i="128" s="1"/>
  <c r="G29" i="128"/>
  <c r="F29" i="128"/>
  <c r="N120" i="128" s="1"/>
  <c r="E29" i="128"/>
  <c r="M120" i="128" s="1"/>
  <c r="D29" i="128"/>
  <c r="L29" i="128" s="1"/>
  <c r="C29" i="128"/>
  <c r="B29" i="128"/>
  <c r="J120" i="128" s="1"/>
  <c r="H28" i="128"/>
  <c r="P28" i="128" s="1"/>
  <c r="G28" i="128"/>
  <c r="F28" i="128"/>
  <c r="N28" i="128" s="1"/>
  <c r="E28" i="128"/>
  <c r="D28" i="128"/>
  <c r="K28" i="128" s="1"/>
  <c r="C28" i="128"/>
  <c r="B28" i="128"/>
  <c r="J28" i="128" s="1"/>
  <c r="H9" i="128"/>
  <c r="G9" i="128"/>
  <c r="N9" i="128" s="1"/>
  <c r="F9" i="128"/>
  <c r="E9" i="128"/>
  <c r="D9" i="128"/>
  <c r="C9" i="128"/>
  <c r="J9" i="128" s="1"/>
  <c r="B9" i="128"/>
  <c r="H8" i="128"/>
  <c r="G8" i="128"/>
  <c r="G119" i="128" s="1"/>
  <c r="F8" i="128"/>
  <c r="E8" i="128"/>
  <c r="E119" i="128" s="1"/>
  <c r="D8" i="128"/>
  <c r="D119" i="128" s="1"/>
  <c r="C8" i="128"/>
  <c r="C119" i="128" s="1"/>
  <c r="B8" i="128"/>
  <c r="J8" i="128" s="1"/>
  <c r="H7" i="128"/>
  <c r="P119" i="128" s="1"/>
  <c r="G7" i="128"/>
  <c r="O119" i="128" s="1"/>
  <c r="F7" i="128"/>
  <c r="N119" i="128" s="1"/>
  <c r="E7" i="128"/>
  <c r="M119" i="128" s="1"/>
  <c r="D7" i="128"/>
  <c r="L119" i="128" s="1"/>
  <c r="C7" i="128"/>
  <c r="K119" i="128" s="1"/>
  <c r="B7" i="128"/>
  <c r="J119" i="128" s="1"/>
  <c r="H6" i="128"/>
  <c r="G6" i="128"/>
  <c r="F6" i="128"/>
  <c r="M6" i="128" s="1"/>
  <c r="E6" i="128"/>
  <c r="D6" i="128"/>
  <c r="K6" i="128" s="1"/>
  <c r="C6" i="128"/>
  <c r="B6" i="128"/>
  <c r="H146" i="127"/>
  <c r="P146" i="127" s="1"/>
  <c r="G146" i="127"/>
  <c r="O146" i="127" s="1"/>
  <c r="F146" i="127"/>
  <c r="N146" i="127" s="1"/>
  <c r="E146" i="127"/>
  <c r="M146" i="127" s="1"/>
  <c r="D146" i="127"/>
  <c r="L146" i="127" s="1"/>
  <c r="C146" i="127"/>
  <c r="K146" i="127" s="1"/>
  <c r="B146" i="127"/>
  <c r="J146" i="127" s="1"/>
  <c r="H145" i="127"/>
  <c r="P145" i="127" s="1"/>
  <c r="G145" i="127"/>
  <c r="O145" i="127" s="1"/>
  <c r="F145" i="127"/>
  <c r="E145" i="127"/>
  <c r="M145" i="127" s="1"/>
  <c r="D145" i="127"/>
  <c r="L145" i="127" s="1"/>
  <c r="C145" i="127"/>
  <c r="K145" i="127" s="1"/>
  <c r="B145" i="127"/>
  <c r="H144" i="127"/>
  <c r="G144" i="127"/>
  <c r="F144" i="127"/>
  <c r="N144" i="127" s="1"/>
  <c r="E144" i="127"/>
  <c r="M144" i="127" s="1"/>
  <c r="D144" i="127"/>
  <c r="C144" i="127"/>
  <c r="B144" i="127"/>
  <c r="J144" i="127" s="1"/>
  <c r="H143" i="127"/>
  <c r="P142" i="127" s="1"/>
  <c r="G143" i="127"/>
  <c r="O143" i="127" s="1"/>
  <c r="F143" i="127"/>
  <c r="E143" i="127"/>
  <c r="D143" i="127"/>
  <c r="L142" i="127" s="1"/>
  <c r="C143" i="127"/>
  <c r="K143" i="127" s="1"/>
  <c r="B143" i="127"/>
  <c r="O142" i="127"/>
  <c r="K142" i="127"/>
  <c r="H142" i="127"/>
  <c r="P144" i="127" s="1"/>
  <c r="G142" i="127"/>
  <c r="O144" i="127" s="1"/>
  <c r="F142" i="127"/>
  <c r="N145" i="127" s="1"/>
  <c r="E142" i="127"/>
  <c r="M143" i="127" s="1"/>
  <c r="D142" i="127"/>
  <c r="L144" i="127" s="1"/>
  <c r="C142" i="127"/>
  <c r="K144" i="127" s="1"/>
  <c r="B142" i="127"/>
  <c r="J145" i="127" s="1"/>
  <c r="O97" i="127"/>
  <c r="K97" i="127"/>
  <c r="H97" i="127"/>
  <c r="G97" i="127"/>
  <c r="N97" i="127" s="1"/>
  <c r="F97" i="127"/>
  <c r="M97" i="127" s="1"/>
  <c r="E97" i="127"/>
  <c r="L97" i="127" s="1"/>
  <c r="D97" i="127"/>
  <c r="C97" i="127"/>
  <c r="J97" i="127" s="1"/>
  <c r="B97" i="127"/>
  <c r="P97" i="127" s="1"/>
  <c r="N96" i="127"/>
  <c r="M96" i="127"/>
  <c r="H96" i="127"/>
  <c r="H118" i="127" s="1"/>
  <c r="G96" i="127"/>
  <c r="G118" i="127" s="1"/>
  <c r="F96" i="127"/>
  <c r="F118" i="127" s="1"/>
  <c r="E96" i="127"/>
  <c r="E118" i="127" s="1"/>
  <c r="D96" i="127"/>
  <c r="D118" i="127" s="1"/>
  <c r="C96" i="127"/>
  <c r="J96" i="127" s="1"/>
  <c r="B96" i="127"/>
  <c r="B118" i="127" s="1"/>
  <c r="O95" i="127"/>
  <c r="K95" i="127"/>
  <c r="H95" i="127"/>
  <c r="P118" i="127" s="1"/>
  <c r="G95" i="127"/>
  <c r="N95" i="127" s="1"/>
  <c r="F95" i="127"/>
  <c r="N118" i="127" s="1"/>
  <c r="E95" i="127"/>
  <c r="L95" i="127" s="1"/>
  <c r="D95" i="127"/>
  <c r="L118" i="127" s="1"/>
  <c r="C95" i="127"/>
  <c r="J95" i="127" s="1"/>
  <c r="B95" i="127"/>
  <c r="J118" i="127" s="1"/>
  <c r="N94" i="127"/>
  <c r="M94" i="127"/>
  <c r="J94" i="127"/>
  <c r="H94" i="127"/>
  <c r="P94" i="127" s="1"/>
  <c r="G94" i="127"/>
  <c r="F94" i="127"/>
  <c r="E94" i="127"/>
  <c r="L94" i="127" s="1"/>
  <c r="D94" i="127"/>
  <c r="K94" i="127" s="1"/>
  <c r="C94" i="127"/>
  <c r="B94" i="127"/>
  <c r="O75" i="127"/>
  <c r="L75" i="127"/>
  <c r="K75" i="127"/>
  <c r="H75" i="127"/>
  <c r="G75" i="127"/>
  <c r="N75" i="127" s="1"/>
  <c r="F75" i="127"/>
  <c r="M75" i="127" s="1"/>
  <c r="E75" i="127"/>
  <c r="D75" i="127"/>
  <c r="C75" i="127"/>
  <c r="J75" i="127" s="1"/>
  <c r="B75" i="127"/>
  <c r="P75" i="127" s="1"/>
  <c r="N74" i="127"/>
  <c r="M74" i="127"/>
  <c r="J74" i="127"/>
  <c r="H74" i="127"/>
  <c r="H122" i="127" s="1"/>
  <c r="G74" i="127"/>
  <c r="G122" i="127" s="1"/>
  <c r="F74" i="127"/>
  <c r="F122" i="127" s="1"/>
  <c r="E74" i="127"/>
  <c r="E122" i="127" s="1"/>
  <c r="D74" i="127"/>
  <c r="D122" i="127" s="1"/>
  <c r="C74" i="127"/>
  <c r="C122" i="127" s="1"/>
  <c r="B74" i="127"/>
  <c r="B122" i="127" s="1"/>
  <c r="O73" i="127"/>
  <c r="L73" i="127"/>
  <c r="K73" i="127"/>
  <c r="H73" i="127"/>
  <c r="P122" i="127" s="1"/>
  <c r="G73" i="127"/>
  <c r="N73" i="127" s="1"/>
  <c r="F73" i="127"/>
  <c r="N122" i="127" s="1"/>
  <c r="E73" i="127"/>
  <c r="M122" i="127" s="1"/>
  <c r="D73" i="127"/>
  <c r="L122" i="127" s="1"/>
  <c r="C73" i="127"/>
  <c r="J73" i="127" s="1"/>
  <c r="B73" i="127"/>
  <c r="J122" i="127" s="1"/>
  <c r="N72" i="127"/>
  <c r="M72" i="127"/>
  <c r="J72" i="127"/>
  <c r="H72" i="127"/>
  <c r="P72" i="127" s="1"/>
  <c r="G72" i="127"/>
  <c r="F72" i="127"/>
  <c r="E72" i="127"/>
  <c r="L72" i="127" s="1"/>
  <c r="D72" i="127"/>
  <c r="K72" i="127" s="1"/>
  <c r="C72" i="127"/>
  <c r="B72" i="127"/>
  <c r="O53" i="127"/>
  <c r="L53" i="127"/>
  <c r="K53" i="127"/>
  <c r="H53" i="127"/>
  <c r="G53" i="127"/>
  <c r="N53" i="127" s="1"/>
  <c r="F53" i="127"/>
  <c r="M53" i="127" s="1"/>
  <c r="E53" i="127"/>
  <c r="D53" i="127"/>
  <c r="C53" i="127"/>
  <c r="J53" i="127" s="1"/>
  <c r="B53" i="127"/>
  <c r="P53" i="127" s="1"/>
  <c r="N52" i="127"/>
  <c r="M52" i="127"/>
  <c r="J52" i="127"/>
  <c r="H52" i="127"/>
  <c r="P52" i="127" s="1"/>
  <c r="G52" i="127"/>
  <c r="G121" i="127" s="1"/>
  <c r="F52" i="127"/>
  <c r="F121" i="127" s="1"/>
  <c r="E52" i="127"/>
  <c r="E121" i="127" s="1"/>
  <c r="D52" i="127"/>
  <c r="D121" i="127" s="1"/>
  <c r="C52" i="127"/>
  <c r="C121" i="127" s="1"/>
  <c r="B52" i="127"/>
  <c r="B121" i="127" s="1"/>
  <c r="O51" i="127"/>
  <c r="L51" i="127"/>
  <c r="K51" i="127"/>
  <c r="H51" i="127"/>
  <c r="P121" i="127" s="1"/>
  <c r="G51" i="127"/>
  <c r="O121" i="127" s="1"/>
  <c r="F51" i="127"/>
  <c r="N121" i="127" s="1"/>
  <c r="E51" i="127"/>
  <c r="M121" i="127" s="1"/>
  <c r="D51" i="127"/>
  <c r="L121" i="127" s="1"/>
  <c r="C51" i="127"/>
  <c r="K121" i="127" s="1"/>
  <c r="B51" i="127"/>
  <c r="P51" i="127" s="1"/>
  <c r="N50" i="127"/>
  <c r="M50" i="127"/>
  <c r="J50" i="127"/>
  <c r="H50" i="127"/>
  <c r="P50" i="127" s="1"/>
  <c r="G50" i="127"/>
  <c r="F50" i="127"/>
  <c r="E50" i="127"/>
  <c r="L50" i="127" s="1"/>
  <c r="D50" i="127"/>
  <c r="K50" i="127" s="1"/>
  <c r="C50" i="127"/>
  <c r="B50" i="127"/>
  <c r="O31" i="127"/>
  <c r="L31" i="127"/>
  <c r="K31" i="127"/>
  <c r="H31" i="127"/>
  <c r="G31" i="127"/>
  <c r="N31" i="127" s="1"/>
  <c r="F31" i="127"/>
  <c r="M31" i="127" s="1"/>
  <c r="E31" i="127"/>
  <c r="D31" i="127"/>
  <c r="C31" i="127"/>
  <c r="J31" i="127" s="1"/>
  <c r="B31" i="127"/>
  <c r="P31" i="127" s="1"/>
  <c r="N30" i="127"/>
  <c r="M30" i="127"/>
  <c r="J30" i="127"/>
  <c r="H30" i="127"/>
  <c r="H120" i="127" s="1"/>
  <c r="G30" i="127"/>
  <c r="G120" i="127" s="1"/>
  <c r="F30" i="127"/>
  <c r="F120" i="127" s="1"/>
  <c r="E30" i="127"/>
  <c r="E120" i="127" s="1"/>
  <c r="D30" i="127"/>
  <c r="D120" i="127" s="1"/>
  <c r="C30" i="127"/>
  <c r="C120" i="127" s="1"/>
  <c r="B30" i="127"/>
  <c r="B120" i="127" s="1"/>
  <c r="O29" i="127"/>
  <c r="L29" i="127"/>
  <c r="K29" i="127"/>
  <c r="H29" i="127"/>
  <c r="P120" i="127" s="1"/>
  <c r="G29" i="127"/>
  <c r="N29" i="127" s="1"/>
  <c r="F29" i="127"/>
  <c r="N120" i="127" s="1"/>
  <c r="E29" i="127"/>
  <c r="M120" i="127" s="1"/>
  <c r="D29" i="127"/>
  <c r="L120" i="127" s="1"/>
  <c r="C29" i="127"/>
  <c r="J29" i="127" s="1"/>
  <c r="B29" i="127"/>
  <c r="J120" i="127" s="1"/>
  <c r="N28" i="127"/>
  <c r="M28" i="127"/>
  <c r="J28" i="127"/>
  <c r="H28" i="127"/>
  <c r="P28" i="127" s="1"/>
  <c r="G28" i="127"/>
  <c r="F28" i="127"/>
  <c r="E28" i="127"/>
  <c r="L28" i="127" s="1"/>
  <c r="D28" i="127"/>
  <c r="K28" i="127" s="1"/>
  <c r="C28" i="127"/>
  <c r="B28" i="127"/>
  <c r="O9" i="127"/>
  <c r="L9" i="127"/>
  <c r="K9" i="127"/>
  <c r="H9" i="127"/>
  <c r="G9" i="127"/>
  <c r="N9" i="127" s="1"/>
  <c r="F9" i="127"/>
  <c r="M9" i="127" s="1"/>
  <c r="E9" i="127"/>
  <c r="D9" i="127"/>
  <c r="C9" i="127"/>
  <c r="J9" i="127" s="1"/>
  <c r="B9" i="127"/>
  <c r="P9" i="127" s="1"/>
  <c r="N8" i="127"/>
  <c r="M8" i="127"/>
  <c r="J8" i="127"/>
  <c r="H8" i="127"/>
  <c r="P8" i="127" s="1"/>
  <c r="G8" i="127"/>
  <c r="G119" i="127" s="1"/>
  <c r="F8" i="127"/>
  <c r="F119" i="127" s="1"/>
  <c r="E8" i="127"/>
  <c r="E119" i="127" s="1"/>
  <c r="D8" i="127"/>
  <c r="D119" i="127" s="1"/>
  <c r="C8" i="127"/>
  <c r="C119" i="127" s="1"/>
  <c r="B8" i="127"/>
  <c r="B119" i="127" s="1"/>
  <c r="O7" i="127"/>
  <c r="L7" i="127"/>
  <c r="K7" i="127"/>
  <c r="H7" i="127"/>
  <c r="P119" i="127" s="1"/>
  <c r="G7" i="127"/>
  <c r="O119" i="127" s="1"/>
  <c r="F7" i="127"/>
  <c r="N119" i="127" s="1"/>
  <c r="E7" i="127"/>
  <c r="M119" i="127" s="1"/>
  <c r="D7" i="127"/>
  <c r="L119" i="127" s="1"/>
  <c r="C7" i="127"/>
  <c r="K119" i="127" s="1"/>
  <c r="B7" i="127"/>
  <c r="P7" i="127" s="1"/>
  <c r="N6" i="127"/>
  <c r="M6" i="127"/>
  <c r="J6" i="127"/>
  <c r="H6" i="127"/>
  <c r="P6" i="127" s="1"/>
  <c r="G6" i="127"/>
  <c r="F6" i="127"/>
  <c r="E6" i="127"/>
  <c r="L6" i="127" s="1"/>
  <c r="D6" i="127"/>
  <c r="K6" i="127" s="1"/>
  <c r="C6" i="127"/>
  <c r="B6" i="127"/>
  <c r="H146" i="126"/>
  <c r="G146" i="126"/>
  <c r="F146" i="126"/>
  <c r="E146" i="126"/>
  <c r="D146" i="126"/>
  <c r="C146" i="126"/>
  <c r="B146" i="126"/>
  <c r="H145" i="126"/>
  <c r="G145" i="126"/>
  <c r="F145" i="126"/>
  <c r="E145" i="126"/>
  <c r="D145" i="126"/>
  <c r="C145" i="126"/>
  <c r="B145" i="126"/>
  <c r="H144" i="126"/>
  <c r="G144" i="126"/>
  <c r="O144" i="126" s="1"/>
  <c r="F144" i="126"/>
  <c r="E144" i="126"/>
  <c r="D144" i="126"/>
  <c r="C144" i="126"/>
  <c r="K144" i="126" s="1"/>
  <c r="B144" i="126"/>
  <c r="H143" i="126"/>
  <c r="G143" i="126"/>
  <c r="F143" i="126"/>
  <c r="N143" i="126" s="1"/>
  <c r="E143" i="126"/>
  <c r="M143" i="126" s="1"/>
  <c r="D143" i="126"/>
  <c r="C143" i="126"/>
  <c r="B143" i="126"/>
  <c r="J143" i="126" s="1"/>
  <c r="H142" i="126"/>
  <c r="P142" i="126" s="1"/>
  <c r="G142" i="126"/>
  <c r="O146" i="126" s="1"/>
  <c r="F142" i="126"/>
  <c r="E142" i="126"/>
  <c r="M145" i="126" s="1"/>
  <c r="D142" i="126"/>
  <c r="L142" i="126" s="1"/>
  <c r="C142" i="126"/>
  <c r="K146" i="126" s="1"/>
  <c r="B142" i="126"/>
  <c r="H97" i="126"/>
  <c r="P97" i="126" s="1"/>
  <c r="G97" i="126"/>
  <c r="F97" i="126"/>
  <c r="N97" i="126" s="1"/>
  <c r="E97" i="126"/>
  <c r="D97" i="126"/>
  <c r="K97" i="126" s="1"/>
  <c r="C97" i="126"/>
  <c r="B97" i="126"/>
  <c r="J97" i="126" s="1"/>
  <c r="H96" i="126"/>
  <c r="H118" i="126" s="1"/>
  <c r="G96" i="126"/>
  <c r="F96" i="126"/>
  <c r="F118" i="126" s="1"/>
  <c r="E96" i="126"/>
  <c r="E118" i="126" s="1"/>
  <c r="D96" i="126"/>
  <c r="D118" i="126" s="1"/>
  <c r="C96" i="126"/>
  <c r="B96" i="126"/>
  <c r="B118" i="126" s="1"/>
  <c r="O95" i="126"/>
  <c r="K95" i="126"/>
  <c r="H95" i="126"/>
  <c r="G95" i="126"/>
  <c r="O118" i="126" s="1"/>
  <c r="F95" i="126"/>
  <c r="N118" i="126" s="1"/>
  <c r="E95" i="126"/>
  <c r="L95" i="126" s="1"/>
  <c r="D95" i="126"/>
  <c r="L118" i="126" s="1"/>
  <c r="C95" i="126"/>
  <c r="K118" i="126" s="1"/>
  <c r="B95" i="126"/>
  <c r="J118" i="126" s="1"/>
  <c r="H94" i="126"/>
  <c r="G94" i="126"/>
  <c r="F94" i="126"/>
  <c r="M94" i="126" s="1"/>
  <c r="E94" i="126"/>
  <c r="D94" i="126"/>
  <c r="C94" i="126"/>
  <c r="B94" i="126"/>
  <c r="H75" i="126"/>
  <c r="G75" i="126"/>
  <c r="O75" i="126" s="1"/>
  <c r="F75" i="126"/>
  <c r="N75" i="126" s="1"/>
  <c r="E75" i="126"/>
  <c r="D75" i="126"/>
  <c r="K75" i="126" s="1"/>
  <c r="C75" i="126"/>
  <c r="B75" i="126"/>
  <c r="J75" i="126" s="1"/>
  <c r="H74" i="126"/>
  <c r="H122" i="126" s="1"/>
  <c r="G74" i="126"/>
  <c r="F74" i="126"/>
  <c r="F122" i="126" s="1"/>
  <c r="E74" i="126"/>
  <c r="E122" i="126" s="1"/>
  <c r="D74" i="126"/>
  <c r="D122" i="126" s="1"/>
  <c r="C74" i="126"/>
  <c r="B74" i="126"/>
  <c r="B122" i="126" s="1"/>
  <c r="H73" i="126"/>
  <c r="P73" i="126" s="1"/>
  <c r="G73" i="126"/>
  <c r="O122" i="126" s="1"/>
  <c r="F73" i="126"/>
  <c r="N122" i="126" s="1"/>
  <c r="E73" i="126"/>
  <c r="D73" i="126"/>
  <c r="L122" i="126" s="1"/>
  <c r="C73" i="126"/>
  <c r="K122" i="126" s="1"/>
  <c r="B73" i="126"/>
  <c r="J122" i="126" s="1"/>
  <c r="H72" i="126"/>
  <c r="P72" i="126" s="1"/>
  <c r="G72" i="126"/>
  <c r="N72" i="126" s="1"/>
  <c r="F72" i="126"/>
  <c r="E72" i="126"/>
  <c r="M72" i="126" s="1"/>
  <c r="D72" i="126"/>
  <c r="L72" i="126" s="1"/>
  <c r="C72" i="126"/>
  <c r="J72" i="126" s="1"/>
  <c r="B72" i="126"/>
  <c r="H53" i="126"/>
  <c r="P53" i="126" s="1"/>
  <c r="G53" i="126"/>
  <c r="F53" i="126"/>
  <c r="N53" i="126" s="1"/>
  <c r="E53" i="126"/>
  <c r="D53" i="126"/>
  <c r="K53" i="126" s="1"/>
  <c r="C53" i="126"/>
  <c r="B53" i="126"/>
  <c r="J53" i="126" s="1"/>
  <c r="H52" i="126"/>
  <c r="P52" i="126" s="1"/>
  <c r="G52" i="126"/>
  <c r="G121" i="126" s="1"/>
  <c r="F52" i="126"/>
  <c r="F121" i="126" s="1"/>
  <c r="E52" i="126"/>
  <c r="E121" i="126" s="1"/>
  <c r="D52" i="126"/>
  <c r="L52" i="126" s="1"/>
  <c r="C52" i="126"/>
  <c r="C121" i="126" s="1"/>
  <c r="B52" i="126"/>
  <c r="B121" i="126" s="1"/>
  <c r="O51" i="126"/>
  <c r="K51" i="126"/>
  <c r="H51" i="126"/>
  <c r="P121" i="126" s="1"/>
  <c r="G51" i="126"/>
  <c r="O121" i="126" s="1"/>
  <c r="F51" i="126"/>
  <c r="N121" i="126" s="1"/>
  <c r="E51" i="126"/>
  <c r="L51" i="126" s="1"/>
  <c r="D51" i="126"/>
  <c r="L121" i="126" s="1"/>
  <c r="C51" i="126"/>
  <c r="K121" i="126" s="1"/>
  <c r="B51" i="126"/>
  <c r="J121" i="126" s="1"/>
  <c r="H50" i="126"/>
  <c r="G50" i="126"/>
  <c r="F50" i="126"/>
  <c r="M50" i="126" s="1"/>
  <c r="E50" i="126"/>
  <c r="D50" i="126"/>
  <c r="C50" i="126"/>
  <c r="B50" i="126"/>
  <c r="H31" i="126"/>
  <c r="O31" i="126" s="1"/>
  <c r="G31" i="126"/>
  <c r="F31" i="126"/>
  <c r="E31" i="126"/>
  <c r="D31" i="126"/>
  <c r="K31" i="126" s="1"/>
  <c r="C31" i="126"/>
  <c r="B31" i="126"/>
  <c r="J31" i="126" s="1"/>
  <c r="H30" i="126"/>
  <c r="H120" i="126" s="1"/>
  <c r="G30" i="126"/>
  <c r="F30" i="126"/>
  <c r="F120" i="126" s="1"/>
  <c r="E30" i="126"/>
  <c r="E120" i="126" s="1"/>
  <c r="D30" i="126"/>
  <c r="D120" i="126" s="1"/>
  <c r="C30" i="126"/>
  <c r="B30" i="126"/>
  <c r="B120" i="126" s="1"/>
  <c r="H29" i="126"/>
  <c r="P29" i="126" s="1"/>
  <c r="G29" i="126"/>
  <c r="O120" i="126" s="1"/>
  <c r="F29" i="126"/>
  <c r="N120" i="126" s="1"/>
  <c r="E29" i="126"/>
  <c r="D29" i="126"/>
  <c r="L120" i="126" s="1"/>
  <c r="C29" i="126"/>
  <c r="K120" i="126" s="1"/>
  <c r="B29" i="126"/>
  <c r="J120" i="126" s="1"/>
  <c r="H28" i="126"/>
  <c r="P28" i="126" s="1"/>
  <c r="G28" i="126"/>
  <c r="N28" i="126" s="1"/>
  <c r="F28" i="126"/>
  <c r="E28" i="126"/>
  <c r="M28" i="126" s="1"/>
  <c r="D28" i="126"/>
  <c r="L28" i="126" s="1"/>
  <c r="C28" i="126"/>
  <c r="J28" i="126" s="1"/>
  <c r="B28" i="126"/>
  <c r="H9" i="126"/>
  <c r="P9" i="126" s="1"/>
  <c r="G9" i="126"/>
  <c r="F9" i="126"/>
  <c r="N9" i="126" s="1"/>
  <c r="E9" i="126"/>
  <c r="D9" i="126"/>
  <c r="K9" i="126" s="1"/>
  <c r="C9" i="126"/>
  <c r="B9" i="126"/>
  <c r="J9" i="126" s="1"/>
  <c r="H8" i="126"/>
  <c r="P8" i="126" s="1"/>
  <c r="G8" i="126"/>
  <c r="G119" i="126" s="1"/>
  <c r="F8" i="126"/>
  <c r="F119" i="126" s="1"/>
  <c r="E8" i="126"/>
  <c r="E119" i="126" s="1"/>
  <c r="D8" i="126"/>
  <c r="L8" i="126" s="1"/>
  <c r="C8" i="126"/>
  <c r="C119" i="126" s="1"/>
  <c r="B8" i="126"/>
  <c r="B119" i="126" s="1"/>
  <c r="O7" i="126"/>
  <c r="H7" i="126"/>
  <c r="P119" i="126" s="1"/>
  <c r="G7" i="126"/>
  <c r="O119" i="126" s="1"/>
  <c r="F7" i="126"/>
  <c r="N119" i="126" s="1"/>
  <c r="E7" i="126"/>
  <c r="L7" i="126" s="1"/>
  <c r="D7" i="126"/>
  <c r="L119" i="126" s="1"/>
  <c r="C7" i="126"/>
  <c r="K119" i="126" s="1"/>
  <c r="B7" i="126"/>
  <c r="J119" i="126" s="1"/>
  <c r="H6" i="126"/>
  <c r="G6" i="126"/>
  <c r="F6" i="126"/>
  <c r="M6" i="126" s="1"/>
  <c r="E6" i="126"/>
  <c r="D6" i="126"/>
  <c r="C6" i="126"/>
  <c r="B6" i="126"/>
  <c r="H146" i="125"/>
  <c r="G146" i="125"/>
  <c r="F146" i="125"/>
  <c r="E146" i="125"/>
  <c r="D146" i="125"/>
  <c r="C146" i="125"/>
  <c r="B146" i="125"/>
  <c r="H145" i="125"/>
  <c r="G145" i="125"/>
  <c r="F145" i="125"/>
  <c r="E145" i="125"/>
  <c r="D145" i="125"/>
  <c r="C145" i="125"/>
  <c r="B145" i="125"/>
  <c r="H144" i="125"/>
  <c r="G144" i="125"/>
  <c r="F144" i="125"/>
  <c r="E144" i="125"/>
  <c r="D144" i="125"/>
  <c r="C144" i="125"/>
  <c r="B144" i="125"/>
  <c r="H143" i="125"/>
  <c r="G143" i="125"/>
  <c r="F143" i="125"/>
  <c r="E143" i="125"/>
  <c r="D143" i="125"/>
  <c r="C143" i="125"/>
  <c r="B143" i="125"/>
  <c r="H142" i="125"/>
  <c r="P146" i="125" s="1"/>
  <c r="G142" i="125"/>
  <c r="F142" i="125"/>
  <c r="N145" i="125" s="1"/>
  <c r="E142" i="125"/>
  <c r="M144" i="125" s="1"/>
  <c r="D142" i="125"/>
  <c r="L146" i="125" s="1"/>
  <c r="C142" i="125"/>
  <c r="B142" i="125"/>
  <c r="J145" i="125" s="1"/>
  <c r="M118" i="125"/>
  <c r="H97" i="125"/>
  <c r="G97" i="125"/>
  <c r="O97" i="125" s="1"/>
  <c r="F97" i="125"/>
  <c r="E97" i="125"/>
  <c r="L97" i="125" s="1"/>
  <c r="D97" i="125"/>
  <c r="C97" i="125"/>
  <c r="K97" i="125" s="1"/>
  <c r="B97" i="125"/>
  <c r="P97" i="125" s="1"/>
  <c r="H96" i="125"/>
  <c r="H118" i="125" s="1"/>
  <c r="G96" i="125"/>
  <c r="G118" i="125" s="1"/>
  <c r="F96" i="125"/>
  <c r="F118" i="125" s="1"/>
  <c r="E96" i="125"/>
  <c r="E118" i="125" s="1"/>
  <c r="D96" i="125"/>
  <c r="D118" i="125" s="1"/>
  <c r="C96" i="125"/>
  <c r="C118" i="125" s="1"/>
  <c r="B96" i="125"/>
  <c r="B118" i="125" s="1"/>
  <c r="H95" i="125"/>
  <c r="P118" i="125" s="1"/>
  <c r="G95" i="125"/>
  <c r="O95" i="125" s="1"/>
  <c r="F95" i="125"/>
  <c r="N118" i="125" s="1"/>
  <c r="E95" i="125"/>
  <c r="L95" i="125" s="1"/>
  <c r="D95" i="125"/>
  <c r="L118" i="125" s="1"/>
  <c r="C95" i="125"/>
  <c r="K95" i="125" s="1"/>
  <c r="B95" i="125"/>
  <c r="J118" i="125" s="1"/>
  <c r="H94" i="125"/>
  <c r="P94" i="125" s="1"/>
  <c r="G94" i="125"/>
  <c r="N94" i="125" s="1"/>
  <c r="F94" i="125"/>
  <c r="E94" i="125"/>
  <c r="M94" i="125" s="1"/>
  <c r="D94" i="125"/>
  <c r="K94" i="125" s="1"/>
  <c r="C94" i="125"/>
  <c r="J94" i="125" s="1"/>
  <c r="B94" i="125"/>
  <c r="H75" i="125"/>
  <c r="G75" i="125"/>
  <c r="F75" i="125"/>
  <c r="E75" i="125"/>
  <c r="L75" i="125" s="1"/>
  <c r="D75" i="125"/>
  <c r="C75" i="125"/>
  <c r="B75" i="125"/>
  <c r="J74" i="125"/>
  <c r="H74" i="125"/>
  <c r="H122" i="125" s="1"/>
  <c r="G74" i="125"/>
  <c r="G122" i="125" s="1"/>
  <c r="F74" i="125"/>
  <c r="F122" i="125" s="1"/>
  <c r="E74" i="125"/>
  <c r="E122" i="125" s="1"/>
  <c r="D74" i="125"/>
  <c r="D122" i="125" s="1"/>
  <c r="C74" i="125"/>
  <c r="C122" i="125" s="1"/>
  <c r="B74" i="125"/>
  <c r="B122" i="125" s="1"/>
  <c r="H73" i="125"/>
  <c r="P122" i="125" s="1"/>
  <c r="G73" i="125"/>
  <c r="F73" i="125"/>
  <c r="N122" i="125" s="1"/>
  <c r="E73" i="125"/>
  <c r="M122" i="125" s="1"/>
  <c r="D73" i="125"/>
  <c r="L122" i="125" s="1"/>
  <c r="C73" i="125"/>
  <c r="B73" i="125"/>
  <c r="J122" i="125" s="1"/>
  <c r="H72" i="125"/>
  <c r="G72" i="125"/>
  <c r="F72" i="125"/>
  <c r="N72" i="125" s="1"/>
  <c r="E72" i="125"/>
  <c r="D72" i="125"/>
  <c r="C72" i="125"/>
  <c r="J72" i="125" s="1"/>
  <c r="B72" i="125"/>
  <c r="H53" i="125"/>
  <c r="G53" i="125"/>
  <c r="O53" i="125" s="1"/>
  <c r="F53" i="125"/>
  <c r="M53" i="125" s="1"/>
  <c r="E53" i="125"/>
  <c r="L53" i="125" s="1"/>
  <c r="D53" i="125"/>
  <c r="C53" i="125"/>
  <c r="K53" i="125" s="1"/>
  <c r="B53" i="125"/>
  <c r="P53" i="125" s="1"/>
  <c r="H52" i="125"/>
  <c r="G52" i="125"/>
  <c r="G121" i="125" s="1"/>
  <c r="F52" i="125"/>
  <c r="F121" i="125" s="1"/>
  <c r="E52" i="125"/>
  <c r="D52" i="125"/>
  <c r="D121" i="125" s="1"/>
  <c r="C52" i="125"/>
  <c r="C121" i="125" s="1"/>
  <c r="B52" i="125"/>
  <c r="B121" i="125" s="1"/>
  <c r="H51" i="125"/>
  <c r="P121" i="125" s="1"/>
  <c r="G51" i="125"/>
  <c r="O121" i="125" s="1"/>
  <c r="F51" i="125"/>
  <c r="N121" i="125" s="1"/>
  <c r="E51" i="125"/>
  <c r="M121" i="125" s="1"/>
  <c r="D51" i="125"/>
  <c r="L121" i="125" s="1"/>
  <c r="C51" i="125"/>
  <c r="K121" i="125" s="1"/>
  <c r="B51" i="125"/>
  <c r="P51" i="125" s="1"/>
  <c r="H50" i="125"/>
  <c r="P50" i="125" s="1"/>
  <c r="G50" i="125"/>
  <c r="N50" i="125" s="1"/>
  <c r="F50" i="125"/>
  <c r="E50" i="125"/>
  <c r="M50" i="125" s="1"/>
  <c r="D50" i="125"/>
  <c r="K50" i="125" s="1"/>
  <c r="C50" i="125"/>
  <c r="J50" i="125" s="1"/>
  <c r="B50" i="125"/>
  <c r="H31" i="125"/>
  <c r="G31" i="125"/>
  <c r="F31" i="125"/>
  <c r="E31" i="125"/>
  <c r="L31" i="125" s="1"/>
  <c r="D31" i="125"/>
  <c r="C31" i="125"/>
  <c r="B31" i="125"/>
  <c r="J30" i="125"/>
  <c r="H30" i="125"/>
  <c r="H120" i="125" s="1"/>
  <c r="G30" i="125"/>
  <c r="G120" i="125" s="1"/>
  <c r="F30" i="125"/>
  <c r="F120" i="125" s="1"/>
  <c r="E30" i="125"/>
  <c r="E120" i="125" s="1"/>
  <c r="D30" i="125"/>
  <c r="D120" i="125" s="1"/>
  <c r="C30" i="125"/>
  <c r="C120" i="125" s="1"/>
  <c r="B30" i="125"/>
  <c r="B120" i="125" s="1"/>
  <c r="H29" i="125"/>
  <c r="P120" i="125" s="1"/>
  <c r="G29" i="125"/>
  <c r="F29" i="125"/>
  <c r="N120" i="125" s="1"/>
  <c r="E29" i="125"/>
  <c r="M120" i="125" s="1"/>
  <c r="D29" i="125"/>
  <c r="L120" i="125" s="1"/>
  <c r="C29" i="125"/>
  <c r="B29" i="125"/>
  <c r="J120" i="125" s="1"/>
  <c r="H28" i="125"/>
  <c r="G28" i="125"/>
  <c r="N28" i="125" s="1"/>
  <c r="F28" i="125"/>
  <c r="E28" i="125"/>
  <c r="M28" i="125" s="1"/>
  <c r="D28" i="125"/>
  <c r="C28" i="125"/>
  <c r="J28" i="125" s="1"/>
  <c r="B28" i="125"/>
  <c r="H9" i="125"/>
  <c r="O9" i="125" s="1"/>
  <c r="G9" i="125"/>
  <c r="N9" i="125" s="1"/>
  <c r="F9" i="125"/>
  <c r="E9" i="125"/>
  <c r="L9" i="125" s="1"/>
  <c r="D9" i="125"/>
  <c r="K9" i="125" s="1"/>
  <c r="C9" i="125"/>
  <c r="J9" i="125" s="1"/>
  <c r="B9" i="125"/>
  <c r="H8" i="125"/>
  <c r="G8" i="125"/>
  <c r="G119" i="125" s="1"/>
  <c r="F8" i="125"/>
  <c r="F119" i="125" s="1"/>
  <c r="E8" i="125"/>
  <c r="E119" i="125" s="1"/>
  <c r="D8" i="125"/>
  <c r="D119" i="125" s="1"/>
  <c r="C8" i="125"/>
  <c r="C119" i="125" s="1"/>
  <c r="B8" i="125"/>
  <c r="B119" i="125" s="1"/>
  <c r="H7" i="125"/>
  <c r="P119" i="125" s="1"/>
  <c r="G7" i="125"/>
  <c r="O119" i="125" s="1"/>
  <c r="F7" i="125"/>
  <c r="N119" i="125" s="1"/>
  <c r="E7" i="125"/>
  <c r="M119" i="125" s="1"/>
  <c r="D7" i="125"/>
  <c r="L119" i="125" s="1"/>
  <c r="C7" i="125"/>
  <c r="K119" i="125" s="1"/>
  <c r="B7" i="125"/>
  <c r="H6" i="125"/>
  <c r="G6" i="125"/>
  <c r="N6" i="125" s="1"/>
  <c r="F6" i="125"/>
  <c r="M6" i="125" s="1"/>
  <c r="E6" i="125"/>
  <c r="L6" i="125" s="1"/>
  <c r="D6" i="125"/>
  <c r="C6" i="125"/>
  <c r="B6" i="125"/>
  <c r="J6" i="125" s="1"/>
  <c r="H146" i="124"/>
  <c r="G146" i="124"/>
  <c r="F146" i="124"/>
  <c r="E146" i="124"/>
  <c r="D146" i="124"/>
  <c r="C146" i="124"/>
  <c r="B146" i="124"/>
  <c r="H145" i="124"/>
  <c r="G145" i="124"/>
  <c r="F145" i="124"/>
  <c r="E145" i="124"/>
  <c r="D145" i="124"/>
  <c r="C145" i="124"/>
  <c r="B145" i="124"/>
  <c r="H144" i="124"/>
  <c r="G144" i="124"/>
  <c r="F144" i="124"/>
  <c r="E144" i="124"/>
  <c r="D144" i="124"/>
  <c r="C144" i="124"/>
  <c r="B144" i="124"/>
  <c r="H143" i="124"/>
  <c r="G143" i="124"/>
  <c r="F143" i="124"/>
  <c r="N143" i="124" s="1"/>
  <c r="E143" i="124"/>
  <c r="M143" i="124" s="1"/>
  <c r="D143" i="124"/>
  <c r="C143" i="124"/>
  <c r="B143" i="124"/>
  <c r="J143" i="124" s="1"/>
  <c r="H142" i="124"/>
  <c r="P142" i="124" s="1"/>
  <c r="G142" i="124"/>
  <c r="O145" i="124" s="1"/>
  <c r="F142" i="124"/>
  <c r="E142" i="124"/>
  <c r="M144" i="124" s="1"/>
  <c r="D142" i="124"/>
  <c r="L142" i="124" s="1"/>
  <c r="C142" i="124"/>
  <c r="K145" i="124" s="1"/>
  <c r="B142" i="124"/>
  <c r="H97" i="124"/>
  <c r="G97" i="124"/>
  <c r="N97" i="124" s="1"/>
  <c r="F97" i="124"/>
  <c r="M97" i="124" s="1"/>
  <c r="E97" i="124"/>
  <c r="D97" i="124"/>
  <c r="C97" i="124"/>
  <c r="J97" i="124" s="1"/>
  <c r="B97" i="124"/>
  <c r="H96" i="124"/>
  <c r="H118" i="124" s="1"/>
  <c r="G96" i="124"/>
  <c r="F96" i="124"/>
  <c r="M96" i="124" s="1"/>
  <c r="E96" i="124"/>
  <c r="E118" i="124" s="1"/>
  <c r="D96" i="124"/>
  <c r="D118" i="124" s="1"/>
  <c r="C96" i="124"/>
  <c r="B96" i="124"/>
  <c r="B118" i="124" s="1"/>
  <c r="H95" i="124"/>
  <c r="P95" i="124" s="1"/>
  <c r="G95" i="124"/>
  <c r="F95" i="124"/>
  <c r="N118" i="124" s="1"/>
  <c r="E95" i="124"/>
  <c r="L95" i="124" s="1"/>
  <c r="D95" i="124"/>
  <c r="K95" i="124" s="1"/>
  <c r="C95" i="124"/>
  <c r="B95" i="124"/>
  <c r="J118" i="124" s="1"/>
  <c r="H94" i="124"/>
  <c r="P94" i="124" s="1"/>
  <c r="G94" i="124"/>
  <c r="F94" i="124"/>
  <c r="E94" i="124"/>
  <c r="D94" i="124"/>
  <c r="K94" i="124" s="1"/>
  <c r="C94" i="124"/>
  <c r="B94" i="124"/>
  <c r="H75" i="124"/>
  <c r="P75" i="124" s="1"/>
  <c r="G75" i="124"/>
  <c r="F75" i="124"/>
  <c r="E75" i="124"/>
  <c r="D75" i="124"/>
  <c r="K75" i="124" s="1"/>
  <c r="C75" i="124"/>
  <c r="B75" i="124"/>
  <c r="H74" i="124"/>
  <c r="H122" i="124" s="1"/>
  <c r="G74" i="124"/>
  <c r="G122" i="124" s="1"/>
  <c r="F74" i="124"/>
  <c r="N74" i="124" s="1"/>
  <c r="E74" i="124"/>
  <c r="E122" i="124" s="1"/>
  <c r="D74" i="124"/>
  <c r="D122" i="124" s="1"/>
  <c r="C74" i="124"/>
  <c r="B74" i="124"/>
  <c r="B122" i="124" s="1"/>
  <c r="H73" i="124"/>
  <c r="P73" i="124" s="1"/>
  <c r="G73" i="124"/>
  <c r="F73" i="124"/>
  <c r="N122" i="124" s="1"/>
  <c r="E73" i="124"/>
  <c r="D73" i="124"/>
  <c r="K73" i="124" s="1"/>
  <c r="C73" i="124"/>
  <c r="B73" i="124"/>
  <c r="J122" i="124" s="1"/>
  <c r="H72" i="124"/>
  <c r="P72" i="124" s="1"/>
  <c r="G72" i="124"/>
  <c r="F72" i="124"/>
  <c r="M72" i="124" s="1"/>
  <c r="E72" i="124"/>
  <c r="D72" i="124"/>
  <c r="K72" i="124" s="1"/>
  <c r="C72" i="124"/>
  <c r="B72" i="124"/>
  <c r="H53" i="124"/>
  <c r="P53" i="124" s="1"/>
  <c r="G53" i="124"/>
  <c r="F53" i="124"/>
  <c r="M53" i="124" s="1"/>
  <c r="E53" i="124"/>
  <c r="D53" i="124"/>
  <c r="K53" i="124" s="1"/>
  <c r="C53" i="124"/>
  <c r="B53" i="124"/>
  <c r="H52" i="124"/>
  <c r="P52" i="124" s="1"/>
  <c r="G52" i="124"/>
  <c r="G121" i="124" s="1"/>
  <c r="F52" i="124"/>
  <c r="F121" i="124" s="1"/>
  <c r="E52" i="124"/>
  <c r="E121" i="124" s="1"/>
  <c r="D52" i="124"/>
  <c r="D121" i="124" s="1"/>
  <c r="C52" i="124"/>
  <c r="C121" i="124" s="1"/>
  <c r="B52" i="124"/>
  <c r="B121" i="124" s="1"/>
  <c r="H51" i="124"/>
  <c r="P121" i="124" s="1"/>
  <c r="G51" i="124"/>
  <c r="O121" i="124" s="1"/>
  <c r="F51" i="124"/>
  <c r="N121" i="124" s="1"/>
  <c r="E51" i="124"/>
  <c r="D51" i="124"/>
  <c r="L121" i="124" s="1"/>
  <c r="C51" i="124"/>
  <c r="K121" i="124" s="1"/>
  <c r="B51" i="124"/>
  <c r="J121" i="124" s="1"/>
  <c r="H50" i="124"/>
  <c r="P50" i="124" s="1"/>
  <c r="G50" i="124"/>
  <c r="F50" i="124"/>
  <c r="M50" i="124" s="1"/>
  <c r="E50" i="124"/>
  <c r="D50" i="124"/>
  <c r="K50" i="124" s="1"/>
  <c r="C50" i="124"/>
  <c r="B50" i="124"/>
  <c r="H31" i="124"/>
  <c r="P31" i="124" s="1"/>
  <c r="G31" i="124"/>
  <c r="F31" i="124"/>
  <c r="M31" i="124" s="1"/>
  <c r="E31" i="124"/>
  <c r="D31" i="124"/>
  <c r="K31" i="124" s="1"/>
  <c r="C31" i="124"/>
  <c r="B31" i="124"/>
  <c r="K30" i="124"/>
  <c r="H30" i="124"/>
  <c r="H120" i="124" s="1"/>
  <c r="G30" i="124"/>
  <c r="N30" i="124" s="1"/>
  <c r="F30" i="124"/>
  <c r="E30" i="124"/>
  <c r="E120" i="124" s="1"/>
  <c r="D30" i="124"/>
  <c r="D120" i="124" s="1"/>
  <c r="C30" i="124"/>
  <c r="J30" i="124" s="1"/>
  <c r="B30" i="124"/>
  <c r="B120" i="124" s="1"/>
  <c r="H29" i="124"/>
  <c r="P29" i="124" s="1"/>
  <c r="G29" i="124"/>
  <c r="N29" i="124" s="1"/>
  <c r="F29" i="124"/>
  <c r="N120" i="124" s="1"/>
  <c r="E29" i="124"/>
  <c r="L29" i="124" s="1"/>
  <c r="D29" i="124"/>
  <c r="C29" i="124"/>
  <c r="J29" i="124" s="1"/>
  <c r="B29" i="124"/>
  <c r="J120" i="124" s="1"/>
  <c r="O28" i="124"/>
  <c r="H28" i="124"/>
  <c r="P28" i="124" s="1"/>
  <c r="G28" i="124"/>
  <c r="N28" i="124" s="1"/>
  <c r="F28" i="124"/>
  <c r="E28" i="124"/>
  <c r="L28" i="124" s="1"/>
  <c r="D28" i="124"/>
  <c r="C28" i="124"/>
  <c r="J28" i="124" s="1"/>
  <c r="B28" i="124"/>
  <c r="H9" i="124"/>
  <c r="P9" i="124" s="1"/>
  <c r="G9" i="124"/>
  <c r="N9" i="124" s="1"/>
  <c r="F9" i="124"/>
  <c r="E9" i="124"/>
  <c r="L9" i="124" s="1"/>
  <c r="D9" i="124"/>
  <c r="C9" i="124"/>
  <c r="J9" i="124" s="1"/>
  <c r="B9" i="124"/>
  <c r="H8" i="124"/>
  <c r="P8" i="124" s="1"/>
  <c r="G8" i="124"/>
  <c r="G119" i="124" s="1"/>
  <c r="F8" i="124"/>
  <c r="F119" i="124" s="1"/>
  <c r="E8" i="124"/>
  <c r="E119" i="124" s="1"/>
  <c r="D8" i="124"/>
  <c r="D119" i="124" s="1"/>
  <c r="C8" i="124"/>
  <c r="C119" i="124" s="1"/>
  <c r="B8" i="124"/>
  <c r="B119" i="124" s="1"/>
  <c r="H7" i="124"/>
  <c r="P119" i="124" s="1"/>
  <c r="G7" i="124"/>
  <c r="O119" i="124" s="1"/>
  <c r="F7" i="124"/>
  <c r="N119" i="124" s="1"/>
  <c r="E7" i="124"/>
  <c r="M7" i="124" s="1"/>
  <c r="D7" i="124"/>
  <c r="L119" i="124" s="1"/>
  <c r="C7" i="124"/>
  <c r="K119" i="124" s="1"/>
  <c r="B7" i="124"/>
  <c r="J119" i="124" s="1"/>
  <c r="H6" i="124"/>
  <c r="G6" i="124"/>
  <c r="F6" i="124"/>
  <c r="M6" i="124" s="1"/>
  <c r="E6" i="124"/>
  <c r="D6" i="124"/>
  <c r="C6" i="124"/>
  <c r="B6" i="124"/>
  <c r="J2" i="137" l="1"/>
  <c r="I2" i="137"/>
  <c r="M6" i="135"/>
  <c r="P8" i="135"/>
  <c r="K9" i="135"/>
  <c r="O9" i="135"/>
  <c r="N30" i="135"/>
  <c r="M50" i="135"/>
  <c r="M53" i="135"/>
  <c r="M72" i="135"/>
  <c r="M75" i="135"/>
  <c r="M94" i="135"/>
  <c r="M97" i="135"/>
  <c r="K142" i="135"/>
  <c r="O142" i="135"/>
  <c r="K144" i="135"/>
  <c r="O144" i="135"/>
  <c r="L145" i="135"/>
  <c r="P145" i="135"/>
  <c r="M146" i="135"/>
  <c r="L7" i="135"/>
  <c r="J8" i="135"/>
  <c r="L51" i="135"/>
  <c r="L73" i="135"/>
  <c r="L95" i="135"/>
  <c r="M145" i="135"/>
  <c r="J146" i="135"/>
  <c r="N146" i="135"/>
  <c r="N8" i="135"/>
  <c r="K31" i="135"/>
  <c r="O31" i="135"/>
  <c r="P51" i="135"/>
  <c r="J52" i="135"/>
  <c r="P73" i="135"/>
  <c r="J74" i="135"/>
  <c r="P95" i="135"/>
  <c r="L146" i="135"/>
  <c r="P146" i="135"/>
  <c r="M144" i="135"/>
  <c r="K146" i="135"/>
  <c r="O146" i="135"/>
  <c r="L29" i="135"/>
  <c r="J30" i="135"/>
  <c r="P50" i="135"/>
  <c r="N52" i="135"/>
  <c r="K72" i="135"/>
  <c r="P72" i="135"/>
  <c r="N74" i="135"/>
  <c r="K94" i="135"/>
  <c r="P94" i="135"/>
  <c r="N96" i="135"/>
  <c r="M143" i="135"/>
  <c r="J144" i="135"/>
  <c r="N144" i="135"/>
  <c r="K145" i="135"/>
  <c r="O145" i="135"/>
  <c r="O6" i="135"/>
  <c r="M7" i="135"/>
  <c r="K8" i="135"/>
  <c r="O8" i="135"/>
  <c r="O28" i="135"/>
  <c r="M29" i="135"/>
  <c r="K30" i="135"/>
  <c r="O30" i="135"/>
  <c r="O50" i="135"/>
  <c r="M51" i="135"/>
  <c r="K52" i="135"/>
  <c r="O52" i="135"/>
  <c r="O72" i="135"/>
  <c r="M73" i="135"/>
  <c r="K74" i="135"/>
  <c r="O74" i="135"/>
  <c r="O94" i="135"/>
  <c r="M95" i="135"/>
  <c r="K96" i="135"/>
  <c r="O96" i="135"/>
  <c r="K118" i="135"/>
  <c r="O118" i="135"/>
  <c r="H119" i="135"/>
  <c r="K120" i="135"/>
  <c r="O120" i="135"/>
  <c r="H121" i="135"/>
  <c r="K122" i="135"/>
  <c r="O122" i="135"/>
  <c r="L6" i="135"/>
  <c r="J7" i="135"/>
  <c r="N7" i="135"/>
  <c r="L8" i="135"/>
  <c r="J9" i="135"/>
  <c r="N9" i="135"/>
  <c r="L28" i="135"/>
  <c r="J29" i="135"/>
  <c r="N29" i="135"/>
  <c r="L30" i="135"/>
  <c r="P30" i="135"/>
  <c r="J31" i="135"/>
  <c r="N31" i="135"/>
  <c r="L50" i="135"/>
  <c r="J51" i="135"/>
  <c r="N51" i="135"/>
  <c r="L52" i="135"/>
  <c r="J53" i="135"/>
  <c r="N53" i="135"/>
  <c r="L72" i="135"/>
  <c r="J73" i="135"/>
  <c r="N73" i="135"/>
  <c r="L74" i="135"/>
  <c r="P74" i="135"/>
  <c r="J75" i="135"/>
  <c r="N75" i="135"/>
  <c r="L94" i="135"/>
  <c r="J95" i="135"/>
  <c r="N95" i="135"/>
  <c r="L96" i="135"/>
  <c r="P96" i="135"/>
  <c r="J97" i="135"/>
  <c r="N97" i="135"/>
  <c r="E119" i="135"/>
  <c r="J119" i="135"/>
  <c r="E121" i="135"/>
  <c r="J142" i="135"/>
  <c r="N142" i="135"/>
  <c r="L143" i="135"/>
  <c r="P143" i="135"/>
  <c r="K7" i="135"/>
  <c r="O7" i="135"/>
  <c r="M30" i="135"/>
  <c r="K51" i="135"/>
  <c r="O51" i="135"/>
  <c r="M74" i="135"/>
  <c r="M96" i="135"/>
  <c r="P29" i="135"/>
  <c r="J143" i="135"/>
  <c r="N143" i="135"/>
  <c r="L144" i="135"/>
  <c r="P144" i="135"/>
  <c r="P6" i="134"/>
  <c r="J28" i="134"/>
  <c r="N28" i="134"/>
  <c r="O28" i="134"/>
  <c r="M29" i="134"/>
  <c r="K30" i="134"/>
  <c r="L31" i="134"/>
  <c r="P31" i="134"/>
  <c r="P50" i="134"/>
  <c r="J72" i="134"/>
  <c r="N72" i="134"/>
  <c r="O72" i="134"/>
  <c r="M73" i="134"/>
  <c r="K74" i="134"/>
  <c r="L75" i="134"/>
  <c r="P75" i="134"/>
  <c r="P94" i="134"/>
  <c r="J95" i="134"/>
  <c r="N95" i="134"/>
  <c r="K118" i="134"/>
  <c r="K142" i="134"/>
  <c r="O142" i="134"/>
  <c r="J144" i="134"/>
  <c r="N144" i="134"/>
  <c r="J145" i="134"/>
  <c r="N145" i="134"/>
  <c r="O30" i="134"/>
  <c r="L143" i="134"/>
  <c r="P143" i="134"/>
  <c r="J146" i="134"/>
  <c r="N146" i="134"/>
  <c r="J6" i="134"/>
  <c r="N6" i="134"/>
  <c r="M7" i="134"/>
  <c r="K8" i="134"/>
  <c r="J29" i="134"/>
  <c r="N29" i="134"/>
  <c r="J50" i="134"/>
  <c r="N50" i="134"/>
  <c r="M51" i="134"/>
  <c r="K52" i="134"/>
  <c r="J73" i="134"/>
  <c r="N73" i="134"/>
  <c r="J94" i="134"/>
  <c r="N94" i="134"/>
  <c r="M95" i="134"/>
  <c r="K96" i="134"/>
  <c r="O118" i="134"/>
  <c r="M143" i="134"/>
  <c r="K143" i="134"/>
  <c r="L144" i="134"/>
  <c r="P144" i="134"/>
  <c r="L145" i="134"/>
  <c r="P145" i="134"/>
  <c r="K146" i="134"/>
  <c r="O146" i="134"/>
  <c r="O8" i="134"/>
  <c r="P29" i="134"/>
  <c r="O52" i="134"/>
  <c r="L72" i="134"/>
  <c r="P73" i="134"/>
  <c r="O96" i="134"/>
  <c r="J143" i="134"/>
  <c r="N143" i="134"/>
  <c r="O143" i="134"/>
  <c r="M145" i="134"/>
  <c r="L146" i="134"/>
  <c r="P146" i="134"/>
  <c r="B118" i="134"/>
  <c r="F118" i="134"/>
  <c r="H119" i="134"/>
  <c r="B120" i="134"/>
  <c r="F120" i="134"/>
  <c r="K120" i="134"/>
  <c r="O120" i="134"/>
  <c r="H121" i="134"/>
  <c r="B122" i="134"/>
  <c r="F122" i="134"/>
  <c r="K122" i="134"/>
  <c r="O122" i="134"/>
  <c r="M146" i="134"/>
  <c r="J7" i="134"/>
  <c r="N7" i="134"/>
  <c r="L8" i="134"/>
  <c r="L30" i="134"/>
  <c r="P30" i="134"/>
  <c r="J51" i="134"/>
  <c r="N51" i="134"/>
  <c r="L52" i="134"/>
  <c r="L74" i="134"/>
  <c r="P74" i="134"/>
  <c r="L96" i="134"/>
  <c r="P96" i="134"/>
  <c r="L118" i="134"/>
  <c r="P118" i="134"/>
  <c r="L120" i="134"/>
  <c r="P120" i="134"/>
  <c r="L122" i="134"/>
  <c r="P122" i="134"/>
  <c r="M6" i="134"/>
  <c r="K7" i="134"/>
  <c r="O7" i="134"/>
  <c r="M8" i="134"/>
  <c r="K9" i="134"/>
  <c r="O9" i="134"/>
  <c r="M28" i="134"/>
  <c r="K29" i="134"/>
  <c r="O29" i="134"/>
  <c r="M30" i="134"/>
  <c r="K31" i="134"/>
  <c r="O31" i="134"/>
  <c r="M50" i="134"/>
  <c r="K51" i="134"/>
  <c r="O51" i="134"/>
  <c r="M52" i="134"/>
  <c r="K53" i="134"/>
  <c r="O53" i="134"/>
  <c r="M72" i="134"/>
  <c r="K73" i="134"/>
  <c r="O73" i="134"/>
  <c r="M74" i="134"/>
  <c r="K75" i="134"/>
  <c r="O75" i="134"/>
  <c r="M94" i="134"/>
  <c r="K95" i="134"/>
  <c r="O95" i="134"/>
  <c r="M96" i="134"/>
  <c r="K97" i="134"/>
  <c r="O97" i="134"/>
  <c r="B119" i="134"/>
  <c r="F119" i="134"/>
  <c r="B121" i="134"/>
  <c r="F121" i="134"/>
  <c r="L7" i="134"/>
  <c r="P7" i="134"/>
  <c r="L51" i="134"/>
  <c r="P51" i="134"/>
  <c r="L6" i="133"/>
  <c r="O7" i="133"/>
  <c r="J8" i="133"/>
  <c r="K9" i="133"/>
  <c r="N9" i="133"/>
  <c r="L29" i="133"/>
  <c r="J30" i="133"/>
  <c r="K50" i="133"/>
  <c r="P50" i="133"/>
  <c r="P53" i="133"/>
  <c r="M53" i="133"/>
  <c r="L73" i="133"/>
  <c r="J74" i="133"/>
  <c r="P95" i="133"/>
  <c r="J96" i="133"/>
  <c r="J145" i="133"/>
  <c r="N145" i="133"/>
  <c r="P142" i="133"/>
  <c r="M143" i="133"/>
  <c r="L145" i="133"/>
  <c r="P145" i="133"/>
  <c r="M146" i="133"/>
  <c r="M8" i="133"/>
  <c r="N30" i="133"/>
  <c r="M50" i="133"/>
  <c r="K53" i="133"/>
  <c r="O53" i="133"/>
  <c r="N74" i="133"/>
  <c r="P94" i="133"/>
  <c r="K95" i="133"/>
  <c r="O95" i="133"/>
  <c r="N96" i="133"/>
  <c r="M144" i="133"/>
  <c r="P144" i="133"/>
  <c r="M145" i="133"/>
  <c r="J146" i="133"/>
  <c r="N146" i="133"/>
  <c r="N8" i="133"/>
  <c r="L51" i="133"/>
  <c r="K143" i="133"/>
  <c r="O143" i="133"/>
  <c r="J144" i="133"/>
  <c r="N144" i="133"/>
  <c r="K146" i="133"/>
  <c r="O146" i="133"/>
  <c r="K6" i="133"/>
  <c r="P6" i="133"/>
  <c r="L7" i="133"/>
  <c r="P8" i="133"/>
  <c r="M9" i="133"/>
  <c r="P51" i="133"/>
  <c r="N52" i="133"/>
  <c r="L95" i="133"/>
  <c r="L142" i="133"/>
  <c r="L144" i="133"/>
  <c r="P143" i="133"/>
  <c r="K144" i="133"/>
  <c r="O144" i="133"/>
  <c r="K145" i="133"/>
  <c r="O145" i="133"/>
  <c r="O6" i="133"/>
  <c r="M7" i="133"/>
  <c r="K8" i="133"/>
  <c r="O8" i="133"/>
  <c r="O28" i="133"/>
  <c r="M29" i="133"/>
  <c r="K30" i="133"/>
  <c r="O30" i="133"/>
  <c r="O50" i="133"/>
  <c r="M51" i="133"/>
  <c r="K52" i="133"/>
  <c r="O52" i="133"/>
  <c r="O72" i="133"/>
  <c r="M73" i="133"/>
  <c r="K74" i="133"/>
  <c r="O74" i="133"/>
  <c r="O94" i="133"/>
  <c r="M95" i="133"/>
  <c r="K96" i="133"/>
  <c r="O96" i="133"/>
  <c r="K118" i="133"/>
  <c r="O118" i="133"/>
  <c r="H119" i="133"/>
  <c r="K120" i="133"/>
  <c r="O120" i="133"/>
  <c r="H121" i="133"/>
  <c r="K122" i="133"/>
  <c r="O122" i="133"/>
  <c r="J7" i="133"/>
  <c r="N7" i="133"/>
  <c r="L8" i="133"/>
  <c r="J9" i="133"/>
  <c r="L28" i="133"/>
  <c r="J29" i="133"/>
  <c r="N29" i="133"/>
  <c r="L30" i="133"/>
  <c r="P30" i="133"/>
  <c r="J31" i="133"/>
  <c r="N31" i="133"/>
  <c r="L50" i="133"/>
  <c r="J51" i="133"/>
  <c r="N51" i="133"/>
  <c r="L52" i="133"/>
  <c r="J53" i="133"/>
  <c r="N53" i="133"/>
  <c r="L72" i="133"/>
  <c r="J73" i="133"/>
  <c r="N73" i="133"/>
  <c r="L74" i="133"/>
  <c r="P74" i="133"/>
  <c r="J75" i="133"/>
  <c r="N75" i="133"/>
  <c r="L94" i="133"/>
  <c r="J95" i="133"/>
  <c r="N95" i="133"/>
  <c r="L96" i="133"/>
  <c r="P96" i="133"/>
  <c r="J97" i="133"/>
  <c r="N97" i="133"/>
  <c r="J119" i="133"/>
  <c r="E121" i="133"/>
  <c r="J121" i="133"/>
  <c r="J142" i="133"/>
  <c r="N142" i="133"/>
  <c r="L143" i="133"/>
  <c r="M30" i="133"/>
  <c r="K51" i="133"/>
  <c r="O51" i="133"/>
  <c r="M74" i="133"/>
  <c r="M96" i="133"/>
  <c r="P29" i="133"/>
  <c r="P73" i="133"/>
  <c r="M30" i="132"/>
  <c r="M74" i="132"/>
  <c r="L6" i="132"/>
  <c r="K7" i="132"/>
  <c r="P8" i="132"/>
  <c r="L9" i="132"/>
  <c r="P9" i="132"/>
  <c r="J29" i="132"/>
  <c r="N29" i="132"/>
  <c r="J30" i="132"/>
  <c r="N30" i="132"/>
  <c r="M31" i="132"/>
  <c r="O31" i="132"/>
  <c r="L50" i="132"/>
  <c r="K51" i="132"/>
  <c r="P52" i="132"/>
  <c r="P53" i="132"/>
  <c r="J73" i="132"/>
  <c r="N73" i="132"/>
  <c r="M75" i="132"/>
  <c r="O75" i="132"/>
  <c r="L94" i="132"/>
  <c r="M94" i="132"/>
  <c r="K95" i="132"/>
  <c r="P97" i="132"/>
  <c r="M142" i="132"/>
  <c r="L143" i="132"/>
  <c r="P143" i="132"/>
  <c r="L144" i="132"/>
  <c r="P144" i="132"/>
  <c r="J146" i="132"/>
  <c r="N146" i="132"/>
  <c r="J6" i="132"/>
  <c r="N6" i="132"/>
  <c r="O7" i="132"/>
  <c r="K9" i="132"/>
  <c r="P28" i="132"/>
  <c r="L29" i="132"/>
  <c r="P29" i="132"/>
  <c r="N31" i="132"/>
  <c r="J50" i="132"/>
  <c r="N50" i="132"/>
  <c r="O51" i="132"/>
  <c r="K53" i="132"/>
  <c r="K72" i="132"/>
  <c r="P72" i="132"/>
  <c r="L73" i="132"/>
  <c r="P73" i="132"/>
  <c r="J75" i="132"/>
  <c r="N75" i="132"/>
  <c r="J94" i="132"/>
  <c r="N94" i="132"/>
  <c r="O95" i="132"/>
  <c r="K97" i="132"/>
  <c r="K144" i="132"/>
  <c r="O144" i="132"/>
  <c r="O142" i="132"/>
  <c r="M145" i="132"/>
  <c r="M143" i="132"/>
  <c r="J145" i="132"/>
  <c r="N145" i="132"/>
  <c r="K146" i="132"/>
  <c r="O146" i="132"/>
  <c r="J8" i="132"/>
  <c r="N8" i="132"/>
  <c r="M9" i="132"/>
  <c r="O9" i="132"/>
  <c r="L28" i="132"/>
  <c r="M28" i="132"/>
  <c r="K29" i="132"/>
  <c r="L31" i="132"/>
  <c r="J52" i="132"/>
  <c r="N52" i="132"/>
  <c r="O53" i="132"/>
  <c r="M72" i="132"/>
  <c r="K73" i="132"/>
  <c r="L75" i="132"/>
  <c r="J96" i="132"/>
  <c r="N96" i="132"/>
  <c r="O97" i="132"/>
  <c r="L142" i="132"/>
  <c r="P142" i="132"/>
  <c r="J143" i="132"/>
  <c r="N143" i="132"/>
  <c r="J144" i="132"/>
  <c r="N144" i="132"/>
  <c r="L146" i="132"/>
  <c r="P146" i="132"/>
  <c r="O6" i="132"/>
  <c r="M7" i="132"/>
  <c r="K8" i="132"/>
  <c r="O8" i="132"/>
  <c r="O28" i="132"/>
  <c r="M29" i="132"/>
  <c r="K30" i="132"/>
  <c r="O30" i="132"/>
  <c r="O50" i="132"/>
  <c r="M51" i="132"/>
  <c r="K52" i="132"/>
  <c r="O52" i="132"/>
  <c r="O72" i="132"/>
  <c r="M73" i="132"/>
  <c r="K74" i="132"/>
  <c r="O74" i="132"/>
  <c r="O94" i="132"/>
  <c r="M95" i="132"/>
  <c r="K96" i="132"/>
  <c r="O96" i="132"/>
  <c r="B118" i="132"/>
  <c r="F118" i="132"/>
  <c r="K118" i="132"/>
  <c r="O118" i="132"/>
  <c r="H119" i="132"/>
  <c r="B120" i="132"/>
  <c r="F120" i="132"/>
  <c r="K120" i="132"/>
  <c r="O120" i="132"/>
  <c r="H121" i="132"/>
  <c r="B122" i="132"/>
  <c r="F122" i="132"/>
  <c r="K122" i="132"/>
  <c r="O122" i="132"/>
  <c r="K143" i="132"/>
  <c r="O143" i="132"/>
  <c r="M144" i="132"/>
  <c r="K145" i="132"/>
  <c r="O145" i="132"/>
  <c r="J7" i="132"/>
  <c r="N7" i="132"/>
  <c r="L8" i="132"/>
  <c r="L30" i="132"/>
  <c r="P30" i="132"/>
  <c r="J51" i="132"/>
  <c r="N51" i="132"/>
  <c r="L52" i="132"/>
  <c r="L74" i="132"/>
  <c r="P74" i="132"/>
  <c r="L96" i="132"/>
  <c r="P96" i="132"/>
  <c r="L118" i="132"/>
  <c r="P118" i="132"/>
  <c r="L120" i="132"/>
  <c r="P120" i="132"/>
  <c r="L122" i="132"/>
  <c r="P122" i="132"/>
  <c r="B119" i="132"/>
  <c r="F119" i="132"/>
  <c r="B121" i="132"/>
  <c r="F121" i="132"/>
  <c r="L7" i="132"/>
  <c r="P7" i="132"/>
  <c r="L51" i="132"/>
  <c r="P51" i="132"/>
  <c r="O6" i="131"/>
  <c r="M7" i="131"/>
  <c r="K8" i="131"/>
  <c r="P9" i="131"/>
  <c r="P28" i="131"/>
  <c r="O50" i="131"/>
  <c r="M51" i="131"/>
  <c r="K52" i="131"/>
  <c r="P53" i="131"/>
  <c r="P72" i="131"/>
  <c r="O94" i="131"/>
  <c r="M95" i="131"/>
  <c r="K96" i="131"/>
  <c r="P97" i="131"/>
  <c r="O118" i="131"/>
  <c r="K120" i="131"/>
  <c r="K121" i="131"/>
  <c r="M122" i="131"/>
  <c r="L142" i="131"/>
  <c r="P142" i="131"/>
  <c r="J143" i="131"/>
  <c r="N143" i="131"/>
  <c r="L144" i="131"/>
  <c r="P144" i="131"/>
  <c r="J145" i="131"/>
  <c r="N145" i="131"/>
  <c r="L146" i="131"/>
  <c r="P146" i="131"/>
  <c r="J8" i="131"/>
  <c r="N8" i="131"/>
  <c r="O8" i="131"/>
  <c r="L9" i="131"/>
  <c r="L28" i="131"/>
  <c r="K29" i="131"/>
  <c r="P29" i="131"/>
  <c r="J31" i="131"/>
  <c r="N31" i="131"/>
  <c r="J50" i="131"/>
  <c r="L53" i="131"/>
  <c r="L72" i="131"/>
  <c r="K73" i="131"/>
  <c r="J75" i="131"/>
  <c r="N75" i="131"/>
  <c r="J94" i="131"/>
  <c r="N94" i="131"/>
  <c r="M96" i="131"/>
  <c r="O96" i="131"/>
  <c r="L97" i="131"/>
  <c r="O120" i="131"/>
  <c r="M121" i="131"/>
  <c r="O122" i="131"/>
  <c r="M29" i="131"/>
  <c r="M73" i="131"/>
  <c r="K118" i="131"/>
  <c r="O121" i="131"/>
  <c r="J144" i="131"/>
  <c r="N144" i="131"/>
  <c r="L145" i="131"/>
  <c r="P145" i="131"/>
  <c r="J146" i="131"/>
  <c r="N146" i="131"/>
  <c r="L6" i="131"/>
  <c r="P8" i="131"/>
  <c r="J9" i="131"/>
  <c r="N9" i="131"/>
  <c r="J28" i="131"/>
  <c r="N30" i="131"/>
  <c r="O30" i="131"/>
  <c r="L31" i="131"/>
  <c r="L50" i="131"/>
  <c r="P52" i="131"/>
  <c r="J53" i="131"/>
  <c r="N53" i="131"/>
  <c r="J72" i="131"/>
  <c r="N72" i="131"/>
  <c r="M74" i="131"/>
  <c r="O74" i="131"/>
  <c r="L75" i="131"/>
  <c r="L94" i="131"/>
  <c r="K95" i="131"/>
  <c r="P95" i="131"/>
  <c r="J97" i="131"/>
  <c r="N97" i="131"/>
  <c r="M118" i="131"/>
  <c r="H121" i="131"/>
  <c r="K122" i="131"/>
  <c r="F120" i="131"/>
  <c r="J7" i="131"/>
  <c r="N7" i="131"/>
  <c r="L8" i="131"/>
  <c r="L30" i="131"/>
  <c r="P30" i="131"/>
  <c r="L52" i="131"/>
  <c r="L74" i="131"/>
  <c r="P74" i="131"/>
  <c r="L96" i="131"/>
  <c r="P96" i="131"/>
  <c r="C118" i="131"/>
  <c r="G118" i="131"/>
  <c r="L118" i="131"/>
  <c r="P118" i="131"/>
  <c r="C120" i="131"/>
  <c r="L120" i="131"/>
  <c r="P120" i="131"/>
  <c r="C122" i="131"/>
  <c r="G122" i="131"/>
  <c r="L122" i="131"/>
  <c r="P122" i="131"/>
  <c r="F118" i="131"/>
  <c r="F122" i="131"/>
  <c r="M6" i="131"/>
  <c r="K7" i="131"/>
  <c r="O7" i="131"/>
  <c r="M8" i="131"/>
  <c r="O9" i="131"/>
  <c r="M28" i="131"/>
  <c r="O29" i="131"/>
  <c r="M30" i="131"/>
  <c r="O31" i="131"/>
  <c r="M50" i="131"/>
  <c r="K51" i="131"/>
  <c r="O51" i="131"/>
  <c r="M52" i="131"/>
  <c r="O53" i="131"/>
  <c r="O73" i="131"/>
  <c r="O75" i="131"/>
  <c r="O95" i="131"/>
  <c r="O97" i="131"/>
  <c r="B119" i="131"/>
  <c r="F119" i="131"/>
  <c r="M120" i="131"/>
  <c r="L7" i="131"/>
  <c r="P7" i="131"/>
  <c r="P51" i="131"/>
  <c r="J52" i="131"/>
  <c r="N52" i="131"/>
  <c r="P6" i="130"/>
  <c r="O28" i="130"/>
  <c r="M29" i="130"/>
  <c r="K30" i="130"/>
  <c r="P31" i="130"/>
  <c r="P50" i="130"/>
  <c r="O72" i="130"/>
  <c r="M73" i="130"/>
  <c r="K74" i="130"/>
  <c r="P75" i="130"/>
  <c r="P94" i="130"/>
  <c r="K118" i="130"/>
  <c r="O120" i="130"/>
  <c r="L143" i="130"/>
  <c r="P143" i="130"/>
  <c r="J144" i="130"/>
  <c r="N144" i="130"/>
  <c r="L145" i="130"/>
  <c r="P145" i="130"/>
  <c r="J146" i="130"/>
  <c r="N146" i="130"/>
  <c r="L6" i="130"/>
  <c r="J9" i="130"/>
  <c r="N9" i="130"/>
  <c r="J28" i="130"/>
  <c r="N28" i="130"/>
  <c r="M30" i="130"/>
  <c r="O30" i="130"/>
  <c r="L31" i="130"/>
  <c r="L50" i="130"/>
  <c r="J53" i="130"/>
  <c r="N53" i="130"/>
  <c r="J72" i="130"/>
  <c r="N72" i="130"/>
  <c r="M74" i="130"/>
  <c r="O74" i="130"/>
  <c r="L75" i="130"/>
  <c r="L94" i="130"/>
  <c r="K95" i="130"/>
  <c r="J97" i="130"/>
  <c r="N97" i="130"/>
  <c r="M118" i="130"/>
  <c r="M121" i="130"/>
  <c r="O142" i="130"/>
  <c r="K143" i="130"/>
  <c r="K145" i="130"/>
  <c r="O6" i="130"/>
  <c r="M7" i="130"/>
  <c r="M51" i="130"/>
  <c r="M95" i="130"/>
  <c r="O118" i="130"/>
  <c r="K122" i="130"/>
  <c r="L144" i="130"/>
  <c r="P144" i="130"/>
  <c r="J145" i="130"/>
  <c r="N145" i="130"/>
  <c r="L146" i="130"/>
  <c r="P146" i="130"/>
  <c r="J6" i="130"/>
  <c r="N6" i="130"/>
  <c r="O8" i="130"/>
  <c r="L9" i="130"/>
  <c r="L28" i="130"/>
  <c r="K29" i="130"/>
  <c r="P29" i="130"/>
  <c r="J31" i="130"/>
  <c r="N31" i="130"/>
  <c r="J50" i="130"/>
  <c r="N50" i="130"/>
  <c r="O52" i="130"/>
  <c r="L53" i="130"/>
  <c r="L72" i="130"/>
  <c r="K73" i="130"/>
  <c r="P73" i="130"/>
  <c r="J75" i="130"/>
  <c r="N75" i="130"/>
  <c r="J94" i="130"/>
  <c r="N94" i="130"/>
  <c r="M96" i="130"/>
  <c r="O96" i="130"/>
  <c r="L97" i="130"/>
  <c r="K120" i="130"/>
  <c r="O122" i="130"/>
  <c r="K142" i="130"/>
  <c r="F118" i="130"/>
  <c r="H119" i="130"/>
  <c r="M119" i="130"/>
  <c r="F120" i="130"/>
  <c r="H121" i="130"/>
  <c r="F122" i="130"/>
  <c r="J7" i="130"/>
  <c r="N7" i="130"/>
  <c r="L8" i="130"/>
  <c r="L30" i="130"/>
  <c r="P30" i="130"/>
  <c r="J51" i="130"/>
  <c r="N51" i="130"/>
  <c r="L52" i="130"/>
  <c r="L74" i="130"/>
  <c r="P74" i="130"/>
  <c r="L96" i="130"/>
  <c r="P96" i="130"/>
  <c r="C118" i="130"/>
  <c r="G118" i="130"/>
  <c r="L118" i="130"/>
  <c r="P118" i="130"/>
  <c r="C120" i="130"/>
  <c r="G120" i="130"/>
  <c r="L120" i="130"/>
  <c r="P120" i="130"/>
  <c r="C122" i="130"/>
  <c r="G122" i="130"/>
  <c r="L122" i="130"/>
  <c r="P122" i="130"/>
  <c r="K7" i="130"/>
  <c r="O7" i="130"/>
  <c r="M8" i="130"/>
  <c r="O9" i="130"/>
  <c r="O29" i="130"/>
  <c r="O31" i="130"/>
  <c r="K51" i="130"/>
  <c r="O51" i="130"/>
  <c r="M52" i="130"/>
  <c r="O53" i="130"/>
  <c r="O73" i="130"/>
  <c r="O75" i="130"/>
  <c r="O95" i="130"/>
  <c r="O97" i="130"/>
  <c r="M120" i="130"/>
  <c r="M122" i="130"/>
  <c r="P7" i="130"/>
  <c r="J8" i="130"/>
  <c r="N8" i="130"/>
  <c r="P51" i="130"/>
  <c r="J52" i="130"/>
  <c r="N52" i="130"/>
  <c r="M28" i="129"/>
  <c r="K29" i="129"/>
  <c r="P30" i="129"/>
  <c r="M72" i="129"/>
  <c r="P75" i="129"/>
  <c r="O97" i="129"/>
  <c r="M120" i="129"/>
  <c r="O121" i="129"/>
  <c r="P142" i="129"/>
  <c r="J143" i="129"/>
  <c r="N143" i="129"/>
  <c r="M143" i="129"/>
  <c r="P144" i="129"/>
  <c r="O9" i="129"/>
  <c r="P31" i="129"/>
  <c r="O53" i="129"/>
  <c r="K73" i="129"/>
  <c r="P74" i="129"/>
  <c r="L142" i="129"/>
  <c r="L144" i="129"/>
  <c r="K6" i="129"/>
  <c r="P6" i="129"/>
  <c r="J9" i="129"/>
  <c r="N9" i="129"/>
  <c r="O29" i="129"/>
  <c r="M30" i="129"/>
  <c r="L31" i="129"/>
  <c r="K50" i="129"/>
  <c r="P50" i="129"/>
  <c r="J53" i="129"/>
  <c r="N53" i="129"/>
  <c r="O73" i="129"/>
  <c r="M74" i="129"/>
  <c r="L75" i="129"/>
  <c r="K94" i="129"/>
  <c r="P94" i="129"/>
  <c r="P95" i="129"/>
  <c r="J96" i="129"/>
  <c r="N96" i="129"/>
  <c r="J97" i="129"/>
  <c r="N97" i="129"/>
  <c r="K118" i="129"/>
  <c r="F119" i="129"/>
  <c r="M122" i="129"/>
  <c r="M144" i="129"/>
  <c r="L145" i="129"/>
  <c r="P145" i="129"/>
  <c r="L146" i="129"/>
  <c r="P146" i="129"/>
  <c r="M6" i="129"/>
  <c r="M50" i="129"/>
  <c r="M94" i="129"/>
  <c r="M118" i="129"/>
  <c r="J144" i="129"/>
  <c r="N144" i="129"/>
  <c r="M146" i="129"/>
  <c r="O7" i="129"/>
  <c r="L9" i="129"/>
  <c r="K28" i="129"/>
  <c r="J30" i="129"/>
  <c r="N30" i="129"/>
  <c r="J31" i="129"/>
  <c r="N31" i="129"/>
  <c r="O51" i="129"/>
  <c r="L53" i="129"/>
  <c r="K72" i="129"/>
  <c r="J74" i="129"/>
  <c r="N74" i="129"/>
  <c r="J75" i="129"/>
  <c r="N75" i="129"/>
  <c r="O95" i="129"/>
  <c r="M96" i="129"/>
  <c r="L97" i="129"/>
  <c r="O118" i="129"/>
  <c r="O119" i="129"/>
  <c r="K121" i="129"/>
  <c r="K145" i="129"/>
  <c r="O145" i="129"/>
  <c r="O142" i="129"/>
  <c r="K143" i="129"/>
  <c r="J145" i="129"/>
  <c r="N145" i="129"/>
  <c r="J146" i="129"/>
  <c r="N146" i="129"/>
  <c r="D118" i="129"/>
  <c r="H120" i="129"/>
  <c r="D122" i="129"/>
  <c r="O6" i="129"/>
  <c r="M7" i="129"/>
  <c r="K8" i="129"/>
  <c r="O8" i="129"/>
  <c r="O28" i="129"/>
  <c r="M29" i="129"/>
  <c r="K30" i="129"/>
  <c r="O30" i="129"/>
  <c r="O50" i="129"/>
  <c r="M51" i="129"/>
  <c r="K52" i="129"/>
  <c r="O52" i="129"/>
  <c r="O72" i="129"/>
  <c r="M73" i="129"/>
  <c r="O74" i="129"/>
  <c r="O94" i="129"/>
  <c r="M95" i="129"/>
  <c r="O96" i="129"/>
  <c r="H119" i="129"/>
  <c r="M119" i="129"/>
  <c r="K120" i="129"/>
  <c r="H121" i="129"/>
  <c r="M121" i="129"/>
  <c r="K122" i="129"/>
  <c r="O122" i="129"/>
  <c r="H122" i="129"/>
  <c r="L8" i="129"/>
  <c r="N29" i="129"/>
  <c r="L30" i="129"/>
  <c r="L52" i="129"/>
  <c r="L74" i="129"/>
  <c r="L96" i="129"/>
  <c r="P96" i="129"/>
  <c r="C118" i="129"/>
  <c r="G118" i="129"/>
  <c r="P118" i="129"/>
  <c r="C120" i="129"/>
  <c r="G120" i="129"/>
  <c r="P120" i="129"/>
  <c r="C122" i="129"/>
  <c r="G122" i="129"/>
  <c r="P122" i="129"/>
  <c r="P7" i="129"/>
  <c r="J8" i="129"/>
  <c r="N8" i="129"/>
  <c r="P51" i="129"/>
  <c r="J52" i="129"/>
  <c r="N52" i="129"/>
  <c r="L6" i="128"/>
  <c r="K7" i="128"/>
  <c r="P8" i="128"/>
  <c r="L9" i="128"/>
  <c r="P9" i="128"/>
  <c r="J29" i="128"/>
  <c r="N29" i="128"/>
  <c r="J30" i="128"/>
  <c r="N30" i="128"/>
  <c r="M31" i="128"/>
  <c r="O31" i="128"/>
  <c r="L50" i="128"/>
  <c r="M50" i="128"/>
  <c r="K51" i="128"/>
  <c r="P52" i="128"/>
  <c r="L53" i="128"/>
  <c r="P53" i="128"/>
  <c r="K72" i="128"/>
  <c r="P72" i="128"/>
  <c r="J74" i="128"/>
  <c r="M74" i="128"/>
  <c r="M75" i="128"/>
  <c r="J95" i="128"/>
  <c r="O95" i="128"/>
  <c r="J97" i="128"/>
  <c r="O97" i="128"/>
  <c r="K142" i="128"/>
  <c r="O142" i="128"/>
  <c r="K144" i="128"/>
  <c r="O144" i="128"/>
  <c r="L145" i="128"/>
  <c r="P145" i="128"/>
  <c r="M146" i="128"/>
  <c r="J6" i="128"/>
  <c r="N6" i="128"/>
  <c r="O7" i="128"/>
  <c r="M8" i="128"/>
  <c r="K9" i="128"/>
  <c r="O51" i="128"/>
  <c r="M52" i="128"/>
  <c r="P94" i="128"/>
  <c r="J96" i="128"/>
  <c r="M145" i="128"/>
  <c r="J146" i="128"/>
  <c r="N146" i="128"/>
  <c r="N8" i="128"/>
  <c r="M9" i="128"/>
  <c r="O9" i="128"/>
  <c r="L28" i="128"/>
  <c r="M28" i="128"/>
  <c r="K29" i="128"/>
  <c r="J52" i="128"/>
  <c r="N52" i="128"/>
  <c r="M53" i="128"/>
  <c r="J72" i="128"/>
  <c r="N72" i="128"/>
  <c r="J73" i="128"/>
  <c r="O73" i="128"/>
  <c r="L75" i="128"/>
  <c r="O75" i="128"/>
  <c r="L94" i="128"/>
  <c r="N94" i="128"/>
  <c r="M96" i="128"/>
  <c r="N96" i="128"/>
  <c r="L142" i="128"/>
  <c r="L143" i="128"/>
  <c r="P143" i="128"/>
  <c r="K146" i="128"/>
  <c r="O146" i="128"/>
  <c r="P6" i="128"/>
  <c r="O29" i="128"/>
  <c r="M30" i="128"/>
  <c r="K31" i="128"/>
  <c r="P50" i="128"/>
  <c r="P73" i="128"/>
  <c r="N74" i="128"/>
  <c r="M97" i="128"/>
  <c r="P142" i="128"/>
  <c r="M143" i="128"/>
  <c r="J144" i="128"/>
  <c r="N144" i="128"/>
  <c r="O6" i="128"/>
  <c r="M7" i="128"/>
  <c r="K8" i="128"/>
  <c r="O8" i="128"/>
  <c r="O28" i="128"/>
  <c r="M29" i="128"/>
  <c r="K30" i="128"/>
  <c r="O30" i="128"/>
  <c r="O50" i="128"/>
  <c r="M51" i="128"/>
  <c r="K52" i="128"/>
  <c r="O52" i="128"/>
  <c r="O72" i="128"/>
  <c r="M73" i="128"/>
  <c r="K74" i="128"/>
  <c r="O74" i="128"/>
  <c r="O94" i="128"/>
  <c r="M95" i="128"/>
  <c r="K96" i="128"/>
  <c r="O96" i="128"/>
  <c r="F118" i="128"/>
  <c r="K118" i="128"/>
  <c r="O118" i="128"/>
  <c r="H119" i="128"/>
  <c r="B120" i="128"/>
  <c r="F120" i="128"/>
  <c r="K120" i="128"/>
  <c r="O120" i="128"/>
  <c r="H121" i="128"/>
  <c r="B122" i="128"/>
  <c r="F122" i="128"/>
  <c r="K122" i="128"/>
  <c r="O122" i="128"/>
  <c r="M142" i="128"/>
  <c r="K143" i="128"/>
  <c r="O143" i="128"/>
  <c r="M144" i="128"/>
  <c r="K145" i="128"/>
  <c r="O145" i="128"/>
  <c r="J7" i="128"/>
  <c r="N7" i="128"/>
  <c r="L8" i="128"/>
  <c r="L30" i="128"/>
  <c r="P30" i="128"/>
  <c r="J51" i="128"/>
  <c r="N51" i="128"/>
  <c r="L52" i="128"/>
  <c r="J53" i="128"/>
  <c r="L72" i="128"/>
  <c r="N73" i="128"/>
  <c r="L74" i="128"/>
  <c r="P74" i="128"/>
  <c r="N95" i="128"/>
  <c r="L96" i="128"/>
  <c r="P96" i="128"/>
  <c r="N97" i="128"/>
  <c r="L118" i="128"/>
  <c r="L120" i="128"/>
  <c r="P120" i="128"/>
  <c r="L122" i="128"/>
  <c r="P122" i="128"/>
  <c r="J142" i="128"/>
  <c r="N142" i="128"/>
  <c r="K73" i="128"/>
  <c r="K75" i="128"/>
  <c r="K95" i="128"/>
  <c r="K97" i="128"/>
  <c r="B119" i="128"/>
  <c r="F119" i="128"/>
  <c r="B121" i="128"/>
  <c r="F121" i="128"/>
  <c r="L7" i="128"/>
  <c r="P7" i="128"/>
  <c r="L51" i="128"/>
  <c r="P51" i="128"/>
  <c r="P95" i="128"/>
  <c r="J143" i="128"/>
  <c r="N143" i="128"/>
  <c r="L144" i="128"/>
  <c r="P144" i="128"/>
  <c r="O6" i="127"/>
  <c r="I2" i="127" s="1"/>
  <c r="M7" i="127"/>
  <c r="K8" i="127"/>
  <c r="O8" i="127"/>
  <c r="O28" i="127"/>
  <c r="M29" i="127"/>
  <c r="K30" i="127"/>
  <c r="O30" i="127"/>
  <c r="O50" i="127"/>
  <c r="M51" i="127"/>
  <c r="K52" i="127"/>
  <c r="O52" i="127"/>
  <c r="O72" i="127"/>
  <c r="M73" i="127"/>
  <c r="K74" i="127"/>
  <c r="O74" i="127"/>
  <c r="O94" i="127"/>
  <c r="M95" i="127"/>
  <c r="K96" i="127"/>
  <c r="O96" i="127"/>
  <c r="K118" i="127"/>
  <c r="O118" i="127"/>
  <c r="H119" i="127"/>
  <c r="K120" i="127"/>
  <c r="O120" i="127"/>
  <c r="H121" i="127"/>
  <c r="K122" i="127"/>
  <c r="O122" i="127"/>
  <c r="M142" i="127"/>
  <c r="J7" i="127"/>
  <c r="N7" i="127"/>
  <c r="L8" i="127"/>
  <c r="L30" i="127"/>
  <c r="P30" i="127"/>
  <c r="J51" i="127"/>
  <c r="N51" i="127"/>
  <c r="L52" i="127"/>
  <c r="L74" i="127"/>
  <c r="P74" i="127"/>
  <c r="L96" i="127"/>
  <c r="P96" i="127"/>
  <c r="C118" i="127"/>
  <c r="J119" i="127"/>
  <c r="J121" i="127"/>
  <c r="J142" i="127"/>
  <c r="N142" i="127"/>
  <c r="L143" i="127"/>
  <c r="P143" i="127"/>
  <c r="M118" i="127"/>
  <c r="P29" i="127"/>
  <c r="P73" i="127"/>
  <c r="P95" i="127"/>
  <c r="J143" i="127"/>
  <c r="N143" i="127"/>
  <c r="L6" i="126"/>
  <c r="P6" i="126"/>
  <c r="O29" i="126"/>
  <c r="M30" i="126"/>
  <c r="L31" i="126"/>
  <c r="L50" i="126"/>
  <c r="P50" i="126"/>
  <c r="O73" i="126"/>
  <c r="M74" i="126"/>
  <c r="L75" i="126"/>
  <c r="L94" i="126"/>
  <c r="P94" i="126"/>
  <c r="P95" i="126"/>
  <c r="J96" i="126"/>
  <c r="N96" i="126"/>
  <c r="J142" i="126"/>
  <c r="N142" i="126"/>
  <c r="O142" i="126"/>
  <c r="M144" i="126"/>
  <c r="L145" i="126"/>
  <c r="P145" i="126"/>
  <c r="M146" i="126"/>
  <c r="K7" i="126"/>
  <c r="N31" i="126"/>
  <c r="J144" i="126"/>
  <c r="N144" i="126"/>
  <c r="J146" i="126"/>
  <c r="N146" i="126"/>
  <c r="M8" i="126"/>
  <c r="L9" i="126"/>
  <c r="J30" i="126"/>
  <c r="N30" i="126"/>
  <c r="M52" i="126"/>
  <c r="L53" i="126"/>
  <c r="J74" i="126"/>
  <c r="N74" i="126"/>
  <c r="M96" i="126"/>
  <c r="L97" i="126"/>
  <c r="K143" i="126"/>
  <c r="O143" i="126"/>
  <c r="J145" i="126"/>
  <c r="N145" i="126"/>
  <c r="J6" i="126"/>
  <c r="N6" i="126"/>
  <c r="O9" i="126"/>
  <c r="L29" i="126"/>
  <c r="K29" i="126"/>
  <c r="P31" i="126"/>
  <c r="J50" i="126"/>
  <c r="N50" i="126"/>
  <c r="O53" i="126"/>
  <c r="L73" i="126"/>
  <c r="K73" i="126"/>
  <c r="P75" i="126"/>
  <c r="J94" i="126"/>
  <c r="N94" i="126"/>
  <c r="O97" i="126"/>
  <c r="K142" i="126"/>
  <c r="L143" i="126"/>
  <c r="P143" i="126"/>
  <c r="L144" i="126"/>
  <c r="P144" i="126"/>
  <c r="K145" i="126"/>
  <c r="O145" i="126"/>
  <c r="L146" i="126"/>
  <c r="P146" i="126"/>
  <c r="K6" i="126"/>
  <c r="O6" i="126"/>
  <c r="M7" i="126"/>
  <c r="K8" i="126"/>
  <c r="O8" i="126"/>
  <c r="M9" i="126"/>
  <c r="K28" i="126"/>
  <c r="O28" i="126"/>
  <c r="M29" i="126"/>
  <c r="K30" i="126"/>
  <c r="O30" i="126"/>
  <c r="M31" i="126"/>
  <c r="K50" i="126"/>
  <c r="O50" i="126"/>
  <c r="M51" i="126"/>
  <c r="K52" i="126"/>
  <c r="O52" i="126"/>
  <c r="M53" i="126"/>
  <c r="K72" i="126"/>
  <c r="O72" i="126"/>
  <c r="M73" i="126"/>
  <c r="K74" i="126"/>
  <c r="O74" i="126"/>
  <c r="M75" i="126"/>
  <c r="K94" i="126"/>
  <c r="O94" i="126"/>
  <c r="M95" i="126"/>
  <c r="K96" i="126"/>
  <c r="O96" i="126"/>
  <c r="M97" i="126"/>
  <c r="D119" i="126"/>
  <c r="H119" i="126"/>
  <c r="M119" i="126"/>
  <c r="D121" i="126"/>
  <c r="H121" i="126"/>
  <c r="M121" i="126"/>
  <c r="M142" i="126"/>
  <c r="J7" i="126"/>
  <c r="N7" i="126"/>
  <c r="J29" i="126"/>
  <c r="N29" i="126"/>
  <c r="L30" i="126"/>
  <c r="P30" i="126"/>
  <c r="J51" i="126"/>
  <c r="N51" i="126"/>
  <c r="J73" i="126"/>
  <c r="N73" i="126"/>
  <c r="L74" i="126"/>
  <c r="P74" i="126"/>
  <c r="J95" i="126"/>
  <c r="N95" i="126"/>
  <c r="L96" i="126"/>
  <c r="P96" i="126"/>
  <c r="C118" i="126"/>
  <c r="G118" i="126"/>
  <c r="P118" i="126"/>
  <c r="C120" i="126"/>
  <c r="G120" i="126"/>
  <c r="P120" i="126"/>
  <c r="C122" i="126"/>
  <c r="G122" i="126"/>
  <c r="P122" i="126"/>
  <c r="M118" i="126"/>
  <c r="M120" i="126"/>
  <c r="M122" i="126"/>
  <c r="P7" i="126"/>
  <c r="J8" i="126"/>
  <c r="N8" i="126"/>
  <c r="P51" i="126"/>
  <c r="J52" i="126"/>
  <c r="N52" i="126"/>
  <c r="K7" i="125"/>
  <c r="K6" i="125"/>
  <c r="P6" i="125"/>
  <c r="P7" i="125"/>
  <c r="L7" i="125"/>
  <c r="P8" i="125"/>
  <c r="P9" i="125"/>
  <c r="M9" i="125"/>
  <c r="K28" i="125"/>
  <c r="P28" i="125"/>
  <c r="K29" i="125"/>
  <c r="O29" i="125"/>
  <c r="P31" i="125"/>
  <c r="M31" i="125"/>
  <c r="L51" i="125"/>
  <c r="M52" i="125"/>
  <c r="J52" i="125"/>
  <c r="K72" i="125"/>
  <c r="P72" i="125"/>
  <c r="K73" i="125"/>
  <c r="O73" i="125"/>
  <c r="P75" i="125"/>
  <c r="M75" i="125"/>
  <c r="J96" i="125"/>
  <c r="K142" i="125"/>
  <c r="O142" i="125"/>
  <c r="K144" i="125"/>
  <c r="O144" i="125"/>
  <c r="L145" i="125"/>
  <c r="P145" i="125"/>
  <c r="M146" i="125"/>
  <c r="O7" i="125"/>
  <c r="J8" i="125"/>
  <c r="K31" i="125"/>
  <c r="O31" i="125"/>
  <c r="N52" i="125"/>
  <c r="M72" i="125"/>
  <c r="K75" i="125"/>
  <c r="O75" i="125"/>
  <c r="N96" i="125"/>
  <c r="M145" i="125"/>
  <c r="J146" i="125"/>
  <c r="N146" i="125"/>
  <c r="M8" i="125"/>
  <c r="L29" i="125"/>
  <c r="L73" i="125"/>
  <c r="M97" i="125"/>
  <c r="L142" i="125"/>
  <c r="L144" i="125"/>
  <c r="P144" i="125"/>
  <c r="K146" i="125"/>
  <c r="O146" i="125"/>
  <c r="N8" i="125"/>
  <c r="N30" i="125"/>
  <c r="P52" i="125"/>
  <c r="N74" i="125"/>
  <c r="P142" i="125"/>
  <c r="M143" i="125"/>
  <c r="J144" i="125"/>
  <c r="N144" i="125"/>
  <c r="K145" i="125"/>
  <c r="O145" i="125"/>
  <c r="M7" i="125"/>
  <c r="K8" i="125"/>
  <c r="O8" i="125"/>
  <c r="O28" i="125"/>
  <c r="M29" i="125"/>
  <c r="K30" i="125"/>
  <c r="O30" i="125"/>
  <c r="O50" i="125"/>
  <c r="M51" i="125"/>
  <c r="K52" i="125"/>
  <c r="O52" i="125"/>
  <c r="O72" i="125"/>
  <c r="M73" i="125"/>
  <c r="K74" i="125"/>
  <c r="O74" i="125"/>
  <c r="O94" i="125"/>
  <c r="M95" i="125"/>
  <c r="K96" i="125"/>
  <c r="O96" i="125"/>
  <c r="K118" i="125"/>
  <c r="O118" i="125"/>
  <c r="H119" i="125"/>
  <c r="K120" i="125"/>
  <c r="O120" i="125"/>
  <c r="H121" i="125"/>
  <c r="K122" i="125"/>
  <c r="O122" i="125"/>
  <c r="M142" i="125"/>
  <c r="K143" i="125"/>
  <c r="O143" i="125"/>
  <c r="O6" i="125"/>
  <c r="J7" i="125"/>
  <c r="N7" i="125"/>
  <c r="L8" i="125"/>
  <c r="L28" i="125"/>
  <c r="J29" i="125"/>
  <c r="N29" i="125"/>
  <c r="L30" i="125"/>
  <c r="P30" i="125"/>
  <c r="J31" i="125"/>
  <c r="N31" i="125"/>
  <c r="L50" i="125"/>
  <c r="J51" i="125"/>
  <c r="N51" i="125"/>
  <c r="L52" i="125"/>
  <c r="J53" i="125"/>
  <c r="N53" i="125"/>
  <c r="L72" i="125"/>
  <c r="J73" i="125"/>
  <c r="N73" i="125"/>
  <c r="L74" i="125"/>
  <c r="P74" i="125"/>
  <c r="J75" i="125"/>
  <c r="N75" i="125"/>
  <c r="L94" i="125"/>
  <c r="J95" i="125"/>
  <c r="N95" i="125"/>
  <c r="L96" i="125"/>
  <c r="P96" i="125"/>
  <c r="J97" i="125"/>
  <c r="N97" i="125"/>
  <c r="J119" i="125"/>
  <c r="E121" i="125"/>
  <c r="J121" i="125"/>
  <c r="J142" i="125"/>
  <c r="N142" i="125"/>
  <c r="L143" i="125"/>
  <c r="P143" i="125"/>
  <c r="M30" i="125"/>
  <c r="K51" i="125"/>
  <c r="O51" i="125"/>
  <c r="M74" i="125"/>
  <c r="M96" i="125"/>
  <c r="P29" i="125"/>
  <c r="P73" i="125"/>
  <c r="P95" i="125"/>
  <c r="J143" i="125"/>
  <c r="N143" i="125"/>
  <c r="J6" i="124"/>
  <c r="K9" i="124"/>
  <c r="K28" i="124"/>
  <c r="K29" i="124"/>
  <c r="J31" i="124"/>
  <c r="N31" i="124"/>
  <c r="J50" i="124"/>
  <c r="N50" i="124"/>
  <c r="J53" i="124"/>
  <c r="N53" i="124"/>
  <c r="J72" i="124"/>
  <c r="N72" i="124"/>
  <c r="J73" i="124"/>
  <c r="N73" i="124"/>
  <c r="J74" i="124"/>
  <c r="J75" i="124"/>
  <c r="N75" i="124"/>
  <c r="J94" i="124"/>
  <c r="N94" i="124"/>
  <c r="J95" i="124"/>
  <c r="N95" i="124"/>
  <c r="L97" i="124"/>
  <c r="J142" i="124"/>
  <c r="N142" i="124"/>
  <c r="M142" i="124"/>
  <c r="L143" i="124"/>
  <c r="P143" i="124"/>
  <c r="K144" i="124"/>
  <c r="O144" i="124"/>
  <c r="L145" i="124"/>
  <c r="P145" i="124"/>
  <c r="M146" i="124"/>
  <c r="N6" i="124"/>
  <c r="P6" i="124"/>
  <c r="O8" i="124"/>
  <c r="M9" i="124"/>
  <c r="M29" i="124"/>
  <c r="O142" i="124"/>
  <c r="K143" i="124"/>
  <c r="L144" i="124"/>
  <c r="P144" i="124"/>
  <c r="M145" i="124"/>
  <c r="J146" i="124"/>
  <c r="N146" i="124"/>
  <c r="K6" i="124"/>
  <c r="L7" i="124"/>
  <c r="L6" i="124"/>
  <c r="M28" i="124"/>
  <c r="M30" i="124"/>
  <c r="O30" i="124"/>
  <c r="L31" i="124"/>
  <c r="L50" i="124"/>
  <c r="O50" i="124"/>
  <c r="L51" i="124"/>
  <c r="M51" i="124"/>
  <c r="O52" i="124"/>
  <c r="L53" i="124"/>
  <c r="L72" i="124"/>
  <c r="O72" i="124"/>
  <c r="L73" i="124"/>
  <c r="M73" i="124"/>
  <c r="O74" i="124"/>
  <c r="L75" i="124"/>
  <c r="M75" i="124"/>
  <c r="L94" i="124"/>
  <c r="O94" i="124"/>
  <c r="O143" i="124"/>
  <c r="J145" i="124"/>
  <c r="N145" i="124"/>
  <c r="K146" i="124"/>
  <c r="O146" i="124"/>
  <c r="M94" i="124"/>
  <c r="J96" i="124"/>
  <c r="N96" i="124"/>
  <c r="K97" i="124"/>
  <c r="P97" i="124"/>
  <c r="K142" i="124"/>
  <c r="J144" i="124"/>
  <c r="N144" i="124"/>
  <c r="L146" i="124"/>
  <c r="P146" i="124"/>
  <c r="O6" i="124"/>
  <c r="K8" i="124"/>
  <c r="K52" i="124"/>
  <c r="K74" i="124"/>
  <c r="M95" i="124"/>
  <c r="K96" i="124"/>
  <c r="O96" i="124"/>
  <c r="F118" i="124"/>
  <c r="K118" i="124"/>
  <c r="O118" i="124"/>
  <c r="H119" i="124"/>
  <c r="M119" i="124"/>
  <c r="F120" i="124"/>
  <c r="K120" i="124"/>
  <c r="O120" i="124"/>
  <c r="H121" i="124"/>
  <c r="M121" i="124"/>
  <c r="F122" i="124"/>
  <c r="K122" i="124"/>
  <c r="O122" i="124"/>
  <c r="J7" i="124"/>
  <c r="N7" i="124"/>
  <c r="L8" i="124"/>
  <c r="L30" i="124"/>
  <c r="P30" i="124"/>
  <c r="J51" i="124"/>
  <c r="N51" i="124"/>
  <c r="L52" i="124"/>
  <c r="L74" i="124"/>
  <c r="P74" i="124"/>
  <c r="L96" i="124"/>
  <c r="P96" i="124"/>
  <c r="C118" i="124"/>
  <c r="G118" i="124"/>
  <c r="L118" i="124"/>
  <c r="P118" i="124"/>
  <c r="C120" i="124"/>
  <c r="G120" i="124"/>
  <c r="L120" i="124"/>
  <c r="P120" i="124"/>
  <c r="C122" i="124"/>
  <c r="L122" i="124"/>
  <c r="P122" i="124"/>
  <c r="K7" i="124"/>
  <c r="O7" i="124"/>
  <c r="M8" i="124"/>
  <c r="O9" i="124"/>
  <c r="O29" i="124"/>
  <c r="O31" i="124"/>
  <c r="K51" i="124"/>
  <c r="O51" i="124"/>
  <c r="M52" i="124"/>
  <c r="O53" i="124"/>
  <c r="O73" i="124"/>
  <c r="M74" i="124"/>
  <c r="O75" i="124"/>
  <c r="O95" i="124"/>
  <c r="O97" i="124"/>
  <c r="M118" i="124"/>
  <c r="M120" i="124"/>
  <c r="M122" i="124"/>
  <c r="P7" i="124"/>
  <c r="J8" i="124"/>
  <c r="N8" i="124"/>
  <c r="P51" i="124"/>
  <c r="J52" i="124"/>
  <c r="N52" i="124"/>
  <c r="H146" i="123"/>
  <c r="G146" i="123"/>
  <c r="F146" i="123"/>
  <c r="E146" i="123"/>
  <c r="D146" i="123"/>
  <c r="C146" i="123"/>
  <c r="B146" i="123"/>
  <c r="H145" i="123"/>
  <c r="G145" i="123"/>
  <c r="F145" i="123"/>
  <c r="E145" i="123"/>
  <c r="D145" i="123"/>
  <c r="C145" i="123"/>
  <c r="B145" i="123"/>
  <c r="H144" i="123"/>
  <c r="G144" i="123"/>
  <c r="F144" i="123"/>
  <c r="E144" i="123"/>
  <c r="D144" i="123"/>
  <c r="C144" i="123"/>
  <c r="B144" i="123"/>
  <c r="H143" i="123"/>
  <c r="G143" i="123"/>
  <c r="F143" i="123"/>
  <c r="E143" i="123"/>
  <c r="D143" i="123"/>
  <c r="C143" i="123"/>
  <c r="B143" i="123"/>
  <c r="H142" i="123"/>
  <c r="G142" i="123"/>
  <c r="F142" i="123"/>
  <c r="E142" i="123"/>
  <c r="D142" i="123"/>
  <c r="C142" i="123"/>
  <c r="B142" i="123"/>
  <c r="H97" i="123"/>
  <c r="G97" i="123"/>
  <c r="F97" i="123"/>
  <c r="E97" i="123"/>
  <c r="L97" i="123" s="1"/>
  <c r="D97" i="123"/>
  <c r="C97" i="123"/>
  <c r="B97" i="123"/>
  <c r="H96" i="123"/>
  <c r="H118" i="123" s="1"/>
  <c r="G96" i="123"/>
  <c r="G118" i="123" s="1"/>
  <c r="F96" i="123"/>
  <c r="F118" i="123" s="1"/>
  <c r="E96" i="123"/>
  <c r="E118" i="123" s="1"/>
  <c r="D96" i="123"/>
  <c r="D118" i="123" s="1"/>
  <c r="C96" i="123"/>
  <c r="C118" i="123" s="1"/>
  <c r="B96" i="123"/>
  <c r="B118" i="123" s="1"/>
  <c r="H95" i="123"/>
  <c r="P95" i="123" s="1"/>
  <c r="G95" i="123"/>
  <c r="F95" i="123"/>
  <c r="E95" i="123"/>
  <c r="M118" i="123" s="1"/>
  <c r="D95" i="123"/>
  <c r="L118" i="123" s="1"/>
  <c r="C95" i="123"/>
  <c r="B95" i="123"/>
  <c r="J118" i="123" s="1"/>
  <c r="H94" i="123"/>
  <c r="G94" i="123"/>
  <c r="F94" i="123"/>
  <c r="E94" i="123"/>
  <c r="D94" i="123"/>
  <c r="C94" i="123"/>
  <c r="B94" i="123"/>
  <c r="H75" i="123"/>
  <c r="G75" i="123"/>
  <c r="F75" i="123"/>
  <c r="E75" i="123"/>
  <c r="L75" i="123" s="1"/>
  <c r="D75" i="123"/>
  <c r="C75" i="123"/>
  <c r="B75" i="123"/>
  <c r="H74" i="123"/>
  <c r="H122" i="123" s="1"/>
  <c r="G74" i="123"/>
  <c r="G122" i="123" s="1"/>
  <c r="F74" i="123"/>
  <c r="F122" i="123" s="1"/>
  <c r="E74" i="123"/>
  <c r="E122" i="123" s="1"/>
  <c r="D74" i="123"/>
  <c r="D122" i="123" s="1"/>
  <c r="C74" i="123"/>
  <c r="C122" i="123" s="1"/>
  <c r="B74" i="123"/>
  <c r="B122" i="123" s="1"/>
  <c r="H73" i="123"/>
  <c r="P122" i="123" s="1"/>
  <c r="G73" i="123"/>
  <c r="F73" i="123"/>
  <c r="N122" i="123" s="1"/>
  <c r="E73" i="123"/>
  <c r="M122" i="123" s="1"/>
  <c r="D73" i="123"/>
  <c r="L122" i="123" s="1"/>
  <c r="C73" i="123"/>
  <c r="B73" i="123"/>
  <c r="J122" i="123" s="1"/>
  <c r="H72" i="123"/>
  <c r="G72" i="123"/>
  <c r="F72" i="123"/>
  <c r="E72" i="123"/>
  <c r="D72" i="123"/>
  <c r="C72" i="123"/>
  <c r="B72" i="123"/>
  <c r="H53" i="123"/>
  <c r="G53" i="123"/>
  <c r="F53" i="123"/>
  <c r="E53" i="123"/>
  <c r="L53" i="123" s="1"/>
  <c r="D53" i="123"/>
  <c r="C53" i="123"/>
  <c r="B53" i="123"/>
  <c r="H52" i="123"/>
  <c r="G52" i="123"/>
  <c r="F52" i="123"/>
  <c r="F121" i="123" s="1"/>
  <c r="E52" i="123"/>
  <c r="M52" i="123" s="1"/>
  <c r="D52" i="123"/>
  <c r="D121" i="123" s="1"/>
  <c r="C52" i="123"/>
  <c r="C121" i="123" s="1"/>
  <c r="B52" i="123"/>
  <c r="B121" i="123" s="1"/>
  <c r="H51" i="123"/>
  <c r="P121" i="123" s="1"/>
  <c r="G51" i="123"/>
  <c r="O121" i="123" s="1"/>
  <c r="F51" i="123"/>
  <c r="N121" i="123" s="1"/>
  <c r="E51" i="123"/>
  <c r="M121" i="123" s="1"/>
  <c r="D51" i="123"/>
  <c r="L121" i="123" s="1"/>
  <c r="C51" i="123"/>
  <c r="K121" i="123" s="1"/>
  <c r="B51" i="123"/>
  <c r="J121" i="123" s="1"/>
  <c r="H50" i="123"/>
  <c r="G50" i="123"/>
  <c r="F50" i="123"/>
  <c r="E50" i="123"/>
  <c r="D50" i="123"/>
  <c r="C50" i="123"/>
  <c r="B50" i="123"/>
  <c r="H31" i="123"/>
  <c r="G31" i="123"/>
  <c r="F31" i="123"/>
  <c r="E31" i="123"/>
  <c r="L31" i="123" s="1"/>
  <c r="D31" i="123"/>
  <c r="C31" i="123"/>
  <c r="B31" i="123"/>
  <c r="H30" i="123"/>
  <c r="H120" i="123" s="1"/>
  <c r="G30" i="123"/>
  <c r="G120" i="123" s="1"/>
  <c r="F30" i="123"/>
  <c r="F120" i="123" s="1"/>
  <c r="E30" i="123"/>
  <c r="E120" i="123" s="1"/>
  <c r="D30" i="123"/>
  <c r="D120" i="123" s="1"/>
  <c r="C30" i="123"/>
  <c r="C120" i="123" s="1"/>
  <c r="B30" i="123"/>
  <c r="B120" i="123" s="1"/>
  <c r="H29" i="123"/>
  <c r="P120" i="123" s="1"/>
  <c r="G29" i="123"/>
  <c r="N29" i="123" s="1"/>
  <c r="F29" i="123"/>
  <c r="N120" i="123" s="1"/>
  <c r="E29" i="123"/>
  <c r="M120" i="123" s="1"/>
  <c r="D29" i="123"/>
  <c r="L120" i="123" s="1"/>
  <c r="C29" i="123"/>
  <c r="J29" i="123" s="1"/>
  <c r="B29" i="123"/>
  <c r="J120" i="123" s="1"/>
  <c r="H28" i="123"/>
  <c r="G28" i="123"/>
  <c r="F28" i="123"/>
  <c r="M28" i="123" s="1"/>
  <c r="E28" i="123"/>
  <c r="D28" i="123"/>
  <c r="C28" i="123"/>
  <c r="B28" i="123"/>
  <c r="H9" i="123"/>
  <c r="G9" i="123"/>
  <c r="F9" i="123"/>
  <c r="E9" i="123"/>
  <c r="L9" i="123" s="1"/>
  <c r="D9" i="123"/>
  <c r="C9" i="123"/>
  <c r="B9" i="123"/>
  <c r="H8" i="123"/>
  <c r="G8" i="123"/>
  <c r="G119" i="123" s="1"/>
  <c r="F8" i="123"/>
  <c r="F119" i="123" s="1"/>
  <c r="E8" i="123"/>
  <c r="E119" i="123" s="1"/>
  <c r="D8" i="123"/>
  <c r="D119" i="123" s="1"/>
  <c r="C8" i="123"/>
  <c r="C119" i="123" s="1"/>
  <c r="B8" i="123"/>
  <c r="B119" i="123" s="1"/>
  <c r="H7" i="123"/>
  <c r="P119" i="123" s="1"/>
  <c r="G7" i="123"/>
  <c r="O119" i="123" s="1"/>
  <c r="F7" i="123"/>
  <c r="N119" i="123" s="1"/>
  <c r="E7" i="123"/>
  <c r="M119" i="123" s="1"/>
  <c r="D7" i="123"/>
  <c r="L119" i="123" s="1"/>
  <c r="C7" i="123"/>
  <c r="K119" i="123" s="1"/>
  <c r="B7" i="123"/>
  <c r="J119" i="123" s="1"/>
  <c r="H6" i="123"/>
  <c r="G6" i="123"/>
  <c r="F6" i="123"/>
  <c r="M6" i="123" s="1"/>
  <c r="E6" i="123"/>
  <c r="D6" i="123"/>
  <c r="C6" i="123"/>
  <c r="B6" i="123"/>
  <c r="N6" i="123" l="1"/>
  <c r="J28" i="123"/>
  <c r="N50" i="123"/>
  <c r="J72" i="123"/>
  <c r="J94" i="123"/>
  <c r="M97" i="123"/>
  <c r="O142" i="123"/>
  <c r="P50" i="123"/>
  <c r="P72" i="123"/>
  <c r="P94" i="123"/>
  <c r="N28" i="123"/>
  <c r="J50" i="123"/>
  <c r="N72" i="123"/>
  <c r="N94" i="123"/>
  <c r="K142" i="123"/>
  <c r="L144" i="123"/>
  <c r="P144" i="123"/>
  <c r="L142" i="123"/>
  <c r="N9" i="123"/>
  <c r="K50" i="123"/>
  <c r="L146" i="123"/>
  <c r="L6" i="123"/>
  <c r="K9" i="123"/>
  <c r="O9" i="123"/>
  <c r="L28" i="123"/>
  <c r="M50" i="123"/>
  <c r="N52" i="123"/>
  <c r="P53" i="123"/>
  <c r="M72" i="123"/>
  <c r="P75" i="123"/>
  <c r="M94" i="123"/>
  <c r="M95" i="123"/>
  <c r="P97" i="123"/>
  <c r="M142" i="123"/>
  <c r="J9" i="123"/>
  <c r="K72" i="123"/>
  <c r="P146" i="123"/>
  <c r="J6" i="123"/>
  <c r="J145" i="123"/>
  <c r="N145" i="123"/>
  <c r="J143" i="123"/>
  <c r="N143" i="123"/>
  <c r="J2" i="135"/>
  <c r="I2" i="135"/>
  <c r="J2" i="134"/>
  <c r="I2" i="134"/>
  <c r="J2" i="133"/>
  <c r="I2" i="133"/>
  <c r="I2" i="132"/>
  <c r="J2" i="132"/>
  <c r="J2" i="131"/>
  <c r="I2" i="131"/>
  <c r="I2" i="130"/>
  <c r="J2" i="130"/>
  <c r="J2" i="129"/>
  <c r="I2" i="129"/>
  <c r="J2" i="128"/>
  <c r="I2" i="128"/>
  <c r="J2" i="127"/>
  <c r="J2" i="126"/>
  <c r="I2" i="126"/>
  <c r="J2" i="125"/>
  <c r="I2" i="125"/>
  <c r="J2" i="124"/>
  <c r="I2" i="124"/>
  <c r="K7" i="123"/>
  <c r="N8" i="123"/>
  <c r="K29" i="123"/>
  <c r="N30" i="123"/>
  <c r="M53" i="123"/>
  <c r="M75" i="123"/>
  <c r="N118" i="123"/>
  <c r="G121" i="123"/>
  <c r="M144" i="123"/>
  <c r="L145" i="123"/>
  <c r="P145" i="123"/>
  <c r="M146" i="123"/>
  <c r="K6" i="123"/>
  <c r="P6" i="123"/>
  <c r="L7" i="123"/>
  <c r="P8" i="123"/>
  <c r="P9" i="123"/>
  <c r="M9" i="123"/>
  <c r="K28" i="123"/>
  <c r="P28" i="123"/>
  <c r="L29" i="123"/>
  <c r="P31" i="123"/>
  <c r="M31" i="123"/>
  <c r="L51" i="123"/>
  <c r="P52" i="123"/>
  <c r="K53" i="123"/>
  <c r="O53" i="123"/>
  <c r="L73" i="123"/>
  <c r="K75" i="123"/>
  <c r="O75" i="123"/>
  <c r="L95" i="123"/>
  <c r="K97" i="123"/>
  <c r="O97" i="123"/>
  <c r="P118" i="123"/>
  <c r="K143" i="123"/>
  <c r="O143" i="123"/>
  <c r="J144" i="123"/>
  <c r="N144" i="123"/>
  <c r="M145" i="123"/>
  <c r="J146" i="123"/>
  <c r="N146" i="123"/>
  <c r="O7" i="123"/>
  <c r="J8" i="123"/>
  <c r="O29" i="123"/>
  <c r="J30" i="123"/>
  <c r="K31" i="123"/>
  <c r="O31" i="123"/>
  <c r="P51" i="123"/>
  <c r="J52" i="123"/>
  <c r="P73" i="123"/>
  <c r="J74" i="123"/>
  <c r="J96" i="123"/>
  <c r="K144" i="123"/>
  <c r="O144" i="123"/>
  <c r="K146" i="123"/>
  <c r="O146" i="123"/>
  <c r="M8" i="123"/>
  <c r="M30" i="123"/>
  <c r="K73" i="123"/>
  <c r="O73" i="123"/>
  <c r="N74" i="123"/>
  <c r="K94" i="123"/>
  <c r="K95" i="123"/>
  <c r="O95" i="123"/>
  <c r="N96" i="123"/>
  <c r="P142" i="123"/>
  <c r="M143" i="123"/>
  <c r="K145" i="123"/>
  <c r="O145" i="123"/>
  <c r="P7" i="123"/>
  <c r="O6" i="123"/>
  <c r="M7" i="123"/>
  <c r="K8" i="123"/>
  <c r="O8" i="123"/>
  <c r="O28" i="123"/>
  <c r="M29" i="123"/>
  <c r="K30" i="123"/>
  <c r="O30" i="123"/>
  <c r="O50" i="123"/>
  <c r="M51" i="123"/>
  <c r="K52" i="123"/>
  <c r="O52" i="123"/>
  <c r="O72" i="123"/>
  <c r="M73" i="123"/>
  <c r="K74" i="123"/>
  <c r="O74" i="123"/>
  <c r="O94" i="123"/>
  <c r="K96" i="123"/>
  <c r="O96" i="123"/>
  <c r="K118" i="123"/>
  <c r="O118" i="123"/>
  <c r="H119" i="123"/>
  <c r="K120" i="123"/>
  <c r="O120" i="123"/>
  <c r="H121" i="123"/>
  <c r="K122" i="123"/>
  <c r="O122" i="123"/>
  <c r="J7" i="123"/>
  <c r="N7" i="123"/>
  <c r="L8" i="123"/>
  <c r="L30" i="123"/>
  <c r="P30" i="123"/>
  <c r="J31" i="123"/>
  <c r="N31" i="123"/>
  <c r="L50" i="123"/>
  <c r="J51" i="123"/>
  <c r="N51" i="123"/>
  <c r="L52" i="123"/>
  <c r="J53" i="123"/>
  <c r="N53" i="123"/>
  <c r="L72" i="123"/>
  <c r="J73" i="123"/>
  <c r="N73" i="123"/>
  <c r="L74" i="123"/>
  <c r="P74" i="123"/>
  <c r="J75" i="123"/>
  <c r="N75" i="123"/>
  <c r="L94" i="123"/>
  <c r="J95" i="123"/>
  <c r="N95" i="123"/>
  <c r="L96" i="123"/>
  <c r="P96" i="123"/>
  <c r="J97" i="123"/>
  <c r="N97" i="123"/>
  <c r="E121" i="123"/>
  <c r="J142" i="123"/>
  <c r="N142" i="123"/>
  <c r="L143" i="123"/>
  <c r="P143" i="123"/>
  <c r="K51" i="123"/>
  <c r="O51" i="123"/>
  <c r="M74" i="123"/>
  <c r="M96" i="123"/>
  <c r="P29" i="123"/>
  <c r="J2" i="123" l="1"/>
  <c r="I2" i="123"/>
  <c r="H149" i="121" l="1"/>
  <c r="G149" i="121"/>
  <c r="F149" i="121"/>
  <c r="E149" i="121"/>
  <c r="D149" i="121"/>
  <c r="C149" i="121"/>
  <c r="B149" i="121"/>
  <c r="H148" i="121"/>
  <c r="G148" i="121"/>
  <c r="F148" i="121"/>
  <c r="E148" i="121"/>
  <c r="D148" i="121"/>
  <c r="C148" i="121"/>
  <c r="B148" i="121"/>
  <c r="H147" i="121"/>
  <c r="G147" i="121"/>
  <c r="F147" i="121"/>
  <c r="E147" i="121"/>
  <c r="D147" i="121"/>
  <c r="C147" i="121"/>
  <c r="B147" i="121"/>
  <c r="H146" i="121"/>
  <c r="G146" i="121"/>
  <c r="F146" i="121"/>
  <c r="E146" i="121"/>
  <c r="D146" i="121"/>
  <c r="C146" i="121"/>
  <c r="B146" i="121"/>
  <c r="H145" i="121"/>
  <c r="G145" i="121"/>
  <c r="F145" i="121"/>
  <c r="E145" i="121"/>
  <c r="D145" i="121"/>
  <c r="C145" i="121"/>
  <c r="B145" i="121"/>
  <c r="H101" i="121"/>
  <c r="G101" i="121"/>
  <c r="F101" i="121"/>
  <c r="E101" i="121"/>
  <c r="D101" i="121"/>
  <c r="C101" i="121"/>
  <c r="B101" i="121"/>
  <c r="S101" i="121" s="1"/>
  <c r="H100" i="121"/>
  <c r="G100" i="121"/>
  <c r="F100" i="121"/>
  <c r="F121" i="121" s="1"/>
  <c r="E100" i="121"/>
  <c r="E121" i="121" s="1"/>
  <c r="D100" i="121"/>
  <c r="D121" i="121" s="1"/>
  <c r="C100" i="121"/>
  <c r="B100" i="121"/>
  <c r="H99" i="121"/>
  <c r="R99" i="121" s="1"/>
  <c r="G99" i="121"/>
  <c r="F99" i="121"/>
  <c r="P121" i="121" s="1"/>
  <c r="E99" i="121"/>
  <c r="D99" i="121"/>
  <c r="N121" i="121" s="1"/>
  <c r="C99" i="121"/>
  <c r="B99" i="121"/>
  <c r="H98" i="121"/>
  <c r="R98" i="121" s="1"/>
  <c r="G98" i="121"/>
  <c r="F98" i="121"/>
  <c r="E98" i="121"/>
  <c r="D98" i="121"/>
  <c r="C98" i="121"/>
  <c r="B98" i="121"/>
  <c r="S98" i="121" s="1"/>
  <c r="H78" i="121"/>
  <c r="R78" i="121" s="1"/>
  <c r="G78" i="121"/>
  <c r="F78" i="121"/>
  <c r="E78" i="121"/>
  <c r="D78" i="121"/>
  <c r="C78" i="121"/>
  <c r="B78" i="121"/>
  <c r="S78" i="121" s="1"/>
  <c r="H77" i="121"/>
  <c r="G77" i="121"/>
  <c r="F77" i="121"/>
  <c r="F125" i="121" s="1"/>
  <c r="E77" i="121"/>
  <c r="E125" i="121" s="1"/>
  <c r="D77" i="121"/>
  <c r="D125" i="121" s="1"/>
  <c r="C77" i="121"/>
  <c r="B77" i="121"/>
  <c r="H76" i="121"/>
  <c r="R76" i="121" s="1"/>
  <c r="G76" i="121"/>
  <c r="F76" i="121"/>
  <c r="P125" i="121" s="1"/>
  <c r="E76" i="121"/>
  <c r="D76" i="121"/>
  <c r="N125" i="121" s="1"/>
  <c r="C76" i="121"/>
  <c r="B76" i="121"/>
  <c r="H75" i="121"/>
  <c r="R75" i="121" s="1"/>
  <c r="G75" i="121"/>
  <c r="F75" i="121"/>
  <c r="E75" i="121"/>
  <c r="D75" i="121"/>
  <c r="C75" i="121"/>
  <c r="B75" i="121"/>
  <c r="S75" i="121" s="1"/>
  <c r="H55" i="121"/>
  <c r="R55" i="121" s="1"/>
  <c r="G55" i="121"/>
  <c r="F55" i="121"/>
  <c r="E55" i="121"/>
  <c r="D55" i="121"/>
  <c r="C55" i="121"/>
  <c r="B55" i="121"/>
  <c r="S55" i="121" s="1"/>
  <c r="H54" i="121"/>
  <c r="R54" i="121" s="1"/>
  <c r="G54" i="121"/>
  <c r="G124" i="121" s="1"/>
  <c r="F54" i="121"/>
  <c r="F124" i="121" s="1"/>
  <c r="E54" i="121"/>
  <c r="E124" i="121" s="1"/>
  <c r="D54" i="121"/>
  <c r="D124" i="121" s="1"/>
  <c r="C54" i="121"/>
  <c r="C124" i="121" s="1"/>
  <c r="B54" i="121"/>
  <c r="H53" i="121"/>
  <c r="G53" i="121"/>
  <c r="Q124" i="121" s="1"/>
  <c r="F53" i="121"/>
  <c r="P124" i="121" s="1"/>
  <c r="E53" i="121"/>
  <c r="D53" i="121"/>
  <c r="N124" i="121" s="1"/>
  <c r="C53" i="121"/>
  <c r="M124" i="121" s="1"/>
  <c r="B53" i="121"/>
  <c r="H52" i="121"/>
  <c r="R52" i="121" s="1"/>
  <c r="G52" i="121"/>
  <c r="F52" i="121"/>
  <c r="E52" i="121"/>
  <c r="D52" i="121"/>
  <c r="C52" i="121"/>
  <c r="B52" i="121"/>
  <c r="S52" i="121" s="1"/>
  <c r="H32" i="121"/>
  <c r="R32" i="121" s="1"/>
  <c r="G32" i="121"/>
  <c r="F32" i="121"/>
  <c r="E32" i="121"/>
  <c r="D32" i="121"/>
  <c r="C32" i="121"/>
  <c r="B32" i="121"/>
  <c r="S32" i="121" s="1"/>
  <c r="H31" i="121"/>
  <c r="G31" i="121"/>
  <c r="F31" i="121"/>
  <c r="F123" i="121" s="1"/>
  <c r="E31" i="121"/>
  <c r="E123" i="121" s="1"/>
  <c r="D31" i="121"/>
  <c r="D123" i="121" s="1"/>
  <c r="C31" i="121"/>
  <c r="B31" i="121"/>
  <c r="H30" i="121"/>
  <c r="R30" i="121" s="1"/>
  <c r="G30" i="121"/>
  <c r="Q123" i="121" s="1"/>
  <c r="F30" i="121"/>
  <c r="P123" i="121" s="1"/>
  <c r="E30" i="121"/>
  <c r="D30" i="121"/>
  <c r="N123" i="121" s="1"/>
  <c r="C30" i="121"/>
  <c r="M123" i="121" s="1"/>
  <c r="B30" i="121"/>
  <c r="H29" i="121"/>
  <c r="R29" i="121" s="1"/>
  <c r="G29" i="121"/>
  <c r="F29" i="121"/>
  <c r="E29" i="121"/>
  <c r="D29" i="121"/>
  <c r="C29" i="121"/>
  <c r="B29" i="121"/>
  <c r="S29" i="121" s="1"/>
  <c r="H9" i="121"/>
  <c r="R9" i="121" s="1"/>
  <c r="G9" i="121"/>
  <c r="F9" i="121"/>
  <c r="E9" i="121"/>
  <c r="D9" i="121"/>
  <c r="C9" i="121"/>
  <c r="B9" i="121"/>
  <c r="H8" i="121"/>
  <c r="G8" i="121"/>
  <c r="G122" i="121" s="1"/>
  <c r="F8" i="121"/>
  <c r="F122" i="121" s="1"/>
  <c r="E8" i="121"/>
  <c r="E122" i="121" s="1"/>
  <c r="D8" i="121"/>
  <c r="D122" i="121" s="1"/>
  <c r="C8" i="121"/>
  <c r="C122" i="121" s="1"/>
  <c r="B8" i="121"/>
  <c r="H7" i="121"/>
  <c r="G7" i="121"/>
  <c r="Q122" i="121" s="1"/>
  <c r="F7" i="121"/>
  <c r="P122" i="121" s="1"/>
  <c r="E7" i="121"/>
  <c r="D7" i="121"/>
  <c r="N122" i="121" s="1"/>
  <c r="C7" i="121"/>
  <c r="M122" i="121" s="1"/>
  <c r="B7" i="121"/>
  <c r="H6" i="121"/>
  <c r="R6" i="121" s="1"/>
  <c r="G6" i="121"/>
  <c r="F6" i="121"/>
  <c r="E6" i="121"/>
  <c r="D6" i="121"/>
  <c r="C6" i="121"/>
  <c r="B6" i="121"/>
  <c r="S6" i="121" s="1"/>
  <c r="H22" i="102"/>
  <c r="H5" i="102"/>
  <c r="H6" i="102"/>
  <c r="H7" i="102"/>
  <c r="H8" i="102"/>
  <c r="H9" i="102"/>
  <c r="H10" i="102"/>
  <c r="H11" i="102"/>
  <c r="H12" i="102"/>
  <c r="H13" i="102"/>
  <c r="H14" i="102"/>
  <c r="H15" i="102"/>
  <c r="H16" i="102"/>
  <c r="H17" i="102"/>
  <c r="H18" i="102"/>
  <c r="H19" i="102"/>
  <c r="H20" i="102"/>
  <c r="H21" i="102"/>
  <c r="H4" i="102"/>
  <c r="B124" i="121" l="1"/>
  <c r="S54" i="121"/>
  <c r="B125" i="121"/>
  <c r="S77" i="121"/>
  <c r="B121" i="121"/>
  <c r="S100" i="121"/>
  <c r="L124" i="121"/>
  <c r="S53" i="121"/>
  <c r="L125" i="121"/>
  <c r="S76" i="121"/>
  <c r="L77" i="121"/>
  <c r="P77" i="121"/>
  <c r="M78" i="121"/>
  <c r="L121" i="121"/>
  <c r="S99" i="121"/>
  <c r="L100" i="121"/>
  <c r="P100" i="121"/>
  <c r="M101" i="121"/>
  <c r="Q101" i="121"/>
  <c r="R101" i="121"/>
  <c r="O148" i="121"/>
  <c r="H125" i="121"/>
  <c r="R77" i="121"/>
  <c r="H121" i="121"/>
  <c r="R100" i="121"/>
  <c r="R124" i="121"/>
  <c r="R53" i="121"/>
  <c r="M6" i="121"/>
  <c r="L123" i="121"/>
  <c r="S30" i="121"/>
  <c r="H123" i="121"/>
  <c r="R31" i="121"/>
  <c r="B123" i="121"/>
  <c r="S31" i="121"/>
  <c r="L122" i="121"/>
  <c r="S7" i="121"/>
  <c r="R122" i="121"/>
  <c r="R7" i="121"/>
  <c r="L9" i="121"/>
  <c r="S9" i="121"/>
  <c r="H122" i="121"/>
  <c r="R8" i="121"/>
  <c r="B122" i="121"/>
  <c r="S8" i="121"/>
  <c r="O6" i="121"/>
  <c r="O29" i="121"/>
  <c r="O52" i="121"/>
  <c r="O75" i="121"/>
  <c r="Q76" i="121"/>
  <c r="N9" i="121"/>
  <c r="N55" i="121"/>
  <c r="P6" i="121"/>
  <c r="L29" i="121"/>
  <c r="P29" i="121"/>
  <c r="L52" i="121"/>
  <c r="P52" i="121"/>
  <c r="O98" i="121"/>
  <c r="L99" i="121"/>
  <c r="P99" i="121"/>
  <c r="L145" i="121"/>
  <c r="P145" i="121"/>
  <c r="N7" i="121"/>
  <c r="N30" i="121"/>
  <c r="L32" i="121"/>
  <c r="P32" i="121"/>
  <c r="M52" i="121"/>
  <c r="L55" i="121"/>
  <c r="P55" i="121"/>
  <c r="M75" i="121"/>
  <c r="N76" i="121"/>
  <c r="L98" i="121"/>
  <c r="P98" i="121"/>
  <c r="M149" i="121"/>
  <c r="Q149" i="121"/>
  <c r="M9" i="121"/>
  <c r="N29" i="121"/>
  <c r="M32" i="121"/>
  <c r="M55" i="121"/>
  <c r="Q55" i="121"/>
  <c r="M98" i="121"/>
  <c r="L101" i="121"/>
  <c r="P101" i="121"/>
  <c r="N145" i="121"/>
  <c r="R145" i="121"/>
  <c r="O146" i="121"/>
  <c r="N8" i="121"/>
  <c r="Q30" i="121"/>
  <c r="N31" i="121"/>
  <c r="Q53" i="121"/>
  <c r="O54" i="121"/>
  <c r="L78" i="121"/>
  <c r="P78" i="121"/>
  <c r="Q99" i="121"/>
  <c r="O100" i="121"/>
  <c r="N101" i="121"/>
  <c r="M146" i="121"/>
  <c r="Q146" i="121"/>
  <c r="M148" i="121"/>
  <c r="Q148" i="121"/>
  <c r="N149" i="121"/>
  <c r="R149" i="121"/>
  <c r="Q6" i="121"/>
  <c r="L7" i="121"/>
  <c r="Q8" i="121"/>
  <c r="L30" i="121"/>
  <c r="O31" i="121"/>
  <c r="O55" i="121"/>
  <c r="N75" i="121"/>
  <c r="M76" i="121"/>
  <c r="O101" i="121"/>
  <c r="M145" i="121"/>
  <c r="N146" i="121"/>
  <c r="R146" i="121"/>
  <c r="N147" i="121"/>
  <c r="R147" i="121"/>
  <c r="N148" i="121"/>
  <c r="R148" i="121"/>
  <c r="O149" i="121"/>
  <c r="O7" i="121"/>
  <c r="O9" i="121"/>
  <c r="P9" i="121"/>
  <c r="M29" i="121"/>
  <c r="Q29" i="121"/>
  <c r="M30" i="121"/>
  <c r="L31" i="121"/>
  <c r="P31" i="121"/>
  <c r="N32" i="121"/>
  <c r="O77" i="121"/>
  <c r="N78" i="121"/>
  <c r="Q145" i="121"/>
  <c r="O147" i="121"/>
  <c r="Q147" i="121"/>
  <c r="L149" i="121"/>
  <c r="P149" i="121"/>
  <c r="L6" i="121"/>
  <c r="N6" i="121"/>
  <c r="P7" i="121"/>
  <c r="M8" i="121"/>
  <c r="Q9" i="121"/>
  <c r="P30" i="121"/>
  <c r="O32" i="121"/>
  <c r="Q32" i="121"/>
  <c r="N52" i="121"/>
  <c r="N53" i="121"/>
  <c r="M53" i="121"/>
  <c r="L75" i="121"/>
  <c r="P75" i="121"/>
  <c r="L76" i="121"/>
  <c r="P76" i="121"/>
  <c r="O78" i="121"/>
  <c r="Q78" i="121"/>
  <c r="N98" i="121"/>
  <c r="N99" i="121"/>
  <c r="M99" i="121"/>
  <c r="L146" i="121"/>
  <c r="P146" i="121"/>
  <c r="L147" i="121"/>
  <c r="P147" i="121"/>
  <c r="L148" i="121"/>
  <c r="P148" i="121"/>
  <c r="O30" i="121"/>
  <c r="M31" i="121"/>
  <c r="Q31" i="121"/>
  <c r="Q52" i="121"/>
  <c r="O53" i="121"/>
  <c r="M54" i="121"/>
  <c r="Q54" i="121"/>
  <c r="Q75" i="121"/>
  <c r="O76" i="121"/>
  <c r="M77" i="121"/>
  <c r="Q77" i="121"/>
  <c r="Q98" i="121"/>
  <c r="O99" i="121"/>
  <c r="M100" i="121"/>
  <c r="Q100" i="121"/>
  <c r="M121" i="121"/>
  <c r="Q121" i="121"/>
  <c r="O122" i="121"/>
  <c r="H124" i="121"/>
  <c r="O124" i="121"/>
  <c r="M125" i="121"/>
  <c r="Q125" i="121"/>
  <c r="O145" i="121"/>
  <c r="L53" i="121"/>
  <c r="P53" i="121"/>
  <c r="N54" i="121"/>
  <c r="N77" i="121"/>
  <c r="N100" i="121"/>
  <c r="C121" i="121"/>
  <c r="G121" i="121"/>
  <c r="R121" i="121"/>
  <c r="C123" i="121"/>
  <c r="G123" i="121"/>
  <c r="R123" i="121"/>
  <c r="C125" i="121"/>
  <c r="G125" i="121"/>
  <c r="R125" i="121"/>
  <c r="M7" i="121"/>
  <c r="Q7" i="121"/>
  <c r="O8" i="121"/>
  <c r="O121" i="121"/>
  <c r="O123" i="121"/>
  <c r="O125" i="121"/>
  <c r="M147" i="121"/>
  <c r="L8" i="121"/>
  <c r="P8" i="121"/>
  <c r="L54" i="121"/>
  <c r="P54" i="121"/>
  <c r="H146" i="83"/>
  <c r="H145" i="83"/>
  <c r="H144" i="83"/>
  <c r="H143" i="83"/>
  <c r="H142" i="83"/>
  <c r="H97" i="83"/>
  <c r="H96" i="83"/>
  <c r="H95" i="83"/>
  <c r="H94" i="83"/>
  <c r="H75" i="83"/>
  <c r="H74" i="83"/>
  <c r="H73" i="83"/>
  <c r="H72" i="83"/>
  <c r="H53" i="83"/>
  <c r="H52" i="83"/>
  <c r="H121" i="83" s="1"/>
  <c r="H51" i="83"/>
  <c r="H50" i="83"/>
  <c r="H31" i="83"/>
  <c r="H30" i="83"/>
  <c r="H120" i="83" s="1"/>
  <c r="H29" i="83"/>
  <c r="H28" i="83"/>
  <c r="H9" i="83"/>
  <c r="H8" i="83"/>
  <c r="H7" i="83"/>
  <c r="H6" i="83"/>
  <c r="L2" i="121" l="1"/>
  <c r="K2" i="121"/>
  <c r="P142" i="83"/>
  <c r="P146" i="83"/>
  <c r="P143" i="83"/>
  <c r="P144" i="83"/>
  <c r="H118" i="83"/>
  <c r="H122" i="83"/>
  <c r="P121" i="83"/>
  <c r="H119" i="83"/>
  <c r="P145" i="83"/>
  <c r="P120" i="83"/>
  <c r="P119" i="83"/>
  <c r="P122" i="83"/>
  <c r="P118" i="83"/>
  <c r="G4" i="102"/>
  <c r="G5" i="102"/>
  <c r="G6" i="102"/>
  <c r="G7" i="102"/>
  <c r="G8" i="102"/>
  <c r="G9" i="102"/>
  <c r="G10" i="102"/>
  <c r="G11" i="102"/>
  <c r="G12" i="102"/>
  <c r="G13" i="102"/>
  <c r="G14" i="102"/>
  <c r="G15" i="102"/>
  <c r="G16" i="102"/>
  <c r="G17" i="102"/>
  <c r="G18" i="102"/>
  <c r="G19" i="102"/>
  <c r="G20" i="102"/>
  <c r="G21" i="102"/>
  <c r="G22" i="102"/>
  <c r="D4" i="102"/>
  <c r="E4" i="102"/>
  <c r="F4" i="102"/>
  <c r="F24" i="102" s="1"/>
  <c r="D5" i="102"/>
  <c r="D25" i="102" s="1"/>
  <c r="E5" i="102"/>
  <c r="F5" i="102"/>
  <c r="D6" i="102"/>
  <c r="E6" i="102"/>
  <c r="E26" i="102" s="1"/>
  <c r="F6" i="102"/>
  <c r="D7" i="102"/>
  <c r="E7" i="102"/>
  <c r="E27" i="102" s="1"/>
  <c r="F7" i="102"/>
  <c r="F27" i="102" s="1"/>
  <c r="D8" i="102"/>
  <c r="D28" i="102" s="1"/>
  <c r="E8" i="102"/>
  <c r="F8" i="102"/>
  <c r="F28" i="102" s="1"/>
  <c r="D9" i="102"/>
  <c r="D29" i="102" s="1"/>
  <c r="E9" i="102"/>
  <c r="F9" i="102"/>
  <c r="D10" i="102"/>
  <c r="E10" i="102"/>
  <c r="E30" i="102" s="1"/>
  <c r="F10" i="102"/>
  <c r="D11" i="102"/>
  <c r="E11" i="102"/>
  <c r="E31" i="102" s="1"/>
  <c r="F11" i="102"/>
  <c r="F31" i="102" s="1"/>
  <c r="D12" i="102"/>
  <c r="D32" i="102" s="1"/>
  <c r="E12" i="102"/>
  <c r="F12" i="102"/>
  <c r="F32" i="102" s="1"/>
  <c r="D13" i="102"/>
  <c r="D33" i="102" s="1"/>
  <c r="E13" i="102"/>
  <c r="F13" i="102"/>
  <c r="D14" i="102"/>
  <c r="E14" i="102"/>
  <c r="E34" i="102" s="1"/>
  <c r="F14" i="102"/>
  <c r="D15" i="102"/>
  <c r="E15" i="102"/>
  <c r="E35" i="102" s="1"/>
  <c r="F15" i="102"/>
  <c r="F35" i="102" s="1"/>
  <c r="D16" i="102"/>
  <c r="D36" i="102" s="1"/>
  <c r="E16" i="102"/>
  <c r="F16" i="102"/>
  <c r="F36" i="102" s="1"/>
  <c r="D17" i="102"/>
  <c r="D37" i="102" s="1"/>
  <c r="E17" i="102"/>
  <c r="F17" i="102"/>
  <c r="D18" i="102"/>
  <c r="E18" i="102"/>
  <c r="E38" i="102" s="1"/>
  <c r="F18" i="102"/>
  <c r="D19" i="102"/>
  <c r="E19" i="102"/>
  <c r="E39" i="102" s="1"/>
  <c r="F19" i="102"/>
  <c r="F39" i="102" s="1"/>
  <c r="D20" i="102"/>
  <c r="D40" i="102" s="1"/>
  <c r="E20" i="102"/>
  <c r="F20" i="102"/>
  <c r="F40" i="102" s="1"/>
  <c r="D21" i="102"/>
  <c r="D41" i="102" s="1"/>
  <c r="E21" i="102"/>
  <c r="F21" i="102"/>
  <c r="F22" i="102"/>
  <c r="E22" i="102"/>
  <c r="E42" i="102" s="1"/>
  <c r="D22" i="102"/>
  <c r="C4" i="102"/>
  <c r="C5" i="102"/>
  <c r="C25" i="102" s="1"/>
  <c r="C6" i="102"/>
  <c r="C26" i="102" s="1"/>
  <c r="C7" i="102"/>
  <c r="C8" i="102"/>
  <c r="C9" i="102"/>
  <c r="C29" i="102" s="1"/>
  <c r="C10" i="102"/>
  <c r="C30" i="102" s="1"/>
  <c r="C11" i="102"/>
  <c r="C12" i="102"/>
  <c r="C13" i="102"/>
  <c r="C33" i="102" s="1"/>
  <c r="C14" i="102"/>
  <c r="C34" i="102" s="1"/>
  <c r="C15" i="102"/>
  <c r="C16" i="102"/>
  <c r="C17" i="102"/>
  <c r="C37" i="102" s="1"/>
  <c r="C18" i="102"/>
  <c r="C38" i="102" s="1"/>
  <c r="C19" i="102"/>
  <c r="C20" i="102"/>
  <c r="C21" i="102"/>
  <c r="C41" i="102" s="1"/>
  <c r="C22" i="102"/>
  <c r="C42" i="102" s="1"/>
  <c r="B22" i="102"/>
  <c r="B5" i="102"/>
  <c r="B6" i="102"/>
  <c r="B7" i="102"/>
  <c r="B8" i="102"/>
  <c r="B9" i="102"/>
  <c r="B10" i="102"/>
  <c r="B11" i="102"/>
  <c r="B12" i="102"/>
  <c r="B13" i="102"/>
  <c r="B14" i="102"/>
  <c r="B15" i="102"/>
  <c r="B16" i="102"/>
  <c r="B17" i="102"/>
  <c r="B18" i="102"/>
  <c r="B19" i="102"/>
  <c r="B20" i="102"/>
  <c r="B21" i="102"/>
  <c r="B4" i="102"/>
  <c r="G42" i="102" l="1"/>
  <c r="H42" i="102"/>
  <c r="G34" i="102"/>
  <c r="H34" i="102"/>
  <c r="G26" i="102"/>
  <c r="H26" i="102"/>
  <c r="F42" i="102"/>
  <c r="D34" i="102"/>
  <c r="D30" i="102"/>
  <c r="D26" i="102"/>
  <c r="G41" i="102"/>
  <c r="H41" i="102"/>
  <c r="G37" i="102"/>
  <c r="H37" i="102"/>
  <c r="G33" i="102"/>
  <c r="H33" i="102"/>
  <c r="G29" i="102"/>
  <c r="H29" i="102"/>
  <c r="G25" i="102"/>
  <c r="H25" i="102"/>
  <c r="C40" i="102"/>
  <c r="C36" i="102"/>
  <c r="C32" i="102"/>
  <c r="C28" i="102"/>
  <c r="C24" i="102"/>
  <c r="F41" i="102"/>
  <c r="E40" i="102"/>
  <c r="D39" i="102"/>
  <c r="F37" i="102"/>
  <c r="E36" i="102"/>
  <c r="D35" i="102"/>
  <c r="F33" i="102"/>
  <c r="E32" i="102"/>
  <c r="D31" i="102"/>
  <c r="F29" i="102"/>
  <c r="E28" i="102"/>
  <c r="D27" i="102"/>
  <c r="F25" i="102"/>
  <c r="E24" i="102"/>
  <c r="G40" i="102"/>
  <c r="H40" i="102"/>
  <c r="G36" i="102"/>
  <c r="H36" i="102"/>
  <c r="G32" i="102"/>
  <c r="H32" i="102"/>
  <c r="G28" i="102"/>
  <c r="H28" i="102"/>
  <c r="G24" i="102"/>
  <c r="H24" i="102"/>
  <c r="G38" i="102"/>
  <c r="H38" i="102"/>
  <c r="G30" i="102"/>
  <c r="H30" i="102"/>
  <c r="D38" i="102"/>
  <c r="C39" i="102"/>
  <c r="C35" i="102"/>
  <c r="C31" i="102"/>
  <c r="C27" i="102"/>
  <c r="D42" i="102"/>
  <c r="E41" i="102"/>
  <c r="F38" i="102"/>
  <c r="E37" i="102"/>
  <c r="F34" i="102"/>
  <c r="E33" i="102"/>
  <c r="F30" i="102"/>
  <c r="E29" i="102"/>
  <c r="F26" i="102"/>
  <c r="E25" i="102"/>
  <c r="D24" i="102"/>
  <c r="G39" i="102"/>
  <c r="H39" i="102"/>
  <c r="G35" i="102"/>
  <c r="H35" i="102"/>
  <c r="G31" i="102"/>
  <c r="H31" i="102"/>
  <c r="G27" i="102"/>
  <c r="H27" i="102"/>
  <c r="G146" i="83" l="1"/>
  <c r="F146" i="83"/>
  <c r="E146" i="83"/>
  <c r="D146" i="83"/>
  <c r="C146" i="83"/>
  <c r="B146" i="83"/>
  <c r="G145" i="83"/>
  <c r="F145" i="83"/>
  <c r="E145" i="83"/>
  <c r="D145" i="83"/>
  <c r="C145" i="83"/>
  <c r="B145" i="83"/>
  <c r="G144" i="83"/>
  <c r="F144" i="83"/>
  <c r="E144" i="83"/>
  <c r="D144" i="83"/>
  <c r="C144" i="83"/>
  <c r="B144" i="83"/>
  <c r="G143" i="83"/>
  <c r="F143" i="83"/>
  <c r="E143" i="83"/>
  <c r="D143" i="83"/>
  <c r="C143" i="83"/>
  <c r="B143" i="83"/>
  <c r="G142" i="83"/>
  <c r="F142" i="83"/>
  <c r="N146" i="83" s="1"/>
  <c r="E142" i="83"/>
  <c r="D142" i="83"/>
  <c r="C142" i="83"/>
  <c r="B142" i="83"/>
  <c r="J146" i="83" s="1"/>
  <c r="G97" i="83"/>
  <c r="O97" i="83" s="1"/>
  <c r="F97" i="83"/>
  <c r="E97" i="83"/>
  <c r="D97" i="83"/>
  <c r="C97" i="83"/>
  <c r="J97" i="83" s="1"/>
  <c r="B97" i="83"/>
  <c r="P97" i="83" s="1"/>
  <c r="G96" i="83"/>
  <c r="O96" i="83" s="1"/>
  <c r="F96" i="83"/>
  <c r="F118" i="83" s="1"/>
  <c r="E96" i="83"/>
  <c r="E118" i="83" s="1"/>
  <c r="D96" i="83"/>
  <c r="C96" i="83"/>
  <c r="B96" i="83"/>
  <c r="G95" i="83"/>
  <c r="F95" i="83"/>
  <c r="N118" i="83" s="1"/>
  <c r="E95" i="83"/>
  <c r="M118" i="83" s="1"/>
  <c r="D95" i="83"/>
  <c r="C95" i="83"/>
  <c r="K118" i="83" s="1"/>
  <c r="B95" i="83"/>
  <c r="G94" i="83"/>
  <c r="O94" i="83" s="1"/>
  <c r="F94" i="83"/>
  <c r="E94" i="83"/>
  <c r="D94" i="83"/>
  <c r="C94" i="83"/>
  <c r="B94" i="83"/>
  <c r="P94" i="83" s="1"/>
  <c r="G75" i="83"/>
  <c r="O75" i="83" s="1"/>
  <c r="F75" i="83"/>
  <c r="E75" i="83"/>
  <c r="D75" i="83"/>
  <c r="C75" i="83"/>
  <c r="B75" i="83"/>
  <c r="P75" i="83" s="1"/>
  <c r="G74" i="83"/>
  <c r="O74" i="83" s="1"/>
  <c r="F74" i="83"/>
  <c r="F122" i="83" s="1"/>
  <c r="E74" i="83"/>
  <c r="E122" i="83" s="1"/>
  <c r="D74" i="83"/>
  <c r="C74" i="83"/>
  <c r="B74" i="83"/>
  <c r="G73" i="83"/>
  <c r="F73" i="83"/>
  <c r="N122" i="83" s="1"/>
  <c r="E73" i="83"/>
  <c r="M122" i="83" s="1"/>
  <c r="D73" i="83"/>
  <c r="C73" i="83"/>
  <c r="K122" i="83" s="1"/>
  <c r="B73" i="83"/>
  <c r="G72" i="83"/>
  <c r="O72" i="83" s="1"/>
  <c r="F72" i="83"/>
  <c r="E72" i="83"/>
  <c r="D72" i="83"/>
  <c r="C72" i="83"/>
  <c r="B72" i="83"/>
  <c r="P72" i="83" s="1"/>
  <c r="G53" i="83"/>
  <c r="O53" i="83" s="1"/>
  <c r="F53" i="83"/>
  <c r="E53" i="83"/>
  <c r="M53" i="83" s="1"/>
  <c r="D53" i="83"/>
  <c r="C53" i="83"/>
  <c r="J53" i="83" s="1"/>
  <c r="B53" i="83"/>
  <c r="P53" i="83" s="1"/>
  <c r="G52" i="83"/>
  <c r="O52" i="83" s="1"/>
  <c r="F52" i="83"/>
  <c r="F121" i="83" s="1"/>
  <c r="E52" i="83"/>
  <c r="E121" i="83" s="1"/>
  <c r="D52" i="83"/>
  <c r="C52" i="83"/>
  <c r="B52" i="83"/>
  <c r="G51" i="83"/>
  <c r="F51" i="83"/>
  <c r="N121" i="83" s="1"/>
  <c r="E51" i="83"/>
  <c r="M121" i="83" s="1"/>
  <c r="D51" i="83"/>
  <c r="C51" i="83"/>
  <c r="K121" i="83" s="1"/>
  <c r="B51" i="83"/>
  <c r="G50" i="83"/>
  <c r="O50" i="83" s="1"/>
  <c r="F50" i="83"/>
  <c r="E50" i="83"/>
  <c r="D50" i="83"/>
  <c r="C50" i="83"/>
  <c r="B50" i="83"/>
  <c r="P50" i="83" s="1"/>
  <c r="G31" i="83"/>
  <c r="O31" i="83" s="1"/>
  <c r="F31" i="83"/>
  <c r="E31" i="83"/>
  <c r="D31" i="83"/>
  <c r="C31" i="83"/>
  <c r="J31" i="83" s="1"/>
  <c r="B31" i="83"/>
  <c r="P31" i="83" s="1"/>
  <c r="G30" i="83"/>
  <c r="O30" i="83" s="1"/>
  <c r="F30" i="83"/>
  <c r="F120" i="83" s="1"/>
  <c r="E30" i="83"/>
  <c r="E120" i="83" s="1"/>
  <c r="D30" i="83"/>
  <c r="C30" i="83"/>
  <c r="B30" i="83"/>
  <c r="G29" i="83"/>
  <c r="F29" i="83"/>
  <c r="N120" i="83" s="1"/>
  <c r="E29" i="83"/>
  <c r="M120" i="83" s="1"/>
  <c r="D29" i="83"/>
  <c r="C29" i="83"/>
  <c r="K120" i="83" s="1"/>
  <c r="B29" i="83"/>
  <c r="G28" i="83"/>
  <c r="O28" i="83" s="1"/>
  <c r="F28" i="83"/>
  <c r="E28" i="83"/>
  <c r="D28" i="83"/>
  <c r="C28" i="83"/>
  <c r="B28" i="83"/>
  <c r="P28" i="83" s="1"/>
  <c r="G9" i="83"/>
  <c r="O9" i="83" s="1"/>
  <c r="F9" i="83"/>
  <c r="E9" i="83"/>
  <c r="D9" i="83"/>
  <c r="C9" i="83"/>
  <c r="J9" i="83" s="1"/>
  <c r="B9" i="83"/>
  <c r="P9" i="83" s="1"/>
  <c r="G8" i="83"/>
  <c r="O8" i="83" s="1"/>
  <c r="F8" i="83"/>
  <c r="F119" i="83" s="1"/>
  <c r="E8" i="83"/>
  <c r="E119" i="83" s="1"/>
  <c r="D8" i="83"/>
  <c r="C8" i="83"/>
  <c r="B8" i="83"/>
  <c r="G7" i="83"/>
  <c r="F7" i="83"/>
  <c r="N119" i="83" s="1"/>
  <c r="E7" i="83"/>
  <c r="M119" i="83" s="1"/>
  <c r="D7" i="83"/>
  <c r="C7" i="83"/>
  <c r="K119" i="83" s="1"/>
  <c r="B7" i="83"/>
  <c r="G6" i="83"/>
  <c r="O6" i="83" s="1"/>
  <c r="F6" i="83"/>
  <c r="E6" i="83"/>
  <c r="D6" i="83"/>
  <c r="C6" i="83"/>
  <c r="B6" i="83"/>
  <c r="P6" i="83" s="1"/>
  <c r="O119" i="83" l="1"/>
  <c r="O7" i="83"/>
  <c r="B119" i="83"/>
  <c r="P8" i="83"/>
  <c r="J119" i="83"/>
  <c r="P7" i="83"/>
  <c r="J120" i="83"/>
  <c r="P29" i="83"/>
  <c r="J121" i="83"/>
  <c r="P51" i="83"/>
  <c r="J122" i="83"/>
  <c r="P73" i="83"/>
  <c r="J118" i="83"/>
  <c r="P95" i="83"/>
  <c r="L142" i="83"/>
  <c r="O120" i="83"/>
  <c r="O29" i="83"/>
  <c r="O121" i="83"/>
  <c r="O51" i="83"/>
  <c r="O122" i="83"/>
  <c r="O73" i="83"/>
  <c r="O118" i="83"/>
  <c r="O95" i="83"/>
  <c r="B120" i="83"/>
  <c r="P30" i="83"/>
  <c r="B121" i="83"/>
  <c r="P52" i="83"/>
  <c r="B122" i="83"/>
  <c r="P74" i="83"/>
  <c r="B118" i="83"/>
  <c r="P96" i="83"/>
  <c r="M28" i="83"/>
  <c r="M50" i="83"/>
  <c r="M72" i="83"/>
  <c r="M94" i="83"/>
  <c r="K6" i="83"/>
  <c r="M9" i="83"/>
  <c r="K28" i="83"/>
  <c r="M31" i="83"/>
  <c r="M146" i="83"/>
  <c r="M6" i="83"/>
  <c r="M75" i="83"/>
  <c r="K50" i="83"/>
  <c r="K94" i="83"/>
  <c r="L97" i="83"/>
  <c r="J144" i="83"/>
  <c r="N144" i="83"/>
  <c r="J75" i="83"/>
  <c r="J142" i="83"/>
  <c r="M143" i="83"/>
  <c r="M145" i="83"/>
  <c r="N143" i="83"/>
  <c r="J145" i="83"/>
  <c r="N145" i="83"/>
  <c r="K72" i="83"/>
  <c r="K143" i="83"/>
  <c r="O143" i="83"/>
  <c r="M144" i="83"/>
  <c r="K8" i="83"/>
  <c r="M8" i="83"/>
  <c r="K30" i="83"/>
  <c r="M30" i="83"/>
  <c r="K52" i="83"/>
  <c r="M52" i="83"/>
  <c r="K74" i="83"/>
  <c r="M74" i="83"/>
  <c r="K96" i="83"/>
  <c r="M96" i="83"/>
  <c r="N142" i="83"/>
  <c r="L144" i="83"/>
  <c r="K145" i="83"/>
  <c r="O145" i="83"/>
  <c r="J8" i="83"/>
  <c r="J6" i="83"/>
  <c r="K7" i="83"/>
  <c r="M7" i="83"/>
  <c r="J28" i="83"/>
  <c r="K29" i="83"/>
  <c r="M29" i="83"/>
  <c r="J50" i="83"/>
  <c r="K51" i="83"/>
  <c r="M51" i="83"/>
  <c r="J72" i="83"/>
  <c r="K73" i="83"/>
  <c r="M73" i="83"/>
  <c r="J94" i="83"/>
  <c r="K95" i="83"/>
  <c r="M95" i="83"/>
  <c r="K142" i="83"/>
  <c r="O142" i="83"/>
  <c r="L145" i="83"/>
  <c r="K146" i="83"/>
  <c r="O146" i="83"/>
  <c r="L146" i="83"/>
  <c r="K9" i="83"/>
  <c r="J30" i="83"/>
  <c r="K31" i="83"/>
  <c r="J52" i="83"/>
  <c r="K53" i="83"/>
  <c r="J74" i="83"/>
  <c r="K75" i="83"/>
  <c r="J96" i="83"/>
  <c r="K97" i="83"/>
  <c r="M97" i="83"/>
  <c r="M142" i="83"/>
  <c r="L143" i="83"/>
  <c r="J143" i="83"/>
  <c r="K144" i="83"/>
  <c r="O144" i="83"/>
  <c r="L6" i="83"/>
  <c r="L7" i="83"/>
  <c r="L8" i="83"/>
  <c r="L9" i="83"/>
  <c r="L28" i="83"/>
  <c r="L29" i="83"/>
  <c r="L30" i="83"/>
  <c r="L31" i="83"/>
  <c r="L50" i="83"/>
  <c r="L51" i="83"/>
  <c r="L52" i="83"/>
  <c r="L53" i="83"/>
  <c r="L72" i="83"/>
  <c r="L73" i="83"/>
  <c r="L74" i="83"/>
  <c r="L75" i="83"/>
  <c r="L94" i="83"/>
  <c r="L95" i="83"/>
  <c r="L96" i="83"/>
  <c r="L118" i="83"/>
  <c r="L119" i="83"/>
  <c r="L120" i="83"/>
  <c r="L121" i="83"/>
  <c r="L122" i="83"/>
  <c r="C118" i="83"/>
  <c r="G118" i="83"/>
  <c r="C119" i="83"/>
  <c r="G119" i="83"/>
  <c r="C120" i="83"/>
  <c r="G120" i="83"/>
  <c r="C121" i="83"/>
  <c r="G121" i="83"/>
  <c r="C122" i="83"/>
  <c r="G122" i="83"/>
  <c r="J7" i="83"/>
  <c r="N7" i="83"/>
  <c r="N28" i="83"/>
  <c r="J29" i="83"/>
  <c r="N29" i="83"/>
  <c r="N30" i="83"/>
  <c r="N31" i="83"/>
  <c r="N50" i="83"/>
  <c r="J51" i="83"/>
  <c r="N51" i="83"/>
  <c r="N52" i="83"/>
  <c r="N53" i="83"/>
  <c r="N72" i="83"/>
  <c r="J73" i="83"/>
  <c r="N73" i="83"/>
  <c r="N74" i="83"/>
  <c r="N75" i="83"/>
  <c r="N94" i="83"/>
  <c r="J95" i="83"/>
  <c r="N95" i="83"/>
  <c r="N96" i="83"/>
  <c r="N97" i="83"/>
  <c r="D118" i="83"/>
  <c r="D119" i="83"/>
  <c r="D120" i="83"/>
  <c r="D121" i="83"/>
  <c r="D122" i="83"/>
  <c r="N6" i="83"/>
  <c r="N8" i="83"/>
  <c r="N9" i="83"/>
  <c r="G90" i="39"/>
  <c r="G91" i="39"/>
  <c r="G92" i="39"/>
  <c r="G93" i="39"/>
  <c r="G94" i="39"/>
  <c r="G95" i="39"/>
  <c r="G96" i="39"/>
  <c r="G97" i="39"/>
  <c r="G98" i="39"/>
  <c r="G99" i="39"/>
  <c r="G100" i="39"/>
  <c r="G101" i="39"/>
  <c r="G102" i="39"/>
  <c r="G103" i="39"/>
  <c r="G104" i="39"/>
  <c r="G105" i="39"/>
  <c r="G106" i="39"/>
  <c r="G69" i="39"/>
  <c r="G70" i="39"/>
  <c r="G71" i="39"/>
  <c r="G72" i="39"/>
  <c r="G73" i="39"/>
  <c r="G74" i="39"/>
  <c r="G75" i="39"/>
  <c r="G76" i="39"/>
  <c r="G77" i="39"/>
  <c r="G78" i="39"/>
  <c r="G79" i="39"/>
  <c r="G80" i="39"/>
  <c r="G81" i="39"/>
  <c r="G82" i="39"/>
  <c r="G83" i="39"/>
  <c r="G84" i="39"/>
  <c r="G85" i="39"/>
  <c r="G68" i="39"/>
  <c r="G48" i="39"/>
  <c r="G49" i="39"/>
  <c r="G50" i="39"/>
  <c r="G51" i="39"/>
  <c r="G52" i="39"/>
  <c r="G53" i="39"/>
  <c r="G54" i="39"/>
  <c r="G55" i="39"/>
  <c r="G56" i="39"/>
  <c r="G57" i="39"/>
  <c r="G58" i="39"/>
  <c r="G59" i="39"/>
  <c r="G60" i="39"/>
  <c r="G61" i="39"/>
  <c r="G62" i="39"/>
  <c r="G63" i="39"/>
  <c r="G64" i="39"/>
  <c r="G47" i="39"/>
  <c r="G27" i="39"/>
  <c r="G28" i="39"/>
  <c r="G29" i="39"/>
  <c r="G30" i="39"/>
  <c r="G31" i="39"/>
  <c r="G32" i="39"/>
  <c r="G33" i="39"/>
  <c r="G34" i="39"/>
  <c r="G35" i="39"/>
  <c r="G36" i="39"/>
  <c r="G37" i="39"/>
  <c r="G38" i="39"/>
  <c r="G39" i="39"/>
  <c r="G40" i="39"/>
  <c r="G41" i="39"/>
  <c r="G42" i="39"/>
  <c r="G43" i="39"/>
  <c r="G26" i="39"/>
  <c r="G6" i="39"/>
  <c r="G7" i="39"/>
  <c r="G8" i="39"/>
  <c r="G9" i="39"/>
  <c r="G10" i="39"/>
  <c r="G11" i="39"/>
  <c r="G12" i="39"/>
  <c r="G13" i="39"/>
  <c r="G14" i="39"/>
  <c r="G15" i="39"/>
  <c r="G16" i="39"/>
  <c r="G17" i="39"/>
  <c r="G18" i="39"/>
  <c r="G19" i="39"/>
  <c r="G20" i="39"/>
  <c r="G21" i="39"/>
  <c r="G22" i="39"/>
  <c r="G5" i="39"/>
  <c r="J2" i="83" l="1"/>
  <c r="I2" i="83"/>
  <c r="F22" i="101"/>
  <c r="D22" i="101"/>
  <c r="J14" i="101"/>
  <c r="J12" i="101"/>
  <c r="J13" i="101"/>
  <c r="J9" i="101"/>
  <c r="J5" i="101"/>
  <c r="J11" i="101"/>
  <c r="J22" i="101"/>
  <c r="J16" i="101"/>
  <c r="J8" i="101"/>
  <c r="J17" i="101"/>
  <c r="J7" i="101"/>
  <c r="J10" i="101"/>
  <c r="J15" i="101"/>
  <c r="J19" i="101"/>
  <c r="J20" i="101"/>
  <c r="J21" i="101"/>
  <c r="J18" i="101"/>
  <c r="J6" i="101"/>
  <c r="J4" i="101"/>
  <c r="I14" i="101"/>
  <c r="I13" i="101"/>
  <c r="I12" i="101"/>
  <c r="I7" i="101"/>
  <c r="I22" i="101"/>
  <c r="I8" i="101"/>
  <c r="I9" i="101"/>
  <c r="I19" i="101"/>
  <c r="I11" i="101"/>
  <c r="I16" i="101"/>
  <c r="I20" i="101"/>
  <c r="I5" i="101"/>
  <c r="I15" i="101"/>
  <c r="I17" i="101"/>
  <c r="I21" i="101"/>
  <c r="I10" i="101"/>
  <c r="I6" i="101"/>
  <c r="I18" i="101"/>
  <c r="I4" i="101"/>
  <c r="C22" i="101"/>
  <c r="B14" i="101"/>
  <c r="B22" i="101"/>
  <c r="B19" i="101"/>
  <c r="F16" i="101" l="1"/>
  <c r="M16" i="101"/>
  <c r="K6" i="101"/>
  <c r="L10" i="101"/>
  <c r="E10" i="101"/>
  <c r="L16" i="101"/>
  <c r="L22" i="101"/>
  <c r="E22" i="101"/>
  <c r="L21" i="101"/>
  <c r="E21" i="101"/>
  <c r="L11" i="101"/>
  <c r="E11" i="101"/>
  <c r="L14" i="101"/>
  <c r="E14" i="101"/>
  <c r="L8" i="101"/>
  <c r="E8" i="101"/>
  <c r="K13" i="101"/>
  <c r="K10" i="101"/>
  <c r="K21" i="101"/>
  <c r="K19" i="101"/>
  <c r="D19" i="101"/>
  <c r="K15" i="101"/>
  <c r="D15" i="101"/>
  <c r="K7" i="101"/>
  <c r="D7" i="101"/>
  <c r="C5" i="101"/>
  <c r="M11" i="101"/>
  <c r="M17" i="101"/>
  <c r="M6" i="101"/>
  <c r="M22" i="101"/>
  <c r="M19" i="101"/>
  <c r="L5" i="101"/>
  <c r="C19" i="101"/>
  <c r="C21" i="101"/>
  <c r="C14" i="101"/>
  <c r="C16" i="101"/>
  <c r="B16" i="101"/>
  <c r="B6" i="101"/>
  <c r="B5" i="101"/>
  <c r="L6" i="101"/>
  <c r="D13" i="101"/>
  <c r="M4" i="101"/>
  <c r="M14" i="101"/>
  <c r="M9" i="101"/>
  <c r="F11" i="101"/>
  <c r="M8" i="101"/>
  <c r="M20" i="101"/>
  <c r="E16" i="101"/>
  <c r="K22" i="101"/>
  <c r="D6" i="101"/>
  <c r="K18" i="101"/>
  <c r="C18" i="101"/>
  <c r="B8" i="101"/>
  <c r="B11" i="101"/>
  <c r="B21" i="101"/>
  <c r="B15" i="101"/>
  <c r="C17" i="101"/>
  <c r="C4" i="101"/>
  <c r="C13" i="101"/>
  <c r="C10" i="101"/>
  <c r="C9" i="101"/>
  <c r="C12" i="101"/>
  <c r="C8" i="101"/>
  <c r="C15" i="101"/>
  <c r="C7" i="101"/>
  <c r="C20" i="101"/>
  <c r="B7" i="101"/>
  <c r="B12" i="101"/>
  <c r="B10" i="101"/>
  <c r="B13" i="101"/>
  <c r="B9" i="101"/>
  <c r="B17" i="101"/>
  <c r="B18" i="101"/>
  <c r="B4" i="101"/>
  <c r="B20" i="101"/>
  <c r="F7" i="101" l="1"/>
  <c r="M7" i="101"/>
  <c r="F21" i="101"/>
  <c r="M21" i="101"/>
  <c r="F15" i="101"/>
  <c r="M15" i="101"/>
  <c r="F13" i="101"/>
  <c r="M13" i="101"/>
  <c r="F5" i="101"/>
  <c r="M5" i="101"/>
  <c r="F18" i="101"/>
  <c r="M18" i="101"/>
  <c r="F12" i="101"/>
  <c r="M12" i="101"/>
  <c r="F10" i="101"/>
  <c r="M10" i="101"/>
  <c r="E9" i="101"/>
  <c r="L9" i="101"/>
  <c r="E19" i="101"/>
  <c r="L19" i="101"/>
  <c r="E7" i="101"/>
  <c r="L7" i="101"/>
  <c r="E18" i="101"/>
  <c r="L18" i="101"/>
  <c r="E4" i="101"/>
  <c r="L4" i="101"/>
  <c r="E20" i="101"/>
  <c r="L20" i="101"/>
  <c r="E15" i="101"/>
  <c r="L15" i="101"/>
  <c r="E17" i="101"/>
  <c r="L17" i="101"/>
  <c r="E12" i="101"/>
  <c r="L12" i="101"/>
  <c r="E13" i="101"/>
  <c r="L13" i="101"/>
  <c r="D17" i="101"/>
  <c r="K17" i="101"/>
  <c r="D20" i="101"/>
  <c r="K20" i="101"/>
  <c r="D11" i="101"/>
  <c r="K11" i="101"/>
  <c r="D8" i="101"/>
  <c r="K8" i="101"/>
  <c r="D9" i="101"/>
  <c r="K9" i="101"/>
  <c r="D12" i="101"/>
  <c r="K12" i="101"/>
  <c r="D5" i="101"/>
  <c r="K5" i="101"/>
  <c r="D14" i="101"/>
  <c r="K14" i="101"/>
  <c r="D16" i="101"/>
  <c r="K16" i="101"/>
  <c r="D4" i="101"/>
  <c r="K4" i="101"/>
  <c r="D21" i="101"/>
  <c r="D10" i="101"/>
  <c r="F17" i="101"/>
  <c r="F14" i="101"/>
  <c r="F20" i="101"/>
  <c r="F9" i="101"/>
  <c r="F4" i="101"/>
  <c r="F19" i="101"/>
  <c r="F6" i="101"/>
  <c r="F8" i="101"/>
  <c r="E6" i="101"/>
  <c r="E5" i="101"/>
  <c r="D18" i="101"/>
  <c r="C6" i="101"/>
  <c r="C11" i="101"/>
  <c r="I29" i="101" l="1"/>
  <c r="J29" i="101" s="1"/>
  <c r="B29" i="101"/>
  <c r="C29" i="101"/>
  <c r="I27" i="101"/>
  <c r="B27" i="101"/>
  <c r="I28" i="101" l="1"/>
  <c r="J28" i="101" s="1"/>
  <c r="J27" i="101"/>
  <c r="C27" i="101"/>
  <c r="B28" i="101"/>
  <c r="C28" i="101" s="1"/>
</calcChain>
</file>

<file path=xl/sharedStrings.xml><?xml version="1.0" encoding="utf-8"?>
<sst xmlns="http://schemas.openxmlformats.org/spreadsheetml/2006/main" count="28410" uniqueCount="343">
  <si>
    <t>Scotland</t>
  </si>
  <si>
    <t>Aberdeen and Shire</t>
  </si>
  <si>
    <t>1 bedroom shared</t>
  </si>
  <si>
    <t>Argyll and Bute</t>
  </si>
  <si>
    <t xml:space="preserve">1 bedroom  </t>
  </si>
  <si>
    <t>Ayrshires</t>
  </si>
  <si>
    <t>2 bedrooms</t>
  </si>
  <si>
    <t>Dumfries and Galloway</t>
  </si>
  <si>
    <t>3 bedrooms</t>
  </si>
  <si>
    <t>Dundee and Angus</t>
  </si>
  <si>
    <t>East Dunbartonshire</t>
  </si>
  <si>
    <t>Fife</t>
  </si>
  <si>
    <t>Forth Valley</t>
  </si>
  <si>
    <t>Greater Glasgow</t>
  </si>
  <si>
    <t>Highland and Islands</t>
  </si>
  <si>
    <t>Lothian</t>
  </si>
  <si>
    <t>North Lanarkshire</t>
  </si>
  <si>
    <t>Perth and Kinross</t>
  </si>
  <si>
    <t>Renfrewshire / Inverclyde</t>
  </si>
  <si>
    <t>Scottish Borders</t>
  </si>
  <si>
    <t>South Lanarkshire</t>
  </si>
  <si>
    <t>West Dunbartonshire</t>
  </si>
  <si>
    <t>West Lothian</t>
  </si>
  <si>
    <t>1 Bedroom Shared Properties</t>
  </si>
  <si>
    <t>Number of records</t>
  </si>
  <si>
    <t>Lower Quartile</t>
  </si>
  <si>
    <t>Median</t>
  </si>
  <si>
    <t>Mean</t>
  </si>
  <si>
    <t>Upper Quartile</t>
  </si>
  <si>
    <t>1 Bedroom Properties</t>
  </si>
  <si>
    <t>2 Bedroom Properties</t>
  </si>
  <si>
    <t>3 Bedroom Properties</t>
  </si>
  <si>
    <t>4 bedrooms</t>
  </si>
  <si>
    <t>4 Bedroom Properties</t>
  </si>
  <si>
    <t>Notes:</t>
  </si>
  <si>
    <t>Total figures exclude any studio properties, properties with 5 or more bedrooms, or room rents associated with bed and breakfast lodgings</t>
  </si>
  <si>
    <t xml:space="preserve">Notes: </t>
  </si>
  <si>
    <t>Figures for rooms in shared properties represent "rent only", i.e. exclude any payments for shared services</t>
  </si>
  <si>
    <t>If there is more than one piece of market evidence for a particular address in a given year, then only the most recent piece of evidence is counted</t>
  </si>
  <si>
    <t>BRMA Rent Profile for:</t>
  </si>
  <si>
    <t>2 Bedroom Properties:</t>
  </si>
  <si>
    <t>1 Bedroom Shared Properties:</t>
  </si>
  <si>
    <t xml:space="preserve"> </t>
  </si>
  <si>
    <t>3 Bedroom Properties:</t>
  </si>
  <si>
    <t>4 Bedroom Properties:</t>
  </si>
  <si>
    <t>1 Bedroom Property</t>
  </si>
  <si>
    <t>2 Bedroom Property</t>
  </si>
  <si>
    <t>3 Bedroom Property</t>
  </si>
  <si>
    <t>4 Bedroom Property</t>
  </si>
  <si>
    <t>2012 to 2013</t>
  </si>
  <si>
    <t>2010 to 2011</t>
  </si>
  <si>
    <t>2011 to 2012</t>
  </si>
  <si>
    <t>2013 to 2014</t>
  </si>
  <si>
    <t xml:space="preserve">1 Bedroom </t>
  </si>
  <si>
    <t>2 Bedrooms</t>
  </si>
  <si>
    <t>3 Bedrooms</t>
  </si>
  <si>
    <t>4 Bedrooms</t>
  </si>
  <si>
    <t>1 Bedroom Shared</t>
  </si>
  <si>
    <t>Sample Sizes:</t>
  </si>
  <si>
    <t>Sample Proportions:</t>
  </si>
  <si>
    <t>Mean Rents by Property Size:</t>
  </si>
  <si>
    <t>Median Rents by Property Size:</t>
  </si>
  <si>
    <t>1 Bedroom Properties - Quartile Measures:</t>
  </si>
  <si>
    <t>1 Bedroom in Shared Property</t>
  </si>
  <si>
    <t>Percentage Increases:</t>
  </si>
  <si>
    <t>(annual increase)</t>
  </si>
  <si>
    <t xml:space="preserve">Note that some caution is needed when interpreting Scotland level findings. This is because whilst the underlying data aims to be representative of rents within each broad rental market area, no attempt has been made to apply any formal weighting techniques to account for any specific area-level sample sizes or structures when aggregating up to a single Scotland level figure </t>
  </si>
  <si>
    <t>Total number of dwellings (000s)</t>
  </si>
  <si>
    <t>Rented</t>
  </si>
  <si>
    <t>Owner occupation</t>
  </si>
  <si>
    <t>Vacant private dwellings and second homes</t>
  </si>
  <si>
    <t>Private rent or living rent free</t>
  </si>
  <si>
    <t>Housing association rent</t>
  </si>
  <si>
    <t>Local authority rent</t>
  </si>
  <si>
    <t>Dec 1981</t>
  </si>
  <si>
    <t>Dec 1982</t>
  </si>
  <si>
    <t>Dec 1983</t>
  </si>
  <si>
    <t>Dec 1984</t>
  </si>
  <si>
    <t>Dec 1985</t>
  </si>
  <si>
    <t>Dec 1986</t>
  </si>
  <si>
    <t>Dec 1987</t>
  </si>
  <si>
    <t>Dec 1988</t>
  </si>
  <si>
    <t>Dec 1989</t>
  </si>
  <si>
    <t>Dec 1990</t>
  </si>
  <si>
    <t>Dec 1991</t>
  </si>
  <si>
    <t>Dec 1992</t>
  </si>
  <si>
    <t xml:space="preserve"> Dec 1993</t>
  </si>
  <si>
    <t xml:space="preserve"> Dec 1994</t>
  </si>
  <si>
    <t xml:space="preserve"> Dec 1995</t>
  </si>
  <si>
    <t xml:space="preserve"> Dec 1996</t>
  </si>
  <si>
    <t xml:space="preserve"> Dec 1997</t>
  </si>
  <si>
    <t xml:space="preserve"> Dec 1998</t>
  </si>
  <si>
    <t xml:space="preserve"> Dec 1999</t>
  </si>
  <si>
    <t xml:space="preserve"> Dec 2000</t>
  </si>
  <si>
    <t xml:space="preserve"> Mar 2001</t>
  </si>
  <si>
    <t xml:space="preserve"> Mar 2002</t>
  </si>
  <si>
    <t xml:space="preserve"> Mar 2003</t>
  </si>
  <si>
    <t xml:space="preserve"> Mar 2004</t>
  </si>
  <si>
    <t xml:space="preserve"> Mar 2005</t>
  </si>
  <si>
    <t xml:space="preserve"> Mar 2006</t>
  </si>
  <si>
    <t xml:space="preserve"> Mar 2007</t>
  </si>
  <si>
    <t xml:space="preserve"> Mar 2008</t>
  </si>
  <si>
    <t xml:space="preserve"> Mar 2009</t>
  </si>
  <si>
    <t xml:space="preserve"> Mar 2010</t>
  </si>
  <si>
    <t xml:space="preserve"> Mar 2011</t>
  </si>
  <si>
    <t xml:space="preserve"> Mar 2012</t>
  </si>
  <si>
    <t xml:space="preserve"> Mar 2013</t>
  </si>
  <si>
    <t>Note:  Estimates from 1991 to 2000 are based on the 1991 Census. Estimates from 2001 onwards are based on the 2001 Census, GROS dwelling counts and Scottish Household Survey (SHS) tenure splits and are not strictly comparable (see notes page). 2007 figures are provisional.</t>
  </si>
  <si>
    <t>1.  Includes accommodation tied to employment and others living rent free.</t>
  </si>
  <si>
    <t>2.  Stock transfers took place in Dumfries &amp; Galloway, Glasgow and Scottish Borders in 2003, and in Argyll &amp; Bute and Eilean Siar in 2006. Estimates for 2003 onwards will reflect this change of tenure.</t>
  </si>
  <si>
    <t>£ monthly</t>
  </si>
  <si>
    <t>Note:  Figures for rooms in shared properties represent "rent only", i.e. exclude any payments for shared services</t>
  </si>
  <si>
    <t>CHART C2 - An Example of Sample Data Profiles that can Change Over Time - Argyll and Bute broad rental market area</t>
  </si>
  <si>
    <t>CHART C3 - Sample Numbers in Broad Rental Market Areas, as proportions of the Scotland total</t>
  </si>
  <si>
    <t>2014 to 2015</t>
  </si>
  <si>
    <t>N</t>
  </si>
  <si>
    <t>.</t>
  </si>
  <si>
    <t>P_30</t>
  </si>
  <si>
    <t>P_40</t>
  </si>
  <si>
    <t>P_50</t>
  </si>
  <si>
    <t>P_60</t>
  </si>
  <si>
    <t>P_70</t>
  </si>
  <si>
    <t>P_80</t>
  </si>
  <si>
    <t>P_90</t>
  </si>
  <si>
    <t>P_27</t>
  </si>
  <si>
    <t>P_28</t>
  </si>
  <si>
    <t>P_29</t>
  </si>
  <si>
    <t>P_31</t>
  </si>
  <si>
    <t>P_32</t>
  </si>
  <si>
    <t>P_33</t>
  </si>
  <si>
    <t>P_34</t>
  </si>
  <si>
    <t>P_35</t>
  </si>
  <si>
    <t>P_36</t>
  </si>
  <si>
    <t>P_37</t>
  </si>
  <si>
    <t>P_38</t>
  </si>
  <si>
    <t>P_39</t>
  </si>
  <si>
    <t>P_41</t>
  </si>
  <si>
    <t>P_42</t>
  </si>
  <si>
    <t>P_43</t>
  </si>
  <si>
    <t>P_44</t>
  </si>
  <si>
    <t>P_45</t>
  </si>
  <si>
    <t>P_46</t>
  </si>
  <si>
    <t>P_47</t>
  </si>
  <si>
    <t>P_48</t>
  </si>
  <si>
    <t>P_49</t>
  </si>
  <si>
    <t>P_51</t>
  </si>
  <si>
    <t>P_52</t>
  </si>
  <si>
    <t>P_53</t>
  </si>
  <si>
    <t>P_54</t>
  </si>
  <si>
    <t>P_55</t>
  </si>
  <si>
    <t>P_56</t>
  </si>
  <si>
    <t>P_57</t>
  </si>
  <si>
    <t>P_58</t>
  </si>
  <si>
    <t>P_59</t>
  </si>
  <si>
    <t>P_61</t>
  </si>
  <si>
    <t>P_62</t>
  </si>
  <si>
    <t>P_63</t>
  </si>
  <si>
    <t>P_64</t>
  </si>
  <si>
    <t>P_65</t>
  </si>
  <si>
    <t>P_66</t>
  </si>
  <si>
    <t>P_67</t>
  </si>
  <si>
    <t>P_68</t>
  </si>
  <si>
    <t>P_69</t>
  </si>
  <si>
    <t>P_71</t>
  </si>
  <si>
    <t>P_72</t>
  </si>
  <si>
    <t>P_73</t>
  </si>
  <si>
    <t>P_74</t>
  </si>
  <si>
    <t>P_75</t>
  </si>
  <si>
    <t>P_76</t>
  </si>
  <si>
    <t>P_77</t>
  </si>
  <si>
    <t>P_78</t>
  </si>
  <si>
    <t>P_79</t>
  </si>
  <si>
    <t>P_81</t>
  </si>
  <si>
    <t>P_82</t>
  </si>
  <si>
    <t>P_83</t>
  </si>
  <si>
    <t>P_84</t>
  </si>
  <si>
    <t>P_85</t>
  </si>
  <si>
    <t>P_86</t>
  </si>
  <si>
    <t>P_87</t>
  </si>
  <si>
    <t>P_88</t>
  </si>
  <si>
    <t>P_89</t>
  </si>
  <si>
    <t>P_91</t>
  </si>
  <si>
    <t>P_92</t>
  </si>
  <si>
    <t>P_93</t>
  </si>
  <si>
    <t>P_94</t>
  </si>
  <si>
    <t>P_95</t>
  </si>
  <si>
    <t>P_96</t>
  </si>
  <si>
    <t>P_97</t>
  </si>
  <si>
    <t>P_98</t>
  </si>
  <si>
    <t>P_99</t>
  </si>
  <si>
    <t xml:space="preserve"> Mar 2014</t>
  </si>
  <si>
    <t>Number of bedrooms</t>
  </si>
  <si>
    <t>1, shared</t>
  </si>
  <si>
    <t>Scotland averages</t>
  </si>
  <si>
    <t>2010 to 2016</t>
  </si>
  <si>
    <t>2015 to 2016</t>
  </si>
  <si>
    <t>1 Bedroom Shared Properties - Annual changes and 6-yr cumulative change:</t>
  </si>
  <si>
    <t>1 Bedroom Properties - Annual changes and 6-yr cumulative change:</t>
  </si>
  <si>
    <t>2 Bedroom Properties - Annual changes and 6-yr cumulative change:</t>
  </si>
  <si>
    <t>3 Bedroom Properties - Annual changes and 6-yr cumulative change:</t>
  </si>
  <si>
    <t>4 Bedroom Properties - Annual changes and 6-yr cumulative change:</t>
  </si>
  <si>
    <t xml:space="preserve"> Mar 2015</t>
  </si>
  <si>
    <t>Rents have decreased</t>
  </si>
  <si>
    <t>Key:</t>
  </si>
  <si>
    <t>Rents have increased, but not above inflation</t>
  </si>
  <si>
    <t>Rents have increased above inflation</t>
  </si>
  <si>
    <t>number and percentage of table cells:</t>
  </si>
  <si>
    <t>2 Bedroom Properties - Average (mean) Monthly Rents (£): Cumulative Changes 2010 to 2017, by Broad Rental Market Area</t>
  </si>
  <si>
    <t>2010 to 2017 change</t>
  </si>
  <si>
    <t>2016 to 2017 change</t>
  </si>
  <si>
    <t>TABLE 1: 1 Bedroom Properties - Average (mean) Monthly Rents (£): Cumulative Changes 2010 to 2017, by Broad Rental Market Area</t>
  </si>
  <si>
    <t>Cumulative CPI - 2010 to 2017</t>
  </si>
  <si>
    <t>2010 to 2017</t>
  </si>
  <si>
    <t>2016 to 2017</t>
  </si>
  <si>
    <t xml:space="preserve"> Mar 2016</t>
  </si>
  <si>
    <t>Estimated stock of dwellings by tenure: 1961 to 2016</t>
  </si>
  <si>
    <t>TABLE C1 - Sample Sizes by Broad Rental Market Area and size of property, 2017 (year to end Sept)</t>
  </si>
  <si>
    <t>Change in average rents from 2016 to 2017</t>
  </si>
  <si>
    <t>Change in average rents from 2010 to 2017</t>
  </si>
  <si>
    <t>2010 to 2017 inflation</t>
  </si>
  <si>
    <t>BRMA:</t>
  </si>
  <si>
    <t>2016 to 2017 inflation</t>
  </si>
  <si>
    <t>Note that some caution is needed when interpreting Scotland level findings. This is because whilst the underlying data aims to be representative of rents within each broad rental market area, no attempt has been made to apply any formal weighting techniques to account for any specific area-level sample sizes or structures when aggregating up to a single Scotland level figure.</t>
  </si>
  <si>
    <t>Figures for rooms in shared properties represent "rent only", i.e. exclude any payments for shared services.</t>
  </si>
  <si>
    <t>Figures exclude any studio properties, properties with 5 or more bedrooms, or room rents associated with bed and breakfast lodgings.</t>
  </si>
  <si>
    <t>Broad Rental Market Area Profile: Aberdeen and Shire</t>
  </si>
  <si>
    <t>1 Bedroom Properties - Quartile Measures, years to end Sept, (£ monthly):</t>
  </si>
  <si>
    <t>2 Bedroom Properties - Quartile Measures, years to end Sept, (£ monthly):</t>
  </si>
  <si>
    <t>3 Bedroom Properties - Quartile Measures, years to end Sept, (£ monthly):</t>
  </si>
  <si>
    <t>4 Bedroom Properties - Quartile Measures, years to end Sept, (£ monthly):</t>
  </si>
  <si>
    <t>1 Bedroom Shared Properties - Quartile Measures, years to end Sept, (£ monthly):</t>
  </si>
  <si>
    <t>Broad Rental Market Area Profile: West Lothian</t>
  </si>
  <si>
    <t>Broad Rental Market Area Profile: West Dunbartonshire</t>
  </si>
  <si>
    <t>Broad Rental Market Area Profile: South Lanarkshire</t>
  </si>
  <si>
    <t>Broad Rental Market Area Profile: Scottish Borders</t>
  </si>
  <si>
    <t>Broad Rental Market Area Profile: Renfrewshire / Inverclyde</t>
  </si>
  <si>
    <t>Broad Rental Market Area Profile: North Lanarkshire</t>
  </si>
  <si>
    <t>Broad Rental Market Area Profile: Lothian</t>
  </si>
  <si>
    <t>Broad Rental Market Area Profile: Highlands and Islands</t>
  </si>
  <si>
    <t>Broad Rental Market Area Profile: Perth and Kinross</t>
  </si>
  <si>
    <t>Broad Rental Market Area Profile: Greater Glasgow</t>
  </si>
  <si>
    <t>Broad Rental Market Area Profile: Forth Valley</t>
  </si>
  <si>
    <t>Broad Rental Market Area Profile: Fife</t>
  </si>
  <si>
    <t>Broad Rental Market Area Profile: East Dunbartonshire</t>
  </si>
  <si>
    <t>Broad Rental Market Area Profile: Argyll and Bute</t>
  </si>
  <si>
    <t>Broad Rental Market Area Profile: Ayrshires</t>
  </si>
  <si>
    <t>Broad Rental Market Area Profile: Dumfries and Galloway</t>
  </si>
  <si>
    <t>Broad Rental Market Area Profile: Dundee and Angus</t>
  </si>
  <si>
    <t>CPI inflation 2010 to 2016 = 15.9%</t>
  </si>
  <si>
    <t>CPI inflation 2016 to 2017 = 3.0%</t>
  </si>
  <si>
    <t>(7 year cumulative increase)</t>
  </si>
  <si>
    <t>1 bedroom properties</t>
  </si>
  <si>
    <t>2 bedroom properties</t>
  </si>
  <si>
    <t>3 bedroom properties</t>
  </si>
  <si>
    <t>4 bedroom properties</t>
  </si>
  <si>
    <t>1 bedroom shared properties</t>
  </si>
  <si>
    <t>Contents</t>
  </si>
  <si>
    <t>Chart 1</t>
  </si>
  <si>
    <t>Table 1</t>
  </si>
  <si>
    <t>Chart 2</t>
  </si>
  <si>
    <t>Table 2</t>
  </si>
  <si>
    <t>Chart 3</t>
  </si>
  <si>
    <t>Table 4</t>
  </si>
  <si>
    <t>Chart 5</t>
  </si>
  <si>
    <t>Table 3</t>
  </si>
  <si>
    <t>Chart 4</t>
  </si>
  <si>
    <t>Table 5</t>
  </si>
  <si>
    <t>Chart 6</t>
  </si>
  <si>
    <t>Table 6</t>
  </si>
  <si>
    <t>Chart 7</t>
  </si>
  <si>
    <t>Table 7</t>
  </si>
  <si>
    <t>Chart 8</t>
  </si>
  <si>
    <t>Table 8</t>
  </si>
  <si>
    <t>Chart 9</t>
  </si>
  <si>
    <t>Table 9</t>
  </si>
  <si>
    <t>Chart 10</t>
  </si>
  <si>
    <t>Table 10</t>
  </si>
  <si>
    <t>Chart 11</t>
  </si>
  <si>
    <t>Table 11</t>
  </si>
  <si>
    <t>Chart 12</t>
  </si>
  <si>
    <t>Table 12</t>
  </si>
  <si>
    <t>Table 13</t>
  </si>
  <si>
    <t>Table 14</t>
  </si>
  <si>
    <t>Chart A1</t>
  </si>
  <si>
    <t>Table C1</t>
  </si>
  <si>
    <t>Chart C1</t>
  </si>
  <si>
    <t>Chart C2</t>
  </si>
  <si>
    <t>Chart C3</t>
  </si>
  <si>
    <t>BRMA Profiles</t>
  </si>
  <si>
    <t>Argyll &amp; Bute</t>
  </si>
  <si>
    <t>Dumfries &amp; Galloway</t>
  </si>
  <si>
    <t>Perth &amp; Kinross</t>
  </si>
  <si>
    <t>Aberdeen &amp; Shire</t>
  </si>
  <si>
    <t>Dundee &amp; Angus</t>
  </si>
  <si>
    <t>Highlands &amp; Islands</t>
  </si>
  <si>
    <t>1 Bedroom Properties - Average (mean) Monthly Rents (£): Cumulative Changes 2010 to 2017, by Broad Rental Market Area</t>
  </si>
  <si>
    <t xml:space="preserve">Cumulative % Change in Average (mean) Rents from 2010 to 2017 (years to end-Sept), by Broad Rental Market Area - 1-Bedroom Properties  </t>
  </si>
  <si>
    <t>Average (mean) monthly rents for 1 Bedroom Properties in 2017 (year to end-Sept)</t>
  </si>
  <si>
    <t xml:space="preserve">Average (mean) Monthly Rents 2017 (year to end-Sept), by Broad Rental Market Area -  1-Bedroom Properties  </t>
  </si>
  <si>
    <t xml:space="preserve">Cumulative % Change in Average (mean) Rents from 2010 to 2017 (years to end-Sept), by Broad Rental Market Area - 2-Bedroom Properties  </t>
  </si>
  <si>
    <t>Average (mean) monthly rents for 2 Bedroom Properties in 2017 (year to end-Sept)</t>
  </si>
  <si>
    <t xml:space="preserve">Average (mean) Monthly Rents 2017 (year to end-Sept), by Broad Rental Market Area -  2-Bedroom Properties  </t>
  </si>
  <si>
    <t>3 Bedroom Properties - Average (mean) Monthly Rents (£): Cumulative Changes 2010 to 2017, by Broad Rental Market Area</t>
  </si>
  <si>
    <t xml:space="preserve">Cumulative % Change in Average (mean) Rents from 2010 to 2017 (years to end-Sept), by Broad Rental Market Area - 3-Bedroom Properties  </t>
  </si>
  <si>
    <t>Average (mean) monthly rents for 3 Bedroom Properties in 2017 (year to end-Sept)</t>
  </si>
  <si>
    <t xml:space="preserve">Average (mean) Monthly Rents 2017 (year to end-Sept), by Broad Rental Market Area -  3-Bedroom Properties  </t>
  </si>
  <si>
    <t>4 Bedroom Properties - Average (mean) Monthly Rents (£): Cumulative Changes 2010 to 2017, by Broad Rental Market Area</t>
  </si>
  <si>
    <t>Average (mean) monthly rents for 4 Bedroom Properties in 2017 (year to end-Sept)</t>
  </si>
  <si>
    <t xml:space="preserve">Average (mean) Monthly Rents 2017 (year to end-Sept), by Broad Rental Market Area - 4-Bedroom Properties  </t>
  </si>
  <si>
    <t>1 Bedroom Shared Properties - Average (mean) Monthly Rents (£): Cumulative Changes 2010 to 2017, by Broad Rental Market Area</t>
  </si>
  <si>
    <t xml:space="preserve">Cumulative % Change in Average (mean) Rents from 2010 to 2017 (years to end-Sept), by Broad Rental Market Area - 1 bedroom shared properties  </t>
  </si>
  <si>
    <t>Average (mean) monthly rents for 1 Bedroom Shared Properties in 2017 (year to end-Sept)</t>
  </si>
  <si>
    <t xml:space="preserve">Average (mean) Monthly Rents 2017 (year to end-Sept), by Broad Rental Market Area -  1-Bedroom Shared Properties  </t>
  </si>
  <si>
    <t>Summary of Average (mean) Private Rents (£ monthly): Scotland, 2010 to 2017 (years to end Sept)</t>
  </si>
  <si>
    <t>Average (mean) monthly rents, by Property Size: Scotland, 2010 to 2017</t>
  </si>
  <si>
    <t>Private Rents (£ Monthly), by Broad Rental Market Area, 2010 (year to end Sept)</t>
  </si>
  <si>
    <t>Private Rents (£ Monthly), by Broad Rental Market Area, 2011 (year to end Sept)</t>
  </si>
  <si>
    <t>Private Rents (£ Monthly), by Broad Rental Market Area, 2012 (year to end Sept)</t>
  </si>
  <si>
    <t>Private Rents (£ Monthly), by Broad Rental Market Area, 2013 (year to end Sept)</t>
  </si>
  <si>
    <t>Private Rents (£ Monthly), by Broad Rental Market Area, 2014 (year to end Sept)</t>
  </si>
  <si>
    <t>Private Rents (£ Monthly), by Broad Rental Market Area, 2015 (year to end Sept)</t>
  </si>
  <si>
    <t>Private Rents (£ Monthly), by Broad Rental Market Area, 2016 (year to end Sept)</t>
  </si>
  <si>
    <t>Private Rents (£ Monthly), by Broad Rental Market Area, 2017 (year to end Sept)</t>
  </si>
  <si>
    <t>Number of Dwelllings by Tenure, Scotland, 1981 to 2017</t>
  </si>
  <si>
    <t>Sample Sizes by Broad Rental Market Area and size of property, 2017 (year to end Sept)</t>
  </si>
  <si>
    <t>2017 Sample Data Profiles</t>
  </si>
  <si>
    <t>An Example of Sample Data Profiles that can Change Over Time - Argyll and Bute broad rental market area</t>
  </si>
  <si>
    <t>Sample Numbers in Broad Rental Market Areas, as proportions of the Scotland total</t>
  </si>
  <si>
    <t xml:space="preserve">Cumulative % Change in Average (mean) Rents from 2010 to 2017 (years to end-Sept), by Broad Rental Market Area - 4-Bedroom Properties  </t>
  </si>
  <si>
    <t>TABLE 2: 2 Bedroom Properties - Average (mean) Monthly Rents (£): Cumulative Changes 2010 to 2017, by Broad Rental Market Area</t>
  </si>
  <si>
    <t>TABLE 3: 3 Bedroom Properties - Average (mean) Monthly Rents (£): Cumulative Changes 2010 to 2017, by Broad Rental Market Area</t>
  </si>
  <si>
    <t>TABLE 4: 4 Bedroom Properties - Average (mean) Monthly Rents (£): Cumulative Changes 2010 to 2017, by Broad Rental Market Area</t>
  </si>
  <si>
    <t>TABLE 5: 1 Bedroom Shared Properties - Average (mean) Monthly Rents (£): Cumulative Changes 2010 to 2017, by Broad Rental Market Area</t>
  </si>
  <si>
    <t>TABLE 6: Summary of Average (mean) Private Rents (£ monthly): Scotland, 2010 to 2017 (years to end Sept)</t>
  </si>
  <si>
    <t>TABLE 7 - Private Rents (£ Monthly), by Broad Rental Market Area, 2010 (year to end Sept)</t>
  </si>
  <si>
    <t>TABLE 8 - Private Rents (£ Monthly), by Broad Rental Market Area, 2011 (year to end Sept)</t>
  </si>
  <si>
    <t>TABLE 9 - Private Rents (£ Monthly), by Broad Rental Market Area, 2012 (year to end Sept)</t>
  </si>
  <si>
    <t>TABLE 10 - Private Rents (£ Monthly), by Broad Rental Market Area, 2013 (year to end Sept)</t>
  </si>
  <si>
    <t>TABLE 11 - Private Rents (£ Monthly), by Broad Rental Market Area, 2014 (year to end Sept)</t>
  </si>
  <si>
    <t>TABLE 12 - Private Rents (£ Monthly), by Broad Rental Market Area, 2015 (year to end Sept)</t>
  </si>
  <si>
    <t>TABLE 13 - Private Rents (£ Monthly), by Broad Rental Market Area, 2016 (year to end Sept)</t>
  </si>
  <si>
    <t>TABLE 14 - Private Rents (£ Monthly), by Broad Rental Market Area, 2017 (year to end Sept)</t>
  </si>
  <si>
    <t>Back to contents</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</si>
</sst>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3" formatCode="_-* #,##0.00_-;\-* #,##0.00_-;_-* &quot;-&quot;??_-;_-@_-"/>
    <numFmt numFmtId="164" formatCode="0.0%"/>
    <numFmt numFmtId="165" formatCode="0.0"/>
    <numFmt numFmtId="166" formatCode="General_)"/>
    <numFmt numFmtId="167" formatCode="#,##0_);;&quot;- &quot;_);@_)\ "/>
    <numFmt numFmtId="168" formatCode="_(General"/>
  </numFmts>
  <fonts count="27" x14ac:knownFonts="1">
    <font>
      <sz val="10"/>
      <color theme="1"/>
      <name val="Arial"/>
      <family val="2"/>
    </font>
    <font>
      <sz val="11"/>
      <color theme="1"/>
      <name val="Calibri"/>
      <family val="2"/>
      <scheme val="minor"/>
    </font>
    <font>
      <sz val="10"/>
      <color theme="1"/>
      <name val="Arial"/>
      <family val="2"/>
    </font>
    <font>
      <b/>
      <sz val="10"/>
      <color theme="1"/>
      <name val="Arial"/>
      <family val="2"/>
    </font>
    <font>
      <b/>
      <sz val="11"/>
      <color theme="1"/>
      <name val="Arial"/>
      <family val="2"/>
    </font>
    <font>
      <b/>
      <u/>
      <sz val="10"/>
      <color theme="1"/>
      <name val="Arial"/>
      <family val="2"/>
    </font>
    <font>
      <b/>
      <sz val="10"/>
      <color rgb="FF000000"/>
      <name val="Arial"/>
      <family val="2"/>
    </font>
    <font>
      <sz val="10"/>
      <color rgb="FF000000"/>
      <name val="Arial"/>
      <family val="2"/>
    </font>
    <font>
      <b/>
      <sz val="10"/>
      <name val="Arial"/>
      <family val="2"/>
    </font>
    <font>
      <sz val="10"/>
      <name val="Arial"/>
      <family val="2"/>
    </font>
    <font>
      <b/>
      <sz val="12"/>
      <color theme="1"/>
      <name val="Arial"/>
      <family val="2"/>
    </font>
    <font>
      <sz val="9"/>
      <color theme="1"/>
      <name val="Arial"/>
      <family val="2"/>
    </font>
    <font>
      <sz val="10"/>
      <color theme="0"/>
      <name val="Arial"/>
      <family val="2"/>
    </font>
    <font>
      <sz val="8"/>
      <name val="Arial"/>
      <family val="2"/>
    </font>
    <font>
      <sz val="11"/>
      <name val="Times New Roman"/>
      <family val="1"/>
    </font>
    <font>
      <b/>
      <sz val="9"/>
      <color indexed="62"/>
      <name val="Arial"/>
      <family val="2"/>
    </font>
    <font>
      <sz val="8"/>
      <color indexed="62"/>
      <name val="Arial"/>
      <family val="2"/>
    </font>
    <font>
      <b/>
      <sz val="8"/>
      <color indexed="62"/>
      <name val="Arial"/>
      <family val="2"/>
    </font>
    <font>
      <b/>
      <sz val="11"/>
      <name val="Times New Roman"/>
      <family val="1"/>
    </font>
    <font>
      <b/>
      <sz val="12"/>
      <name val="Times New Roman"/>
      <family val="1"/>
    </font>
    <font>
      <u/>
      <sz val="10"/>
      <color theme="1"/>
      <name val="Arial"/>
      <family val="2"/>
    </font>
    <font>
      <i/>
      <sz val="10"/>
      <color theme="1"/>
      <name val="Arial"/>
      <family val="2"/>
    </font>
    <font>
      <b/>
      <sz val="20"/>
      <color theme="1"/>
      <name val="Arial"/>
      <family val="2"/>
    </font>
    <font>
      <sz val="12"/>
      <color theme="1"/>
      <name val="Arial"/>
      <family val="2"/>
    </font>
    <font>
      <b/>
      <sz val="14"/>
      <color theme="1"/>
      <name val="Arial"/>
      <family val="2"/>
    </font>
    <font>
      <u/>
      <sz val="10"/>
      <color theme="10"/>
      <name val="Arial"/>
      <family val="2"/>
    </font>
    <font>
      <b/>
      <u/>
      <sz val="10"/>
      <color theme="10"/>
      <name val="Arial"/>
      <family val="2"/>
    </font>
  </fonts>
  <fills count="11">
    <fill>
      <patternFill patternType="none"/>
    </fill>
    <fill>
      <patternFill patternType="gray125"/>
    </fill>
    <fill>
      <patternFill patternType="solid">
        <fgColor theme="0"/>
        <bgColor indexed="64"/>
      </patternFill>
    </fill>
    <fill>
      <patternFill patternType="solid">
        <fgColor indexed="9"/>
        <bgColor indexed="64"/>
      </patternFill>
    </fill>
    <fill>
      <patternFill patternType="solid">
        <fgColor rgb="FF00B0F0"/>
        <bgColor indexed="64"/>
      </patternFill>
    </fill>
    <fill>
      <patternFill patternType="solid">
        <fgColor theme="7" tint="0.79998168889431442"/>
        <bgColor indexed="64"/>
      </patternFill>
    </fill>
    <fill>
      <patternFill patternType="solid">
        <fgColor rgb="FF92D050"/>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499984740745262"/>
        <bgColor indexed="64"/>
      </patternFill>
    </fill>
    <fill>
      <patternFill patternType="solid">
        <fgColor rgb="FFFFFF00"/>
        <bgColor indexed="64"/>
      </patternFill>
    </fill>
  </fills>
  <borders count="26">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54"/>
      </bottom>
      <diagonal/>
    </border>
    <border>
      <left style="thin">
        <color indexed="64"/>
      </left>
      <right style="thin">
        <color indexed="64"/>
      </right>
      <top/>
      <bottom style="double">
        <color indexed="54"/>
      </bottom>
      <diagonal/>
    </border>
    <border>
      <left/>
      <right style="medium">
        <color indexed="64"/>
      </right>
      <top style="thin">
        <color indexed="64"/>
      </top>
      <bottom/>
      <diagonal/>
    </border>
    <border>
      <left style="thin">
        <color indexed="64"/>
      </left>
      <right/>
      <top/>
      <bottom style="medium">
        <color indexed="64"/>
      </bottom>
      <diagonal/>
    </border>
  </borders>
  <cellStyleXfs count="20">
    <xf numFmtId="0" fontId="0" fillId="0" borderId="0"/>
    <xf numFmtId="9" fontId="2" fillId="0" borderId="0" applyFont="0" applyFill="0" applyBorder="0" applyAlignment="0" applyProtection="0"/>
    <xf numFmtId="0" fontId="8" fillId="3" borderId="7">
      <alignment horizontal="left" indent="1"/>
    </xf>
    <xf numFmtId="0" fontId="8" fillId="3" borderId="7">
      <alignment horizontal="left" indent="2"/>
    </xf>
    <xf numFmtId="43" fontId="9" fillId="0" borderId="0" applyFont="0" applyFill="0" applyBorder="0" applyAlignment="0" applyProtection="0"/>
    <xf numFmtId="0" fontId="13" fillId="0" borderId="0"/>
    <xf numFmtId="9" fontId="13" fillId="0" borderId="0" applyFont="0" applyFill="0" applyBorder="0" applyAlignment="0" applyProtection="0"/>
    <xf numFmtId="166" fontId="14" fillId="0" borderId="0" applyNumberFormat="0" applyFill="0" applyBorder="0" applyProtection="0"/>
    <xf numFmtId="43" fontId="13" fillId="0" borderId="0" applyFont="0" applyFill="0" applyBorder="0" applyAlignment="0" applyProtection="0"/>
    <xf numFmtId="43" fontId="13" fillId="0" borderId="0" applyFont="0" applyFill="0" applyBorder="0" applyAlignment="0" applyProtection="0"/>
    <xf numFmtId="166" fontId="14" fillId="0" borderId="0" applyNumberFormat="0" applyFill="0" applyBorder="0" applyProtection="0"/>
    <xf numFmtId="0" fontId="13" fillId="0" borderId="0"/>
    <xf numFmtId="9" fontId="13" fillId="0" borderId="0" applyFont="0" applyFill="0" applyBorder="0" applyAlignment="0" applyProtection="0"/>
    <xf numFmtId="167" fontId="14" fillId="0" borderId="3" applyFill="0" applyBorder="0" applyProtection="0">
      <alignment horizontal="right"/>
    </xf>
    <xf numFmtId="0" fontId="18" fillId="0" borderId="0" applyNumberFormat="0" applyFill="0" applyBorder="0" applyProtection="0">
      <alignment horizontal="center" vertical="center" wrapText="1"/>
    </xf>
    <xf numFmtId="1" fontId="19" fillId="0" borderId="0" applyNumberFormat="0" applyFill="0" applyBorder="0" applyProtection="0">
      <alignment horizontal="right" vertical="top"/>
    </xf>
    <xf numFmtId="168" fontId="14" fillId="0" borderId="0" applyNumberFormat="0" applyFill="0" applyBorder="0" applyProtection="0">
      <alignment horizontal="left"/>
    </xf>
    <xf numFmtId="0" fontId="19" fillId="0" borderId="0" applyNumberFormat="0" applyFill="0" applyBorder="0" applyProtection="0">
      <alignment horizontal="left" vertical="top"/>
    </xf>
    <xf numFmtId="0" fontId="1" fillId="0" borderId="0"/>
    <xf numFmtId="0" fontId="25" fillId="0" borderId="0" applyNumberFormat="0" applyFill="0" applyBorder="0" applyAlignment="0" applyProtection="0"/>
  </cellStyleXfs>
  <cellXfs count="300">
    <xf numFmtId="0" fontId="0" fillId="0" borderId="0" xfId="0"/>
    <xf numFmtId="0" fontId="4" fillId="2" borderId="0" xfId="0" applyFont="1" applyFill="1"/>
    <xf numFmtId="0" fontId="0" fillId="2" borderId="0" xfId="0" applyFill="1"/>
    <xf numFmtId="0" fontId="0" fillId="2" borderId="5" xfId="0" applyFill="1" applyBorder="1" applyAlignment="1">
      <alignment horizontal="center" wrapText="1"/>
    </xf>
    <xf numFmtId="0" fontId="0" fillId="2" borderId="6" xfId="0" applyFill="1" applyBorder="1" applyAlignment="1">
      <alignment horizontal="center" wrapText="1"/>
    </xf>
    <xf numFmtId="0" fontId="0" fillId="2" borderId="2" xfId="0" applyFill="1" applyBorder="1"/>
    <xf numFmtId="0" fontId="3" fillId="2" borderId="1" xfId="0" applyFont="1" applyFill="1" applyBorder="1"/>
    <xf numFmtId="3" fontId="3" fillId="2" borderId="3" xfId="0" applyNumberFormat="1" applyFont="1" applyFill="1" applyBorder="1" applyAlignment="1">
      <alignment horizontal="right"/>
    </xf>
    <xf numFmtId="0" fontId="0" fillId="2" borderId="9" xfId="0" applyFont="1" applyFill="1" applyBorder="1"/>
    <xf numFmtId="0" fontId="3" fillId="2" borderId="10" xfId="0" applyFont="1" applyFill="1" applyBorder="1"/>
    <xf numFmtId="3" fontId="0" fillId="2" borderId="0" xfId="0" applyNumberFormat="1" applyFill="1" applyBorder="1" applyAlignment="1">
      <alignment horizontal="right"/>
    </xf>
    <xf numFmtId="3" fontId="0" fillId="2" borderId="14" xfId="0" applyNumberFormat="1" applyFill="1" applyBorder="1" applyAlignment="1">
      <alignment horizontal="right"/>
    </xf>
    <xf numFmtId="0" fontId="0" fillId="2" borderId="3" xfId="0" applyFill="1" applyBorder="1"/>
    <xf numFmtId="0" fontId="0" fillId="2" borderId="10" xfId="0" applyFill="1" applyBorder="1"/>
    <xf numFmtId="0" fontId="0" fillId="2" borderId="12" xfId="0" applyFill="1" applyBorder="1"/>
    <xf numFmtId="0" fontId="3" fillId="2" borderId="9" xfId="0" applyFont="1" applyFill="1" applyBorder="1"/>
    <xf numFmtId="0" fontId="0" fillId="2" borderId="0" xfId="0" applyFill="1" applyBorder="1"/>
    <xf numFmtId="0" fontId="0" fillId="2" borderId="15" xfId="0" applyFont="1" applyFill="1" applyBorder="1"/>
    <xf numFmtId="0" fontId="5" fillId="2" borderId="0" xfId="0" applyFont="1" applyFill="1"/>
    <xf numFmtId="0" fontId="0" fillId="2" borderId="5" xfId="0" applyFill="1" applyBorder="1"/>
    <xf numFmtId="0" fontId="3" fillId="2" borderId="6" xfId="0" applyFont="1" applyFill="1" applyBorder="1" applyAlignment="1">
      <alignment horizontal="center" wrapText="1"/>
    </xf>
    <xf numFmtId="0" fontId="0" fillId="2" borderId="1" xfId="0" applyFill="1" applyBorder="1" applyAlignment="1">
      <alignment horizontal="center" wrapText="1"/>
    </xf>
    <xf numFmtId="0" fontId="0" fillId="2" borderId="7" xfId="0" applyFill="1" applyBorder="1" applyAlignment="1">
      <alignment horizontal="center" wrapText="1"/>
    </xf>
    <xf numFmtId="0" fontId="0" fillId="2" borderId="8" xfId="0" applyFill="1" applyBorder="1" applyAlignment="1">
      <alignment horizontal="center" wrapText="1"/>
    </xf>
    <xf numFmtId="3" fontId="7" fillId="2" borderId="9" xfId="0" applyNumberFormat="1" applyFont="1" applyFill="1" applyBorder="1" applyAlignment="1">
      <alignment horizontal="right"/>
    </xf>
    <xf numFmtId="3" fontId="7" fillId="2" borderId="7" xfId="0" applyNumberFormat="1" applyFont="1" applyFill="1" applyBorder="1" applyAlignment="1">
      <alignment horizontal="right"/>
    </xf>
    <xf numFmtId="3" fontId="7" fillId="2" borderId="8" xfId="0" applyNumberFormat="1" applyFont="1" applyFill="1" applyBorder="1" applyAlignment="1">
      <alignment horizontal="right"/>
    </xf>
    <xf numFmtId="3" fontId="7" fillId="2" borderId="6" xfId="0" applyNumberFormat="1" applyFont="1" applyFill="1" applyBorder="1" applyAlignment="1">
      <alignment horizontal="right"/>
    </xf>
    <xf numFmtId="3" fontId="6" fillId="2" borderId="0" xfId="0" applyNumberFormat="1" applyFont="1" applyFill="1" applyBorder="1" applyAlignment="1">
      <alignment horizontal="right"/>
    </xf>
    <xf numFmtId="3" fontId="7" fillId="2" borderId="0" xfId="0" applyNumberFormat="1" applyFont="1" applyFill="1" applyBorder="1" applyAlignment="1">
      <alignment horizontal="right"/>
    </xf>
    <xf numFmtId="3" fontId="7" fillId="2" borderId="11" xfId="0" applyNumberFormat="1" applyFont="1" applyFill="1" applyBorder="1" applyAlignment="1">
      <alignment horizontal="right"/>
    </xf>
    <xf numFmtId="3" fontId="7" fillId="2" borderId="15" xfId="0" applyNumberFormat="1" applyFont="1" applyFill="1" applyBorder="1" applyAlignment="1">
      <alignment horizontal="right"/>
    </xf>
    <xf numFmtId="3" fontId="7" fillId="2" borderId="14" xfId="0" applyNumberFormat="1" applyFont="1" applyFill="1" applyBorder="1" applyAlignment="1">
      <alignment horizontal="right"/>
    </xf>
    <xf numFmtId="3" fontId="7" fillId="2" borderId="13" xfId="0" applyNumberFormat="1" applyFont="1" applyFill="1" applyBorder="1" applyAlignment="1">
      <alignment horizontal="right"/>
    </xf>
    <xf numFmtId="3" fontId="0" fillId="2" borderId="11" xfId="0" applyNumberFormat="1" applyFill="1" applyBorder="1" applyAlignment="1">
      <alignment horizontal="right"/>
    </xf>
    <xf numFmtId="3" fontId="0" fillId="2" borderId="13" xfId="0" applyNumberFormat="1" applyFill="1" applyBorder="1" applyAlignment="1">
      <alignment horizontal="right"/>
    </xf>
    <xf numFmtId="3" fontId="3" fillId="2" borderId="4" xfId="0" applyNumberFormat="1" applyFont="1" applyFill="1" applyBorder="1" applyAlignment="1">
      <alignment horizontal="right"/>
    </xf>
    <xf numFmtId="3" fontId="0" fillId="2" borderId="10" xfId="0" applyNumberFormat="1" applyFill="1" applyBorder="1" applyAlignment="1">
      <alignment horizontal="right"/>
    </xf>
    <xf numFmtId="3" fontId="0" fillId="2" borderId="12" xfId="0" applyNumberFormat="1" applyFill="1" applyBorder="1" applyAlignment="1">
      <alignment horizontal="right"/>
    </xf>
    <xf numFmtId="164" fontId="0" fillId="2" borderId="10" xfId="1" applyNumberFormat="1" applyFont="1" applyFill="1" applyBorder="1"/>
    <xf numFmtId="164" fontId="0" fillId="2" borderId="12" xfId="1" applyNumberFormat="1" applyFont="1" applyFill="1" applyBorder="1"/>
    <xf numFmtId="0" fontId="5" fillId="2" borderId="0" xfId="0" applyFont="1" applyFill="1" applyBorder="1"/>
    <xf numFmtId="3" fontId="0" fillId="2" borderId="10" xfId="0" applyNumberFormat="1" applyFont="1" applyFill="1" applyBorder="1" applyAlignment="1">
      <alignment horizontal="right"/>
    </xf>
    <xf numFmtId="0" fontId="0" fillId="2" borderId="7" xfId="0" applyFill="1" applyBorder="1"/>
    <xf numFmtId="0" fontId="11" fillId="2" borderId="0" xfId="0" applyFont="1" applyFill="1" applyBorder="1"/>
    <xf numFmtId="0" fontId="11" fillId="2" borderId="0" xfId="0" applyFont="1" applyFill="1"/>
    <xf numFmtId="0" fontId="0" fillId="2" borderId="14" xfId="0" applyFill="1" applyBorder="1"/>
    <xf numFmtId="0" fontId="5" fillId="2" borderId="2" xfId="0" applyFont="1" applyFill="1" applyBorder="1"/>
    <xf numFmtId="0" fontId="5" fillId="2" borderId="3" xfId="0" applyFont="1" applyFill="1" applyBorder="1"/>
    <xf numFmtId="0" fontId="0" fillId="2" borderId="4" xfId="0" applyFill="1" applyBorder="1"/>
    <xf numFmtId="0" fontId="3" fillId="2" borderId="7" xfId="0" applyFont="1" applyFill="1" applyBorder="1" applyAlignment="1">
      <alignment wrapText="1"/>
    </xf>
    <xf numFmtId="3" fontId="11" fillId="2" borderId="0" xfId="0" applyNumberFormat="1" applyFont="1" applyFill="1" applyBorder="1"/>
    <xf numFmtId="3" fontId="0" fillId="2" borderId="0" xfId="0" applyNumberFormat="1" applyFill="1" applyBorder="1"/>
    <xf numFmtId="3" fontId="0" fillId="2" borderId="11" xfId="0" applyNumberFormat="1" applyFill="1" applyBorder="1"/>
    <xf numFmtId="3" fontId="0" fillId="2" borderId="14" xfId="0" applyNumberFormat="1" applyFill="1" applyBorder="1"/>
    <xf numFmtId="3" fontId="0" fillId="2" borderId="13" xfId="0" applyNumberFormat="1" applyFill="1" applyBorder="1"/>
    <xf numFmtId="0" fontId="3" fillId="2" borderId="16" xfId="0" applyFont="1" applyFill="1" applyBorder="1"/>
    <xf numFmtId="0" fontId="3" fillId="2" borderId="17" xfId="0" applyFont="1" applyFill="1" applyBorder="1"/>
    <xf numFmtId="0" fontId="3" fillId="2" borderId="18" xfId="0" applyFont="1" applyFill="1" applyBorder="1"/>
    <xf numFmtId="0" fontId="0" fillId="2" borderId="10" xfId="0" applyFill="1" applyBorder="1" applyAlignment="1">
      <alignment horizontal="center" wrapText="1"/>
    </xf>
    <xf numFmtId="0" fontId="0" fillId="2" borderId="11" xfId="0" applyFill="1" applyBorder="1"/>
    <xf numFmtId="0" fontId="0" fillId="2" borderId="10" xfId="0" applyFill="1" applyBorder="1" applyAlignment="1">
      <alignment horizontal="left" wrapText="1"/>
    </xf>
    <xf numFmtId="2" fontId="0" fillId="2" borderId="10" xfId="0" applyNumberFormat="1" applyFill="1" applyBorder="1" applyAlignment="1">
      <alignment horizontal="left" wrapText="1"/>
    </xf>
    <xf numFmtId="0" fontId="0" fillId="2" borderId="13" xfId="0" applyFill="1" applyBorder="1"/>
    <xf numFmtId="164" fontId="0" fillId="2" borderId="0" xfId="1" applyNumberFormat="1" applyFont="1" applyFill="1" applyBorder="1"/>
    <xf numFmtId="164" fontId="0" fillId="2" borderId="14" xfId="1" applyNumberFormat="1" applyFont="1" applyFill="1" applyBorder="1"/>
    <xf numFmtId="0" fontId="0" fillId="2" borderId="0" xfId="0" applyFill="1" applyAlignment="1">
      <alignment wrapText="1"/>
    </xf>
    <xf numFmtId="164" fontId="0" fillId="2" borderId="9" xfId="1" applyNumberFormat="1" applyFont="1" applyFill="1" applyBorder="1"/>
    <xf numFmtId="164" fontId="0" fillId="2" borderId="15" xfId="1" applyNumberFormat="1" applyFont="1" applyFill="1" applyBorder="1"/>
    <xf numFmtId="0" fontId="0" fillId="0" borderId="0" xfId="0" applyAlignment="1">
      <alignment wrapText="1"/>
    </xf>
    <xf numFmtId="0" fontId="3" fillId="2" borderId="8" xfId="0" applyFont="1" applyFill="1" applyBorder="1" applyAlignment="1">
      <alignment horizontal="center" wrapText="1"/>
    </xf>
    <xf numFmtId="0" fontId="5" fillId="2" borderId="10" xfId="0" applyFont="1" applyFill="1" applyBorder="1"/>
    <xf numFmtId="9" fontId="0" fillId="2" borderId="0" xfId="1" applyFont="1" applyFill="1" applyBorder="1"/>
    <xf numFmtId="0" fontId="0" fillId="2" borderId="2" xfId="0" applyFill="1" applyBorder="1" applyAlignment="1">
      <alignment vertical="center"/>
    </xf>
    <xf numFmtId="0" fontId="0" fillId="2" borderId="10" xfId="0" applyFill="1" applyBorder="1" applyAlignment="1">
      <alignment vertical="center"/>
    </xf>
    <xf numFmtId="0" fontId="0" fillId="2" borderId="12" xfId="0" applyFill="1" applyBorder="1" applyAlignment="1">
      <alignment vertical="center" wrapText="1"/>
    </xf>
    <xf numFmtId="0" fontId="0" fillId="2" borderId="5" xfId="0" applyFill="1" applyBorder="1" applyAlignment="1">
      <alignment wrapText="1"/>
    </xf>
    <xf numFmtId="0" fontId="3" fillId="2" borderId="0" xfId="0" applyFont="1" applyFill="1" applyAlignment="1">
      <alignment wrapText="1"/>
    </xf>
    <xf numFmtId="0" fontId="0" fillId="2" borderId="2" xfId="0" applyFill="1" applyBorder="1" applyAlignment="1">
      <alignment vertical="center" wrapText="1"/>
    </xf>
    <xf numFmtId="164" fontId="0" fillId="2" borderId="7" xfId="1" applyNumberFormat="1" applyFont="1" applyFill="1" applyBorder="1" applyAlignment="1">
      <alignment horizontal="center" wrapText="1"/>
    </xf>
    <xf numFmtId="3" fontId="7" fillId="2" borderId="10" xfId="0" applyNumberFormat="1" applyFont="1" applyFill="1" applyBorder="1" applyAlignment="1">
      <alignment horizontal="right"/>
    </xf>
    <xf numFmtId="3" fontId="7" fillId="2" borderId="12" xfId="0" applyNumberFormat="1" applyFont="1" applyFill="1" applyBorder="1" applyAlignment="1">
      <alignment horizontal="right"/>
    </xf>
    <xf numFmtId="0" fontId="0" fillId="2" borderId="0" xfId="0" applyFill="1" applyBorder="1" applyAlignment="1">
      <alignment horizontal="center" wrapText="1"/>
    </xf>
    <xf numFmtId="0" fontId="0" fillId="2" borderId="11" xfId="0" applyFill="1" applyBorder="1" applyAlignment="1">
      <alignment horizontal="center" wrapText="1"/>
    </xf>
    <xf numFmtId="0" fontId="0" fillId="0" borderId="0" xfId="0" applyAlignment="1">
      <alignment horizontal="center" wrapText="1"/>
    </xf>
    <xf numFmtId="0" fontId="13" fillId="3" borderId="0" xfId="5" applyFill="1"/>
    <xf numFmtId="9" fontId="0" fillId="3" borderId="0" xfId="6" applyFont="1" applyFill="1"/>
    <xf numFmtId="166" fontId="15" fillId="3" borderId="0" xfId="7" applyFont="1" applyFill="1"/>
    <xf numFmtId="166" fontId="16" fillId="3" borderId="0" xfId="7" applyFont="1" applyFill="1"/>
    <xf numFmtId="166" fontId="16" fillId="5" borderId="1" xfId="7" applyFont="1" applyFill="1" applyBorder="1" applyAlignment="1"/>
    <xf numFmtId="0" fontId="13" fillId="3" borderId="0" xfId="5" applyFill="1" applyAlignment="1">
      <alignment horizontal="left"/>
    </xf>
    <xf numFmtId="166" fontId="16" fillId="5" borderId="15" xfId="7" applyFont="1" applyFill="1" applyBorder="1" applyAlignment="1"/>
    <xf numFmtId="166" fontId="17" fillId="5" borderId="7" xfId="7" applyFont="1" applyFill="1" applyBorder="1" applyAlignment="1">
      <alignment horizontal="center" vertical="center" wrapText="1"/>
    </xf>
    <xf numFmtId="166" fontId="17" fillId="5" borderId="9" xfId="7" quotePrefix="1" applyFont="1" applyFill="1" applyBorder="1"/>
    <xf numFmtId="3" fontId="16" fillId="3" borderId="9" xfId="7" applyNumberFormat="1" applyFont="1" applyFill="1" applyBorder="1" applyAlignment="1"/>
    <xf numFmtId="1" fontId="13" fillId="3" borderId="0" xfId="5" applyNumberFormat="1" applyFill="1"/>
    <xf numFmtId="165" fontId="13" fillId="3" borderId="0" xfId="5" applyNumberFormat="1" applyFill="1"/>
    <xf numFmtId="3" fontId="16" fillId="3" borderId="11" xfId="7" applyNumberFormat="1" applyFont="1" applyFill="1" applyBorder="1" applyAlignment="1"/>
    <xf numFmtId="166" fontId="17" fillId="5" borderId="9" xfId="7" applyFont="1" applyFill="1" applyBorder="1"/>
    <xf numFmtId="3" fontId="16" fillId="3" borderId="9" xfId="8" applyNumberFormat="1" applyFont="1" applyFill="1" applyBorder="1" applyAlignment="1"/>
    <xf numFmtId="3" fontId="16" fillId="3" borderId="11" xfId="8" applyNumberFormat="1" applyFont="1" applyFill="1" applyBorder="1" applyAlignment="1"/>
    <xf numFmtId="3" fontId="16" fillId="3" borderId="0" xfId="8" applyNumberFormat="1" applyFont="1" applyFill="1" applyBorder="1" applyAlignment="1"/>
    <xf numFmtId="3" fontId="16" fillId="3" borderId="22" xfId="8" applyNumberFormat="1" applyFont="1" applyFill="1" applyBorder="1" applyAlignment="1"/>
    <xf numFmtId="3" fontId="16" fillId="3" borderId="23" xfId="8" applyNumberFormat="1" applyFont="1" applyFill="1" applyBorder="1" applyAlignment="1"/>
    <xf numFmtId="166" fontId="17" fillId="5" borderId="15" xfId="7" applyFont="1" applyFill="1" applyBorder="1"/>
    <xf numFmtId="3" fontId="16" fillId="3" borderId="14" xfId="8" applyNumberFormat="1" applyFont="1" applyFill="1" applyBorder="1" applyAlignment="1"/>
    <xf numFmtId="3" fontId="16" fillId="3" borderId="15" xfId="8" applyNumberFormat="1" applyFont="1" applyFill="1" applyBorder="1" applyAlignment="1"/>
    <xf numFmtId="166" fontId="16" fillId="3" borderId="0" xfId="7" applyFont="1" applyFill="1" applyBorder="1"/>
    <xf numFmtId="166" fontId="16" fillId="3" borderId="0" xfId="7" applyFont="1" applyFill="1" applyBorder="1" applyAlignment="1"/>
    <xf numFmtId="166" fontId="16" fillId="3" borderId="0" xfId="7" applyFont="1" applyFill="1" applyBorder="1" applyAlignment="1">
      <alignment wrapText="1"/>
    </xf>
    <xf numFmtId="3" fontId="6" fillId="2" borderId="10" xfId="0" applyNumberFormat="1" applyFont="1" applyFill="1" applyBorder="1" applyAlignment="1">
      <alignment horizontal="right"/>
    </xf>
    <xf numFmtId="164" fontId="3" fillId="2" borderId="9" xfId="1" applyNumberFormat="1" applyFont="1" applyFill="1" applyBorder="1"/>
    <xf numFmtId="0" fontId="3" fillId="2" borderId="5" xfId="0" applyFont="1" applyFill="1" applyBorder="1" applyAlignment="1">
      <alignment vertical="top" wrapText="1"/>
    </xf>
    <xf numFmtId="0" fontId="0" fillId="2" borderId="0" xfId="0" applyFill="1" applyAlignment="1">
      <alignment vertical="top"/>
    </xf>
    <xf numFmtId="0" fontId="11" fillId="2" borderId="0" xfId="0" quotePrefix="1" applyFont="1" applyFill="1"/>
    <xf numFmtId="0" fontId="0" fillId="2" borderId="7" xfId="0" applyFill="1" applyBorder="1" applyAlignment="1">
      <alignment horizontal="center" vertical="top" wrapText="1"/>
    </xf>
    <xf numFmtId="3" fontId="6" fillId="2" borderId="9" xfId="0" applyNumberFormat="1" applyFont="1" applyFill="1" applyBorder="1" applyAlignment="1">
      <alignment horizontal="right"/>
    </xf>
    <xf numFmtId="0" fontId="10" fillId="2" borderId="0" xfId="0" applyFont="1" applyFill="1"/>
    <xf numFmtId="164" fontId="0" fillId="2" borderId="1" xfId="1" applyNumberFormat="1" applyFont="1" applyFill="1" applyBorder="1"/>
    <xf numFmtId="164" fontId="0" fillId="2" borderId="11" xfId="1" applyNumberFormat="1" applyFont="1" applyFill="1" applyBorder="1"/>
    <xf numFmtId="164" fontId="0" fillId="2" borderId="13" xfId="1" applyNumberFormat="1" applyFont="1" applyFill="1" applyBorder="1"/>
    <xf numFmtId="3" fontId="7" fillId="2" borderId="2" xfId="0" applyNumberFormat="1" applyFont="1" applyFill="1" applyBorder="1" applyAlignment="1">
      <alignment horizontal="right"/>
    </xf>
    <xf numFmtId="3" fontId="7" fillId="2" borderId="3" xfId="0" applyNumberFormat="1" applyFont="1" applyFill="1" applyBorder="1" applyAlignment="1">
      <alignment horizontal="right"/>
    </xf>
    <xf numFmtId="3" fontId="7" fillId="2" borderId="4" xfId="0" applyNumberFormat="1" applyFont="1" applyFill="1" applyBorder="1" applyAlignment="1">
      <alignment horizontal="right"/>
    </xf>
    <xf numFmtId="3" fontId="6" fillId="2" borderId="11" xfId="0" applyNumberFormat="1" applyFont="1" applyFill="1" applyBorder="1" applyAlignment="1">
      <alignment horizontal="right"/>
    </xf>
    <xf numFmtId="164" fontId="3" fillId="2" borderId="11" xfId="1" applyNumberFormat="1" applyFont="1" applyFill="1" applyBorder="1"/>
    <xf numFmtId="0" fontId="3" fillId="2" borderId="0" xfId="0" applyFont="1" applyFill="1"/>
    <xf numFmtId="0" fontId="3" fillId="0" borderId="0" xfId="0" applyFont="1"/>
    <xf numFmtId="0" fontId="0" fillId="2" borderId="10" xfId="0" applyFont="1" applyFill="1" applyBorder="1"/>
    <xf numFmtId="164" fontId="2" fillId="2" borderId="9" xfId="1" applyNumberFormat="1" applyFont="1" applyFill="1" applyBorder="1"/>
    <xf numFmtId="0" fontId="0" fillId="2" borderId="0" xfId="0" applyFont="1" applyFill="1"/>
    <xf numFmtId="0" fontId="0" fillId="2" borderId="2" xfId="0" applyFill="1" applyBorder="1" applyAlignment="1">
      <alignment horizontal="center" wrapText="1"/>
    </xf>
    <xf numFmtId="0" fontId="0" fillId="2" borderId="3" xfId="0" applyFill="1" applyBorder="1" applyAlignment="1">
      <alignment horizontal="center" wrapText="1"/>
    </xf>
    <xf numFmtId="164" fontId="2" fillId="2" borderId="11" xfId="1" applyNumberFormat="1" applyFont="1" applyFill="1" applyBorder="1"/>
    <xf numFmtId="164" fontId="2" fillId="2" borderId="13" xfId="1" applyNumberFormat="1" applyFont="1" applyFill="1" applyBorder="1"/>
    <xf numFmtId="164" fontId="2" fillId="2" borderId="15" xfId="1" applyNumberFormat="1" applyFont="1" applyFill="1" applyBorder="1"/>
    <xf numFmtId="3" fontId="0" fillId="0" borderId="0" xfId="0" applyNumberFormat="1"/>
    <xf numFmtId="0" fontId="5" fillId="2" borderId="2" xfId="0" applyFont="1"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2" borderId="0" xfId="0" applyFill="1" applyBorder="1" applyAlignment="1">
      <alignment horizontal="left" wrapText="1"/>
    </xf>
    <xf numFmtId="0" fontId="0" fillId="2" borderId="11" xfId="0" applyFill="1" applyBorder="1" applyAlignment="1">
      <alignment horizontal="left" wrapText="1"/>
    </xf>
    <xf numFmtId="3" fontId="0" fillId="2" borderId="0" xfId="0" applyNumberFormat="1" applyFill="1" applyBorder="1" applyAlignment="1">
      <alignment horizontal="left"/>
    </xf>
    <xf numFmtId="164" fontId="0" fillId="2" borderId="0" xfId="1" applyNumberFormat="1" applyFont="1" applyFill="1" applyBorder="1" applyAlignment="1">
      <alignment horizontal="left"/>
    </xf>
    <xf numFmtId="0" fontId="0" fillId="2" borderId="11" xfId="0" applyFill="1" applyBorder="1" applyAlignment="1">
      <alignment horizontal="left"/>
    </xf>
    <xf numFmtId="0" fontId="0" fillId="2" borderId="10" xfId="0" applyFill="1" applyBorder="1" applyAlignment="1">
      <alignment horizontal="left"/>
    </xf>
    <xf numFmtId="0" fontId="0" fillId="2" borderId="0" xfId="0" applyFill="1" applyBorder="1" applyAlignment="1">
      <alignment horizontal="left"/>
    </xf>
    <xf numFmtId="0" fontId="0" fillId="2" borderId="12" xfId="0" applyFill="1" applyBorder="1" applyAlignment="1">
      <alignment horizontal="left"/>
    </xf>
    <xf numFmtId="0" fontId="0" fillId="2" borderId="14" xfId="0" applyFill="1" applyBorder="1" applyAlignment="1">
      <alignment horizontal="left"/>
    </xf>
    <xf numFmtId="0" fontId="0" fillId="2" borderId="13" xfId="0" applyFill="1" applyBorder="1" applyAlignment="1">
      <alignment horizontal="left"/>
    </xf>
    <xf numFmtId="9" fontId="0" fillId="0" borderId="0" xfId="1" applyFont="1"/>
    <xf numFmtId="0" fontId="12" fillId="2" borderId="0" xfId="0" applyFont="1" applyFill="1"/>
    <xf numFmtId="164" fontId="0" fillId="0" borderId="0" xfId="1" applyNumberFormat="1" applyFont="1"/>
    <xf numFmtId="0" fontId="0" fillId="6" borderId="0" xfId="0" applyFill="1"/>
    <xf numFmtId="0" fontId="0" fillId="7" borderId="0" xfId="0" applyFill="1"/>
    <xf numFmtId="0" fontId="0" fillId="8" borderId="0" xfId="0" applyFill="1"/>
    <xf numFmtId="164" fontId="0" fillId="0" borderId="0" xfId="1" applyNumberFormat="1" applyFont="1" applyBorder="1"/>
    <xf numFmtId="164" fontId="0" fillId="0" borderId="11" xfId="1" applyNumberFormat="1" applyFont="1" applyBorder="1"/>
    <xf numFmtId="0" fontId="3" fillId="2" borderId="5" xfId="0" applyFont="1" applyFill="1" applyBorder="1"/>
    <xf numFmtId="0" fontId="3" fillId="2" borderId="5" xfId="0" applyFont="1" applyFill="1" applyBorder="1" applyAlignment="1">
      <alignment horizontal="center"/>
    </xf>
    <xf numFmtId="0" fontId="3" fillId="2" borderId="8" xfId="0" applyFont="1" applyFill="1" applyBorder="1" applyAlignment="1">
      <alignment horizontal="center"/>
    </xf>
    <xf numFmtId="0" fontId="0" fillId="0" borderId="3" xfId="0" applyBorder="1"/>
    <xf numFmtId="0" fontId="3" fillId="2" borderId="3" xfId="0" applyFont="1" applyFill="1" applyBorder="1" applyAlignment="1">
      <alignment horizontal="center"/>
    </xf>
    <xf numFmtId="3" fontId="3" fillId="0" borderId="8" xfId="0" applyNumberFormat="1" applyFont="1" applyBorder="1"/>
    <xf numFmtId="0" fontId="3" fillId="0" borderId="6" xfId="0" applyFont="1" applyBorder="1"/>
    <xf numFmtId="3" fontId="0" fillId="0" borderId="0" xfId="0" applyNumberFormat="1" applyBorder="1"/>
    <xf numFmtId="0" fontId="0" fillId="0" borderId="11" xfId="0" applyBorder="1"/>
    <xf numFmtId="0" fontId="3" fillId="0" borderId="8" xfId="0" applyFont="1" applyBorder="1"/>
    <xf numFmtId="164" fontId="3" fillId="0" borderId="0" xfId="1" applyNumberFormat="1" applyFont="1"/>
    <xf numFmtId="164" fontId="0" fillId="2" borderId="11" xfId="1" applyNumberFormat="1" applyFont="1" applyFill="1" applyBorder="1" applyAlignment="1">
      <alignment horizontal="left"/>
    </xf>
    <xf numFmtId="0" fontId="5" fillId="2" borderId="3" xfId="0" applyFont="1" applyFill="1" applyBorder="1" applyAlignment="1">
      <alignment horizontal="left"/>
    </xf>
    <xf numFmtId="2" fontId="0" fillId="2" borderId="0" xfId="0" applyNumberFormat="1" applyFill="1" applyBorder="1" applyAlignment="1">
      <alignment horizontal="left" wrapText="1"/>
    </xf>
    <xf numFmtId="3" fontId="0" fillId="2" borderId="11" xfId="0" applyNumberFormat="1" applyFill="1" applyBorder="1" applyAlignment="1">
      <alignment horizontal="left"/>
    </xf>
    <xf numFmtId="0" fontId="0" fillId="0" borderId="0" xfId="0" applyBorder="1"/>
    <xf numFmtId="9" fontId="0" fillId="2" borderId="11" xfId="1" applyFont="1" applyFill="1" applyBorder="1"/>
    <xf numFmtId="164" fontId="0" fillId="0" borderId="0" xfId="0" applyNumberFormat="1" applyFill="1"/>
    <xf numFmtId="0" fontId="0" fillId="9" borderId="0" xfId="0" applyFont="1" applyFill="1"/>
    <xf numFmtId="164" fontId="12" fillId="9" borderId="0" xfId="0" applyNumberFormat="1" applyFont="1" applyFill="1"/>
    <xf numFmtId="10" fontId="12" fillId="9" borderId="0" xfId="0" applyNumberFormat="1" applyFont="1" applyFill="1"/>
    <xf numFmtId="0" fontId="3" fillId="2" borderId="2" xfId="0" applyFont="1" applyFill="1" applyBorder="1"/>
    <xf numFmtId="0" fontId="3" fillId="2" borderId="3" xfId="0" applyFont="1" applyFill="1" applyBorder="1"/>
    <xf numFmtId="0" fontId="3" fillId="2" borderId="24" xfId="0" applyFont="1" applyFill="1" applyBorder="1"/>
    <xf numFmtId="0" fontId="0" fillId="2" borderId="3" xfId="0" applyFont="1" applyFill="1" applyBorder="1"/>
    <xf numFmtId="0" fontId="12" fillId="2" borderId="3" xfId="0" applyFont="1" applyFill="1" applyBorder="1"/>
    <xf numFmtId="0" fontId="11" fillId="2" borderId="0" xfId="0" quotePrefix="1" applyFont="1" applyFill="1" applyBorder="1"/>
    <xf numFmtId="0" fontId="0" fillId="2" borderId="0" xfId="0" applyFont="1" applyFill="1" applyBorder="1"/>
    <xf numFmtId="0" fontId="12" fillId="2" borderId="0" xfId="0" applyFont="1" applyFill="1" applyBorder="1"/>
    <xf numFmtId="164" fontId="12" fillId="2" borderId="0" xfId="0" applyNumberFormat="1" applyFont="1" applyFill="1" applyBorder="1"/>
    <xf numFmtId="10" fontId="12" fillId="2" borderId="0" xfId="0" applyNumberFormat="1" applyFont="1" applyFill="1" applyBorder="1"/>
    <xf numFmtId="3" fontId="3" fillId="2" borderId="2" xfId="0" applyNumberFormat="1" applyFont="1" applyFill="1" applyBorder="1" applyAlignment="1">
      <alignment horizontal="right"/>
    </xf>
    <xf numFmtId="3" fontId="0" fillId="2" borderId="10" xfId="0" applyNumberFormat="1" applyFill="1" applyBorder="1"/>
    <xf numFmtId="3" fontId="0" fillId="2" borderId="12" xfId="0" applyNumberFormat="1" applyFill="1" applyBorder="1"/>
    <xf numFmtId="164" fontId="0" fillId="0" borderId="8" xfId="1" applyNumberFormat="1" applyFont="1" applyBorder="1"/>
    <xf numFmtId="164" fontId="0" fillId="0" borderId="6" xfId="1" applyNumberFormat="1" applyFont="1" applyBorder="1"/>
    <xf numFmtId="164" fontId="0" fillId="0" borderId="5" xfId="1" applyNumberFormat="1" applyFont="1" applyBorder="1"/>
    <xf numFmtId="9" fontId="0" fillId="2" borderId="0" xfId="1" applyFont="1" applyFill="1"/>
    <xf numFmtId="164" fontId="0" fillId="2" borderId="0" xfId="0" applyNumberFormat="1" applyFill="1"/>
    <xf numFmtId="0" fontId="3" fillId="2" borderId="0" xfId="0" applyFont="1" applyFill="1" applyBorder="1" applyAlignment="1">
      <alignment vertical="top" wrapText="1"/>
    </xf>
    <xf numFmtId="0" fontId="20" fillId="2" borderId="0" xfId="0" applyFont="1" applyFill="1"/>
    <xf numFmtId="0" fontId="11" fillId="2" borderId="0" xfId="0" applyFont="1" applyFill="1" applyBorder="1" applyAlignment="1"/>
    <xf numFmtId="0" fontId="11" fillId="2" borderId="10" xfId="0" applyFont="1" applyFill="1" applyBorder="1"/>
    <xf numFmtId="9" fontId="11" fillId="2" borderId="0" xfId="1" applyFont="1" applyFill="1" applyBorder="1"/>
    <xf numFmtId="9" fontId="11" fillId="2" borderId="11" xfId="1" applyFont="1" applyFill="1" applyBorder="1"/>
    <xf numFmtId="0" fontId="11" fillId="2" borderId="0" xfId="0" applyFont="1" applyFill="1" applyBorder="1" applyAlignment="1">
      <alignment horizontal="right" wrapText="1"/>
    </xf>
    <xf numFmtId="0" fontId="11" fillId="2" borderId="11" xfId="0" applyFont="1" applyFill="1" applyBorder="1" applyAlignment="1">
      <alignment horizontal="right" wrapText="1"/>
    </xf>
    <xf numFmtId="0" fontId="11" fillId="2" borderId="11" xfId="0" applyFont="1" applyFill="1" applyBorder="1" applyAlignment="1"/>
    <xf numFmtId="0" fontId="11" fillId="2" borderId="11" xfId="0" applyFont="1" applyFill="1" applyBorder="1"/>
    <xf numFmtId="0" fontId="11" fillId="2" borderId="12" xfId="0" applyFont="1" applyFill="1" applyBorder="1"/>
    <xf numFmtId="0" fontId="11" fillId="2" borderId="14" xfId="0" applyFont="1" applyFill="1" applyBorder="1"/>
    <xf numFmtId="0" fontId="11" fillId="2" borderId="13" xfId="0" applyFont="1" applyFill="1" applyBorder="1"/>
    <xf numFmtId="0" fontId="0" fillId="2" borderId="9" xfId="0" applyFill="1" applyBorder="1" applyAlignment="1">
      <alignment horizontal="left"/>
    </xf>
    <xf numFmtId="0" fontId="0" fillId="2" borderId="9" xfId="0" applyFill="1" applyBorder="1"/>
    <xf numFmtId="0" fontId="0" fillId="2" borderId="8" xfId="0" applyFill="1" applyBorder="1"/>
    <xf numFmtId="0" fontId="0" fillId="2" borderId="8" xfId="0" applyFill="1" applyBorder="1" applyAlignment="1">
      <alignment horizontal="left"/>
    </xf>
    <xf numFmtId="0" fontId="4" fillId="2" borderId="0" xfId="0" applyFont="1" applyFill="1" applyAlignment="1">
      <alignment horizontal="left"/>
    </xf>
    <xf numFmtId="164" fontId="0" fillId="2" borderId="5" xfId="1" applyNumberFormat="1" applyFont="1" applyFill="1" applyBorder="1" applyAlignment="1">
      <alignment horizontal="center" vertical="center" wrapText="1"/>
    </xf>
    <xf numFmtId="164" fontId="0" fillId="2" borderId="8" xfId="1" applyNumberFormat="1" applyFont="1" applyFill="1" applyBorder="1" applyAlignment="1">
      <alignment horizontal="center" vertical="center" wrapText="1"/>
    </xf>
    <xf numFmtId="164" fontId="0" fillId="2" borderId="6" xfId="1" applyNumberFormat="1" applyFont="1" applyFill="1" applyBorder="1" applyAlignment="1">
      <alignment horizontal="center" vertical="center" wrapText="1"/>
    </xf>
    <xf numFmtId="0" fontId="0" fillId="2" borderId="5" xfId="0" applyFill="1" applyBorder="1" applyAlignment="1">
      <alignment horizontal="right"/>
    </xf>
    <xf numFmtId="0" fontId="0" fillId="2" borderId="8" xfId="0" applyFill="1" applyBorder="1" applyAlignment="1">
      <alignment horizontal="right"/>
    </xf>
    <xf numFmtId="0" fontId="0" fillId="2" borderId="6" xfId="0" applyFill="1" applyBorder="1" applyAlignment="1">
      <alignment horizontal="right"/>
    </xf>
    <xf numFmtId="0" fontId="0" fillId="2" borderId="0" xfId="0" applyFill="1" applyBorder="1" applyAlignment="1">
      <alignment vertical="center" wrapText="1"/>
    </xf>
    <xf numFmtId="3" fontId="0" fillId="2" borderId="0" xfId="0" applyNumberFormat="1" applyFill="1"/>
    <xf numFmtId="1" fontId="0" fillId="2" borderId="0" xfId="0" applyNumberFormat="1" applyFill="1"/>
    <xf numFmtId="9" fontId="11" fillId="2" borderId="0" xfId="1" applyNumberFormat="1" applyFont="1" applyFill="1" applyBorder="1"/>
    <xf numFmtId="0" fontId="22" fillId="2" borderId="0" xfId="0" applyFont="1" applyFill="1" applyAlignment="1">
      <alignment horizontal="left" vertical="top"/>
    </xf>
    <xf numFmtId="0" fontId="0" fillId="2" borderId="0" xfId="0" applyFill="1" applyAlignment="1">
      <alignment vertical="center"/>
    </xf>
    <xf numFmtId="1" fontId="11" fillId="2" borderId="0" xfId="1" applyNumberFormat="1" applyFont="1" applyFill="1" applyBorder="1"/>
    <xf numFmtId="1" fontId="11" fillId="2" borderId="11" xfId="1" applyNumberFormat="1" applyFont="1" applyFill="1" applyBorder="1"/>
    <xf numFmtId="164" fontId="11" fillId="2" borderId="0" xfId="1" applyNumberFormat="1" applyFont="1" applyFill="1" applyBorder="1"/>
    <xf numFmtId="164" fontId="11" fillId="2" borderId="11" xfId="1" applyNumberFormat="1" applyFont="1" applyFill="1" applyBorder="1"/>
    <xf numFmtId="0" fontId="21" fillId="2" borderId="0" xfId="0" applyFont="1" applyFill="1"/>
    <xf numFmtId="9" fontId="3" fillId="2" borderId="0" xfId="1" applyFont="1" applyFill="1" applyBorder="1" applyAlignment="1">
      <alignment horizontal="right"/>
    </xf>
    <xf numFmtId="0" fontId="10" fillId="2" borderId="0" xfId="0" applyFont="1" applyFill="1" applyAlignment="1">
      <alignment vertical="center"/>
    </xf>
    <xf numFmtId="0" fontId="0" fillId="2" borderId="0" xfId="0" applyFill="1" applyBorder="1" applyAlignment="1">
      <alignment vertical="top" wrapText="1"/>
    </xf>
    <xf numFmtId="0" fontId="0" fillId="2" borderId="0" xfId="0" applyFill="1" applyAlignment="1">
      <alignment vertical="top" wrapText="1"/>
    </xf>
    <xf numFmtId="0" fontId="11" fillId="2" borderId="0" xfId="0" applyFont="1" applyFill="1" applyAlignment="1">
      <alignment vertical="top" wrapText="1"/>
    </xf>
    <xf numFmtId="0" fontId="3" fillId="2" borderId="14" xfId="0" applyFont="1" applyFill="1" applyBorder="1" applyAlignment="1">
      <alignment vertical="top" wrapText="1"/>
    </xf>
    <xf numFmtId="0" fontId="11" fillId="2" borderId="0" xfId="0" applyFont="1" applyFill="1" applyAlignment="1">
      <alignment vertical="top" wrapText="1"/>
    </xf>
    <xf numFmtId="9" fontId="0" fillId="2" borderId="9" xfId="0" applyNumberFormat="1" applyFont="1" applyFill="1" applyBorder="1"/>
    <xf numFmtId="9" fontId="0" fillId="2" borderId="15" xfId="0" applyNumberFormat="1" applyFont="1" applyFill="1" applyBorder="1"/>
    <xf numFmtId="0" fontId="0" fillId="2" borderId="7" xfId="0" applyFont="1" applyFill="1" applyBorder="1"/>
    <xf numFmtId="0" fontId="0" fillId="2" borderId="2" xfId="0" applyFont="1" applyFill="1" applyBorder="1"/>
    <xf numFmtId="0" fontId="0" fillId="2" borderId="1" xfId="0" applyFont="1" applyFill="1" applyBorder="1"/>
    <xf numFmtId="0" fontId="23" fillId="2" borderId="0" xfId="0" applyFont="1" applyFill="1" applyAlignment="1">
      <alignment vertical="top" wrapText="1"/>
    </xf>
    <xf numFmtId="0" fontId="24" fillId="2" borderId="0" xfId="0" applyFont="1" applyFill="1" applyAlignment="1">
      <alignment vertical="top"/>
    </xf>
    <xf numFmtId="0" fontId="0" fillId="2" borderId="5" xfId="0" applyFont="1" applyFill="1" applyBorder="1"/>
    <xf numFmtId="0" fontId="0" fillId="2" borderId="5" xfId="0" applyFont="1" applyFill="1" applyBorder="1" applyAlignment="1">
      <alignment horizontal="center"/>
    </xf>
    <xf numFmtId="0" fontId="0" fillId="2" borderId="8" xfId="0" applyFont="1" applyFill="1" applyBorder="1" applyAlignment="1">
      <alignment horizontal="center"/>
    </xf>
    <xf numFmtId="0" fontId="0" fillId="2" borderId="6" xfId="0" applyFont="1" applyFill="1" applyBorder="1" applyAlignment="1">
      <alignment horizontal="center"/>
    </xf>
    <xf numFmtId="9" fontId="0" fillId="2" borderId="10" xfId="0" applyNumberFormat="1" applyFont="1" applyFill="1" applyBorder="1" applyAlignment="1">
      <alignment horizontal="right"/>
    </xf>
    <xf numFmtId="9" fontId="0" fillId="2" borderId="0" xfId="0" applyNumberFormat="1" applyFont="1" applyFill="1" applyBorder="1" applyAlignment="1">
      <alignment horizontal="right"/>
    </xf>
    <xf numFmtId="9" fontId="0" fillId="2" borderId="11" xfId="0" applyNumberFormat="1" applyFont="1" applyFill="1" applyBorder="1" applyAlignment="1">
      <alignment horizontal="right"/>
    </xf>
    <xf numFmtId="9" fontId="0" fillId="2" borderId="12" xfId="0" applyNumberFormat="1" applyFont="1" applyFill="1" applyBorder="1" applyAlignment="1">
      <alignment horizontal="right"/>
    </xf>
    <xf numFmtId="9" fontId="0" fillId="2" borderId="14" xfId="0" applyNumberFormat="1" applyFont="1" applyFill="1" applyBorder="1" applyAlignment="1">
      <alignment horizontal="right"/>
    </xf>
    <xf numFmtId="9" fontId="0" fillId="2" borderId="13" xfId="0" applyNumberFormat="1" applyFont="1" applyFill="1" applyBorder="1" applyAlignment="1">
      <alignment horizontal="right"/>
    </xf>
    <xf numFmtId="0" fontId="0" fillId="2" borderId="14" xfId="0" applyFont="1" applyFill="1" applyBorder="1" applyAlignment="1">
      <alignment vertical="top" wrapText="1"/>
    </xf>
    <xf numFmtId="0" fontId="0" fillId="2" borderId="0" xfId="0" applyFont="1" applyFill="1" applyAlignment="1">
      <alignment vertical="top" wrapText="1"/>
    </xf>
    <xf numFmtId="9" fontId="0" fillId="2" borderId="3" xfId="0" applyNumberFormat="1" applyFont="1" applyFill="1" applyBorder="1" applyAlignment="1">
      <alignment horizontal="right"/>
    </xf>
    <xf numFmtId="9" fontId="0" fillId="2" borderId="4" xfId="0" applyNumberFormat="1" applyFont="1" applyFill="1" applyBorder="1" applyAlignment="1">
      <alignment horizontal="right"/>
    </xf>
    <xf numFmtId="9" fontId="0" fillId="2" borderId="2" xfId="0" applyNumberFormat="1" applyFont="1" applyFill="1" applyBorder="1" applyAlignment="1">
      <alignment horizontal="right"/>
    </xf>
    <xf numFmtId="0" fontId="3" fillId="2" borderId="0" xfId="0" applyFont="1" applyFill="1" applyBorder="1"/>
    <xf numFmtId="0" fontId="0" fillId="2" borderId="0" xfId="0" applyFill="1" applyBorder="1" applyAlignment="1">
      <alignment horizontal="right" wrapText="1"/>
    </xf>
    <xf numFmtId="164" fontId="2" fillId="2" borderId="0" xfId="1" applyNumberFormat="1" applyFont="1" applyFill="1" applyBorder="1"/>
    <xf numFmtId="0" fontId="24" fillId="2" borderId="0" xfId="0" applyFont="1" applyFill="1"/>
    <xf numFmtId="0" fontId="26" fillId="2" borderId="0" xfId="19" applyFont="1" applyFill="1" applyAlignment="1">
      <alignment horizontal="left" vertical="center"/>
    </xf>
    <xf numFmtId="0" fontId="0" fillId="2" borderId="0" xfId="0" applyFont="1" applyFill="1" applyAlignment="1">
      <alignment horizontal="left" vertical="center"/>
    </xf>
    <xf numFmtId="0" fontId="0" fillId="2" borderId="0" xfId="0" applyFill="1" applyAlignment="1">
      <alignment horizontal="left" vertical="center"/>
    </xf>
    <xf numFmtId="0" fontId="26" fillId="2" borderId="0" xfId="19" applyFont="1" applyFill="1" applyAlignment="1">
      <alignment vertical="center"/>
    </xf>
    <xf numFmtId="0" fontId="0" fillId="2" borderId="0" xfId="0" applyFont="1" applyFill="1" applyAlignment="1">
      <alignment vertical="center"/>
    </xf>
    <xf numFmtId="0" fontId="7" fillId="2" borderId="0" xfId="0" applyFont="1" applyFill="1" applyAlignment="1">
      <alignment horizontal="left" vertical="center" readingOrder="1"/>
    </xf>
    <xf numFmtId="0" fontId="25" fillId="2" borderId="0" xfId="19" applyFill="1"/>
    <xf numFmtId="0" fontId="0" fillId="2" borderId="0" xfId="0" applyFont="1" applyFill="1" applyAlignment="1">
      <alignment horizontal="left" vertical="center" wrapText="1"/>
    </xf>
    <xf numFmtId="0" fontId="25" fillId="3" borderId="0" xfId="19" applyFill="1"/>
    <xf numFmtId="0" fontId="3" fillId="2" borderId="14" xfId="0" applyFont="1" applyFill="1" applyBorder="1" applyAlignment="1">
      <alignment vertical="top" wrapText="1"/>
    </xf>
    <xf numFmtId="0" fontId="0" fillId="2" borderId="14" xfId="0" applyFill="1" applyBorder="1" applyAlignment="1">
      <alignment vertical="top" wrapText="1"/>
    </xf>
    <xf numFmtId="0" fontId="0" fillId="2" borderId="0" xfId="0" applyFill="1" applyBorder="1" applyAlignment="1">
      <alignment vertical="top" wrapText="1"/>
    </xf>
    <xf numFmtId="0" fontId="3" fillId="2" borderId="14" xfId="0" applyFont="1" applyFill="1" applyBorder="1" applyAlignment="1">
      <alignment horizontal="left" vertical="top" wrapText="1"/>
    </xf>
    <xf numFmtId="0" fontId="11" fillId="2" borderId="3" xfId="0" applyFont="1" applyFill="1" applyBorder="1" applyAlignment="1">
      <alignment vertical="top" wrapText="1"/>
    </xf>
    <xf numFmtId="0" fontId="0" fillId="2" borderId="3" xfId="0" applyFill="1" applyBorder="1" applyAlignment="1">
      <alignment vertical="top" wrapText="1"/>
    </xf>
    <xf numFmtId="0" fontId="10" fillId="4" borderId="25" xfId="0" applyFont="1" applyFill="1" applyBorder="1" applyAlignment="1"/>
    <xf numFmtId="0" fontId="10" fillId="4" borderId="20" xfId="0" applyFont="1" applyFill="1" applyBorder="1" applyAlignment="1"/>
    <xf numFmtId="0" fontId="10" fillId="4" borderId="21" xfId="0" applyFont="1" applyFill="1" applyBorder="1" applyAlignment="1"/>
    <xf numFmtId="0" fontId="4" fillId="2" borderId="14" xfId="0" applyFont="1" applyFill="1" applyBorder="1" applyAlignment="1">
      <alignment horizontal="left" vertical="top" wrapText="1"/>
    </xf>
    <xf numFmtId="0" fontId="11" fillId="2" borderId="0" xfId="0" applyFont="1" applyFill="1" applyAlignment="1">
      <alignment horizontal="left" vertical="top" wrapText="1"/>
    </xf>
    <xf numFmtId="0" fontId="0" fillId="2" borderId="0" xfId="0" applyFill="1" applyAlignment="1">
      <alignment vertical="top" wrapText="1"/>
    </xf>
    <xf numFmtId="166" fontId="17" fillId="5" borderId="5" xfId="7" applyFont="1" applyFill="1" applyBorder="1" applyAlignment="1">
      <alignment horizontal="center" vertical="center" wrapText="1"/>
    </xf>
    <xf numFmtId="166" fontId="17" fillId="5" borderId="8" xfId="7" applyFont="1" applyFill="1" applyBorder="1" applyAlignment="1">
      <alignment horizontal="center" vertical="center" wrapText="1"/>
    </xf>
    <xf numFmtId="166" fontId="17" fillId="5" borderId="6" xfId="7" applyFont="1" applyFill="1" applyBorder="1" applyAlignment="1">
      <alignment horizontal="center" vertical="center" wrapText="1"/>
    </xf>
    <xf numFmtId="166" fontId="17" fillId="5" borderId="1" xfId="7" applyFont="1" applyFill="1" applyBorder="1" applyAlignment="1">
      <alignment horizontal="center" vertical="center" wrapText="1"/>
    </xf>
    <xf numFmtId="166" fontId="17" fillId="5" borderId="15" xfId="7" applyFont="1" applyFill="1" applyBorder="1" applyAlignment="1">
      <alignment horizontal="center" vertical="center" wrapText="1"/>
    </xf>
    <xf numFmtId="0" fontId="11" fillId="2" borderId="0" xfId="0" applyFont="1" applyFill="1" applyAlignment="1">
      <alignment vertical="top" wrapText="1"/>
    </xf>
    <xf numFmtId="0" fontId="4" fillId="2" borderId="0" xfId="0" applyFont="1" applyFill="1" applyAlignment="1">
      <alignment horizontal="left" vertical="center" wrapText="1"/>
    </xf>
    <xf numFmtId="0" fontId="3" fillId="2" borderId="0" xfId="0" applyFont="1" applyFill="1" applyAlignment="1">
      <alignment vertical="top" wrapText="1"/>
    </xf>
    <xf numFmtId="0" fontId="0" fillId="2" borderId="0" xfId="0" applyFont="1" applyFill="1" applyAlignment="1">
      <alignment vertical="top" wrapText="1"/>
    </xf>
    <xf numFmtId="0" fontId="10" fillId="4" borderId="19" xfId="0" applyFont="1" applyFill="1" applyBorder="1" applyAlignment="1"/>
    <xf numFmtId="0" fontId="11" fillId="2" borderId="10" xfId="0" applyFont="1" applyFill="1" applyBorder="1" applyAlignment="1">
      <alignment horizontal="left" indent="3"/>
    </xf>
    <xf numFmtId="0" fontId="11" fillId="2" borderId="0" xfId="0" applyFont="1" applyFill="1" applyBorder="1" applyAlignment="1">
      <alignment horizontal="left" indent="3"/>
    </xf>
    <xf numFmtId="0" fontId="4" fillId="2" borderId="0" xfId="0" applyFont="1" applyFill="1" applyAlignment="1">
      <alignment horizontal="left"/>
    </xf>
    <xf numFmtId="0" fontId="4" fillId="10" borderId="0" xfId="0" applyFont="1" applyFill="1" applyAlignment="1">
      <alignment horizontal="left"/>
    </xf>
  </cellXfs>
  <cellStyles count="20">
    <cellStyle name="CellNationName" xfId="2"/>
    <cellStyle name="CellRegionName" xfId="3"/>
    <cellStyle name="Comma 2" xfId="4"/>
    <cellStyle name="Comma 3" xfId="9"/>
    <cellStyle name="Comma 4" xfId="8"/>
    <cellStyle name="Hyperlink" xfId="19" builtinId="8"/>
    <cellStyle name="Normal" xfId="0" builtinId="0"/>
    <cellStyle name="Normal 2" xfId="5"/>
    <cellStyle name="Normal 2 2" xfId="10"/>
    <cellStyle name="Normal 3" xfId="11"/>
    <cellStyle name="Normal 4" xfId="18"/>
    <cellStyle name="Normal_Key information and summary tables" xfId="7"/>
    <cellStyle name="Percent" xfId="1" builtinId="5"/>
    <cellStyle name="Percent 2" xfId="12"/>
    <cellStyle name="Percent 3" xfId="6"/>
    <cellStyle name="Table Cells" xfId="13"/>
    <cellStyle name="Table Column Headings" xfId="14"/>
    <cellStyle name="Table Number" xfId="15"/>
    <cellStyle name="Table Row Headings" xfId="16"/>
    <cellStyle name="Table Title" xfId="17"/>
  </cellStyles>
  <dxfs count="6">
    <dxf>
      <fill>
        <patternFill>
          <bgColor rgb="FFFF0000"/>
        </patternFill>
      </fill>
    </dxf>
    <dxf>
      <fill>
        <patternFill>
          <bgColor theme="6" tint="0.79998168889431442"/>
        </patternFill>
      </fill>
    </dxf>
    <dxf>
      <fill>
        <patternFill>
          <bgColor rgb="FF92D050"/>
        </patternFill>
      </fill>
    </dxf>
    <dxf>
      <fill>
        <patternFill>
          <bgColor rgb="FFFF0000"/>
        </patternFill>
      </fill>
    </dxf>
    <dxf>
      <fill>
        <patternFill>
          <bgColor theme="6" tint="0.79998168889431442"/>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worksheet" Target="worksheets/sheet63.xml"/><Relationship Id="rId68" Type="http://schemas.openxmlformats.org/officeDocument/2006/relationships/styles" Target="styles.xml"/><Relationship Id="rId7" Type="http://schemas.openxmlformats.org/officeDocument/2006/relationships/worksheet" Target="worksheets/sheet7.xml"/><Relationship Id="rId71"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61" Type="http://schemas.openxmlformats.org/officeDocument/2006/relationships/worksheet" Target="worksheets/sheet6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alcChain" Target="calcChain.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4.xml"/></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15.xml"/></Relationships>
</file>

<file path=xl/charts/_rels/chart14.xml.rels><?xml version="1.0" encoding="UTF-8" standalone="yes"?>
<Relationships xmlns="http://schemas.openxmlformats.org/package/2006/relationships"><Relationship Id="rId1" Type="http://schemas.openxmlformats.org/officeDocument/2006/relationships/chartUserShapes" Target="../drawings/drawing16.xml"/></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16.xml.rels><?xml version="1.0" encoding="UTF-8" standalone="yes"?>
<Relationships xmlns="http://schemas.openxmlformats.org/package/2006/relationships"><Relationship Id="rId1" Type="http://schemas.openxmlformats.org/officeDocument/2006/relationships/chartUserShapes" Target="../drawings/drawing18.xml"/></Relationships>
</file>

<file path=xl/charts/_rels/chart17.xml.rels><?xml version="1.0" encoding="UTF-8" standalone="yes"?>
<Relationships xmlns="http://schemas.openxmlformats.org/package/2006/relationships"><Relationship Id="rId1" Type="http://schemas.openxmlformats.org/officeDocument/2006/relationships/chartUserShapes" Target="../drawings/drawing19.xml"/></Relationships>
</file>

<file path=xl/charts/_rels/chart18.xml.rels><?xml version="1.0" encoding="UTF-8" standalone="yes"?>
<Relationships xmlns="http://schemas.openxmlformats.org/package/2006/relationships"><Relationship Id="rId1" Type="http://schemas.openxmlformats.org/officeDocument/2006/relationships/chartUserShapes" Target="../drawings/drawing20.xml"/></Relationships>
</file>

<file path=xl/charts/_rels/chart19.xml.rels><?xml version="1.0" encoding="UTF-8" standalone="yes"?>
<Relationships xmlns="http://schemas.openxmlformats.org/package/2006/relationships"><Relationship Id="rId1" Type="http://schemas.openxmlformats.org/officeDocument/2006/relationships/chartUserShapes" Target="../drawings/drawing21.xml"/></Relationships>
</file>

<file path=xl/charts/_rels/chart20.xml.rels><?xml version="1.0" encoding="UTF-8" standalone="yes"?>
<Relationships xmlns="http://schemas.openxmlformats.org/package/2006/relationships"><Relationship Id="rId1" Type="http://schemas.openxmlformats.org/officeDocument/2006/relationships/chartUserShapes" Target="../drawings/drawing22.xml"/></Relationships>
</file>

<file path=xl/charts/_rels/chart21.xml.rels><?xml version="1.0" encoding="UTF-8" standalone="yes"?>
<Relationships xmlns="http://schemas.openxmlformats.org/package/2006/relationships"><Relationship Id="rId1" Type="http://schemas.openxmlformats.org/officeDocument/2006/relationships/chartUserShapes" Target="../drawings/drawing23.xml"/></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24.xml"/></Relationships>
</file>

<file path=xl/charts/_rels/chart25.xml.rels><?xml version="1.0" encoding="UTF-8" standalone="yes"?>
<Relationships xmlns="http://schemas.openxmlformats.org/package/2006/relationships"><Relationship Id="rId1" Type="http://schemas.openxmlformats.org/officeDocument/2006/relationships/chartUserShapes" Target="../drawings/drawing25.xml"/></Relationships>
</file>

<file path=xl/charts/_rels/chart26.xml.rels><?xml version="1.0" encoding="UTF-8" standalone="yes"?>
<Relationships xmlns="http://schemas.openxmlformats.org/package/2006/relationships"><Relationship Id="rId1" Type="http://schemas.openxmlformats.org/officeDocument/2006/relationships/chartUserShapes" Target="../drawings/drawing27.xml"/></Relationships>
</file>

<file path=xl/charts/_rels/chart27.xml.rels><?xml version="1.0" encoding="UTF-8" standalone="yes"?>
<Relationships xmlns="http://schemas.openxmlformats.org/package/2006/relationships"><Relationship Id="rId1" Type="http://schemas.openxmlformats.org/officeDocument/2006/relationships/chartUserShapes" Target="../drawings/drawing28.xml"/></Relationships>
</file>

<file path=xl/charts/_rels/chart28.xml.rels><?xml version="1.0" encoding="UTF-8" standalone="yes"?>
<Relationships xmlns="http://schemas.openxmlformats.org/package/2006/relationships"><Relationship Id="rId1" Type="http://schemas.openxmlformats.org/officeDocument/2006/relationships/chartUserShapes" Target="../drawings/drawing29.xml"/></Relationships>
</file>

<file path=xl/charts/_rels/chart29.xml.rels><?xml version="1.0" encoding="UTF-8" standalone="yes"?>
<Relationships xmlns="http://schemas.openxmlformats.org/package/2006/relationships"><Relationship Id="rId1" Type="http://schemas.openxmlformats.org/officeDocument/2006/relationships/chartUserShapes" Target="../drawings/drawing30.xml"/></Relationships>
</file>

<file path=xl/charts/_rels/chart30.xml.rels><?xml version="1.0" encoding="UTF-8" standalone="yes"?>
<Relationships xmlns="http://schemas.openxmlformats.org/package/2006/relationships"><Relationship Id="rId1" Type="http://schemas.openxmlformats.org/officeDocument/2006/relationships/chartUserShapes" Target="../drawings/drawing31.xml"/></Relationships>
</file>

<file path=xl/charts/_rels/chart31.xml.rels><?xml version="1.0" encoding="UTF-8" standalone="yes"?>
<Relationships xmlns="http://schemas.openxmlformats.org/package/2006/relationships"><Relationship Id="rId1" Type="http://schemas.openxmlformats.org/officeDocument/2006/relationships/chartUserShapes" Target="../drawings/drawing32.xml"/></Relationships>
</file>

<file path=xl/charts/_rels/chart32.xml.rels><?xml version="1.0" encoding="UTF-8" standalone="yes"?>
<Relationships xmlns="http://schemas.openxmlformats.org/package/2006/relationships"><Relationship Id="rId1" Type="http://schemas.openxmlformats.org/officeDocument/2006/relationships/chartUserShapes" Target="../drawings/drawing33.xml"/></Relationships>
</file>

<file path=xl/charts/_rels/chart33.xml.rels><?xml version="1.0" encoding="UTF-8" standalone="yes"?>
<Relationships xmlns="http://schemas.openxmlformats.org/package/2006/relationships"><Relationship Id="rId1" Type="http://schemas.openxmlformats.org/officeDocument/2006/relationships/chartUserShapes" Target="../drawings/drawing34.xml"/></Relationships>
</file>

<file path=xl/charts/_rels/chart34.xml.rels><?xml version="1.0" encoding="UTF-8" standalone="yes"?>
<Relationships xmlns="http://schemas.openxmlformats.org/package/2006/relationships"><Relationship Id="rId1" Type="http://schemas.openxmlformats.org/officeDocument/2006/relationships/chartUserShapes" Target="../drawings/drawing35.xml"/></Relationships>
</file>

<file path=xl/charts/_rels/chart35.xml.rels><?xml version="1.0" encoding="UTF-8" standalone="yes"?>
<Relationships xmlns="http://schemas.openxmlformats.org/package/2006/relationships"><Relationship Id="rId1" Type="http://schemas.openxmlformats.org/officeDocument/2006/relationships/chartUserShapes" Target="../drawings/drawing36.xml"/></Relationships>
</file>

<file path=xl/charts/_rels/chart38.xml.rels><?xml version="1.0" encoding="UTF-8" standalone="yes"?>
<Relationships xmlns="http://schemas.openxmlformats.org/package/2006/relationships"><Relationship Id="rId1" Type="http://schemas.openxmlformats.org/officeDocument/2006/relationships/chartUserShapes" Target="../drawings/drawing37.xml"/></Relationships>
</file>

<file path=xl/charts/_rels/chart39.xml.rels><?xml version="1.0" encoding="UTF-8" standalone="yes"?>
<Relationships xmlns="http://schemas.openxmlformats.org/package/2006/relationships"><Relationship Id="rId1" Type="http://schemas.openxmlformats.org/officeDocument/2006/relationships/chartUserShapes" Target="../drawings/drawing38.xml"/></Relationships>
</file>

<file path=xl/charts/_rels/chart40.xml.rels><?xml version="1.0" encoding="UTF-8" standalone="yes"?>
<Relationships xmlns="http://schemas.openxmlformats.org/package/2006/relationships"><Relationship Id="rId1" Type="http://schemas.openxmlformats.org/officeDocument/2006/relationships/chartUserShapes" Target="../drawings/drawing40.xml"/></Relationships>
</file>

<file path=xl/charts/_rels/chart41.xml.rels><?xml version="1.0" encoding="UTF-8" standalone="yes"?>
<Relationships xmlns="http://schemas.openxmlformats.org/package/2006/relationships"><Relationship Id="rId1" Type="http://schemas.openxmlformats.org/officeDocument/2006/relationships/chartUserShapes" Target="../drawings/drawing41.xml"/></Relationships>
</file>

<file path=xl/charts/_rels/chart42.xml.rels><?xml version="1.0" encoding="UTF-8" standalone="yes"?>
<Relationships xmlns="http://schemas.openxmlformats.org/package/2006/relationships"><Relationship Id="rId1" Type="http://schemas.openxmlformats.org/officeDocument/2006/relationships/chartUserShapes" Target="../drawings/drawing42.xml"/></Relationships>
</file>

<file path=xl/charts/_rels/chart43.xml.rels><?xml version="1.0" encoding="UTF-8" standalone="yes"?>
<Relationships xmlns="http://schemas.openxmlformats.org/package/2006/relationships"><Relationship Id="rId1" Type="http://schemas.openxmlformats.org/officeDocument/2006/relationships/chartUserShapes" Target="../drawings/drawing43.xml"/></Relationships>
</file>

<file path=xl/charts/_rels/chart44.xml.rels><?xml version="1.0" encoding="UTF-8" standalone="yes"?>
<Relationships xmlns="http://schemas.openxmlformats.org/package/2006/relationships"><Relationship Id="rId1" Type="http://schemas.openxmlformats.org/officeDocument/2006/relationships/chartUserShapes" Target="../drawings/drawing44.xml"/></Relationships>
</file>

<file path=xl/charts/_rels/chart45.xml.rels><?xml version="1.0" encoding="UTF-8" standalone="yes"?>
<Relationships xmlns="http://schemas.openxmlformats.org/package/2006/relationships"><Relationship Id="rId1" Type="http://schemas.openxmlformats.org/officeDocument/2006/relationships/chartUserShapes" Target="../drawings/drawing45.xml"/></Relationships>
</file>

<file path=xl/charts/_rels/chart46.xml.rels><?xml version="1.0" encoding="UTF-8" standalone="yes"?>
<Relationships xmlns="http://schemas.openxmlformats.org/package/2006/relationships"><Relationship Id="rId1" Type="http://schemas.openxmlformats.org/officeDocument/2006/relationships/chartUserShapes" Target="../drawings/drawing46.xml"/></Relationships>
</file>

<file path=xl/charts/_rels/chart47.xml.rels><?xml version="1.0" encoding="UTF-8" standalone="yes"?>
<Relationships xmlns="http://schemas.openxmlformats.org/package/2006/relationships"><Relationship Id="rId1" Type="http://schemas.openxmlformats.org/officeDocument/2006/relationships/chartUserShapes" Target="../drawings/drawing47.xml"/></Relationships>
</file>

<file path=xl/charts/_rels/chart48.xml.rels><?xml version="1.0" encoding="UTF-8" standalone="yes"?>
<Relationships xmlns="http://schemas.openxmlformats.org/package/2006/relationships"><Relationship Id="rId1" Type="http://schemas.openxmlformats.org/officeDocument/2006/relationships/chartUserShapes" Target="../drawings/drawing48.xml"/></Relationships>
</file>

<file path=xl/charts/_rels/chart49.xml.rels><?xml version="1.0" encoding="UTF-8" standalone="yes"?>
<Relationships xmlns="http://schemas.openxmlformats.org/package/2006/relationships"><Relationship Id="rId1" Type="http://schemas.openxmlformats.org/officeDocument/2006/relationships/chartUserShapes" Target="../drawings/drawing49.xml"/></Relationships>
</file>

<file path=xl/charts/_rels/chart52.xml.rels><?xml version="1.0" encoding="UTF-8" standalone="yes"?>
<Relationships xmlns="http://schemas.openxmlformats.org/package/2006/relationships"><Relationship Id="rId1" Type="http://schemas.openxmlformats.org/officeDocument/2006/relationships/chartUserShapes" Target="../drawings/drawing50.xml"/></Relationships>
</file>

<file path=xl/charts/_rels/chart53.xml.rels><?xml version="1.0" encoding="UTF-8" standalone="yes"?>
<Relationships xmlns="http://schemas.openxmlformats.org/package/2006/relationships"><Relationship Id="rId1" Type="http://schemas.openxmlformats.org/officeDocument/2006/relationships/chartUserShapes" Target="../drawings/drawing51.xml"/></Relationships>
</file>

<file path=xl/charts/_rels/chart54.xml.rels><?xml version="1.0" encoding="UTF-8" standalone="yes"?>
<Relationships xmlns="http://schemas.openxmlformats.org/package/2006/relationships"><Relationship Id="rId1" Type="http://schemas.openxmlformats.org/officeDocument/2006/relationships/chartUserShapes" Target="../drawings/drawing53.xml"/></Relationships>
</file>

<file path=xl/charts/_rels/chart55.xml.rels><?xml version="1.0" encoding="UTF-8" standalone="yes"?>
<Relationships xmlns="http://schemas.openxmlformats.org/package/2006/relationships"><Relationship Id="rId1" Type="http://schemas.openxmlformats.org/officeDocument/2006/relationships/chartUserShapes" Target="../drawings/drawing54.xml"/></Relationships>
</file>

<file path=xl/charts/_rels/chart56.xml.rels><?xml version="1.0" encoding="UTF-8" standalone="yes"?>
<Relationships xmlns="http://schemas.openxmlformats.org/package/2006/relationships"><Relationship Id="rId1" Type="http://schemas.openxmlformats.org/officeDocument/2006/relationships/chartUserShapes" Target="../drawings/drawing55.xml"/></Relationships>
</file>

<file path=xl/charts/_rels/chart57.xml.rels><?xml version="1.0" encoding="UTF-8" standalone="yes"?>
<Relationships xmlns="http://schemas.openxmlformats.org/package/2006/relationships"><Relationship Id="rId1" Type="http://schemas.openxmlformats.org/officeDocument/2006/relationships/chartUserShapes" Target="../drawings/drawing56.xml"/></Relationships>
</file>

<file path=xl/charts/_rels/chart58.xml.rels><?xml version="1.0" encoding="UTF-8" standalone="yes"?>
<Relationships xmlns="http://schemas.openxmlformats.org/package/2006/relationships"><Relationship Id="rId1" Type="http://schemas.openxmlformats.org/officeDocument/2006/relationships/chartUserShapes" Target="../drawings/drawing57.xml"/></Relationships>
</file>

<file path=xl/charts/_rels/chart59.xml.rels><?xml version="1.0" encoding="UTF-8" standalone="yes"?>
<Relationships xmlns="http://schemas.openxmlformats.org/package/2006/relationships"><Relationship Id="rId1" Type="http://schemas.openxmlformats.org/officeDocument/2006/relationships/chartUserShapes" Target="../drawings/drawing58.xml"/></Relationships>
</file>

<file path=xl/charts/_rels/chart60.xml.rels><?xml version="1.0" encoding="UTF-8" standalone="yes"?>
<Relationships xmlns="http://schemas.openxmlformats.org/package/2006/relationships"><Relationship Id="rId1" Type="http://schemas.openxmlformats.org/officeDocument/2006/relationships/chartUserShapes" Target="../drawings/drawing59.xml"/></Relationships>
</file>

<file path=xl/charts/_rels/chart61.xml.rels><?xml version="1.0" encoding="UTF-8" standalone="yes"?>
<Relationships xmlns="http://schemas.openxmlformats.org/package/2006/relationships"><Relationship Id="rId1" Type="http://schemas.openxmlformats.org/officeDocument/2006/relationships/chartUserShapes" Target="../drawings/drawing60.xml"/></Relationships>
</file>

<file path=xl/charts/_rels/chart62.xml.rels><?xml version="1.0" encoding="UTF-8" standalone="yes"?>
<Relationships xmlns="http://schemas.openxmlformats.org/package/2006/relationships"><Relationship Id="rId1" Type="http://schemas.openxmlformats.org/officeDocument/2006/relationships/chartUserShapes" Target="../drawings/drawing61.xml"/></Relationships>
</file>

<file path=xl/charts/_rels/chart63.xml.rels><?xml version="1.0" encoding="UTF-8" standalone="yes"?>
<Relationships xmlns="http://schemas.openxmlformats.org/package/2006/relationships"><Relationship Id="rId1" Type="http://schemas.openxmlformats.org/officeDocument/2006/relationships/chartUserShapes" Target="../drawings/drawing62.xml"/></Relationships>
</file>

<file path=xl/charts/_rels/chart66.xml.rels><?xml version="1.0" encoding="UTF-8" standalone="yes"?>
<Relationships xmlns="http://schemas.openxmlformats.org/package/2006/relationships"><Relationship Id="rId1" Type="http://schemas.openxmlformats.org/officeDocument/2006/relationships/chartUserShapes" Target="../drawings/drawing63.xml"/></Relationships>
</file>

<file path=xl/charts/_rels/chart67.xml.rels><?xml version="1.0" encoding="UTF-8" standalone="yes"?>
<Relationships xmlns="http://schemas.openxmlformats.org/package/2006/relationships"><Relationship Id="rId1" Type="http://schemas.openxmlformats.org/officeDocument/2006/relationships/chartUserShapes" Target="../drawings/drawing64.xml"/></Relationships>
</file>

<file path=xl/charts/_rels/chart68.xml.rels><?xml version="1.0" encoding="UTF-8" standalone="yes"?>
<Relationships xmlns="http://schemas.openxmlformats.org/package/2006/relationships"><Relationship Id="rId1" Type="http://schemas.openxmlformats.org/officeDocument/2006/relationships/chartUserShapes" Target="../drawings/drawing66.xml"/></Relationships>
</file>

<file path=xl/charts/_rels/chart69.xml.rels><?xml version="1.0" encoding="UTF-8" standalone="yes"?>
<Relationships xmlns="http://schemas.openxmlformats.org/package/2006/relationships"><Relationship Id="rId1" Type="http://schemas.openxmlformats.org/officeDocument/2006/relationships/chartUserShapes" Target="../drawings/drawing67.xml"/></Relationships>
</file>

<file path=xl/charts/_rels/chart70.xml.rels><?xml version="1.0" encoding="UTF-8" standalone="yes"?>
<Relationships xmlns="http://schemas.openxmlformats.org/package/2006/relationships"><Relationship Id="rId1" Type="http://schemas.openxmlformats.org/officeDocument/2006/relationships/chartUserShapes" Target="../drawings/drawing68.xml"/></Relationships>
</file>

<file path=xl/charts/_rels/chart71.xml.rels><?xml version="1.0" encoding="UTF-8" standalone="yes"?>
<Relationships xmlns="http://schemas.openxmlformats.org/package/2006/relationships"><Relationship Id="rId1" Type="http://schemas.openxmlformats.org/officeDocument/2006/relationships/chartUserShapes" Target="../drawings/drawing69.xml"/></Relationships>
</file>

<file path=xl/charts/_rels/chart72.xml.rels><?xml version="1.0" encoding="UTF-8" standalone="yes"?>
<Relationships xmlns="http://schemas.openxmlformats.org/package/2006/relationships"><Relationship Id="rId1" Type="http://schemas.openxmlformats.org/officeDocument/2006/relationships/chartUserShapes" Target="../drawings/drawing70.xml"/></Relationships>
</file>

<file path=xl/charts/_rels/chart73.xml.rels><?xml version="1.0" encoding="UTF-8" standalone="yes"?>
<Relationships xmlns="http://schemas.openxmlformats.org/package/2006/relationships"><Relationship Id="rId1" Type="http://schemas.openxmlformats.org/officeDocument/2006/relationships/chartUserShapes" Target="../drawings/drawing71.xml"/></Relationships>
</file>

<file path=xl/charts/_rels/chart74.xml.rels><?xml version="1.0" encoding="UTF-8" standalone="yes"?>
<Relationships xmlns="http://schemas.openxmlformats.org/package/2006/relationships"><Relationship Id="rId1" Type="http://schemas.openxmlformats.org/officeDocument/2006/relationships/chartUserShapes" Target="../drawings/drawing72.xml"/></Relationships>
</file>

<file path=xl/charts/_rels/chart75.xml.rels><?xml version="1.0" encoding="UTF-8" standalone="yes"?>
<Relationships xmlns="http://schemas.openxmlformats.org/package/2006/relationships"><Relationship Id="rId1" Type="http://schemas.openxmlformats.org/officeDocument/2006/relationships/chartUserShapes" Target="../drawings/drawing73.xml"/></Relationships>
</file>

<file path=xl/charts/_rels/chart76.xml.rels><?xml version="1.0" encoding="UTF-8" standalone="yes"?>
<Relationships xmlns="http://schemas.openxmlformats.org/package/2006/relationships"><Relationship Id="rId1" Type="http://schemas.openxmlformats.org/officeDocument/2006/relationships/chartUserShapes" Target="../drawings/drawing74.xml"/></Relationships>
</file>

<file path=xl/charts/_rels/chart77.xml.rels><?xml version="1.0" encoding="UTF-8" standalone="yes"?>
<Relationships xmlns="http://schemas.openxmlformats.org/package/2006/relationships"><Relationship Id="rId1" Type="http://schemas.openxmlformats.org/officeDocument/2006/relationships/chartUserShapes" Target="../drawings/drawing75.xml"/></Relationships>
</file>

<file path=xl/charts/_rels/chart80.xml.rels><?xml version="1.0" encoding="UTF-8" standalone="yes"?>
<Relationships xmlns="http://schemas.openxmlformats.org/package/2006/relationships"><Relationship Id="rId1" Type="http://schemas.openxmlformats.org/officeDocument/2006/relationships/chartUserShapes" Target="../drawings/drawing76.xml"/></Relationships>
</file>

<file path=xl/charts/_rels/chart81.xml.rels><?xml version="1.0" encoding="UTF-8" standalone="yes"?>
<Relationships xmlns="http://schemas.openxmlformats.org/package/2006/relationships"><Relationship Id="rId1" Type="http://schemas.openxmlformats.org/officeDocument/2006/relationships/chartUserShapes" Target="../drawings/drawing77.xml"/></Relationships>
</file>

<file path=xl/charts/_rels/chart82.xml.rels><?xml version="1.0" encoding="UTF-8" standalone="yes"?>
<Relationships xmlns="http://schemas.openxmlformats.org/package/2006/relationships"><Relationship Id="rId1" Type="http://schemas.openxmlformats.org/officeDocument/2006/relationships/chartUserShapes" Target="../drawings/drawing79.xml"/></Relationships>
</file>

<file path=xl/charts/_rels/chart83.xml.rels><?xml version="1.0" encoding="UTF-8" standalone="yes"?>
<Relationships xmlns="http://schemas.openxmlformats.org/package/2006/relationships"><Relationship Id="rId1" Type="http://schemas.openxmlformats.org/officeDocument/2006/relationships/chartUserShapes" Target="../drawings/drawing80.xml"/></Relationships>
</file>

<file path=xl/charts/_rels/chart84.xml.rels><?xml version="1.0" encoding="UTF-8" standalone="yes"?>
<Relationships xmlns="http://schemas.openxmlformats.org/package/2006/relationships"><Relationship Id="rId1" Type="http://schemas.openxmlformats.org/officeDocument/2006/relationships/chartUserShapes" Target="../drawings/drawing81.xml"/></Relationships>
</file>

<file path=xl/charts/_rels/chart85.xml.rels><?xml version="1.0" encoding="UTF-8" standalone="yes"?>
<Relationships xmlns="http://schemas.openxmlformats.org/package/2006/relationships"><Relationship Id="rId1" Type="http://schemas.openxmlformats.org/officeDocument/2006/relationships/chartUserShapes" Target="../drawings/drawing82.xml"/></Relationships>
</file>

<file path=xl/charts/_rels/chart86.xml.rels><?xml version="1.0" encoding="UTF-8" standalone="yes"?>
<Relationships xmlns="http://schemas.openxmlformats.org/package/2006/relationships"><Relationship Id="rId1" Type="http://schemas.openxmlformats.org/officeDocument/2006/relationships/chartUserShapes" Target="../drawings/drawing83.xml"/></Relationships>
</file>

<file path=xl/charts/_rels/chart87.xml.rels><?xml version="1.0" encoding="UTF-8" standalone="yes"?>
<Relationships xmlns="http://schemas.openxmlformats.org/package/2006/relationships"><Relationship Id="rId1" Type="http://schemas.openxmlformats.org/officeDocument/2006/relationships/chartUserShapes" Target="../drawings/drawing84.xml"/></Relationships>
</file>

<file path=xl/charts/_rels/chart88.xml.rels><?xml version="1.0" encoding="UTF-8" standalone="yes"?>
<Relationships xmlns="http://schemas.openxmlformats.org/package/2006/relationships"><Relationship Id="rId1" Type="http://schemas.openxmlformats.org/officeDocument/2006/relationships/chartUserShapes" Target="../drawings/drawing85.xml"/></Relationships>
</file>

<file path=xl/charts/_rels/chart89.xml.rels><?xml version="1.0" encoding="UTF-8" standalone="yes"?>
<Relationships xmlns="http://schemas.openxmlformats.org/package/2006/relationships"><Relationship Id="rId1" Type="http://schemas.openxmlformats.org/officeDocument/2006/relationships/chartUserShapes" Target="../drawings/drawing86.xml"/></Relationships>
</file>

<file path=xl/charts/_rels/chart90.xml.rels><?xml version="1.0" encoding="UTF-8" standalone="yes"?>
<Relationships xmlns="http://schemas.openxmlformats.org/package/2006/relationships"><Relationship Id="rId1" Type="http://schemas.openxmlformats.org/officeDocument/2006/relationships/chartUserShapes" Target="../drawings/drawing87.xml"/></Relationships>
</file>

<file path=xl/charts/_rels/chart91.xml.rels><?xml version="1.0" encoding="UTF-8" standalone="yes"?>
<Relationships xmlns="http://schemas.openxmlformats.org/package/2006/relationships"><Relationship Id="rId1" Type="http://schemas.openxmlformats.org/officeDocument/2006/relationships/chartUserShapes" Target="../drawings/drawing88.xml"/></Relationships>
</file>

<file path=xl/charts/_rels/chart94.xml.rels><?xml version="1.0" encoding="UTF-8" standalone="yes"?>
<Relationships xmlns="http://schemas.openxmlformats.org/package/2006/relationships"><Relationship Id="rId1" Type="http://schemas.openxmlformats.org/officeDocument/2006/relationships/chartUserShapes" Target="../drawings/drawing89.xml"/></Relationships>
</file>

<file path=xl/charts/_rels/chart95.xml.rels><?xml version="1.0" encoding="UTF-8" standalone="yes"?>
<Relationships xmlns="http://schemas.openxmlformats.org/package/2006/relationships"><Relationship Id="rId1" Type="http://schemas.openxmlformats.org/officeDocument/2006/relationships/chartUserShapes" Target="../drawings/drawing90.xml"/></Relationships>
</file>

<file path=xl/charts/_rels/chart96.xml.rels><?xml version="1.0" encoding="UTF-8" standalone="yes"?>
<Relationships xmlns="http://schemas.openxmlformats.org/package/2006/relationships"><Relationship Id="rId1" Type="http://schemas.openxmlformats.org/officeDocument/2006/relationships/chartUserShapes" Target="../drawings/drawing92.xml"/></Relationships>
</file>

<file path=xl/charts/_rels/chart97.xml.rels><?xml version="1.0" encoding="UTF-8" standalone="yes"?>
<Relationships xmlns="http://schemas.openxmlformats.org/package/2006/relationships"><Relationship Id="rId1" Type="http://schemas.openxmlformats.org/officeDocument/2006/relationships/chartUserShapes" Target="../drawings/drawing93.xml"/></Relationships>
</file>

<file path=xl/charts/_rels/chart98.xml.rels><?xml version="1.0" encoding="UTF-8" standalone="yes"?>
<Relationships xmlns="http://schemas.openxmlformats.org/package/2006/relationships"><Relationship Id="rId1" Type="http://schemas.openxmlformats.org/officeDocument/2006/relationships/chartUserShapes" Target="../drawings/drawing94.xml"/></Relationships>
</file>

<file path=xl/charts/_rels/chart99.xml.rels><?xml version="1.0" encoding="UTF-8" standalone="yes"?>
<Relationships xmlns="http://schemas.openxmlformats.org/package/2006/relationships"><Relationship Id="rId1" Type="http://schemas.openxmlformats.org/officeDocument/2006/relationships/chartUserShapes" Target="../drawings/drawing95.xml"/></Relationships>
</file>

<file path=xl/charts/_rels/chart100.xml.rels><?xml version="1.0" encoding="UTF-8" standalone="yes"?>
<Relationships xmlns="http://schemas.openxmlformats.org/package/2006/relationships"><Relationship Id="rId1" Type="http://schemas.openxmlformats.org/officeDocument/2006/relationships/chartUserShapes" Target="../drawings/drawing96.xml"/></Relationships>
</file>

<file path=xl/charts/_rels/chart101.xml.rels><?xml version="1.0" encoding="UTF-8" standalone="yes"?>
<Relationships xmlns="http://schemas.openxmlformats.org/package/2006/relationships"><Relationship Id="rId1" Type="http://schemas.openxmlformats.org/officeDocument/2006/relationships/chartUserShapes" Target="../drawings/drawing97.xml"/></Relationships>
</file>

<file path=xl/charts/_rels/chart102.xml.rels><?xml version="1.0" encoding="UTF-8" standalone="yes"?>
<Relationships xmlns="http://schemas.openxmlformats.org/package/2006/relationships"><Relationship Id="rId1" Type="http://schemas.openxmlformats.org/officeDocument/2006/relationships/chartUserShapes" Target="../drawings/drawing98.xml"/></Relationships>
</file>

<file path=xl/charts/_rels/chart103.xml.rels><?xml version="1.0" encoding="UTF-8" standalone="yes"?>
<Relationships xmlns="http://schemas.openxmlformats.org/package/2006/relationships"><Relationship Id="rId1" Type="http://schemas.openxmlformats.org/officeDocument/2006/relationships/chartUserShapes" Target="../drawings/drawing99.xml"/></Relationships>
</file>

<file path=xl/charts/_rels/chart104.xml.rels><?xml version="1.0" encoding="UTF-8" standalone="yes"?>
<Relationships xmlns="http://schemas.openxmlformats.org/package/2006/relationships"><Relationship Id="rId1" Type="http://schemas.openxmlformats.org/officeDocument/2006/relationships/chartUserShapes" Target="../drawings/drawing100.xml"/></Relationships>
</file>

<file path=xl/charts/_rels/chart105.xml.rels><?xml version="1.0" encoding="UTF-8" standalone="yes"?>
<Relationships xmlns="http://schemas.openxmlformats.org/package/2006/relationships"><Relationship Id="rId1" Type="http://schemas.openxmlformats.org/officeDocument/2006/relationships/chartUserShapes" Target="../drawings/drawing101.xml"/></Relationships>
</file>

<file path=xl/charts/_rels/chart108.xml.rels><?xml version="1.0" encoding="UTF-8" standalone="yes"?>
<Relationships xmlns="http://schemas.openxmlformats.org/package/2006/relationships"><Relationship Id="rId1" Type="http://schemas.openxmlformats.org/officeDocument/2006/relationships/chartUserShapes" Target="../drawings/drawing102.xml"/></Relationships>
</file>

<file path=xl/charts/_rels/chart109.xml.rels><?xml version="1.0" encoding="UTF-8" standalone="yes"?>
<Relationships xmlns="http://schemas.openxmlformats.org/package/2006/relationships"><Relationship Id="rId1" Type="http://schemas.openxmlformats.org/officeDocument/2006/relationships/chartUserShapes" Target="../drawings/drawing103.xml"/></Relationships>
</file>

<file path=xl/charts/_rels/chart110.xml.rels><?xml version="1.0" encoding="UTF-8" standalone="yes"?>
<Relationships xmlns="http://schemas.openxmlformats.org/package/2006/relationships"><Relationship Id="rId1" Type="http://schemas.openxmlformats.org/officeDocument/2006/relationships/chartUserShapes" Target="../drawings/drawing105.xml"/></Relationships>
</file>

<file path=xl/charts/_rels/chart111.xml.rels><?xml version="1.0" encoding="UTF-8" standalone="yes"?>
<Relationships xmlns="http://schemas.openxmlformats.org/package/2006/relationships"><Relationship Id="rId1" Type="http://schemas.openxmlformats.org/officeDocument/2006/relationships/chartUserShapes" Target="../drawings/drawing106.xml"/></Relationships>
</file>

<file path=xl/charts/_rels/chart112.xml.rels><?xml version="1.0" encoding="UTF-8" standalone="yes"?>
<Relationships xmlns="http://schemas.openxmlformats.org/package/2006/relationships"><Relationship Id="rId1" Type="http://schemas.openxmlformats.org/officeDocument/2006/relationships/chartUserShapes" Target="../drawings/drawing107.xml"/></Relationships>
</file>

<file path=xl/charts/_rels/chart113.xml.rels><?xml version="1.0" encoding="UTF-8" standalone="yes"?>
<Relationships xmlns="http://schemas.openxmlformats.org/package/2006/relationships"><Relationship Id="rId1" Type="http://schemas.openxmlformats.org/officeDocument/2006/relationships/chartUserShapes" Target="../drawings/drawing108.xml"/></Relationships>
</file>

<file path=xl/charts/_rels/chart114.xml.rels><?xml version="1.0" encoding="UTF-8" standalone="yes"?>
<Relationships xmlns="http://schemas.openxmlformats.org/package/2006/relationships"><Relationship Id="rId1" Type="http://schemas.openxmlformats.org/officeDocument/2006/relationships/chartUserShapes" Target="../drawings/drawing109.xml"/></Relationships>
</file>

<file path=xl/charts/_rels/chart115.xml.rels><?xml version="1.0" encoding="UTF-8" standalone="yes"?>
<Relationships xmlns="http://schemas.openxmlformats.org/package/2006/relationships"><Relationship Id="rId1" Type="http://schemas.openxmlformats.org/officeDocument/2006/relationships/chartUserShapes" Target="../drawings/drawing110.xml"/></Relationships>
</file>

<file path=xl/charts/_rels/chart116.xml.rels><?xml version="1.0" encoding="UTF-8" standalone="yes"?>
<Relationships xmlns="http://schemas.openxmlformats.org/package/2006/relationships"><Relationship Id="rId1" Type="http://schemas.openxmlformats.org/officeDocument/2006/relationships/chartUserShapes" Target="../drawings/drawing111.xml"/></Relationships>
</file>

<file path=xl/charts/_rels/chart117.xml.rels><?xml version="1.0" encoding="UTF-8" standalone="yes"?>
<Relationships xmlns="http://schemas.openxmlformats.org/package/2006/relationships"><Relationship Id="rId1" Type="http://schemas.openxmlformats.org/officeDocument/2006/relationships/chartUserShapes" Target="../drawings/drawing112.xml"/></Relationships>
</file>

<file path=xl/charts/_rels/chart118.xml.rels><?xml version="1.0" encoding="UTF-8" standalone="yes"?>
<Relationships xmlns="http://schemas.openxmlformats.org/package/2006/relationships"><Relationship Id="rId1" Type="http://schemas.openxmlformats.org/officeDocument/2006/relationships/chartUserShapes" Target="../drawings/drawing113.xml"/></Relationships>
</file>

<file path=xl/charts/_rels/chart119.xml.rels><?xml version="1.0" encoding="UTF-8" standalone="yes"?>
<Relationships xmlns="http://schemas.openxmlformats.org/package/2006/relationships"><Relationship Id="rId1" Type="http://schemas.openxmlformats.org/officeDocument/2006/relationships/chartUserShapes" Target="../drawings/drawing114.xml"/></Relationships>
</file>

<file path=xl/charts/_rels/chart122.xml.rels><?xml version="1.0" encoding="UTF-8" standalone="yes"?>
<Relationships xmlns="http://schemas.openxmlformats.org/package/2006/relationships"><Relationship Id="rId1" Type="http://schemas.openxmlformats.org/officeDocument/2006/relationships/chartUserShapes" Target="../drawings/drawing115.xml"/></Relationships>
</file>

<file path=xl/charts/_rels/chart123.xml.rels><?xml version="1.0" encoding="UTF-8" standalone="yes"?>
<Relationships xmlns="http://schemas.openxmlformats.org/package/2006/relationships"><Relationship Id="rId1" Type="http://schemas.openxmlformats.org/officeDocument/2006/relationships/chartUserShapes" Target="../drawings/drawing116.xml"/></Relationships>
</file>

<file path=xl/charts/_rels/chart124.xml.rels><?xml version="1.0" encoding="UTF-8" standalone="yes"?>
<Relationships xmlns="http://schemas.openxmlformats.org/package/2006/relationships"><Relationship Id="rId1" Type="http://schemas.openxmlformats.org/officeDocument/2006/relationships/chartUserShapes" Target="../drawings/drawing118.xml"/></Relationships>
</file>

<file path=xl/charts/_rels/chart125.xml.rels><?xml version="1.0" encoding="UTF-8" standalone="yes"?>
<Relationships xmlns="http://schemas.openxmlformats.org/package/2006/relationships"><Relationship Id="rId1" Type="http://schemas.openxmlformats.org/officeDocument/2006/relationships/chartUserShapes" Target="../drawings/drawing119.xml"/></Relationships>
</file>

<file path=xl/charts/_rels/chart126.xml.rels><?xml version="1.0" encoding="UTF-8" standalone="yes"?>
<Relationships xmlns="http://schemas.openxmlformats.org/package/2006/relationships"><Relationship Id="rId1" Type="http://schemas.openxmlformats.org/officeDocument/2006/relationships/chartUserShapes" Target="../drawings/drawing120.xml"/></Relationships>
</file>

<file path=xl/charts/_rels/chart127.xml.rels><?xml version="1.0" encoding="UTF-8" standalone="yes"?>
<Relationships xmlns="http://schemas.openxmlformats.org/package/2006/relationships"><Relationship Id="rId1" Type="http://schemas.openxmlformats.org/officeDocument/2006/relationships/chartUserShapes" Target="../drawings/drawing121.xml"/></Relationships>
</file>

<file path=xl/charts/_rels/chart128.xml.rels><?xml version="1.0" encoding="UTF-8" standalone="yes"?>
<Relationships xmlns="http://schemas.openxmlformats.org/package/2006/relationships"><Relationship Id="rId1" Type="http://schemas.openxmlformats.org/officeDocument/2006/relationships/chartUserShapes" Target="../drawings/drawing122.xml"/></Relationships>
</file>

<file path=xl/charts/_rels/chart129.xml.rels><?xml version="1.0" encoding="UTF-8" standalone="yes"?>
<Relationships xmlns="http://schemas.openxmlformats.org/package/2006/relationships"><Relationship Id="rId1" Type="http://schemas.openxmlformats.org/officeDocument/2006/relationships/chartUserShapes" Target="../drawings/drawing123.xml"/></Relationships>
</file>

<file path=xl/charts/_rels/chart130.xml.rels><?xml version="1.0" encoding="UTF-8" standalone="yes"?>
<Relationships xmlns="http://schemas.openxmlformats.org/package/2006/relationships"><Relationship Id="rId1" Type="http://schemas.openxmlformats.org/officeDocument/2006/relationships/chartUserShapes" Target="../drawings/drawing124.xml"/></Relationships>
</file>

<file path=xl/charts/_rels/chart131.xml.rels><?xml version="1.0" encoding="UTF-8" standalone="yes"?>
<Relationships xmlns="http://schemas.openxmlformats.org/package/2006/relationships"><Relationship Id="rId1" Type="http://schemas.openxmlformats.org/officeDocument/2006/relationships/chartUserShapes" Target="../drawings/drawing125.xml"/></Relationships>
</file>

<file path=xl/charts/_rels/chart132.xml.rels><?xml version="1.0" encoding="UTF-8" standalone="yes"?>
<Relationships xmlns="http://schemas.openxmlformats.org/package/2006/relationships"><Relationship Id="rId1" Type="http://schemas.openxmlformats.org/officeDocument/2006/relationships/chartUserShapes" Target="../drawings/drawing126.xml"/></Relationships>
</file>

<file path=xl/charts/_rels/chart133.xml.rels><?xml version="1.0" encoding="UTF-8" standalone="yes"?>
<Relationships xmlns="http://schemas.openxmlformats.org/package/2006/relationships"><Relationship Id="rId1" Type="http://schemas.openxmlformats.org/officeDocument/2006/relationships/chartUserShapes" Target="../drawings/drawing127.xml"/></Relationships>
</file>

<file path=xl/charts/_rels/chart136.xml.rels><?xml version="1.0" encoding="UTF-8" standalone="yes"?>
<Relationships xmlns="http://schemas.openxmlformats.org/package/2006/relationships"><Relationship Id="rId1" Type="http://schemas.openxmlformats.org/officeDocument/2006/relationships/chartUserShapes" Target="../drawings/drawing128.xml"/></Relationships>
</file>

<file path=xl/charts/_rels/chart137.xml.rels><?xml version="1.0" encoding="UTF-8" standalone="yes"?>
<Relationships xmlns="http://schemas.openxmlformats.org/package/2006/relationships"><Relationship Id="rId1" Type="http://schemas.openxmlformats.org/officeDocument/2006/relationships/chartUserShapes" Target="../drawings/drawing129.xml"/></Relationships>
</file>

<file path=xl/charts/_rels/chart138.xml.rels><?xml version="1.0" encoding="UTF-8" standalone="yes"?>
<Relationships xmlns="http://schemas.openxmlformats.org/package/2006/relationships"><Relationship Id="rId1" Type="http://schemas.openxmlformats.org/officeDocument/2006/relationships/chartUserShapes" Target="../drawings/drawing131.xml"/></Relationships>
</file>

<file path=xl/charts/_rels/chart139.xml.rels><?xml version="1.0" encoding="UTF-8" standalone="yes"?>
<Relationships xmlns="http://schemas.openxmlformats.org/package/2006/relationships"><Relationship Id="rId1" Type="http://schemas.openxmlformats.org/officeDocument/2006/relationships/chartUserShapes" Target="../drawings/drawing132.xml"/></Relationships>
</file>

<file path=xl/charts/_rels/chart140.xml.rels><?xml version="1.0" encoding="UTF-8" standalone="yes"?>
<Relationships xmlns="http://schemas.openxmlformats.org/package/2006/relationships"><Relationship Id="rId1" Type="http://schemas.openxmlformats.org/officeDocument/2006/relationships/chartUserShapes" Target="../drawings/drawing133.xml"/></Relationships>
</file>

<file path=xl/charts/_rels/chart141.xml.rels><?xml version="1.0" encoding="UTF-8" standalone="yes"?>
<Relationships xmlns="http://schemas.openxmlformats.org/package/2006/relationships"><Relationship Id="rId1" Type="http://schemas.openxmlformats.org/officeDocument/2006/relationships/chartUserShapes" Target="../drawings/drawing134.xml"/></Relationships>
</file>

<file path=xl/charts/_rels/chart142.xml.rels><?xml version="1.0" encoding="UTF-8" standalone="yes"?>
<Relationships xmlns="http://schemas.openxmlformats.org/package/2006/relationships"><Relationship Id="rId1" Type="http://schemas.openxmlformats.org/officeDocument/2006/relationships/chartUserShapes" Target="../drawings/drawing135.xml"/></Relationships>
</file>

<file path=xl/charts/_rels/chart143.xml.rels><?xml version="1.0" encoding="UTF-8" standalone="yes"?>
<Relationships xmlns="http://schemas.openxmlformats.org/package/2006/relationships"><Relationship Id="rId1" Type="http://schemas.openxmlformats.org/officeDocument/2006/relationships/chartUserShapes" Target="../drawings/drawing136.xml"/></Relationships>
</file>

<file path=xl/charts/_rels/chart144.xml.rels><?xml version="1.0" encoding="UTF-8" standalone="yes"?>
<Relationships xmlns="http://schemas.openxmlformats.org/package/2006/relationships"><Relationship Id="rId1" Type="http://schemas.openxmlformats.org/officeDocument/2006/relationships/chartUserShapes" Target="../drawings/drawing137.xml"/></Relationships>
</file>

<file path=xl/charts/_rels/chart145.xml.rels><?xml version="1.0" encoding="UTF-8" standalone="yes"?>
<Relationships xmlns="http://schemas.openxmlformats.org/package/2006/relationships"><Relationship Id="rId1" Type="http://schemas.openxmlformats.org/officeDocument/2006/relationships/chartUserShapes" Target="../drawings/drawing138.xml"/></Relationships>
</file>

<file path=xl/charts/_rels/chart146.xml.rels><?xml version="1.0" encoding="UTF-8" standalone="yes"?>
<Relationships xmlns="http://schemas.openxmlformats.org/package/2006/relationships"><Relationship Id="rId1" Type="http://schemas.openxmlformats.org/officeDocument/2006/relationships/chartUserShapes" Target="../drawings/drawing139.xml"/></Relationships>
</file>

<file path=xl/charts/_rels/chart147.xml.rels><?xml version="1.0" encoding="UTF-8" standalone="yes"?>
<Relationships xmlns="http://schemas.openxmlformats.org/package/2006/relationships"><Relationship Id="rId1" Type="http://schemas.openxmlformats.org/officeDocument/2006/relationships/chartUserShapes" Target="../drawings/drawing140.xml"/></Relationships>
</file>

<file path=xl/charts/_rels/chart150.xml.rels><?xml version="1.0" encoding="UTF-8" standalone="yes"?>
<Relationships xmlns="http://schemas.openxmlformats.org/package/2006/relationships"><Relationship Id="rId1" Type="http://schemas.openxmlformats.org/officeDocument/2006/relationships/chartUserShapes" Target="../drawings/drawing141.xml"/></Relationships>
</file>

<file path=xl/charts/_rels/chart151.xml.rels><?xml version="1.0" encoding="UTF-8" standalone="yes"?>
<Relationships xmlns="http://schemas.openxmlformats.org/package/2006/relationships"><Relationship Id="rId1" Type="http://schemas.openxmlformats.org/officeDocument/2006/relationships/chartUserShapes" Target="../drawings/drawing142.xml"/></Relationships>
</file>

<file path=xl/charts/_rels/chart152.xml.rels><?xml version="1.0" encoding="UTF-8" standalone="yes"?>
<Relationships xmlns="http://schemas.openxmlformats.org/package/2006/relationships"><Relationship Id="rId1" Type="http://schemas.openxmlformats.org/officeDocument/2006/relationships/chartUserShapes" Target="../drawings/drawing144.xml"/></Relationships>
</file>

<file path=xl/charts/_rels/chart153.xml.rels><?xml version="1.0" encoding="UTF-8" standalone="yes"?>
<Relationships xmlns="http://schemas.openxmlformats.org/package/2006/relationships"><Relationship Id="rId1" Type="http://schemas.openxmlformats.org/officeDocument/2006/relationships/chartUserShapes" Target="../drawings/drawing145.xml"/></Relationships>
</file>

<file path=xl/charts/_rels/chart154.xml.rels><?xml version="1.0" encoding="UTF-8" standalone="yes"?>
<Relationships xmlns="http://schemas.openxmlformats.org/package/2006/relationships"><Relationship Id="rId1" Type="http://schemas.openxmlformats.org/officeDocument/2006/relationships/chartUserShapes" Target="../drawings/drawing146.xml"/></Relationships>
</file>

<file path=xl/charts/_rels/chart155.xml.rels><?xml version="1.0" encoding="UTF-8" standalone="yes"?>
<Relationships xmlns="http://schemas.openxmlformats.org/package/2006/relationships"><Relationship Id="rId1" Type="http://schemas.openxmlformats.org/officeDocument/2006/relationships/chartUserShapes" Target="../drawings/drawing147.xml"/></Relationships>
</file>

<file path=xl/charts/_rels/chart156.xml.rels><?xml version="1.0" encoding="UTF-8" standalone="yes"?>
<Relationships xmlns="http://schemas.openxmlformats.org/package/2006/relationships"><Relationship Id="rId1" Type="http://schemas.openxmlformats.org/officeDocument/2006/relationships/chartUserShapes" Target="../drawings/drawing148.xml"/></Relationships>
</file>

<file path=xl/charts/_rels/chart157.xml.rels><?xml version="1.0" encoding="UTF-8" standalone="yes"?>
<Relationships xmlns="http://schemas.openxmlformats.org/package/2006/relationships"><Relationship Id="rId1" Type="http://schemas.openxmlformats.org/officeDocument/2006/relationships/chartUserShapes" Target="../drawings/drawing149.xml"/></Relationships>
</file>

<file path=xl/charts/_rels/chart158.xml.rels><?xml version="1.0" encoding="UTF-8" standalone="yes"?>
<Relationships xmlns="http://schemas.openxmlformats.org/package/2006/relationships"><Relationship Id="rId1" Type="http://schemas.openxmlformats.org/officeDocument/2006/relationships/chartUserShapes" Target="../drawings/drawing150.xml"/></Relationships>
</file>

<file path=xl/charts/_rels/chart159.xml.rels><?xml version="1.0" encoding="UTF-8" standalone="yes"?>
<Relationships xmlns="http://schemas.openxmlformats.org/package/2006/relationships"><Relationship Id="rId1" Type="http://schemas.openxmlformats.org/officeDocument/2006/relationships/chartUserShapes" Target="../drawings/drawing151.xml"/></Relationships>
</file>

<file path=xl/charts/_rels/chart160.xml.rels><?xml version="1.0" encoding="UTF-8" standalone="yes"?>
<Relationships xmlns="http://schemas.openxmlformats.org/package/2006/relationships"><Relationship Id="rId1" Type="http://schemas.openxmlformats.org/officeDocument/2006/relationships/chartUserShapes" Target="../drawings/drawing152.xml"/></Relationships>
</file>

<file path=xl/charts/_rels/chart161.xml.rels><?xml version="1.0" encoding="UTF-8" standalone="yes"?>
<Relationships xmlns="http://schemas.openxmlformats.org/package/2006/relationships"><Relationship Id="rId1" Type="http://schemas.openxmlformats.org/officeDocument/2006/relationships/chartUserShapes" Target="../drawings/drawing153.xml"/></Relationships>
</file>

<file path=xl/charts/_rels/chart164.xml.rels><?xml version="1.0" encoding="UTF-8" standalone="yes"?>
<Relationships xmlns="http://schemas.openxmlformats.org/package/2006/relationships"><Relationship Id="rId1" Type="http://schemas.openxmlformats.org/officeDocument/2006/relationships/chartUserShapes" Target="../drawings/drawing154.xml"/></Relationships>
</file>

<file path=xl/charts/_rels/chart165.xml.rels><?xml version="1.0" encoding="UTF-8" standalone="yes"?>
<Relationships xmlns="http://schemas.openxmlformats.org/package/2006/relationships"><Relationship Id="rId1" Type="http://schemas.openxmlformats.org/officeDocument/2006/relationships/chartUserShapes" Target="../drawings/drawing155.xml"/></Relationships>
</file>

<file path=xl/charts/_rels/chart166.xml.rels><?xml version="1.0" encoding="UTF-8" standalone="yes"?>
<Relationships xmlns="http://schemas.openxmlformats.org/package/2006/relationships"><Relationship Id="rId1" Type="http://schemas.openxmlformats.org/officeDocument/2006/relationships/chartUserShapes" Target="../drawings/drawing157.xml"/></Relationships>
</file>

<file path=xl/charts/_rels/chart167.xml.rels><?xml version="1.0" encoding="UTF-8" standalone="yes"?>
<Relationships xmlns="http://schemas.openxmlformats.org/package/2006/relationships"><Relationship Id="rId1" Type="http://schemas.openxmlformats.org/officeDocument/2006/relationships/chartUserShapes" Target="../drawings/drawing158.xml"/></Relationships>
</file>

<file path=xl/charts/_rels/chart168.xml.rels><?xml version="1.0" encoding="UTF-8" standalone="yes"?>
<Relationships xmlns="http://schemas.openxmlformats.org/package/2006/relationships"><Relationship Id="rId1" Type="http://schemas.openxmlformats.org/officeDocument/2006/relationships/chartUserShapes" Target="../drawings/drawing159.xml"/></Relationships>
</file>

<file path=xl/charts/_rels/chart169.xml.rels><?xml version="1.0" encoding="UTF-8" standalone="yes"?>
<Relationships xmlns="http://schemas.openxmlformats.org/package/2006/relationships"><Relationship Id="rId1" Type="http://schemas.openxmlformats.org/officeDocument/2006/relationships/chartUserShapes" Target="../drawings/drawing160.xml"/></Relationships>
</file>

<file path=xl/charts/_rels/chart170.xml.rels><?xml version="1.0" encoding="UTF-8" standalone="yes"?>
<Relationships xmlns="http://schemas.openxmlformats.org/package/2006/relationships"><Relationship Id="rId1" Type="http://schemas.openxmlformats.org/officeDocument/2006/relationships/chartUserShapes" Target="../drawings/drawing161.xml"/></Relationships>
</file>

<file path=xl/charts/_rels/chart171.xml.rels><?xml version="1.0" encoding="UTF-8" standalone="yes"?>
<Relationships xmlns="http://schemas.openxmlformats.org/package/2006/relationships"><Relationship Id="rId1" Type="http://schemas.openxmlformats.org/officeDocument/2006/relationships/chartUserShapes" Target="../drawings/drawing162.xml"/></Relationships>
</file>

<file path=xl/charts/_rels/chart172.xml.rels><?xml version="1.0" encoding="UTF-8" standalone="yes"?>
<Relationships xmlns="http://schemas.openxmlformats.org/package/2006/relationships"><Relationship Id="rId1" Type="http://schemas.openxmlformats.org/officeDocument/2006/relationships/chartUserShapes" Target="../drawings/drawing163.xml"/></Relationships>
</file>

<file path=xl/charts/_rels/chart173.xml.rels><?xml version="1.0" encoding="UTF-8" standalone="yes"?>
<Relationships xmlns="http://schemas.openxmlformats.org/package/2006/relationships"><Relationship Id="rId1" Type="http://schemas.openxmlformats.org/officeDocument/2006/relationships/chartUserShapes" Target="../drawings/drawing164.xml"/></Relationships>
</file>

<file path=xl/charts/_rels/chart174.xml.rels><?xml version="1.0" encoding="UTF-8" standalone="yes"?>
<Relationships xmlns="http://schemas.openxmlformats.org/package/2006/relationships"><Relationship Id="rId1" Type="http://schemas.openxmlformats.org/officeDocument/2006/relationships/chartUserShapes" Target="../drawings/drawing165.xml"/></Relationships>
</file>

<file path=xl/charts/_rels/chart175.xml.rels><?xml version="1.0" encoding="UTF-8" standalone="yes"?>
<Relationships xmlns="http://schemas.openxmlformats.org/package/2006/relationships"><Relationship Id="rId1" Type="http://schemas.openxmlformats.org/officeDocument/2006/relationships/chartUserShapes" Target="../drawings/drawing166.xml"/></Relationships>
</file>

<file path=xl/charts/_rels/chart178.xml.rels><?xml version="1.0" encoding="UTF-8" standalone="yes"?>
<Relationships xmlns="http://schemas.openxmlformats.org/package/2006/relationships"><Relationship Id="rId1" Type="http://schemas.openxmlformats.org/officeDocument/2006/relationships/chartUserShapes" Target="../drawings/drawing167.xml"/></Relationships>
</file>

<file path=xl/charts/_rels/chart179.xml.rels><?xml version="1.0" encoding="UTF-8" standalone="yes"?>
<Relationships xmlns="http://schemas.openxmlformats.org/package/2006/relationships"><Relationship Id="rId1" Type="http://schemas.openxmlformats.org/officeDocument/2006/relationships/chartUserShapes" Target="../drawings/drawing168.xml"/></Relationships>
</file>

<file path=xl/charts/_rels/chart180.xml.rels><?xml version="1.0" encoding="UTF-8" standalone="yes"?>
<Relationships xmlns="http://schemas.openxmlformats.org/package/2006/relationships"><Relationship Id="rId1" Type="http://schemas.openxmlformats.org/officeDocument/2006/relationships/chartUserShapes" Target="../drawings/drawing170.xml"/></Relationships>
</file>

<file path=xl/charts/_rels/chart181.xml.rels><?xml version="1.0" encoding="UTF-8" standalone="yes"?>
<Relationships xmlns="http://schemas.openxmlformats.org/package/2006/relationships"><Relationship Id="rId1" Type="http://schemas.openxmlformats.org/officeDocument/2006/relationships/chartUserShapes" Target="../drawings/drawing171.xml"/></Relationships>
</file>

<file path=xl/charts/_rels/chart182.xml.rels><?xml version="1.0" encoding="UTF-8" standalone="yes"?>
<Relationships xmlns="http://schemas.openxmlformats.org/package/2006/relationships"><Relationship Id="rId1" Type="http://schemas.openxmlformats.org/officeDocument/2006/relationships/chartUserShapes" Target="../drawings/drawing172.xml"/></Relationships>
</file>

<file path=xl/charts/_rels/chart183.xml.rels><?xml version="1.0" encoding="UTF-8" standalone="yes"?>
<Relationships xmlns="http://schemas.openxmlformats.org/package/2006/relationships"><Relationship Id="rId1" Type="http://schemas.openxmlformats.org/officeDocument/2006/relationships/chartUserShapes" Target="../drawings/drawing173.xml"/></Relationships>
</file>

<file path=xl/charts/_rels/chart184.xml.rels><?xml version="1.0" encoding="UTF-8" standalone="yes"?>
<Relationships xmlns="http://schemas.openxmlformats.org/package/2006/relationships"><Relationship Id="rId1" Type="http://schemas.openxmlformats.org/officeDocument/2006/relationships/chartUserShapes" Target="../drawings/drawing174.xml"/></Relationships>
</file>

<file path=xl/charts/_rels/chart185.xml.rels><?xml version="1.0" encoding="UTF-8" standalone="yes"?>
<Relationships xmlns="http://schemas.openxmlformats.org/package/2006/relationships"><Relationship Id="rId1" Type="http://schemas.openxmlformats.org/officeDocument/2006/relationships/chartUserShapes" Target="../drawings/drawing175.xml"/></Relationships>
</file>

<file path=xl/charts/_rels/chart186.xml.rels><?xml version="1.0" encoding="UTF-8" standalone="yes"?>
<Relationships xmlns="http://schemas.openxmlformats.org/package/2006/relationships"><Relationship Id="rId1" Type="http://schemas.openxmlformats.org/officeDocument/2006/relationships/chartUserShapes" Target="../drawings/drawing176.xml"/></Relationships>
</file>

<file path=xl/charts/_rels/chart187.xml.rels><?xml version="1.0" encoding="UTF-8" standalone="yes"?>
<Relationships xmlns="http://schemas.openxmlformats.org/package/2006/relationships"><Relationship Id="rId1" Type="http://schemas.openxmlformats.org/officeDocument/2006/relationships/chartUserShapes" Target="../drawings/drawing177.xml"/></Relationships>
</file>

<file path=xl/charts/_rels/chart188.xml.rels><?xml version="1.0" encoding="UTF-8" standalone="yes"?>
<Relationships xmlns="http://schemas.openxmlformats.org/package/2006/relationships"><Relationship Id="rId1" Type="http://schemas.openxmlformats.org/officeDocument/2006/relationships/chartUserShapes" Target="../drawings/drawing178.xml"/></Relationships>
</file>

<file path=xl/charts/_rels/chart189.xml.rels><?xml version="1.0" encoding="UTF-8" standalone="yes"?>
<Relationships xmlns="http://schemas.openxmlformats.org/package/2006/relationships"><Relationship Id="rId1" Type="http://schemas.openxmlformats.org/officeDocument/2006/relationships/chartUserShapes" Target="../drawings/drawing179.xml"/></Relationships>
</file>

<file path=xl/charts/_rels/chart192.xml.rels><?xml version="1.0" encoding="UTF-8" standalone="yes"?>
<Relationships xmlns="http://schemas.openxmlformats.org/package/2006/relationships"><Relationship Id="rId1" Type="http://schemas.openxmlformats.org/officeDocument/2006/relationships/chartUserShapes" Target="../drawings/drawing180.xml"/></Relationships>
</file>

<file path=xl/charts/_rels/chart193.xml.rels><?xml version="1.0" encoding="UTF-8" standalone="yes"?>
<Relationships xmlns="http://schemas.openxmlformats.org/package/2006/relationships"><Relationship Id="rId1" Type="http://schemas.openxmlformats.org/officeDocument/2006/relationships/chartUserShapes" Target="../drawings/drawing181.xml"/></Relationships>
</file>

<file path=xl/charts/_rels/chart194.xml.rels><?xml version="1.0" encoding="UTF-8" standalone="yes"?>
<Relationships xmlns="http://schemas.openxmlformats.org/package/2006/relationships"><Relationship Id="rId1" Type="http://schemas.openxmlformats.org/officeDocument/2006/relationships/chartUserShapes" Target="../drawings/drawing183.xml"/></Relationships>
</file>

<file path=xl/charts/_rels/chart195.xml.rels><?xml version="1.0" encoding="UTF-8" standalone="yes"?>
<Relationships xmlns="http://schemas.openxmlformats.org/package/2006/relationships"><Relationship Id="rId1" Type="http://schemas.openxmlformats.org/officeDocument/2006/relationships/chartUserShapes" Target="../drawings/drawing184.xml"/></Relationships>
</file>

<file path=xl/charts/_rels/chart196.xml.rels><?xml version="1.0" encoding="UTF-8" standalone="yes"?>
<Relationships xmlns="http://schemas.openxmlformats.org/package/2006/relationships"><Relationship Id="rId1" Type="http://schemas.openxmlformats.org/officeDocument/2006/relationships/chartUserShapes" Target="../drawings/drawing185.xml"/></Relationships>
</file>

<file path=xl/charts/_rels/chart197.xml.rels><?xml version="1.0" encoding="UTF-8" standalone="yes"?>
<Relationships xmlns="http://schemas.openxmlformats.org/package/2006/relationships"><Relationship Id="rId1" Type="http://schemas.openxmlformats.org/officeDocument/2006/relationships/chartUserShapes" Target="../drawings/drawing186.xml"/></Relationships>
</file>

<file path=xl/charts/_rels/chart198.xml.rels><?xml version="1.0" encoding="UTF-8" standalone="yes"?>
<Relationships xmlns="http://schemas.openxmlformats.org/package/2006/relationships"><Relationship Id="rId1" Type="http://schemas.openxmlformats.org/officeDocument/2006/relationships/chartUserShapes" Target="../drawings/drawing187.xml"/></Relationships>
</file>

<file path=xl/charts/_rels/chart199.xml.rels><?xml version="1.0" encoding="UTF-8" standalone="yes"?>
<Relationships xmlns="http://schemas.openxmlformats.org/package/2006/relationships"><Relationship Id="rId1" Type="http://schemas.openxmlformats.org/officeDocument/2006/relationships/chartUserShapes" Target="../drawings/drawing188.xml"/></Relationships>
</file>

<file path=xl/charts/_rels/chart200.xml.rels><?xml version="1.0" encoding="UTF-8" standalone="yes"?>
<Relationships xmlns="http://schemas.openxmlformats.org/package/2006/relationships"><Relationship Id="rId1" Type="http://schemas.openxmlformats.org/officeDocument/2006/relationships/chartUserShapes" Target="../drawings/drawing189.xml"/></Relationships>
</file>

<file path=xl/charts/_rels/chart201.xml.rels><?xml version="1.0" encoding="UTF-8" standalone="yes"?>
<Relationships xmlns="http://schemas.openxmlformats.org/package/2006/relationships"><Relationship Id="rId1" Type="http://schemas.openxmlformats.org/officeDocument/2006/relationships/chartUserShapes" Target="../drawings/drawing190.xml"/></Relationships>
</file>

<file path=xl/charts/_rels/chart202.xml.rels><?xml version="1.0" encoding="UTF-8" standalone="yes"?>
<Relationships xmlns="http://schemas.openxmlformats.org/package/2006/relationships"><Relationship Id="rId1" Type="http://schemas.openxmlformats.org/officeDocument/2006/relationships/chartUserShapes" Target="../drawings/drawing191.xml"/></Relationships>
</file>

<file path=xl/charts/_rels/chart203.xml.rels><?xml version="1.0" encoding="UTF-8" standalone="yes"?>
<Relationships xmlns="http://schemas.openxmlformats.org/package/2006/relationships"><Relationship Id="rId1" Type="http://schemas.openxmlformats.org/officeDocument/2006/relationships/chartUserShapes" Target="../drawings/drawing192.xml"/></Relationships>
</file>

<file path=xl/charts/_rels/chart206.xml.rels><?xml version="1.0" encoding="UTF-8" standalone="yes"?>
<Relationships xmlns="http://schemas.openxmlformats.org/package/2006/relationships"><Relationship Id="rId1" Type="http://schemas.openxmlformats.org/officeDocument/2006/relationships/chartUserShapes" Target="../drawings/drawing193.xml"/></Relationships>
</file>

<file path=xl/charts/_rels/chart207.xml.rels><?xml version="1.0" encoding="UTF-8" standalone="yes"?>
<Relationships xmlns="http://schemas.openxmlformats.org/package/2006/relationships"><Relationship Id="rId1" Type="http://schemas.openxmlformats.org/officeDocument/2006/relationships/chartUserShapes" Target="../drawings/drawing194.xml"/></Relationships>
</file>

<file path=xl/charts/_rels/chart208.xml.rels><?xml version="1.0" encoding="UTF-8" standalone="yes"?>
<Relationships xmlns="http://schemas.openxmlformats.org/package/2006/relationships"><Relationship Id="rId1" Type="http://schemas.openxmlformats.org/officeDocument/2006/relationships/chartUserShapes" Target="../drawings/drawing196.xml"/></Relationships>
</file>

<file path=xl/charts/_rels/chart209.xml.rels><?xml version="1.0" encoding="UTF-8" standalone="yes"?>
<Relationships xmlns="http://schemas.openxmlformats.org/package/2006/relationships"><Relationship Id="rId1" Type="http://schemas.openxmlformats.org/officeDocument/2006/relationships/chartUserShapes" Target="../drawings/drawing197.xml"/></Relationships>
</file>

<file path=xl/charts/_rels/chart210.xml.rels><?xml version="1.0" encoding="UTF-8" standalone="yes"?>
<Relationships xmlns="http://schemas.openxmlformats.org/package/2006/relationships"><Relationship Id="rId1" Type="http://schemas.openxmlformats.org/officeDocument/2006/relationships/chartUserShapes" Target="../drawings/drawing198.xml"/></Relationships>
</file>

<file path=xl/charts/_rels/chart211.xml.rels><?xml version="1.0" encoding="UTF-8" standalone="yes"?>
<Relationships xmlns="http://schemas.openxmlformats.org/package/2006/relationships"><Relationship Id="rId1" Type="http://schemas.openxmlformats.org/officeDocument/2006/relationships/chartUserShapes" Target="../drawings/drawing199.xml"/></Relationships>
</file>

<file path=xl/charts/_rels/chart212.xml.rels><?xml version="1.0" encoding="UTF-8" standalone="yes"?>
<Relationships xmlns="http://schemas.openxmlformats.org/package/2006/relationships"><Relationship Id="rId1" Type="http://schemas.openxmlformats.org/officeDocument/2006/relationships/chartUserShapes" Target="../drawings/drawing200.xml"/></Relationships>
</file>

<file path=xl/charts/_rels/chart213.xml.rels><?xml version="1.0" encoding="UTF-8" standalone="yes"?>
<Relationships xmlns="http://schemas.openxmlformats.org/package/2006/relationships"><Relationship Id="rId1" Type="http://schemas.openxmlformats.org/officeDocument/2006/relationships/chartUserShapes" Target="../drawings/drawing201.xml"/></Relationships>
</file>

<file path=xl/charts/_rels/chart214.xml.rels><?xml version="1.0" encoding="UTF-8" standalone="yes"?>
<Relationships xmlns="http://schemas.openxmlformats.org/package/2006/relationships"><Relationship Id="rId1" Type="http://schemas.openxmlformats.org/officeDocument/2006/relationships/chartUserShapes" Target="../drawings/drawing202.xml"/></Relationships>
</file>

<file path=xl/charts/_rels/chart215.xml.rels><?xml version="1.0" encoding="UTF-8" standalone="yes"?>
<Relationships xmlns="http://schemas.openxmlformats.org/package/2006/relationships"><Relationship Id="rId1" Type="http://schemas.openxmlformats.org/officeDocument/2006/relationships/chartUserShapes" Target="../drawings/drawing203.xml"/></Relationships>
</file>

<file path=xl/charts/_rels/chart216.xml.rels><?xml version="1.0" encoding="UTF-8" standalone="yes"?>
<Relationships xmlns="http://schemas.openxmlformats.org/package/2006/relationships"><Relationship Id="rId1" Type="http://schemas.openxmlformats.org/officeDocument/2006/relationships/chartUserShapes" Target="../drawings/drawing204.xml"/></Relationships>
</file>

<file path=xl/charts/_rels/chart217.xml.rels><?xml version="1.0" encoding="UTF-8" standalone="yes"?>
<Relationships xmlns="http://schemas.openxmlformats.org/package/2006/relationships"><Relationship Id="rId1" Type="http://schemas.openxmlformats.org/officeDocument/2006/relationships/chartUserShapes" Target="../drawings/drawing205.xml"/></Relationships>
</file>

<file path=xl/charts/_rels/chart220.xml.rels><?xml version="1.0" encoding="UTF-8" standalone="yes"?>
<Relationships xmlns="http://schemas.openxmlformats.org/package/2006/relationships"><Relationship Id="rId1" Type="http://schemas.openxmlformats.org/officeDocument/2006/relationships/chartUserShapes" Target="../drawings/drawing206.xml"/></Relationships>
</file>

<file path=xl/charts/_rels/chart221.xml.rels><?xml version="1.0" encoding="UTF-8" standalone="yes"?>
<Relationships xmlns="http://schemas.openxmlformats.org/package/2006/relationships"><Relationship Id="rId1" Type="http://schemas.openxmlformats.org/officeDocument/2006/relationships/chartUserShapes" Target="../drawings/drawing207.xml"/></Relationships>
</file>

<file path=xl/charts/_rels/chart222.xml.rels><?xml version="1.0" encoding="UTF-8" standalone="yes"?>
<Relationships xmlns="http://schemas.openxmlformats.org/package/2006/relationships"><Relationship Id="rId1" Type="http://schemas.openxmlformats.org/officeDocument/2006/relationships/chartUserShapes" Target="../drawings/drawing209.xml"/></Relationships>
</file>

<file path=xl/charts/_rels/chart223.xml.rels><?xml version="1.0" encoding="UTF-8" standalone="yes"?>
<Relationships xmlns="http://schemas.openxmlformats.org/package/2006/relationships"><Relationship Id="rId1" Type="http://schemas.openxmlformats.org/officeDocument/2006/relationships/chartUserShapes" Target="../drawings/drawing210.xml"/></Relationships>
</file>

<file path=xl/charts/_rels/chart224.xml.rels><?xml version="1.0" encoding="UTF-8" standalone="yes"?>
<Relationships xmlns="http://schemas.openxmlformats.org/package/2006/relationships"><Relationship Id="rId1" Type="http://schemas.openxmlformats.org/officeDocument/2006/relationships/chartUserShapes" Target="../drawings/drawing211.xml"/></Relationships>
</file>

<file path=xl/charts/_rels/chart225.xml.rels><?xml version="1.0" encoding="UTF-8" standalone="yes"?>
<Relationships xmlns="http://schemas.openxmlformats.org/package/2006/relationships"><Relationship Id="rId1" Type="http://schemas.openxmlformats.org/officeDocument/2006/relationships/chartUserShapes" Target="../drawings/drawing212.xml"/></Relationships>
</file>

<file path=xl/charts/_rels/chart226.xml.rels><?xml version="1.0" encoding="UTF-8" standalone="yes"?>
<Relationships xmlns="http://schemas.openxmlformats.org/package/2006/relationships"><Relationship Id="rId1" Type="http://schemas.openxmlformats.org/officeDocument/2006/relationships/chartUserShapes" Target="../drawings/drawing213.xml"/></Relationships>
</file>

<file path=xl/charts/_rels/chart227.xml.rels><?xml version="1.0" encoding="UTF-8" standalone="yes"?>
<Relationships xmlns="http://schemas.openxmlformats.org/package/2006/relationships"><Relationship Id="rId1" Type="http://schemas.openxmlformats.org/officeDocument/2006/relationships/chartUserShapes" Target="../drawings/drawing214.xml"/></Relationships>
</file>

<file path=xl/charts/_rels/chart228.xml.rels><?xml version="1.0" encoding="UTF-8" standalone="yes"?>
<Relationships xmlns="http://schemas.openxmlformats.org/package/2006/relationships"><Relationship Id="rId1" Type="http://schemas.openxmlformats.org/officeDocument/2006/relationships/chartUserShapes" Target="../drawings/drawing215.xml"/></Relationships>
</file>

<file path=xl/charts/_rels/chart229.xml.rels><?xml version="1.0" encoding="UTF-8" standalone="yes"?>
<Relationships xmlns="http://schemas.openxmlformats.org/package/2006/relationships"><Relationship Id="rId1" Type="http://schemas.openxmlformats.org/officeDocument/2006/relationships/chartUserShapes" Target="../drawings/drawing216.xml"/></Relationships>
</file>

<file path=xl/charts/_rels/chart230.xml.rels><?xml version="1.0" encoding="UTF-8" standalone="yes"?>
<Relationships xmlns="http://schemas.openxmlformats.org/package/2006/relationships"><Relationship Id="rId1" Type="http://schemas.openxmlformats.org/officeDocument/2006/relationships/chartUserShapes" Target="../drawings/drawing217.xml"/></Relationships>
</file>

<file path=xl/charts/_rels/chart231.xml.rels><?xml version="1.0" encoding="UTF-8" standalone="yes"?>
<Relationships xmlns="http://schemas.openxmlformats.org/package/2006/relationships"><Relationship Id="rId1" Type="http://schemas.openxmlformats.org/officeDocument/2006/relationships/chartUserShapes" Target="../drawings/drawing218.xml"/></Relationships>
</file>

<file path=xl/charts/_rels/chart234.xml.rels><?xml version="1.0" encoding="UTF-8" standalone="yes"?>
<Relationships xmlns="http://schemas.openxmlformats.org/package/2006/relationships"><Relationship Id="rId1" Type="http://schemas.openxmlformats.org/officeDocument/2006/relationships/chartUserShapes" Target="../drawings/drawing219.xml"/></Relationships>
</file>

<file path=xl/charts/_rels/chart235.xml.rels><?xml version="1.0" encoding="UTF-8" standalone="yes"?>
<Relationships xmlns="http://schemas.openxmlformats.org/package/2006/relationships"><Relationship Id="rId1" Type="http://schemas.openxmlformats.org/officeDocument/2006/relationships/chartUserShapes" Target="../drawings/drawing220.xml"/></Relationships>
</file>

<file path=xl/charts/_rels/chart236.xml.rels><?xml version="1.0" encoding="UTF-8" standalone="yes"?>
<Relationships xmlns="http://schemas.openxmlformats.org/package/2006/relationships"><Relationship Id="rId1" Type="http://schemas.openxmlformats.org/officeDocument/2006/relationships/chartUserShapes" Target="../drawings/drawing222.xml"/></Relationships>
</file>

<file path=xl/charts/_rels/chart237.xml.rels><?xml version="1.0" encoding="UTF-8" standalone="yes"?>
<Relationships xmlns="http://schemas.openxmlformats.org/package/2006/relationships"><Relationship Id="rId1" Type="http://schemas.openxmlformats.org/officeDocument/2006/relationships/chartUserShapes" Target="../drawings/drawing223.xml"/></Relationships>
</file>

<file path=xl/charts/_rels/chart238.xml.rels><?xml version="1.0" encoding="UTF-8" standalone="yes"?>
<Relationships xmlns="http://schemas.openxmlformats.org/package/2006/relationships"><Relationship Id="rId1" Type="http://schemas.openxmlformats.org/officeDocument/2006/relationships/chartUserShapes" Target="../drawings/drawing224.xml"/></Relationships>
</file>

<file path=xl/charts/_rels/chart239.xml.rels><?xml version="1.0" encoding="UTF-8" standalone="yes"?>
<Relationships xmlns="http://schemas.openxmlformats.org/package/2006/relationships"><Relationship Id="rId1" Type="http://schemas.openxmlformats.org/officeDocument/2006/relationships/chartUserShapes" Target="../drawings/drawing225.xml"/></Relationships>
</file>

<file path=xl/charts/_rels/chart240.xml.rels><?xml version="1.0" encoding="UTF-8" standalone="yes"?>
<Relationships xmlns="http://schemas.openxmlformats.org/package/2006/relationships"><Relationship Id="rId1" Type="http://schemas.openxmlformats.org/officeDocument/2006/relationships/chartUserShapes" Target="../drawings/drawing226.xml"/></Relationships>
</file>

<file path=xl/charts/_rels/chart241.xml.rels><?xml version="1.0" encoding="UTF-8" standalone="yes"?>
<Relationships xmlns="http://schemas.openxmlformats.org/package/2006/relationships"><Relationship Id="rId1" Type="http://schemas.openxmlformats.org/officeDocument/2006/relationships/chartUserShapes" Target="../drawings/drawing227.xml"/></Relationships>
</file>

<file path=xl/charts/_rels/chart242.xml.rels><?xml version="1.0" encoding="UTF-8" standalone="yes"?>
<Relationships xmlns="http://schemas.openxmlformats.org/package/2006/relationships"><Relationship Id="rId1" Type="http://schemas.openxmlformats.org/officeDocument/2006/relationships/chartUserShapes" Target="../drawings/drawing228.xml"/></Relationships>
</file>

<file path=xl/charts/_rels/chart243.xml.rels><?xml version="1.0" encoding="UTF-8" standalone="yes"?>
<Relationships xmlns="http://schemas.openxmlformats.org/package/2006/relationships"><Relationship Id="rId1" Type="http://schemas.openxmlformats.org/officeDocument/2006/relationships/chartUserShapes" Target="../drawings/drawing229.xml"/></Relationships>
</file>

<file path=xl/charts/_rels/chart244.xml.rels><?xml version="1.0" encoding="UTF-8" standalone="yes"?>
<Relationships xmlns="http://schemas.openxmlformats.org/package/2006/relationships"><Relationship Id="rId1" Type="http://schemas.openxmlformats.org/officeDocument/2006/relationships/chartUserShapes" Target="../drawings/drawing230.xml"/></Relationships>
</file>

<file path=xl/charts/_rels/chart245.xml.rels><?xml version="1.0" encoding="UTF-8" standalone="yes"?>
<Relationships xmlns="http://schemas.openxmlformats.org/package/2006/relationships"><Relationship Id="rId1" Type="http://schemas.openxmlformats.org/officeDocument/2006/relationships/chartUserShapes" Target="../drawings/drawing231.xml"/></Relationships>
</file>

<file path=xl/charts/_rels/chart248.xml.rels><?xml version="1.0" encoding="UTF-8" standalone="yes"?>
<Relationships xmlns="http://schemas.openxmlformats.org/package/2006/relationships"><Relationship Id="rId1" Type="http://schemas.openxmlformats.org/officeDocument/2006/relationships/chartUserShapes" Target="../drawings/drawing232.xml"/></Relationships>
</file>

<file path=xl/charts/_rels/chart249.xml.rels><?xml version="1.0" encoding="UTF-8" standalone="yes"?>
<Relationships xmlns="http://schemas.openxmlformats.org/package/2006/relationships"><Relationship Id="rId1" Type="http://schemas.openxmlformats.org/officeDocument/2006/relationships/chartUserShapes" Target="../drawings/drawing233.xml"/></Relationships>
</file>

<file path=xl/charts/_rels/chart250.xml.rels><?xml version="1.0" encoding="UTF-8" standalone="yes"?>
<Relationships xmlns="http://schemas.openxmlformats.org/package/2006/relationships"><Relationship Id="rId1" Type="http://schemas.openxmlformats.org/officeDocument/2006/relationships/chartUserShapes" Target="../drawings/drawing235.xml"/></Relationships>
</file>

<file path=xl/charts/_rels/chart251.xml.rels><?xml version="1.0" encoding="UTF-8" standalone="yes"?>
<Relationships xmlns="http://schemas.openxmlformats.org/package/2006/relationships"><Relationship Id="rId1" Type="http://schemas.openxmlformats.org/officeDocument/2006/relationships/chartUserShapes" Target="../drawings/drawing236.xml"/></Relationships>
</file>

<file path=xl/charts/_rels/chart252.xml.rels><?xml version="1.0" encoding="UTF-8" standalone="yes"?>
<Relationships xmlns="http://schemas.openxmlformats.org/package/2006/relationships"><Relationship Id="rId1" Type="http://schemas.openxmlformats.org/officeDocument/2006/relationships/chartUserShapes" Target="../drawings/drawing237.xml"/></Relationships>
</file>

<file path=xl/charts/_rels/chart253.xml.rels><?xml version="1.0" encoding="UTF-8" standalone="yes"?>
<Relationships xmlns="http://schemas.openxmlformats.org/package/2006/relationships"><Relationship Id="rId1" Type="http://schemas.openxmlformats.org/officeDocument/2006/relationships/chartUserShapes" Target="../drawings/drawing238.xml"/></Relationships>
</file>

<file path=xl/charts/_rels/chart254.xml.rels><?xml version="1.0" encoding="UTF-8" standalone="yes"?>
<Relationships xmlns="http://schemas.openxmlformats.org/package/2006/relationships"><Relationship Id="rId1" Type="http://schemas.openxmlformats.org/officeDocument/2006/relationships/chartUserShapes" Target="../drawings/drawing239.xml"/></Relationships>
</file>

<file path=xl/charts/_rels/chart255.xml.rels><?xml version="1.0" encoding="UTF-8" standalone="yes"?>
<Relationships xmlns="http://schemas.openxmlformats.org/package/2006/relationships"><Relationship Id="rId1" Type="http://schemas.openxmlformats.org/officeDocument/2006/relationships/chartUserShapes" Target="../drawings/drawing240.xml"/></Relationships>
</file>

<file path=xl/charts/_rels/chart256.xml.rels><?xml version="1.0" encoding="UTF-8" standalone="yes"?>
<Relationships xmlns="http://schemas.openxmlformats.org/package/2006/relationships"><Relationship Id="rId1" Type="http://schemas.openxmlformats.org/officeDocument/2006/relationships/chartUserShapes" Target="../drawings/drawing241.xml"/></Relationships>
</file>

<file path=xl/charts/_rels/chart257.xml.rels><?xml version="1.0" encoding="UTF-8" standalone="yes"?>
<Relationships xmlns="http://schemas.openxmlformats.org/package/2006/relationships"><Relationship Id="rId1" Type="http://schemas.openxmlformats.org/officeDocument/2006/relationships/chartUserShapes" Target="../drawings/drawing242.xml"/></Relationships>
</file>

<file path=xl/charts/_rels/chart258.xml.rels><?xml version="1.0" encoding="UTF-8" standalone="yes"?>
<Relationships xmlns="http://schemas.openxmlformats.org/package/2006/relationships"><Relationship Id="rId1" Type="http://schemas.openxmlformats.org/officeDocument/2006/relationships/chartUserShapes" Target="../drawings/drawing243.xml"/></Relationships>
</file>

<file path=xl/charts/_rels/chart259.xml.rels><?xml version="1.0" encoding="UTF-8" standalone="yes"?>
<Relationships xmlns="http://schemas.openxmlformats.org/package/2006/relationships"><Relationship Id="rId1" Type="http://schemas.openxmlformats.org/officeDocument/2006/relationships/chartUserShapes" Target="../drawings/drawing244.xml"/></Relationships>
</file>

<file path=xl/charts/_rels/chart262.xml.rels><?xml version="1.0" encoding="UTF-8" standalone="yes"?>
<Relationships xmlns="http://schemas.openxmlformats.org/package/2006/relationships"><Relationship Id="rId1" Type="http://schemas.openxmlformats.org/officeDocument/2006/relationships/chartUserShapes" Target="../drawings/drawing245.xml"/></Relationships>
</file>

<file path=xl/charts/_rels/chart263.xml.rels><?xml version="1.0" encoding="UTF-8" standalone="yes"?>
<Relationships xmlns="http://schemas.openxmlformats.org/package/2006/relationships"><Relationship Id="rId1" Type="http://schemas.openxmlformats.org/officeDocument/2006/relationships/chartUserShapes" Target="../drawings/drawing246.xml"/></Relationships>
</file>

<file path=xl/charts/_rels/chart264.xml.rels><?xml version="1.0" encoding="UTF-8" standalone="yes"?>
<Relationships xmlns="http://schemas.openxmlformats.org/package/2006/relationships"><Relationship Id="rId1" Type="http://schemas.openxmlformats.org/officeDocument/2006/relationships/chartUserShapes" Target="../drawings/drawing248.xml"/></Relationships>
</file>

<file path=xl/charts/_rels/chart265.xml.rels><?xml version="1.0" encoding="UTF-8" standalone="yes"?>
<Relationships xmlns="http://schemas.openxmlformats.org/package/2006/relationships"><Relationship Id="rId1" Type="http://schemas.openxmlformats.org/officeDocument/2006/relationships/chartUserShapes" Target="../drawings/drawing250.xml"/></Relationships>
</file>

<file path=xl/charts/_rels/chart301.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314.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_rels/chart327.xml.rels><?xml version="1.0" encoding="UTF-8" standalone="yes"?>
<Relationships xmlns="http://schemas.openxmlformats.org/package/2006/relationships"><Relationship Id="rId1" Type="http://schemas.openxmlformats.org/officeDocument/2006/relationships/themeOverride" Target="../theme/themeOverride3.xml"/></Relationships>
</file>

<file path=xl/charts/_rels/chart340.xml.rels><?xml version="1.0" encoding="UTF-8" standalone="yes"?>
<Relationships xmlns="http://schemas.openxmlformats.org/package/2006/relationships"><Relationship Id="rId1" Type="http://schemas.openxmlformats.org/officeDocument/2006/relationships/themeOverride" Target="../theme/themeOverride4.xml"/></Relationships>
</file>

<file path=xl/charts/_rels/chart353.xml.rels><?xml version="1.0" encoding="UTF-8" standalone="yes"?>
<Relationships xmlns="http://schemas.openxmlformats.org/package/2006/relationships"><Relationship Id="rId1" Type="http://schemas.openxmlformats.org/officeDocument/2006/relationships/themeOverride" Target="../theme/themeOverride5.xml"/></Relationships>
</file>

<file path=xl/charts/_rels/chart366.xml.rels><?xml version="1.0" encoding="UTF-8" standalone="yes"?>
<Relationships xmlns="http://schemas.openxmlformats.org/package/2006/relationships"><Relationship Id="rId1" Type="http://schemas.openxmlformats.org/officeDocument/2006/relationships/themeOverride" Target="../theme/themeOverride6.xml"/></Relationships>
</file>

<file path=xl/charts/_rels/chart379.xml.rels><?xml version="1.0" encoding="UTF-8" standalone="yes"?>
<Relationships xmlns="http://schemas.openxmlformats.org/package/2006/relationships"><Relationship Id="rId1" Type="http://schemas.openxmlformats.org/officeDocument/2006/relationships/themeOverride" Target="../theme/themeOverride7.xml"/></Relationships>
</file>

<file path=xl/charts/_rels/chart392.xml.rels><?xml version="1.0" encoding="UTF-8" standalone="yes"?>
<Relationships xmlns="http://schemas.openxmlformats.org/package/2006/relationships"><Relationship Id="rId1" Type="http://schemas.openxmlformats.org/officeDocument/2006/relationships/themeOverride" Target="../theme/themeOverride8.xml"/></Relationships>
</file>

<file path=xl/charts/_rels/chart405.xml.rels><?xml version="1.0" encoding="UTF-8" standalone="yes"?>
<Relationships xmlns="http://schemas.openxmlformats.org/package/2006/relationships"><Relationship Id="rId1" Type="http://schemas.openxmlformats.org/officeDocument/2006/relationships/themeOverride" Target="../theme/themeOverride9.xml"/></Relationships>
</file>

<file path=xl/charts/_rels/chart418.xml.rels><?xml version="1.0" encoding="UTF-8" standalone="yes"?>
<Relationships xmlns="http://schemas.openxmlformats.org/package/2006/relationships"><Relationship Id="rId1" Type="http://schemas.openxmlformats.org/officeDocument/2006/relationships/themeOverride" Target="../theme/themeOverride10.xml"/></Relationships>
</file>

<file path=xl/charts/_rels/chart431.xml.rels><?xml version="1.0" encoding="UTF-8" standalone="yes"?>
<Relationships xmlns="http://schemas.openxmlformats.org/package/2006/relationships"><Relationship Id="rId1" Type="http://schemas.openxmlformats.org/officeDocument/2006/relationships/themeOverride" Target="../theme/themeOverride11.xml"/></Relationships>
</file>

<file path=xl/charts/_rels/chart444.xml.rels><?xml version="1.0" encoding="UTF-8" standalone="yes"?>
<Relationships xmlns="http://schemas.openxmlformats.org/package/2006/relationships"><Relationship Id="rId1" Type="http://schemas.openxmlformats.org/officeDocument/2006/relationships/themeOverride" Target="../theme/themeOverride12.xml"/></Relationships>
</file>

<file path=xl/charts/_rels/chart457.xml.rels><?xml version="1.0" encoding="UTF-8" standalone="yes"?>
<Relationships xmlns="http://schemas.openxmlformats.org/package/2006/relationships"><Relationship Id="rId1" Type="http://schemas.openxmlformats.org/officeDocument/2006/relationships/themeOverride" Target="../theme/themeOverride13.xml"/></Relationships>
</file>

<file path=xl/charts/_rels/chart470.xml.rels><?xml version="1.0" encoding="UTF-8" standalone="yes"?>
<Relationships xmlns="http://schemas.openxmlformats.org/package/2006/relationships"><Relationship Id="rId1" Type="http://schemas.openxmlformats.org/officeDocument/2006/relationships/themeOverride" Target="../theme/themeOverride14.xml"/></Relationships>
</file>

<file path=xl/charts/_rels/chart483.xml.rels><?xml version="1.0" encoding="UTF-8" standalone="yes"?>
<Relationships xmlns="http://schemas.openxmlformats.org/package/2006/relationships"><Relationship Id="rId1" Type="http://schemas.openxmlformats.org/officeDocument/2006/relationships/themeOverride" Target="../theme/themeOverride15.xml"/></Relationships>
</file>

<file path=xl/charts/_rels/chart496.xml.rels><?xml version="1.0" encoding="UTF-8" standalone="yes"?>
<Relationships xmlns="http://schemas.openxmlformats.org/package/2006/relationships"><Relationship Id="rId1" Type="http://schemas.openxmlformats.org/officeDocument/2006/relationships/themeOverride" Target="../theme/themeOverride16.xml"/></Relationships>
</file>

<file path=xl/charts/_rels/chart509.xml.rels><?xml version="1.0" encoding="UTF-8" standalone="yes"?>
<Relationships xmlns="http://schemas.openxmlformats.org/package/2006/relationships"><Relationship Id="rId1" Type="http://schemas.openxmlformats.org/officeDocument/2006/relationships/themeOverride" Target="../theme/themeOverride17.xml"/></Relationships>
</file>

<file path=xl/charts/_rels/chart522.xml.rels><?xml version="1.0" encoding="UTF-8" standalone="yes"?>
<Relationships xmlns="http://schemas.openxmlformats.org/package/2006/relationships"><Relationship Id="rId1" Type="http://schemas.openxmlformats.org/officeDocument/2006/relationships/themeOverride" Target="../theme/themeOverride18.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100" b="1" i="0" u="none" baseline="0">
                <a:effectLst/>
              </a:rPr>
              <a:t>CHART 1:  Cumulative % Change in Average (mean) Rents from </a:t>
            </a:r>
            <a:r>
              <a:rPr lang="en-US" sz="1100" b="1" i="0" u="none" strike="noStrike" baseline="0">
                <a:effectLst/>
              </a:rPr>
              <a:t>2010 to 2017 (years to end-Sept)</a:t>
            </a:r>
            <a:r>
              <a:rPr lang="en-US" sz="1100" b="1" i="0" u="none" baseline="0">
                <a:effectLst/>
              </a:rPr>
              <a:t>, by Broad Rental Market Area </a:t>
            </a:r>
            <a:r>
              <a:rPr lang="en-US" sz="1100" b="1" i="0" baseline="0">
                <a:effectLst/>
              </a:rPr>
              <a:t>- </a:t>
            </a:r>
            <a:r>
              <a:rPr lang="en-US" sz="1100" b="1" i="0" u="sng" strike="noStrike" baseline="0">
                <a:effectLst/>
              </a:rPr>
              <a:t>2-Bedroom Properties</a:t>
            </a:r>
            <a:r>
              <a:rPr lang="en-US" sz="1100" b="1" i="0" u="none" strike="noStrike" baseline="0">
                <a:effectLst/>
              </a:rPr>
              <a:t>  </a:t>
            </a:r>
            <a:endParaRPr lang="en-GB" sz="1100">
              <a:effectLst/>
            </a:endParaRPr>
          </a:p>
        </c:rich>
      </c:tx>
      <c:layout>
        <c:manualLayout>
          <c:xMode val="edge"/>
          <c:yMode val="edge"/>
          <c:x val="0.11109812445319335"/>
          <c:y val="3.2161858448678388E-2"/>
        </c:manualLayout>
      </c:layout>
      <c:overlay val="0"/>
    </c:title>
    <c:autoTitleDeleted val="0"/>
    <c:plotArea>
      <c:layout>
        <c:manualLayout>
          <c:layoutTarget val="inner"/>
          <c:xMode val="edge"/>
          <c:yMode val="edge"/>
          <c:x val="0.11406570518363096"/>
          <c:y val="0.2081137297926936"/>
          <c:w val="0.84536988432001559"/>
          <c:h val="0.6005322028318435"/>
        </c:manualLayout>
      </c:layout>
      <c:barChart>
        <c:barDir val="col"/>
        <c:grouping val="clustered"/>
        <c:varyColors val="0"/>
        <c:ser>
          <c:idx val="0"/>
          <c:order val="0"/>
          <c:tx>
            <c:strRef>
              <c:f>'Chart 1'!$E$4</c:f>
              <c:strCache>
                <c:ptCount val="1"/>
                <c:pt idx="0">
                  <c:v>2010 to 2017 change</c:v>
                </c:pt>
              </c:strCache>
            </c:strRef>
          </c:tx>
          <c:spPr>
            <a:solidFill>
              <a:schemeClr val="accent1"/>
            </a:solidFill>
          </c:spPr>
          <c:invertIfNegative val="0"/>
          <c:dPt>
            <c:idx val="2"/>
            <c:invertIfNegative val="0"/>
            <c:bubble3D val="0"/>
            <c:spPr>
              <a:solidFill>
                <a:schemeClr val="accent2">
                  <a:lumMod val="75000"/>
                </a:schemeClr>
              </a:solidFill>
            </c:spPr>
          </c:dPt>
          <c:dPt>
            <c:idx val="3"/>
            <c:invertIfNegative val="0"/>
            <c:bubble3D val="0"/>
          </c:dPt>
          <c:dLbls>
            <c:dLbl>
              <c:idx val="3"/>
              <c:layout>
                <c:manualLayout>
                  <c:x val="-3.1828336020049981E-17"/>
                  <c:y val="-5.7102069950035689E-3"/>
                </c:manualLayout>
              </c:layout>
              <c:showLegendKey val="0"/>
              <c:showVal val="1"/>
              <c:showCatName val="0"/>
              <c:showSerName val="0"/>
              <c:showPercent val="0"/>
              <c:showBubbleSize val="0"/>
            </c:dLbl>
            <c:dLbl>
              <c:idx val="4"/>
              <c:layout>
                <c:manualLayout>
                  <c:x val="3.1828336020049981E-17"/>
                  <c:y val="-8.5653104925053538E-3"/>
                </c:manualLayout>
              </c:layout>
              <c:showLegendKey val="0"/>
              <c:showVal val="1"/>
              <c:showCatName val="0"/>
              <c:showSerName val="0"/>
              <c:showPercent val="0"/>
              <c:showBubbleSize val="0"/>
            </c:dLbl>
            <c:dLbl>
              <c:idx val="5"/>
              <c:layout>
                <c:manualLayout>
                  <c:x val="0"/>
                  <c:y val="-8.5653104925053538E-3"/>
                </c:manualLayout>
              </c:layout>
              <c:showLegendKey val="0"/>
              <c:showVal val="1"/>
              <c:showCatName val="0"/>
              <c:showSerName val="0"/>
              <c:showPercent val="0"/>
              <c:showBubbleSize val="0"/>
            </c:dLbl>
            <c:dLbl>
              <c:idx val="6"/>
              <c:layout>
                <c:manualLayout>
                  <c:x val="0"/>
                  <c:y val="-8.5653104925053538E-3"/>
                </c:manualLayout>
              </c:layout>
              <c:showLegendKey val="0"/>
              <c:showVal val="1"/>
              <c:showCatName val="0"/>
              <c:showSerName val="0"/>
              <c:showPercent val="0"/>
              <c:showBubbleSize val="0"/>
            </c:dLbl>
            <c:dLbl>
              <c:idx val="7"/>
              <c:layout>
                <c:manualLayout>
                  <c:x val="0"/>
                  <c:y val="1.4275517487508922E-2"/>
                </c:manualLayout>
              </c:layout>
              <c:showLegendKey val="0"/>
              <c:showVal val="1"/>
              <c:showCatName val="0"/>
              <c:showSerName val="0"/>
              <c:showPercent val="0"/>
              <c:showBubbleSize val="0"/>
            </c:dLbl>
            <c:dLbl>
              <c:idx val="8"/>
              <c:layout>
                <c:manualLayout>
                  <c:x val="0"/>
                  <c:y val="1.4275517487508922E-2"/>
                </c:manualLayout>
              </c:layout>
              <c:showLegendKey val="0"/>
              <c:showVal val="1"/>
              <c:showCatName val="0"/>
              <c:showSerName val="0"/>
              <c:showPercent val="0"/>
              <c:showBubbleSize val="0"/>
            </c:dLbl>
            <c:showLegendKey val="0"/>
            <c:showVal val="1"/>
            <c:showCatName val="0"/>
            <c:showSerName val="0"/>
            <c:showPercent val="0"/>
            <c:showBubbleSize val="0"/>
            <c:showLeaderLines val="0"/>
          </c:dLbls>
          <c:cat>
            <c:strRef>
              <c:f>'Chart 1'!$A$5:$A$23</c:f>
              <c:strCache>
                <c:ptCount val="19"/>
                <c:pt idx="0">
                  <c:v>Lothian</c:v>
                </c:pt>
                <c:pt idx="1">
                  <c:v>Greater Glasgow</c:v>
                </c:pt>
                <c:pt idx="2">
                  <c:v>Scotland</c:v>
                </c:pt>
                <c:pt idx="3">
                  <c:v>Fife</c:v>
                </c:pt>
                <c:pt idx="4">
                  <c:v>Forth Valley</c:v>
                </c:pt>
                <c:pt idx="5">
                  <c:v>Highland and Islands</c:v>
                </c:pt>
                <c:pt idx="6">
                  <c:v>West Lothian</c:v>
                </c:pt>
                <c:pt idx="7">
                  <c:v>East Dunbartonshire</c:v>
                </c:pt>
                <c:pt idx="8">
                  <c:v>Dundee and Angus</c:v>
                </c:pt>
                <c:pt idx="9">
                  <c:v>Perth and Kinross</c:v>
                </c:pt>
                <c:pt idx="10">
                  <c:v>South Lanarkshire</c:v>
                </c:pt>
                <c:pt idx="11">
                  <c:v>Renfrewshire / Inverclyde</c:v>
                </c:pt>
                <c:pt idx="12">
                  <c:v>Aberdeen and Shire</c:v>
                </c:pt>
                <c:pt idx="13">
                  <c:v>North Lanarkshire</c:v>
                </c:pt>
                <c:pt idx="14">
                  <c:v>Dumfries and Galloway</c:v>
                </c:pt>
                <c:pt idx="15">
                  <c:v>Scottish Borders</c:v>
                </c:pt>
                <c:pt idx="16">
                  <c:v>Argyll and Bute</c:v>
                </c:pt>
                <c:pt idx="17">
                  <c:v>West Dunbartonshire</c:v>
                </c:pt>
                <c:pt idx="18">
                  <c:v>Ayrshires</c:v>
                </c:pt>
              </c:strCache>
            </c:strRef>
          </c:cat>
          <c:val>
            <c:numRef>
              <c:f>'Chart 1'!$E$5:$E$23</c:f>
              <c:numCache>
                <c:formatCode>0.0%</c:formatCode>
                <c:ptCount val="19"/>
                <c:pt idx="0">
                  <c:v>0.33659388120570033</c:v>
                </c:pt>
                <c:pt idx="1">
                  <c:v>0.32141082960755085</c:v>
                </c:pt>
                <c:pt idx="2">
                  <c:v>0.19864993380200269</c:v>
                </c:pt>
                <c:pt idx="3">
                  <c:v>0.14935666716955098</c:v>
                </c:pt>
                <c:pt idx="4">
                  <c:v>0.14244227371499352</c:v>
                </c:pt>
                <c:pt idx="5">
                  <c:v>0.14238890764982814</c:v>
                </c:pt>
                <c:pt idx="6">
                  <c:v>0.13542674023930057</c:v>
                </c:pt>
                <c:pt idx="7">
                  <c:v>0.12438050660792954</c:v>
                </c:pt>
                <c:pt idx="8">
                  <c:v>0.11558718288907666</c:v>
                </c:pt>
                <c:pt idx="9">
                  <c:v>8.4452254956164596E-2</c:v>
                </c:pt>
                <c:pt idx="10">
                  <c:v>8.2259910519196788E-2</c:v>
                </c:pt>
                <c:pt idx="11">
                  <c:v>7.3156292286874258E-2</c:v>
                </c:pt>
                <c:pt idx="12">
                  <c:v>6.129976034112472E-2</c:v>
                </c:pt>
                <c:pt idx="13">
                  <c:v>5.6307049378643059E-2</c:v>
                </c:pt>
                <c:pt idx="14">
                  <c:v>4.1988416988417043E-2</c:v>
                </c:pt>
                <c:pt idx="15">
                  <c:v>3.863399610489604E-2</c:v>
                </c:pt>
                <c:pt idx="16">
                  <c:v>2.5644593761803502E-2</c:v>
                </c:pt>
                <c:pt idx="17">
                  <c:v>7.0300912286405115E-3</c:v>
                </c:pt>
                <c:pt idx="18">
                  <c:v>4.5643421534220519E-3</c:v>
                </c:pt>
              </c:numCache>
            </c:numRef>
          </c:val>
        </c:ser>
        <c:ser>
          <c:idx val="1"/>
          <c:order val="1"/>
          <c:tx>
            <c:strRef>
              <c:f>'Chart 1'!$F$4</c:f>
              <c:strCache>
                <c:ptCount val="1"/>
                <c:pt idx="0">
                  <c:v>2016 to 2017 change</c:v>
                </c:pt>
              </c:strCache>
            </c:strRef>
          </c:tx>
          <c:spPr>
            <a:solidFill>
              <a:schemeClr val="bg1">
                <a:lumMod val="85000"/>
              </a:schemeClr>
            </a:solidFill>
            <a:ln cmpd="sng">
              <a:solidFill>
                <a:schemeClr val="tx1">
                  <a:lumMod val="65000"/>
                  <a:lumOff val="35000"/>
                </a:schemeClr>
              </a:solidFill>
              <a:prstDash val="solid"/>
            </a:ln>
          </c:spPr>
          <c:invertIfNegative val="0"/>
          <c:dPt>
            <c:idx val="2"/>
            <c:invertIfNegative val="0"/>
            <c:bubble3D val="0"/>
            <c:spPr>
              <a:solidFill>
                <a:schemeClr val="accent2">
                  <a:lumMod val="40000"/>
                  <a:lumOff val="60000"/>
                </a:schemeClr>
              </a:solidFill>
              <a:ln cmpd="sng">
                <a:solidFill>
                  <a:schemeClr val="tx1">
                    <a:lumMod val="65000"/>
                    <a:lumOff val="35000"/>
                  </a:schemeClr>
                </a:solidFill>
                <a:prstDash val="solid"/>
              </a:ln>
            </c:spPr>
          </c:dPt>
          <c:dPt>
            <c:idx val="3"/>
            <c:invertIfNegative val="0"/>
            <c:bubble3D val="0"/>
          </c:dPt>
          <c:cat>
            <c:strRef>
              <c:f>'Chart 1'!$A$5:$A$23</c:f>
              <c:strCache>
                <c:ptCount val="19"/>
                <c:pt idx="0">
                  <c:v>Lothian</c:v>
                </c:pt>
                <c:pt idx="1">
                  <c:v>Greater Glasgow</c:v>
                </c:pt>
                <c:pt idx="2">
                  <c:v>Scotland</c:v>
                </c:pt>
                <c:pt idx="3">
                  <c:v>Fife</c:v>
                </c:pt>
                <c:pt idx="4">
                  <c:v>Forth Valley</c:v>
                </c:pt>
                <c:pt idx="5">
                  <c:v>Highland and Islands</c:v>
                </c:pt>
                <c:pt idx="6">
                  <c:v>West Lothian</c:v>
                </c:pt>
                <c:pt idx="7">
                  <c:v>East Dunbartonshire</c:v>
                </c:pt>
                <c:pt idx="8">
                  <c:v>Dundee and Angus</c:v>
                </c:pt>
                <c:pt idx="9">
                  <c:v>Perth and Kinross</c:v>
                </c:pt>
                <c:pt idx="10">
                  <c:v>South Lanarkshire</c:v>
                </c:pt>
                <c:pt idx="11">
                  <c:v>Renfrewshire / Inverclyde</c:v>
                </c:pt>
                <c:pt idx="12">
                  <c:v>Aberdeen and Shire</c:v>
                </c:pt>
                <c:pt idx="13">
                  <c:v>North Lanarkshire</c:v>
                </c:pt>
                <c:pt idx="14">
                  <c:v>Dumfries and Galloway</c:v>
                </c:pt>
                <c:pt idx="15">
                  <c:v>Scottish Borders</c:v>
                </c:pt>
                <c:pt idx="16">
                  <c:v>Argyll and Bute</c:v>
                </c:pt>
                <c:pt idx="17">
                  <c:v>West Dunbartonshire</c:v>
                </c:pt>
                <c:pt idx="18">
                  <c:v>Ayrshires</c:v>
                </c:pt>
              </c:strCache>
            </c:strRef>
          </c:cat>
          <c:val>
            <c:numRef>
              <c:f>'Chart 1'!$F$5:$F$23</c:f>
              <c:numCache>
                <c:formatCode>0.0%</c:formatCode>
                <c:ptCount val="19"/>
                <c:pt idx="0">
                  <c:v>6.8847250803278026E-2</c:v>
                </c:pt>
                <c:pt idx="1">
                  <c:v>7.0237958386021315E-2</c:v>
                </c:pt>
                <c:pt idx="2">
                  <c:v>4.4116691572997135E-2</c:v>
                </c:pt>
                <c:pt idx="3">
                  <c:v>4.4090295044736383E-2</c:v>
                </c:pt>
                <c:pt idx="4">
                  <c:v>6.1976138337234588E-2</c:v>
                </c:pt>
                <c:pt idx="5">
                  <c:v>2.5207237721722064E-2</c:v>
                </c:pt>
                <c:pt idx="6">
                  <c:v>3.6327448944271312E-2</c:v>
                </c:pt>
                <c:pt idx="7">
                  <c:v>2.8134441087613205E-2</c:v>
                </c:pt>
                <c:pt idx="8">
                  <c:v>1.648472415561586E-2</c:v>
                </c:pt>
                <c:pt idx="9">
                  <c:v>1.7149736086674583E-2</c:v>
                </c:pt>
                <c:pt idx="10">
                  <c:v>4.0055994400560069E-2</c:v>
                </c:pt>
                <c:pt idx="11">
                  <c:v>2.7595003340554314E-2</c:v>
                </c:pt>
                <c:pt idx="12">
                  <c:v>-9.5998091173000621E-2</c:v>
                </c:pt>
                <c:pt idx="13">
                  <c:v>9.3526691887346747E-3</c:v>
                </c:pt>
                <c:pt idx="14">
                  <c:v>1.4544966322808772E-2</c:v>
                </c:pt>
                <c:pt idx="15">
                  <c:v>1.4174203392079088E-2</c:v>
                </c:pt>
                <c:pt idx="16">
                  <c:v>-1.6808003811338845E-2</c:v>
                </c:pt>
                <c:pt idx="17">
                  <c:v>-5.1985066837944016E-3</c:v>
                </c:pt>
                <c:pt idx="18">
                  <c:v>6.927359834261182E-3</c:v>
                </c:pt>
              </c:numCache>
            </c:numRef>
          </c:val>
        </c:ser>
        <c:dLbls>
          <c:showLegendKey val="0"/>
          <c:showVal val="0"/>
          <c:showCatName val="0"/>
          <c:showSerName val="0"/>
          <c:showPercent val="0"/>
          <c:showBubbleSize val="0"/>
        </c:dLbls>
        <c:gapWidth val="250"/>
        <c:axId val="114199552"/>
        <c:axId val="114209536"/>
      </c:barChart>
      <c:lineChart>
        <c:grouping val="standard"/>
        <c:varyColors val="0"/>
        <c:ser>
          <c:idx val="2"/>
          <c:order val="2"/>
          <c:tx>
            <c:strRef>
              <c:f>'Chart 1'!$T$4</c:f>
              <c:strCache>
                <c:ptCount val="1"/>
                <c:pt idx="0">
                  <c:v>Cumulative CPI - 2010 to 2017</c:v>
                </c:pt>
              </c:strCache>
            </c:strRef>
          </c:tx>
          <c:spPr>
            <a:ln>
              <a:solidFill>
                <a:schemeClr val="bg1">
                  <a:lumMod val="50000"/>
                </a:schemeClr>
              </a:solidFill>
              <a:prstDash val="dash"/>
            </a:ln>
          </c:spPr>
          <c:marker>
            <c:symbol val="none"/>
          </c:marker>
          <c:cat>
            <c:strRef>
              <c:f>'Chart 1'!$A$5:$A$23</c:f>
              <c:strCache>
                <c:ptCount val="19"/>
                <c:pt idx="0">
                  <c:v>Lothian</c:v>
                </c:pt>
                <c:pt idx="1">
                  <c:v>Greater Glasgow</c:v>
                </c:pt>
                <c:pt idx="2">
                  <c:v>Scotland</c:v>
                </c:pt>
                <c:pt idx="3">
                  <c:v>Fife</c:v>
                </c:pt>
                <c:pt idx="4">
                  <c:v>Forth Valley</c:v>
                </c:pt>
                <c:pt idx="5">
                  <c:v>Highland and Islands</c:v>
                </c:pt>
                <c:pt idx="6">
                  <c:v>West Lothian</c:v>
                </c:pt>
                <c:pt idx="7">
                  <c:v>East Dunbartonshire</c:v>
                </c:pt>
                <c:pt idx="8">
                  <c:v>Dundee and Angus</c:v>
                </c:pt>
                <c:pt idx="9">
                  <c:v>Perth and Kinross</c:v>
                </c:pt>
                <c:pt idx="10">
                  <c:v>South Lanarkshire</c:v>
                </c:pt>
                <c:pt idx="11">
                  <c:v>Renfrewshire / Inverclyde</c:v>
                </c:pt>
                <c:pt idx="12">
                  <c:v>Aberdeen and Shire</c:v>
                </c:pt>
                <c:pt idx="13">
                  <c:v>North Lanarkshire</c:v>
                </c:pt>
                <c:pt idx="14">
                  <c:v>Dumfries and Galloway</c:v>
                </c:pt>
                <c:pt idx="15">
                  <c:v>Scottish Borders</c:v>
                </c:pt>
                <c:pt idx="16">
                  <c:v>Argyll and Bute</c:v>
                </c:pt>
                <c:pt idx="17">
                  <c:v>West Dunbartonshire</c:v>
                </c:pt>
                <c:pt idx="18">
                  <c:v>Ayrshires</c:v>
                </c:pt>
              </c:strCache>
            </c:strRef>
          </c:cat>
          <c:val>
            <c:numRef>
              <c:f>'Chart 1'!$T$5:$T$23</c:f>
              <c:numCache>
                <c:formatCode>0.0%</c:formatCode>
                <c:ptCount val="19"/>
                <c:pt idx="0">
                  <c:v>0.15924276169265039</c:v>
                </c:pt>
                <c:pt idx="1">
                  <c:v>0.15924276169265039</c:v>
                </c:pt>
                <c:pt idx="2">
                  <c:v>0.15924276169265039</c:v>
                </c:pt>
                <c:pt idx="3">
                  <c:v>0.15924276169265039</c:v>
                </c:pt>
                <c:pt idx="4">
                  <c:v>0.15924276169265039</c:v>
                </c:pt>
                <c:pt idx="5">
                  <c:v>0.15924276169265039</c:v>
                </c:pt>
                <c:pt idx="6">
                  <c:v>0.15924276169265039</c:v>
                </c:pt>
                <c:pt idx="7">
                  <c:v>0.15924276169265039</c:v>
                </c:pt>
                <c:pt idx="8">
                  <c:v>0.15924276169265039</c:v>
                </c:pt>
                <c:pt idx="9">
                  <c:v>0.15924276169265039</c:v>
                </c:pt>
                <c:pt idx="10">
                  <c:v>0.15924276169265039</c:v>
                </c:pt>
                <c:pt idx="11">
                  <c:v>0.15924276169265039</c:v>
                </c:pt>
                <c:pt idx="12">
                  <c:v>0.15924276169265039</c:v>
                </c:pt>
                <c:pt idx="13">
                  <c:v>0.15924276169265039</c:v>
                </c:pt>
                <c:pt idx="14">
                  <c:v>0.15924276169265039</c:v>
                </c:pt>
                <c:pt idx="15">
                  <c:v>0.15924276169265039</c:v>
                </c:pt>
                <c:pt idx="16">
                  <c:v>0.15924276169265039</c:v>
                </c:pt>
                <c:pt idx="17">
                  <c:v>0.15924276169265039</c:v>
                </c:pt>
                <c:pt idx="18">
                  <c:v>0.15924276169265039</c:v>
                </c:pt>
              </c:numCache>
            </c:numRef>
          </c:val>
          <c:smooth val="0"/>
        </c:ser>
        <c:dLbls>
          <c:showLegendKey val="0"/>
          <c:showVal val="0"/>
          <c:showCatName val="0"/>
          <c:showSerName val="0"/>
          <c:showPercent val="0"/>
          <c:showBubbleSize val="0"/>
        </c:dLbls>
        <c:marker val="1"/>
        <c:smooth val="0"/>
        <c:axId val="114199552"/>
        <c:axId val="114209536"/>
      </c:lineChart>
      <c:catAx>
        <c:axId val="114199552"/>
        <c:scaling>
          <c:orientation val="minMax"/>
        </c:scaling>
        <c:delete val="0"/>
        <c:axPos val="b"/>
        <c:numFmt formatCode="General" sourceLinked="1"/>
        <c:majorTickMark val="out"/>
        <c:minorTickMark val="none"/>
        <c:tickLblPos val="nextTo"/>
        <c:txPr>
          <a:bodyPr/>
          <a:lstStyle/>
          <a:p>
            <a:pPr>
              <a:defRPr sz="900"/>
            </a:pPr>
            <a:endParaRPr lang="en-US"/>
          </a:p>
        </c:txPr>
        <c:crossAx val="114209536"/>
        <c:crosses val="autoZero"/>
        <c:auto val="1"/>
        <c:lblAlgn val="ctr"/>
        <c:lblOffset val="1000"/>
        <c:noMultiLvlLbl val="0"/>
      </c:catAx>
      <c:valAx>
        <c:axId val="114209536"/>
        <c:scaling>
          <c:orientation val="minMax"/>
          <c:max val="0.4"/>
        </c:scaling>
        <c:delete val="0"/>
        <c:axPos val="l"/>
        <c:majorGridlines>
          <c:spPr>
            <a:ln>
              <a:solidFill>
                <a:schemeClr val="tx1">
                  <a:tint val="75000"/>
                  <a:shade val="95000"/>
                  <a:satMod val="105000"/>
                  <a:alpha val="58000"/>
                </a:schemeClr>
              </a:solidFill>
              <a:prstDash val="sysDot"/>
            </a:ln>
          </c:spPr>
        </c:majorGridlines>
        <c:title>
          <c:tx>
            <c:rich>
              <a:bodyPr/>
              <a:lstStyle/>
              <a:p>
                <a:pPr>
                  <a:defRPr/>
                </a:pPr>
                <a:r>
                  <a:rPr lang="en-GB"/>
                  <a:t>Cumulative</a:t>
                </a:r>
                <a:r>
                  <a:rPr lang="en-GB" baseline="0"/>
                  <a:t> </a:t>
                </a:r>
                <a:r>
                  <a:rPr lang="en-GB"/>
                  <a:t>% change </a:t>
                </a:r>
              </a:p>
            </c:rich>
          </c:tx>
          <c:layout/>
          <c:overlay val="0"/>
        </c:title>
        <c:numFmt formatCode="0.0%" sourceLinked="1"/>
        <c:majorTickMark val="out"/>
        <c:minorTickMark val="none"/>
        <c:tickLblPos val="nextTo"/>
        <c:spPr>
          <a:ln>
            <a:noFill/>
          </a:ln>
        </c:spPr>
        <c:txPr>
          <a:bodyPr/>
          <a:lstStyle/>
          <a:p>
            <a:pPr>
              <a:defRPr sz="1050"/>
            </a:pPr>
            <a:endParaRPr lang="en-US"/>
          </a:p>
        </c:txPr>
        <c:crossAx val="114199552"/>
        <c:crosses val="autoZero"/>
        <c:crossBetween val="between"/>
      </c:valAx>
    </c:plotArea>
    <c:legend>
      <c:legendPos val="r"/>
      <c:layout>
        <c:manualLayout>
          <c:xMode val="edge"/>
          <c:yMode val="edge"/>
          <c:x val="0.13916106189851268"/>
          <c:y val="0.11605613141319733"/>
          <c:w val="0.84550420216506617"/>
          <c:h val="8.0839439160921886E-2"/>
        </c:manualLayout>
      </c:layout>
      <c:overlay val="0"/>
      <c:spPr>
        <a:solidFill>
          <a:schemeClr val="bg1"/>
        </a:solidFill>
        <a:ln>
          <a:noFill/>
        </a:ln>
      </c:spPr>
    </c:legend>
    <c:plotVisOnly val="1"/>
    <c:dispBlanksAs val="gap"/>
    <c:showDLblsOverMax val="0"/>
  </c:chart>
  <c:spPr>
    <a:ln>
      <a:no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100" b="1" i="0" baseline="0">
                <a:effectLst/>
              </a:rPr>
              <a:t>CHART 2:   </a:t>
            </a:r>
            <a:r>
              <a:rPr lang="en-US" sz="1100" b="1" i="0" u="none" baseline="0">
                <a:effectLst/>
              </a:rPr>
              <a:t>Cumulative % Change in Average (mean) Rents from </a:t>
            </a:r>
            <a:r>
              <a:rPr lang="en-US" sz="1100" b="1" i="0" u="none" strike="noStrike" baseline="0">
                <a:effectLst/>
              </a:rPr>
              <a:t>2010 to 2017 (years to end-Sept)</a:t>
            </a:r>
            <a:r>
              <a:rPr lang="en-US" sz="1100" b="1" i="0" u="none" baseline="0">
                <a:effectLst/>
              </a:rPr>
              <a:t>, by Broad Rental Market Area </a:t>
            </a:r>
            <a:r>
              <a:rPr lang="en-US" sz="1100" b="1" i="0" baseline="0">
                <a:effectLst/>
              </a:rPr>
              <a:t>- </a:t>
            </a:r>
            <a:r>
              <a:rPr lang="en-US" sz="1100" b="1" i="0" u="sng" strike="noStrike" baseline="0">
                <a:effectLst/>
              </a:rPr>
              <a:t>1-Bedroom Properties</a:t>
            </a:r>
            <a:r>
              <a:rPr lang="en-US" sz="1100" b="1" i="0" u="none" strike="noStrike" baseline="0">
                <a:effectLst/>
              </a:rPr>
              <a:t>  </a:t>
            </a:r>
            <a:endParaRPr lang="en-GB" sz="1100">
              <a:effectLst/>
            </a:endParaRPr>
          </a:p>
        </c:rich>
      </c:tx>
      <c:layout/>
      <c:overlay val="0"/>
    </c:title>
    <c:autoTitleDeleted val="0"/>
    <c:plotArea>
      <c:layout>
        <c:manualLayout>
          <c:layoutTarget val="inner"/>
          <c:xMode val="edge"/>
          <c:yMode val="edge"/>
          <c:x val="0.11475260036939827"/>
          <c:y val="0.19798952879581153"/>
          <c:w val="0.87527894871726897"/>
          <c:h val="0.55581613554850151"/>
        </c:manualLayout>
      </c:layout>
      <c:barChart>
        <c:barDir val="col"/>
        <c:grouping val="clustered"/>
        <c:varyColors val="0"/>
        <c:ser>
          <c:idx val="0"/>
          <c:order val="0"/>
          <c:tx>
            <c:strRef>
              <c:f>'Table 1, Chart 2'!$E$4</c:f>
              <c:strCache>
                <c:ptCount val="1"/>
                <c:pt idx="0">
                  <c:v>2010 to 2017 change</c:v>
                </c:pt>
              </c:strCache>
            </c:strRef>
          </c:tx>
          <c:spPr>
            <a:solidFill>
              <a:schemeClr val="accent1"/>
            </a:solidFill>
          </c:spPr>
          <c:invertIfNegative val="0"/>
          <c:dPt>
            <c:idx val="2"/>
            <c:invertIfNegative val="0"/>
            <c:bubble3D val="0"/>
            <c:spPr>
              <a:solidFill>
                <a:schemeClr val="accent2">
                  <a:lumMod val="75000"/>
                </a:schemeClr>
              </a:solidFill>
            </c:spPr>
          </c:dPt>
          <c:dPt>
            <c:idx val="3"/>
            <c:invertIfNegative val="0"/>
            <c:bubble3D val="0"/>
          </c:dPt>
          <c:cat>
            <c:strRef>
              <c:f>'Table 1, Chart 2'!$A$5:$A$23</c:f>
              <c:strCache>
                <c:ptCount val="19"/>
                <c:pt idx="0">
                  <c:v>Lothian</c:v>
                </c:pt>
                <c:pt idx="1">
                  <c:v>Greater Glasgow</c:v>
                </c:pt>
                <c:pt idx="2">
                  <c:v>Scotland</c:v>
                </c:pt>
                <c:pt idx="3">
                  <c:v>Highland and Islands</c:v>
                </c:pt>
                <c:pt idx="4">
                  <c:v>Dundee and Angus</c:v>
                </c:pt>
                <c:pt idx="5">
                  <c:v>West Lothian</c:v>
                </c:pt>
                <c:pt idx="6">
                  <c:v>Perth and Kinross</c:v>
                </c:pt>
                <c:pt idx="7">
                  <c:v>Argyll and Bute</c:v>
                </c:pt>
                <c:pt idx="8">
                  <c:v>Fife</c:v>
                </c:pt>
                <c:pt idx="9">
                  <c:v>East Dunbartonshire</c:v>
                </c:pt>
                <c:pt idx="10">
                  <c:v>Forth Valley</c:v>
                </c:pt>
                <c:pt idx="11">
                  <c:v>Dumfries and Galloway</c:v>
                </c:pt>
                <c:pt idx="12">
                  <c:v>North Lanarkshire</c:v>
                </c:pt>
                <c:pt idx="13">
                  <c:v>Renfrewshire / Inverclyde</c:v>
                </c:pt>
                <c:pt idx="14">
                  <c:v>Scottish Borders</c:v>
                </c:pt>
                <c:pt idx="15">
                  <c:v>South Lanarkshire</c:v>
                </c:pt>
                <c:pt idx="16">
                  <c:v>West Dunbartonshire</c:v>
                </c:pt>
                <c:pt idx="17">
                  <c:v>Ayrshires</c:v>
                </c:pt>
                <c:pt idx="18">
                  <c:v>Aberdeen and Shire</c:v>
                </c:pt>
              </c:strCache>
            </c:strRef>
          </c:cat>
          <c:val>
            <c:numRef>
              <c:f>'Table 1, Chart 2'!$E$5:$E$23</c:f>
              <c:numCache>
                <c:formatCode>0.0%</c:formatCode>
                <c:ptCount val="19"/>
                <c:pt idx="0">
                  <c:v>0.35342839572603579</c:v>
                </c:pt>
                <c:pt idx="1">
                  <c:v>0.25600494120876593</c:v>
                </c:pt>
                <c:pt idx="2">
                  <c:v>0.14956745221322199</c:v>
                </c:pt>
                <c:pt idx="3">
                  <c:v>0.13341847184405187</c:v>
                </c:pt>
                <c:pt idx="4">
                  <c:v>0.12201100122552511</c:v>
                </c:pt>
                <c:pt idx="5">
                  <c:v>0.11436778924751256</c:v>
                </c:pt>
                <c:pt idx="6">
                  <c:v>0.10253285290377279</c:v>
                </c:pt>
                <c:pt idx="7">
                  <c:v>9.1844212950845439E-2</c:v>
                </c:pt>
                <c:pt idx="8">
                  <c:v>8.564869785482454E-2</c:v>
                </c:pt>
                <c:pt idx="9">
                  <c:v>8.5033030094085804E-2</c:v>
                </c:pt>
                <c:pt idx="10">
                  <c:v>7.2311271975180835E-2</c:v>
                </c:pt>
                <c:pt idx="11">
                  <c:v>6.8312252744191282E-2</c:v>
                </c:pt>
                <c:pt idx="12">
                  <c:v>4.4833315467895707E-2</c:v>
                </c:pt>
                <c:pt idx="13">
                  <c:v>3.2639760677368512E-2</c:v>
                </c:pt>
                <c:pt idx="14">
                  <c:v>2.6056694131294744E-2</c:v>
                </c:pt>
                <c:pt idx="15">
                  <c:v>2.3583549036525708E-2</c:v>
                </c:pt>
                <c:pt idx="16">
                  <c:v>4.5106340086684682E-3</c:v>
                </c:pt>
                <c:pt idx="17">
                  <c:v>-1.4517074210217862E-2</c:v>
                </c:pt>
                <c:pt idx="18">
                  <c:v>-5.2947185230024285E-2</c:v>
                </c:pt>
              </c:numCache>
            </c:numRef>
          </c:val>
        </c:ser>
        <c:ser>
          <c:idx val="1"/>
          <c:order val="1"/>
          <c:tx>
            <c:strRef>
              <c:f>'Table 1, Chart 2'!$F$4</c:f>
              <c:strCache>
                <c:ptCount val="1"/>
                <c:pt idx="0">
                  <c:v>2016 to 2017 change</c:v>
                </c:pt>
              </c:strCache>
            </c:strRef>
          </c:tx>
          <c:spPr>
            <a:solidFill>
              <a:schemeClr val="bg1">
                <a:lumMod val="85000"/>
              </a:schemeClr>
            </a:solidFill>
            <a:ln>
              <a:solidFill>
                <a:sysClr val="windowText" lastClr="000000"/>
              </a:solidFill>
              <a:prstDash val="solid"/>
            </a:ln>
          </c:spPr>
          <c:invertIfNegative val="0"/>
          <c:dPt>
            <c:idx val="2"/>
            <c:invertIfNegative val="0"/>
            <c:bubble3D val="0"/>
            <c:spPr>
              <a:solidFill>
                <a:schemeClr val="accent2">
                  <a:lumMod val="40000"/>
                  <a:lumOff val="60000"/>
                </a:schemeClr>
              </a:solidFill>
              <a:ln>
                <a:solidFill>
                  <a:sysClr val="windowText" lastClr="000000"/>
                </a:solidFill>
                <a:prstDash val="solid"/>
              </a:ln>
            </c:spPr>
          </c:dPt>
          <c:dPt>
            <c:idx val="3"/>
            <c:invertIfNegative val="0"/>
            <c:bubble3D val="0"/>
          </c:dPt>
          <c:cat>
            <c:strRef>
              <c:f>'Table 1, Chart 2'!$A$5:$A$23</c:f>
              <c:strCache>
                <c:ptCount val="19"/>
                <c:pt idx="0">
                  <c:v>Lothian</c:v>
                </c:pt>
                <c:pt idx="1">
                  <c:v>Greater Glasgow</c:v>
                </c:pt>
                <c:pt idx="2">
                  <c:v>Scotland</c:v>
                </c:pt>
                <c:pt idx="3">
                  <c:v>Highland and Islands</c:v>
                </c:pt>
                <c:pt idx="4">
                  <c:v>Dundee and Angus</c:v>
                </c:pt>
                <c:pt idx="5">
                  <c:v>West Lothian</c:v>
                </c:pt>
                <c:pt idx="6">
                  <c:v>Perth and Kinross</c:v>
                </c:pt>
                <c:pt idx="7">
                  <c:v>Argyll and Bute</c:v>
                </c:pt>
                <c:pt idx="8">
                  <c:v>Fife</c:v>
                </c:pt>
                <c:pt idx="9">
                  <c:v>East Dunbartonshire</c:v>
                </c:pt>
                <c:pt idx="10">
                  <c:v>Forth Valley</c:v>
                </c:pt>
                <c:pt idx="11">
                  <c:v>Dumfries and Galloway</c:v>
                </c:pt>
                <c:pt idx="12">
                  <c:v>North Lanarkshire</c:v>
                </c:pt>
                <c:pt idx="13">
                  <c:v>Renfrewshire / Inverclyde</c:v>
                </c:pt>
                <c:pt idx="14">
                  <c:v>Scottish Borders</c:v>
                </c:pt>
                <c:pt idx="15">
                  <c:v>South Lanarkshire</c:v>
                </c:pt>
                <c:pt idx="16">
                  <c:v>West Dunbartonshire</c:v>
                </c:pt>
                <c:pt idx="17">
                  <c:v>Ayrshires</c:v>
                </c:pt>
                <c:pt idx="18">
                  <c:v>Aberdeen and Shire</c:v>
                </c:pt>
              </c:strCache>
            </c:strRef>
          </c:cat>
          <c:val>
            <c:numRef>
              <c:f>'Table 1, Chart 2'!$F$5:$F$23</c:f>
              <c:numCache>
                <c:formatCode>0.0%</c:formatCode>
                <c:ptCount val="19"/>
                <c:pt idx="0">
                  <c:v>7.8646694847760878E-2</c:v>
                </c:pt>
                <c:pt idx="1">
                  <c:v>5.5804472818875794E-2</c:v>
                </c:pt>
                <c:pt idx="2">
                  <c:v>4.0263299970929145E-2</c:v>
                </c:pt>
                <c:pt idx="3">
                  <c:v>2.1454940282301882E-2</c:v>
                </c:pt>
                <c:pt idx="4">
                  <c:v>2.7509526543822105E-2</c:v>
                </c:pt>
                <c:pt idx="5">
                  <c:v>1.5450424567452048E-2</c:v>
                </c:pt>
                <c:pt idx="6">
                  <c:v>1.9576136224427332E-2</c:v>
                </c:pt>
                <c:pt idx="7">
                  <c:v>1.1689666044187863E-2</c:v>
                </c:pt>
                <c:pt idx="8">
                  <c:v>2.1601489757914205E-2</c:v>
                </c:pt>
                <c:pt idx="9">
                  <c:v>1.8583479495531519E-2</c:v>
                </c:pt>
                <c:pt idx="10">
                  <c:v>1.7790537887711011E-2</c:v>
                </c:pt>
                <c:pt idx="11">
                  <c:v>-2.0559531554977806E-3</c:v>
                </c:pt>
                <c:pt idx="12">
                  <c:v>2.23941261308509E-2</c:v>
                </c:pt>
                <c:pt idx="13">
                  <c:v>-1.2742594484167591E-2</c:v>
                </c:pt>
                <c:pt idx="14">
                  <c:v>2.0803740530302983E-2</c:v>
                </c:pt>
                <c:pt idx="15">
                  <c:v>2.7532808398950115E-2</c:v>
                </c:pt>
                <c:pt idx="16">
                  <c:v>-4.4703061785126286E-3</c:v>
                </c:pt>
                <c:pt idx="17">
                  <c:v>1.0129416261672075E-2</c:v>
                </c:pt>
                <c:pt idx="18">
                  <c:v>-0.11525615424037328</c:v>
                </c:pt>
              </c:numCache>
            </c:numRef>
          </c:val>
        </c:ser>
        <c:dLbls>
          <c:showLegendKey val="0"/>
          <c:showVal val="0"/>
          <c:showCatName val="0"/>
          <c:showSerName val="0"/>
          <c:showPercent val="0"/>
          <c:showBubbleSize val="0"/>
        </c:dLbls>
        <c:gapWidth val="150"/>
        <c:axId val="113092864"/>
        <c:axId val="113102848"/>
      </c:barChart>
      <c:lineChart>
        <c:grouping val="standard"/>
        <c:varyColors val="0"/>
        <c:ser>
          <c:idx val="2"/>
          <c:order val="2"/>
          <c:tx>
            <c:strRef>
              <c:f>'Table 1, Chart 2'!$R$4</c:f>
              <c:strCache>
                <c:ptCount val="1"/>
                <c:pt idx="0">
                  <c:v>Cumulative CPI - 2010 to 2017</c:v>
                </c:pt>
              </c:strCache>
            </c:strRef>
          </c:tx>
          <c:spPr>
            <a:ln>
              <a:solidFill>
                <a:schemeClr val="bg1">
                  <a:lumMod val="50000"/>
                </a:schemeClr>
              </a:solidFill>
              <a:prstDash val="dash"/>
            </a:ln>
          </c:spPr>
          <c:marker>
            <c:symbol val="none"/>
          </c:marker>
          <c:cat>
            <c:strRef>
              <c:f>'Table 1, Chart 2'!$A$5:$A$23</c:f>
              <c:strCache>
                <c:ptCount val="19"/>
                <c:pt idx="0">
                  <c:v>Lothian</c:v>
                </c:pt>
                <c:pt idx="1">
                  <c:v>Greater Glasgow</c:v>
                </c:pt>
                <c:pt idx="2">
                  <c:v>Scotland</c:v>
                </c:pt>
                <c:pt idx="3">
                  <c:v>Highland and Islands</c:v>
                </c:pt>
                <c:pt idx="4">
                  <c:v>Dundee and Angus</c:v>
                </c:pt>
                <c:pt idx="5">
                  <c:v>West Lothian</c:v>
                </c:pt>
                <c:pt idx="6">
                  <c:v>Perth and Kinross</c:v>
                </c:pt>
                <c:pt idx="7">
                  <c:v>Argyll and Bute</c:v>
                </c:pt>
                <c:pt idx="8">
                  <c:v>Fife</c:v>
                </c:pt>
                <c:pt idx="9">
                  <c:v>East Dunbartonshire</c:v>
                </c:pt>
                <c:pt idx="10">
                  <c:v>Forth Valley</c:v>
                </c:pt>
                <c:pt idx="11">
                  <c:v>Dumfries and Galloway</c:v>
                </c:pt>
                <c:pt idx="12">
                  <c:v>North Lanarkshire</c:v>
                </c:pt>
                <c:pt idx="13">
                  <c:v>Renfrewshire / Inverclyde</c:v>
                </c:pt>
                <c:pt idx="14">
                  <c:v>Scottish Borders</c:v>
                </c:pt>
                <c:pt idx="15">
                  <c:v>South Lanarkshire</c:v>
                </c:pt>
                <c:pt idx="16">
                  <c:v>West Dunbartonshire</c:v>
                </c:pt>
                <c:pt idx="17">
                  <c:v>Ayrshires</c:v>
                </c:pt>
                <c:pt idx="18">
                  <c:v>Aberdeen and Shire</c:v>
                </c:pt>
              </c:strCache>
            </c:strRef>
          </c:cat>
          <c:val>
            <c:numRef>
              <c:f>'Table 1, Chart 2'!$R$5:$R$23</c:f>
              <c:numCache>
                <c:formatCode>0.0%</c:formatCode>
                <c:ptCount val="19"/>
                <c:pt idx="0">
                  <c:v>0.15924276169265039</c:v>
                </c:pt>
                <c:pt idx="1">
                  <c:v>0.15924276169265039</c:v>
                </c:pt>
                <c:pt idx="2">
                  <c:v>0.15924276169265039</c:v>
                </c:pt>
                <c:pt idx="3">
                  <c:v>0.15924276169265039</c:v>
                </c:pt>
                <c:pt idx="4">
                  <c:v>0.15924276169265039</c:v>
                </c:pt>
                <c:pt idx="5">
                  <c:v>0.15924276169265039</c:v>
                </c:pt>
                <c:pt idx="6">
                  <c:v>0.15924276169265039</c:v>
                </c:pt>
                <c:pt idx="7">
                  <c:v>0.15924276169265039</c:v>
                </c:pt>
                <c:pt idx="8">
                  <c:v>0.15924276169265039</c:v>
                </c:pt>
                <c:pt idx="9">
                  <c:v>0.15924276169265039</c:v>
                </c:pt>
                <c:pt idx="10">
                  <c:v>0.15924276169265039</c:v>
                </c:pt>
                <c:pt idx="11">
                  <c:v>0.15924276169265039</c:v>
                </c:pt>
                <c:pt idx="12">
                  <c:v>0.15924276169265039</c:v>
                </c:pt>
                <c:pt idx="13">
                  <c:v>0.15924276169265039</c:v>
                </c:pt>
                <c:pt idx="14">
                  <c:v>0.15924276169265039</c:v>
                </c:pt>
                <c:pt idx="15">
                  <c:v>0.15924276169265039</c:v>
                </c:pt>
                <c:pt idx="16">
                  <c:v>0.15924276169265039</c:v>
                </c:pt>
                <c:pt idx="17">
                  <c:v>0.15924276169265039</c:v>
                </c:pt>
                <c:pt idx="18">
                  <c:v>0.15924276169265039</c:v>
                </c:pt>
              </c:numCache>
            </c:numRef>
          </c:val>
          <c:smooth val="0"/>
        </c:ser>
        <c:dLbls>
          <c:showLegendKey val="0"/>
          <c:showVal val="0"/>
          <c:showCatName val="0"/>
          <c:showSerName val="0"/>
          <c:showPercent val="0"/>
          <c:showBubbleSize val="0"/>
        </c:dLbls>
        <c:marker val="1"/>
        <c:smooth val="0"/>
        <c:axId val="113092864"/>
        <c:axId val="113102848"/>
      </c:lineChart>
      <c:catAx>
        <c:axId val="113092864"/>
        <c:scaling>
          <c:orientation val="minMax"/>
        </c:scaling>
        <c:delete val="0"/>
        <c:axPos val="b"/>
        <c:numFmt formatCode="General" sourceLinked="1"/>
        <c:majorTickMark val="out"/>
        <c:minorTickMark val="none"/>
        <c:tickLblPos val="nextTo"/>
        <c:txPr>
          <a:bodyPr/>
          <a:lstStyle/>
          <a:p>
            <a:pPr>
              <a:defRPr sz="900"/>
            </a:pPr>
            <a:endParaRPr lang="en-US"/>
          </a:p>
        </c:txPr>
        <c:crossAx val="113102848"/>
        <c:crosses val="autoZero"/>
        <c:auto val="1"/>
        <c:lblAlgn val="ctr"/>
        <c:lblOffset val="1000"/>
        <c:noMultiLvlLbl val="0"/>
      </c:catAx>
      <c:valAx>
        <c:axId val="113102848"/>
        <c:scaling>
          <c:orientation val="minMax"/>
        </c:scaling>
        <c:delete val="0"/>
        <c:axPos val="l"/>
        <c:majorGridlines>
          <c:spPr>
            <a:ln>
              <a:solidFill>
                <a:schemeClr val="bg1">
                  <a:lumMod val="85000"/>
                </a:schemeClr>
              </a:solidFill>
              <a:prstDash val="dash"/>
            </a:ln>
          </c:spPr>
        </c:majorGridlines>
        <c:title>
          <c:tx>
            <c:rich>
              <a:bodyPr/>
              <a:lstStyle/>
              <a:p>
                <a:pPr>
                  <a:defRPr/>
                </a:pPr>
                <a:r>
                  <a:rPr lang="en-GB"/>
                  <a:t>Cumulative</a:t>
                </a:r>
                <a:r>
                  <a:rPr lang="en-GB" baseline="0"/>
                  <a:t> </a:t>
                </a:r>
                <a:r>
                  <a:rPr lang="en-GB"/>
                  <a:t>% change </a:t>
                </a:r>
              </a:p>
            </c:rich>
          </c:tx>
          <c:layout/>
          <c:overlay val="0"/>
        </c:title>
        <c:numFmt formatCode="0.0%" sourceLinked="1"/>
        <c:majorTickMark val="out"/>
        <c:minorTickMark val="none"/>
        <c:tickLblPos val="nextTo"/>
        <c:spPr>
          <a:ln>
            <a:noFill/>
          </a:ln>
        </c:spPr>
        <c:txPr>
          <a:bodyPr/>
          <a:lstStyle/>
          <a:p>
            <a:pPr>
              <a:defRPr sz="1050"/>
            </a:pPr>
            <a:endParaRPr lang="en-US"/>
          </a:p>
        </c:txPr>
        <c:crossAx val="113092864"/>
        <c:crosses val="autoZero"/>
        <c:crossBetween val="between"/>
      </c:valAx>
    </c:plotArea>
    <c:legend>
      <c:legendPos val="r"/>
      <c:layout>
        <c:manualLayout>
          <c:xMode val="edge"/>
          <c:yMode val="edge"/>
          <c:x val="0.52124411216274735"/>
          <c:y val="0.12320028961897005"/>
          <c:w val="0.46092641197628076"/>
          <c:h val="0.2729711432310515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1100" b="1" i="0" baseline="0">
                <a:effectLst/>
              </a:rPr>
              <a:t>CHART 3:   Average (mean) Monthly Rents 2017 (year to end-Sept), by Broad Rental Market Area -  1-Bedroom Properties  </a:t>
            </a:r>
            <a:endParaRPr lang="en-GB" sz="900">
              <a:effectLst/>
            </a:endParaRPr>
          </a:p>
        </c:rich>
      </c:tx>
      <c:layout>
        <c:manualLayout>
          <c:xMode val="edge"/>
          <c:yMode val="edge"/>
          <c:x val="0.13388572244369035"/>
          <c:y val="2.7777826654349771E-2"/>
        </c:manualLayout>
      </c:layout>
      <c:overlay val="0"/>
    </c:title>
    <c:autoTitleDeleted val="0"/>
    <c:plotArea>
      <c:layout>
        <c:manualLayout>
          <c:layoutTarget val="inner"/>
          <c:xMode val="edge"/>
          <c:yMode val="edge"/>
          <c:x val="0.13362717928415371"/>
          <c:y val="0.22492558541914104"/>
          <c:w val="0.85245003592428037"/>
          <c:h val="0.41948415665918853"/>
        </c:manualLayout>
      </c:layout>
      <c:barChart>
        <c:barDir val="col"/>
        <c:grouping val="clustered"/>
        <c:varyColors val="0"/>
        <c:ser>
          <c:idx val="0"/>
          <c:order val="0"/>
          <c:invertIfNegative val="0"/>
          <c:dPt>
            <c:idx val="2"/>
            <c:invertIfNegative val="0"/>
            <c:bubble3D val="0"/>
            <c:spPr>
              <a:solidFill>
                <a:schemeClr val="accent2">
                  <a:lumMod val="75000"/>
                </a:schemeClr>
              </a:solidFill>
            </c:spPr>
          </c:dPt>
          <c:dPt>
            <c:idx val="3"/>
            <c:invertIfNegative val="0"/>
            <c:bubble3D val="0"/>
            <c:spPr>
              <a:solidFill>
                <a:schemeClr val="accent1"/>
              </a:solidFill>
            </c:spPr>
          </c:dPt>
          <c:dLbls>
            <c:delete val="1"/>
          </c:dLbls>
          <c:cat>
            <c:strRef>
              <c:f>'Chart 3'!$A$5:$A$23</c:f>
              <c:strCache>
                <c:ptCount val="19"/>
                <c:pt idx="0">
                  <c:v>Lothian</c:v>
                </c:pt>
                <c:pt idx="1">
                  <c:v>Greater Glasgow</c:v>
                </c:pt>
                <c:pt idx="2">
                  <c:v>Scotland</c:v>
                </c:pt>
                <c:pt idx="3">
                  <c:v>Aberdeen and Shire</c:v>
                </c:pt>
                <c:pt idx="4">
                  <c:v>East Dunbartonshire</c:v>
                </c:pt>
                <c:pt idx="5">
                  <c:v>West Lothian</c:v>
                </c:pt>
                <c:pt idx="6">
                  <c:v>Highland and Islands</c:v>
                </c:pt>
                <c:pt idx="7">
                  <c:v>Argyll and Bute</c:v>
                </c:pt>
                <c:pt idx="8">
                  <c:v>Perth and Kinross</c:v>
                </c:pt>
                <c:pt idx="9">
                  <c:v>Forth Valley</c:v>
                </c:pt>
                <c:pt idx="10">
                  <c:v>Fife</c:v>
                </c:pt>
                <c:pt idx="11">
                  <c:v>West Dunbartonshire</c:v>
                </c:pt>
                <c:pt idx="12">
                  <c:v>Dundee and Angus</c:v>
                </c:pt>
                <c:pt idx="13">
                  <c:v>South Lanarkshire</c:v>
                </c:pt>
                <c:pt idx="14">
                  <c:v>North Lanarkshire</c:v>
                </c:pt>
                <c:pt idx="15">
                  <c:v>Renfrewshire / Inverclyde</c:v>
                </c:pt>
                <c:pt idx="16">
                  <c:v>Dumfries and Galloway</c:v>
                </c:pt>
                <c:pt idx="17">
                  <c:v>Ayrshires</c:v>
                </c:pt>
                <c:pt idx="18">
                  <c:v>Scottish Borders</c:v>
                </c:pt>
              </c:strCache>
            </c:strRef>
          </c:cat>
          <c:val>
            <c:numRef>
              <c:f>'Chart 3'!$B$5:$B$23</c:f>
              <c:numCache>
                <c:formatCode>#,##0</c:formatCode>
                <c:ptCount val="19"/>
                <c:pt idx="0">
                  <c:v>704.27</c:v>
                </c:pt>
                <c:pt idx="1">
                  <c:v>549.04999999999995</c:v>
                </c:pt>
                <c:pt idx="2">
                  <c:v>500.97</c:v>
                </c:pt>
                <c:pt idx="3">
                  <c:v>500.65</c:v>
                </c:pt>
                <c:pt idx="4">
                  <c:v>487.82</c:v>
                </c:pt>
                <c:pt idx="5">
                  <c:v>477.15</c:v>
                </c:pt>
                <c:pt idx="6">
                  <c:v>470.38</c:v>
                </c:pt>
                <c:pt idx="7">
                  <c:v>417.15</c:v>
                </c:pt>
                <c:pt idx="8">
                  <c:v>416.14</c:v>
                </c:pt>
                <c:pt idx="9">
                  <c:v>414.77</c:v>
                </c:pt>
                <c:pt idx="10">
                  <c:v>411.45</c:v>
                </c:pt>
                <c:pt idx="11">
                  <c:v>398.63</c:v>
                </c:pt>
                <c:pt idx="12">
                  <c:v>393.68</c:v>
                </c:pt>
                <c:pt idx="13">
                  <c:v>391.49</c:v>
                </c:pt>
                <c:pt idx="14">
                  <c:v>389.89</c:v>
                </c:pt>
                <c:pt idx="15">
                  <c:v>386.61</c:v>
                </c:pt>
                <c:pt idx="16">
                  <c:v>383.46</c:v>
                </c:pt>
                <c:pt idx="17">
                  <c:v>369.97</c:v>
                </c:pt>
                <c:pt idx="18">
                  <c:v>344.95</c:v>
                </c:pt>
              </c:numCache>
            </c:numRef>
          </c:val>
        </c:ser>
        <c:dLbls>
          <c:dLblPos val="inBase"/>
          <c:showLegendKey val="0"/>
          <c:showVal val="1"/>
          <c:showCatName val="0"/>
          <c:showSerName val="0"/>
          <c:showPercent val="0"/>
          <c:showBubbleSize val="0"/>
        </c:dLbls>
        <c:gapWidth val="150"/>
        <c:axId val="114080000"/>
        <c:axId val="114089984"/>
      </c:barChart>
      <c:catAx>
        <c:axId val="114080000"/>
        <c:scaling>
          <c:orientation val="minMax"/>
        </c:scaling>
        <c:delete val="0"/>
        <c:axPos val="b"/>
        <c:numFmt formatCode="General" sourceLinked="1"/>
        <c:majorTickMark val="out"/>
        <c:minorTickMark val="none"/>
        <c:tickLblPos val="nextTo"/>
        <c:txPr>
          <a:bodyPr/>
          <a:lstStyle/>
          <a:p>
            <a:pPr>
              <a:defRPr sz="900"/>
            </a:pPr>
            <a:endParaRPr lang="en-US"/>
          </a:p>
        </c:txPr>
        <c:crossAx val="114089984"/>
        <c:crosses val="autoZero"/>
        <c:auto val="1"/>
        <c:lblAlgn val="ctr"/>
        <c:lblOffset val="100"/>
        <c:noMultiLvlLbl val="0"/>
      </c:catAx>
      <c:valAx>
        <c:axId val="114089984"/>
        <c:scaling>
          <c:orientation val="minMax"/>
        </c:scaling>
        <c:delete val="0"/>
        <c:axPos val="l"/>
        <c:majorGridlines/>
        <c:title>
          <c:tx>
            <c:rich>
              <a:bodyPr rot="-5400000" vert="horz"/>
              <a:lstStyle/>
              <a:p>
                <a:pPr>
                  <a:defRPr b="0"/>
                </a:pPr>
                <a:r>
                  <a:rPr lang="en-GB" b="0"/>
                  <a:t>£ monthly</a:t>
                </a:r>
              </a:p>
            </c:rich>
          </c:tx>
          <c:layout>
            <c:manualLayout>
              <c:xMode val="edge"/>
              <c:yMode val="edge"/>
              <c:x val="9.5704238087557479E-3"/>
              <c:y val="0.41777738676520182"/>
            </c:manualLayout>
          </c:layout>
          <c:overlay val="0"/>
        </c:title>
        <c:numFmt formatCode="#,##0" sourceLinked="1"/>
        <c:majorTickMark val="out"/>
        <c:minorTickMark val="none"/>
        <c:tickLblPos val="nextTo"/>
        <c:crossAx val="114080000"/>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100" b="1" i="0" baseline="0">
                <a:effectLst/>
              </a:rPr>
              <a:t>CHART 4:   </a:t>
            </a:r>
            <a:r>
              <a:rPr lang="en-US" sz="1100" b="1" i="0" u="none" baseline="0">
                <a:effectLst/>
              </a:rPr>
              <a:t>Cumulative % Change in Average (mean) Rents from </a:t>
            </a:r>
            <a:r>
              <a:rPr lang="en-US" sz="1100" b="1" i="0" u="none" strike="noStrike" baseline="0">
                <a:effectLst/>
              </a:rPr>
              <a:t>2010 to 2017 (years to end-Sept)</a:t>
            </a:r>
            <a:r>
              <a:rPr lang="en-US" sz="1100" b="1" i="0" u="none" baseline="0">
                <a:effectLst/>
              </a:rPr>
              <a:t>, by Broad Rental Market Area </a:t>
            </a:r>
            <a:r>
              <a:rPr lang="en-US" sz="1100" b="1" i="0" baseline="0">
                <a:effectLst/>
              </a:rPr>
              <a:t>- </a:t>
            </a:r>
            <a:r>
              <a:rPr lang="en-US" sz="1100" b="1" i="0" u="sng" strike="noStrike" baseline="0">
                <a:effectLst/>
              </a:rPr>
              <a:t>2-Bedroom Properties</a:t>
            </a:r>
            <a:r>
              <a:rPr lang="en-US" sz="1100" b="1" i="0" u="none" strike="noStrike" baseline="0">
                <a:effectLst/>
              </a:rPr>
              <a:t>  </a:t>
            </a:r>
            <a:endParaRPr lang="en-GB" sz="1100">
              <a:effectLst/>
            </a:endParaRPr>
          </a:p>
        </c:rich>
      </c:tx>
      <c:layout/>
      <c:overlay val="0"/>
    </c:title>
    <c:autoTitleDeleted val="0"/>
    <c:plotArea>
      <c:layout>
        <c:manualLayout>
          <c:layoutTarget val="inner"/>
          <c:xMode val="edge"/>
          <c:yMode val="edge"/>
          <c:x val="0.13944395839408963"/>
          <c:y val="0.19798952879581153"/>
          <c:w val="0.84536988432001559"/>
          <c:h val="0.70547611159572332"/>
        </c:manualLayout>
      </c:layout>
      <c:barChart>
        <c:barDir val="col"/>
        <c:grouping val="clustered"/>
        <c:varyColors val="0"/>
        <c:ser>
          <c:idx val="0"/>
          <c:order val="0"/>
          <c:tx>
            <c:strRef>
              <c:f>'Table 2, Chart 4'!$E$4</c:f>
              <c:strCache>
                <c:ptCount val="1"/>
                <c:pt idx="0">
                  <c:v>2010 to 2017 change</c:v>
                </c:pt>
              </c:strCache>
            </c:strRef>
          </c:tx>
          <c:spPr>
            <a:solidFill>
              <a:schemeClr val="accent1"/>
            </a:solidFill>
          </c:spPr>
          <c:invertIfNegative val="0"/>
          <c:dPt>
            <c:idx val="2"/>
            <c:invertIfNegative val="0"/>
            <c:bubble3D val="0"/>
            <c:spPr>
              <a:solidFill>
                <a:schemeClr val="accent2">
                  <a:lumMod val="75000"/>
                </a:schemeClr>
              </a:solidFill>
            </c:spPr>
          </c:dPt>
          <c:dPt>
            <c:idx val="3"/>
            <c:invertIfNegative val="0"/>
            <c:bubble3D val="0"/>
          </c:dPt>
          <c:cat>
            <c:strRef>
              <c:f>'Table 2, Chart 4'!$A$5:$A$23</c:f>
              <c:strCache>
                <c:ptCount val="19"/>
                <c:pt idx="0">
                  <c:v>Lothian</c:v>
                </c:pt>
                <c:pt idx="1">
                  <c:v>Greater Glasgow</c:v>
                </c:pt>
                <c:pt idx="2">
                  <c:v>Scotland</c:v>
                </c:pt>
                <c:pt idx="3">
                  <c:v>Fife</c:v>
                </c:pt>
                <c:pt idx="4">
                  <c:v>Forth Valley</c:v>
                </c:pt>
                <c:pt idx="5">
                  <c:v>Highland and Islands</c:v>
                </c:pt>
                <c:pt idx="6">
                  <c:v>West Lothian</c:v>
                </c:pt>
                <c:pt idx="7">
                  <c:v>East Dunbartonshire</c:v>
                </c:pt>
                <c:pt idx="8">
                  <c:v>Dundee and Angus</c:v>
                </c:pt>
                <c:pt idx="9">
                  <c:v>Perth and Kinross</c:v>
                </c:pt>
                <c:pt idx="10">
                  <c:v>South Lanarkshire</c:v>
                </c:pt>
                <c:pt idx="11">
                  <c:v>Renfrewshire / Inverclyde</c:v>
                </c:pt>
                <c:pt idx="12">
                  <c:v>Aberdeen and Shire</c:v>
                </c:pt>
                <c:pt idx="13">
                  <c:v>North Lanarkshire</c:v>
                </c:pt>
                <c:pt idx="14">
                  <c:v>Dumfries and Galloway</c:v>
                </c:pt>
                <c:pt idx="15">
                  <c:v>Scottish Borders</c:v>
                </c:pt>
                <c:pt idx="16">
                  <c:v>Argyll and Bute</c:v>
                </c:pt>
                <c:pt idx="17">
                  <c:v>West Dunbartonshire</c:v>
                </c:pt>
                <c:pt idx="18">
                  <c:v>Ayrshires</c:v>
                </c:pt>
              </c:strCache>
            </c:strRef>
          </c:cat>
          <c:val>
            <c:numRef>
              <c:f>'Table 2, Chart 4'!$E$5:$E$23</c:f>
              <c:numCache>
                <c:formatCode>0.0%</c:formatCode>
                <c:ptCount val="19"/>
                <c:pt idx="0">
                  <c:v>0.33659388120570033</c:v>
                </c:pt>
                <c:pt idx="1">
                  <c:v>0.32141082960755085</c:v>
                </c:pt>
                <c:pt idx="2">
                  <c:v>0.19864993380200269</c:v>
                </c:pt>
                <c:pt idx="3">
                  <c:v>0.14935666716955098</c:v>
                </c:pt>
                <c:pt idx="4">
                  <c:v>0.14244227371499352</c:v>
                </c:pt>
                <c:pt idx="5">
                  <c:v>0.14238890764982814</c:v>
                </c:pt>
                <c:pt idx="6">
                  <c:v>0.13542674023930057</c:v>
                </c:pt>
                <c:pt idx="7">
                  <c:v>0.12438050660792954</c:v>
                </c:pt>
                <c:pt idx="8">
                  <c:v>0.11558718288907666</c:v>
                </c:pt>
                <c:pt idx="9">
                  <c:v>8.4452254956164596E-2</c:v>
                </c:pt>
                <c:pt idx="10">
                  <c:v>8.2259910519196788E-2</c:v>
                </c:pt>
                <c:pt idx="11">
                  <c:v>7.3156292286874258E-2</c:v>
                </c:pt>
                <c:pt idx="12">
                  <c:v>6.129976034112472E-2</c:v>
                </c:pt>
                <c:pt idx="13">
                  <c:v>5.6307049378643059E-2</c:v>
                </c:pt>
                <c:pt idx="14">
                  <c:v>4.1988416988417043E-2</c:v>
                </c:pt>
                <c:pt idx="15">
                  <c:v>3.863399610489604E-2</c:v>
                </c:pt>
                <c:pt idx="16">
                  <c:v>2.5644593761803502E-2</c:v>
                </c:pt>
                <c:pt idx="17">
                  <c:v>7.0300912286405115E-3</c:v>
                </c:pt>
                <c:pt idx="18">
                  <c:v>4.5643421534220519E-3</c:v>
                </c:pt>
              </c:numCache>
            </c:numRef>
          </c:val>
        </c:ser>
        <c:ser>
          <c:idx val="1"/>
          <c:order val="1"/>
          <c:tx>
            <c:strRef>
              <c:f>'Table 2, Chart 4'!$F$4</c:f>
              <c:strCache>
                <c:ptCount val="1"/>
                <c:pt idx="0">
                  <c:v>2016 to 2017 change</c:v>
                </c:pt>
              </c:strCache>
            </c:strRef>
          </c:tx>
          <c:spPr>
            <a:solidFill>
              <a:schemeClr val="bg1">
                <a:lumMod val="85000"/>
              </a:schemeClr>
            </a:solidFill>
            <a:ln>
              <a:solidFill>
                <a:schemeClr val="tx1">
                  <a:lumMod val="65000"/>
                  <a:lumOff val="35000"/>
                </a:schemeClr>
              </a:solidFill>
              <a:prstDash val="solid"/>
            </a:ln>
          </c:spPr>
          <c:invertIfNegative val="0"/>
          <c:dPt>
            <c:idx val="2"/>
            <c:invertIfNegative val="0"/>
            <c:bubble3D val="0"/>
            <c:spPr>
              <a:solidFill>
                <a:schemeClr val="accent2">
                  <a:lumMod val="40000"/>
                  <a:lumOff val="60000"/>
                </a:schemeClr>
              </a:solidFill>
              <a:ln>
                <a:solidFill>
                  <a:schemeClr val="tx1">
                    <a:lumMod val="65000"/>
                    <a:lumOff val="35000"/>
                  </a:schemeClr>
                </a:solidFill>
                <a:prstDash val="solid"/>
              </a:ln>
            </c:spPr>
          </c:dPt>
          <c:dPt>
            <c:idx val="3"/>
            <c:invertIfNegative val="0"/>
            <c:bubble3D val="0"/>
          </c:dPt>
          <c:cat>
            <c:strRef>
              <c:f>'Table 2, Chart 4'!$A$5:$A$23</c:f>
              <c:strCache>
                <c:ptCount val="19"/>
                <c:pt idx="0">
                  <c:v>Lothian</c:v>
                </c:pt>
                <c:pt idx="1">
                  <c:v>Greater Glasgow</c:v>
                </c:pt>
                <c:pt idx="2">
                  <c:v>Scotland</c:v>
                </c:pt>
                <c:pt idx="3">
                  <c:v>Fife</c:v>
                </c:pt>
                <c:pt idx="4">
                  <c:v>Forth Valley</c:v>
                </c:pt>
                <c:pt idx="5">
                  <c:v>Highland and Islands</c:v>
                </c:pt>
                <c:pt idx="6">
                  <c:v>West Lothian</c:v>
                </c:pt>
                <c:pt idx="7">
                  <c:v>East Dunbartonshire</c:v>
                </c:pt>
                <c:pt idx="8">
                  <c:v>Dundee and Angus</c:v>
                </c:pt>
                <c:pt idx="9">
                  <c:v>Perth and Kinross</c:v>
                </c:pt>
                <c:pt idx="10">
                  <c:v>South Lanarkshire</c:v>
                </c:pt>
                <c:pt idx="11">
                  <c:v>Renfrewshire / Inverclyde</c:v>
                </c:pt>
                <c:pt idx="12">
                  <c:v>Aberdeen and Shire</c:v>
                </c:pt>
                <c:pt idx="13">
                  <c:v>North Lanarkshire</c:v>
                </c:pt>
                <c:pt idx="14">
                  <c:v>Dumfries and Galloway</c:v>
                </c:pt>
                <c:pt idx="15">
                  <c:v>Scottish Borders</c:v>
                </c:pt>
                <c:pt idx="16">
                  <c:v>Argyll and Bute</c:v>
                </c:pt>
                <c:pt idx="17">
                  <c:v>West Dunbartonshire</c:v>
                </c:pt>
                <c:pt idx="18">
                  <c:v>Ayrshires</c:v>
                </c:pt>
              </c:strCache>
            </c:strRef>
          </c:cat>
          <c:val>
            <c:numRef>
              <c:f>'Table 2, Chart 4'!$F$5:$F$23</c:f>
              <c:numCache>
                <c:formatCode>0.0%</c:formatCode>
                <c:ptCount val="19"/>
                <c:pt idx="0">
                  <c:v>6.8847250803278026E-2</c:v>
                </c:pt>
                <c:pt idx="1">
                  <c:v>7.0237958386021315E-2</c:v>
                </c:pt>
                <c:pt idx="2">
                  <c:v>4.4116691572997135E-2</c:v>
                </c:pt>
                <c:pt idx="3">
                  <c:v>4.4090295044736383E-2</c:v>
                </c:pt>
                <c:pt idx="4">
                  <c:v>6.1976138337234588E-2</c:v>
                </c:pt>
                <c:pt idx="5">
                  <c:v>2.5207237721722064E-2</c:v>
                </c:pt>
                <c:pt idx="6">
                  <c:v>3.6327448944271312E-2</c:v>
                </c:pt>
                <c:pt idx="7">
                  <c:v>2.8134441087613205E-2</c:v>
                </c:pt>
                <c:pt idx="8">
                  <c:v>1.648472415561586E-2</c:v>
                </c:pt>
                <c:pt idx="9">
                  <c:v>1.7149736086674583E-2</c:v>
                </c:pt>
                <c:pt idx="10">
                  <c:v>4.0055994400560069E-2</c:v>
                </c:pt>
                <c:pt idx="11">
                  <c:v>2.7595003340554314E-2</c:v>
                </c:pt>
                <c:pt idx="12">
                  <c:v>-9.5998091173000621E-2</c:v>
                </c:pt>
                <c:pt idx="13">
                  <c:v>9.3526691887346747E-3</c:v>
                </c:pt>
                <c:pt idx="14">
                  <c:v>1.4544966322808772E-2</c:v>
                </c:pt>
                <c:pt idx="15">
                  <c:v>1.4174203392079088E-2</c:v>
                </c:pt>
                <c:pt idx="16">
                  <c:v>-1.6808003811338845E-2</c:v>
                </c:pt>
                <c:pt idx="17">
                  <c:v>-5.1985066837944016E-3</c:v>
                </c:pt>
                <c:pt idx="18">
                  <c:v>6.927359834261182E-3</c:v>
                </c:pt>
              </c:numCache>
            </c:numRef>
          </c:val>
        </c:ser>
        <c:dLbls>
          <c:showLegendKey val="0"/>
          <c:showVal val="0"/>
          <c:showCatName val="0"/>
          <c:showSerName val="0"/>
          <c:showPercent val="0"/>
          <c:showBubbleSize val="0"/>
        </c:dLbls>
        <c:gapWidth val="150"/>
        <c:axId val="114290048"/>
        <c:axId val="114492544"/>
      </c:barChart>
      <c:lineChart>
        <c:grouping val="standard"/>
        <c:varyColors val="0"/>
        <c:ser>
          <c:idx val="2"/>
          <c:order val="2"/>
          <c:tx>
            <c:strRef>
              <c:f>'Table 2, Chart 4'!$V$4</c:f>
              <c:strCache>
                <c:ptCount val="1"/>
                <c:pt idx="0">
                  <c:v>Cumulative CPI - 2010 to 2017</c:v>
                </c:pt>
              </c:strCache>
            </c:strRef>
          </c:tx>
          <c:spPr>
            <a:ln>
              <a:solidFill>
                <a:schemeClr val="bg1">
                  <a:lumMod val="50000"/>
                </a:schemeClr>
              </a:solidFill>
              <a:prstDash val="dash"/>
            </a:ln>
          </c:spPr>
          <c:marker>
            <c:symbol val="none"/>
          </c:marker>
          <c:cat>
            <c:strRef>
              <c:f>'Table 2, Chart 4'!$A$5:$A$23</c:f>
              <c:strCache>
                <c:ptCount val="19"/>
                <c:pt idx="0">
                  <c:v>Lothian</c:v>
                </c:pt>
                <c:pt idx="1">
                  <c:v>Greater Glasgow</c:v>
                </c:pt>
                <c:pt idx="2">
                  <c:v>Scotland</c:v>
                </c:pt>
                <c:pt idx="3">
                  <c:v>Fife</c:v>
                </c:pt>
                <c:pt idx="4">
                  <c:v>Forth Valley</c:v>
                </c:pt>
                <c:pt idx="5">
                  <c:v>Highland and Islands</c:v>
                </c:pt>
                <c:pt idx="6">
                  <c:v>West Lothian</c:v>
                </c:pt>
                <c:pt idx="7">
                  <c:v>East Dunbartonshire</c:v>
                </c:pt>
                <c:pt idx="8">
                  <c:v>Dundee and Angus</c:v>
                </c:pt>
                <c:pt idx="9">
                  <c:v>Perth and Kinross</c:v>
                </c:pt>
                <c:pt idx="10">
                  <c:v>South Lanarkshire</c:v>
                </c:pt>
                <c:pt idx="11">
                  <c:v>Renfrewshire / Inverclyde</c:v>
                </c:pt>
                <c:pt idx="12">
                  <c:v>Aberdeen and Shire</c:v>
                </c:pt>
                <c:pt idx="13">
                  <c:v>North Lanarkshire</c:v>
                </c:pt>
                <c:pt idx="14">
                  <c:v>Dumfries and Galloway</c:v>
                </c:pt>
                <c:pt idx="15">
                  <c:v>Scottish Borders</c:v>
                </c:pt>
                <c:pt idx="16">
                  <c:v>Argyll and Bute</c:v>
                </c:pt>
                <c:pt idx="17">
                  <c:v>West Dunbartonshire</c:v>
                </c:pt>
                <c:pt idx="18">
                  <c:v>Ayrshires</c:v>
                </c:pt>
              </c:strCache>
            </c:strRef>
          </c:cat>
          <c:val>
            <c:numRef>
              <c:f>'Table 2, Chart 4'!$V$5:$V$23</c:f>
              <c:numCache>
                <c:formatCode>0.0%</c:formatCode>
                <c:ptCount val="19"/>
                <c:pt idx="0">
                  <c:v>0.15924276169265039</c:v>
                </c:pt>
                <c:pt idx="1">
                  <c:v>0.15924276169265039</c:v>
                </c:pt>
                <c:pt idx="2">
                  <c:v>0.15924276169265039</c:v>
                </c:pt>
                <c:pt idx="3">
                  <c:v>0.15924276169265039</c:v>
                </c:pt>
                <c:pt idx="4">
                  <c:v>0.15924276169265039</c:v>
                </c:pt>
                <c:pt idx="5">
                  <c:v>0.15924276169265039</c:v>
                </c:pt>
                <c:pt idx="6">
                  <c:v>0.15924276169265039</c:v>
                </c:pt>
                <c:pt idx="7">
                  <c:v>0.15924276169265039</c:v>
                </c:pt>
                <c:pt idx="8">
                  <c:v>0.15924276169265039</c:v>
                </c:pt>
                <c:pt idx="9">
                  <c:v>0.15924276169265039</c:v>
                </c:pt>
                <c:pt idx="10">
                  <c:v>0.15924276169265039</c:v>
                </c:pt>
                <c:pt idx="11">
                  <c:v>0.15924276169265039</c:v>
                </c:pt>
                <c:pt idx="12">
                  <c:v>0.15924276169265039</c:v>
                </c:pt>
                <c:pt idx="13">
                  <c:v>0.15924276169265039</c:v>
                </c:pt>
                <c:pt idx="14">
                  <c:v>0.15924276169265039</c:v>
                </c:pt>
                <c:pt idx="15">
                  <c:v>0.15924276169265039</c:v>
                </c:pt>
                <c:pt idx="16">
                  <c:v>0.15924276169265039</c:v>
                </c:pt>
                <c:pt idx="17">
                  <c:v>0.15924276169265039</c:v>
                </c:pt>
                <c:pt idx="18">
                  <c:v>0.15924276169265039</c:v>
                </c:pt>
              </c:numCache>
            </c:numRef>
          </c:val>
          <c:smooth val="0"/>
        </c:ser>
        <c:dLbls>
          <c:showLegendKey val="0"/>
          <c:showVal val="0"/>
          <c:showCatName val="0"/>
          <c:showSerName val="0"/>
          <c:showPercent val="0"/>
          <c:showBubbleSize val="0"/>
        </c:dLbls>
        <c:marker val="1"/>
        <c:smooth val="0"/>
        <c:axId val="114290048"/>
        <c:axId val="114492544"/>
      </c:lineChart>
      <c:catAx>
        <c:axId val="114290048"/>
        <c:scaling>
          <c:orientation val="minMax"/>
        </c:scaling>
        <c:delete val="0"/>
        <c:axPos val="b"/>
        <c:numFmt formatCode="General" sourceLinked="1"/>
        <c:majorTickMark val="out"/>
        <c:minorTickMark val="none"/>
        <c:tickLblPos val="nextTo"/>
        <c:txPr>
          <a:bodyPr/>
          <a:lstStyle/>
          <a:p>
            <a:pPr>
              <a:defRPr sz="900"/>
            </a:pPr>
            <a:endParaRPr lang="en-US"/>
          </a:p>
        </c:txPr>
        <c:crossAx val="114492544"/>
        <c:crosses val="autoZero"/>
        <c:auto val="1"/>
        <c:lblAlgn val="ctr"/>
        <c:lblOffset val="1000"/>
        <c:noMultiLvlLbl val="0"/>
      </c:catAx>
      <c:valAx>
        <c:axId val="114492544"/>
        <c:scaling>
          <c:orientation val="minMax"/>
        </c:scaling>
        <c:delete val="0"/>
        <c:axPos val="l"/>
        <c:majorGridlines>
          <c:spPr>
            <a:ln>
              <a:solidFill>
                <a:schemeClr val="bg1">
                  <a:lumMod val="85000"/>
                </a:schemeClr>
              </a:solidFill>
              <a:prstDash val="dash"/>
            </a:ln>
          </c:spPr>
        </c:majorGridlines>
        <c:title>
          <c:tx>
            <c:rich>
              <a:bodyPr/>
              <a:lstStyle/>
              <a:p>
                <a:pPr>
                  <a:defRPr/>
                </a:pPr>
                <a:r>
                  <a:rPr lang="en-GB"/>
                  <a:t>Cumulative</a:t>
                </a:r>
                <a:r>
                  <a:rPr lang="en-GB" baseline="0"/>
                  <a:t> </a:t>
                </a:r>
                <a:r>
                  <a:rPr lang="en-GB"/>
                  <a:t>% change</a:t>
                </a:r>
              </a:p>
            </c:rich>
          </c:tx>
          <c:layout>
            <c:manualLayout>
              <c:xMode val="edge"/>
              <c:yMode val="edge"/>
              <c:x val="3.1527905458518191E-2"/>
              <c:y val="0.38110818187637852"/>
            </c:manualLayout>
          </c:layout>
          <c:overlay val="0"/>
        </c:title>
        <c:numFmt formatCode="0.0%" sourceLinked="1"/>
        <c:majorTickMark val="out"/>
        <c:minorTickMark val="none"/>
        <c:tickLblPos val="nextTo"/>
        <c:spPr>
          <a:ln>
            <a:noFill/>
          </a:ln>
        </c:spPr>
        <c:txPr>
          <a:bodyPr/>
          <a:lstStyle/>
          <a:p>
            <a:pPr>
              <a:defRPr sz="1050"/>
            </a:pPr>
            <a:endParaRPr lang="en-US"/>
          </a:p>
        </c:txPr>
        <c:crossAx val="114290048"/>
        <c:crosses val="autoZero"/>
        <c:crossBetween val="between"/>
      </c:valAx>
    </c:plotArea>
    <c:legend>
      <c:legendPos val="r"/>
      <c:layout>
        <c:manualLayout>
          <c:xMode val="edge"/>
          <c:yMode val="edge"/>
          <c:x val="0.50665383493729954"/>
          <c:y val="0.15061282088296665"/>
          <c:w val="0.4584572761738116"/>
          <c:h val="0.21514789628472236"/>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1100" b="1" i="0" baseline="0">
                <a:effectLst/>
              </a:rPr>
              <a:t>CHART 5:   Average (mean) Monthly Rents 2017 (year to end-Sept), by Broad Rental Market Area -  2-Bedroom Properties  </a:t>
            </a:r>
            <a:endParaRPr lang="en-GB" sz="900">
              <a:effectLst/>
            </a:endParaRPr>
          </a:p>
        </c:rich>
      </c:tx>
      <c:layout>
        <c:manualLayout>
          <c:xMode val="edge"/>
          <c:yMode val="edge"/>
          <c:x val="0.13388572244369035"/>
          <c:y val="2.7777826654349771E-2"/>
        </c:manualLayout>
      </c:layout>
      <c:overlay val="0"/>
    </c:title>
    <c:autoTitleDeleted val="0"/>
    <c:plotArea>
      <c:layout>
        <c:manualLayout>
          <c:layoutTarget val="inner"/>
          <c:xMode val="edge"/>
          <c:yMode val="edge"/>
          <c:x val="0.13362717928415371"/>
          <c:y val="0.22492558541914104"/>
          <c:w val="0.85245003592428037"/>
          <c:h val="0.41948415665918853"/>
        </c:manualLayout>
      </c:layout>
      <c:barChart>
        <c:barDir val="col"/>
        <c:grouping val="clustered"/>
        <c:varyColors val="0"/>
        <c:ser>
          <c:idx val="0"/>
          <c:order val="0"/>
          <c:invertIfNegative val="0"/>
          <c:dPt>
            <c:idx val="3"/>
            <c:invertIfNegative val="0"/>
            <c:bubble3D val="0"/>
            <c:spPr>
              <a:solidFill>
                <a:schemeClr val="accent1"/>
              </a:solidFill>
            </c:spPr>
          </c:dPt>
          <c:dPt>
            <c:idx val="4"/>
            <c:invertIfNegative val="0"/>
            <c:bubble3D val="0"/>
            <c:spPr>
              <a:solidFill>
                <a:schemeClr val="accent2"/>
              </a:solidFill>
            </c:spPr>
          </c:dPt>
          <c:cat>
            <c:strRef>
              <c:f>'Chart 5'!$A$5:$A$23</c:f>
              <c:strCache>
                <c:ptCount val="19"/>
                <c:pt idx="0">
                  <c:v>Lothian</c:v>
                </c:pt>
                <c:pt idx="1">
                  <c:v>Greater Glasgow</c:v>
                </c:pt>
                <c:pt idx="2">
                  <c:v>Aberdeen and Shire</c:v>
                </c:pt>
                <c:pt idx="3">
                  <c:v>East Dunbartonshire</c:v>
                </c:pt>
                <c:pt idx="4">
                  <c:v>Scotland</c:v>
                </c:pt>
                <c:pt idx="5">
                  <c:v>West Lothian</c:v>
                </c:pt>
                <c:pt idx="6">
                  <c:v>Highland and Islands</c:v>
                </c:pt>
                <c:pt idx="7">
                  <c:v>Forth Valley</c:v>
                </c:pt>
                <c:pt idx="8">
                  <c:v>Dundee and Angus</c:v>
                </c:pt>
                <c:pt idx="9">
                  <c:v>Perth and Kinross</c:v>
                </c:pt>
                <c:pt idx="10">
                  <c:v>Fife</c:v>
                </c:pt>
                <c:pt idx="11">
                  <c:v>South Lanarkshire</c:v>
                </c:pt>
                <c:pt idx="12">
                  <c:v>Argyll and Bute</c:v>
                </c:pt>
                <c:pt idx="13">
                  <c:v>Renfrewshire / Inverclyde</c:v>
                </c:pt>
                <c:pt idx="14">
                  <c:v>West Dunbartonshire</c:v>
                </c:pt>
                <c:pt idx="15">
                  <c:v>North Lanarkshire</c:v>
                </c:pt>
                <c:pt idx="16">
                  <c:v>Ayrshires</c:v>
                </c:pt>
                <c:pt idx="17">
                  <c:v>Scottish Borders</c:v>
                </c:pt>
                <c:pt idx="18">
                  <c:v>Dumfries and Galloway</c:v>
                </c:pt>
              </c:strCache>
            </c:strRef>
          </c:cat>
          <c:val>
            <c:numRef>
              <c:f>'Chart 5'!$B$5:$B$23</c:f>
              <c:numCache>
                <c:formatCode>#,##0</c:formatCode>
                <c:ptCount val="19"/>
                <c:pt idx="0">
                  <c:v>888.18</c:v>
                </c:pt>
                <c:pt idx="1">
                  <c:v>744.8</c:v>
                </c:pt>
                <c:pt idx="2">
                  <c:v>681.97</c:v>
                </c:pt>
                <c:pt idx="3">
                  <c:v>653.4</c:v>
                </c:pt>
                <c:pt idx="4">
                  <c:v>642.79999999999995</c:v>
                </c:pt>
                <c:pt idx="5">
                  <c:v>598.79</c:v>
                </c:pt>
                <c:pt idx="6">
                  <c:v>575.09</c:v>
                </c:pt>
                <c:pt idx="7">
                  <c:v>562.54999999999995</c:v>
                </c:pt>
                <c:pt idx="8">
                  <c:v>554.96</c:v>
                </c:pt>
                <c:pt idx="9">
                  <c:v>549.21</c:v>
                </c:pt>
                <c:pt idx="10">
                  <c:v>533.29</c:v>
                </c:pt>
                <c:pt idx="11">
                  <c:v>520.08000000000004</c:v>
                </c:pt>
                <c:pt idx="12">
                  <c:v>515.92999999999995</c:v>
                </c:pt>
                <c:pt idx="13">
                  <c:v>507.56</c:v>
                </c:pt>
                <c:pt idx="14">
                  <c:v>495.63</c:v>
                </c:pt>
                <c:pt idx="15">
                  <c:v>480.25</c:v>
                </c:pt>
                <c:pt idx="16">
                  <c:v>466.59</c:v>
                </c:pt>
                <c:pt idx="17">
                  <c:v>458.64</c:v>
                </c:pt>
                <c:pt idx="18">
                  <c:v>453.39</c:v>
                </c:pt>
              </c:numCache>
            </c:numRef>
          </c:val>
        </c:ser>
        <c:dLbls>
          <c:showLegendKey val="0"/>
          <c:showVal val="0"/>
          <c:showCatName val="0"/>
          <c:showSerName val="0"/>
          <c:showPercent val="0"/>
          <c:showBubbleSize val="0"/>
        </c:dLbls>
        <c:gapWidth val="150"/>
        <c:axId val="114539136"/>
        <c:axId val="114569600"/>
      </c:barChart>
      <c:catAx>
        <c:axId val="114539136"/>
        <c:scaling>
          <c:orientation val="minMax"/>
        </c:scaling>
        <c:delete val="0"/>
        <c:axPos val="b"/>
        <c:numFmt formatCode="General" sourceLinked="1"/>
        <c:majorTickMark val="out"/>
        <c:minorTickMark val="none"/>
        <c:tickLblPos val="nextTo"/>
        <c:txPr>
          <a:bodyPr/>
          <a:lstStyle/>
          <a:p>
            <a:pPr>
              <a:defRPr sz="900"/>
            </a:pPr>
            <a:endParaRPr lang="en-US"/>
          </a:p>
        </c:txPr>
        <c:crossAx val="114569600"/>
        <c:crosses val="autoZero"/>
        <c:auto val="1"/>
        <c:lblAlgn val="ctr"/>
        <c:lblOffset val="100"/>
        <c:noMultiLvlLbl val="0"/>
      </c:catAx>
      <c:valAx>
        <c:axId val="114569600"/>
        <c:scaling>
          <c:orientation val="minMax"/>
        </c:scaling>
        <c:delete val="0"/>
        <c:axPos val="l"/>
        <c:majorGridlines/>
        <c:title>
          <c:tx>
            <c:rich>
              <a:bodyPr rot="-5400000" vert="horz"/>
              <a:lstStyle/>
              <a:p>
                <a:pPr>
                  <a:defRPr b="0"/>
                </a:pPr>
                <a:r>
                  <a:rPr lang="en-GB" b="0"/>
                  <a:t>£ monthly</a:t>
                </a:r>
              </a:p>
            </c:rich>
          </c:tx>
          <c:layout>
            <c:manualLayout>
              <c:xMode val="edge"/>
              <c:yMode val="edge"/>
              <c:x val="9.5704238087557479E-3"/>
              <c:y val="0.41777738676520182"/>
            </c:manualLayout>
          </c:layout>
          <c:overlay val="0"/>
        </c:title>
        <c:numFmt formatCode="#,##0" sourceLinked="1"/>
        <c:majorTickMark val="out"/>
        <c:minorTickMark val="none"/>
        <c:tickLblPos val="nextTo"/>
        <c:crossAx val="11453913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100"/>
              <a:t>CHART 6:   Cumulative % Change in Average (mean) Rents from 2010 to 2017 (years to end-Sept), by Broad Rental Market Area - 3-Bedroom Properties  </a:t>
            </a:r>
            <a:endParaRPr lang="en-GB" sz="1100"/>
          </a:p>
        </c:rich>
      </c:tx>
      <c:layout/>
      <c:overlay val="0"/>
    </c:title>
    <c:autoTitleDeleted val="0"/>
    <c:plotArea>
      <c:layout>
        <c:manualLayout>
          <c:layoutTarget val="inner"/>
          <c:xMode val="edge"/>
          <c:yMode val="edge"/>
          <c:x val="0.13944395839408963"/>
          <c:y val="0.19798952879581153"/>
          <c:w val="0.84536988432001559"/>
          <c:h val="0.65359942479350441"/>
        </c:manualLayout>
      </c:layout>
      <c:barChart>
        <c:barDir val="col"/>
        <c:grouping val="clustered"/>
        <c:varyColors val="0"/>
        <c:ser>
          <c:idx val="0"/>
          <c:order val="0"/>
          <c:tx>
            <c:strRef>
              <c:f>'Table 3, Chart 6'!$E$4</c:f>
              <c:strCache>
                <c:ptCount val="1"/>
                <c:pt idx="0">
                  <c:v>2010 to 2017 change</c:v>
                </c:pt>
              </c:strCache>
            </c:strRef>
          </c:tx>
          <c:spPr>
            <a:solidFill>
              <a:schemeClr val="accent1"/>
            </a:solidFill>
          </c:spPr>
          <c:invertIfNegative val="0"/>
          <c:dPt>
            <c:idx val="2"/>
            <c:invertIfNegative val="0"/>
            <c:bubble3D val="0"/>
          </c:dPt>
          <c:dPt>
            <c:idx val="4"/>
            <c:invertIfNegative val="0"/>
            <c:bubble3D val="0"/>
          </c:dPt>
          <c:dPt>
            <c:idx val="7"/>
            <c:invertIfNegative val="0"/>
            <c:bubble3D val="0"/>
          </c:dPt>
          <c:dPt>
            <c:idx val="8"/>
            <c:invertIfNegative val="0"/>
            <c:bubble3D val="0"/>
            <c:spPr>
              <a:solidFill>
                <a:schemeClr val="accent2"/>
              </a:solidFill>
            </c:spPr>
          </c:dPt>
          <c:cat>
            <c:strRef>
              <c:f>'Table 3, Chart 6'!$A$5:$A$23</c:f>
              <c:strCache>
                <c:ptCount val="19"/>
                <c:pt idx="0">
                  <c:v>Greater Glasgow</c:v>
                </c:pt>
                <c:pt idx="1">
                  <c:v>Lothian</c:v>
                </c:pt>
                <c:pt idx="2">
                  <c:v>East Dunbartonshire</c:v>
                </c:pt>
                <c:pt idx="3">
                  <c:v>Forth Valley</c:v>
                </c:pt>
                <c:pt idx="4">
                  <c:v>Fife</c:v>
                </c:pt>
                <c:pt idx="5">
                  <c:v>Perth and Kinross</c:v>
                </c:pt>
                <c:pt idx="6">
                  <c:v>Aberdeen and Shire</c:v>
                </c:pt>
                <c:pt idx="7">
                  <c:v>Highland and Islands</c:v>
                </c:pt>
                <c:pt idx="8">
                  <c:v>Scotland</c:v>
                </c:pt>
                <c:pt idx="9">
                  <c:v>West Lothian</c:v>
                </c:pt>
                <c:pt idx="10">
                  <c:v>Dundee and Angus</c:v>
                </c:pt>
                <c:pt idx="11">
                  <c:v>Scottish Borders</c:v>
                </c:pt>
                <c:pt idx="12">
                  <c:v>Renfrewshire / Inverclyde</c:v>
                </c:pt>
                <c:pt idx="13">
                  <c:v>Ayrshires</c:v>
                </c:pt>
                <c:pt idx="14">
                  <c:v>South Lanarkshire</c:v>
                </c:pt>
                <c:pt idx="15">
                  <c:v>Dumfries and Galloway</c:v>
                </c:pt>
                <c:pt idx="16">
                  <c:v>Argyll and Bute</c:v>
                </c:pt>
                <c:pt idx="17">
                  <c:v>West Dunbartonshire</c:v>
                </c:pt>
                <c:pt idx="18">
                  <c:v>North Lanarkshire</c:v>
                </c:pt>
              </c:strCache>
            </c:strRef>
          </c:cat>
          <c:val>
            <c:numRef>
              <c:f>'Table 3, Chart 6'!$E$5:$E$23</c:f>
              <c:numCache>
                <c:formatCode>0.0%</c:formatCode>
                <c:ptCount val="19"/>
                <c:pt idx="0">
                  <c:v>0.32484653730482416</c:v>
                </c:pt>
                <c:pt idx="1">
                  <c:v>0.24638218115247157</c:v>
                </c:pt>
                <c:pt idx="2">
                  <c:v>0.2317271539425616</c:v>
                </c:pt>
                <c:pt idx="3">
                  <c:v>0.17000653452406889</c:v>
                </c:pt>
                <c:pt idx="4">
                  <c:v>0.16683243934496117</c:v>
                </c:pt>
                <c:pt idx="5">
                  <c:v>0.16552597833979643</c:v>
                </c:pt>
                <c:pt idx="6">
                  <c:v>0.16415883389137664</c:v>
                </c:pt>
                <c:pt idx="7">
                  <c:v>0.16404660625115608</c:v>
                </c:pt>
                <c:pt idx="8">
                  <c:v>0.15949329798202982</c:v>
                </c:pt>
                <c:pt idx="9">
                  <c:v>0.15026705846063915</c:v>
                </c:pt>
                <c:pt idx="10">
                  <c:v>0.13390880920761417</c:v>
                </c:pt>
                <c:pt idx="11">
                  <c:v>9.8667857697685157E-2</c:v>
                </c:pt>
                <c:pt idx="12">
                  <c:v>6.5221301155965472E-2</c:v>
                </c:pt>
                <c:pt idx="13">
                  <c:v>6.0151051969070224E-2</c:v>
                </c:pt>
                <c:pt idx="14">
                  <c:v>5.5257784583971459E-2</c:v>
                </c:pt>
                <c:pt idx="15">
                  <c:v>5.3179352721013595E-2</c:v>
                </c:pt>
                <c:pt idx="16">
                  <c:v>2.2084888791291668E-2</c:v>
                </c:pt>
                <c:pt idx="17">
                  <c:v>2.1859032923899457E-2</c:v>
                </c:pt>
                <c:pt idx="18">
                  <c:v>1.2469919054911349E-2</c:v>
                </c:pt>
              </c:numCache>
            </c:numRef>
          </c:val>
        </c:ser>
        <c:ser>
          <c:idx val="1"/>
          <c:order val="1"/>
          <c:tx>
            <c:strRef>
              <c:f>'Table 3, Chart 6'!$F$4</c:f>
              <c:strCache>
                <c:ptCount val="1"/>
                <c:pt idx="0">
                  <c:v>2016 to 2017 change</c:v>
                </c:pt>
              </c:strCache>
            </c:strRef>
          </c:tx>
          <c:spPr>
            <a:solidFill>
              <a:schemeClr val="bg1">
                <a:lumMod val="85000"/>
              </a:schemeClr>
            </a:solidFill>
            <a:ln>
              <a:solidFill>
                <a:schemeClr val="tx1">
                  <a:lumMod val="65000"/>
                  <a:lumOff val="35000"/>
                </a:schemeClr>
              </a:solidFill>
              <a:prstDash val="solid"/>
            </a:ln>
          </c:spPr>
          <c:invertIfNegative val="0"/>
          <c:dPt>
            <c:idx val="4"/>
            <c:invertIfNegative val="0"/>
            <c:bubble3D val="0"/>
          </c:dPt>
          <c:dPt>
            <c:idx val="7"/>
            <c:invertIfNegative val="0"/>
            <c:bubble3D val="0"/>
          </c:dPt>
          <c:dPt>
            <c:idx val="8"/>
            <c:invertIfNegative val="0"/>
            <c:bubble3D val="0"/>
            <c:spPr>
              <a:solidFill>
                <a:schemeClr val="accent2">
                  <a:lumMod val="40000"/>
                  <a:lumOff val="60000"/>
                </a:schemeClr>
              </a:solidFill>
              <a:ln>
                <a:solidFill>
                  <a:schemeClr val="tx1">
                    <a:lumMod val="65000"/>
                    <a:lumOff val="35000"/>
                  </a:schemeClr>
                </a:solidFill>
                <a:prstDash val="solid"/>
              </a:ln>
            </c:spPr>
          </c:dPt>
          <c:cat>
            <c:strRef>
              <c:f>'Table 3, Chart 6'!$A$5:$A$23</c:f>
              <c:strCache>
                <c:ptCount val="19"/>
                <c:pt idx="0">
                  <c:v>Greater Glasgow</c:v>
                </c:pt>
                <c:pt idx="1">
                  <c:v>Lothian</c:v>
                </c:pt>
                <c:pt idx="2">
                  <c:v>East Dunbartonshire</c:v>
                </c:pt>
                <c:pt idx="3">
                  <c:v>Forth Valley</c:v>
                </c:pt>
                <c:pt idx="4">
                  <c:v>Fife</c:v>
                </c:pt>
                <c:pt idx="5">
                  <c:v>Perth and Kinross</c:v>
                </c:pt>
                <c:pt idx="6">
                  <c:v>Aberdeen and Shire</c:v>
                </c:pt>
                <c:pt idx="7">
                  <c:v>Highland and Islands</c:v>
                </c:pt>
                <c:pt idx="8">
                  <c:v>Scotland</c:v>
                </c:pt>
                <c:pt idx="9">
                  <c:v>West Lothian</c:v>
                </c:pt>
                <c:pt idx="10">
                  <c:v>Dundee and Angus</c:v>
                </c:pt>
                <c:pt idx="11">
                  <c:v>Scottish Borders</c:v>
                </c:pt>
                <c:pt idx="12">
                  <c:v>Renfrewshire / Inverclyde</c:v>
                </c:pt>
                <c:pt idx="13">
                  <c:v>Ayrshires</c:v>
                </c:pt>
                <c:pt idx="14">
                  <c:v>South Lanarkshire</c:v>
                </c:pt>
                <c:pt idx="15">
                  <c:v>Dumfries and Galloway</c:v>
                </c:pt>
                <c:pt idx="16">
                  <c:v>Argyll and Bute</c:v>
                </c:pt>
                <c:pt idx="17">
                  <c:v>West Dunbartonshire</c:v>
                </c:pt>
                <c:pt idx="18">
                  <c:v>North Lanarkshire</c:v>
                </c:pt>
              </c:strCache>
            </c:strRef>
          </c:cat>
          <c:val>
            <c:numRef>
              <c:f>'Table 3, Chart 6'!$F$5:$F$23</c:f>
              <c:numCache>
                <c:formatCode>0.0%</c:formatCode>
                <c:ptCount val="19"/>
                <c:pt idx="0">
                  <c:v>5.4280000437124887E-2</c:v>
                </c:pt>
                <c:pt idx="1">
                  <c:v>2.8912237774818994E-2</c:v>
                </c:pt>
                <c:pt idx="2">
                  <c:v>7.5222011429369573E-2</c:v>
                </c:pt>
                <c:pt idx="3">
                  <c:v>0.10925745641207185</c:v>
                </c:pt>
                <c:pt idx="4">
                  <c:v>6.4748784440842755E-2</c:v>
                </c:pt>
                <c:pt idx="5">
                  <c:v>7.8468092406221324E-2</c:v>
                </c:pt>
                <c:pt idx="6">
                  <c:v>-6.9236144707842784E-2</c:v>
                </c:pt>
                <c:pt idx="7">
                  <c:v>3.0651283959806541E-2</c:v>
                </c:pt>
                <c:pt idx="8">
                  <c:v>4.566950053134966E-2</c:v>
                </c:pt>
                <c:pt idx="9">
                  <c:v>2.6081793431037559E-2</c:v>
                </c:pt>
                <c:pt idx="10">
                  <c:v>2.2205119434467901E-2</c:v>
                </c:pt>
                <c:pt idx="11">
                  <c:v>3.6265728886202497E-2</c:v>
                </c:pt>
                <c:pt idx="12">
                  <c:v>1.3061732234489254E-2</c:v>
                </c:pt>
                <c:pt idx="13">
                  <c:v>1.8502522285951173E-2</c:v>
                </c:pt>
                <c:pt idx="14">
                  <c:v>3.9178108014703561E-2</c:v>
                </c:pt>
                <c:pt idx="15">
                  <c:v>2.3914693234224016E-2</c:v>
                </c:pt>
                <c:pt idx="16">
                  <c:v>-2.1429965910285453E-2</c:v>
                </c:pt>
                <c:pt idx="17">
                  <c:v>4.966979492526935E-2</c:v>
                </c:pt>
                <c:pt idx="18">
                  <c:v>-1.599957476213254E-2</c:v>
                </c:pt>
              </c:numCache>
            </c:numRef>
          </c:val>
        </c:ser>
        <c:dLbls>
          <c:showLegendKey val="0"/>
          <c:showVal val="0"/>
          <c:showCatName val="0"/>
          <c:showSerName val="0"/>
          <c:showPercent val="0"/>
          <c:showBubbleSize val="0"/>
        </c:dLbls>
        <c:gapWidth val="150"/>
        <c:axId val="114619904"/>
        <c:axId val="114621440"/>
      </c:barChart>
      <c:lineChart>
        <c:grouping val="standard"/>
        <c:varyColors val="0"/>
        <c:ser>
          <c:idx val="2"/>
          <c:order val="2"/>
          <c:tx>
            <c:strRef>
              <c:f>'Table 3, Chart 6'!$T$4</c:f>
              <c:strCache>
                <c:ptCount val="1"/>
                <c:pt idx="0">
                  <c:v>Cumulative CPI - 2010 to 2017</c:v>
                </c:pt>
              </c:strCache>
            </c:strRef>
          </c:tx>
          <c:spPr>
            <a:ln>
              <a:solidFill>
                <a:schemeClr val="bg1">
                  <a:lumMod val="50000"/>
                </a:schemeClr>
              </a:solidFill>
              <a:prstDash val="dash"/>
            </a:ln>
          </c:spPr>
          <c:marker>
            <c:symbol val="none"/>
          </c:marker>
          <c:cat>
            <c:strRef>
              <c:f>'Table 3, Chart 6'!$A$5:$A$23</c:f>
              <c:strCache>
                <c:ptCount val="19"/>
                <c:pt idx="0">
                  <c:v>Greater Glasgow</c:v>
                </c:pt>
                <c:pt idx="1">
                  <c:v>Lothian</c:v>
                </c:pt>
                <c:pt idx="2">
                  <c:v>East Dunbartonshire</c:v>
                </c:pt>
                <c:pt idx="3">
                  <c:v>Forth Valley</c:v>
                </c:pt>
                <c:pt idx="4">
                  <c:v>Fife</c:v>
                </c:pt>
                <c:pt idx="5">
                  <c:v>Perth and Kinross</c:v>
                </c:pt>
                <c:pt idx="6">
                  <c:v>Aberdeen and Shire</c:v>
                </c:pt>
                <c:pt idx="7">
                  <c:v>Highland and Islands</c:v>
                </c:pt>
                <c:pt idx="8">
                  <c:v>Scotland</c:v>
                </c:pt>
                <c:pt idx="9">
                  <c:v>West Lothian</c:v>
                </c:pt>
                <c:pt idx="10">
                  <c:v>Dundee and Angus</c:v>
                </c:pt>
                <c:pt idx="11">
                  <c:v>Scottish Borders</c:v>
                </c:pt>
                <c:pt idx="12">
                  <c:v>Renfrewshire / Inverclyde</c:v>
                </c:pt>
                <c:pt idx="13">
                  <c:v>Ayrshires</c:v>
                </c:pt>
                <c:pt idx="14">
                  <c:v>South Lanarkshire</c:v>
                </c:pt>
                <c:pt idx="15">
                  <c:v>Dumfries and Galloway</c:v>
                </c:pt>
                <c:pt idx="16">
                  <c:v>Argyll and Bute</c:v>
                </c:pt>
                <c:pt idx="17">
                  <c:v>West Dunbartonshire</c:v>
                </c:pt>
                <c:pt idx="18">
                  <c:v>North Lanarkshire</c:v>
                </c:pt>
              </c:strCache>
            </c:strRef>
          </c:cat>
          <c:val>
            <c:numRef>
              <c:f>'Table 3, Chart 6'!$T$5:$T$23</c:f>
              <c:numCache>
                <c:formatCode>0.0%</c:formatCode>
                <c:ptCount val="19"/>
                <c:pt idx="0">
                  <c:v>0.15924276169265039</c:v>
                </c:pt>
                <c:pt idx="1">
                  <c:v>0.15924276169265039</c:v>
                </c:pt>
                <c:pt idx="2">
                  <c:v>0.15924276169265039</c:v>
                </c:pt>
                <c:pt idx="3">
                  <c:v>0.15924276169265039</c:v>
                </c:pt>
                <c:pt idx="4">
                  <c:v>0.15924276169265039</c:v>
                </c:pt>
                <c:pt idx="5">
                  <c:v>0.15924276169265039</c:v>
                </c:pt>
                <c:pt idx="6">
                  <c:v>0.15924276169265039</c:v>
                </c:pt>
                <c:pt idx="7">
                  <c:v>0.15924276169265039</c:v>
                </c:pt>
                <c:pt idx="8">
                  <c:v>0.15924276169265039</c:v>
                </c:pt>
                <c:pt idx="9">
                  <c:v>0.15924276169265039</c:v>
                </c:pt>
                <c:pt idx="10">
                  <c:v>0.15924276169265039</c:v>
                </c:pt>
                <c:pt idx="11">
                  <c:v>0.15924276169265039</c:v>
                </c:pt>
                <c:pt idx="12">
                  <c:v>0.15924276169265039</c:v>
                </c:pt>
                <c:pt idx="13">
                  <c:v>0.15924276169265039</c:v>
                </c:pt>
                <c:pt idx="14">
                  <c:v>0.15924276169265039</c:v>
                </c:pt>
                <c:pt idx="15">
                  <c:v>0.15924276169265039</c:v>
                </c:pt>
                <c:pt idx="16">
                  <c:v>0.15924276169265039</c:v>
                </c:pt>
                <c:pt idx="17">
                  <c:v>0.15924276169265039</c:v>
                </c:pt>
                <c:pt idx="18">
                  <c:v>0.15924276169265039</c:v>
                </c:pt>
              </c:numCache>
            </c:numRef>
          </c:val>
          <c:smooth val="0"/>
        </c:ser>
        <c:dLbls>
          <c:showLegendKey val="0"/>
          <c:showVal val="0"/>
          <c:showCatName val="0"/>
          <c:showSerName val="0"/>
          <c:showPercent val="0"/>
          <c:showBubbleSize val="0"/>
        </c:dLbls>
        <c:marker val="1"/>
        <c:smooth val="0"/>
        <c:axId val="114619904"/>
        <c:axId val="114621440"/>
      </c:lineChart>
      <c:catAx>
        <c:axId val="114619904"/>
        <c:scaling>
          <c:orientation val="minMax"/>
        </c:scaling>
        <c:delete val="0"/>
        <c:axPos val="b"/>
        <c:numFmt formatCode="General" sourceLinked="1"/>
        <c:majorTickMark val="out"/>
        <c:minorTickMark val="none"/>
        <c:tickLblPos val="nextTo"/>
        <c:txPr>
          <a:bodyPr/>
          <a:lstStyle/>
          <a:p>
            <a:pPr>
              <a:defRPr sz="1000"/>
            </a:pPr>
            <a:endParaRPr lang="en-US"/>
          </a:p>
        </c:txPr>
        <c:crossAx val="114621440"/>
        <c:crosses val="autoZero"/>
        <c:auto val="1"/>
        <c:lblAlgn val="ctr"/>
        <c:lblOffset val="1000"/>
        <c:noMultiLvlLbl val="0"/>
      </c:catAx>
      <c:valAx>
        <c:axId val="114621440"/>
        <c:scaling>
          <c:orientation val="minMax"/>
          <c:max val="0.30000000000000004"/>
          <c:min val="-0.2"/>
        </c:scaling>
        <c:delete val="0"/>
        <c:axPos val="l"/>
        <c:majorGridlines>
          <c:spPr>
            <a:ln>
              <a:solidFill>
                <a:schemeClr val="bg1">
                  <a:lumMod val="85000"/>
                </a:schemeClr>
              </a:solidFill>
              <a:prstDash val="dash"/>
            </a:ln>
          </c:spPr>
        </c:majorGridlines>
        <c:title>
          <c:tx>
            <c:rich>
              <a:bodyPr/>
              <a:lstStyle/>
              <a:p>
                <a:pPr>
                  <a:defRPr/>
                </a:pPr>
                <a:r>
                  <a:rPr lang="en-GB"/>
                  <a:t>Cumulative % change</a:t>
                </a:r>
              </a:p>
            </c:rich>
          </c:tx>
          <c:layout/>
          <c:overlay val="0"/>
        </c:title>
        <c:numFmt formatCode="0.0%" sourceLinked="1"/>
        <c:majorTickMark val="out"/>
        <c:minorTickMark val="none"/>
        <c:tickLblPos val="nextTo"/>
        <c:spPr>
          <a:ln>
            <a:noFill/>
          </a:ln>
        </c:spPr>
        <c:crossAx val="114619904"/>
        <c:crosses val="autoZero"/>
        <c:crossBetween val="between"/>
      </c:valAx>
    </c:plotArea>
    <c:legend>
      <c:legendPos val="r"/>
      <c:layout>
        <c:manualLayout>
          <c:xMode val="edge"/>
          <c:yMode val="edge"/>
          <c:x val="0.56986277914790529"/>
          <c:y val="0.11473506029137662"/>
          <c:w val="0.42602239545665233"/>
          <c:h val="0.25163786526684162"/>
        </c:manualLayout>
      </c:layout>
      <c:overlay val="0"/>
      <c:spPr>
        <a:solidFill>
          <a:schemeClr val="bg1"/>
        </a:solidFill>
      </c:spPr>
      <c:txPr>
        <a:bodyPr/>
        <a:lstStyle/>
        <a:p>
          <a:pPr>
            <a:defRPr sz="1100"/>
          </a:pPr>
          <a:endParaRPr lang="en-US"/>
        </a:p>
      </c:txPr>
    </c:legend>
    <c:plotVisOnly val="1"/>
    <c:dispBlanksAs val="gap"/>
    <c:showDLblsOverMax val="0"/>
  </c:chart>
  <c:spPr>
    <a:ln>
      <a:noFill/>
    </a:ln>
  </c:spPr>
  <c:txPr>
    <a:bodyPr/>
    <a:lstStyle/>
    <a:p>
      <a:pPr>
        <a:defRPr sz="1200"/>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1100" b="1" i="0" baseline="0">
                <a:effectLst/>
              </a:rPr>
              <a:t>CHART 7:   Average (mean) Monthly Rents 2017 (year to end-Sept), by Broad Rental Market Area -  3-Bedroom Properties  </a:t>
            </a:r>
            <a:endParaRPr lang="en-GB" sz="900">
              <a:effectLst/>
            </a:endParaRPr>
          </a:p>
        </c:rich>
      </c:tx>
      <c:layout>
        <c:manualLayout>
          <c:xMode val="edge"/>
          <c:yMode val="edge"/>
          <c:x val="0.13388572244369035"/>
          <c:y val="2.7777826654349771E-2"/>
        </c:manualLayout>
      </c:layout>
      <c:overlay val="0"/>
    </c:title>
    <c:autoTitleDeleted val="0"/>
    <c:plotArea>
      <c:layout>
        <c:manualLayout>
          <c:layoutTarget val="inner"/>
          <c:xMode val="edge"/>
          <c:yMode val="edge"/>
          <c:x val="0.13362717928415371"/>
          <c:y val="0.22492558541914104"/>
          <c:w val="0.85245003592428037"/>
          <c:h val="0.41948415665918853"/>
        </c:manualLayout>
      </c:layout>
      <c:barChart>
        <c:barDir val="col"/>
        <c:grouping val="clustered"/>
        <c:varyColors val="0"/>
        <c:ser>
          <c:idx val="0"/>
          <c:order val="0"/>
          <c:invertIfNegative val="0"/>
          <c:dPt>
            <c:idx val="3"/>
            <c:invertIfNegative val="0"/>
            <c:bubble3D val="0"/>
            <c:spPr>
              <a:solidFill>
                <a:schemeClr val="accent1"/>
              </a:solidFill>
            </c:spPr>
          </c:dPt>
          <c:dPt>
            <c:idx val="4"/>
            <c:invertIfNegative val="0"/>
            <c:bubble3D val="0"/>
            <c:spPr>
              <a:solidFill>
                <a:schemeClr val="accent2"/>
              </a:solidFill>
            </c:spPr>
          </c:dPt>
          <c:cat>
            <c:strRef>
              <c:f>'Chart 7'!$A$5:$A$23</c:f>
              <c:strCache>
                <c:ptCount val="19"/>
                <c:pt idx="0">
                  <c:v>Lothian</c:v>
                </c:pt>
                <c:pt idx="1">
                  <c:v>Greater Glasgow</c:v>
                </c:pt>
                <c:pt idx="2">
                  <c:v>East Dunbartonshire</c:v>
                </c:pt>
                <c:pt idx="3">
                  <c:v>Aberdeen and Shire</c:v>
                </c:pt>
                <c:pt idx="4">
                  <c:v>Scotland</c:v>
                </c:pt>
                <c:pt idx="5">
                  <c:v>Perth and Kinross</c:v>
                </c:pt>
                <c:pt idx="6">
                  <c:v>Forth Valley</c:v>
                </c:pt>
                <c:pt idx="7">
                  <c:v>Dundee and Angus</c:v>
                </c:pt>
                <c:pt idx="8">
                  <c:v>West Lothian</c:v>
                </c:pt>
                <c:pt idx="9">
                  <c:v>Highland and Islands</c:v>
                </c:pt>
                <c:pt idx="10">
                  <c:v>South Lanarkshire</c:v>
                </c:pt>
                <c:pt idx="11">
                  <c:v>Fife</c:v>
                </c:pt>
                <c:pt idx="12">
                  <c:v>Argyll and Bute</c:v>
                </c:pt>
                <c:pt idx="13">
                  <c:v>Renfrewshire / Inverclyde</c:v>
                </c:pt>
                <c:pt idx="14">
                  <c:v>West Dunbartonshire</c:v>
                </c:pt>
                <c:pt idx="15">
                  <c:v>Ayrshires</c:v>
                </c:pt>
                <c:pt idx="16">
                  <c:v>Scottish Borders</c:v>
                </c:pt>
                <c:pt idx="17">
                  <c:v>North Lanarkshire</c:v>
                </c:pt>
                <c:pt idx="18">
                  <c:v>Dumfries and Galloway</c:v>
                </c:pt>
              </c:strCache>
            </c:strRef>
          </c:cat>
          <c:val>
            <c:numRef>
              <c:f>'Chart 7'!$B$5:$B$23</c:f>
              <c:numCache>
                <c:formatCode>#,##0</c:formatCode>
                <c:ptCount val="19"/>
                <c:pt idx="0">
                  <c:v>1143.78</c:v>
                </c:pt>
                <c:pt idx="1">
                  <c:v>964.74</c:v>
                </c:pt>
                <c:pt idx="2">
                  <c:v>923.82</c:v>
                </c:pt>
                <c:pt idx="3">
                  <c:v>865.75</c:v>
                </c:pt>
                <c:pt idx="4">
                  <c:v>787.18</c:v>
                </c:pt>
                <c:pt idx="5">
                  <c:v>754.41</c:v>
                </c:pt>
                <c:pt idx="6">
                  <c:v>752.01</c:v>
                </c:pt>
                <c:pt idx="7">
                  <c:v>717.22</c:v>
                </c:pt>
                <c:pt idx="8">
                  <c:v>708.53</c:v>
                </c:pt>
                <c:pt idx="9">
                  <c:v>692.34</c:v>
                </c:pt>
                <c:pt idx="10">
                  <c:v>661.52</c:v>
                </c:pt>
                <c:pt idx="11">
                  <c:v>656.95</c:v>
                </c:pt>
                <c:pt idx="12">
                  <c:v>651.62</c:v>
                </c:pt>
                <c:pt idx="13">
                  <c:v>651.5</c:v>
                </c:pt>
                <c:pt idx="14">
                  <c:v>603.98</c:v>
                </c:pt>
                <c:pt idx="15">
                  <c:v>589.54999999999995</c:v>
                </c:pt>
                <c:pt idx="16">
                  <c:v>565.77</c:v>
                </c:pt>
                <c:pt idx="17">
                  <c:v>555.36</c:v>
                </c:pt>
                <c:pt idx="18">
                  <c:v>526.20000000000005</c:v>
                </c:pt>
              </c:numCache>
            </c:numRef>
          </c:val>
        </c:ser>
        <c:dLbls>
          <c:showLegendKey val="0"/>
          <c:showVal val="0"/>
          <c:showCatName val="0"/>
          <c:showSerName val="0"/>
          <c:showPercent val="0"/>
          <c:showBubbleSize val="0"/>
        </c:dLbls>
        <c:gapWidth val="150"/>
        <c:axId val="114696960"/>
        <c:axId val="114698496"/>
      </c:barChart>
      <c:catAx>
        <c:axId val="114696960"/>
        <c:scaling>
          <c:orientation val="minMax"/>
        </c:scaling>
        <c:delete val="0"/>
        <c:axPos val="b"/>
        <c:numFmt formatCode="General" sourceLinked="1"/>
        <c:majorTickMark val="out"/>
        <c:minorTickMark val="none"/>
        <c:tickLblPos val="nextTo"/>
        <c:txPr>
          <a:bodyPr/>
          <a:lstStyle/>
          <a:p>
            <a:pPr>
              <a:defRPr sz="900"/>
            </a:pPr>
            <a:endParaRPr lang="en-US"/>
          </a:p>
        </c:txPr>
        <c:crossAx val="114698496"/>
        <c:crosses val="autoZero"/>
        <c:auto val="1"/>
        <c:lblAlgn val="ctr"/>
        <c:lblOffset val="100"/>
        <c:noMultiLvlLbl val="0"/>
      </c:catAx>
      <c:valAx>
        <c:axId val="114698496"/>
        <c:scaling>
          <c:orientation val="minMax"/>
        </c:scaling>
        <c:delete val="0"/>
        <c:axPos val="l"/>
        <c:majorGridlines/>
        <c:title>
          <c:tx>
            <c:rich>
              <a:bodyPr rot="-5400000" vert="horz"/>
              <a:lstStyle/>
              <a:p>
                <a:pPr>
                  <a:defRPr b="0"/>
                </a:pPr>
                <a:r>
                  <a:rPr lang="en-GB" b="0"/>
                  <a:t>£ monthly</a:t>
                </a:r>
              </a:p>
            </c:rich>
          </c:tx>
          <c:layout>
            <c:manualLayout>
              <c:xMode val="edge"/>
              <c:yMode val="edge"/>
              <c:x val="9.5704238087557479E-3"/>
              <c:y val="0.41777738676520182"/>
            </c:manualLayout>
          </c:layout>
          <c:overlay val="0"/>
        </c:title>
        <c:numFmt formatCode="#,##0" sourceLinked="1"/>
        <c:majorTickMark val="out"/>
        <c:minorTickMark val="none"/>
        <c:tickLblPos val="nextTo"/>
        <c:crossAx val="114696960"/>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100" b="1" i="0" baseline="0">
                <a:effectLst/>
              </a:rPr>
              <a:t>CHART 8:   </a:t>
            </a:r>
            <a:r>
              <a:rPr lang="en-US" sz="1100" b="1" i="0" u="none" baseline="0">
                <a:effectLst/>
              </a:rPr>
              <a:t>Cumulative % Change in Average (mean) Rents from </a:t>
            </a:r>
            <a:r>
              <a:rPr lang="en-US" sz="1100" b="1" i="0" u="none" strike="noStrike" baseline="0">
                <a:effectLst/>
              </a:rPr>
              <a:t>2010 to 2017 (years to end-Sept)</a:t>
            </a:r>
            <a:r>
              <a:rPr lang="en-US" sz="1100" b="1" i="0" u="none" baseline="0">
                <a:effectLst/>
              </a:rPr>
              <a:t>, by Broad Rental Market Area </a:t>
            </a:r>
            <a:r>
              <a:rPr lang="en-US" sz="1100" b="1" i="0" baseline="0">
                <a:effectLst/>
              </a:rPr>
              <a:t>- </a:t>
            </a:r>
            <a:r>
              <a:rPr lang="en-US" sz="1100" b="1" i="0" u="sng" strike="noStrike" baseline="0">
                <a:effectLst/>
              </a:rPr>
              <a:t>4-Bedroom Properties</a:t>
            </a:r>
            <a:r>
              <a:rPr lang="en-US" sz="1100" b="1" i="0" u="none" strike="noStrike" baseline="0">
                <a:effectLst/>
              </a:rPr>
              <a:t>  </a:t>
            </a:r>
            <a:endParaRPr lang="en-GB" sz="1100">
              <a:effectLst/>
            </a:endParaRPr>
          </a:p>
        </c:rich>
      </c:tx>
      <c:layout/>
      <c:overlay val="0"/>
    </c:title>
    <c:autoTitleDeleted val="0"/>
    <c:plotArea>
      <c:layout>
        <c:manualLayout>
          <c:layoutTarget val="inner"/>
          <c:xMode val="edge"/>
          <c:yMode val="edge"/>
          <c:x val="0.13944395839408963"/>
          <c:y val="0.19798952879581153"/>
          <c:w val="0.84536988432001559"/>
          <c:h val="0.55581613554850151"/>
        </c:manualLayout>
      </c:layout>
      <c:barChart>
        <c:barDir val="col"/>
        <c:grouping val="clustered"/>
        <c:varyColors val="0"/>
        <c:ser>
          <c:idx val="0"/>
          <c:order val="0"/>
          <c:tx>
            <c:strRef>
              <c:f>'Table 4, Chart 8'!$E$4</c:f>
              <c:strCache>
                <c:ptCount val="1"/>
                <c:pt idx="0">
                  <c:v>2010 to 2017 change</c:v>
                </c:pt>
              </c:strCache>
            </c:strRef>
          </c:tx>
          <c:spPr>
            <a:solidFill>
              <a:schemeClr val="accent1"/>
            </a:solidFill>
          </c:spPr>
          <c:invertIfNegative val="0"/>
          <c:dPt>
            <c:idx val="2"/>
            <c:invertIfNegative val="0"/>
            <c:bubble3D val="0"/>
          </c:dPt>
          <c:dPt>
            <c:idx val="7"/>
            <c:invertIfNegative val="0"/>
            <c:bubble3D val="0"/>
          </c:dPt>
          <c:dPt>
            <c:idx val="8"/>
            <c:invertIfNegative val="0"/>
            <c:bubble3D val="0"/>
            <c:spPr>
              <a:solidFill>
                <a:schemeClr val="accent2">
                  <a:lumMod val="75000"/>
                </a:schemeClr>
              </a:solidFill>
            </c:spPr>
          </c:dPt>
          <c:dPt>
            <c:idx val="9"/>
            <c:invertIfNegative val="0"/>
            <c:bubble3D val="0"/>
          </c:dPt>
          <c:cat>
            <c:strRef>
              <c:f>'Table 4, Chart 8'!$A$5:$A$23</c:f>
              <c:strCache>
                <c:ptCount val="19"/>
                <c:pt idx="0">
                  <c:v>Greater Glasgow</c:v>
                </c:pt>
                <c:pt idx="1">
                  <c:v>East Dunbartonshire</c:v>
                </c:pt>
                <c:pt idx="2">
                  <c:v>Renfrewshire / Inverclyde</c:v>
                </c:pt>
                <c:pt idx="3">
                  <c:v>Dundee and Angus</c:v>
                </c:pt>
                <c:pt idx="4">
                  <c:v>Forth Valley</c:v>
                </c:pt>
                <c:pt idx="5">
                  <c:v>Aberdeen and Shire</c:v>
                </c:pt>
                <c:pt idx="6">
                  <c:v>Lothian</c:v>
                </c:pt>
                <c:pt idx="7">
                  <c:v>Ayrshires</c:v>
                </c:pt>
                <c:pt idx="8">
                  <c:v>Scotland</c:v>
                </c:pt>
                <c:pt idx="9">
                  <c:v>Perth and Kinross</c:v>
                </c:pt>
                <c:pt idx="10">
                  <c:v>South Lanarkshire</c:v>
                </c:pt>
                <c:pt idx="11">
                  <c:v>Fife</c:v>
                </c:pt>
                <c:pt idx="12">
                  <c:v>West Lothian</c:v>
                </c:pt>
                <c:pt idx="13">
                  <c:v>North Lanarkshire</c:v>
                </c:pt>
                <c:pt idx="14">
                  <c:v>Dumfries and Galloway</c:v>
                </c:pt>
                <c:pt idx="15">
                  <c:v>Highland and Islands</c:v>
                </c:pt>
                <c:pt idx="16">
                  <c:v>Scottish Borders</c:v>
                </c:pt>
                <c:pt idx="17">
                  <c:v>West Dunbartonshire</c:v>
                </c:pt>
                <c:pt idx="18">
                  <c:v>Argyll and Bute</c:v>
                </c:pt>
              </c:strCache>
            </c:strRef>
          </c:cat>
          <c:val>
            <c:numRef>
              <c:f>'Table 4, Chart 8'!$E$5:$E$23</c:f>
              <c:numCache>
                <c:formatCode>0.0%</c:formatCode>
                <c:ptCount val="19"/>
                <c:pt idx="0">
                  <c:v>0.42790880724144698</c:v>
                </c:pt>
                <c:pt idx="1">
                  <c:v>0.36688131502215482</c:v>
                </c:pt>
                <c:pt idx="2">
                  <c:v>0.31395739372421083</c:v>
                </c:pt>
                <c:pt idx="3">
                  <c:v>0.29084028745054047</c:v>
                </c:pt>
                <c:pt idx="4">
                  <c:v>0.27751201754795352</c:v>
                </c:pt>
                <c:pt idx="5">
                  <c:v>0.23870885700358202</c:v>
                </c:pt>
                <c:pt idx="6">
                  <c:v>0.23365977624198098</c:v>
                </c:pt>
                <c:pt idx="7">
                  <c:v>0.19621138168482699</c:v>
                </c:pt>
                <c:pt idx="8">
                  <c:v>0.19200634317847487</c:v>
                </c:pt>
                <c:pt idx="9">
                  <c:v>0.18766180758017481</c:v>
                </c:pt>
                <c:pt idx="10">
                  <c:v>0.1866999924259638</c:v>
                </c:pt>
                <c:pt idx="11">
                  <c:v>0.18609613221088583</c:v>
                </c:pt>
                <c:pt idx="12">
                  <c:v>0.16891835193421167</c:v>
                </c:pt>
                <c:pt idx="13">
                  <c:v>0.14579066022544285</c:v>
                </c:pt>
                <c:pt idx="14">
                  <c:v>0.13285382531286283</c:v>
                </c:pt>
                <c:pt idx="15">
                  <c:v>0.10286673416102743</c:v>
                </c:pt>
                <c:pt idx="16">
                  <c:v>8.7679614888279911E-2</c:v>
                </c:pt>
                <c:pt idx="17">
                  <c:v>7.9106022775714102E-2</c:v>
                </c:pt>
                <c:pt idx="18">
                  <c:v>6.0990789146128987E-2</c:v>
                </c:pt>
              </c:numCache>
            </c:numRef>
          </c:val>
        </c:ser>
        <c:ser>
          <c:idx val="1"/>
          <c:order val="1"/>
          <c:tx>
            <c:strRef>
              <c:f>'Table 4, Chart 8'!$F$4</c:f>
              <c:strCache>
                <c:ptCount val="1"/>
                <c:pt idx="0">
                  <c:v>2016 to 2017 change</c:v>
                </c:pt>
              </c:strCache>
            </c:strRef>
          </c:tx>
          <c:spPr>
            <a:solidFill>
              <a:schemeClr val="bg1">
                <a:lumMod val="85000"/>
              </a:schemeClr>
            </a:solidFill>
            <a:ln>
              <a:solidFill>
                <a:schemeClr val="tx1">
                  <a:lumMod val="65000"/>
                  <a:lumOff val="35000"/>
                </a:schemeClr>
              </a:solidFill>
              <a:prstDash val="solid"/>
            </a:ln>
          </c:spPr>
          <c:invertIfNegative val="0"/>
          <c:dPt>
            <c:idx val="7"/>
            <c:invertIfNegative val="0"/>
            <c:bubble3D val="0"/>
            <c:spPr>
              <a:solidFill>
                <a:schemeClr val="accent2">
                  <a:lumMod val="40000"/>
                  <a:lumOff val="60000"/>
                </a:schemeClr>
              </a:solidFill>
              <a:ln>
                <a:solidFill>
                  <a:schemeClr val="tx1">
                    <a:lumMod val="65000"/>
                    <a:lumOff val="35000"/>
                  </a:schemeClr>
                </a:solidFill>
                <a:prstDash val="solid"/>
              </a:ln>
            </c:spPr>
          </c:dPt>
          <c:dPt>
            <c:idx val="8"/>
            <c:invertIfNegative val="0"/>
            <c:bubble3D val="0"/>
            <c:spPr>
              <a:solidFill>
                <a:schemeClr val="accent2">
                  <a:lumMod val="40000"/>
                  <a:lumOff val="60000"/>
                </a:schemeClr>
              </a:solidFill>
              <a:ln>
                <a:solidFill>
                  <a:schemeClr val="tx1">
                    <a:lumMod val="65000"/>
                    <a:lumOff val="35000"/>
                  </a:schemeClr>
                </a:solidFill>
                <a:prstDash val="solid"/>
              </a:ln>
            </c:spPr>
          </c:dPt>
          <c:dPt>
            <c:idx val="9"/>
            <c:invertIfNegative val="0"/>
            <c:bubble3D val="0"/>
          </c:dPt>
          <c:cat>
            <c:strRef>
              <c:f>'Table 4, Chart 8'!$A$5:$A$23</c:f>
              <c:strCache>
                <c:ptCount val="19"/>
                <c:pt idx="0">
                  <c:v>Greater Glasgow</c:v>
                </c:pt>
                <c:pt idx="1">
                  <c:v>East Dunbartonshire</c:v>
                </c:pt>
                <c:pt idx="2">
                  <c:v>Renfrewshire / Inverclyde</c:v>
                </c:pt>
                <c:pt idx="3">
                  <c:v>Dundee and Angus</c:v>
                </c:pt>
                <c:pt idx="4">
                  <c:v>Forth Valley</c:v>
                </c:pt>
                <c:pt idx="5">
                  <c:v>Aberdeen and Shire</c:v>
                </c:pt>
                <c:pt idx="6">
                  <c:v>Lothian</c:v>
                </c:pt>
                <c:pt idx="7">
                  <c:v>Ayrshires</c:v>
                </c:pt>
                <c:pt idx="8">
                  <c:v>Scotland</c:v>
                </c:pt>
                <c:pt idx="9">
                  <c:v>Perth and Kinross</c:v>
                </c:pt>
                <c:pt idx="10">
                  <c:v>South Lanarkshire</c:v>
                </c:pt>
                <c:pt idx="11">
                  <c:v>Fife</c:v>
                </c:pt>
                <c:pt idx="12">
                  <c:v>West Lothian</c:v>
                </c:pt>
                <c:pt idx="13">
                  <c:v>North Lanarkshire</c:v>
                </c:pt>
                <c:pt idx="14">
                  <c:v>Dumfries and Galloway</c:v>
                </c:pt>
                <c:pt idx="15">
                  <c:v>Highland and Islands</c:v>
                </c:pt>
                <c:pt idx="16">
                  <c:v>Scottish Borders</c:v>
                </c:pt>
                <c:pt idx="17">
                  <c:v>West Dunbartonshire</c:v>
                </c:pt>
                <c:pt idx="18">
                  <c:v>Argyll and Bute</c:v>
                </c:pt>
              </c:strCache>
            </c:strRef>
          </c:cat>
          <c:val>
            <c:numRef>
              <c:f>'Table 4, Chart 8'!$F$5:$F$23</c:f>
              <c:numCache>
                <c:formatCode>0.0%</c:formatCode>
                <c:ptCount val="19"/>
                <c:pt idx="0">
                  <c:v>0.17267039639237525</c:v>
                </c:pt>
                <c:pt idx="1">
                  <c:v>0.21520424785414449</c:v>
                </c:pt>
                <c:pt idx="2">
                  <c:v>7.9529328287606393E-2</c:v>
                </c:pt>
                <c:pt idx="3">
                  <c:v>7.6545088202639944E-2</c:v>
                </c:pt>
                <c:pt idx="4">
                  <c:v>4.0887139706441644E-2</c:v>
                </c:pt>
                <c:pt idx="5">
                  <c:v>-9.4793739787660702E-2</c:v>
                </c:pt>
                <c:pt idx="6">
                  <c:v>5.2859183241642071E-2</c:v>
                </c:pt>
                <c:pt idx="7">
                  <c:v>-7.9337094499298821E-4</c:v>
                </c:pt>
                <c:pt idx="8">
                  <c:v>4.8711311818482095E-2</c:v>
                </c:pt>
                <c:pt idx="9">
                  <c:v>3.7326627637424004E-4</c:v>
                </c:pt>
                <c:pt idx="10">
                  <c:v>7.2972206188794519E-2</c:v>
                </c:pt>
                <c:pt idx="11">
                  <c:v>1.8296067677687322E-2</c:v>
                </c:pt>
                <c:pt idx="12">
                  <c:v>5.9511262264622555E-2</c:v>
                </c:pt>
                <c:pt idx="13">
                  <c:v>8.0179742530969156E-2</c:v>
                </c:pt>
                <c:pt idx="14">
                  <c:v>8.7719298245614086E-2</c:v>
                </c:pt>
                <c:pt idx="15">
                  <c:v>6.6020645129913902E-3</c:v>
                </c:pt>
                <c:pt idx="16">
                  <c:v>1.4031577809019202E-2</c:v>
                </c:pt>
                <c:pt idx="17">
                  <c:v>-2.2614451185879791E-2</c:v>
                </c:pt>
                <c:pt idx="18">
                  <c:v>-8.4060815116785426E-3</c:v>
                </c:pt>
              </c:numCache>
            </c:numRef>
          </c:val>
        </c:ser>
        <c:dLbls>
          <c:showLegendKey val="0"/>
          <c:showVal val="0"/>
          <c:showCatName val="0"/>
          <c:showSerName val="0"/>
          <c:showPercent val="0"/>
          <c:showBubbleSize val="0"/>
        </c:dLbls>
        <c:gapWidth val="150"/>
        <c:axId val="115176192"/>
        <c:axId val="115177728"/>
      </c:barChart>
      <c:lineChart>
        <c:grouping val="standard"/>
        <c:varyColors val="0"/>
        <c:ser>
          <c:idx val="2"/>
          <c:order val="2"/>
          <c:tx>
            <c:strRef>
              <c:f>'Table 4, Chart 8'!$T$4</c:f>
              <c:strCache>
                <c:ptCount val="1"/>
                <c:pt idx="0">
                  <c:v>Cumulative CPI - 2010 to 2017</c:v>
                </c:pt>
              </c:strCache>
            </c:strRef>
          </c:tx>
          <c:spPr>
            <a:ln>
              <a:solidFill>
                <a:schemeClr val="bg1">
                  <a:lumMod val="50000"/>
                </a:schemeClr>
              </a:solidFill>
              <a:prstDash val="dash"/>
            </a:ln>
          </c:spPr>
          <c:marker>
            <c:symbol val="none"/>
          </c:marker>
          <c:cat>
            <c:strRef>
              <c:f>'Table 4, Chart 8'!$A$5:$A$23</c:f>
              <c:strCache>
                <c:ptCount val="19"/>
                <c:pt idx="0">
                  <c:v>Greater Glasgow</c:v>
                </c:pt>
                <c:pt idx="1">
                  <c:v>East Dunbartonshire</c:v>
                </c:pt>
                <c:pt idx="2">
                  <c:v>Renfrewshire / Inverclyde</c:v>
                </c:pt>
                <c:pt idx="3">
                  <c:v>Dundee and Angus</c:v>
                </c:pt>
                <c:pt idx="4">
                  <c:v>Forth Valley</c:v>
                </c:pt>
                <c:pt idx="5">
                  <c:v>Aberdeen and Shire</c:v>
                </c:pt>
                <c:pt idx="6">
                  <c:v>Lothian</c:v>
                </c:pt>
                <c:pt idx="7">
                  <c:v>Ayrshires</c:v>
                </c:pt>
                <c:pt idx="8">
                  <c:v>Scotland</c:v>
                </c:pt>
                <c:pt idx="9">
                  <c:v>Perth and Kinross</c:v>
                </c:pt>
                <c:pt idx="10">
                  <c:v>South Lanarkshire</c:v>
                </c:pt>
                <c:pt idx="11">
                  <c:v>Fife</c:v>
                </c:pt>
                <c:pt idx="12">
                  <c:v>West Lothian</c:v>
                </c:pt>
                <c:pt idx="13">
                  <c:v>North Lanarkshire</c:v>
                </c:pt>
                <c:pt idx="14">
                  <c:v>Dumfries and Galloway</c:v>
                </c:pt>
                <c:pt idx="15">
                  <c:v>Highland and Islands</c:v>
                </c:pt>
                <c:pt idx="16">
                  <c:v>Scottish Borders</c:v>
                </c:pt>
                <c:pt idx="17">
                  <c:v>West Dunbartonshire</c:v>
                </c:pt>
                <c:pt idx="18">
                  <c:v>Argyll and Bute</c:v>
                </c:pt>
              </c:strCache>
            </c:strRef>
          </c:cat>
          <c:val>
            <c:numRef>
              <c:f>'Table 4, Chart 8'!$T$5:$T$23</c:f>
              <c:numCache>
                <c:formatCode>0.0%</c:formatCode>
                <c:ptCount val="19"/>
                <c:pt idx="0">
                  <c:v>0.15924276169265039</c:v>
                </c:pt>
                <c:pt idx="1">
                  <c:v>0.15924276169265039</c:v>
                </c:pt>
                <c:pt idx="2">
                  <c:v>0.15924276169265039</c:v>
                </c:pt>
                <c:pt idx="3">
                  <c:v>0.15924276169265039</c:v>
                </c:pt>
                <c:pt idx="4">
                  <c:v>0.15924276169265039</c:v>
                </c:pt>
                <c:pt idx="5">
                  <c:v>0.15924276169265039</c:v>
                </c:pt>
                <c:pt idx="6">
                  <c:v>0.15924276169265039</c:v>
                </c:pt>
                <c:pt idx="7">
                  <c:v>0.15924276169265039</c:v>
                </c:pt>
                <c:pt idx="8">
                  <c:v>0.15924276169265039</c:v>
                </c:pt>
                <c:pt idx="9">
                  <c:v>0.15924276169265039</c:v>
                </c:pt>
                <c:pt idx="10">
                  <c:v>0.15924276169265039</c:v>
                </c:pt>
                <c:pt idx="11">
                  <c:v>0.15924276169265039</c:v>
                </c:pt>
                <c:pt idx="12">
                  <c:v>0.15924276169265039</c:v>
                </c:pt>
                <c:pt idx="13">
                  <c:v>0.15924276169265039</c:v>
                </c:pt>
                <c:pt idx="14">
                  <c:v>0.15924276169265039</c:v>
                </c:pt>
                <c:pt idx="15">
                  <c:v>0.15924276169265039</c:v>
                </c:pt>
                <c:pt idx="16">
                  <c:v>0.15924276169265039</c:v>
                </c:pt>
                <c:pt idx="17">
                  <c:v>0.15924276169265039</c:v>
                </c:pt>
                <c:pt idx="18">
                  <c:v>0.15924276169265039</c:v>
                </c:pt>
              </c:numCache>
            </c:numRef>
          </c:val>
          <c:smooth val="0"/>
        </c:ser>
        <c:dLbls>
          <c:showLegendKey val="0"/>
          <c:showVal val="0"/>
          <c:showCatName val="0"/>
          <c:showSerName val="0"/>
          <c:showPercent val="0"/>
          <c:showBubbleSize val="0"/>
        </c:dLbls>
        <c:marker val="1"/>
        <c:smooth val="0"/>
        <c:axId val="115176192"/>
        <c:axId val="115177728"/>
      </c:lineChart>
      <c:catAx>
        <c:axId val="115176192"/>
        <c:scaling>
          <c:orientation val="minMax"/>
        </c:scaling>
        <c:delete val="0"/>
        <c:axPos val="b"/>
        <c:numFmt formatCode="General" sourceLinked="1"/>
        <c:majorTickMark val="out"/>
        <c:minorTickMark val="none"/>
        <c:tickLblPos val="nextTo"/>
        <c:txPr>
          <a:bodyPr/>
          <a:lstStyle/>
          <a:p>
            <a:pPr>
              <a:defRPr sz="900"/>
            </a:pPr>
            <a:endParaRPr lang="en-US"/>
          </a:p>
        </c:txPr>
        <c:crossAx val="115177728"/>
        <c:crosses val="autoZero"/>
        <c:auto val="1"/>
        <c:lblAlgn val="ctr"/>
        <c:lblOffset val="1000"/>
        <c:noMultiLvlLbl val="0"/>
      </c:catAx>
      <c:valAx>
        <c:axId val="115177728"/>
        <c:scaling>
          <c:orientation val="minMax"/>
        </c:scaling>
        <c:delete val="0"/>
        <c:axPos val="l"/>
        <c:majorGridlines>
          <c:spPr>
            <a:ln>
              <a:solidFill>
                <a:schemeClr val="bg1">
                  <a:lumMod val="85000"/>
                </a:schemeClr>
              </a:solidFill>
              <a:prstDash val="dash"/>
            </a:ln>
          </c:spPr>
        </c:majorGridlines>
        <c:title>
          <c:tx>
            <c:rich>
              <a:bodyPr/>
              <a:lstStyle/>
              <a:p>
                <a:pPr>
                  <a:defRPr/>
                </a:pPr>
                <a:r>
                  <a:rPr lang="en-GB"/>
                  <a:t>Cumulative</a:t>
                </a:r>
                <a:r>
                  <a:rPr lang="en-GB" baseline="0"/>
                  <a:t> </a:t>
                </a:r>
                <a:r>
                  <a:rPr lang="en-GB"/>
                  <a:t>% change</a:t>
                </a:r>
              </a:p>
            </c:rich>
          </c:tx>
          <c:layout/>
          <c:overlay val="0"/>
        </c:title>
        <c:numFmt formatCode="0.0%" sourceLinked="1"/>
        <c:majorTickMark val="out"/>
        <c:minorTickMark val="none"/>
        <c:tickLblPos val="nextTo"/>
        <c:spPr>
          <a:ln>
            <a:noFill/>
          </a:ln>
        </c:spPr>
        <c:txPr>
          <a:bodyPr/>
          <a:lstStyle/>
          <a:p>
            <a:pPr>
              <a:defRPr sz="1050"/>
            </a:pPr>
            <a:endParaRPr lang="en-US"/>
          </a:p>
        </c:txPr>
        <c:crossAx val="115176192"/>
        <c:crosses val="autoZero"/>
        <c:crossBetween val="between"/>
      </c:valAx>
    </c:plotArea>
    <c:legend>
      <c:legendPos val="r"/>
      <c:layout>
        <c:manualLayout>
          <c:xMode val="edge"/>
          <c:yMode val="edge"/>
          <c:x val="0.51899960346683283"/>
          <c:y val="0.160816905248515"/>
          <c:w val="0.46092641197628076"/>
          <c:h val="0.23215470356063625"/>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1100" b="1" i="0" baseline="0">
                <a:effectLst/>
              </a:rPr>
              <a:t>CHART 9:   Average (mean) Monthly Rents 2017 (year to end-Sept), by Broad Rental Market Area - 4-Bedroom Properties  </a:t>
            </a:r>
            <a:endParaRPr lang="en-GB" sz="900">
              <a:effectLst/>
            </a:endParaRPr>
          </a:p>
        </c:rich>
      </c:tx>
      <c:layout>
        <c:manualLayout>
          <c:xMode val="edge"/>
          <c:yMode val="edge"/>
          <c:x val="0.13388572244369035"/>
          <c:y val="2.7777826654349771E-2"/>
        </c:manualLayout>
      </c:layout>
      <c:overlay val="0"/>
    </c:title>
    <c:autoTitleDeleted val="0"/>
    <c:plotArea>
      <c:layout>
        <c:manualLayout>
          <c:layoutTarget val="inner"/>
          <c:xMode val="edge"/>
          <c:yMode val="edge"/>
          <c:x val="0.13362717928415371"/>
          <c:y val="0.22492558541914104"/>
          <c:w val="0.85245003592428037"/>
          <c:h val="0.41948415665918853"/>
        </c:manualLayout>
      </c:layout>
      <c:barChart>
        <c:barDir val="col"/>
        <c:grouping val="clustered"/>
        <c:varyColors val="0"/>
        <c:ser>
          <c:idx val="0"/>
          <c:order val="0"/>
          <c:invertIfNegative val="0"/>
          <c:dPt>
            <c:idx val="3"/>
            <c:invertIfNegative val="0"/>
            <c:bubble3D val="0"/>
            <c:spPr>
              <a:solidFill>
                <a:schemeClr val="accent1"/>
              </a:solidFill>
            </c:spPr>
          </c:dPt>
          <c:dPt>
            <c:idx val="4"/>
            <c:invertIfNegative val="0"/>
            <c:bubble3D val="0"/>
            <c:spPr>
              <a:solidFill>
                <a:schemeClr val="accent2"/>
              </a:solidFill>
            </c:spPr>
          </c:dPt>
          <c:cat>
            <c:strRef>
              <c:f>'Chart 9'!$A$5:$A$23</c:f>
              <c:strCache>
                <c:ptCount val="19"/>
                <c:pt idx="0">
                  <c:v>Lothian</c:v>
                </c:pt>
                <c:pt idx="1">
                  <c:v>East Dunbartonshire</c:v>
                </c:pt>
                <c:pt idx="2">
                  <c:v>Greater Glasgow</c:v>
                </c:pt>
                <c:pt idx="3">
                  <c:v>Aberdeen and Shire</c:v>
                </c:pt>
                <c:pt idx="4">
                  <c:v>Scotland</c:v>
                </c:pt>
                <c:pt idx="5">
                  <c:v>South Lanarkshire</c:v>
                </c:pt>
                <c:pt idx="6">
                  <c:v>Renfrewshire / Inverclyde</c:v>
                </c:pt>
                <c:pt idx="7">
                  <c:v>Forth Valley</c:v>
                </c:pt>
                <c:pt idx="8">
                  <c:v>Dundee and Angus</c:v>
                </c:pt>
                <c:pt idx="9">
                  <c:v>Perth and Kinross</c:v>
                </c:pt>
                <c:pt idx="10">
                  <c:v>Argyll and Bute</c:v>
                </c:pt>
                <c:pt idx="11">
                  <c:v>West Lothian</c:v>
                </c:pt>
                <c:pt idx="12">
                  <c:v>Fife</c:v>
                </c:pt>
                <c:pt idx="13">
                  <c:v>Ayrshires</c:v>
                </c:pt>
                <c:pt idx="14">
                  <c:v>North Lanarkshire</c:v>
                </c:pt>
                <c:pt idx="15">
                  <c:v>West Dunbartonshire</c:v>
                </c:pt>
                <c:pt idx="16">
                  <c:v>Highland and Islands</c:v>
                </c:pt>
                <c:pt idx="17">
                  <c:v>Scottish Borders</c:v>
                </c:pt>
                <c:pt idx="18">
                  <c:v>Dumfries and Galloway</c:v>
                </c:pt>
              </c:strCache>
            </c:strRef>
          </c:cat>
          <c:val>
            <c:numRef>
              <c:f>'Chart 9'!$B$5:$B$23</c:f>
              <c:numCache>
                <c:formatCode>#,##0</c:formatCode>
                <c:ptCount val="19"/>
                <c:pt idx="0">
                  <c:v>1592.26</c:v>
                </c:pt>
                <c:pt idx="1">
                  <c:v>1551.67</c:v>
                </c:pt>
                <c:pt idx="2">
                  <c:v>1523.85</c:v>
                </c:pt>
                <c:pt idx="3">
                  <c:v>1168.92</c:v>
                </c:pt>
                <c:pt idx="4">
                  <c:v>1142.55</c:v>
                </c:pt>
                <c:pt idx="5">
                  <c:v>1096.76</c:v>
                </c:pt>
                <c:pt idx="6">
                  <c:v>1095.42</c:v>
                </c:pt>
                <c:pt idx="7">
                  <c:v>1094.93</c:v>
                </c:pt>
                <c:pt idx="8">
                  <c:v>1047.22</c:v>
                </c:pt>
                <c:pt idx="9">
                  <c:v>1018.42</c:v>
                </c:pt>
                <c:pt idx="10">
                  <c:v>980.26</c:v>
                </c:pt>
                <c:pt idx="11">
                  <c:v>975.1</c:v>
                </c:pt>
                <c:pt idx="12">
                  <c:v>917.22</c:v>
                </c:pt>
                <c:pt idx="13">
                  <c:v>906.8</c:v>
                </c:pt>
                <c:pt idx="14">
                  <c:v>889.42</c:v>
                </c:pt>
                <c:pt idx="15">
                  <c:v>886</c:v>
                </c:pt>
                <c:pt idx="16">
                  <c:v>827.9</c:v>
                </c:pt>
                <c:pt idx="17">
                  <c:v>750.14</c:v>
                </c:pt>
                <c:pt idx="18">
                  <c:v>702.46</c:v>
                </c:pt>
              </c:numCache>
            </c:numRef>
          </c:val>
        </c:ser>
        <c:dLbls>
          <c:showLegendKey val="0"/>
          <c:showVal val="0"/>
          <c:showCatName val="0"/>
          <c:showSerName val="0"/>
          <c:showPercent val="0"/>
          <c:showBubbleSize val="0"/>
        </c:dLbls>
        <c:gapWidth val="150"/>
        <c:axId val="114504064"/>
        <c:axId val="114505600"/>
      </c:barChart>
      <c:catAx>
        <c:axId val="114504064"/>
        <c:scaling>
          <c:orientation val="minMax"/>
        </c:scaling>
        <c:delete val="0"/>
        <c:axPos val="b"/>
        <c:numFmt formatCode="General" sourceLinked="1"/>
        <c:majorTickMark val="out"/>
        <c:minorTickMark val="none"/>
        <c:tickLblPos val="nextTo"/>
        <c:txPr>
          <a:bodyPr/>
          <a:lstStyle/>
          <a:p>
            <a:pPr>
              <a:defRPr sz="900"/>
            </a:pPr>
            <a:endParaRPr lang="en-US"/>
          </a:p>
        </c:txPr>
        <c:crossAx val="114505600"/>
        <c:crosses val="autoZero"/>
        <c:auto val="1"/>
        <c:lblAlgn val="ctr"/>
        <c:lblOffset val="100"/>
        <c:noMultiLvlLbl val="0"/>
      </c:catAx>
      <c:valAx>
        <c:axId val="114505600"/>
        <c:scaling>
          <c:orientation val="minMax"/>
        </c:scaling>
        <c:delete val="0"/>
        <c:axPos val="l"/>
        <c:majorGridlines/>
        <c:title>
          <c:tx>
            <c:rich>
              <a:bodyPr rot="-5400000" vert="horz"/>
              <a:lstStyle/>
              <a:p>
                <a:pPr>
                  <a:defRPr b="0"/>
                </a:pPr>
                <a:r>
                  <a:rPr lang="en-GB" b="0"/>
                  <a:t>£ monthly</a:t>
                </a:r>
              </a:p>
            </c:rich>
          </c:tx>
          <c:layout>
            <c:manualLayout>
              <c:xMode val="edge"/>
              <c:yMode val="edge"/>
              <c:x val="9.5704238087557479E-3"/>
              <c:y val="0.41777738676520182"/>
            </c:manualLayout>
          </c:layout>
          <c:overlay val="0"/>
        </c:title>
        <c:numFmt formatCode="#,##0" sourceLinked="1"/>
        <c:majorTickMark val="out"/>
        <c:minorTickMark val="none"/>
        <c:tickLblPos val="nextTo"/>
        <c:crossAx val="114504064"/>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100" b="1" i="0" baseline="0">
                <a:effectLst/>
              </a:rPr>
              <a:t>CHART 10:   </a:t>
            </a:r>
            <a:r>
              <a:rPr lang="en-US" sz="1100" b="1" i="0" u="none" baseline="0">
                <a:effectLst/>
              </a:rPr>
              <a:t>Cumulative % Change in Average (mean) Rents from </a:t>
            </a:r>
            <a:r>
              <a:rPr lang="en-US" sz="1100" b="1" i="0" u="none" strike="noStrike" baseline="0">
                <a:effectLst/>
              </a:rPr>
              <a:t>2010 to 2017 (years to end-Sept)</a:t>
            </a:r>
            <a:r>
              <a:rPr lang="en-US" sz="1100" b="1" i="0" u="none" baseline="0">
                <a:effectLst/>
              </a:rPr>
              <a:t>, by Broad Rental Market Area </a:t>
            </a:r>
            <a:r>
              <a:rPr lang="en-US" sz="1100" b="1" i="0" baseline="0">
                <a:effectLst/>
              </a:rPr>
              <a:t>- </a:t>
            </a:r>
            <a:r>
              <a:rPr lang="en-US" sz="1100" b="1" i="0" u="sng" strike="noStrike" baseline="0">
                <a:effectLst/>
              </a:rPr>
              <a:t>1 bedroom shared properties</a:t>
            </a:r>
            <a:r>
              <a:rPr lang="en-US" sz="1100" b="1" i="0" u="none" strike="noStrike" baseline="0">
                <a:effectLst/>
              </a:rPr>
              <a:t>  </a:t>
            </a:r>
            <a:endParaRPr lang="en-GB" sz="1100">
              <a:effectLst/>
            </a:endParaRPr>
          </a:p>
        </c:rich>
      </c:tx>
      <c:layout/>
      <c:overlay val="0"/>
    </c:title>
    <c:autoTitleDeleted val="0"/>
    <c:plotArea>
      <c:layout>
        <c:manualLayout>
          <c:layoutTarget val="inner"/>
          <c:xMode val="edge"/>
          <c:yMode val="edge"/>
          <c:x val="0.13944395839408963"/>
          <c:y val="0.19798952879581153"/>
          <c:w val="0.84536988432001559"/>
          <c:h val="0.55581613554850151"/>
        </c:manualLayout>
      </c:layout>
      <c:barChart>
        <c:barDir val="col"/>
        <c:grouping val="clustered"/>
        <c:varyColors val="0"/>
        <c:ser>
          <c:idx val="0"/>
          <c:order val="0"/>
          <c:tx>
            <c:strRef>
              <c:f>'Table 5, Chart 10'!$E$4</c:f>
              <c:strCache>
                <c:ptCount val="1"/>
                <c:pt idx="0">
                  <c:v>2010 to 2017 change</c:v>
                </c:pt>
              </c:strCache>
            </c:strRef>
          </c:tx>
          <c:spPr>
            <a:solidFill>
              <a:schemeClr val="accent1"/>
            </a:solidFill>
          </c:spPr>
          <c:invertIfNegative val="0"/>
          <c:dPt>
            <c:idx val="2"/>
            <c:invertIfNegative val="0"/>
            <c:bubble3D val="0"/>
          </c:dPt>
          <c:dPt>
            <c:idx val="6"/>
            <c:invertIfNegative val="0"/>
            <c:bubble3D val="0"/>
          </c:dPt>
          <c:dPt>
            <c:idx val="9"/>
            <c:invertIfNegative val="0"/>
            <c:bubble3D val="0"/>
            <c:spPr>
              <a:solidFill>
                <a:schemeClr val="accent1"/>
              </a:solidFill>
              <a:ln>
                <a:solidFill>
                  <a:schemeClr val="accent1"/>
                </a:solidFill>
              </a:ln>
            </c:spPr>
          </c:dPt>
          <c:dPt>
            <c:idx val="11"/>
            <c:invertIfNegative val="0"/>
            <c:bubble3D val="0"/>
            <c:spPr>
              <a:solidFill>
                <a:schemeClr val="accent2">
                  <a:lumMod val="75000"/>
                </a:schemeClr>
              </a:solidFill>
            </c:spPr>
          </c:dPt>
          <c:cat>
            <c:strRef>
              <c:f>'Table 5, Chart 10'!$A$5:$A$23</c:f>
              <c:strCache>
                <c:ptCount val="19"/>
                <c:pt idx="0">
                  <c:v>Forth Valley</c:v>
                </c:pt>
                <c:pt idx="1">
                  <c:v>Fife</c:v>
                </c:pt>
                <c:pt idx="2">
                  <c:v>East Dunbartonshire</c:v>
                </c:pt>
                <c:pt idx="3">
                  <c:v>Greater Glasgow</c:v>
                </c:pt>
                <c:pt idx="4">
                  <c:v>Scottish Borders</c:v>
                </c:pt>
                <c:pt idx="5">
                  <c:v>Lothian</c:v>
                </c:pt>
                <c:pt idx="6">
                  <c:v>South Lanarkshire</c:v>
                </c:pt>
                <c:pt idx="7">
                  <c:v>West Lothian</c:v>
                </c:pt>
                <c:pt idx="8">
                  <c:v>Dundee and Angus</c:v>
                </c:pt>
                <c:pt idx="9">
                  <c:v>Perth and Kinross</c:v>
                </c:pt>
                <c:pt idx="10">
                  <c:v>North Lanarkshire</c:v>
                </c:pt>
                <c:pt idx="11">
                  <c:v>Scotland</c:v>
                </c:pt>
                <c:pt idx="12">
                  <c:v>West Dunbartonshire</c:v>
                </c:pt>
                <c:pt idx="13">
                  <c:v>Highland and Islands</c:v>
                </c:pt>
                <c:pt idx="14">
                  <c:v>Ayrshires</c:v>
                </c:pt>
                <c:pt idx="15">
                  <c:v>Aberdeen and Shire</c:v>
                </c:pt>
                <c:pt idx="16">
                  <c:v>Dumfries and Galloway</c:v>
                </c:pt>
                <c:pt idx="17">
                  <c:v>Renfrewshire / Inverclyde</c:v>
                </c:pt>
                <c:pt idx="18">
                  <c:v>Argyll and Bute</c:v>
                </c:pt>
              </c:strCache>
            </c:strRef>
          </c:cat>
          <c:val>
            <c:numRef>
              <c:f>'Table 5, Chart 10'!$E$5:$E$23</c:f>
              <c:numCache>
                <c:formatCode>0.0%</c:formatCode>
                <c:ptCount val="19"/>
                <c:pt idx="0">
                  <c:v>0.29543228240757546</c:v>
                </c:pt>
                <c:pt idx="1">
                  <c:v>0.28389861819256623</c:v>
                </c:pt>
                <c:pt idx="2">
                  <c:v>0.28312691436942328</c:v>
                </c:pt>
                <c:pt idx="3">
                  <c:v>0.23149153625039909</c:v>
                </c:pt>
                <c:pt idx="4">
                  <c:v>0.22121816688182139</c:v>
                </c:pt>
                <c:pt idx="5">
                  <c:v>0.21975926215413466</c:v>
                </c:pt>
                <c:pt idx="6">
                  <c:v>0.20092535671530731</c:v>
                </c:pt>
                <c:pt idx="7">
                  <c:v>0.18981165919282517</c:v>
                </c:pt>
                <c:pt idx="8">
                  <c:v>0.17632960511298768</c:v>
                </c:pt>
                <c:pt idx="9">
                  <c:v>0.17585732834338974</c:v>
                </c:pt>
                <c:pt idx="10">
                  <c:v>0.16781191053624367</c:v>
                </c:pt>
                <c:pt idx="11">
                  <c:v>0.16621080720480319</c:v>
                </c:pt>
                <c:pt idx="12">
                  <c:v>0.14579943923292604</c:v>
                </c:pt>
                <c:pt idx="13">
                  <c:v>0.13891498764658805</c:v>
                </c:pt>
                <c:pt idx="14">
                  <c:v>0.12068279748094146</c:v>
                </c:pt>
                <c:pt idx="15">
                  <c:v>9.1011509652274558E-2</c:v>
                </c:pt>
                <c:pt idx="16">
                  <c:v>5.0633366920973089E-2</c:v>
                </c:pt>
                <c:pt idx="17">
                  <c:v>2.6834537230810751E-2</c:v>
                </c:pt>
                <c:pt idx="18">
                  <c:v>-4.6799746514575524E-2</c:v>
                </c:pt>
              </c:numCache>
            </c:numRef>
          </c:val>
        </c:ser>
        <c:ser>
          <c:idx val="1"/>
          <c:order val="1"/>
          <c:tx>
            <c:strRef>
              <c:f>'Table 5, Chart 10'!$F$4</c:f>
              <c:strCache>
                <c:ptCount val="1"/>
                <c:pt idx="0">
                  <c:v>2016 to 2017 change</c:v>
                </c:pt>
              </c:strCache>
            </c:strRef>
          </c:tx>
          <c:spPr>
            <a:solidFill>
              <a:schemeClr val="bg1">
                <a:lumMod val="85000"/>
              </a:schemeClr>
            </a:solidFill>
            <a:ln cmpd="sng">
              <a:solidFill>
                <a:schemeClr val="tx1">
                  <a:lumMod val="65000"/>
                  <a:lumOff val="35000"/>
                </a:schemeClr>
              </a:solidFill>
              <a:prstDash val="solid"/>
            </a:ln>
          </c:spPr>
          <c:invertIfNegative val="0"/>
          <c:dPt>
            <c:idx val="6"/>
            <c:invertIfNegative val="0"/>
            <c:bubble3D val="0"/>
          </c:dPt>
          <c:dPt>
            <c:idx val="9"/>
            <c:invertIfNegative val="0"/>
            <c:bubble3D val="0"/>
          </c:dPt>
          <c:dPt>
            <c:idx val="11"/>
            <c:invertIfNegative val="0"/>
            <c:bubble3D val="0"/>
            <c:spPr>
              <a:solidFill>
                <a:schemeClr val="accent2">
                  <a:lumMod val="40000"/>
                  <a:lumOff val="60000"/>
                </a:schemeClr>
              </a:solidFill>
              <a:ln cmpd="sng">
                <a:solidFill>
                  <a:schemeClr val="tx1">
                    <a:lumMod val="65000"/>
                    <a:lumOff val="35000"/>
                  </a:schemeClr>
                </a:solidFill>
                <a:prstDash val="solid"/>
              </a:ln>
            </c:spPr>
          </c:dPt>
          <c:cat>
            <c:strRef>
              <c:f>'Table 5, Chart 10'!$A$5:$A$23</c:f>
              <c:strCache>
                <c:ptCount val="19"/>
                <c:pt idx="0">
                  <c:v>Forth Valley</c:v>
                </c:pt>
                <c:pt idx="1">
                  <c:v>Fife</c:v>
                </c:pt>
                <c:pt idx="2">
                  <c:v>East Dunbartonshire</c:v>
                </c:pt>
                <c:pt idx="3">
                  <c:v>Greater Glasgow</c:v>
                </c:pt>
                <c:pt idx="4">
                  <c:v>Scottish Borders</c:v>
                </c:pt>
                <c:pt idx="5">
                  <c:v>Lothian</c:v>
                </c:pt>
                <c:pt idx="6">
                  <c:v>South Lanarkshire</c:v>
                </c:pt>
                <c:pt idx="7">
                  <c:v>West Lothian</c:v>
                </c:pt>
                <c:pt idx="8">
                  <c:v>Dundee and Angus</c:v>
                </c:pt>
                <c:pt idx="9">
                  <c:v>Perth and Kinross</c:v>
                </c:pt>
                <c:pt idx="10">
                  <c:v>North Lanarkshire</c:v>
                </c:pt>
                <c:pt idx="11">
                  <c:v>Scotland</c:v>
                </c:pt>
                <c:pt idx="12">
                  <c:v>West Dunbartonshire</c:v>
                </c:pt>
                <c:pt idx="13">
                  <c:v>Highland and Islands</c:v>
                </c:pt>
                <c:pt idx="14">
                  <c:v>Ayrshires</c:v>
                </c:pt>
                <c:pt idx="15">
                  <c:v>Aberdeen and Shire</c:v>
                </c:pt>
                <c:pt idx="16">
                  <c:v>Dumfries and Galloway</c:v>
                </c:pt>
                <c:pt idx="17">
                  <c:v>Renfrewshire / Inverclyde</c:v>
                </c:pt>
                <c:pt idx="18">
                  <c:v>Argyll and Bute</c:v>
                </c:pt>
              </c:strCache>
            </c:strRef>
          </c:cat>
          <c:val>
            <c:numRef>
              <c:f>'Table 5, Chart 10'!$F$5:$F$23</c:f>
              <c:numCache>
                <c:formatCode>0.0%</c:formatCode>
                <c:ptCount val="19"/>
                <c:pt idx="0">
                  <c:v>1.7554858934169415E-2</c:v>
                </c:pt>
                <c:pt idx="1">
                  <c:v>-5.5629535016441634E-2</c:v>
                </c:pt>
                <c:pt idx="2">
                  <c:v>0.18664942422562958</c:v>
                </c:pt>
                <c:pt idx="3">
                  <c:v>3.608759908638981E-2</c:v>
                </c:pt>
                <c:pt idx="4">
                  <c:v>0.15528088224409742</c:v>
                </c:pt>
                <c:pt idx="5">
                  <c:v>6.0566519871690261E-2</c:v>
                </c:pt>
                <c:pt idx="6">
                  <c:v>0.17794350999682629</c:v>
                </c:pt>
                <c:pt idx="7">
                  <c:v>4.1907514450867156E-2</c:v>
                </c:pt>
                <c:pt idx="8">
                  <c:v>4.5617475990801903E-2</c:v>
                </c:pt>
                <c:pt idx="9">
                  <c:v>6.7834229235304244E-2</c:v>
                </c:pt>
                <c:pt idx="10">
                  <c:v>8.357294661832726E-2</c:v>
                </c:pt>
                <c:pt idx="11">
                  <c:v>2.9777332704995274E-2</c:v>
                </c:pt>
                <c:pt idx="12">
                  <c:v>2.7694122760719031E-2</c:v>
                </c:pt>
                <c:pt idx="13">
                  <c:v>2.3388887151746474E-2</c:v>
                </c:pt>
                <c:pt idx="14">
                  <c:v>8.8920717333571542E-3</c:v>
                </c:pt>
                <c:pt idx="15">
                  <c:v>-0.11333547796392074</c:v>
                </c:pt>
                <c:pt idx="16">
                  <c:v>2.5393368923854798E-2</c:v>
                </c:pt>
                <c:pt idx="17">
                  <c:v>5.9204683748315112E-4</c:v>
                </c:pt>
                <c:pt idx="18">
                  <c:v>-3.3791618353488095E-3</c:v>
                </c:pt>
              </c:numCache>
            </c:numRef>
          </c:val>
        </c:ser>
        <c:dLbls>
          <c:showLegendKey val="0"/>
          <c:showVal val="0"/>
          <c:showCatName val="0"/>
          <c:showSerName val="0"/>
          <c:showPercent val="0"/>
          <c:showBubbleSize val="0"/>
        </c:dLbls>
        <c:gapWidth val="150"/>
        <c:axId val="115046272"/>
        <c:axId val="115047808"/>
      </c:barChart>
      <c:lineChart>
        <c:grouping val="standard"/>
        <c:varyColors val="0"/>
        <c:ser>
          <c:idx val="2"/>
          <c:order val="2"/>
          <c:tx>
            <c:strRef>
              <c:f>'Table 5, Chart 10'!$S$4</c:f>
              <c:strCache>
                <c:ptCount val="1"/>
                <c:pt idx="0">
                  <c:v>Cumulative CPI - 2010 to 2017</c:v>
                </c:pt>
              </c:strCache>
            </c:strRef>
          </c:tx>
          <c:spPr>
            <a:ln>
              <a:solidFill>
                <a:schemeClr val="bg1">
                  <a:lumMod val="50000"/>
                </a:schemeClr>
              </a:solidFill>
              <a:prstDash val="dash"/>
            </a:ln>
          </c:spPr>
          <c:marker>
            <c:symbol val="none"/>
          </c:marker>
          <c:cat>
            <c:strRef>
              <c:f>'Table 5, Chart 10'!$A$5:$A$23</c:f>
              <c:strCache>
                <c:ptCount val="19"/>
                <c:pt idx="0">
                  <c:v>Forth Valley</c:v>
                </c:pt>
                <c:pt idx="1">
                  <c:v>Fife</c:v>
                </c:pt>
                <c:pt idx="2">
                  <c:v>East Dunbartonshire</c:v>
                </c:pt>
                <c:pt idx="3">
                  <c:v>Greater Glasgow</c:v>
                </c:pt>
                <c:pt idx="4">
                  <c:v>Scottish Borders</c:v>
                </c:pt>
                <c:pt idx="5">
                  <c:v>Lothian</c:v>
                </c:pt>
                <c:pt idx="6">
                  <c:v>South Lanarkshire</c:v>
                </c:pt>
                <c:pt idx="7">
                  <c:v>West Lothian</c:v>
                </c:pt>
                <c:pt idx="8">
                  <c:v>Dundee and Angus</c:v>
                </c:pt>
                <c:pt idx="9">
                  <c:v>Perth and Kinross</c:v>
                </c:pt>
                <c:pt idx="10">
                  <c:v>North Lanarkshire</c:v>
                </c:pt>
                <c:pt idx="11">
                  <c:v>Scotland</c:v>
                </c:pt>
                <c:pt idx="12">
                  <c:v>West Dunbartonshire</c:v>
                </c:pt>
                <c:pt idx="13">
                  <c:v>Highland and Islands</c:v>
                </c:pt>
                <c:pt idx="14">
                  <c:v>Ayrshires</c:v>
                </c:pt>
                <c:pt idx="15">
                  <c:v>Aberdeen and Shire</c:v>
                </c:pt>
                <c:pt idx="16">
                  <c:v>Dumfries and Galloway</c:v>
                </c:pt>
                <c:pt idx="17">
                  <c:v>Renfrewshire / Inverclyde</c:v>
                </c:pt>
                <c:pt idx="18">
                  <c:v>Argyll and Bute</c:v>
                </c:pt>
              </c:strCache>
            </c:strRef>
          </c:cat>
          <c:val>
            <c:numRef>
              <c:f>'Table 5, Chart 10'!$S$5:$S$23</c:f>
              <c:numCache>
                <c:formatCode>0.0%</c:formatCode>
                <c:ptCount val="19"/>
                <c:pt idx="0">
                  <c:v>0.15924276169265039</c:v>
                </c:pt>
                <c:pt idx="1">
                  <c:v>0.15924276169265039</c:v>
                </c:pt>
                <c:pt idx="2">
                  <c:v>0.15924276169265039</c:v>
                </c:pt>
                <c:pt idx="3">
                  <c:v>0.15924276169265039</c:v>
                </c:pt>
                <c:pt idx="4">
                  <c:v>0.15924276169265039</c:v>
                </c:pt>
                <c:pt idx="5">
                  <c:v>0.15924276169265039</c:v>
                </c:pt>
                <c:pt idx="6">
                  <c:v>0.15924276169265039</c:v>
                </c:pt>
                <c:pt idx="7">
                  <c:v>0.15924276169265039</c:v>
                </c:pt>
                <c:pt idx="8">
                  <c:v>0.15924276169265039</c:v>
                </c:pt>
                <c:pt idx="9">
                  <c:v>0.15924276169265039</c:v>
                </c:pt>
                <c:pt idx="10">
                  <c:v>0.15924276169265039</c:v>
                </c:pt>
                <c:pt idx="11">
                  <c:v>0.15924276169265039</c:v>
                </c:pt>
                <c:pt idx="12">
                  <c:v>0.15924276169265039</c:v>
                </c:pt>
                <c:pt idx="13">
                  <c:v>0.15924276169265039</c:v>
                </c:pt>
                <c:pt idx="14">
                  <c:v>0.15924276169265039</c:v>
                </c:pt>
                <c:pt idx="15">
                  <c:v>0.15924276169265039</c:v>
                </c:pt>
                <c:pt idx="16">
                  <c:v>0.15924276169265039</c:v>
                </c:pt>
                <c:pt idx="17">
                  <c:v>0.15924276169265039</c:v>
                </c:pt>
                <c:pt idx="18">
                  <c:v>0.15924276169265039</c:v>
                </c:pt>
              </c:numCache>
            </c:numRef>
          </c:val>
          <c:smooth val="0"/>
        </c:ser>
        <c:dLbls>
          <c:showLegendKey val="0"/>
          <c:showVal val="0"/>
          <c:showCatName val="0"/>
          <c:showSerName val="0"/>
          <c:showPercent val="0"/>
          <c:showBubbleSize val="0"/>
        </c:dLbls>
        <c:marker val="1"/>
        <c:smooth val="0"/>
        <c:axId val="115046272"/>
        <c:axId val="115047808"/>
      </c:lineChart>
      <c:catAx>
        <c:axId val="115046272"/>
        <c:scaling>
          <c:orientation val="minMax"/>
        </c:scaling>
        <c:delete val="0"/>
        <c:axPos val="b"/>
        <c:numFmt formatCode="General" sourceLinked="1"/>
        <c:majorTickMark val="out"/>
        <c:minorTickMark val="none"/>
        <c:tickLblPos val="nextTo"/>
        <c:txPr>
          <a:bodyPr/>
          <a:lstStyle/>
          <a:p>
            <a:pPr>
              <a:defRPr sz="900"/>
            </a:pPr>
            <a:endParaRPr lang="en-US"/>
          </a:p>
        </c:txPr>
        <c:crossAx val="115047808"/>
        <c:crosses val="autoZero"/>
        <c:auto val="1"/>
        <c:lblAlgn val="ctr"/>
        <c:lblOffset val="1000"/>
        <c:noMultiLvlLbl val="0"/>
      </c:catAx>
      <c:valAx>
        <c:axId val="115047808"/>
        <c:scaling>
          <c:orientation val="minMax"/>
        </c:scaling>
        <c:delete val="0"/>
        <c:axPos val="l"/>
        <c:majorGridlines>
          <c:spPr>
            <a:ln>
              <a:solidFill>
                <a:schemeClr val="bg1">
                  <a:lumMod val="85000"/>
                </a:schemeClr>
              </a:solidFill>
              <a:prstDash val="dash"/>
            </a:ln>
          </c:spPr>
        </c:majorGridlines>
        <c:title>
          <c:tx>
            <c:rich>
              <a:bodyPr/>
              <a:lstStyle/>
              <a:p>
                <a:pPr>
                  <a:defRPr/>
                </a:pPr>
                <a:r>
                  <a:rPr lang="en-GB"/>
                  <a:t>Cumulative</a:t>
                </a:r>
                <a:r>
                  <a:rPr lang="en-GB" baseline="0"/>
                  <a:t> </a:t>
                </a:r>
                <a:r>
                  <a:rPr lang="en-GB"/>
                  <a:t>% change </a:t>
                </a:r>
              </a:p>
            </c:rich>
          </c:tx>
          <c:layout/>
          <c:overlay val="0"/>
        </c:title>
        <c:numFmt formatCode="0.0%" sourceLinked="1"/>
        <c:majorTickMark val="out"/>
        <c:minorTickMark val="none"/>
        <c:tickLblPos val="nextTo"/>
        <c:spPr>
          <a:ln>
            <a:noFill/>
          </a:ln>
        </c:spPr>
        <c:txPr>
          <a:bodyPr/>
          <a:lstStyle/>
          <a:p>
            <a:pPr>
              <a:defRPr sz="1050"/>
            </a:pPr>
            <a:endParaRPr lang="en-US"/>
          </a:p>
        </c:txPr>
        <c:crossAx val="115046272"/>
        <c:crosses val="autoZero"/>
        <c:crossBetween val="between"/>
      </c:valAx>
    </c:plotArea>
    <c:legend>
      <c:legendPos val="r"/>
      <c:layout>
        <c:manualLayout>
          <c:xMode val="edge"/>
          <c:yMode val="edge"/>
          <c:x val="0.51899949987480443"/>
          <c:y val="0.14354611013429147"/>
          <c:w val="0.46092641197628076"/>
          <c:h val="0.2503175088550824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1100" b="1" i="0" baseline="0">
                <a:effectLst/>
              </a:rPr>
              <a:t>CHART 11:   Average (mean) Monthly Rents 2017 (year to end-Sept), by Broad Rental Market Area -  1-Bedroom Shared Properties  </a:t>
            </a:r>
            <a:endParaRPr lang="en-GB" sz="900">
              <a:effectLst/>
            </a:endParaRPr>
          </a:p>
        </c:rich>
      </c:tx>
      <c:layout>
        <c:manualLayout>
          <c:xMode val="edge"/>
          <c:yMode val="edge"/>
          <c:x val="0.13388572244369035"/>
          <c:y val="2.7777826654349771E-2"/>
        </c:manualLayout>
      </c:layout>
      <c:overlay val="0"/>
    </c:title>
    <c:autoTitleDeleted val="0"/>
    <c:plotArea>
      <c:layout>
        <c:manualLayout>
          <c:layoutTarget val="inner"/>
          <c:xMode val="edge"/>
          <c:yMode val="edge"/>
          <c:x val="0.13362717928415371"/>
          <c:y val="0.22492558541914104"/>
          <c:w val="0.85245003592428037"/>
          <c:h val="0.41948415665918853"/>
        </c:manualLayout>
      </c:layout>
      <c:barChart>
        <c:barDir val="col"/>
        <c:grouping val="clustered"/>
        <c:varyColors val="0"/>
        <c:ser>
          <c:idx val="0"/>
          <c:order val="0"/>
          <c:invertIfNegative val="0"/>
          <c:dPt>
            <c:idx val="3"/>
            <c:invertIfNegative val="0"/>
            <c:bubble3D val="0"/>
            <c:spPr>
              <a:solidFill>
                <a:schemeClr val="accent1"/>
              </a:solidFill>
            </c:spPr>
          </c:dPt>
          <c:dPt>
            <c:idx val="4"/>
            <c:invertIfNegative val="0"/>
            <c:bubble3D val="0"/>
            <c:spPr>
              <a:solidFill>
                <a:schemeClr val="accent1"/>
              </a:solidFill>
              <a:ln>
                <a:solidFill>
                  <a:schemeClr val="accent1"/>
                </a:solidFill>
              </a:ln>
            </c:spPr>
          </c:dPt>
          <c:dPt>
            <c:idx val="5"/>
            <c:invertIfNegative val="0"/>
            <c:bubble3D val="0"/>
            <c:spPr>
              <a:solidFill>
                <a:schemeClr val="accent1"/>
              </a:solidFill>
            </c:spPr>
          </c:dPt>
          <c:dPt>
            <c:idx val="6"/>
            <c:invertIfNegative val="0"/>
            <c:bubble3D val="0"/>
            <c:spPr>
              <a:solidFill>
                <a:schemeClr val="accent2">
                  <a:lumMod val="75000"/>
                </a:schemeClr>
              </a:solidFill>
            </c:spPr>
          </c:dPt>
          <c:cat>
            <c:strRef>
              <c:f>'Chart 11'!$A$5:$A$23</c:f>
              <c:strCache>
                <c:ptCount val="19"/>
                <c:pt idx="0">
                  <c:v>Lothian</c:v>
                </c:pt>
                <c:pt idx="1">
                  <c:v>Greater Glasgow</c:v>
                </c:pt>
                <c:pt idx="2">
                  <c:v>East Dunbartonshire</c:v>
                </c:pt>
                <c:pt idx="3">
                  <c:v>South Lanarkshire</c:v>
                </c:pt>
                <c:pt idx="4">
                  <c:v>Aberdeen and Shire</c:v>
                </c:pt>
                <c:pt idx="5">
                  <c:v>Forth Valley</c:v>
                </c:pt>
                <c:pt idx="6">
                  <c:v>Scotland</c:v>
                </c:pt>
                <c:pt idx="7">
                  <c:v>Fife</c:v>
                </c:pt>
                <c:pt idx="8">
                  <c:v>North Lanarkshire</c:v>
                </c:pt>
                <c:pt idx="9">
                  <c:v>Ayrshires</c:v>
                </c:pt>
                <c:pt idx="10">
                  <c:v>West Lothian</c:v>
                </c:pt>
                <c:pt idx="11">
                  <c:v>West Dunbartonshire</c:v>
                </c:pt>
                <c:pt idx="12">
                  <c:v>Highland and Islands</c:v>
                </c:pt>
                <c:pt idx="13">
                  <c:v>Scottish Borders</c:v>
                </c:pt>
                <c:pt idx="14">
                  <c:v>Dundee and Angus</c:v>
                </c:pt>
                <c:pt idx="15">
                  <c:v>Perth and Kinross</c:v>
                </c:pt>
                <c:pt idx="16">
                  <c:v>Renfrewshire / Inverclyde</c:v>
                </c:pt>
                <c:pt idx="17">
                  <c:v>Argyll and Bute</c:v>
                </c:pt>
                <c:pt idx="18">
                  <c:v>Dumfries and Galloway</c:v>
                </c:pt>
              </c:strCache>
            </c:strRef>
          </c:cat>
          <c:val>
            <c:numRef>
              <c:f>'Chart 11'!$B$5:$B$23</c:f>
              <c:numCache>
                <c:formatCode>#,##0</c:formatCode>
                <c:ptCount val="19"/>
                <c:pt idx="0">
                  <c:v>390.14</c:v>
                </c:pt>
                <c:pt idx="1">
                  <c:v>385.58</c:v>
                </c:pt>
                <c:pt idx="2">
                  <c:v>385.4</c:v>
                </c:pt>
                <c:pt idx="3">
                  <c:v>371.17</c:v>
                </c:pt>
                <c:pt idx="4">
                  <c:v>358.31</c:v>
                </c:pt>
                <c:pt idx="5">
                  <c:v>357.06</c:v>
                </c:pt>
                <c:pt idx="6">
                  <c:v>349.63</c:v>
                </c:pt>
                <c:pt idx="7">
                  <c:v>347.5</c:v>
                </c:pt>
                <c:pt idx="8">
                  <c:v>346.7</c:v>
                </c:pt>
                <c:pt idx="9">
                  <c:v>338.11</c:v>
                </c:pt>
                <c:pt idx="10">
                  <c:v>331.66</c:v>
                </c:pt>
                <c:pt idx="11">
                  <c:v>331.01</c:v>
                </c:pt>
                <c:pt idx="12">
                  <c:v>327.29000000000002</c:v>
                </c:pt>
                <c:pt idx="13">
                  <c:v>312.18</c:v>
                </c:pt>
                <c:pt idx="14">
                  <c:v>309.20999999999998</c:v>
                </c:pt>
                <c:pt idx="15">
                  <c:v>307.91000000000003</c:v>
                </c:pt>
                <c:pt idx="16">
                  <c:v>304.20999999999998</c:v>
                </c:pt>
                <c:pt idx="17">
                  <c:v>300.83</c:v>
                </c:pt>
                <c:pt idx="18">
                  <c:v>291.95</c:v>
                </c:pt>
              </c:numCache>
            </c:numRef>
          </c:val>
        </c:ser>
        <c:dLbls>
          <c:showLegendKey val="0"/>
          <c:showVal val="0"/>
          <c:showCatName val="0"/>
          <c:showSerName val="0"/>
          <c:showPercent val="0"/>
          <c:showBubbleSize val="0"/>
        </c:dLbls>
        <c:gapWidth val="150"/>
        <c:axId val="119716096"/>
        <c:axId val="119717888"/>
      </c:barChart>
      <c:catAx>
        <c:axId val="119716096"/>
        <c:scaling>
          <c:orientation val="minMax"/>
        </c:scaling>
        <c:delete val="0"/>
        <c:axPos val="b"/>
        <c:numFmt formatCode="General" sourceLinked="1"/>
        <c:majorTickMark val="out"/>
        <c:minorTickMark val="none"/>
        <c:tickLblPos val="nextTo"/>
        <c:txPr>
          <a:bodyPr/>
          <a:lstStyle/>
          <a:p>
            <a:pPr>
              <a:defRPr sz="900"/>
            </a:pPr>
            <a:endParaRPr lang="en-US"/>
          </a:p>
        </c:txPr>
        <c:crossAx val="119717888"/>
        <c:crosses val="autoZero"/>
        <c:auto val="1"/>
        <c:lblAlgn val="ctr"/>
        <c:lblOffset val="100"/>
        <c:noMultiLvlLbl val="0"/>
      </c:catAx>
      <c:valAx>
        <c:axId val="119717888"/>
        <c:scaling>
          <c:orientation val="minMax"/>
        </c:scaling>
        <c:delete val="0"/>
        <c:axPos val="l"/>
        <c:majorGridlines/>
        <c:title>
          <c:tx>
            <c:rich>
              <a:bodyPr rot="-5400000" vert="horz"/>
              <a:lstStyle/>
              <a:p>
                <a:pPr>
                  <a:defRPr b="0"/>
                </a:pPr>
                <a:r>
                  <a:rPr lang="en-GB" b="0"/>
                  <a:t>£ monthly</a:t>
                </a:r>
              </a:p>
            </c:rich>
          </c:tx>
          <c:layout>
            <c:manualLayout>
              <c:xMode val="edge"/>
              <c:yMode val="edge"/>
              <c:x val="9.5704238087557479E-3"/>
              <c:y val="0.41777738676520182"/>
            </c:manualLayout>
          </c:layout>
          <c:overlay val="0"/>
        </c:title>
        <c:numFmt formatCode="#,##0" sourceLinked="1"/>
        <c:majorTickMark val="out"/>
        <c:minorTickMark val="none"/>
        <c:tickLblPos val="nextTo"/>
        <c:crossAx val="11971609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Aberdeen and Shi'!$A$9</c:f>
              <c:strCache>
                <c:ptCount val="1"/>
                <c:pt idx="0">
                  <c:v>Upper Quartile</c:v>
                </c:pt>
              </c:strCache>
            </c:strRef>
          </c:tx>
          <c:cat>
            <c:numRef>
              <c:f>'BRMA Profile - Aberdeen and Shi'!$B$5:$H$5</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Shi'!$B$9:$H$9</c:f>
              <c:numCache>
                <c:formatCode>#,##0</c:formatCode>
                <c:ptCount val="7"/>
                <c:pt idx="0">
                  <c:v>575</c:v>
                </c:pt>
                <c:pt idx="1">
                  <c:v>575</c:v>
                </c:pt>
                <c:pt idx="2">
                  <c:v>600</c:v>
                </c:pt>
                <c:pt idx="3">
                  <c:v>650</c:v>
                </c:pt>
                <c:pt idx="4">
                  <c:v>725</c:v>
                </c:pt>
                <c:pt idx="5">
                  <c:v>700</c:v>
                </c:pt>
                <c:pt idx="6">
                  <c:v>600</c:v>
                </c:pt>
              </c:numCache>
            </c:numRef>
          </c:val>
          <c:smooth val="0"/>
        </c:ser>
        <c:ser>
          <c:idx val="0"/>
          <c:order val="1"/>
          <c:tx>
            <c:strRef>
              <c:f>'BRMA Profile - Aberdeen and Shi'!$A$8</c:f>
              <c:strCache>
                <c:ptCount val="1"/>
                <c:pt idx="0">
                  <c:v>Mean</c:v>
                </c:pt>
              </c:strCache>
            </c:strRef>
          </c:tx>
          <c:cat>
            <c:numRef>
              <c:f>'BRMA Profile - Aberdeen and Shi'!$B$5:$H$5</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Shi'!$B$8:$H$8</c:f>
              <c:numCache>
                <c:formatCode>#,##0</c:formatCode>
                <c:ptCount val="7"/>
                <c:pt idx="0">
                  <c:v>528.64</c:v>
                </c:pt>
                <c:pt idx="1">
                  <c:v>540.49</c:v>
                </c:pt>
                <c:pt idx="2">
                  <c:v>555.25</c:v>
                </c:pt>
                <c:pt idx="3">
                  <c:v>600.17999999999995</c:v>
                </c:pt>
                <c:pt idx="4">
                  <c:v>663.52</c:v>
                </c:pt>
                <c:pt idx="5">
                  <c:v>666.96</c:v>
                </c:pt>
                <c:pt idx="6">
                  <c:v>565.87</c:v>
                </c:pt>
              </c:numCache>
            </c:numRef>
          </c:val>
          <c:smooth val="0"/>
        </c:ser>
        <c:ser>
          <c:idx val="2"/>
          <c:order val="2"/>
          <c:tx>
            <c:strRef>
              <c:f>'BRMA Profile - Aberdeen and Shi'!$A$7</c:f>
              <c:strCache>
                <c:ptCount val="1"/>
                <c:pt idx="0">
                  <c:v>Median</c:v>
                </c:pt>
              </c:strCache>
            </c:strRef>
          </c:tx>
          <c:cat>
            <c:numRef>
              <c:f>'BRMA Profile - Aberdeen and Shi'!$B$5:$H$5</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Shi'!$B$7:$H$7</c:f>
              <c:numCache>
                <c:formatCode>#,##0</c:formatCode>
                <c:ptCount val="7"/>
                <c:pt idx="0">
                  <c:v>525</c:v>
                </c:pt>
                <c:pt idx="1">
                  <c:v>550</c:v>
                </c:pt>
                <c:pt idx="2">
                  <c:v>550</c:v>
                </c:pt>
                <c:pt idx="3">
                  <c:v>600</c:v>
                </c:pt>
                <c:pt idx="4">
                  <c:v>650</c:v>
                </c:pt>
                <c:pt idx="5">
                  <c:v>675</c:v>
                </c:pt>
                <c:pt idx="6">
                  <c:v>550</c:v>
                </c:pt>
              </c:numCache>
            </c:numRef>
          </c:val>
          <c:smooth val="0"/>
        </c:ser>
        <c:ser>
          <c:idx val="3"/>
          <c:order val="3"/>
          <c:tx>
            <c:strRef>
              <c:f>'BRMA Profile - Aberdeen and Shi'!$A$6</c:f>
              <c:strCache>
                <c:ptCount val="1"/>
                <c:pt idx="0">
                  <c:v>Lower Quartile</c:v>
                </c:pt>
              </c:strCache>
            </c:strRef>
          </c:tx>
          <c:marker>
            <c:symbol val="circle"/>
            <c:size val="7"/>
          </c:marker>
          <c:cat>
            <c:numRef>
              <c:f>'BRMA Profile - Aberdeen and Shi'!$B$5:$H$5</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Shi'!$B$6:$H$6</c:f>
              <c:numCache>
                <c:formatCode>#,##0</c:formatCode>
                <c:ptCount val="7"/>
                <c:pt idx="0">
                  <c:v>500</c:v>
                </c:pt>
                <c:pt idx="1">
                  <c:v>500</c:v>
                </c:pt>
                <c:pt idx="2">
                  <c:v>520</c:v>
                </c:pt>
                <c:pt idx="3">
                  <c:v>550</c:v>
                </c:pt>
                <c:pt idx="4">
                  <c:v>625</c:v>
                </c:pt>
                <c:pt idx="5">
                  <c:v>625</c:v>
                </c:pt>
                <c:pt idx="6">
                  <c:v>510</c:v>
                </c:pt>
              </c:numCache>
            </c:numRef>
          </c:val>
          <c:smooth val="0"/>
        </c:ser>
        <c:dLbls>
          <c:showLegendKey val="0"/>
          <c:showVal val="0"/>
          <c:showCatName val="0"/>
          <c:showSerName val="0"/>
          <c:showPercent val="0"/>
          <c:showBubbleSize val="0"/>
        </c:dLbls>
        <c:marker val="1"/>
        <c:smooth val="0"/>
        <c:axId val="119794688"/>
        <c:axId val="120914688"/>
      </c:lineChart>
      <c:catAx>
        <c:axId val="119794688"/>
        <c:scaling>
          <c:orientation val="minMax"/>
        </c:scaling>
        <c:delete val="0"/>
        <c:axPos val="b"/>
        <c:numFmt formatCode="General" sourceLinked="1"/>
        <c:majorTickMark val="none"/>
        <c:minorTickMark val="none"/>
        <c:tickLblPos val="nextTo"/>
        <c:txPr>
          <a:bodyPr/>
          <a:lstStyle/>
          <a:p>
            <a:pPr>
              <a:defRPr sz="800"/>
            </a:pPr>
            <a:endParaRPr lang="en-US"/>
          </a:p>
        </c:txPr>
        <c:crossAx val="120914688"/>
        <c:crosses val="autoZero"/>
        <c:auto val="1"/>
        <c:lblAlgn val="ctr"/>
        <c:lblOffset val="100"/>
        <c:noMultiLvlLbl val="0"/>
      </c:catAx>
      <c:valAx>
        <c:axId val="12091468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19794688"/>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Aberdeen and Shi'!$A$31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Aberdeen and Shi'!$B$27:$H$27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Shi'!$B$31:$H$31</c:f>
              <c:numCache>
                <c:formatCode>#,##0</c:formatCode>
                <c:ptCount val="7"/>
                <c:pt idx="0">
                  <c:v>700</c:v>
                </c:pt>
                <c:pt idx="1">
                  <c:v>750</c:v>
                </c:pt>
                <c:pt idx="2">
                  <c:v>775</c:v>
                </c:pt>
                <c:pt idx="3">
                  <c:v>900</c:v>
                </c:pt>
                <c:pt idx="4">
                  <c:v>1000</c:v>
                </c:pt>
                <c:pt idx="5">
                  <c:v>950</c:v>
                </c:pt>
                <c:pt idx="6">
                  <c:v>800</c:v>
                </c:pt>
              </c:numCache>
            </c:numRef>
          </c:val>
          <c:smooth val="0"/>
        </c:ser>
        <c:ser>
          <c:idx val="2"/>
          <c:order val="1"/>
          <c:tx>
            <c:strRef>
              <c:f>'BRMA Profile - Aberdeen and Shi'!$A$30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Aberdeen and Shi'!$B$27:$H$27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Shi'!$B$30:$H$30</c:f>
              <c:numCache>
                <c:formatCode>#,##0</c:formatCode>
                <c:ptCount val="7"/>
                <c:pt idx="0">
                  <c:v>642.58000000000004</c:v>
                </c:pt>
                <c:pt idx="1">
                  <c:v>670.81</c:v>
                </c:pt>
                <c:pt idx="2">
                  <c:v>701.44</c:v>
                </c:pt>
                <c:pt idx="3">
                  <c:v>819.48</c:v>
                </c:pt>
                <c:pt idx="4">
                  <c:v>898.08</c:v>
                </c:pt>
                <c:pt idx="5">
                  <c:v>873.8</c:v>
                </c:pt>
                <c:pt idx="6">
                  <c:v>754.39</c:v>
                </c:pt>
              </c:numCache>
            </c:numRef>
          </c:val>
          <c:smooth val="0"/>
        </c:ser>
        <c:ser>
          <c:idx val="1"/>
          <c:order val="2"/>
          <c:tx>
            <c:strRef>
              <c:f>'BRMA Profile - Aberdeen and Shi'!$A$29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Aberdeen and Shi'!$B$27:$H$27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Shi'!$B$29:$H$29</c:f>
              <c:numCache>
                <c:formatCode>#,##0</c:formatCode>
                <c:ptCount val="7"/>
                <c:pt idx="0">
                  <c:v>650</c:v>
                </c:pt>
                <c:pt idx="1">
                  <c:v>695</c:v>
                </c:pt>
                <c:pt idx="2">
                  <c:v>700</c:v>
                </c:pt>
                <c:pt idx="3">
                  <c:v>800</c:v>
                </c:pt>
                <c:pt idx="4">
                  <c:v>875</c:v>
                </c:pt>
                <c:pt idx="5">
                  <c:v>875</c:v>
                </c:pt>
                <c:pt idx="6">
                  <c:v>750</c:v>
                </c:pt>
              </c:numCache>
            </c:numRef>
          </c:val>
          <c:smooth val="0"/>
        </c:ser>
        <c:ser>
          <c:idx val="0"/>
          <c:order val="3"/>
          <c:tx>
            <c:strRef>
              <c:f>'BRMA Profile - Aberdeen and Shi'!$A$28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Aberdeen and Shi'!$B$27:$H$27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Shi'!$B$28:$H$28</c:f>
              <c:numCache>
                <c:formatCode>#,##0</c:formatCode>
                <c:ptCount val="7"/>
                <c:pt idx="0">
                  <c:v>590</c:v>
                </c:pt>
                <c:pt idx="1">
                  <c:v>600</c:v>
                </c:pt>
                <c:pt idx="2">
                  <c:v>650</c:v>
                </c:pt>
                <c:pt idx="3">
                  <c:v>700</c:v>
                </c:pt>
                <c:pt idx="4">
                  <c:v>795</c:v>
                </c:pt>
                <c:pt idx="5" formatCode="General">
                  <c:v>795</c:v>
                </c:pt>
                <c:pt idx="6" formatCode="General">
                  <c:v>675</c:v>
                </c:pt>
              </c:numCache>
            </c:numRef>
          </c:val>
          <c:smooth val="0"/>
        </c:ser>
        <c:dLbls>
          <c:showLegendKey val="0"/>
          <c:showVal val="0"/>
          <c:showCatName val="0"/>
          <c:showSerName val="0"/>
          <c:showPercent val="0"/>
          <c:showBubbleSize val="0"/>
        </c:dLbls>
        <c:marker val="1"/>
        <c:smooth val="0"/>
        <c:axId val="120946048"/>
        <c:axId val="120972800"/>
      </c:lineChart>
      <c:catAx>
        <c:axId val="120946048"/>
        <c:scaling>
          <c:orientation val="minMax"/>
        </c:scaling>
        <c:delete val="0"/>
        <c:axPos val="b"/>
        <c:numFmt formatCode="General" sourceLinked="1"/>
        <c:majorTickMark val="none"/>
        <c:minorTickMark val="none"/>
        <c:tickLblPos val="nextTo"/>
        <c:txPr>
          <a:bodyPr/>
          <a:lstStyle/>
          <a:p>
            <a:pPr>
              <a:defRPr sz="800"/>
            </a:pPr>
            <a:endParaRPr lang="en-US"/>
          </a:p>
        </c:txPr>
        <c:crossAx val="120972800"/>
        <c:crosses val="autoZero"/>
        <c:auto val="1"/>
        <c:lblAlgn val="ctr"/>
        <c:lblOffset val="100"/>
        <c:noMultiLvlLbl val="0"/>
      </c:catAx>
      <c:valAx>
        <c:axId val="12097280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094604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Aberdeen and Shi'!$A$53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Aberdeen and Shi'!$B$49:$H$49</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Shi'!$B$53:$H$53</c:f>
              <c:numCache>
                <c:formatCode>#,##0</c:formatCode>
                <c:ptCount val="7"/>
                <c:pt idx="0">
                  <c:v>850</c:v>
                </c:pt>
                <c:pt idx="1">
                  <c:v>875</c:v>
                </c:pt>
                <c:pt idx="2">
                  <c:v>950</c:v>
                </c:pt>
                <c:pt idx="3">
                  <c:v>1200</c:v>
                </c:pt>
                <c:pt idx="4">
                  <c:v>1300</c:v>
                </c:pt>
                <c:pt idx="5">
                  <c:v>1250</c:v>
                </c:pt>
                <c:pt idx="6">
                  <c:v>1050</c:v>
                </c:pt>
              </c:numCache>
            </c:numRef>
          </c:val>
          <c:smooth val="0"/>
        </c:ser>
        <c:ser>
          <c:idx val="1"/>
          <c:order val="1"/>
          <c:tx>
            <c:strRef>
              <c:f>'BRMA Profile - Aberdeen and Shi'!$A$52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Aberdeen and Shi'!$B$49:$H$49</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Shi'!$B$52:$H$52</c:f>
              <c:numCache>
                <c:formatCode>#,##0</c:formatCode>
                <c:ptCount val="7"/>
                <c:pt idx="0">
                  <c:v>743.67</c:v>
                </c:pt>
                <c:pt idx="1">
                  <c:v>752.95</c:v>
                </c:pt>
                <c:pt idx="2">
                  <c:v>827.09</c:v>
                </c:pt>
                <c:pt idx="3">
                  <c:v>1019.32</c:v>
                </c:pt>
                <c:pt idx="4">
                  <c:v>1089.01</c:v>
                </c:pt>
                <c:pt idx="5">
                  <c:v>1072.46</c:v>
                </c:pt>
                <c:pt idx="6">
                  <c:v>930.15</c:v>
                </c:pt>
              </c:numCache>
            </c:numRef>
          </c:val>
          <c:smooth val="0"/>
        </c:ser>
        <c:ser>
          <c:idx val="2"/>
          <c:order val="2"/>
          <c:tx>
            <c:strRef>
              <c:f>'BRMA Profile - Aberdeen and Shi'!$A$51</c:f>
              <c:strCache>
                <c:ptCount val="1"/>
                <c:pt idx="0">
                  <c:v>Median</c:v>
                </c:pt>
              </c:strCache>
            </c:strRef>
          </c:tx>
          <c:cat>
            <c:numRef>
              <c:f>'BRMA Profile - Aberdeen and Shi'!$B$49:$H$49</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Shi'!$B$51:$H$51</c:f>
              <c:numCache>
                <c:formatCode>#,##0</c:formatCode>
                <c:ptCount val="7"/>
                <c:pt idx="0">
                  <c:v>750</c:v>
                </c:pt>
                <c:pt idx="1">
                  <c:v>750</c:v>
                </c:pt>
                <c:pt idx="2">
                  <c:v>825</c:v>
                </c:pt>
                <c:pt idx="3">
                  <c:v>950</c:v>
                </c:pt>
                <c:pt idx="4">
                  <c:v>1100</c:v>
                </c:pt>
                <c:pt idx="5">
                  <c:v>1100</c:v>
                </c:pt>
                <c:pt idx="6">
                  <c:v>900</c:v>
                </c:pt>
              </c:numCache>
            </c:numRef>
          </c:val>
          <c:smooth val="0"/>
        </c:ser>
        <c:ser>
          <c:idx val="3"/>
          <c:order val="3"/>
          <c:tx>
            <c:strRef>
              <c:f>'BRMA Profile - Aberdeen and Shi'!$A$50</c:f>
              <c:strCache>
                <c:ptCount val="1"/>
                <c:pt idx="0">
                  <c:v>Lower Quartile</c:v>
                </c:pt>
              </c:strCache>
            </c:strRef>
          </c:tx>
          <c:marker>
            <c:symbol val="circle"/>
            <c:size val="7"/>
          </c:marker>
          <c:cat>
            <c:numRef>
              <c:f>'BRMA Profile - Aberdeen and Shi'!$B$49:$H$49</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Shi'!$B$50:$H$50</c:f>
              <c:numCache>
                <c:formatCode>#,##0</c:formatCode>
                <c:ptCount val="7"/>
                <c:pt idx="0">
                  <c:v>650</c:v>
                </c:pt>
                <c:pt idx="1">
                  <c:v>650</c:v>
                </c:pt>
                <c:pt idx="2">
                  <c:v>700</c:v>
                </c:pt>
                <c:pt idx="3">
                  <c:v>775</c:v>
                </c:pt>
                <c:pt idx="4">
                  <c:v>850</c:v>
                </c:pt>
                <c:pt idx="5">
                  <c:v>900</c:v>
                </c:pt>
                <c:pt idx="6">
                  <c:v>800</c:v>
                </c:pt>
              </c:numCache>
            </c:numRef>
          </c:val>
          <c:smooth val="0"/>
        </c:ser>
        <c:dLbls>
          <c:showLegendKey val="0"/>
          <c:showVal val="0"/>
          <c:showCatName val="0"/>
          <c:showSerName val="0"/>
          <c:showPercent val="0"/>
          <c:showBubbleSize val="0"/>
        </c:dLbls>
        <c:marker val="1"/>
        <c:smooth val="0"/>
        <c:axId val="120017664"/>
        <c:axId val="120019200"/>
      </c:lineChart>
      <c:catAx>
        <c:axId val="120017664"/>
        <c:scaling>
          <c:orientation val="minMax"/>
        </c:scaling>
        <c:delete val="0"/>
        <c:axPos val="b"/>
        <c:numFmt formatCode="General" sourceLinked="1"/>
        <c:majorTickMark val="none"/>
        <c:minorTickMark val="none"/>
        <c:tickLblPos val="nextTo"/>
        <c:txPr>
          <a:bodyPr/>
          <a:lstStyle/>
          <a:p>
            <a:pPr>
              <a:defRPr sz="800"/>
            </a:pPr>
            <a:endParaRPr lang="en-US"/>
          </a:p>
        </c:txPr>
        <c:crossAx val="120019200"/>
        <c:crosses val="autoZero"/>
        <c:auto val="1"/>
        <c:lblAlgn val="ctr"/>
        <c:lblOffset val="100"/>
        <c:noMultiLvlLbl val="0"/>
      </c:catAx>
      <c:valAx>
        <c:axId val="12001920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001766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Aberdeen and Shi'!$A$75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Aberdeen and Shi'!$B$71:$H$71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Shi'!$B$75:$H$75</c:f>
              <c:numCache>
                <c:formatCode>#,##0</c:formatCode>
                <c:ptCount val="7"/>
                <c:pt idx="0">
                  <c:v>1000</c:v>
                </c:pt>
                <c:pt idx="1">
                  <c:v>1200</c:v>
                </c:pt>
                <c:pt idx="2">
                  <c:v>1300</c:v>
                </c:pt>
                <c:pt idx="3">
                  <c:v>1800</c:v>
                </c:pt>
                <c:pt idx="4">
                  <c:v>1850</c:v>
                </c:pt>
                <c:pt idx="5">
                  <c:v>1700</c:v>
                </c:pt>
                <c:pt idx="6">
                  <c:v>1500</c:v>
                </c:pt>
              </c:numCache>
            </c:numRef>
          </c:val>
          <c:smooth val="0"/>
        </c:ser>
        <c:ser>
          <c:idx val="1"/>
          <c:order val="1"/>
          <c:tx>
            <c:strRef>
              <c:f>'BRMA Profile - Aberdeen and Shi'!$A$74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Aberdeen and Shi'!$B$71:$H$71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Shi'!$B$74:$H$74</c:f>
              <c:numCache>
                <c:formatCode>#,##0</c:formatCode>
                <c:ptCount val="7"/>
                <c:pt idx="0">
                  <c:v>943.66</c:v>
                </c:pt>
                <c:pt idx="1">
                  <c:v>1017.76</c:v>
                </c:pt>
                <c:pt idx="2">
                  <c:v>1105.08</c:v>
                </c:pt>
                <c:pt idx="3">
                  <c:v>1484.07</c:v>
                </c:pt>
                <c:pt idx="4">
                  <c:v>1564.74</c:v>
                </c:pt>
                <c:pt idx="5">
                  <c:v>1492.52</c:v>
                </c:pt>
                <c:pt idx="6">
                  <c:v>1291.33</c:v>
                </c:pt>
              </c:numCache>
            </c:numRef>
          </c:val>
          <c:smooth val="0"/>
        </c:ser>
        <c:ser>
          <c:idx val="2"/>
          <c:order val="2"/>
          <c:tx>
            <c:strRef>
              <c:f>'BRMA Profile - Aberdeen and Shi'!$A$73</c:f>
              <c:strCache>
                <c:ptCount val="1"/>
                <c:pt idx="0">
                  <c:v>Median</c:v>
                </c:pt>
              </c:strCache>
            </c:strRef>
          </c:tx>
          <c:cat>
            <c:numRef>
              <c:f>'BRMA Profile - Aberdeen and Shi'!$B$71:$H$71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Shi'!$B$73:$H$73</c:f>
              <c:numCache>
                <c:formatCode>#,##0</c:formatCode>
                <c:ptCount val="7"/>
                <c:pt idx="0">
                  <c:v>950</c:v>
                </c:pt>
                <c:pt idx="1">
                  <c:v>995</c:v>
                </c:pt>
                <c:pt idx="2">
                  <c:v>1100</c:v>
                </c:pt>
                <c:pt idx="3">
                  <c:v>1400</c:v>
                </c:pt>
                <c:pt idx="4">
                  <c:v>1550</c:v>
                </c:pt>
                <c:pt idx="5">
                  <c:v>1450</c:v>
                </c:pt>
                <c:pt idx="6">
                  <c:v>1200</c:v>
                </c:pt>
              </c:numCache>
            </c:numRef>
          </c:val>
          <c:smooth val="0"/>
        </c:ser>
        <c:ser>
          <c:idx val="3"/>
          <c:order val="3"/>
          <c:tx>
            <c:strRef>
              <c:f>'BRMA Profile - Aberdeen and Shi'!$A$72</c:f>
              <c:strCache>
                <c:ptCount val="1"/>
                <c:pt idx="0">
                  <c:v>Lower Quartile</c:v>
                </c:pt>
              </c:strCache>
            </c:strRef>
          </c:tx>
          <c:marker>
            <c:symbol val="circle"/>
            <c:size val="7"/>
          </c:marker>
          <c:cat>
            <c:numRef>
              <c:f>'BRMA Profile - Aberdeen and Shi'!$B$71:$H$71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Shi'!$B$72:$H$72</c:f>
              <c:numCache>
                <c:formatCode>#,##0</c:formatCode>
                <c:ptCount val="7"/>
                <c:pt idx="0">
                  <c:v>850</c:v>
                </c:pt>
                <c:pt idx="1">
                  <c:v>850</c:v>
                </c:pt>
                <c:pt idx="2">
                  <c:v>900</c:v>
                </c:pt>
                <c:pt idx="3">
                  <c:v>1100</c:v>
                </c:pt>
                <c:pt idx="4">
                  <c:v>1200</c:v>
                </c:pt>
                <c:pt idx="5">
                  <c:v>1250</c:v>
                </c:pt>
                <c:pt idx="6">
                  <c:v>1000</c:v>
                </c:pt>
              </c:numCache>
            </c:numRef>
          </c:val>
          <c:smooth val="0"/>
        </c:ser>
        <c:dLbls>
          <c:showLegendKey val="0"/>
          <c:showVal val="0"/>
          <c:showCatName val="0"/>
          <c:showSerName val="0"/>
          <c:showPercent val="0"/>
          <c:showBubbleSize val="0"/>
        </c:dLbls>
        <c:marker val="1"/>
        <c:smooth val="0"/>
        <c:axId val="120862208"/>
        <c:axId val="120863744"/>
      </c:lineChart>
      <c:catAx>
        <c:axId val="120862208"/>
        <c:scaling>
          <c:orientation val="minMax"/>
        </c:scaling>
        <c:delete val="0"/>
        <c:axPos val="b"/>
        <c:numFmt formatCode="General" sourceLinked="1"/>
        <c:majorTickMark val="none"/>
        <c:minorTickMark val="none"/>
        <c:tickLblPos val="nextTo"/>
        <c:txPr>
          <a:bodyPr/>
          <a:lstStyle/>
          <a:p>
            <a:pPr>
              <a:defRPr sz="800"/>
            </a:pPr>
            <a:endParaRPr lang="en-US"/>
          </a:p>
        </c:txPr>
        <c:crossAx val="120863744"/>
        <c:crosses val="autoZero"/>
        <c:auto val="1"/>
        <c:lblAlgn val="ctr"/>
        <c:lblOffset val="100"/>
        <c:noMultiLvlLbl val="0"/>
      </c:catAx>
      <c:valAx>
        <c:axId val="12086374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08622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Aberdeen and Shi'!$A$97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Aberdeen and Shi'!$B$93:$H$93</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Shi'!$B$97:$H$97</c:f>
              <c:numCache>
                <c:formatCode>#,##0</c:formatCode>
                <c:ptCount val="7"/>
                <c:pt idx="0">
                  <c:v>360</c:v>
                </c:pt>
                <c:pt idx="1">
                  <c:v>355</c:v>
                </c:pt>
                <c:pt idx="2">
                  <c:v>375</c:v>
                </c:pt>
                <c:pt idx="3">
                  <c:v>400</c:v>
                </c:pt>
                <c:pt idx="4">
                  <c:v>450</c:v>
                </c:pt>
                <c:pt idx="5">
                  <c:v>500</c:v>
                </c:pt>
                <c:pt idx="6">
                  <c:v>450</c:v>
                </c:pt>
              </c:numCache>
            </c:numRef>
          </c:val>
          <c:smooth val="0"/>
        </c:ser>
        <c:ser>
          <c:idx val="1"/>
          <c:order val="1"/>
          <c:tx>
            <c:strRef>
              <c:f>'BRMA Profile - Aberdeen and Shi'!$A$96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Aberdeen and Shi'!$B$93:$H$93</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Shi'!$B$96:$H$96</c:f>
              <c:numCache>
                <c:formatCode>#,##0</c:formatCode>
                <c:ptCount val="7"/>
                <c:pt idx="0">
                  <c:v>328.42</c:v>
                </c:pt>
                <c:pt idx="1">
                  <c:v>322.86</c:v>
                </c:pt>
                <c:pt idx="2">
                  <c:v>338.34</c:v>
                </c:pt>
                <c:pt idx="3">
                  <c:v>365.66</c:v>
                </c:pt>
                <c:pt idx="4">
                  <c:v>401.77</c:v>
                </c:pt>
                <c:pt idx="5">
                  <c:v>433.46</c:v>
                </c:pt>
                <c:pt idx="6">
                  <c:v>404.11</c:v>
                </c:pt>
              </c:numCache>
            </c:numRef>
          </c:val>
          <c:smooth val="0"/>
        </c:ser>
        <c:ser>
          <c:idx val="2"/>
          <c:order val="2"/>
          <c:tx>
            <c:strRef>
              <c:f>'BRMA Profile - Aberdeen and Shi'!$A$95</c:f>
              <c:strCache>
                <c:ptCount val="1"/>
                <c:pt idx="0">
                  <c:v>Median</c:v>
                </c:pt>
              </c:strCache>
            </c:strRef>
          </c:tx>
          <c:cat>
            <c:numRef>
              <c:f>'BRMA Profile - Aberdeen and Shi'!$B$93:$H$93</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Shi'!$B$95:$H$95</c:f>
              <c:numCache>
                <c:formatCode>#,##0</c:formatCode>
                <c:ptCount val="7"/>
                <c:pt idx="0">
                  <c:v>335</c:v>
                </c:pt>
                <c:pt idx="1">
                  <c:v>325</c:v>
                </c:pt>
                <c:pt idx="2">
                  <c:v>340</c:v>
                </c:pt>
                <c:pt idx="3">
                  <c:v>350</c:v>
                </c:pt>
                <c:pt idx="4">
                  <c:v>400</c:v>
                </c:pt>
                <c:pt idx="5">
                  <c:v>407.5</c:v>
                </c:pt>
                <c:pt idx="6">
                  <c:v>400</c:v>
                </c:pt>
              </c:numCache>
            </c:numRef>
          </c:val>
          <c:smooth val="0"/>
        </c:ser>
        <c:ser>
          <c:idx val="3"/>
          <c:order val="3"/>
          <c:tx>
            <c:strRef>
              <c:f>'BRMA Profile - Aberdeen and Shi'!$A$94</c:f>
              <c:strCache>
                <c:ptCount val="1"/>
                <c:pt idx="0">
                  <c:v>Lower Quartile</c:v>
                </c:pt>
              </c:strCache>
            </c:strRef>
          </c:tx>
          <c:marker>
            <c:symbol val="circle"/>
            <c:size val="7"/>
          </c:marker>
          <c:cat>
            <c:numRef>
              <c:f>'BRMA Profile - Aberdeen and Shi'!$B$93:$H$93</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Shi'!$B$94:$H$94</c:f>
              <c:numCache>
                <c:formatCode>#,##0</c:formatCode>
                <c:ptCount val="7"/>
                <c:pt idx="0">
                  <c:v>286</c:v>
                </c:pt>
                <c:pt idx="1">
                  <c:v>285</c:v>
                </c:pt>
                <c:pt idx="2">
                  <c:v>300</c:v>
                </c:pt>
                <c:pt idx="3">
                  <c:v>316.33</c:v>
                </c:pt>
                <c:pt idx="4">
                  <c:v>345</c:v>
                </c:pt>
                <c:pt idx="5">
                  <c:v>375</c:v>
                </c:pt>
                <c:pt idx="6">
                  <c:v>350</c:v>
                </c:pt>
              </c:numCache>
            </c:numRef>
          </c:val>
          <c:smooth val="0"/>
        </c:ser>
        <c:dLbls>
          <c:showLegendKey val="0"/>
          <c:showVal val="0"/>
          <c:showCatName val="0"/>
          <c:showSerName val="0"/>
          <c:showPercent val="0"/>
          <c:showBubbleSize val="0"/>
        </c:dLbls>
        <c:marker val="1"/>
        <c:smooth val="0"/>
        <c:axId val="120908032"/>
        <c:axId val="121380864"/>
      </c:lineChart>
      <c:catAx>
        <c:axId val="120908032"/>
        <c:scaling>
          <c:orientation val="minMax"/>
        </c:scaling>
        <c:delete val="0"/>
        <c:axPos val="b"/>
        <c:numFmt formatCode="General" sourceLinked="1"/>
        <c:majorTickMark val="none"/>
        <c:minorTickMark val="none"/>
        <c:tickLblPos val="nextTo"/>
        <c:txPr>
          <a:bodyPr/>
          <a:lstStyle/>
          <a:p>
            <a:pPr>
              <a:defRPr sz="800"/>
            </a:pPr>
            <a:endParaRPr lang="en-US"/>
          </a:p>
        </c:txPr>
        <c:crossAx val="121380864"/>
        <c:crosses val="autoZero"/>
        <c:auto val="1"/>
        <c:lblAlgn val="ctr"/>
        <c:lblOffset val="100"/>
        <c:noMultiLvlLbl val="0"/>
      </c:catAx>
      <c:valAx>
        <c:axId val="12138086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0908032"/>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Aberdeen and Shi'!$I$6</c:f>
              <c:strCache>
                <c:ptCount val="1"/>
                <c:pt idx="0">
                  <c:v>Lower Quartile</c:v>
                </c:pt>
              </c:strCache>
            </c:strRef>
          </c:tx>
          <c:invertIfNegative val="0"/>
          <c:cat>
            <c:strRef>
              <c:f>'BRMA Profile - Aberdeen and Shi'!$J$5:$P$5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Shi'!$J$6:$P$6</c:f>
              <c:numCache>
                <c:formatCode>0.0%</c:formatCode>
                <c:ptCount val="7"/>
                <c:pt idx="0">
                  <c:v>0</c:v>
                </c:pt>
                <c:pt idx="1">
                  <c:v>4.0000000000000036E-2</c:v>
                </c:pt>
                <c:pt idx="2">
                  <c:v>5.7692307692307709E-2</c:v>
                </c:pt>
                <c:pt idx="3">
                  <c:v>0.13636363636363646</c:v>
                </c:pt>
                <c:pt idx="4">
                  <c:v>0</c:v>
                </c:pt>
                <c:pt idx="5">
                  <c:v>-0.18400000000000005</c:v>
                </c:pt>
                <c:pt idx="6">
                  <c:v>2.0000000000000018E-2</c:v>
                </c:pt>
              </c:numCache>
            </c:numRef>
          </c:val>
        </c:ser>
        <c:ser>
          <c:idx val="2"/>
          <c:order val="1"/>
          <c:tx>
            <c:strRef>
              <c:f>'BRMA Profile - Aberdeen and Shi'!$I$7</c:f>
              <c:strCache>
                <c:ptCount val="1"/>
                <c:pt idx="0">
                  <c:v>Median</c:v>
                </c:pt>
              </c:strCache>
            </c:strRef>
          </c:tx>
          <c:invertIfNegative val="0"/>
          <c:cat>
            <c:strRef>
              <c:f>'BRMA Profile - Aberdeen and Shi'!$J$5:$P$5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Shi'!$J$7:$P$7</c:f>
              <c:numCache>
                <c:formatCode>0.0%</c:formatCode>
                <c:ptCount val="7"/>
                <c:pt idx="0">
                  <c:v>4.7619047619047672E-2</c:v>
                </c:pt>
                <c:pt idx="1">
                  <c:v>0</c:v>
                </c:pt>
                <c:pt idx="2">
                  <c:v>9.0909090909090828E-2</c:v>
                </c:pt>
                <c:pt idx="3">
                  <c:v>8.3333333333333259E-2</c:v>
                </c:pt>
                <c:pt idx="4">
                  <c:v>3.8461538461538547E-2</c:v>
                </c:pt>
                <c:pt idx="5">
                  <c:v>-0.18518518518518523</c:v>
                </c:pt>
                <c:pt idx="6">
                  <c:v>4.7619047619047672E-2</c:v>
                </c:pt>
              </c:numCache>
            </c:numRef>
          </c:val>
        </c:ser>
        <c:ser>
          <c:idx val="0"/>
          <c:order val="2"/>
          <c:tx>
            <c:strRef>
              <c:f>'BRMA Profile - Aberdeen and Shi'!$I$8</c:f>
              <c:strCache>
                <c:ptCount val="1"/>
                <c:pt idx="0">
                  <c:v>Mean</c:v>
                </c:pt>
              </c:strCache>
            </c:strRef>
          </c:tx>
          <c:invertIfNegative val="0"/>
          <c:cat>
            <c:strRef>
              <c:f>'BRMA Profile - Aberdeen and Shi'!$J$5:$P$5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Shi'!$J$8:$P$8</c:f>
              <c:numCache>
                <c:formatCode>0.0%</c:formatCode>
                <c:ptCount val="7"/>
                <c:pt idx="0">
                  <c:v>2.2416010895883742E-2</c:v>
                </c:pt>
                <c:pt idx="1">
                  <c:v>2.7308553349738141E-2</c:v>
                </c:pt>
                <c:pt idx="2">
                  <c:v>8.0918505177847821E-2</c:v>
                </c:pt>
                <c:pt idx="3">
                  <c:v>0.10553500616481726</c:v>
                </c:pt>
                <c:pt idx="4">
                  <c:v>5.1844707017121294E-3</c:v>
                </c:pt>
                <c:pt idx="5">
                  <c:v>-0.1515683099436248</c:v>
                </c:pt>
                <c:pt idx="6">
                  <c:v>7.04259987893463E-2</c:v>
                </c:pt>
              </c:numCache>
            </c:numRef>
          </c:val>
        </c:ser>
        <c:ser>
          <c:idx val="1"/>
          <c:order val="3"/>
          <c:tx>
            <c:strRef>
              <c:f>'BRMA Profile - Aberdeen and Shi'!$I$9</c:f>
              <c:strCache>
                <c:ptCount val="1"/>
                <c:pt idx="0">
                  <c:v>Upper Quartile</c:v>
                </c:pt>
              </c:strCache>
            </c:strRef>
          </c:tx>
          <c:invertIfNegative val="0"/>
          <c:cat>
            <c:strRef>
              <c:f>'BRMA Profile - Aberdeen and Shi'!$J$5:$P$5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Shi'!$J$9:$P$9</c:f>
              <c:numCache>
                <c:formatCode>0.0%</c:formatCode>
                <c:ptCount val="7"/>
                <c:pt idx="0">
                  <c:v>0</c:v>
                </c:pt>
                <c:pt idx="1">
                  <c:v>4.3478260869565188E-2</c:v>
                </c:pt>
                <c:pt idx="2">
                  <c:v>8.3333333333333259E-2</c:v>
                </c:pt>
                <c:pt idx="3">
                  <c:v>0.11538461538461542</c:v>
                </c:pt>
                <c:pt idx="4">
                  <c:v>-3.4482758620689613E-2</c:v>
                </c:pt>
                <c:pt idx="5">
                  <c:v>-0.1428571428571429</c:v>
                </c:pt>
                <c:pt idx="6">
                  <c:v>4.3478260869565188E-2</c:v>
                </c:pt>
              </c:numCache>
            </c:numRef>
          </c:val>
        </c:ser>
        <c:dLbls>
          <c:showLegendKey val="0"/>
          <c:showVal val="0"/>
          <c:showCatName val="0"/>
          <c:showSerName val="0"/>
          <c:showPercent val="0"/>
          <c:showBubbleSize val="0"/>
        </c:dLbls>
        <c:gapWidth val="150"/>
        <c:axId val="121412608"/>
        <c:axId val="121418496"/>
      </c:barChart>
      <c:catAx>
        <c:axId val="121412608"/>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121418496"/>
        <c:crosses val="autoZero"/>
        <c:auto val="1"/>
        <c:lblAlgn val="ctr"/>
        <c:lblOffset val="100"/>
        <c:noMultiLvlLbl val="0"/>
      </c:catAx>
      <c:valAx>
        <c:axId val="121418496"/>
        <c:scaling>
          <c:orientation val="minMax"/>
          <c:max val="0.51"/>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214126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Aberdeen and Shi'!$I$28</c:f>
              <c:strCache>
                <c:ptCount val="1"/>
                <c:pt idx="0">
                  <c:v>Lower Quartile</c:v>
                </c:pt>
              </c:strCache>
            </c:strRef>
          </c:tx>
          <c:invertIfNegative val="0"/>
          <c:cat>
            <c:strRef>
              <c:f>'BRMA Profile - Aberdeen and Shi'!$J$27:$P$27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Shi'!$J$28:$P$28</c:f>
              <c:numCache>
                <c:formatCode>0.0%</c:formatCode>
                <c:ptCount val="7"/>
                <c:pt idx="0">
                  <c:v>1.6949152542372836E-2</c:v>
                </c:pt>
                <c:pt idx="1">
                  <c:v>8.3333333333333259E-2</c:v>
                </c:pt>
                <c:pt idx="2">
                  <c:v>7.6923076923076872E-2</c:v>
                </c:pt>
                <c:pt idx="3">
                  <c:v>0.13571428571428568</c:v>
                </c:pt>
                <c:pt idx="4">
                  <c:v>0</c:v>
                </c:pt>
                <c:pt idx="5">
                  <c:v>-0.15094339622641506</c:v>
                </c:pt>
                <c:pt idx="6">
                  <c:v>0.14406779661016955</c:v>
                </c:pt>
              </c:numCache>
            </c:numRef>
          </c:val>
        </c:ser>
        <c:ser>
          <c:idx val="2"/>
          <c:order val="1"/>
          <c:tx>
            <c:strRef>
              <c:f>'BRMA Profile - Aberdeen and Shi'!$I$29</c:f>
              <c:strCache>
                <c:ptCount val="1"/>
                <c:pt idx="0">
                  <c:v>Median</c:v>
                </c:pt>
              </c:strCache>
            </c:strRef>
          </c:tx>
          <c:invertIfNegative val="0"/>
          <c:cat>
            <c:strRef>
              <c:f>'BRMA Profile - Aberdeen and Shi'!$J$27:$P$27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Shi'!$J$29:$P$29</c:f>
              <c:numCache>
                <c:formatCode>0.0%</c:formatCode>
                <c:ptCount val="7"/>
                <c:pt idx="0">
                  <c:v>6.9230769230769207E-2</c:v>
                </c:pt>
                <c:pt idx="1">
                  <c:v>7.194244604316502E-3</c:v>
                </c:pt>
                <c:pt idx="2">
                  <c:v>0.14285714285714279</c:v>
                </c:pt>
                <c:pt idx="3">
                  <c:v>9.375E-2</c:v>
                </c:pt>
                <c:pt idx="4">
                  <c:v>0</c:v>
                </c:pt>
                <c:pt idx="5">
                  <c:v>-0.1428571428571429</c:v>
                </c:pt>
                <c:pt idx="6">
                  <c:v>0.15384615384615374</c:v>
                </c:pt>
              </c:numCache>
            </c:numRef>
          </c:val>
        </c:ser>
        <c:ser>
          <c:idx val="0"/>
          <c:order val="2"/>
          <c:tx>
            <c:strRef>
              <c:f>'BRMA Profile - Aberdeen and Shi'!$I$30</c:f>
              <c:strCache>
                <c:ptCount val="1"/>
                <c:pt idx="0">
                  <c:v>Mean</c:v>
                </c:pt>
              </c:strCache>
            </c:strRef>
          </c:tx>
          <c:invertIfNegative val="0"/>
          <c:cat>
            <c:strRef>
              <c:f>'BRMA Profile - Aberdeen and Shi'!$J$27:$P$27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Shi'!$J$30:$P$30</c:f>
              <c:numCache>
                <c:formatCode>0.0%</c:formatCode>
                <c:ptCount val="7"/>
                <c:pt idx="0">
                  <c:v>4.3932273024370305E-2</c:v>
                </c:pt>
                <c:pt idx="1">
                  <c:v>4.5661215545385492E-2</c:v>
                </c:pt>
                <c:pt idx="2">
                  <c:v>0.16828239051094873</c:v>
                </c:pt>
                <c:pt idx="3">
                  <c:v>9.5914482354664043E-2</c:v>
                </c:pt>
                <c:pt idx="4">
                  <c:v>-2.7035453411722865E-2</c:v>
                </c:pt>
                <c:pt idx="5">
                  <c:v>-0.13665598535133894</c:v>
                </c:pt>
                <c:pt idx="6">
                  <c:v>0.174001680724579</c:v>
                </c:pt>
              </c:numCache>
            </c:numRef>
          </c:val>
        </c:ser>
        <c:ser>
          <c:idx val="1"/>
          <c:order val="3"/>
          <c:tx>
            <c:strRef>
              <c:f>'BRMA Profile - Aberdeen and Shi'!$I$31</c:f>
              <c:strCache>
                <c:ptCount val="1"/>
                <c:pt idx="0">
                  <c:v>Upper Quartile</c:v>
                </c:pt>
              </c:strCache>
            </c:strRef>
          </c:tx>
          <c:invertIfNegative val="0"/>
          <c:cat>
            <c:strRef>
              <c:f>'BRMA Profile - Aberdeen and Shi'!$J$27:$P$27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Shi'!$J$31:$P$31</c:f>
              <c:numCache>
                <c:formatCode>0.0%</c:formatCode>
                <c:ptCount val="7"/>
                <c:pt idx="0">
                  <c:v>7.1428571428571397E-2</c:v>
                </c:pt>
                <c:pt idx="1">
                  <c:v>3.3333333333333437E-2</c:v>
                </c:pt>
                <c:pt idx="2">
                  <c:v>0.16129032258064524</c:v>
                </c:pt>
                <c:pt idx="3">
                  <c:v>0.11111111111111116</c:v>
                </c:pt>
                <c:pt idx="4">
                  <c:v>-5.0000000000000044E-2</c:v>
                </c:pt>
                <c:pt idx="5">
                  <c:v>-0.15789473684210531</c:v>
                </c:pt>
                <c:pt idx="6">
                  <c:v>0.14285714285714279</c:v>
                </c:pt>
              </c:numCache>
            </c:numRef>
          </c:val>
        </c:ser>
        <c:dLbls>
          <c:showLegendKey val="0"/>
          <c:showVal val="0"/>
          <c:showCatName val="0"/>
          <c:showSerName val="0"/>
          <c:showPercent val="0"/>
          <c:showBubbleSize val="0"/>
        </c:dLbls>
        <c:gapWidth val="150"/>
        <c:axId val="128012288"/>
        <c:axId val="128013824"/>
      </c:barChart>
      <c:catAx>
        <c:axId val="12801228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28013824"/>
        <c:crosses val="autoZero"/>
        <c:auto val="1"/>
        <c:lblAlgn val="ctr"/>
        <c:lblOffset val="100"/>
        <c:noMultiLvlLbl val="0"/>
      </c:catAx>
      <c:valAx>
        <c:axId val="128013824"/>
        <c:scaling>
          <c:orientation val="minMax"/>
          <c:max val="0.51"/>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280122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Aberdeen and Shi'!$I$50</c:f>
              <c:strCache>
                <c:ptCount val="1"/>
                <c:pt idx="0">
                  <c:v>Lower Quartile</c:v>
                </c:pt>
              </c:strCache>
            </c:strRef>
          </c:tx>
          <c:invertIfNegative val="0"/>
          <c:cat>
            <c:strRef>
              <c:f>'BRMA Profile - Aberdeen and Shi'!$J$49:$P$49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Shi'!$J$50:$P$50</c:f>
              <c:numCache>
                <c:formatCode>0.0%</c:formatCode>
                <c:ptCount val="7"/>
                <c:pt idx="0">
                  <c:v>0</c:v>
                </c:pt>
                <c:pt idx="1">
                  <c:v>7.6923076923076872E-2</c:v>
                </c:pt>
                <c:pt idx="2">
                  <c:v>0.10714285714285721</c:v>
                </c:pt>
                <c:pt idx="3">
                  <c:v>9.6774193548387011E-2</c:v>
                </c:pt>
                <c:pt idx="4">
                  <c:v>5.8823529411764719E-2</c:v>
                </c:pt>
                <c:pt idx="5">
                  <c:v>-0.11111111111111116</c:v>
                </c:pt>
                <c:pt idx="6">
                  <c:v>0.23076923076923084</c:v>
                </c:pt>
              </c:numCache>
            </c:numRef>
          </c:val>
        </c:ser>
        <c:ser>
          <c:idx val="2"/>
          <c:order val="1"/>
          <c:tx>
            <c:strRef>
              <c:f>'BRMA Profile - Aberdeen and Shi'!$I$51</c:f>
              <c:strCache>
                <c:ptCount val="1"/>
                <c:pt idx="0">
                  <c:v>Median</c:v>
                </c:pt>
              </c:strCache>
            </c:strRef>
          </c:tx>
          <c:invertIfNegative val="0"/>
          <c:cat>
            <c:strRef>
              <c:f>'BRMA Profile - Aberdeen and Shi'!$J$49:$P$49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Shi'!$J$51:$P$51</c:f>
              <c:numCache>
                <c:formatCode>0.0%</c:formatCode>
                <c:ptCount val="7"/>
                <c:pt idx="0">
                  <c:v>0</c:v>
                </c:pt>
                <c:pt idx="1">
                  <c:v>0.10000000000000009</c:v>
                </c:pt>
                <c:pt idx="2">
                  <c:v>0.1515151515151516</c:v>
                </c:pt>
                <c:pt idx="3">
                  <c:v>0.15789473684210531</c:v>
                </c:pt>
                <c:pt idx="4">
                  <c:v>0</c:v>
                </c:pt>
                <c:pt idx="5">
                  <c:v>-0.18181818181818177</c:v>
                </c:pt>
                <c:pt idx="6">
                  <c:v>0.19999999999999996</c:v>
                </c:pt>
              </c:numCache>
            </c:numRef>
          </c:val>
        </c:ser>
        <c:ser>
          <c:idx val="0"/>
          <c:order val="2"/>
          <c:tx>
            <c:strRef>
              <c:f>'BRMA Profile - Aberdeen and Shi'!$I$52</c:f>
              <c:strCache>
                <c:ptCount val="1"/>
                <c:pt idx="0">
                  <c:v>Mean</c:v>
                </c:pt>
              </c:strCache>
            </c:strRef>
          </c:tx>
          <c:invertIfNegative val="0"/>
          <c:cat>
            <c:strRef>
              <c:f>'BRMA Profile - Aberdeen and Shi'!$J$49:$P$49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Shi'!$J$52:$P$52</c:f>
              <c:numCache>
                <c:formatCode>0.0%</c:formatCode>
                <c:ptCount val="7"/>
                <c:pt idx="0">
                  <c:v>1.2478653166055009E-2</c:v>
                </c:pt>
                <c:pt idx="1">
                  <c:v>9.8466033601168679E-2</c:v>
                </c:pt>
                <c:pt idx="2">
                  <c:v>0.23241727018825031</c:v>
                </c:pt>
                <c:pt idx="3">
                  <c:v>6.8369108817643021E-2</c:v>
                </c:pt>
                <c:pt idx="4">
                  <c:v>-1.5197289281090098E-2</c:v>
                </c:pt>
                <c:pt idx="5">
                  <c:v>-0.13269492568487407</c:v>
                </c:pt>
                <c:pt idx="6">
                  <c:v>0.2507563838799467</c:v>
                </c:pt>
              </c:numCache>
            </c:numRef>
          </c:val>
        </c:ser>
        <c:ser>
          <c:idx val="1"/>
          <c:order val="3"/>
          <c:tx>
            <c:strRef>
              <c:f>'BRMA Profile - Aberdeen and Shi'!$I$53</c:f>
              <c:strCache>
                <c:ptCount val="1"/>
                <c:pt idx="0">
                  <c:v>Upper Quartile</c:v>
                </c:pt>
              </c:strCache>
            </c:strRef>
          </c:tx>
          <c:invertIfNegative val="0"/>
          <c:cat>
            <c:strRef>
              <c:f>'BRMA Profile - Aberdeen and Shi'!$J$49:$P$49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Shi'!$J$53:$P$53</c:f>
              <c:numCache>
                <c:formatCode>0.0%</c:formatCode>
                <c:ptCount val="7"/>
                <c:pt idx="0">
                  <c:v>2.9411764705882248E-2</c:v>
                </c:pt>
                <c:pt idx="1">
                  <c:v>8.5714285714285632E-2</c:v>
                </c:pt>
                <c:pt idx="2">
                  <c:v>0.26315789473684204</c:v>
                </c:pt>
                <c:pt idx="3">
                  <c:v>8.3333333333333259E-2</c:v>
                </c:pt>
                <c:pt idx="4">
                  <c:v>-3.8461538461538436E-2</c:v>
                </c:pt>
                <c:pt idx="5">
                  <c:v>-0.16000000000000003</c:v>
                </c:pt>
                <c:pt idx="6">
                  <c:v>0.23529411764705888</c:v>
                </c:pt>
              </c:numCache>
            </c:numRef>
          </c:val>
        </c:ser>
        <c:dLbls>
          <c:showLegendKey val="0"/>
          <c:showVal val="0"/>
          <c:showCatName val="0"/>
          <c:showSerName val="0"/>
          <c:showPercent val="0"/>
          <c:showBubbleSize val="0"/>
        </c:dLbls>
        <c:gapWidth val="150"/>
        <c:axId val="128054016"/>
        <c:axId val="128055552"/>
      </c:barChart>
      <c:catAx>
        <c:axId val="12805401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28055552"/>
        <c:crosses val="autoZero"/>
        <c:auto val="1"/>
        <c:lblAlgn val="ctr"/>
        <c:lblOffset val="100"/>
        <c:noMultiLvlLbl val="0"/>
      </c:catAx>
      <c:valAx>
        <c:axId val="128055552"/>
        <c:scaling>
          <c:orientation val="minMax"/>
          <c:max val="0.51"/>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2805401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Aberdeen and Shi'!$I$72</c:f>
              <c:strCache>
                <c:ptCount val="1"/>
                <c:pt idx="0">
                  <c:v>Lower Quartile</c:v>
                </c:pt>
              </c:strCache>
            </c:strRef>
          </c:tx>
          <c:invertIfNegative val="0"/>
          <c:cat>
            <c:strRef>
              <c:f>'BRMA Profile - Aberdeen and Shi'!$J$71:$P$71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Shi'!$J$72:$P$72</c:f>
              <c:numCache>
                <c:formatCode>0.0%</c:formatCode>
                <c:ptCount val="7"/>
                <c:pt idx="0">
                  <c:v>0</c:v>
                </c:pt>
                <c:pt idx="1">
                  <c:v>5.8823529411764719E-2</c:v>
                </c:pt>
                <c:pt idx="2">
                  <c:v>0.22222222222222232</c:v>
                </c:pt>
                <c:pt idx="3">
                  <c:v>9.0909090909090828E-2</c:v>
                </c:pt>
                <c:pt idx="4">
                  <c:v>4.1666666666666741E-2</c:v>
                </c:pt>
                <c:pt idx="5">
                  <c:v>-0.19999999999999996</c:v>
                </c:pt>
                <c:pt idx="6">
                  <c:v>0.17647058823529416</c:v>
                </c:pt>
              </c:numCache>
            </c:numRef>
          </c:val>
        </c:ser>
        <c:ser>
          <c:idx val="2"/>
          <c:order val="1"/>
          <c:tx>
            <c:strRef>
              <c:f>'BRMA Profile - Aberdeen and Shi'!$I$73</c:f>
              <c:strCache>
                <c:ptCount val="1"/>
                <c:pt idx="0">
                  <c:v>Median</c:v>
                </c:pt>
              </c:strCache>
            </c:strRef>
          </c:tx>
          <c:invertIfNegative val="0"/>
          <c:cat>
            <c:strRef>
              <c:f>'BRMA Profile - Aberdeen and Shi'!$J$71:$P$71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Shi'!$J$73:$P$73</c:f>
              <c:numCache>
                <c:formatCode>0.0%</c:formatCode>
                <c:ptCount val="7"/>
                <c:pt idx="0">
                  <c:v>4.7368421052631504E-2</c:v>
                </c:pt>
                <c:pt idx="1">
                  <c:v>0.10552763819095468</c:v>
                </c:pt>
                <c:pt idx="2">
                  <c:v>0.27272727272727271</c:v>
                </c:pt>
                <c:pt idx="3">
                  <c:v>0.10714285714285721</c:v>
                </c:pt>
                <c:pt idx="4">
                  <c:v>-6.4516129032258118E-2</c:v>
                </c:pt>
                <c:pt idx="5">
                  <c:v>-0.17241379310344829</c:v>
                </c:pt>
                <c:pt idx="6">
                  <c:v>0.26315789473684204</c:v>
                </c:pt>
              </c:numCache>
            </c:numRef>
          </c:val>
        </c:ser>
        <c:ser>
          <c:idx val="0"/>
          <c:order val="2"/>
          <c:tx>
            <c:strRef>
              <c:f>'BRMA Profile - Aberdeen and Shi'!$I$74</c:f>
              <c:strCache>
                <c:ptCount val="1"/>
                <c:pt idx="0">
                  <c:v>Mean</c:v>
                </c:pt>
              </c:strCache>
            </c:strRef>
          </c:tx>
          <c:invertIfNegative val="0"/>
          <c:cat>
            <c:strRef>
              <c:f>'BRMA Profile - Aberdeen and Shi'!$J$71:$P$71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Shi'!$J$74:$P$74</c:f>
              <c:numCache>
                <c:formatCode>0.0%</c:formatCode>
                <c:ptCount val="7"/>
                <c:pt idx="0">
                  <c:v>7.8524044677108273E-2</c:v>
                </c:pt>
                <c:pt idx="1">
                  <c:v>8.5796258449929219E-2</c:v>
                </c:pt>
                <c:pt idx="2">
                  <c:v>0.34295254642197848</c:v>
                </c:pt>
                <c:pt idx="3">
                  <c:v>5.4357274252562204E-2</c:v>
                </c:pt>
                <c:pt idx="4">
                  <c:v>-4.6154632718534705E-2</c:v>
                </c:pt>
                <c:pt idx="5">
                  <c:v>-0.13479886366681859</c:v>
                </c:pt>
                <c:pt idx="6">
                  <c:v>0.36842718775830274</c:v>
                </c:pt>
              </c:numCache>
            </c:numRef>
          </c:val>
        </c:ser>
        <c:ser>
          <c:idx val="1"/>
          <c:order val="3"/>
          <c:tx>
            <c:strRef>
              <c:f>'BRMA Profile - Aberdeen and Shi'!$I$75</c:f>
              <c:strCache>
                <c:ptCount val="1"/>
                <c:pt idx="0">
                  <c:v>Upper Quartile</c:v>
                </c:pt>
              </c:strCache>
            </c:strRef>
          </c:tx>
          <c:invertIfNegative val="0"/>
          <c:cat>
            <c:strRef>
              <c:f>'BRMA Profile - Aberdeen and Shi'!$J$71:$P$71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Shi'!$J$75:$P$75</c:f>
              <c:numCache>
                <c:formatCode>0.0%</c:formatCode>
                <c:ptCount val="7"/>
                <c:pt idx="0">
                  <c:v>0.19999999999999996</c:v>
                </c:pt>
                <c:pt idx="1">
                  <c:v>8.3333333333333259E-2</c:v>
                </c:pt>
                <c:pt idx="2">
                  <c:v>0.38461538461538458</c:v>
                </c:pt>
                <c:pt idx="3">
                  <c:v>2.7777777777777679E-2</c:v>
                </c:pt>
                <c:pt idx="4">
                  <c:v>-8.108108108108103E-2</c:v>
                </c:pt>
                <c:pt idx="5">
                  <c:v>-0.11764705882352944</c:v>
                </c:pt>
                <c:pt idx="6">
                  <c:v>0.5</c:v>
                </c:pt>
              </c:numCache>
            </c:numRef>
          </c:val>
        </c:ser>
        <c:dLbls>
          <c:showLegendKey val="0"/>
          <c:showVal val="0"/>
          <c:showCatName val="0"/>
          <c:showSerName val="0"/>
          <c:showPercent val="0"/>
          <c:showBubbleSize val="0"/>
        </c:dLbls>
        <c:gapWidth val="150"/>
        <c:axId val="121615872"/>
        <c:axId val="121617408"/>
      </c:barChart>
      <c:catAx>
        <c:axId val="12161587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21617408"/>
        <c:crosses val="autoZero"/>
        <c:auto val="1"/>
        <c:lblAlgn val="ctr"/>
        <c:lblOffset val="100"/>
        <c:noMultiLvlLbl val="0"/>
      </c:catAx>
      <c:valAx>
        <c:axId val="121617408"/>
        <c:scaling>
          <c:orientation val="minMax"/>
          <c:max val="0.51"/>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216158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Aberdeen and Shi'!$I$94</c:f>
              <c:strCache>
                <c:ptCount val="1"/>
                <c:pt idx="0">
                  <c:v>Lower Quartile</c:v>
                </c:pt>
              </c:strCache>
            </c:strRef>
          </c:tx>
          <c:invertIfNegative val="0"/>
          <c:cat>
            <c:strRef>
              <c:f>'BRMA Profile - Aberdeen and Shi'!$J$93:$P$93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Shi'!$J$94:$P$94</c:f>
              <c:numCache>
                <c:formatCode>0.0%</c:formatCode>
                <c:ptCount val="7"/>
                <c:pt idx="0">
                  <c:v>-3.4965034965035446E-3</c:v>
                </c:pt>
                <c:pt idx="1">
                  <c:v>5.2631578947368363E-2</c:v>
                </c:pt>
                <c:pt idx="2">
                  <c:v>5.4433333333333334E-2</c:v>
                </c:pt>
                <c:pt idx="3">
                  <c:v>9.063319950684412E-2</c:v>
                </c:pt>
                <c:pt idx="4">
                  <c:v>8.6956521739130377E-2</c:v>
                </c:pt>
                <c:pt idx="5">
                  <c:v>-6.6666666666666652E-2</c:v>
                </c:pt>
                <c:pt idx="6">
                  <c:v>0.22377622377622375</c:v>
                </c:pt>
              </c:numCache>
            </c:numRef>
          </c:val>
        </c:ser>
        <c:ser>
          <c:idx val="2"/>
          <c:order val="1"/>
          <c:tx>
            <c:strRef>
              <c:f>'BRMA Profile - Aberdeen and Shi'!$I$95</c:f>
              <c:strCache>
                <c:ptCount val="1"/>
                <c:pt idx="0">
                  <c:v>Median</c:v>
                </c:pt>
              </c:strCache>
            </c:strRef>
          </c:tx>
          <c:invertIfNegative val="0"/>
          <c:cat>
            <c:strRef>
              <c:f>'BRMA Profile - Aberdeen and Shi'!$J$93:$P$93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Shi'!$J$95:$P$95</c:f>
              <c:numCache>
                <c:formatCode>0.0%</c:formatCode>
                <c:ptCount val="7"/>
                <c:pt idx="0">
                  <c:v>-2.9850746268656692E-2</c:v>
                </c:pt>
                <c:pt idx="1">
                  <c:v>4.6153846153846212E-2</c:v>
                </c:pt>
                <c:pt idx="2">
                  <c:v>2.9411764705882248E-2</c:v>
                </c:pt>
                <c:pt idx="3">
                  <c:v>0.14285714285714279</c:v>
                </c:pt>
                <c:pt idx="4">
                  <c:v>1.8750000000000044E-2</c:v>
                </c:pt>
                <c:pt idx="5">
                  <c:v>-1.8404907975460127E-2</c:v>
                </c:pt>
                <c:pt idx="6">
                  <c:v>0.19402985074626855</c:v>
                </c:pt>
              </c:numCache>
            </c:numRef>
          </c:val>
        </c:ser>
        <c:ser>
          <c:idx val="0"/>
          <c:order val="2"/>
          <c:tx>
            <c:strRef>
              <c:f>'BRMA Profile - Aberdeen and Shi'!$I$96</c:f>
              <c:strCache>
                <c:ptCount val="1"/>
                <c:pt idx="0">
                  <c:v>Mean</c:v>
                </c:pt>
              </c:strCache>
            </c:strRef>
          </c:tx>
          <c:invertIfNegative val="0"/>
          <c:cat>
            <c:strRef>
              <c:f>'BRMA Profile - Aberdeen and Shi'!$J$93:$P$93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Shi'!$J$96:$P$96</c:f>
              <c:numCache>
                <c:formatCode>0.0%</c:formatCode>
                <c:ptCount val="7"/>
                <c:pt idx="0">
                  <c:v>-1.6929541440837914E-2</c:v>
                </c:pt>
                <c:pt idx="1">
                  <c:v>4.7946478349748967E-2</c:v>
                </c:pt>
                <c:pt idx="2">
                  <c:v>8.0747177395519509E-2</c:v>
                </c:pt>
                <c:pt idx="3">
                  <c:v>9.8752939889514835E-2</c:v>
                </c:pt>
                <c:pt idx="4">
                  <c:v>7.8875973815864864E-2</c:v>
                </c:pt>
                <c:pt idx="5">
                  <c:v>-6.7710976791399369E-2</c:v>
                </c:pt>
                <c:pt idx="6">
                  <c:v>0.23046708483040002</c:v>
                </c:pt>
              </c:numCache>
            </c:numRef>
          </c:val>
        </c:ser>
        <c:ser>
          <c:idx val="1"/>
          <c:order val="3"/>
          <c:tx>
            <c:strRef>
              <c:f>'BRMA Profile - Aberdeen and Shi'!$I$97</c:f>
              <c:strCache>
                <c:ptCount val="1"/>
                <c:pt idx="0">
                  <c:v>Upper Quartile</c:v>
                </c:pt>
              </c:strCache>
            </c:strRef>
          </c:tx>
          <c:invertIfNegative val="0"/>
          <c:cat>
            <c:strRef>
              <c:f>'BRMA Profile - Aberdeen and Shi'!$J$93:$P$93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Aberdeen and Shi'!$J$97:$P$97</c:f>
              <c:numCache>
                <c:formatCode>0.0%</c:formatCode>
                <c:ptCount val="7"/>
                <c:pt idx="0">
                  <c:v>-1.388888888888884E-2</c:v>
                </c:pt>
                <c:pt idx="1">
                  <c:v>5.6338028169014009E-2</c:v>
                </c:pt>
                <c:pt idx="2">
                  <c:v>6.6666666666666652E-2</c:v>
                </c:pt>
                <c:pt idx="3">
                  <c:v>0.125</c:v>
                </c:pt>
                <c:pt idx="4">
                  <c:v>0.11111111111111116</c:v>
                </c:pt>
                <c:pt idx="5">
                  <c:v>-9.9999999999999978E-2</c:v>
                </c:pt>
                <c:pt idx="6">
                  <c:v>0.25</c:v>
                </c:pt>
              </c:numCache>
            </c:numRef>
          </c:val>
        </c:ser>
        <c:dLbls>
          <c:showLegendKey val="0"/>
          <c:showVal val="0"/>
          <c:showCatName val="0"/>
          <c:showSerName val="0"/>
          <c:showPercent val="0"/>
          <c:showBubbleSize val="0"/>
        </c:dLbls>
        <c:gapWidth val="150"/>
        <c:axId val="121662080"/>
        <c:axId val="121667968"/>
      </c:barChart>
      <c:catAx>
        <c:axId val="12166208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21667968"/>
        <c:crosses val="autoZero"/>
        <c:auto val="1"/>
        <c:lblAlgn val="ctr"/>
        <c:lblOffset val="100"/>
        <c:noMultiLvlLbl val="0"/>
      </c:catAx>
      <c:valAx>
        <c:axId val="121667968"/>
        <c:scaling>
          <c:orientation val="minMax"/>
          <c:max val="0.51"/>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2166208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Aberdeen and Shi'!$A$142</c:f>
              <c:strCache>
                <c:ptCount val="1"/>
                <c:pt idx="0">
                  <c:v>1 Bedroom </c:v>
                </c:pt>
              </c:strCache>
            </c:strRef>
          </c:tx>
          <c:invertIfNegative val="0"/>
          <c:cat>
            <c:numRef>
              <c:f>'BRMA Profile - Aberdeen and Shi'!$B$141:$H$141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Shi'!$B$142:$H$142</c:f>
              <c:numCache>
                <c:formatCode>#,##0</c:formatCode>
                <c:ptCount val="7"/>
                <c:pt idx="0">
                  <c:v>541</c:v>
                </c:pt>
                <c:pt idx="1">
                  <c:v>691</c:v>
                </c:pt>
                <c:pt idx="2">
                  <c:v>690</c:v>
                </c:pt>
                <c:pt idx="3">
                  <c:v>534</c:v>
                </c:pt>
                <c:pt idx="4">
                  <c:v>561</c:v>
                </c:pt>
                <c:pt idx="5">
                  <c:v>596</c:v>
                </c:pt>
                <c:pt idx="6">
                  <c:v>738</c:v>
                </c:pt>
              </c:numCache>
            </c:numRef>
          </c:val>
        </c:ser>
        <c:ser>
          <c:idx val="1"/>
          <c:order val="1"/>
          <c:tx>
            <c:strRef>
              <c:f>'BRMA Profile - Aberdeen and Shi'!$A$143</c:f>
              <c:strCache>
                <c:ptCount val="1"/>
                <c:pt idx="0">
                  <c:v>2 Bedrooms</c:v>
                </c:pt>
              </c:strCache>
            </c:strRef>
          </c:tx>
          <c:invertIfNegative val="0"/>
          <c:cat>
            <c:numRef>
              <c:f>'BRMA Profile - Aberdeen and Shi'!$B$141:$H$141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Shi'!$B$143:$H$143</c:f>
              <c:numCache>
                <c:formatCode>#,##0</c:formatCode>
                <c:ptCount val="7"/>
                <c:pt idx="0">
                  <c:v>557</c:v>
                </c:pt>
                <c:pt idx="1">
                  <c:v>870</c:v>
                </c:pt>
                <c:pt idx="2">
                  <c:v>1062</c:v>
                </c:pt>
                <c:pt idx="3">
                  <c:v>967</c:v>
                </c:pt>
                <c:pt idx="4">
                  <c:v>1025</c:v>
                </c:pt>
                <c:pt idx="5">
                  <c:v>1009</c:v>
                </c:pt>
                <c:pt idx="6">
                  <c:v>1271</c:v>
                </c:pt>
              </c:numCache>
            </c:numRef>
          </c:val>
        </c:ser>
        <c:ser>
          <c:idx val="2"/>
          <c:order val="2"/>
          <c:tx>
            <c:strRef>
              <c:f>'BRMA Profile - Aberdeen and Shi'!$A$144</c:f>
              <c:strCache>
                <c:ptCount val="1"/>
                <c:pt idx="0">
                  <c:v>3 Bedrooms</c:v>
                </c:pt>
              </c:strCache>
            </c:strRef>
          </c:tx>
          <c:invertIfNegative val="0"/>
          <c:cat>
            <c:numRef>
              <c:f>'BRMA Profile - Aberdeen and Shi'!$B$141:$H$141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Shi'!$B$144:$H$144</c:f>
              <c:numCache>
                <c:formatCode>#,##0</c:formatCode>
                <c:ptCount val="7"/>
                <c:pt idx="0">
                  <c:v>226</c:v>
                </c:pt>
                <c:pt idx="1">
                  <c:v>364</c:v>
                </c:pt>
                <c:pt idx="2">
                  <c:v>486</c:v>
                </c:pt>
                <c:pt idx="3">
                  <c:v>448</c:v>
                </c:pt>
                <c:pt idx="4">
                  <c:v>422</c:v>
                </c:pt>
                <c:pt idx="5">
                  <c:v>428</c:v>
                </c:pt>
                <c:pt idx="6">
                  <c:v>412</c:v>
                </c:pt>
              </c:numCache>
            </c:numRef>
          </c:val>
        </c:ser>
        <c:ser>
          <c:idx val="3"/>
          <c:order val="3"/>
          <c:tx>
            <c:strRef>
              <c:f>'BRMA Profile - Aberdeen and Shi'!$A$145</c:f>
              <c:strCache>
                <c:ptCount val="1"/>
                <c:pt idx="0">
                  <c:v>4 Bedrooms</c:v>
                </c:pt>
              </c:strCache>
            </c:strRef>
          </c:tx>
          <c:invertIfNegative val="0"/>
          <c:cat>
            <c:numRef>
              <c:f>'BRMA Profile - Aberdeen and Shi'!$B$141:$H$141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Shi'!$B$145:$H$145</c:f>
              <c:numCache>
                <c:formatCode>#,##0</c:formatCode>
                <c:ptCount val="7"/>
                <c:pt idx="0">
                  <c:v>123</c:v>
                </c:pt>
                <c:pt idx="1">
                  <c:v>174</c:v>
                </c:pt>
                <c:pt idx="2">
                  <c:v>239</c:v>
                </c:pt>
                <c:pt idx="3">
                  <c:v>324</c:v>
                </c:pt>
                <c:pt idx="4">
                  <c:v>293</c:v>
                </c:pt>
                <c:pt idx="5">
                  <c:v>281</c:v>
                </c:pt>
                <c:pt idx="6">
                  <c:v>275</c:v>
                </c:pt>
              </c:numCache>
            </c:numRef>
          </c:val>
        </c:ser>
        <c:ser>
          <c:idx val="4"/>
          <c:order val="4"/>
          <c:tx>
            <c:strRef>
              <c:f>'BRMA Profile - Aberdeen and Shi'!$A$146</c:f>
              <c:strCache>
                <c:ptCount val="1"/>
                <c:pt idx="0">
                  <c:v>1 Bedroom Shared</c:v>
                </c:pt>
              </c:strCache>
            </c:strRef>
          </c:tx>
          <c:invertIfNegative val="0"/>
          <c:cat>
            <c:numRef>
              <c:f>'BRMA Profile - Aberdeen and Shi'!$B$141:$H$141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Shi'!$B$146:$H$146</c:f>
              <c:numCache>
                <c:formatCode>#,##0</c:formatCode>
                <c:ptCount val="7"/>
                <c:pt idx="0">
                  <c:v>134</c:v>
                </c:pt>
                <c:pt idx="1">
                  <c:v>192</c:v>
                </c:pt>
                <c:pt idx="2">
                  <c:v>232</c:v>
                </c:pt>
                <c:pt idx="3">
                  <c:v>142</c:v>
                </c:pt>
                <c:pt idx="4">
                  <c:v>148</c:v>
                </c:pt>
                <c:pt idx="5">
                  <c:v>138</c:v>
                </c:pt>
                <c:pt idx="6">
                  <c:v>104</c:v>
                </c:pt>
              </c:numCache>
            </c:numRef>
          </c:val>
        </c:ser>
        <c:dLbls>
          <c:showLegendKey val="0"/>
          <c:showVal val="0"/>
          <c:showCatName val="0"/>
          <c:showSerName val="0"/>
          <c:showPercent val="0"/>
          <c:showBubbleSize val="0"/>
        </c:dLbls>
        <c:gapWidth val="150"/>
        <c:overlap val="100"/>
        <c:axId val="129458560"/>
        <c:axId val="129460096"/>
      </c:barChart>
      <c:catAx>
        <c:axId val="129458560"/>
        <c:scaling>
          <c:orientation val="minMax"/>
        </c:scaling>
        <c:delete val="0"/>
        <c:axPos val="b"/>
        <c:numFmt formatCode="General" sourceLinked="1"/>
        <c:majorTickMark val="out"/>
        <c:minorTickMark val="none"/>
        <c:tickLblPos val="nextTo"/>
        <c:crossAx val="129460096"/>
        <c:crosses val="autoZero"/>
        <c:auto val="1"/>
        <c:lblAlgn val="ctr"/>
        <c:lblOffset val="100"/>
        <c:noMultiLvlLbl val="0"/>
      </c:catAx>
      <c:valAx>
        <c:axId val="129460096"/>
        <c:scaling>
          <c:orientation val="minMax"/>
        </c:scaling>
        <c:delete val="0"/>
        <c:axPos val="l"/>
        <c:majorGridlines/>
        <c:numFmt formatCode="#,##0" sourceLinked="1"/>
        <c:majorTickMark val="out"/>
        <c:minorTickMark val="none"/>
        <c:tickLblPos val="nextTo"/>
        <c:crossAx val="129458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Aberdeen and Shi'!$I$142</c:f>
              <c:strCache>
                <c:ptCount val="1"/>
                <c:pt idx="0">
                  <c:v>1 Bedroom </c:v>
                </c:pt>
              </c:strCache>
            </c:strRef>
          </c:tx>
          <c:invertIfNegative val="0"/>
          <c:cat>
            <c:numRef>
              <c:f>'BRMA Profile - Aberdeen and Shi'!$J$141:$P$141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Shi'!$J$142:$P$142</c:f>
              <c:numCache>
                <c:formatCode>0%</c:formatCode>
                <c:ptCount val="7"/>
                <c:pt idx="0">
                  <c:v>0.3421884882985452</c:v>
                </c:pt>
                <c:pt idx="1">
                  <c:v>0.30161501527717155</c:v>
                </c:pt>
                <c:pt idx="2">
                  <c:v>0.2547065337763012</c:v>
                </c:pt>
                <c:pt idx="3">
                  <c:v>0.22111801242236026</c:v>
                </c:pt>
                <c:pt idx="4">
                  <c:v>0.22907309105757451</c:v>
                </c:pt>
                <c:pt idx="5">
                  <c:v>0.24306688417618272</c:v>
                </c:pt>
                <c:pt idx="6">
                  <c:v>0.26357142857142857</c:v>
                </c:pt>
              </c:numCache>
            </c:numRef>
          </c:val>
        </c:ser>
        <c:ser>
          <c:idx val="1"/>
          <c:order val="1"/>
          <c:tx>
            <c:strRef>
              <c:f>'BRMA Profile - Aberdeen and Shi'!$I$143</c:f>
              <c:strCache>
                <c:ptCount val="1"/>
                <c:pt idx="0">
                  <c:v>2 Bedrooms</c:v>
                </c:pt>
              </c:strCache>
            </c:strRef>
          </c:tx>
          <c:invertIfNegative val="0"/>
          <c:cat>
            <c:numRef>
              <c:f>'BRMA Profile - Aberdeen and Shi'!$J$141:$P$141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Shi'!$J$143:$P$143</c:f>
              <c:numCache>
                <c:formatCode>0%</c:formatCode>
                <c:ptCount val="7"/>
                <c:pt idx="0">
                  <c:v>0.35230866540164452</c:v>
                </c:pt>
                <c:pt idx="1">
                  <c:v>0.379746835443038</c:v>
                </c:pt>
                <c:pt idx="2">
                  <c:v>0.39202657807308972</c:v>
                </c:pt>
                <c:pt idx="3">
                  <c:v>0.40041407867494822</c:v>
                </c:pt>
                <c:pt idx="4">
                  <c:v>0.41853817884850958</c:v>
                </c:pt>
                <c:pt idx="5">
                  <c:v>0.41150081566068514</c:v>
                </c:pt>
                <c:pt idx="6">
                  <c:v>0.4539285714285714</c:v>
                </c:pt>
              </c:numCache>
            </c:numRef>
          </c:val>
        </c:ser>
        <c:ser>
          <c:idx val="2"/>
          <c:order val="2"/>
          <c:tx>
            <c:strRef>
              <c:f>'BRMA Profile - Aberdeen and Shi'!$I$144</c:f>
              <c:strCache>
                <c:ptCount val="1"/>
                <c:pt idx="0">
                  <c:v>3 Bedrooms</c:v>
                </c:pt>
              </c:strCache>
            </c:strRef>
          </c:tx>
          <c:invertIfNegative val="0"/>
          <c:cat>
            <c:numRef>
              <c:f>'BRMA Profile - Aberdeen and Shi'!$J$141:$P$141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Shi'!$J$144:$P$144</c:f>
              <c:numCache>
                <c:formatCode>0%</c:formatCode>
                <c:ptCount val="7"/>
                <c:pt idx="0">
                  <c:v>0.14294750158127767</c:v>
                </c:pt>
                <c:pt idx="1">
                  <c:v>0.15888258402444347</c:v>
                </c:pt>
                <c:pt idx="2">
                  <c:v>0.17940199335548174</c:v>
                </c:pt>
                <c:pt idx="3">
                  <c:v>0.1855072463768116</c:v>
                </c:pt>
                <c:pt idx="4">
                  <c:v>0.17231523070641078</c:v>
                </c:pt>
                <c:pt idx="5">
                  <c:v>0.17455138662316477</c:v>
                </c:pt>
                <c:pt idx="6">
                  <c:v>0.14714285714285713</c:v>
                </c:pt>
              </c:numCache>
            </c:numRef>
          </c:val>
        </c:ser>
        <c:ser>
          <c:idx val="3"/>
          <c:order val="3"/>
          <c:tx>
            <c:strRef>
              <c:f>'BRMA Profile - Aberdeen and Shi'!$I$145</c:f>
              <c:strCache>
                <c:ptCount val="1"/>
                <c:pt idx="0">
                  <c:v>4 Bedrooms</c:v>
                </c:pt>
              </c:strCache>
            </c:strRef>
          </c:tx>
          <c:invertIfNegative val="0"/>
          <c:cat>
            <c:numRef>
              <c:f>'BRMA Profile - Aberdeen and Shi'!$J$141:$P$141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Shi'!$J$145:$P$145</c:f>
              <c:numCache>
                <c:formatCode>0%</c:formatCode>
                <c:ptCount val="7"/>
                <c:pt idx="0">
                  <c:v>7.7798861480075907E-2</c:v>
                </c:pt>
                <c:pt idx="1">
                  <c:v>7.5949367088607597E-2</c:v>
                </c:pt>
                <c:pt idx="2">
                  <c:v>8.8224437061646357E-2</c:v>
                </c:pt>
                <c:pt idx="3">
                  <c:v>0.1341614906832298</c:v>
                </c:pt>
                <c:pt idx="4">
                  <c:v>0.11964066966108616</c:v>
                </c:pt>
                <c:pt idx="5">
                  <c:v>0.11460032626427406</c:v>
                </c:pt>
                <c:pt idx="6">
                  <c:v>9.8214285714285712E-2</c:v>
                </c:pt>
              </c:numCache>
            </c:numRef>
          </c:val>
        </c:ser>
        <c:ser>
          <c:idx val="4"/>
          <c:order val="4"/>
          <c:tx>
            <c:strRef>
              <c:f>'BRMA Profile - Aberdeen and Shi'!$I$146</c:f>
              <c:strCache>
                <c:ptCount val="1"/>
                <c:pt idx="0">
                  <c:v>1 Bedroom Shared</c:v>
                </c:pt>
              </c:strCache>
            </c:strRef>
          </c:tx>
          <c:invertIfNegative val="0"/>
          <c:cat>
            <c:numRef>
              <c:f>'BRMA Profile - Aberdeen and Shi'!$J$141:$P$141</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Shi'!$J$146:$P$146</c:f>
              <c:numCache>
                <c:formatCode>0%</c:formatCode>
                <c:ptCount val="7"/>
                <c:pt idx="0">
                  <c:v>8.4756483238456679E-2</c:v>
                </c:pt>
                <c:pt idx="1">
                  <c:v>8.3806198166739412E-2</c:v>
                </c:pt>
                <c:pt idx="2">
                  <c:v>8.5640457733480987E-2</c:v>
                </c:pt>
                <c:pt idx="3">
                  <c:v>5.8799171842650107E-2</c:v>
                </c:pt>
                <c:pt idx="4">
                  <c:v>6.0432829726418946E-2</c:v>
                </c:pt>
                <c:pt idx="5">
                  <c:v>5.6280587275693308E-2</c:v>
                </c:pt>
                <c:pt idx="6">
                  <c:v>3.7142857142857144E-2</c:v>
                </c:pt>
              </c:numCache>
            </c:numRef>
          </c:val>
        </c:ser>
        <c:dLbls>
          <c:showLegendKey val="0"/>
          <c:showVal val="0"/>
          <c:showCatName val="0"/>
          <c:showSerName val="0"/>
          <c:showPercent val="0"/>
          <c:showBubbleSize val="0"/>
        </c:dLbls>
        <c:gapWidth val="150"/>
        <c:overlap val="100"/>
        <c:axId val="129492480"/>
        <c:axId val="129494016"/>
      </c:barChart>
      <c:catAx>
        <c:axId val="129492480"/>
        <c:scaling>
          <c:orientation val="minMax"/>
        </c:scaling>
        <c:delete val="0"/>
        <c:axPos val="b"/>
        <c:numFmt formatCode="General" sourceLinked="1"/>
        <c:majorTickMark val="out"/>
        <c:minorTickMark val="none"/>
        <c:tickLblPos val="nextTo"/>
        <c:crossAx val="129494016"/>
        <c:crosses val="autoZero"/>
        <c:auto val="1"/>
        <c:lblAlgn val="ctr"/>
        <c:lblOffset val="100"/>
        <c:noMultiLvlLbl val="0"/>
      </c:catAx>
      <c:valAx>
        <c:axId val="129494016"/>
        <c:scaling>
          <c:orientation val="minMax"/>
        </c:scaling>
        <c:delete val="0"/>
        <c:axPos val="l"/>
        <c:majorGridlines/>
        <c:numFmt formatCode="0%" sourceLinked="1"/>
        <c:majorTickMark val="out"/>
        <c:minorTickMark val="none"/>
        <c:tickLblPos val="nextTo"/>
        <c:crossAx val="1294924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Aberdeen and Shi'!$A$122</c:f>
              <c:strCache>
                <c:ptCount val="1"/>
                <c:pt idx="0">
                  <c:v>4 Bedrooms</c:v>
                </c:pt>
              </c:strCache>
            </c:strRef>
          </c:tx>
          <c:cat>
            <c:numRef>
              <c:f>'BRMA Profile - Aberdeen and Shi'!$B$117:$H$117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Shi'!$B$122:$H$122</c:f>
              <c:numCache>
                <c:formatCode>#,##0</c:formatCode>
                <c:ptCount val="7"/>
                <c:pt idx="0">
                  <c:v>943.66</c:v>
                </c:pt>
                <c:pt idx="1">
                  <c:v>1017.76</c:v>
                </c:pt>
                <c:pt idx="2">
                  <c:v>1105.08</c:v>
                </c:pt>
                <c:pt idx="3">
                  <c:v>1484.07</c:v>
                </c:pt>
                <c:pt idx="4">
                  <c:v>1564.74</c:v>
                </c:pt>
                <c:pt idx="5">
                  <c:v>1492.52</c:v>
                </c:pt>
                <c:pt idx="6">
                  <c:v>1291.33</c:v>
                </c:pt>
              </c:numCache>
            </c:numRef>
          </c:val>
          <c:smooth val="0"/>
        </c:ser>
        <c:ser>
          <c:idx val="0"/>
          <c:order val="1"/>
          <c:tx>
            <c:strRef>
              <c:f>'BRMA Profile - Aberdeen and Shi'!$A$121</c:f>
              <c:strCache>
                <c:ptCount val="1"/>
                <c:pt idx="0">
                  <c:v>3 Bedrooms</c:v>
                </c:pt>
              </c:strCache>
            </c:strRef>
          </c:tx>
          <c:cat>
            <c:numRef>
              <c:f>'BRMA Profile - Aberdeen and Shi'!$B$117:$H$117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Shi'!$B$121:$H$121</c:f>
              <c:numCache>
                <c:formatCode>#,##0</c:formatCode>
                <c:ptCount val="7"/>
                <c:pt idx="0">
                  <c:v>743.67</c:v>
                </c:pt>
                <c:pt idx="1">
                  <c:v>752.95</c:v>
                </c:pt>
                <c:pt idx="2">
                  <c:v>827.09</c:v>
                </c:pt>
                <c:pt idx="3">
                  <c:v>1019.32</c:v>
                </c:pt>
                <c:pt idx="4">
                  <c:v>1089.01</c:v>
                </c:pt>
                <c:pt idx="5">
                  <c:v>1072.46</c:v>
                </c:pt>
                <c:pt idx="6">
                  <c:v>930.15</c:v>
                </c:pt>
              </c:numCache>
            </c:numRef>
          </c:val>
          <c:smooth val="0"/>
        </c:ser>
        <c:ser>
          <c:idx val="1"/>
          <c:order val="2"/>
          <c:tx>
            <c:strRef>
              <c:f>'BRMA Profile - Aberdeen and Shi'!$A$120</c:f>
              <c:strCache>
                <c:ptCount val="1"/>
                <c:pt idx="0">
                  <c:v>2 Bedrooms</c:v>
                </c:pt>
              </c:strCache>
            </c:strRef>
          </c:tx>
          <c:cat>
            <c:numRef>
              <c:f>'BRMA Profile - Aberdeen and Shi'!$B$117:$H$117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Shi'!$B$120:$H$120</c:f>
              <c:numCache>
                <c:formatCode>#,##0</c:formatCode>
                <c:ptCount val="7"/>
                <c:pt idx="0">
                  <c:v>642.58000000000004</c:v>
                </c:pt>
                <c:pt idx="1">
                  <c:v>670.81</c:v>
                </c:pt>
                <c:pt idx="2">
                  <c:v>701.44</c:v>
                </c:pt>
                <c:pt idx="3">
                  <c:v>819.48</c:v>
                </c:pt>
                <c:pt idx="4">
                  <c:v>898.08</c:v>
                </c:pt>
                <c:pt idx="5">
                  <c:v>873.8</c:v>
                </c:pt>
                <c:pt idx="6">
                  <c:v>754.39</c:v>
                </c:pt>
              </c:numCache>
            </c:numRef>
          </c:val>
          <c:smooth val="0"/>
        </c:ser>
        <c:ser>
          <c:idx val="2"/>
          <c:order val="3"/>
          <c:tx>
            <c:strRef>
              <c:f>'BRMA Profile - Aberdeen and Shi'!$A$119</c:f>
              <c:strCache>
                <c:ptCount val="1"/>
                <c:pt idx="0">
                  <c:v>1 Bedroom </c:v>
                </c:pt>
              </c:strCache>
            </c:strRef>
          </c:tx>
          <c:cat>
            <c:numRef>
              <c:f>'BRMA Profile - Aberdeen and Shi'!$B$117:$H$117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Shi'!$B$119:$H$119</c:f>
              <c:numCache>
                <c:formatCode>#,##0</c:formatCode>
                <c:ptCount val="7"/>
                <c:pt idx="0">
                  <c:v>528.64</c:v>
                </c:pt>
                <c:pt idx="1">
                  <c:v>540.49</c:v>
                </c:pt>
                <c:pt idx="2">
                  <c:v>555.25</c:v>
                </c:pt>
                <c:pt idx="3">
                  <c:v>600.17999999999995</c:v>
                </c:pt>
                <c:pt idx="4">
                  <c:v>663.52</c:v>
                </c:pt>
                <c:pt idx="5">
                  <c:v>666.96</c:v>
                </c:pt>
                <c:pt idx="6">
                  <c:v>565.87</c:v>
                </c:pt>
              </c:numCache>
            </c:numRef>
          </c:val>
          <c:smooth val="0"/>
        </c:ser>
        <c:ser>
          <c:idx val="3"/>
          <c:order val="4"/>
          <c:tx>
            <c:strRef>
              <c:f>'BRMA Profile - Aberdeen and Shi'!$A$118</c:f>
              <c:strCache>
                <c:ptCount val="1"/>
                <c:pt idx="0">
                  <c:v>1 Bedroom Shared</c:v>
                </c:pt>
              </c:strCache>
            </c:strRef>
          </c:tx>
          <c:cat>
            <c:numRef>
              <c:f>'BRMA Profile - Aberdeen and Shi'!$B$117:$H$117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Shi'!$B$118:$H$118</c:f>
              <c:numCache>
                <c:formatCode>#,##0</c:formatCode>
                <c:ptCount val="7"/>
                <c:pt idx="0">
                  <c:v>328.42</c:v>
                </c:pt>
                <c:pt idx="1">
                  <c:v>322.86</c:v>
                </c:pt>
                <c:pt idx="2">
                  <c:v>338.34</c:v>
                </c:pt>
                <c:pt idx="3">
                  <c:v>365.66</c:v>
                </c:pt>
                <c:pt idx="4">
                  <c:v>401.77</c:v>
                </c:pt>
                <c:pt idx="5">
                  <c:v>433.46</c:v>
                </c:pt>
                <c:pt idx="6">
                  <c:v>404.11</c:v>
                </c:pt>
              </c:numCache>
            </c:numRef>
          </c:val>
          <c:smooth val="0"/>
        </c:ser>
        <c:dLbls>
          <c:showLegendKey val="0"/>
          <c:showVal val="0"/>
          <c:showCatName val="0"/>
          <c:showSerName val="0"/>
          <c:showPercent val="0"/>
          <c:showBubbleSize val="0"/>
        </c:dLbls>
        <c:marker val="1"/>
        <c:smooth val="0"/>
        <c:axId val="128092416"/>
        <c:axId val="128106496"/>
      </c:lineChart>
      <c:catAx>
        <c:axId val="128092416"/>
        <c:scaling>
          <c:orientation val="minMax"/>
        </c:scaling>
        <c:delete val="0"/>
        <c:axPos val="b"/>
        <c:numFmt formatCode="General" sourceLinked="1"/>
        <c:majorTickMark val="none"/>
        <c:minorTickMark val="none"/>
        <c:tickLblPos val="nextTo"/>
        <c:txPr>
          <a:bodyPr/>
          <a:lstStyle/>
          <a:p>
            <a:pPr>
              <a:defRPr sz="800"/>
            </a:pPr>
            <a:endParaRPr lang="en-US"/>
          </a:p>
        </c:txPr>
        <c:crossAx val="128106496"/>
        <c:crosses val="autoZero"/>
        <c:auto val="1"/>
        <c:lblAlgn val="ctr"/>
        <c:lblOffset val="100"/>
        <c:noMultiLvlLbl val="0"/>
      </c:catAx>
      <c:valAx>
        <c:axId val="12810649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809241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Aberdeen and Shi'!$I$122</c:f>
              <c:strCache>
                <c:ptCount val="1"/>
                <c:pt idx="0">
                  <c:v>4 Bedrooms</c:v>
                </c:pt>
              </c:strCache>
            </c:strRef>
          </c:tx>
          <c:cat>
            <c:numRef>
              <c:f>'BRMA Profile - Aberdeen and Shi'!$J$117:$P$117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Shi'!$J$122:$P$122</c:f>
              <c:numCache>
                <c:formatCode>#,##0</c:formatCode>
                <c:ptCount val="7"/>
                <c:pt idx="0">
                  <c:v>950</c:v>
                </c:pt>
                <c:pt idx="1">
                  <c:v>995</c:v>
                </c:pt>
                <c:pt idx="2">
                  <c:v>1100</c:v>
                </c:pt>
                <c:pt idx="3">
                  <c:v>1400</c:v>
                </c:pt>
                <c:pt idx="4">
                  <c:v>1550</c:v>
                </c:pt>
                <c:pt idx="5">
                  <c:v>1450</c:v>
                </c:pt>
                <c:pt idx="6">
                  <c:v>1200</c:v>
                </c:pt>
              </c:numCache>
            </c:numRef>
          </c:val>
          <c:smooth val="0"/>
        </c:ser>
        <c:ser>
          <c:idx val="0"/>
          <c:order val="1"/>
          <c:tx>
            <c:strRef>
              <c:f>'BRMA Profile - Aberdeen and Shi'!$I$121</c:f>
              <c:strCache>
                <c:ptCount val="1"/>
                <c:pt idx="0">
                  <c:v>3 Bedrooms</c:v>
                </c:pt>
              </c:strCache>
            </c:strRef>
          </c:tx>
          <c:cat>
            <c:numRef>
              <c:f>'BRMA Profile - Aberdeen and Shi'!$J$117:$P$117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Shi'!$J$121:$P$121</c:f>
              <c:numCache>
                <c:formatCode>#,##0</c:formatCode>
                <c:ptCount val="7"/>
                <c:pt idx="0">
                  <c:v>750</c:v>
                </c:pt>
                <c:pt idx="1">
                  <c:v>750</c:v>
                </c:pt>
                <c:pt idx="2">
                  <c:v>825</c:v>
                </c:pt>
                <c:pt idx="3">
                  <c:v>950</c:v>
                </c:pt>
                <c:pt idx="4">
                  <c:v>1100</c:v>
                </c:pt>
                <c:pt idx="5">
                  <c:v>1100</c:v>
                </c:pt>
                <c:pt idx="6">
                  <c:v>900</c:v>
                </c:pt>
              </c:numCache>
            </c:numRef>
          </c:val>
          <c:smooth val="0"/>
        </c:ser>
        <c:ser>
          <c:idx val="1"/>
          <c:order val="2"/>
          <c:tx>
            <c:strRef>
              <c:f>'BRMA Profile - Aberdeen and Shi'!$I$120</c:f>
              <c:strCache>
                <c:ptCount val="1"/>
                <c:pt idx="0">
                  <c:v>2 Bedrooms</c:v>
                </c:pt>
              </c:strCache>
            </c:strRef>
          </c:tx>
          <c:cat>
            <c:numRef>
              <c:f>'BRMA Profile - Aberdeen and Shi'!$J$117:$P$117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Shi'!$J$120:$P$120</c:f>
              <c:numCache>
                <c:formatCode>#,##0</c:formatCode>
                <c:ptCount val="7"/>
                <c:pt idx="0">
                  <c:v>650</c:v>
                </c:pt>
                <c:pt idx="1">
                  <c:v>695</c:v>
                </c:pt>
                <c:pt idx="2">
                  <c:v>700</c:v>
                </c:pt>
                <c:pt idx="3">
                  <c:v>800</c:v>
                </c:pt>
                <c:pt idx="4">
                  <c:v>875</c:v>
                </c:pt>
                <c:pt idx="5">
                  <c:v>875</c:v>
                </c:pt>
                <c:pt idx="6">
                  <c:v>750</c:v>
                </c:pt>
              </c:numCache>
            </c:numRef>
          </c:val>
          <c:smooth val="0"/>
        </c:ser>
        <c:ser>
          <c:idx val="2"/>
          <c:order val="3"/>
          <c:tx>
            <c:strRef>
              <c:f>'BRMA Profile - Aberdeen and Shi'!$I$119</c:f>
              <c:strCache>
                <c:ptCount val="1"/>
                <c:pt idx="0">
                  <c:v>1 Bedroom </c:v>
                </c:pt>
              </c:strCache>
            </c:strRef>
          </c:tx>
          <c:cat>
            <c:numRef>
              <c:f>'BRMA Profile - Aberdeen and Shi'!$J$117:$P$117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Shi'!$J$119:$P$119</c:f>
              <c:numCache>
                <c:formatCode>#,##0</c:formatCode>
                <c:ptCount val="7"/>
                <c:pt idx="0">
                  <c:v>525</c:v>
                </c:pt>
                <c:pt idx="1">
                  <c:v>550</c:v>
                </c:pt>
                <c:pt idx="2">
                  <c:v>550</c:v>
                </c:pt>
                <c:pt idx="3">
                  <c:v>600</c:v>
                </c:pt>
                <c:pt idx="4">
                  <c:v>650</c:v>
                </c:pt>
                <c:pt idx="5">
                  <c:v>675</c:v>
                </c:pt>
                <c:pt idx="6">
                  <c:v>550</c:v>
                </c:pt>
              </c:numCache>
            </c:numRef>
          </c:val>
          <c:smooth val="0"/>
        </c:ser>
        <c:ser>
          <c:idx val="3"/>
          <c:order val="4"/>
          <c:tx>
            <c:strRef>
              <c:f>'BRMA Profile - Aberdeen and Shi'!$I$118</c:f>
              <c:strCache>
                <c:ptCount val="1"/>
                <c:pt idx="0">
                  <c:v>1 Bedroom Shared</c:v>
                </c:pt>
              </c:strCache>
            </c:strRef>
          </c:tx>
          <c:cat>
            <c:numRef>
              <c:f>'BRMA Profile - Aberdeen and Shi'!$J$117:$P$117</c:f>
              <c:numCache>
                <c:formatCode>General</c:formatCode>
                <c:ptCount val="7"/>
                <c:pt idx="0">
                  <c:v>2010</c:v>
                </c:pt>
                <c:pt idx="1">
                  <c:v>2011</c:v>
                </c:pt>
                <c:pt idx="2">
                  <c:v>2012</c:v>
                </c:pt>
                <c:pt idx="3">
                  <c:v>2013</c:v>
                </c:pt>
                <c:pt idx="4">
                  <c:v>2014</c:v>
                </c:pt>
                <c:pt idx="5">
                  <c:v>2015</c:v>
                </c:pt>
                <c:pt idx="6">
                  <c:v>2016</c:v>
                </c:pt>
              </c:numCache>
            </c:numRef>
          </c:cat>
          <c:val>
            <c:numRef>
              <c:f>'BRMA Profile - Aberdeen and Shi'!$J$118:$P$118</c:f>
              <c:numCache>
                <c:formatCode>#,##0</c:formatCode>
                <c:ptCount val="7"/>
                <c:pt idx="0">
                  <c:v>335</c:v>
                </c:pt>
                <c:pt idx="1">
                  <c:v>325</c:v>
                </c:pt>
                <c:pt idx="2">
                  <c:v>340</c:v>
                </c:pt>
                <c:pt idx="3">
                  <c:v>350</c:v>
                </c:pt>
                <c:pt idx="4">
                  <c:v>400</c:v>
                </c:pt>
                <c:pt idx="5">
                  <c:v>407.5</c:v>
                </c:pt>
                <c:pt idx="6">
                  <c:v>400</c:v>
                </c:pt>
              </c:numCache>
            </c:numRef>
          </c:val>
          <c:smooth val="0"/>
        </c:ser>
        <c:dLbls>
          <c:showLegendKey val="0"/>
          <c:showVal val="0"/>
          <c:showCatName val="0"/>
          <c:showSerName val="0"/>
          <c:showPercent val="0"/>
          <c:showBubbleSize val="0"/>
        </c:dLbls>
        <c:marker val="1"/>
        <c:smooth val="0"/>
        <c:axId val="128225280"/>
        <c:axId val="128226816"/>
      </c:lineChart>
      <c:catAx>
        <c:axId val="128225280"/>
        <c:scaling>
          <c:orientation val="minMax"/>
        </c:scaling>
        <c:delete val="0"/>
        <c:axPos val="b"/>
        <c:numFmt formatCode="General" sourceLinked="1"/>
        <c:majorTickMark val="none"/>
        <c:minorTickMark val="none"/>
        <c:tickLblPos val="nextTo"/>
        <c:txPr>
          <a:bodyPr/>
          <a:lstStyle/>
          <a:p>
            <a:pPr>
              <a:defRPr sz="800"/>
            </a:pPr>
            <a:endParaRPr lang="en-US"/>
          </a:p>
        </c:txPr>
        <c:crossAx val="128226816"/>
        <c:crosses val="autoZero"/>
        <c:auto val="1"/>
        <c:lblAlgn val="ctr"/>
        <c:lblOffset val="100"/>
        <c:noMultiLvlLbl val="0"/>
      </c:catAx>
      <c:valAx>
        <c:axId val="12822681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822528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Argyll and Bute'!$A$9</c:f>
              <c:strCache>
                <c:ptCount val="1"/>
                <c:pt idx="0">
                  <c:v>Upper Quartile</c:v>
                </c:pt>
              </c:strCache>
            </c:strRef>
          </c:tx>
          <c:cat>
            <c:numRef>
              <c:f>'BRMA Profile - Argyll and Bute'!$B$5:$H$5</c:f>
              <c:numCache>
                <c:formatCode>General</c:formatCode>
                <c:ptCount val="7"/>
                <c:pt idx="0">
                  <c:v>2010</c:v>
                </c:pt>
                <c:pt idx="1">
                  <c:v>2011</c:v>
                </c:pt>
                <c:pt idx="2">
                  <c:v>2012</c:v>
                </c:pt>
                <c:pt idx="3">
                  <c:v>2013</c:v>
                </c:pt>
                <c:pt idx="4">
                  <c:v>2014</c:v>
                </c:pt>
                <c:pt idx="5">
                  <c:v>2015</c:v>
                </c:pt>
                <c:pt idx="6">
                  <c:v>2016</c:v>
                </c:pt>
              </c:numCache>
            </c:numRef>
          </c:cat>
          <c:val>
            <c:numRef>
              <c:f>'BRMA Profile - Argyll and Bute'!$B$9:$H$9</c:f>
              <c:numCache>
                <c:formatCode>#,##0</c:formatCode>
                <c:ptCount val="7"/>
                <c:pt idx="0">
                  <c:v>575</c:v>
                </c:pt>
                <c:pt idx="1">
                  <c:v>575</c:v>
                </c:pt>
                <c:pt idx="2">
                  <c:v>600</c:v>
                </c:pt>
                <c:pt idx="3">
                  <c:v>650</c:v>
                </c:pt>
                <c:pt idx="4">
                  <c:v>725</c:v>
                </c:pt>
                <c:pt idx="5">
                  <c:v>700</c:v>
                </c:pt>
                <c:pt idx="6">
                  <c:v>600</c:v>
                </c:pt>
              </c:numCache>
            </c:numRef>
          </c:val>
          <c:smooth val="0"/>
        </c:ser>
        <c:ser>
          <c:idx val="0"/>
          <c:order val="1"/>
          <c:tx>
            <c:strRef>
              <c:f>'BRMA Profile - Argyll and Bute'!$A$8</c:f>
              <c:strCache>
                <c:ptCount val="1"/>
                <c:pt idx="0">
                  <c:v>Mean</c:v>
                </c:pt>
              </c:strCache>
            </c:strRef>
          </c:tx>
          <c:cat>
            <c:numRef>
              <c:f>'BRMA Profile - Argyll and Bute'!$B$5:$H$5</c:f>
              <c:numCache>
                <c:formatCode>General</c:formatCode>
                <c:ptCount val="7"/>
                <c:pt idx="0">
                  <c:v>2010</c:v>
                </c:pt>
                <c:pt idx="1">
                  <c:v>2011</c:v>
                </c:pt>
                <c:pt idx="2">
                  <c:v>2012</c:v>
                </c:pt>
                <c:pt idx="3">
                  <c:v>2013</c:v>
                </c:pt>
                <c:pt idx="4">
                  <c:v>2014</c:v>
                </c:pt>
                <c:pt idx="5">
                  <c:v>2015</c:v>
                </c:pt>
                <c:pt idx="6">
                  <c:v>2016</c:v>
                </c:pt>
              </c:numCache>
            </c:numRef>
          </c:cat>
          <c:val>
            <c:numRef>
              <c:f>'BRMA Profile - Argyll and Bute'!$B$8:$H$8</c:f>
              <c:numCache>
                <c:formatCode>#,##0</c:formatCode>
                <c:ptCount val="7"/>
                <c:pt idx="0">
                  <c:v>528.64</c:v>
                </c:pt>
                <c:pt idx="1">
                  <c:v>540.49</c:v>
                </c:pt>
                <c:pt idx="2">
                  <c:v>555.25</c:v>
                </c:pt>
                <c:pt idx="3">
                  <c:v>600.17999999999995</c:v>
                </c:pt>
                <c:pt idx="4">
                  <c:v>663.52</c:v>
                </c:pt>
                <c:pt idx="5">
                  <c:v>666.96</c:v>
                </c:pt>
                <c:pt idx="6">
                  <c:v>565.87</c:v>
                </c:pt>
              </c:numCache>
            </c:numRef>
          </c:val>
          <c:smooth val="0"/>
        </c:ser>
        <c:ser>
          <c:idx val="2"/>
          <c:order val="2"/>
          <c:tx>
            <c:strRef>
              <c:f>'BRMA Profile - Argyll and Bute'!$A$7</c:f>
              <c:strCache>
                <c:ptCount val="1"/>
                <c:pt idx="0">
                  <c:v>Median</c:v>
                </c:pt>
              </c:strCache>
            </c:strRef>
          </c:tx>
          <c:cat>
            <c:numRef>
              <c:f>'BRMA Profile - Argyll and Bute'!$B$5:$H$5</c:f>
              <c:numCache>
                <c:formatCode>General</c:formatCode>
                <c:ptCount val="7"/>
                <c:pt idx="0">
                  <c:v>2010</c:v>
                </c:pt>
                <c:pt idx="1">
                  <c:v>2011</c:v>
                </c:pt>
                <c:pt idx="2">
                  <c:v>2012</c:v>
                </c:pt>
                <c:pt idx="3">
                  <c:v>2013</c:v>
                </c:pt>
                <c:pt idx="4">
                  <c:v>2014</c:v>
                </c:pt>
                <c:pt idx="5">
                  <c:v>2015</c:v>
                </c:pt>
                <c:pt idx="6">
                  <c:v>2016</c:v>
                </c:pt>
              </c:numCache>
            </c:numRef>
          </c:cat>
          <c:val>
            <c:numRef>
              <c:f>'BRMA Profile - Argyll and Bute'!$B$7:$H$7</c:f>
              <c:numCache>
                <c:formatCode>#,##0</c:formatCode>
                <c:ptCount val="7"/>
                <c:pt idx="0">
                  <c:v>525</c:v>
                </c:pt>
                <c:pt idx="1">
                  <c:v>550</c:v>
                </c:pt>
                <c:pt idx="2">
                  <c:v>550</c:v>
                </c:pt>
                <c:pt idx="3">
                  <c:v>600</c:v>
                </c:pt>
                <c:pt idx="4">
                  <c:v>650</c:v>
                </c:pt>
                <c:pt idx="5">
                  <c:v>675</c:v>
                </c:pt>
                <c:pt idx="6">
                  <c:v>550</c:v>
                </c:pt>
              </c:numCache>
            </c:numRef>
          </c:val>
          <c:smooth val="0"/>
        </c:ser>
        <c:ser>
          <c:idx val="3"/>
          <c:order val="3"/>
          <c:tx>
            <c:strRef>
              <c:f>'BRMA Profile - Argyll and Bute'!$A$6</c:f>
              <c:strCache>
                <c:ptCount val="1"/>
                <c:pt idx="0">
                  <c:v>Lower Quartile</c:v>
                </c:pt>
              </c:strCache>
            </c:strRef>
          </c:tx>
          <c:marker>
            <c:symbol val="circle"/>
            <c:size val="7"/>
          </c:marker>
          <c:cat>
            <c:numRef>
              <c:f>'BRMA Profile - Argyll and Bute'!$B$5:$H$5</c:f>
              <c:numCache>
                <c:formatCode>General</c:formatCode>
                <c:ptCount val="7"/>
                <c:pt idx="0">
                  <c:v>2010</c:v>
                </c:pt>
                <c:pt idx="1">
                  <c:v>2011</c:v>
                </c:pt>
                <c:pt idx="2">
                  <c:v>2012</c:v>
                </c:pt>
                <c:pt idx="3">
                  <c:v>2013</c:v>
                </c:pt>
                <c:pt idx="4">
                  <c:v>2014</c:v>
                </c:pt>
                <c:pt idx="5">
                  <c:v>2015</c:v>
                </c:pt>
                <c:pt idx="6">
                  <c:v>2016</c:v>
                </c:pt>
              </c:numCache>
            </c:numRef>
          </c:cat>
          <c:val>
            <c:numRef>
              <c:f>'BRMA Profile - Argyll and Bute'!$B$6:$H$6</c:f>
              <c:numCache>
                <c:formatCode>#,##0</c:formatCode>
                <c:ptCount val="7"/>
                <c:pt idx="0">
                  <c:v>500</c:v>
                </c:pt>
                <c:pt idx="1">
                  <c:v>500</c:v>
                </c:pt>
                <c:pt idx="2">
                  <c:v>520</c:v>
                </c:pt>
                <c:pt idx="3">
                  <c:v>550</c:v>
                </c:pt>
                <c:pt idx="4">
                  <c:v>625</c:v>
                </c:pt>
                <c:pt idx="5">
                  <c:v>625</c:v>
                </c:pt>
                <c:pt idx="6">
                  <c:v>510</c:v>
                </c:pt>
              </c:numCache>
            </c:numRef>
          </c:val>
          <c:smooth val="0"/>
        </c:ser>
        <c:dLbls>
          <c:showLegendKey val="0"/>
          <c:showVal val="0"/>
          <c:showCatName val="0"/>
          <c:showSerName val="0"/>
          <c:showPercent val="0"/>
          <c:showBubbleSize val="0"/>
        </c:dLbls>
        <c:marker val="1"/>
        <c:smooth val="0"/>
        <c:axId val="42253312"/>
        <c:axId val="42255104"/>
      </c:lineChart>
      <c:catAx>
        <c:axId val="42253312"/>
        <c:scaling>
          <c:orientation val="minMax"/>
        </c:scaling>
        <c:delete val="0"/>
        <c:axPos val="b"/>
        <c:numFmt formatCode="General" sourceLinked="1"/>
        <c:majorTickMark val="none"/>
        <c:minorTickMark val="none"/>
        <c:tickLblPos val="nextTo"/>
        <c:txPr>
          <a:bodyPr/>
          <a:lstStyle/>
          <a:p>
            <a:pPr>
              <a:defRPr sz="800"/>
            </a:pPr>
            <a:endParaRPr lang="en-US"/>
          </a:p>
        </c:txPr>
        <c:crossAx val="42255104"/>
        <c:crosses val="autoZero"/>
        <c:auto val="1"/>
        <c:lblAlgn val="ctr"/>
        <c:lblOffset val="100"/>
        <c:noMultiLvlLbl val="0"/>
      </c:catAx>
      <c:valAx>
        <c:axId val="42255104"/>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253312"/>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Argyll and Bute'!$A$31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Argyll and Bute'!$B$27:$H$27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Bute'!$B$31:$H$31</c:f>
              <c:numCache>
                <c:formatCode>#,##0</c:formatCode>
                <c:ptCount val="7"/>
                <c:pt idx="0">
                  <c:v>700</c:v>
                </c:pt>
                <c:pt idx="1">
                  <c:v>750</c:v>
                </c:pt>
                <c:pt idx="2">
                  <c:v>775</c:v>
                </c:pt>
                <c:pt idx="3">
                  <c:v>900</c:v>
                </c:pt>
                <c:pt idx="4">
                  <c:v>1000</c:v>
                </c:pt>
                <c:pt idx="5">
                  <c:v>950</c:v>
                </c:pt>
                <c:pt idx="6">
                  <c:v>800</c:v>
                </c:pt>
              </c:numCache>
            </c:numRef>
          </c:val>
          <c:smooth val="0"/>
        </c:ser>
        <c:ser>
          <c:idx val="2"/>
          <c:order val="1"/>
          <c:tx>
            <c:strRef>
              <c:f>'BRMA Profile - Argyll and Bute'!$A$30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Argyll and Bute'!$B$27:$H$27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Bute'!$B$30:$H$30</c:f>
              <c:numCache>
                <c:formatCode>#,##0</c:formatCode>
                <c:ptCount val="7"/>
                <c:pt idx="0">
                  <c:v>642.58000000000004</c:v>
                </c:pt>
                <c:pt idx="1">
                  <c:v>670.81</c:v>
                </c:pt>
                <c:pt idx="2">
                  <c:v>701.44</c:v>
                </c:pt>
                <c:pt idx="3">
                  <c:v>819.48</c:v>
                </c:pt>
                <c:pt idx="4">
                  <c:v>898.08</c:v>
                </c:pt>
                <c:pt idx="5">
                  <c:v>873.8</c:v>
                </c:pt>
                <c:pt idx="6">
                  <c:v>754.39</c:v>
                </c:pt>
              </c:numCache>
            </c:numRef>
          </c:val>
          <c:smooth val="0"/>
        </c:ser>
        <c:ser>
          <c:idx val="1"/>
          <c:order val="2"/>
          <c:tx>
            <c:strRef>
              <c:f>'BRMA Profile - Argyll and Bute'!$A$29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Argyll and Bute'!$B$27:$H$27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Bute'!$B$29:$H$29</c:f>
              <c:numCache>
                <c:formatCode>#,##0</c:formatCode>
                <c:ptCount val="7"/>
                <c:pt idx="0">
                  <c:v>650</c:v>
                </c:pt>
                <c:pt idx="1">
                  <c:v>695</c:v>
                </c:pt>
                <c:pt idx="2">
                  <c:v>700</c:v>
                </c:pt>
                <c:pt idx="3">
                  <c:v>800</c:v>
                </c:pt>
                <c:pt idx="4">
                  <c:v>875</c:v>
                </c:pt>
                <c:pt idx="5">
                  <c:v>875</c:v>
                </c:pt>
                <c:pt idx="6">
                  <c:v>750</c:v>
                </c:pt>
              </c:numCache>
            </c:numRef>
          </c:val>
          <c:smooth val="0"/>
        </c:ser>
        <c:ser>
          <c:idx val="0"/>
          <c:order val="3"/>
          <c:tx>
            <c:strRef>
              <c:f>'BRMA Profile - Argyll and Bute'!$A$28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Argyll and Bute'!$B$27:$H$27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Bute'!$B$28:$H$28</c:f>
              <c:numCache>
                <c:formatCode>#,##0</c:formatCode>
                <c:ptCount val="7"/>
                <c:pt idx="0">
                  <c:v>590</c:v>
                </c:pt>
                <c:pt idx="1">
                  <c:v>600</c:v>
                </c:pt>
                <c:pt idx="2">
                  <c:v>650</c:v>
                </c:pt>
                <c:pt idx="3">
                  <c:v>700</c:v>
                </c:pt>
                <c:pt idx="4">
                  <c:v>795</c:v>
                </c:pt>
                <c:pt idx="5" formatCode="General">
                  <c:v>795</c:v>
                </c:pt>
                <c:pt idx="6" formatCode="General">
                  <c:v>675</c:v>
                </c:pt>
              </c:numCache>
            </c:numRef>
          </c:val>
          <c:smooth val="0"/>
        </c:ser>
        <c:dLbls>
          <c:showLegendKey val="0"/>
          <c:showVal val="0"/>
          <c:showCatName val="0"/>
          <c:showSerName val="0"/>
          <c:showPercent val="0"/>
          <c:showBubbleSize val="0"/>
        </c:dLbls>
        <c:marker val="1"/>
        <c:smooth val="0"/>
        <c:axId val="42402176"/>
        <c:axId val="42403328"/>
      </c:lineChart>
      <c:catAx>
        <c:axId val="42402176"/>
        <c:scaling>
          <c:orientation val="minMax"/>
        </c:scaling>
        <c:delete val="0"/>
        <c:axPos val="b"/>
        <c:numFmt formatCode="General" sourceLinked="1"/>
        <c:majorTickMark val="none"/>
        <c:minorTickMark val="none"/>
        <c:tickLblPos val="nextTo"/>
        <c:txPr>
          <a:bodyPr/>
          <a:lstStyle/>
          <a:p>
            <a:pPr>
              <a:defRPr sz="800"/>
            </a:pPr>
            <a:endParaRPr lang="en-US"/>
          </a:p>
        </c:txPr>
        <c:crossAx val="42403328"/>
        <c:crosses val="autoZero"/>
        <c:auto val="1"/>
        <c:lblAlgn val="ctr"/>
        <c:lblOffset val="100"/>
        <c:noMultiLvlLbl val="0"/>
      </c:catAx>
      <c:valAx>
        <c:axId val="4240332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40217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Argyll and Bute'!$A$53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Argyll and Bute'!$B$49:$H$49</c:f>
              <c:numCache>
                <c:formatCode>General</c:formatCode>
                <c:ptCount val="7"/>
                <c:pt idx="0">
                  <c:v>2010</c:v>
                </c:pt>
                <c:pt idx="1">
                  <c:v>2011</c:v>
                </c:pt>
                <c:pt idx="2">
                  <c:v>2012</c:v>
                </c:pt>
                <c:pt idx="3">
                  <c:v>2013</c:v>
                </c:pt>
                <c:pt idx="4">
                  <c:v>2014</c:v>
                </c:pt>
                <c:pt idx="5">
                  <c:v>2015</c:v>
                </c:pt>
                <c:pt idx="6">
                  <c:v>2016</c:v>
                </c:pt>
              </c:numCache>
            </c:numRef>
          </c:cat>
          <c:val>
            <c:numRef>
              <c:f>'BRMA Profile - Argyll and Bute'!$B$53:$H$53</c:f>
              <c:numCache>
                <c:formatCode>#,##0</c:formatCode>
                <c:ptCount val="7"/>
                <c:pt idx="0">
                  <c:v>850</c:v>
                </c:pt>
                <c:pt idx="1">
                  <c:v>875</c:v>
                </c:pt>
                <c:pt idx="2">
                  <c:v>950</c:v>
                </c:pt>
                <c:pt idx="3">
                  <c:v>1200</c:v>
                </c:pt>
                <c:pt idx="4">
                  <c:v>1300</c:v>
                </c:pt>
                <c:pt idx="5">
                  <c:v>1250</c:v>
                </c:pt>
                <c:pt idx="6">
                  <c:v>1050</c:v>
                </c:pt>
              </c:numCache>
            </c:numRef>
          </c:val>
          <c:smooth val="0"/>
        </c:ser>
        <c:ser>
          <c:idx val="1"/>
          <c:order val="1"/>
          <c:tx>
            <c:strRef>
              <c:f>'BRMA Profile - Argyll and Bute'!$A$52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Argyll and Bute'!$B$49:$H$49</c:f>
              <c:numCache>
                <c:formatCode>General</c:formatCode>
                <c:ptCount val="7"/>
                <c:pt idx="0">
                  <c:v>2010</c:v>
                </c:pt>
                <c:pt idx="1">
                  <c:v>2011</c:v>
                </c:pt>
                <c:pt idx="2">
                  <c:v>2012</c:v>
                </c:pt>
                <c:pt idx="3">
                  <c:v>2013</c:v>
                </c:pt>
                <c:pt idx="4">
                  <c:v>2014</c:v>
                </c:pt>
                <c:pt idx="5">
                  <c:v>2015</c:v>
                </c:pt>
                <c:pt idx="6">
                  <c:v>2016</c:v>
                </c:pt>
              </c:numCache>
            </c:numRef>
          </c:cat>
          <c:val>
            <c:numRef>
              <c:f>'BRMA Profile - Argyll and Bute'!$B$52:$H$52</c:f>
              <c:numCache>
                <c:formatCode>#,##0</c:formatCode>
                <c:ptCount val="7"/>
                <c:pt idx="0">
                  <c:v>743.67</c:v>
                </c:pt>
                <c:pt idx="1">
                  <c:v>752.95</c:v>
                </c:pt>
                <c:pt idx="2">
                  <c:v>827.09</c:v>
                </c:pt>
                <c:pt idx="3">
                  <c:v>1019.32</c:v>
                </c:pt>
                <c:pt idx="4">
                  <c:v>1089.01</c:v>
                </c:pt>
                <c:pt idx="5">
                  <c:v>1072.46</c:v>
                </c:pt>
                <c:pt idx="6">
                  <c:v>930.15</c:v>
                </c:pt>
              </c:numCache>
            </c:numRef>
          </c:val>
          <c:smooth val="0"/>
        </c:ser>
        <c:ser>
          <c:idx val="2"/>
          <c:order val="2"/>
          <c:tx>
            <c:strRef>
              <c:f>'BRMA Profile - Argyll and Bute'!$A$51</c:f>
              <c:strCache>
                <c:ptCount val="1"/>
                <c:pt idx="0">
                  <c:v>Median</c:v>
                </c:pt>
              </c:strCache>
            </c:strRef>
          </c:tx>
          <c:cat>
            <c:numRef>
              <c:f>'BRMA Profile - Argyll and Bute'!$B$49:$H$49</c:f>
              <c:numCache>
                <c:formatCode>General</c:formatCode>
                <c:ptCount val="7"/>
                <c:pt idx="0">
                  <c:v>2010</c:v>
                </c:pt>
                <c:pt idx="1">
                  <c:v>2011</c:v>
                </c:pt>
                <c:pt idx="2">
                  <c:v>2012</c:v>
                </c:pt>
                <c:pt idx="3">
                  <c:v>2013</c:v>
                </c:pt>
                <c:pt idx="4">
                  <c:v>2014</c:v>
                </c:pt>
                <c:pt idx="5">
                  <c:v>2015</c:v>
                </c:pt>
                <c:pt idx="6">
                  <c:v>2016</c:v>
                </c:pt>
              </c:numCache>
            </c:numRef>
          </c:cat>
          <c:val>
            <c:numRef>
              <c:f>'BRMA Profile - Argyll and Bute'!$B$51:$H$51</c:f>
              <c:numCache>
                <c:formatCode>#,##0</c:formatCode>
                <c:ptCount val="7"/>
                <c:pt idx="0">
                  <c:v>750</c:v>
                </c:pt>
                <c:pt idx="1">
                  <c:v>750</c:v>
                </c:pt>
                <c:pt idx="2">
                  <c:v>825</c:v>
                </c:pt>
                <c:pt idx="3">
                  <c:v>950</c:v>
                </c:pt>
                <c:pt idx="4">
                  <c:v>1100</c:v>
                </c:pt>
                <c:pt idx="5">
                  <c:v>1100</c:v>
                </c:pt>
                <c:pt idx="6">
                  <c:v>900</c:v>
                </c:pt>
              </c:numCache>
            </c:numRef>
          </c:val>
          <c:smooth val="0"/>
        </c:ser>
        <c:ser>
          <c:idx val="3"/>
          <c:order val="3"/>
          <c:tx>
            <c:strRef>
              <c:f>'BRMA Profile - Argyll and Bute'!$A$50</c:f>
              <c:strCache>
                <c:ptCount val="1"/>
                <c:pt idx="0">
                  <c:v>Lower Quartile</c:v>
                </c:pt>
              </c:strCache>
            </c:strRef>
          </c:tx>
          <c:marker>
            <c:symbol val="circle"/>
            <c:size val="7"/>
          </c:marker>
          <c:cat>
            <c:numRef>
              <c:f>'BRMA Profile - Argyll and Bute'!$B$49:$H$49</c:f>
              <c:numCache>
                <c:formatCode>General</c:formatCode>
                <c:ptCount val="7"/>
                <c:pt idx="0">
                  <c:v>2010</c:v>
                </c:pt>
                <c:pt idx="1">
                  <c:v>2011</c:v>
                </c:pt>
                <c:pt idx="2">
                  <c:v>2012</c:v>
                </c:pt>
                <c:pt idx="3">
                  <c:v>2013</c:v>
                </c:pt>
                <c:pt idx="4">
                  <c:v>2014</c:v>
                </c:pt>
                <c:pt idx="5">
                  <c:v>2015</c:v>
                </c:pt>
                <c:pt idx="6">
                  <c:v>2016</c:v>
                </c:pt>
              </c:numCache>
            </c:numRef>
          </c:cat>
          <c:val>
            <c:numRef>
              <c:f>'BRMA Profile - Argyll and Bute'!$B$50:$H$50</c:f>
              <c:numCache>
                <c:formatCode>#,##0</c:formatCode>
                <c:ptCount val="7"/>
                <c:pt idx="0">
                  <c:v>650</c:v>
                </c:pt>
                <c:pt idx="1">
                  <c:v>650</c:v>
                </c:pt>
                <c:pt idx="2">
                  <c:v>700</c:v>
                </c:pt>
                <c:pt idx="3">
                  <c:v>775</c:v>
                </c:pt>
                <c:pt idx="4">
                  <c:v>850</c:v>
                </c:pt>
                <c:pt idx="5">
                  <c:v>900</c:v>
                </c:pt>
                <c:pt idx="6">
                  <c:v>800</c:v>
                </c:pt>
              </c:numCache>
            </c:numRef>
          </c:val>
          <c:smooth val="0"/>
        </c:ser>
        <c:dLbls>
          <c:showLegendKey val="0"/>
          <c:showVal val="0"/>
          <c:showCatName val="0"/>
          <c:showSerName val="0"/>
          <c:showPercent val="0"/>
          <c:showBubbleSize val="0"/>
        </c:dLbls>
        <c:marker val="1"/>
        <c:smooth val="0"/>
        <c:axId val="42439424"/>
        <c:axId val="42440960"/>
      </c:lineChart>
      <c:catAx>
        <c:axId val="42439424"/>
        <c:scaling>
          <c:orientation val="minMax"/>
        </c:scaling>
        <c:delete val="0"/>
        <c:axPos val="b"/>
        <c:numFmt formatCode="General" sourceLinked="1"/>
        <c:majorTickMark val="none"/>
        <c:minorTickMark val="none"/>
        <c:tickLblPos val="nextTo"/>
        <c:txPr>
          <a:bodyPr/>
          <a:lstStyle/>
          <a:p>
            <a:pPr>
              <a:defRPr sz="800"/>
            </a:pPr>
            <a:endParaRPr lang="en-US"/>
          </a:p>
        </c:txPr>
        <c:crossAx val="42440960"/>
        <c:crosses val="autoZero"/>
        <c:auto val="1"/>
        <c:lblAlgn val="ctr"/>
        <c:lblOffset val="100"/>
        <c:noMultiLvlLbl val="0"/>
      </c:catAx>
      <c:valAx>
        <c:axId val="4244096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43942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Argyll and Bute'!$A$75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Argyll and Bute'!$B$71:$H$71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Bute'!$B$75:$H$75</c:f>
              <c:numCache>
                <c:formatCode>#,##0</c:formatCode>
                <c:ptCount val="7"/>
                <c:pt idx="0">
                  <c:v>1000</c:v>
                </c:pt>
                <c:pt idx="1">
                  <c:v>1200</c:v>
                </c:pt>
                <c:pt idx="2">
                  <c:v>1300</c:v>
                </c:pt>
                <c:pt idx="3">
                  <c:v>1800</c:v>
                </c:pt>
                <c:pt idx="4">
                  <c:v>1850</c:v>
                </c:pt>
                <c:pt idx="5">
                  <c:v>1700</c:v>
                </c:pt>
                <c:pt idx="6">
                  <c:v>1500</c:v>
                </c:pt>
              </c:numCache>
            </c:numRef>
          </c:val>
          <c:smooth val="0"/>
        </c:ser>
        <c:ser>
          <c:idx val="1"/>
          <c:order val="1"/>
          <c:tx>
            <c:strRef>
              <c:f>'BRMA Profile - Argyll and Bute'!$A$74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Argyll and Bute'!$B$71:$H$71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Bute'!$B$74:$H$74</c:f>
              <c:numCache>
                <c:formatCode>#,##0</c:formatCode>
                <c:ptCount val="7"/>
                <c:pt idx="0">
                  <c:v>943.66</c:v>
                </c:pt>
                <c:pt idx="1">
                  <c:v>1017.76</c:v>
                </c:pt>
                <c:pt idx="2">
                  <c:v>1105.08</c:v>
                </c:pt>
                <c:pt idx="3">
                  <c:v>1484.07</c:v>
                </c:pt>
                <c:pt idx="4">
                  <c:v>1564.74</c:v>
                </c:pt>
                <c:pt idx="5">
                  <c:v>1492.52</c:v>
                </c:pt>
                <c:pt idx="6">
                  <c:v>1291.33</c:v>
                </c:pt>
              </c:numCache>
            </c:numRef>
          </c:val>
          <c:smooth val="0"/>
        </c:ser>
        <c:ser>
          <c:idx val="2"/>
          <c:order val="2"/>
          <c:tx>
            <c:strRef>
              <c:f>'BRMA Profile - Argyll and Bute'!$A$73</c:f>
              <c:strCache>
                <c:ptCount val="1"/>
                <c:pt idx="0">
                  <c:v>Median</c:v>
                </c:pt>
              </c:strCache>
            </c:strRef>
          </c:tx>
          <c:cat>
            <c:numRef>
              <c:f>'BRMA Profile - Argyll and Bute'!$B$71:$H$71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Bute'!$B$73:$H$73</c:f>
              <c:numCache>
                <c:formatCode>#,##0</c:formatCode>
                <c:ptCount val="7"/>
                <c:pt idx="0">
                  <c:v>950</c:v>
                </c:pt>
                <c:pt idx="1">
                  <c:v>995</c:v>
                </c:pt>
                <c:pt idx="2">
                  <c:v>1100</c:v>
                </c:pt>
                <c:pt idx="3">
                  <c:v>1400</c:v>
                </c:pt>
                <c:pt idx="4">
                  <c:v>1550</c:v>
                </c:pt>
                <c:pt idx="5">
                  <c:v>1450</c:v>
                </c:pt>
                <c:pt idx="6">
                  <c:v>1200</c:v>
                </c:pt>
              </c:numCache>
            </c:numRef>
          </c:val>
          <c:smooth val="0"/>
        </c:ser>
        <c:ser>
          <c:idx val="3"/>
          <c:order val="3"/>
          <c:tx>
            <c:strRef>
              <c:f>'BRMA Profile - Argyll and Bute'!$A$72</c:f>
              <c:strCache>
                <c:ptCount val="1"/>
                <c:pt idx="0">
                  <c:v>Lower Quartile</c:v>
                </c:pt>
              </c:strCache>
            </c:strRef>
          </c:tx>
          <c:marker>
            <c:symbol val="circle"/>
            <c:size val="7"/>
          </c:marker>
          <c:cat>
            <c:numRef>
              <c:f>'BRMA Profile - Argyll and Bute'!$B$71:$H$71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Bute'!$B$72:$H$72</c:f>
              <c:numCache>
                <c:formatCode>#,##0</c:formatCode>
                <c:ptCount val="7"/>
                <c:pt idx="0">
                  <c:v>850</c:v>
                </c:pt>
                <c:pt idx="1">
                  <c:v>850</c:v>
                </c:pt>
                <c:pt idx="2">
                  <c:v>900</c:v>
                </c:pt>
                <c:pt idx="3">
                  <c:v>1100</c:v>
                </c:pt>
                <c:pt idx="4">
                  <c:v>1200</c:v>
                </c:pt>
                <c:pt idx="5">
                  <c:v>1250</c:v>
                </c:pt>
                <c:pt idx="6">
                  <c:v>1000</c:v>
                </c:pt>
              </c:numCache>
            </c:numRef>
          </c:val>
          <c:smooth val="0"/>
        </c:ser>
        <c:dLbls>
          <c:showLegendKey val="0"/>
          <c:showVal val="0"/>
          <c:showCatName val="0"/>
          <c:showSerName val="0"/>
          <c:showPercent val="0"/>
          <c:showBubbleSize val="0"/>
        </c:dLbls>
        <c:marker val="1"/>
        <c:smooth val="0"/>
        <c:axId val="42375040"/>
        <c:axId val="42376192"/>
      </c:lineChart>
      <c:catAx>
        <c:axId val="42375040"/>
        <c:scaling>
          <c:orientation val="minMax"/>
        </c:scaling>
        <c:delete val="0"/>
        <c:axPos val="b"/>
        <c:numFmt formatCode="General" sourceLinked="1"/>
        <c:majorTickMark val="none"/>
        <c:minorTickMark val="none"/>
        <c:tickLblPos val="nextTo"/>
        <c:txPr>
          <a:bodyPr/>
          <a:lstStyle/>
          <a:p>
            <a:pPr>
              <a:defRPr sz="800"/>
            </a:pPr>
            <a:endParaRPr lang="en-US"/>
          </a:p>
        </c:txPr>
        <c:crossAx val="42376192"/>
        <c:crosses val="autoZero"/>
        <c:auto val="1"/>
        <c:lblAlgn val="ctr"/>
        <c:lblOffset val="100"/>
        <c:noMultiLvlLbl val="0"/>
      </c:catAx>
      <c:valAx>
        <c:axId val="4237619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37504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Argyll and Bute'!$A$97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Argyll and Bute'!$B$93:$H$93</c:f>
              <c:numCache>
                <c:formatCode>General</c:formatCode>
                <c:ptCount val="7"/>
                <c:pt idx="0">
                  <c:v>2010</c:v>
                </c:pt>
                <c:pt idx="1">
                  <c:v>2011</c:v>
                </c:pt>
                <c:pt idx="2">
                  <c:v>2012</c:v>
                </c:pt>
                <c:pt idx="3">
                  <c:v>2013</c:v>
                </c:pt>
                <c:pt idx="4">
                  <c:v>2014</c:v>
                </c:pt>
                <c:pt idx="5">
                  <c:v>2015</c:v>
                </c:pt>
                <c:pt idx="6">
                  <c:v>2016</c:v>
                </c:pt>
              </c:numCache>
            </c:numRef>
          </c:cat>
          <c:val>
            <c:numRef>
              <c:f>'BRMA Profile - Argyll and Bute'!$B$97:$H$97</c:f>
              <c:numCache>
                <c:formatCode>#,##0</c:formatCode>
                <c:ptCount val="7"/>
                <c:pt idx="0">
                  <c:v>360</c:v>
                </c:pt>
                <c:pt idx="1">
                  <c:v>355</c:v>
                </c:pt>
                <c:pt idx="2">
                  <c:v>375</c:v>
                </c:pt>
                <c:pt idx="3">
                  <c:v>400</c:v>
                </c:pt>
                <c:pt idx="4">
                  <c:v>450</c:v>
                </c:pt>
                <c:pt idx="5">
                  <c:v>500</c:v>
                </c:pt>
                <c:pt idx="6">
                  <c:v>450</c:v>
                </c:pt>
              </c:numCache>
            </c:numRef>
          </c:val>
          <c:smooth val="0"/>
        </c:ser>
        <c:ser>
          <c:idx val="1"/>
          <c:order val="1"/>
          <c:tx>
            <c:strRef>
              <c:f>'BRMA Profile - Argyll and Bute'!$A$96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Argyll and Bute'!$B$93:$H$93</c:f>
              <c:numCache>
                <c:formatCode>General</c:formatCode>
                <c:ptCount val="7"/>
                <c:pt idx="0">
                  <c:v>2010</c:v>
                </c:pt>
                <c:pt idx="1">
                  <c:v>2011</c:v>
                </c:pt>
                <c:pt idx="2">
                  <c:v>2012</c:v>
                </c:pt>
                <c:pt idx="3">
                  <c:v>2013</c:v>
                </c:pt>
                <c:pt idx="4">
                  <c:v>2014</c:v>
                </c:pt>
                <c:pt idx="5">
                  <c:v>2015</c:v>
                </c:pt>
                <c:pt idx="6">
                  <c:v>2016</c:v>
                </c:pt>
              </c:numCache>
            </c:numRef>
          </c:cat>
          <c:val>
            <c:numRef>
              <c:f>'BRMA Profile - Argyll and Bute'!$B$96:$H$96</c:f>
              <c:numCache>
                <c:formatCode>#,##0</c:formatCode>
                <c:ptCount val="7"/>
                <c:pt idx="0">
                  <c:v>328.42</c:v>
                </c:pt>
                <c:pt idx="1">
                  <c:v>322.86</c:v>
                </c:pt>
                <c:pt idx="2">
                  <c:v>338.34</c:v>
                </c:pt>
                <c:pt idx="3">
                  <c:v>365.66</c:v>
                </c:pt>
                <c:pt idx="4">
                  <c:v>401.77</c:v>
                </c:pt>
                <c:pt idx="5">
                  <c:v>433.46</c:v>
                </c:pt>
                <c:pt idx="6">
                  <c:v>404.11</c:v>
                </c:pt>
              </c:numCache>
            </c:numRef>
          </c:val>
          <c:smooth val="0"/>
        </c:ser>
        <c:ser>
          <c:idx val="2"/>
          <c:order val="2"/>
          <c:tx>
            <c:strRef>
              <c:f>'BRMA Profile - Argyll and Bute'!$A$95</c:f>
              <c:strCache>
                <c:ptCount val="1"/>
                <c:pt idx="0">
                  <c:v>Median</c:v>
                </c:pt>
              </c:strCache>
            </c:strRef>
          </c:tx>
          <c:cat>
            <c:numRef>
              <c:f>'BRMA Profile - Argyll and Bute'!$B$93:$H$93</c:f>
              <c:numCache>
                <c:formatCode>General</c:formatCode>
                <c:ptCount val="7"/>
                <c:pt idx="0">
                  <c:v>2010</c:v>
                </c:pt>
                <c:pt idx="1">
                  <c:v>2011</c:v>
                </c:pt>
                <c:pt idx="2">
                  <c:v>2012</c:v>
                </c:pt>
                <c:pt idx="3">
                  <c:v>2013</c:v>
                </c:pt>
                <c:pt idx="4">
                  <c:v>2014</c:v>
                </c:pt>
                <c:pt idx="5">
                  <c:v>2015</c:v>
                </c:pt>
                <c:pt idx="6">
                  <c:v>2016</c:v>
                </c:pt>
              </c:numCache>
            </c:numRef>
          </c:cat>
          <c:val>
            <c:numRef>
              <c:f>'BRMA Profile - Argyll and Bute'!$B$95:$H$95</c:f>
              <c:numCache>
                <c:formatCode>#,##0</c:formatCode>
                <c:ptCount val="7"/>
                <c:pt idx="0">
                  <c:v>335</c:v>
                </c:pt>
                <c:pt idx="1">
                  <c:v>325</c:v>
                </c:pt>
                <c:pt idx="2">
                  <c:v>340</c:v>
                </c:pt>
                <c:pt idx="3">
                  <c:v>350</c:v>
                </c:pt>
                <c:pt idx="4">
                  <c:v>400</c:v>
                </c:pt>
                <c:pt idx="5">
                  <c:v>407.5</c:v>
                </c:pt>
                <c:pt idx="6">
                  <c:v>400</c:v>
                </c:pt>
              </c:numCache>
            </c:numRef>
          </c:val>
          <c:smooth val="0"/>
        </c:ser>
        <c:ser>
          <c:idx val="3"/>
          <c:order val="3"/>
          <c:tx>
            <c:strRef>
              <c:f>'BRMA Profile - Argyll and Bute'!$A$94</c:f>
              <c:strCache>
                <c:ptCount val="1"/>
                <c:pt idx="0">
                  <c:v>Lower Quartile</c:v>
                </c:pt>
              </c:strCache>
            </c:strRef>
          </c:tx>
          <c:marker>
            <c:symbol val="circle"/>
            <c:size val="7"/>
          </c:marker>
          <c:cat>
            <c:numRef>
              <c:f>'BRMA Profile - Argyll and Bute'!$B$93:$H$93</c:f>
              <c:numCache>
                <c:formatCode>General</c:formatCode>
                <c:ptCount val="7"/>
                <c:pt idx="0">
                  <c:v>2010</c:v>
                </c:pt>
                <c:pt idx="1">
                  <c:v>2011</c:v>
                </c:pt>
                <c:pt idx="2">
                  <c:v>2012</c:v>
                </c:pt>
                <c:pt idx="3">
                  <c:v>2013</c:v>
                </c:pt>
                <c:pt idx="4">
                  <c:v>2014</c:v>
                </c:pt>
                <c:pt idx="5">
                  <c:v>2015</c:v>
                </c:pt>
                <c:pt idx="6">
                  <c:v>2016</c:v>
                </c:pt>
              </c:numCache>
            </c:numRef>
          </c:cat>
          <c:val>
            <c:numRef>
              <c:f>'BRMA Profile - Argyll and Bute'!$B$94:$H$94</c:f>
              <c:numCache>
                <c:formatCode>#,##0</c:formatCode>
                <c:ptCount val="7"/>
                <c:pt idx="0">
                  <c:v>286</c:v>
                </c:pt>
                <c:pt idx="1">
                  <c:v>285</c:v>
                </c:pt>
                <c:pt idx="2">
                  <c:v>300</c:v>
                </c:pt>
                <c:pt idx="3">
                  <c:v>316.33</c:v>
                </c:pt>
                <c:pt idx="4">
                  <c:v>345</c:v>
                </c:pt>
                <c:pt idx="5">
                  <c:v>375</c:v>
                </c:pt>
                <c:pt idx="6">
                  <c:v>350</c:v>
                </c:pt>
              </c:numCache>
            </c:numRef>
          </c:val>
          <c:smooth val="0"/>
        </c:ser>
        <c:dLbls>
          <c:showLegendKey val="0"/>
          <c:showVal val="0"/>
          <c:showCatName val="0"/>
          <c:showSerName val="0"/>
          <c:showPercent val="0"/>
          <c:showBubbleSize val="0"/>
        </c:dLbls>
        <c:marker val="1"/>
        <c:smooth val="0"/>
        <c:axId val="42469632"/>
        <c:axId val="42479616"/>
      </c:lineChart>
      <c:catAx>
        <c:axId val="42469632"/>
        <c:scaling>
          <c:orientation val="minMax"/>
        </c:scaling>
        <c:delete val="0"/>
        <c:axPos val="b"/>
        <c:numFmt formatCode="General" sourceLinked="1"/>
        <c:majorTickMark val="none"/>
        <c:minorTickMark val="none"/>
        <c:tickLblPos val="nextTo"/>
        <c:txPr>
          <a:bodyPr/>
          <a:lstStyle/>
          <a:p>
            <a:pPr>
              <a:defRPr sz="800"/>
            </a:pPr>
            <a:endParaRPr lang="en-US"/>
          </a:p>
        </c:txPr>
        <c:crossAx val="42479616"/>
        <c:crosses val="autoZero"/>
        <c:auto val="1"/>
        <c:lblAlgn val="ctr"/>
        <c:lblOffset val="100"/>
        <c:noMultiLvlLbl val="0"/>
      </c:catAx>
      <c:valAx>
        <c:axId val="4247961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469632"/>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Argyll and Bute'!$I$6</c:f>
              <c:strCache>
                <c:ptCount val="1"/>
                <c:pt idx="0">
                  <c:v>Lower Quartile</c:v>
                </c:pt>
              </c:strCache>
            </c:strRef>
          </c:tx>
          <c:invertIfNegative val="0"/>
          <c:cat>
            <c:strRef>
              <c:f>'BRMA Profile - Argyll and Bute'!$J$5:$P$5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Bute'!$J$6:$P$6</c:f>
              <c:numCache>
                <c:formatCode>0.0%</c:formatCode>
                <c:ptCount val="7"/>
                <c:pt idx="0">
                  <c:v>0</c:v>
                </c:pt>
                <c:pt idx="1">
                  <c:v>4.0000000000000036E-2</c:v>
                </c:pt>
                <c:pt idx="2">
                  <c:v>5.7692307692307709E-2</c:v>
                </c:pt>
                <c:pt idx="3">
                  <c:v>0.13636363636363646</c:v>
                </c:pt>
                <c:pt idx="4">
                  <c:v>0</c:v>
                </c:pt>
                <c:pt idx="5">
                  <c:v>-0.18400000000000005</c:v>
                </c:pt>
                <c:pt idx="6">
                  <c:v>2.0000000000000018E-2</c:v>
                </c:pt>
              </c:numCache>
            </c:numRef>
          </c:val>
        </c:ser>
        <c:ser>
          <c:idx val="2"/>
          <c:order val="1"/>
          <c:tx>
            <c:strRef>
              <c:f>'BRMA Profile - Argyll and Bute'!$I$7</c:f>
              <c:strCache>
                <c:ptCount val="1"/>
                <c:pt idx="0">
                  <c:v>Median</c:v>
                </c:pt>
              </c:strCache>
            </c:strRef>
          </c:tx>
          <c:invertIfNegative val="0"/>
          <c:cat>
            <c:strRef>
              <c:f>'BRMA Profile - Argyll and Bute'!$J$5:$P$5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Bute'!$J$7:$P$7</c:f>
              <c:numCache>
                <c:formatCode>0.0%</c:formatCode>
                <c:ptCount val="7"/>
                <c:pt idx="0">
                  <c:v>4.7619047619047672E-2</c:v>
                </c:pt>
                <c:pt idx="1">
                  <c:v>0</c:v>
                </c:pt>
                <c:pt idx="2">
                  <c:v>9.0909090909090828E-2</c:v>
                </c:pt>
                <c:pt idx="3">
                  <c:v>8.3333333333333259E-2</c:v>
                </c:pt>
                <c:pt idx="4">
                  <c:v>3.8461538461538547E-2</c:v>
                </c:pt>
                <c:pt idx="5">
                  <c:v>-0.18518518518518523</c:v>
                </c:pt>
                <c:pt idx="6">
                  <c:v>4.7619047619047672E-2</c:v>
                </c:pt>
              </c:numCache>
            </c:numRef>
          </c:val>
        </c:ser>
        <c:ser>
          <c:idx val="0"/>
          <c:order val="2"/>
          <c:tx>
            <c:strRef>
              <c:f>'BRMA Profile - Argyll and Bute'!$I$8</c:f>
              <c:strCache>
                <c:ptCount val="1"/>
                <c:pt idx="0">
                  <c:v>Mean</c:v>
                </c:pt>
              </c:strCache>
            </c:strRef>
          </c:tx>
          <c:invertIfNegative val="0"/>
          <c:cat>
            <c:strRef>
              <c:f>'BRMA Profile - Argyll and Bute'!$J$5:$P$5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Bute'!$J$8:$P$8</c:f>
              <c:numCache>
                <c:formatCode>0.0%</c:formatCode>
                <c:ptCount val="7"/>
                <c:pt idx="0">
                  <c:v>2.2416010895883742E-2</c:v>
                </c:pt>
                <c:pt idx="1">
                  <c:v>2.7308553349738141E-2</c:v>
                </c:pt>
                <c:pt idx="2">
                  <c:v>8.0918505177847821E-2</c:v>
                </c:pt>
                <c:pt idx="3">
                  <c:v>0.10553500616481726</c:v>
                </c:pt>
                <c:pt idx="4">
                  <c:v>5.1844707017121294E-3</c:v>
                </c:pt>
                <c:pt idx="5">
                  <c:v>-0.1515683099436248</c:v>
                </c:pt>
                <c:pt idx="6">
                  <c:v>7.04259987893463E-2</c:v>
                </c:pt>
              </c:numCache>
            </c:numRef>
          </c:val>
        </c:ser>
        <c:ser>
          <c:idx val="1"/>
          <c:order val="3"/>
          <c:tx>
            <c:strRef>
              <c:f>'BRMA Profile - Argyll and Bute'!$I$9</c:f>
              <c:strCache>
                <c:ptCount val="1"/>
                <c:pt idx="0">
                  <c:v>Upper Quartile</c:v>
                </c:pt>
              </c:strCache>
            </c:strRef>
          </c:tx>
          <c:invertIfNegative val="0"/>
          <c:cat>
            <c:strRef>
              <c:f>'BRMA Profile - Argyll and Bute'!$J$5:$P$5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Bute'!$J$9:$P$9</c:f>
              <c:numCache>
                <c:formatCode>0.0%</c:formatCode>
                <c:ptCount val="7"/>
                <c:pt idx="0">
                  <c:v>0</c:v>
                </c:pt>
                <c:pt idx="1">
                  <c:v>4.3478260869565188E-2</c:v>
                </c:pt>
                <c:pt idx="2">
                  <c:v>8.3333333333333259E-2</c:v>
                </c:pt>
                <c:pt idx="3">
                  <c:v>0.11538461538461542</c:v>
                </c:pt>
                <c:pt idx="4">
                  <c:v>-3.4482758620689613E-2</c:v>
                </c:pt>
                <c:pt idx="5">
                  <c:v>-0.1428571428571429</c:v>
                </c:pt>
                <c:pt idx="6">
                  <c:v>4.3478260869565188E-2</c:v>
                </c:pt>
              </c:numCache>
            </c:numRef>
          </c:val>
        </c:ser>
        <c:dLbls>
          <c:showLegendKey val="0"/>
          <c:showVal val="0"/>
          <c:showCatName val="0"/>
          <c:showSerName val="0"/>
          <c:showPercent val="0"/>
          <c:showBubbleSize val="0"/>
        </c:dLbls>
        <c:gapWidth val="150"/>
        <c:axId val="42527744"/>
        <c:axId val="43127552"/>
      </c:barChart>
      <c:catAx>
        <c:axId val="42527744"/>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43127552"/>
        <c:crosses val="autoZero"/>
        <c:auto val="1"/>
        <c:lblAlgn val="ctr"/>
        <c:lblOffset val="100"/>
        <c:noMultiLvlLbl val="0"/>
      </c:catAx>
      <c:valAx>
        <c:axId val="43127552"/>
        <c:scaling>
          <c:orientation val="minMax"/>
          <c:max val="0.27"/>
          <c:min val="-0.18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25277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Argyll and Bute'!$I$28</c:f>
              <c:strCache>
                <c:ptCount val="1"/>
                <c:pt idx="0">
                  <c:v>Lower Quartile</c:v>
                </c:pt>
              </c:strCache>
            </c:strRef>
          </c:tx>
          <c:invertIfNegative val="0"/>
          <c:cat>
            <c:strRef>
              <c:f>'BRMA Profile - Argyll and Bute'!$J$27:$P$27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Bute'!$J$28:$P$28</c:f>
              <c:numCache>
                <c:formatCode>0.0%</c:formatCode>
                <c:ptCount val="7"/>
                <c:pt idx="0">
                  <c:v>1.6949152542372836E-2</c:v>
                </c:pt>
                <c:pt idx="1">
                  <c:v>8.3333333333333259E-2</c:v>
                </c:pt>
                <c:pt idx="2">
                  <c:v>7.6923076923076872E-2</c:v>
                </c:pt>
                <c:pt idx="3">
                  <c:v>0.13571428571428568</c:v>
                </c:pt>
                <c:pt idx="4">
                  <c:v>0</c:v>
                </c:pt>
                <c:pt idx="5">
                  <c:v>-0.15094339622641506</c:v>
                </c:pt>
                <c:pt idx="6">
                  <c:v>0.14406779661016955</c:v>
                </c:pt>
              </c:numCache>
            </c:numRef>
          </c:val>
        </c:ser>
        <c:ser>
          <c:idx val="2"/>
          <c:order val="1"/>
          <c:tx>
            <c:strRef>
              <c:f>'BRMA Profile - Argyll and Bute'!$I$29</c:f>
              <c:strCache>
                <c:ptCount val="1"/>
                <c:pt idx="0">
                  <c:v>Median</c:v>
                </c:pt>
              </c:strCache>
            </c:strRef>
          </c:tx>
          <c:invertIfNegative val="0"/>
          <c:cat>
            <c:strRef>
              <c:f>'BRMA Profile - Argyll and Bute'!$J$27:$P$27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Bute'!$J$29:$P$29</c:f>
              <c:numCache>
                <c:formatCode>0.0%</c:formatCode>
                <c:ptCount val="7"/>
                <c:pt idx="0">
                  <c:v>6.9230769230769207E-2</c:v>
                </c:pt>
                <c:pt idx="1">
                  <c:v>7.194244604316502E-3</c:v>
                </c:pt>
                <c:pt idx="2">
                  <c:v>0.14285714285714279</c:v>
                </c:pt>
                <c:pt idx="3">
                  <c:v>9.375E-2</c:v>
                </c:pt>
                <c:pt idx="4">
                  <c:v>0</c:v>
                </c:pt>
                <c:pt idx="5">
                  <c:v>-0.1428571428571429</c:v>
                </c:pt>
                <c:pt idx="6">
                  <c:v>0.15384615384615374</c:v>
                </c:pt>
              </c:numCache>
            </c:numRef>
          </c:val>
        </c:ser>
        <c:ser>
          <c:idx val="0"/>
          <c:order val="2"/>
          <c:tx>
            <c:strRef>
              <c:f>'BRMA Profile - Argyll and Bute'!$I$30</c:f>
              <c:strCache>
                <c:ptCount val="1"/>
                <c:pt idx="0">
                  <c:v>Mean</c:v>
                </c:pt>
              </c:strCache>
            </c:strRef>
          </c:tx>
          <c:invertIfNegative val="0"/>
          <c:cat>
            <c:strRef>
              <c:f>'BRMA Profile - Argyll and Bute'!$J$27:$P$27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Bute'!$J$30:$P$30</c:f>
              <c:numCache>
                <c:formatCode>0.0%</c:formatCode>
                <c:ptCount val="7"/>
                <c:pt idx="0">
                  <c:v>4.3932273024370305E-2</c:v>
                </c:pt>
                <c:pt idx="1">
                  <c:v>4.5661215545385492E-2</c:v>
                </c:pt>
                <c:pt idx="2">
                  <c:v>0.16828239051094873</c:v>
                </c:pt>
                <c:pt idx="3">
                  <c:v>9.5914482354664043E-2</c:v>
                </c:pt>
                <c:pt idx="4">
                  <c:v>-2.7035453411722865E-2</c:v>
                </c:pt>
                <c:pt idx="5">
                  <c:v>-0.13665598535133894</c:v>
                </c:pt>
                <c:pt idx="6">
                  <c:v>0.174001680724579</c:v>
                </c:pt>
              </c:numCache>
            </c:numRef>
          </c:val>
        </c:ser>
        <c:ser>
          <c:idx val="1"/>
          <c:order val="3"/>
          <c:tx>
            <c:strRef>
              <c:f>'BRMA Profile - Argyll and Bute'!$I$31</c:f>
              <c:strCache>
                <c:ptCount val="1"/>
                <c:pt idx="0">
                  <c:v>Upper Quartile</c:v>
                </c:pt>
              </c:strCache>
            </c:strRef>
          </c:tx>
          <c:invertIfNegative val="0"/>
          <c:cat>
            <c:strRef>
              <c:f>'BRMA Profile - Argyll and Bute'!$J$27:$P$27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Bute'!$J$31:$P$31</c:f>
              <c:numCache>
                <c:formatCode>0.0%</c:formatCode>
                <c:ptCount val="7"/>
                <c:pt idx="0">
                  <c:v>7.1428571428571397E-2</c:v>
                </c:pt>
                <c:pt idx="1">
                  <c:v>3.3333333333333437E-2</c:v>
                </c:pt>
                <c:pt idx="2">
                  <c:v>0.16129032258064524</c:v>
                </c:pt>
                <c:pt idx="3">
                  <c:v>0.11111111111111116</c:v>
                </c:pt>
                <c:pt idx="4">
                  <c:v>-5.0000000000000044E-2</c:v>
                </c:pt>
                <c:pt idx="5">
                  <c:v>-0.15789473684210531</c:v>
                </c:pt>
                <c:pt idx="6">
                  <c:v>0.14285714285714279</c:v>
                </c:pt>
              </c:numCache>
            </c:numRef>
          </c:val>
        </c:ser>
        <c:dLbls>
          <c:showLegendKey val="0"/>
          <c:showVal val="0"/>
          <c:showCatName val="0"/>
          <c:showSerName val="0"/>
          <c:showPercent val="0"/>
          <c:showBubbleSize val="0"/>
        </c:dLbls>
        <c:gapWidth val="150"/>
        <c:axId val="43171840"/>
        <c:axId val="43173376"/>
      </c:barChart>
      <c:catAx>
        <c:axId val="4317184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3173376"/>
        <c:crosses val="autoZero"/>
        <c:auto val="1"/>
        <c:lblAlgn val="ctr"/>
        <c:lblOffset val="100"/>
        <c:noMultiLvlLbl val="0"/>
      </c:catAx>
      <c:valAx>
        <c:axId val="43173376"/>
        <c:scaling>
          <c:orientation val="minMax"/>
          <c:max val="0.49000000000000005"/>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317184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Argyll and Bute'!$I$50</c:f>
              <c:strCache>
                <c:ptCount val="1"/>
                <c:pt idx="0">
                  <c:v>Lower Quartile</c:v>
                </c:pt>
              </c:strCache>
            </c:strRef>
          </c:tx>
          <c:invertIfNegative val="0"/>
          <c:cat>
            <c:strRef>
              <c:f>'BRMA Profile - Argyll and Bute'!$J$49:$P$49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Bute'!$J$50:$P$50</c:f>
              <c:numCache>
                <c:formatCode>0.0%</c:formatCode>
                <c:ptCount val="7"/>
                <c:pt idx="0">
                  <c:v>0</c:v>
                </c:pt>
                <c:pt idx="1">
                  <c:v>7.6923076923076872E-2</c:v>
                </c:pt>
                <c:pt idx="2">
                  <c:v>0.10714285714285721</c:v>
                </c:pt>
                <c:pt idx="3">
                  <c:v>9.6774193548387011E-2</c:v>
                </c:pt>
                <c:pt idx="4">
                  <c:v>5.8823529411764719E-2</c:v>
                </c:pt>
                <c:pt idx="5">
                  <c:v>-0.11111111111111116</c:v>
                </c:pt>
                <c:pt idx="6">
                  <c:v>0.23076923076923084</c:v>
                </c:pt>
              </c:numCache>
            </c:numRef>
          </c:val>
        </c:ser>
        <c:ser>
          <c:idx val="2"/>
          <c:order val="1"/>
          <c:tx>
            <c:strRef>
              <c:f>'BRMA Profile - Argyll and Bute'!$I$51</c:f>
              <c:strCache>
                <c:ptCount val="1"/>
                <c:pt idx="0">
                  <c:v>Median</c:v>
                </c:pt>
              </c:strCache>
            </c:strRef>
          </c:tx>
          <c:invertIfNegative val="0"/>
          <c:cat>
            <c:strRef>
              <c:f>'BRMA Profile - Argyll and Bute'!$J$49:$P$49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Bute'!$J$51:$P$51</c:f>
              <c:numCache>
                <c:formatCode>0.0%</c:formatCode>
                <c:ptCount val="7"/>
                <c:pt idx="0">
                  <c:v>0</c:v>
                </c:pt>
                <c:pt idx="1">
                  <c:v>0.10000000000000009</c:v>
                </c:pt>
                <c:pt idx="2">
                  <c:v>0.1515151515151516</c:v>
                </c:pt>
                <c:pt idx="3">
                  <c:v>0.15789473684210531</c:v>
                </c:pt>
                <c:pt idx="4">
                  <c:v>0</c:v>
                </c:pt>
                <c:pt idx="5">
                  <c:v>-0.18181818181818177</c:v>
                </c:pt>
                <c:pt idx="6">
                  <c:v>0.19999999999999996</c:v>
                </c:pt>
              </c:numCache>
            </c:numRef>
          </c:val>
        </c:ser>
        <c:ser>
          <c:idx val="0"/>
          <c:order val="2"/>
          <c:tx>
            <c:strRef>
              <c:f>'BRMA Profile - Argyll and Bute'!$I$52</c:f>
              <c:strCache>
                <c:ptCount val="1"/>
                <c:pt idx="0">
                  <c:v>Mean</c:v>
                </c:pt>
              </c:strCache>
            </c:strRef>
          </c:tx>
          <c:invertIfNegative val="0"/>
          <c:cat>
            <c:strRef>
              <c:f>'BRMA Profile - Argyll and Bute'!$J$49:$P$49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Bute'!$J$52:$P$52</c:f>
              <c:numCache>
                <c:formatCode>0.0%</c:formatCode>
                <c:ptCount val="7"/>
                <c:pt idx="0">
                  <c:v>1.2478653166055009E-2</c:v>
                </c:pt>
                <c:pt idx="1">
                  <c:v>9.8466033601168679E-2</c:v>
                </c:pt>
                <c:pt idx="2">
                  <c:v>0.23241727018825031</c:v>
                </c:pt>
                <c:pt idx="3">
                  <c:v>6.8369108817643021E-2</c:v>
                </c:pt>
                <c:pt idx="4">
                  <c:v>-1.5197289281090098E-2</c:v>
                </c:pt>
                <c:pt idx="5">
                  <c:v>-0.13269492568487407</c:v>
                </c:pt>
                <c:pt idx="6">
                  <c:v>0.2507563838799467</c:v>
                </c:pt>
              </c:numCache>
            </c:numRef>
          </c:val>
        </c:ser>
        <c:ser>
          <c:idx val="1"/>
          <c:order val="3"/>
          <c:tx>
            <c:strRef>
              <c:f>'BRMA Profile - Argyll and Bute'!$I$53</c:f>
              <c:strCache>
                <c:ptCount val="1"/>
                <c:pt idx="0">
                  <c:v>Upper Quartile</c:v>
                </c:pt>
              </c:strCache>
            </c:strRef>
          </c:tx>
          <c:invertIfNegative val="0"/>
          <c:cat>
            <c:strRef>
              <c:f>'BRMA Profile - Argyll and Bute'!$J$49:$P$49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Bute'!$J$53:$P$53</c:f>
              <c:numCache>
                <c:formatCode>0.0%</c:formatCode>
                <c:ptCount val="7"/>
                <c:pt idx="0">
                  <c:v>2.9411764705882248E-2</c:v>
                </c:pt>
                <c:pt idx="1">
                  <c:v>8.5714285714285632E-2</c:v>
                </c:pt>
                <c:pt idx="2">
                  <c:v>0.26315789473684204</c:v>
                </c:pt>
                <c:pt idx="3">
                  <c:v>8.3333333333333259E-2</c:v>
                </c:pt>
                <c:pt idx="4">
                  <c:v>-3.8461538461538436E-2</c:v>
                </c:pt>
                <c:pt idx="5">
                  <c:v>-0.16000000000000003</c:v>
                </c:pt>
                <c:pt idx="6">
                  <c:v>0.23529411764705888</c:v>
                </c:pt>
              </c:numCache>
            </c:numRef>
          </c:val>
        </c:ser>
        <c:dLbls>
          <c:showLegendKey val="0"/>
          <c:showVal val="0"/>
          <c:showCatName val="0"/>
          <c:showSerName val="0"/>
          <c:showPercent val="0"/>
          <c:showBubbleSize val="0"/>
        </c:dLbls>
        <c:gapWidth val="150"/>
        <c:axId val="42951424"/>
        <c:axId val="42952960"/>
      </c:barChart>
      <c:catAx>
        <c:axId val="4295142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2952960"/>
        <c:crosses val="autoZero"/>
        <c:auto val="1"/>
        <c:lblAlgn val="ctr"/>
        <c:lblOffset val="100"/>
        <c:noMultiLvlLbl val="0"/>
      </c:catAx>
      <c:valAx>
        <c:axId val="42952960"/>
        <c:scaling>
          <c:orientation val="minMax"/>
          <c:max val="0.51"/>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295142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Argyll and Bute'!$I$72</c:f>
              <c:strCache>
                <c:ptCount val="1"/>
                <c:pt idx="0">
                  <c:v>Lower Quartile</c:v>
                </c:pt>
              </c:strCache>
            </c:strRef>
          </c:tx>
          <c:invertIfNegative val="0"/>
          <c:cat>
            <c:strRef>
              <c:f>'BRMA Profile - Argyll and Bute'!$J$71:$P$71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Bute'!$J$72:$P$72</c:f>
              <c:numCache>
                <c:formatCode>0.0%</c:formatCode>
                <c:ptCount val="7"/>
                <c:pt idx="0">
                  <c:v>0</c:v>
                </c:pt>
                <c:pt idx="1">
                  <c:v>5.8823529411764719E-2</c:v>
                </c:pt>
                <c:pt idx="2">
                  <c:v>0.22222222222222232</c:v>
                </c:pt>
                <c:pt idx="3">
                  <c:v>9.0909090909090828E-2</c:v>
                </c:pt>
                <c:pt idx="4">
                  <c:v>4.1666666666666741E-2</c:v>
                </c:pt>
                <c:pt idx="5">
                  <c:v>-0.19999999999999996</c:v>
                </c:pt>
                <c:pt idx="6">
                  <c:v>0.17647058823529416</c:v>
                </c:pt>
              </c:numCache>
            </c:numRef>
          </c:val>
        </c:ser>
        <c:ser>
          <c:idx val="2"/>
          <c:order val="1"/>
          <c:tx>
            <c:strRef>
              <c:f>'BRMA Profile - Argyll and Bute'!$I$73</c:f>
              <c:strCache>
                <c:ptCount val="1"/>
                <c:pt idx="0">
                  <c:v>Median</c:v>
                </c:pt>
              </c:strCache>
            </c:strRef>
          </c:tx>
          <c:invertIfNegative val="0"/>
          <c:cat>
            <c:strRef>
              <c:f>'BRMA Profile - Argyll and Bute'!$J$71:$P$71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Bute'!$J$73:$P$73</c:f>
              <c:numCache>
                <c:formatCode>0.0%</c:formatCode>
                <c:ptCount val="7"/>
                <c:pt idx="0">
                  <c:v>4.7368421052631504E-2</c:v>
                </c:pt>
                <c:pt idx="1">
                  <c:v>0.10552763819095468</c:v>
                </c:pt>
                <c:pt idx="2">
                  <c:v>0.27272727272727271</c:v>
                </c:pt>
                <c:pt idx="3">
                  <c:v>0.10714285714285721</c:v>
                </c:pt>
                <c:pt idx="4">
                  <c:v>-6.4516129032258118E-2</c:v>
                </c:pt>
                <c:pt idx="5">
                  <c:v>-0.17241379310344829</c:v>
                </c:pt>
                <c:pt idx="6">
                  <c:v>0.26315789473684204</c:v>
                </c:pt>
              </c:numCache>
            </c:numRef>
          </c:val>
        </c:ser>
        <c:ser>
          <c:idx val="0"/>
          <c:order val="2"/>
          <c:tx>
            <c:strRef>
              <c:f>'BRMA Profile - Argyll and Bute'!$I$74</c:f>
              <c:strCache>
                <c:ptCount val="1"/>
                <c:pt idx="0">
                  <c:v>Mean</c:v>
                </c:pt>
              </c:strCache>
            </c:strRef>
          </c:tx>
          <c:invertIfNegative val="0"/>
          <c:cat>
            <c:strRef>
              <c:f>'BRMA Profile - Argyll and Bute'!$J$71:$P$71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Bute'!$J$74:$P$74</c:f>
              <c:numCache>
                <c:formatCode>0.0%</c:formatCode>
                <c:ptCount val="7"/>
                <c:pt idx="0">
                  <c:v>7.8524044677108273E-2</c:v>
                </c:pt>
                <c:pt idx="1">
                  <c:v>8.5796258449929219E-2</c:v>
                </c:pt>
                <c:pt idx="2">
                  <c:v>0.34295254642197848</c:v>
                </c:pt>
                <c:pt idx="3">
                  <c:v>5.4357274252562204E-2</c:v>
                </c:pt>
                <c:pt idx="4">
                  <c:v>-4.6154632718534705E-2</c:v>
                </c:pt>
                <c:pt idx="5">
                  <c:v>-0.13479886366681859</c:v>
                </c:pt>
                <c:pt idx="6">
                  <c:v>0.36842718775830274</c:v>
                </c:pt>
              </c:numCache>
            </c:numRef>
          </c:val>
        </c:ser>
        <c:ser>
          <c:idx val="1"/>
          <c:order val="3"/>
          <c:tx>
            <c:strRef>
              <c:f>'BRMA Profile - Argyll and Bute'!$I$75</c:f>
              <c:strCache>
                <c:ptCount val="1"/>
                <c:pt idx="0">
                  <c:v>Upper Quartile</c:v>
                </c:pt>
              </c:strCache>
            </c:strRef>
          </c:tx>
          <c:invertIfNegative val="0"/>
          <c:cat>
            <c:strRef>
              <c:f>'BRMA Profile - Argyll and Bute'!$J$71:$P$71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Bute'!$J$75:$P$75</c:f>
              <c:numCache>
                <c:formatCode>0.0%</c:formatCode>
                <c:ptCount val="7"/>
                <c:pt idx="0">
                  <c:v>0.19999999999999996</c:v>
                </c:pt>
                <c:pt idx="1">
                  <c:v>8.3333333333333259E-2</c:v>
                </c:pt>
                <c:pt idx="2">
                  <c:v>0.38461538461538458</c:v>
                </c:pt>
                <c:pt idx="3">
                  <c:v>2.7777777777777679E-2</c:v>
                </c:pt>
                <c:pt idx="4">
                  <c:v>-8.108108108108103E-2</c:v>
                </c:pt>
                <c:pt idx="5">
                  <c:v>-0.11764705882352944</c:v>
                </c:pt>
                <c:pt idx="6">
                  <c:v>0.5</c:v>
                </c:pt>
              </c:numCache>
            </c:numRef>
          </c:val>
        </c:ser>
        <c:dLbls>
          <c:showLegendKey val="0"/>
          <c:showVal val="0"/>
          <c:showCatName val="0"/>
          <c:showSerName val="0"/>
          <c:showPercent val="0"/>
          <c:showBubbleSize val="0"/>
        </c:dLbls>
        <c:gapWidth val="150"/>
        <c:axId val="42989056"/>
        <c:axId val="42990592"/>
      </c:barChart>
      <c:catAx>
        <c:axId val="4298905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2990592"/>
        <c:crosses val="autoZero"/>
        <c:auto val="1"/>
        <c:lblAlgn val="ctr"/>
        <c:lblOffset val="100"/>
        <c:noMultiLvlLbl val="0"/>
      </c:catAx>
      <c:valAx>
        <c:axId val="42990592"/>
        <c:scaling>
          <c:orientation val="minMax"/>
          <c:max val="0.51"/>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298905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Argyll and Bute'!$I$94</c:f>
              <c:strCache>
                <c:ptCount val="1"/>
                <c:pt idx="0">
                  <c:v>Lower Quartile</c:v>
                </c:pt>
              </c:strCache>
            </c:strRef>
          </c:tx>
          <c:invertIfNegative val="0"/>
          <c:cat>
            <c:strRef>
              <c:f>'BRMA Profile - Argyll and Bute'!$J$93:$P$93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Bute'!$J$94:$P$94</c:f>
              <c:numCache>
                <c:formatCode>0.0%</c:formatCode>
                <c:ptCount val="7"/>
                <c:pt idx="0">
                  <c:v>-3.4965034965035446E-3</c:v>
                </c:pt>
                <c:pt idx="1">
                  <c:v>5.2631578947368363E-2</c:v>
                </c:pt>
                <c:pt idx="2">
                  <c:v>5.4433333333333334E-2</c:v>
                </c:pt>
                <c:pt idx="3">
                  <c:v>9.063319950684412E-2</c:v>
                </c:pt>
                <c:pt idx="4">
                  <c:v>8.6956521739130377E-2</c:v>
                </c:pt>
                <c:pt idx="5">
                  <c:v>-6.6666666666666652E-2</c:v>
                </c:pt>
                <c:pt idx="6">
                  <c:v>0.22377622377622375</c:v>
                </c:pt>
              </c:numCache>
            </c:numRef>
          </c:val>
        </c:ser>
        <c:ser>
          <c:idx val="2"/>
          <c:order val="1"/>
          <c:tx>
            <c:strRef>
              <c:f>'BRMA Profile - Argyll and Bute'!$I$95</c:f>
              <c:strCache>
                <c:ptCount val="1"/>
                <c:pt idx="0">
                  <c:v>Median</c:v>
                </c:pt>
              </c:strCache>
            </c:strRef>
          </c:tx>
          <c:invertIfNegative val="0"/>
          <c:cat>
            <c:strRef>
              <c:f>'BRMA Profile - Argyll and Bute'!$J$93:$P$93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Bute'!$J$95:$P$95</c:f>
              <c:numCache>
                <c:formatCode>0.0%</c:formatCode>
                <c:ptCount val="7"/>
                <c:pt idx="0">
                  <c:v>-2.9850746268656692E-2</c:v>
                </c:pt>
                <c:pt idx="1">
                  <c:v>4.6153846153846212E-2</c:v>
                </c:pt>
                <c:pt idx="2">
                  <c:v>2.9411764705882248E-2</c:v>
                </c:pt>
                <c:pt idx="3">
                  <c:v>0.14285714285714279</c:v>
                </c:pt>
                <c:pt idx="4">
                  <c:v>1.8750000000000044E-2</c:v>
                </c:pt>
                <c:pt idx="5">
                  <c:v>-1.8404907975460127E-2</c:v>
                </c:pt>
                <c:pt idx="6">
                  <c:v>0.19402985074626855</c:v>
                </c:pt>
              </c:numCache>
            </c:numRef>
          </c:val>
        </c:ser>
        <c:ser>
          <c:idx val="0"/>
          <c:order val="2"/>
          <c:tx>
            <c:strRef>
              <c:f>'BRMA Profile - Argyll and Bute'!$I$96</c:f>
              <c:strCache>
                <c:ptCount val="1"/>
                <c:pt idx="0">
                  <c:v>Mean</c:v>
                </c:pt>
              </c:strCache>
            </c:strRef>
          </c:tx>
          <c:invertIfNegative val="0"/>
          <c:cat>
            <c:strRef>
              <c:f>'BRMA Profile - Argyll and Bute'!$J$93:$P$93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Bute'!$J$96:$P$96</c:f>
              <c:numCache>
                <c:formatCode>0.0%</c:formatCode>
                <c:ptCount val="7"/>
                <c:pt idx="0">
                  <c:v>-1.6929541440837914E-2</c:v>
                </c:pt>
                <c:pt idx="1">
                  <c:v>4.7946478349748967E-2</c:v>
                </c:pt>
                <c:pt idx="2">
                  <c:v>8.0747177395519509E-2</c:v>
                </c:pt>
                <c:pt idx="3">
                  <c:v>9.8752939889514835E-2</c:v>
                </c:pt>
                <c:pt idx="4">
                  <c:v>7.8875973815864864E-2</c:v>
                </c:pt>
                <c:pt idx="5">
                  <c:v>-6.7710976791399369E-2</c:v>
                </c:pt>
                <c:pt idx="6">
                  <c:v>0.23046708483040002</c:v>
                </c:pt>
              </c:numCache>
            </c:numRef>
          </c:val>
        </c:ser>
        <c:ser>
          <c:idx val="1"/>
          <c:order val="3"/>
          <c:tx>
            <c:strRef>
              <c:f>'BRMA Profile - Argyll and Bute'!$I$97</c:f>
              <c:strCache>
                <c:ptCount val="1"/>
                <c:pt idx="0">
                  <c:v>Upper Quartile</c:v>
                </c:pt>
              </c:strCache>
            </c:strRef>
          </c:tx>
          <c:invertIfNegative val="0"/>
          <c:cat>
            <c:strRef>
              <c:f>'BRMA Profile - Argyll and Bute'!$J$93:$P$93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Argyll and Bute'!$J$97:$P$97</c:f>
              <c:numCache>
                <c:formatCode>0.0%</c:formatCode>
                <c:ptCount val="7"/>
                <c:pt idx="0">
                  <c:v>-1.388888888888884E-2</c:v>
                </c:pt>
                <c:pt idx="1">
                  <c:v>5.6338028169014009E-2</c:v>
                </c:pt>
                <c:pt idx="2">
                  <c:v>6.6666666666666652E-2</c:v>
                </c:pt>
                <c:pt idx="3">
                  <c:v>0.125</c:v>
                </c:pt>
                <c:pt idx="4">
                  <c:v>0.11111111111111116</c:v>
                </c:pt>
                <c:pt idx="5">
                  <c:v>-9.9999999999999978E-2</c:v>
                </c:pt>
                <c:pt idx="6">
                  <c:v>0.25</c:v>
                </c:pt>
              </c:numCache>
            </c:numRef>
          </c:val>
        </c:ser>
        <c:dLbls>
          <c:showLegendKey val="0"/>
          <c:showVal val="0"/>
          <c:showCatName val="0"/>
          <c:showSerName val="0"/>
          <c:showPercent val="0"/>
          <c:showBubbleSize val="0"/>
        </c:dLbls>
        <c:gapWidth val="150"/>
        <c:axId val="43043456"/>
        <c:axId val="43053440"/>
      </c:barChart>
      <c:catAx>
        <c:axId val="4304345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3053440"/>
        <c:crosses val="autoZero"/>
        <c:auto val="1"/>
        <c:lblAlgn val="ctr"/>
        <c:lblOffset val="100"/>
        <c:noMultiLvlLbl val="0"/>
      </c:catAx>
      <c:valAx>
        <c:axId val="43053440"/>
        <c:scaling>
          <c:orientation val="minMax"/>
          <c:max val="0.51"/>
          <c:min val="-0.21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304345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Argyll and Bute'!$A$142</c:f>
              <c:strCache>
                <c:ptCount val="1"/>
                <c:pt idx="0">
                  <c:v>1 Bedroom </c:v>
                </c:pt>
              </c:strCache>
            </c:strRef>
          </c:tx>
          <c:invertIfNegative val="0"/>
          <c:cat>
            <c:numRef>
              <c:f>'BRMA Profile - Argyll and Bute'!$B$141:$H$141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Bute'!$B$142:$H$142</c:f>
              <c:numCache>
                <c:formatCode>#,##0</c:formatCode>
                <c:ptCount val="7"/>
                <c:pt idx="0">
                  <c:v>541</c:v>
                </c:pt>
                <c:pt idx="1">
                  <c:v>691</c:v>
                </c:pt>
                <c:pt idx="2">
                  <c:v>690</c:v>
                </c:pt>
                <c:pt idx="3">
                  <c:v>534</c:v>
                </c:pt>
                <c:pt idx="4">
                  <c:v>561</c:v>
                </c:pt>
                <c:pt idx="5">
                  <c:v>596</c:v>
                </c:pt>
                <c:pt idx="6">
                  <c:v>738</c:v>
                </c:pt>
              </c:numCache>
            </c:numRef>
          </c:val>
        </c:ser>
        <c:ser>
          <c:idx val="1"/>
          <c:order val="1"/>
          <c:tx>
            <c:strRef>
              <c:f>'BRMA Profile - Argyll and Bute'!$A$143</c:f>
              <c:strCache>
                <c:ptCount val="1"/>
                <c:pt idx="0">
                  <c:v>2 Bedrooms</c:v>
                </c:pt>
              </c:strCache>
            </c:strRef>
          </c:tx>
          <c:invertIfNegative val="0"/>
          <c:cat>
            <c:numRef>
              <c:f>'BRMA Profile - Argyll and Bute'!$B$141:$H$141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Bute'!$B$143:$H$143</c:f>
              <c:numCache>
                <c:formatCode>#,##0</c:formatCode>
                <c:ptCount val="7"/>
                <c:pt idx="0">
                  <c:v>557</c:v>
                </c:pt>
                <c:pt idx="1">
                  <c:v>870</c:v>
                </c:pt>
                <c:pt idx="2">
                  <c:v>1062</c:v>
                </c:pt>
                <c:pt idx="3">
                  <c:v>967</c:v>
                </c:pt>
                <c:pt idx="4">
                  <c:v>1025</c:v>
                </c:pt>
                <c:pt idx="5">
                  <c:v>1009</c:v>
                </c:pt>
                <c:pt idx="6">
                  <c:v>1271</c:v>
                </c:pt>
              </c:numCache>
            </c:numRef>
          </c:val>
        </c:ser>
        <c:ser>
          <c:idx val="2"/>
          <c:order val="2"/>
          <c:tx>
            <c:strRef>
              <c:f>'BRMA Profile - Argyll and Bute'!$A$144</c:f>
              <c:strCache>
                <c:ptCount val="1"/>
                <c:pt idx="0">
                  <c:v>3 Bedrooms</c:v>
                </c:pt>
              </c:strCache>
            </c:strRef>
          </c:tx>
          <c:invertIfNegative val="0"/>
          <c:cat>
            <c:numRef>
              <c:f>'BRMA Profile - Argyll and Bute'!$B$141:$H$141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Bute'!$B$144:$H$144</c:f>
              <c:numCache>
                <c:formatCode>#,##0</c:formatCode>
                <c:ptCount val="7"/>
                <c:pt idx="0">
                  <c:v>226</c:v>
                </c:pt>
                <c:pt idx="1">
                  <c:v>364</c:v>
                </c:pt>
                <c:pt idx="2">
                  <c:v>486</c:v>
                </c:pt>
                <c:pt idx="3">
                  <c:v>448</c:v>
                </c:pt>
                <c:pt idx="4">
                  <c:v>422</c:v>
                </c:pt>
                <c:pt idx="5">
                  <c:v>428</c:v>
                </c:pt>
                <c:pt idx="6">
                  <c:v>412</c:v>
                </c:pt>
              </c:numCache>
            </c:numRef>
          </c:val>
        </c:ser>
        <c:ser>
          <c:idx val="3"/>
          <c:order val="3"/>
          <c:tx>
            <c:strRef>
              <c:f>'BRMA Profile - Argyll and Bute'!$A$145</c:f>
              <c:strCache>
                <c:ptCount val="1"/>
                <c:pt idx="0">
                  <c:v>4 Bedrooms</c:v>
                </c:pt>
              </c:strCache>
            </c:strRef>
          </c:tx>
          <c:invertIfNegative val="0"/>
          <c:cat>
            <c:numRef>
              <c:f>'BRMA Profile - Argyll and Bute'!$B$141:$H$141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Bute'!$B$145:$H$145</c:f>
              <c:numCache>
                <c:formatCode>#,##0</c:formatCode>
                <c:ptCount val="7"/>
                <c:pt idx="0">
                  <c:v>123</c:v>
                </c:pt>
                <c:pt idx="1">
                  <c:v>174</c:v>
                </c:pt>
                <c:pt idx="2">
                  <c:v>239</c:v>
                </c:pt>
                <c:pt idx="3">
                  <c:v>324</c:v>
                </c:pt>
                <c:pt idx="4">
                  <c:v>293</c:v>
                </c:pt>
                <c:pt idx="5">
                  <c:v>281</c:v>
                </c:pt>
                <c:pt idx="6">
                  <c:v>275</c:v>
                </c:pt>
              </c:numCache>
            </c:numRef>
          </c:val>
        </c:ser>
        <c:ser>
          <c:idx val="4"/>
          <c:order val="4"/>
          <c:tx>
            <c:strRef>
              <c:f>'BRMA Profile - Argyll and Bute'!$A$146</c:f>
              <c:strCache>
                <c:ptCount val="1"/>
                <c:pt idx="0">
                  <c:v>1 Bedroom Shared</c:v>
                </c:pt>
              </c:strCache>
            </c:strRef>
          </c:tx>
          <c:invertIfNegative val="0"/>
          <c:cat>
            <c:numRef>
              <c:f>'BRMA Profile - Argyll and Bute'!$B$141:$H$141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Bute'!$B$146:$H$146</c:f>
              <c:numCache>
                <c:formatCode>#,##0</c:formatCode>
                <c:ptCount val="7"/>
                <c:pt idx="0">
                  <c:v>134</c:v>
                </c:pt>
                <c:pt idx="1">
                  <c:v>192</c:v>
                </c:pt>
                <c:pt idx="2">
                  <c:v>232</c:v>
                </c:pt>
                <c:pt idx="3">
                  <c:v>142</c:v>
                </c:pt>
                <c:pt idx="4">
                  <c:v>148</c:v>
                </c:pt>
                <c:pt idx="5">
                  <c:v>138</c:v>
                </c:pt>
                <c:pt idx="6">
                  <c:v>104</c:v>
                </c:pt>
              </c:numCache>
            </c:numRef>
          </c:val>
        </c:ser>
        <c:dLbls>
          <c:showLegendKey val="0"/>
          <c:showVal val="0"/>
          <c:showCatName val="0"/>
          <c:showSerName val="0"/>
          <c:showPercent val="0"/>
          <c:showBubbleSize val="0"/>
        </c:dLbls>
        <c:gapWidth val="150"/>
        <c:overlap val="100"/>
        <c:axId val="43086208"/>
        <c:axId val="43087744"/>
      </c:barChart>
      <c:catAx>
        <c:axId val="43086208"/>
        <c:scaling>
          <c:orientation val="minMax"/>
        </c:scaling>
        <c:delete val="0"/>
        <c:axPos val="b"/>
        <c:numFmt formatCode="General" sourceLinked="1"/>
        <c:majorTickMark val="out"/>
        <c:minorTickMark val="none"/>
        <c:tickLblPos val="nextTo"/>
        <c:crossAx val="43087744"/>
        <c:crosses val="autoZero"/>
        <c:auto val="1"/>
        <c:lblAlgn val="ctr"/>
        <c:lblOffset val="100"/>
        <c:noMultiLvlLbl val="0"/>
      </c:catAx>
      <c:valAx>
        <c:axId val="43087744"/>
        <c:scaling>
          <c:orientation val="minMax"/>
        </c:scaling>
        <c:delete val="0"/>
        <c:axPos val="l"/>
        <c:majorGridlines/>
        <c:numFmt formatCode="#,##0" sourceLinked="1"/>
        <c:majorTickMark val="out"/>
        <c:minorTickMark val="none"/>
        <c:tickLblPos val="nextTo"/>
        <c:crossAx val="430862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Argyll and Bute'!$I$142</c:f>
              <c:strCache>
                <c:ptCount val="1"/>
                <c:pt idx="0">
                  <c:v>1 Bedroom </c:v>
                </c:pt>
              </c:strCache>
            </c:strRef>
          </c:tx>
          <c:invertIfNegative val="0"/>
          <c:cat>
            <c:numRef>
              <c:f>'BRMA Profile - Argyll and Bute'!$J$141:$P$141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Bute'!$J$142:$P$142</c:f>
              <c:numCache>
                <c:formatCode>0%</c:formatCode>
                <c:ptCount val="7"/>
                <c:pt idx="0">
                  <c:v>0.3421884882985452</c:v>
                </c:pt>
                <c:pt idx="1">
                  <c:v>0.30161501527717155</c:v>
                </c:pt>
                <c:pt idx="2">
                  <c:v>0.2547065337763012</c:v>
                </c:pt>
                <c:pt idx="3">
                  <c:v>0.22111801242236026</c:v>
                </c:pt>
                <c:pt idx="4">
                  <c:v>0.22907309105757451</c:v>
                </c:pt>
                <c:pt idx="5">
                  <c:v>0.24306688417618272</c:v>
                </c:pt>
                <c:pt idx="6">
                  <c:v>0.26357142857142857</c:v>
                </c:pt>
              </c:numCache>
            </c:numRef>
          </c:val>
        </c:ser>
        <c:ser>
          <c:idx val="1"/>
          <c:order val="1"/>
          <c:tx>
            <c:strRef>
              <c:f>'BRMA Profile - Argyll and Bute'!$I$143</c:f>
              <c:strCache>
                <c:ptCount val="1"/>
                <c:pt idx="0">
                  <c:v>2 Bedrooms</c:v>
                </c:pt>
              </c:strCache>
            </c:strRef>
          </c:tx>
          <c:invertIfNegative val="0"/>
          <c:cat>
            <c:numRef>
              <c:f>'BRMA Profile - Argyll and Bute'!$J$141:$P$141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Bute'!$J$143:$P$143</c:f>
              <c:numCache>
                <c:formatCode>0%</c:formatCode>
                <c:ptCount val="7"/>
                <c:pt idx="0">
                  <c:v>0.35230866540164452</c:v>
                </c:pt>
                <c:pt idx="1">
                  <c:v>0.379746835443038</c:v>
                </c:pt>
                <c:pt idx="2">
                  <c:v>0.39202657807308972</c:v>
                </c:pt>
                <c:pt idx="3">
                  <c:v>0.40041407867494822</c:v>
                </c:pt>
                <c:pt idx="4">
                  <c:v>0.41853817884850958</c:v>
                </c:pt>
                <c:pt idx="5">
                  <c:v>0.41150081566068514</c:v>
                </c:pt>
                <c:pt idx="6">
                  <c:v>0.4539285714285714</c:v>
                </c:pt>
              </c:numCache>
            </c:numRef>
          </c:val>
        </c:ser>
        <c:ser>
          <c:idx val="2"/>
          <c:order val="2"/>
          <c:tx>
            <c:strRef>
              <c:f>'BRMA Profile - Argyll and Bute'!$I$144</c:f>
              <c:strCache>
                <c:ptCount val="1"/>
                <c:pt idx="0">
                  <c:v>3 Bedrooms</c:v>
                </c:pt>
              </c:strCache>
            </c:strRef>
          </c:tx>
          <c:invertIfNegative val="0"/>
          <c:cat>
            <c:numRef>
              <c:f>'BRMA Profile - Argyll and Bute'!$J$141:$P$141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Bute'!$J$144:$P$144</c:f>
              <c:numCache>
                <c:formatCode>0%</c:formatCode>
                <c:ptCount val="7"/>
                <c:pt idx="0">
                  <c:v>0.14294750158127767</c:v>
                </c:pt>
                <c:pt idx="1">
                  <c:v>0.15888258402444347</c:v>
                </c:pt>
                <c:pt idx="2">
                  <c:v>0.17940199335548174</c:v>
                </c:pt>
                <c:pt idx="3">
                  <c:v>0.1855072463768116</c:v>
                </c:pt>
                <c:pt idx="4">
                  <c:v>0.17231523070641078</c:v>
                </c:pt>
                <c:pt idx="5">
                  <c:v>0.17455138662316477</c:v>
                </c:pt>
                <c:pt idx="6">
                  <c:v>0.14714285714285713</c:v>
                </c:pt>
              </c:numCache>
            </c:numRef>
          </c:val>
        </c:ser>
        <c:ser>
          <c:idx val="3"/>
          <c:order val="3"/>
          <c:tx>
            <c:strRef>
              <c:f>'BRMA Profile - Argyll and Bute'!$I$145</c:f>
              <c:strCache>
                <c:ptCount val="1"/>
                <c:pt idx="0">
                  <c:v>4 Bedrooms</c:v>
                </c:pt>
              </c:strCache>
            </c:strRef>
          </c:tx>
          <c:invertIfNegative val="0"/>
          <c:cat>
            <c:numRef>
              <c:f>'BRMA Profile - Argyll and Bute'!$J$141:$P$141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Bute'!$J$145:$P$145</c:f>
              <c:numCache>
                <c:formatCode>0%</c:formatCode>
                <c:ptCount val="7"/>
                <c:pt idx="0">
                  <c:v>7.7798861480075907E-2</c:v>
                </c:pt>
                <c:pt idx="1">
                  <c:v>7.5949367088607597E-2</c:v>
                </c:pt>
                <c:pt idx="2">
                  <c:v>8.8224437061646357E-2</c:v>
                </c:pt>
                <c:pt idx="3">
                  <c:v>0.1341614906832298</c:v>
                </c:pt>
                <c:pt idx="4">
                  <c:v>0.11964066966108616</c:v>
                </c:pt>
                <c:pt idx="5">
                  <c:v>0.11460032626427406</c:v>
                </c:pt>
                <c:pt idx="6">
                  <c:v>9.8214285714285712E-2</c:v>
                </c:pt>
              </c:numCache>
            </c:numRef>
          </c:val>
        </c:ser>
        <c:ser>
          <c:idx val="4"/>
          <c:order val="4"/>
          <c:tx>
            <c:strRef>
              <c:f>'BRMA Profile - Argyll and Bute'!$I$146</c:f>
              <c:strCache>
                <c:ptCount val="1"/>
                <c:pt idx="0">
                  <c:v>1 Bedroom Shared</c:v>
                </c:pt>
              </c:strCache>
            </c:strRef>
          </c:tx>
          <c:invertIfNegative val="0"/>
          <c:cat>
            <c:numRef>
              <c:f>'BRMA Profile - Argyll and Bute'!$J$141:$P$141</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Bute'!$J$146:$P$146</c:f>
              <c:numCache>
                <c:formatCode>0%</c:formatCode>
                <c:ptCount val="7"/>
                <c:pt idx="0">
                  <c:v>8.4756483238456679E-2</c:v>
                </c:pt>
                <c:pt idx="1">
                  <c:v>8.3806198166739412E-2</c:v>
                </c:pt>
                <c:pt idx="2">
                  <c:v>8.5640457733480987E-2</c:v>
                </c:pt>
                <c:pt idx="3">
                  <c:v>5.8799171842650107E-2</c:v>
                </c:pt>
                <c:pt idx="4">
                  <c:v>6.0432829726418946E-2</c:v>
                </c:pt>
                <c:pt idx="5">
                  <c:v>5.6280587275693308E-2</c:v>
                </c:pt>
                <c:pt idx="6">
                  <c:v>3.7142857142857144E-2</c:v>
                </c:pt>
              </c:numCache>
            </c:numRef>
          </c:val>
        </c:ser>
        <c:dLbls>
          <c:showLegendKey val="0"/>
          <c:showVal val="0"/>
          <c:showCatName val="0"/>
          <c:showSerName val="0"/>
          <c:showPercent val="0"/>
          <c:showBubbleSize val="0"/>
        </c:dLbls>
        <c:gapWidth val="150"/>
        <c:overlap val="100"/>
        <c:axId val="43529728"/>
        <c:axId val="43531264"/>
      </c:barChart>
      <c:catAx>
        <c:axId val="43529728"/>
        <c:scaling>
          <c:orientation val="minMax"/>
        </c:scaling>
        <c:delete val="0"/>
        <c:axPos val="b"/>
        <c:numFmt formatCode="General" sourceLinked="1"/>
        <c:majorTickMark val="out"/>
        <c:minorTickMark val="none"/>
        <c:tickLblPos val="nextTo"/>
        <c:crossAx val="43531264"/>
        <c:crosses val="autoZero"/>
        <c:auto val="1"/>
        <c:lblAlgn val="ctr"/>
        <c:lblOffset val="100"/>
        <c:noMultiLvlLbl val="0"/>
      </c:catAx>
      <c:valAx>
        <c:axId val="43531264"/>
        <c:scaling>
          <c:orientation val="minMax"/>
        </c:scaling>
        <c:delete val="0"/>
        <c:axPos val="l"/>
        <c:majorGridlines/>
        <c:numFmt formatCode="0%" sourceLinked="1"/>
        <c:majorTickMark val="out"/>
        <c:minorTickMark val="none"/>
        <c:tickLblPos val="nextTo"/>
        <c:crossAx val="435297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Argyll and Bute'!$A$122</c:f>
              <c:strCache>
                <c:ptCount val="1"/>
                <c:pt idx="0">
                  <c:v>4 Bedrooms</c:v>
                </c:pt>
              </c:strCache>
            </c:strRef>
          </c:tx>
          <c:cat>
            <c:numRef>
              <c:f>'BRMA Profile - Argyll and Bute'!$B$117:$H$117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Bute'!$B$122:$H$122</c:f>
              <c:numCache>
                <c:formatCode>#,##0</c:formatCode>
                <c:ptCount val="7"/>
                <c:pt idx="0">
                  <c:v>943.66</c:v>
                </c:pt>
                <c:pt idx="1">
                  <c:v>1017.76</c:v>
                </c:pt>
                <c:pt idx="2">
                  <c:v>1105.08</c:v>
                </c:pt>
                <c:pt idx="3">
                  <c:v>1484.07</c:v>
                </c:pt>
                <c:pt idx="4">
                  <c:v>1564.74</c:v>
                </c:pt>
                <c:pt idx="5">
                  <c:v>1492.52</c:v>
                </c:pt>
                <c:pt idx="6">
                  <c:v>1291.33</c:v>
                </c:pt>
              </c:numCache>
            </c:numRef>
          </c:val>
          <c:smooth val="0"/>
        </c:ser>
        <c:ser>
          <c:idx val="0"/>
          <c:order val="1"/>
          <c:tx>
            <c:strRef>
              <c:f>'BRMA Profile - Argyll and Bute'!$A$121</c:f>
              <c:strCache>
                <c:ptCount val="1"/>
                <c:pt idx="0">
                  <c:v>3 Bedrooms</c:v>
                </c:pt>
              </c:strCache>
            </c:strRef>
          </c:tx>
          <c:cat>
            <c:numRef>
              <c:f>'BRMA Profile - Argyll and Bute'!$B$117:$H$117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Bute'!$B$121:$H$121</c:f>
              <c:numCache>
                <c:formatCode>#,##0</c:formatCode>
                <c:ptCount val="7"/>
                <c:pt idx="0">
                  <c:v>743.67</c:v>
                </c:pt>
                <c:pt idx="1">
                  <c:v>752.95</c:v>
                </c:pt>
                <c:pt idx="2">
                  <c:v>827.09</c:v>
                </c:pt>
                <c:pt idx="3">
                  <c:v>1019.32</c:v>
                </c:pt>
                <c:pt idx="4">
                  <c:v>1089.01</c:v>
                </c:pt>
                <c:pt idx="5">
                  <c:v>1072.46</c:v>
                </c:pt>
                <c:pt idx="6">
                  <c:v>930.15</c:v>
                </c:pt>
              </c:numCache>
            </c:numRef>
          </c:val>
          <c:smooth val="0"/>
        </c:ser>
        <c:ser>
          <c:idx val="1"/>
          <c:order val="2"/>
          <c:tx>
            <c:strRef>
              <c:f>'BRMA Profile - Argyll and Bute'!$A$120</c:f>
              <c:strCache>
                <c:ptCount val="1"/>
                <c:pt idx="0">
                  <c:v>2 Bedrooms</c:v>
                </c:pt>
              </c:strCache>
            </c:strRef>
          </c:tx>
          <c:cat>
            <c:numRef>
              <c:f>'BRMA Profile - Argyll and Bute'!$B$117:$H$117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Bute'!$B$120:$H$120</c:f>
              <c:numCache>
                <c:formatCode>#,##0</c:formatCode>
                <c:ptCount val="7"/>
                <c:pt idx="0">
                  <c:v>642.58000000000004</c:v>
                </c:pt>
                <c:pt idx="1">
                  <c:v>670.81</c:v>
                </c:pt>
                <c:pt idx="2">
                  <c:v>701.44</c:v>
                </c:pt>
                <c:pt idx="3">
                  <c:v>819.48</c:v>
                </c:pt>
                <c:pt idx="4">
                  <c:v>898.08</c:v>
                </c:pt>
                <c:pt idx="5">
                  <c:v>873.8</c:v>
                </c:pt>
                <c:pt idx="6">
                  <c:v>754.39</c:v>
                </c:pt>
              </c:numCache>
            </c:numRef>
          </c:val>
          <c:smooth val="0"/>
        </c:ser>
        <c:ser>
          <c:idx val="2"/>
          <c:order val="3"/>
          <c:tx>
            <c:strRef>
              <c:f>'BRMA Profile - Argyll and Bute'!$A$119</c:f>
              <c:strCache>
                <c:ptCount val="1"/>
                <c:pt idx="0">
                  <c:v>1 Bedroom </c:v>
                </c:pt>
              </c:strCache>
            </c:strRef>
          </c:tx>
          <c:cat>
            <c:numRef>
              <c:f>'BRMA Profile - Argyll and Bute'!$B$117:$H$117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Bute'!$B$119:$H$119</c:f>
              <c:numCache>
                <c:formatCode>#,##0</c:formatCode>
                <c:ptCount val="7"/>
                <c:pt idx="0">
                  <c:v>528.64</c:v>
                </c:pt>
                <c:pt idx="1">
                  <c:v>540.49</c:v>
                </c:pt>
                <c:pt idx="2">
                  <c:v>555.25</c:v>
                </c:pt>
                <c:pt idx="3">
                  <c:v>600.17999999999995</c:v>
                </c:pt>
                <c:pt idx="4">
                  <c:v>663.52</c:v>
                </c:pt>
                <c:pt idx="5">
                  <c:v>666.96</c:v>
                </c:pt>
                <c:pt idx="6">
                  <c:v>565.87</c:v>
                </c:pt>
              </c:numCache>
            </c:numRef>
          </c:val>
          <c:smooth val="0"/>
        </c:ser>
        <c:ser>
          <c:idx val="3"/>
          <c:order val="4"/>
          <c:tx>
            <c:strRef>
              <c:f>'BRMA Profile - Argyll and Bute'!$A$118</c:f>
              <c:strCache>
                <c:ptCount val="1"/>
                <c:pt idx="0">
                  <c:v>1 Bedroom Shared</c:v>
                </c:pt>
              </c:strCache>
            </c:strRef>
          </c:tx>
          <c:cat>
            <c:numRef>
              <c:f>'BRMA Profile - Argyll and Bute'!$B$117:$H$117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Bute'!$B$118:$H$118</c:f>
              <c:numCache>
                <c:formatCode>#,##0</c:formatCode>
                <c:ptCount val="7"/>
                <c:pt idx="0">
                  <c:v>328.42</c:v>
                </c:pt>
                <c:pt idx="1">
                  <c:v>322.86</c:v>
                </c:pt>
                <c:pt idx="2">
                  <c:v>338.34</c:v>
                </c:pt>
                <c:pt idx="3">
                  <c:v>365.66</c:v>
                </c:pt>
                <c:pt idx="4">
                  <c:v>401.77</c:v>
                </c:pt>
                <c:pt idx="5">
                  <c:v>433.46</c:v>
                </c:pt>
                <c:pt idx="6">
                  <c:v>404.11</c:v>
                </c:pt>
              </c:numCache>
            </c:numRef>
          </c:val>
          <c:smooth val="0"/>
        </c:ser>
        <c:dLbls>
          <c:showLegendKey val="0"/>
          <c:showVal val="0"/>
          <c:showCatName val="0"/>
          <c:showSerName val="0"/>
          <c:showPercent val="0"/>
          <c:showBubbleSize val="0"/>
        </c:dLbls>
        <c:marker val="1"/>
        <c:smooth val="0"/>
        <c:axId val="43579648"/>
        <c:axId val="43593728"/>
      </c:lineChart>
      <c:catAx>
        <c:axId val="43579648"/>
        <c:scaling>
          <c:orientation val="minMax"/>
        </c:scaling>
        <c:delete val="0"/>
        <c:axPos val="b"/>
        <c:numFmt formatCode="General" sourceLinked="1"/>
        <c:majorTickMark val="none"/>
        <c:minorTickMark val="none"/>
        <c:tickLblPos val="nextTo"/>
        <c:txPr>
          <a:bodyPr/>
          <a:lstStyle/>
          <a:p>
            <a:pPr>
              <a:defRPr sz="800"/>
            </a:pPr>
            <a:endParaRPr lang="en-US"/>
          </a:p>
        </c:txPr>
        <c:crossAx val="43593728"/>
        <c:crosses val="autoZero"/>
        <c:auto val="1"/>
        <c:lblAlgn val="ctr"/>
        <c:lblOffset val="100"/>
        <c:noMultiLvlLbl val="0"/>
      </c:catAx>
      <c:valAx>
        <c:axId val="4359372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357964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Argyll and Bute'!$I$122</c:f>
              <c:strCache>
                <c:ptCount val="1"/>
                <c:pt idx="0">
                  <c:v>4 Bedrooms</c:v>
                </c:pt>
              </c:strCache>
            </c:strRef>
          </c:tx>
          <c:cat>
            <c:numRef>
              <c:f>'BRMA Profile - Argyll and Bute'!$J$117:$P$117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Bute'!$J$122:$P$122</c:f>
              <c:numCache>
                <c:formatCode>#,##0</c:formatCode>
                <c:ptCount val="7"/>
                <c:pt idx="0">
                  <c:v>950</c:v>
                </c:pt>
                <c:pt idx="1">
                  <c:v>995</c:v>
                </c:pt>
                <c:pt idx="2">
                  <c:v>1100</c:v>
                </c:pt>
                <c:pt idx="3">
                  <c:v>1400</c:v>
                </c:pt>
                <c:pt idx="4">
                  <c:v>1550</c:v>
                </c:pt>
                <c:pt idx="5">
                  <c:v>1450</c:v>
                </c:pt>
                <c:pt idx="6">
                  <c:v>1200</c:v>
                </c:pt>
              </c:numCache>
            </c:numRef>
          </c:val>
          <c:smooth val="0"/>
        </c:ser>
        <c:ser>
          <c:idx val="0"/>
          <c:order val="1"/>
          <c:tx>
            <c:strRef>
              <c:f>'BRMA Profile - Argyll and Bute'!$I$121</c:f>
              <c:strCache>
                <c:ptCount val="1"/>
                <c:pt idx="0">
                  <c:v>3 Bedrooms</c:v>
                </c:pt>
              </c:strCache>
            </c:strRef>
          </c:tx>
          <c:cat>
            <c:numRef>
              <c:f>'BRMA Profile - Argyll and Bute'!$J$117:$P$117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Bute'!$J$121:$P$121</c:f>
              <c:numCache>
                <c:formatCode>#,##0</c:formatCode>
                <c:ptCount val="7"/>
                <c:pt idx="0">
                  <c:v>750</c:v>
                </c:pt>
                <c:pt idx="1">
                  <c:v>750</c:v>
                </c:pt>
                <c:pt idx="2">
                  <c:v>825</c:v>
                </c:pt>
                <c:pt idx="3">
                  <c:v>950</c:v>
                </c:pt>
                <c:pt idx="4">
                  <c:v>1100</c:v>
                </c:pt>
                <c:pt idx="5">
                  <c:v>1100</c:v>
                </c:pt>
                <c:pt idx="6">
                  <c:v>900</c:v>
                </c:pt>
              </c:numCache>
            </c:numRef>
          </c:val>
          <c:smooth val="0"/>
        </c:ser>
        <c:ser>
          <c:idx val="1"/>
          <c:order val="2"/>
          <c:tx>
            <c:strRef>
              <c:f>'BRMA Profile - Argyll and Bute'!$I$120</c:f>
              <c:strCache>
                <c:ptCount val="1"/>
                <c:pt idx="0">
                  <c:v>2 Bedrooms</c:v>
                </c:pt>
              </c:strCache>
            </c:strRef>
          </c:tx>
          <c:cat>
            <c:numRef>
              <c:f>'BRMA Profile - Argyll and Bute'!$J$117:$P$117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Bute'!$J$120:$P$120</c:f>
              <c:numCache>
                <c:formatCode>#,##0</c:formatCode>
                <c:ptCount val="7"/>
                <c:pt idx="0">
                  <c:v>650</c:v>
                </c:pt>
                <c:pt idx="1">
                  <c:v>695</c:v>
                </c:pt>
                <c:pt idx="2">
                  <c:v>700</c:v>
                </c:pt>
                <c:pt idx="3">
                  <c:v>800</c:v>
                </c:pt>
                <c:pt idx="4">
                  <c:v>875</c:v>
                </c:pt>
                <c:pt idx="5">
                  <c:v>875</c:v>
                </c:pt>
                <c:pt idx="6">
                  <c:v>750</c:v>
                </c:pt>
              </c:numCache>
            </c:numRef>
          </c:val>
          <c:smooth val="0"/>
        </c:ser>
        <c:ser>
          <c:idx val="2"/>
          <c:order val="3"/>
          <c:tx>
            <c:strRef>
              <c:f>'BRMA Profile - Argyll and Bute'!$I$119</c:f>
              <c:strCache>
                <c:ptCount val="1"/>
                <c:pt idx="0">
                  <c:v>1 Bedroom </c:v>
                </c:pt>
              </c:strCache>
            </c:strRef>
          </c:tx>
          <c:cat>
            <c:numRef>
              <c:f>'BRMA Profile - Argyll and Bute'!$J$117:$P$117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Bute'!$J$119:$P$119</c:f>
              <c:numCache>
                <c:formatCode>#,##0</c:formatCode>
                <c:ptCount val="7"/>
                <c:pt idx="0">
                  <c:v>525</c:v>
                </c:pt>
                <c:pt idx="1">
                  <c:v>550</c:v>
                </c:pt>
                <c:pt idx="2">
                  <c:v>550</c:v>
                </c:pt>
                <c:pt idx="3">
                  <c:v>600</c:v>
                </c:pt>
                <c:pt idx="4">
                  <c:v>650</c:v>
                </c:pt>
                <c:pt idx="5">
                  <c:v>675</c:v>
                </c:pt>
                <c:pt idx="6">
                  <c:v>550</c:v>
                </c:pt>
              </c:numCache>
            </c:numRef>
          </c:val>
          <c:smooth val="0"/>
        </c:ser>
        <c:ser>
          <c:idx val="3"/>
          <c:order val="4"/>
          <c:tx>
            <c:strRef>
              <c:f>'BRMA Profile - Argyll and Bute'!$I$118</c:f>
              <c:strCache>
                <c:ptCount val="1"/>
                <c:pt idx="0">
                  <c:v>1 Bedroom Shared</c:v>
                </c:pt>
              </c:strCache>
            </c:strRef>
          </c:tx>
          <c:cat>
            <c:numRef>
              <c:f>'BRMA Profile - Argyll and Bute'!$J$117:$P$117</c:f>
              <c:numCache>
                <c:formatCode>General</c:formatCode>
                <c:ptCount val="7"/>
                <c:pt idx="0">
                  <c:v>2010</c:v>
                </c:pt>
                <c:pt idx="1">
                  <c:v>2011</c:v>
                </c:pt>
                <c:pt idx="2">
                  <c:v>2012</c:v>
                </c:pt>
                <c:pt idx="3">
                  <c:v>2013</c:v>
                </c:pt>
                <c:pt idx="4">
                  <c:v>2014</c:v>
                </c:pt>
                <c:pt idx="5">
                  <c:v>2015</c:v>
                </c:pt>
                <c:pt idx="6">
                  <c:v>2016</c:v>
                </c:pt>
              </c:numCache>
            </c:numRef>
          </c:cat>
          <c:val>
            <c:numRef>
              <c:f>'BRMA Profile - Argyll and Bute'!$J$118:$P$118</c:f>
              <c:numCache>
                <c:formatCode>#,##0</c:formatCode>
                <c:ptCount val="7"/>
                <c:pt idx="0">
                  <c:v>335</c:v>
                </c:pt>
                <c:pt idx="1">
                  <c:v>325</c:v>
                </c:pt>
                <c:pt idx="2">
                  <c:v>340</c:v>
                </c:pt>
                <c:pt idx="3">
                  <c:v>350</c:v>
                </c:pt>
                <c:pt idx="4">
                  <c:v>400</c:v>
                </c:pt>
                <c:pt idx="5">
                  <c:v>407.5</c:v>
                </c:pt>
                <c:pt idx="6">
                  <c:v>400</c:v>
                </c:pt>
              </c:numCache>
            </c:numRef>
          </c:val>
          <c:smooth val="0"/>
        </c:ser>
        <c:dLbls>
          <c:showLegendKey val="0"/>
          <c:showVal val="0"/>
          <c:showCatName val="0"/>
          <c:showSerName val="0"/>
          <c:showPercent val="0"/>
          <c:showBubbleSize val="0"/>
        </c:dLbls>
        <c:marker val="1"/>
        <c:smooth val="0"/>
        <c:axId val="43638784"/>
        <c:axId val="43640320"/>
      </c:lineChart>
      <c:catAx>
        <c:axId val="43638784"/>
        <c:scaling>
          <c:orientation val="minMax"/>
        </c:scaling>
        <c:delete val="0"/>
        <c:axPos val="b"/>
        <c:numFmt formatCode="General" sourceLinked="1"/>
        <c:majorTickMark val="none"/>
        <c:minorTickMark val="none"/>
        <c:tickLblPos val="nextTo"/>
        <c:txPr>
          <a:bodyPr/>
          <a:lstStyle/>
          <a:p>
            <a:pPr>
              <a:defRPr sz="800"/>
            </a:pPr>
            <a:endParaRPr lang="en-US"/>
          </a:p>
        </c:txPr>
        <c:crossAx val="43640320"/>
        <c:crosses val="autoZero"/>
        <c:auto val="1"/>
        <c:lblAlgn val="ctr"/>
        <c:lblOffset val="100"/>
        <c:noMultiLvlLbl val="0"/>
      </c:catAx>
      <c:valAx>
        <c:axId val="4364032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36387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Ayrshires'!$A$9</c:f>
              <c:strCache>
                <c:ptCount val="1"/>
                <c:pt idx="0">
                  <c:v>Upper Quartile</c:v>
                </c:pt>
              </c:strCache>
            </c:strRef>
          </c:tx>
          <c:cat>
            <c:numRef>
              <c:f>'BRMA Profile - Ayrshires'!$B$5:$H$5</c:f>
              <c:numCache>
                <c:formatCode>General</c:formatCode>
                <c:ptCount val="7"/>
                <c:pt idx="0">
                  <c:v>2010</c:v>
                </c:pt>
                <c:pt idx="1">
                  <c:v>2011</c:v>
                </c:pt>
                <c:pt idx="2">
                  <c:v>2012</c:v>
                </c:pt>
                <c:pt idx="3">
                  <c:v>2013</c:v>
                </c:pt>
                <c:pt idx="4">
                  <c:v>2014</c:v>
                </c:pt>
                <c:pt idx="5">
                  <c:v>2015</c:v>
                </c:pt>
                <c:pt idx="6">
                  <c:v>2016</c:v>
                </c:pt>
              </c:numCache>
            </c:numRef>
          </c:cat>
          <c:val>
            <c:numRef>
              <c:f>'BRMA Profile - Ayrshires'!$B$9:$H$9</c:f>
              <c:numCache>
                <c:formatCode>#,##0</c:formatCode>
                <c:ptCount val="7"/>
                <c:pt idx="0">
                  <c:v>400</c:v>
                </c:pt>
                <c:pt idx="1">
                  <c:v>400</c:v>
                </c:pt>
                <c:pt idx="2">
                  <c:v>395</c:v>
                </c:pt>
                <c:pt idx="3">
                  <c:v>400</c:v>
                </c:pt>
                <c:pt idx="4">
                  <c:v>395</c:v>
                </c:pt>
                <c:pt idx="5">
                  <c:v>395</c:v>
                </c:pt>
                <c:pt idx="6">
                  <c:v>400</c:v>
                </c:pt>
              </c:numCache>
            </c:numRef>
          </c:val>
          <c:smooth val="0"/>
        </c:ser>
        <c:ser>
          <c:idx val="0"/>
          <c:order val="1"/>
          <c:tx>
            <c:strRef>
              <c:f>'BRMA Profile - Ayrshires'!$A$8</c:f>
              <c:strCache>
                <c:ptCount val="1"/>
                <c:pt idx="0">
                  <c:v>Mean</c:v>
                </c:pt>
              </c:strCache>
            </c:strRef>
          </c:tx>
          <c:cat>
            <c:numRef>
              <c:f>'BRMA Profile - Ayrshires'!$B$5:$H$5</c:f>
              <c:numCache>
                <c:formatCode>General</c:formatCode>
                <c:ptCount val="7"/>
                <c:pt idx="0">
                  <c:v>2010</c:v>
                </c:pt>
                <c:pt idx="1">
                  <c:v>2011</c:v>
                </c:pt>
                <c:pt idx="2">
                  <c:v>2012</c:v>
                </c:pt>
                <c:pt idx="3">
                  <c:v>2013</c:v>
                </c:pt>
                <c:pt idx="4">
                  <c:v>2014</c:v>
                </c:pt>
                <c:pt idx="5">
                  <c:v>2015</c:v>
                </c:pt>
                <c:pt idx="6">
                  <c:v>2016</c:v>
                </c:pt>
              </c:numCache>
            </c:numRef>
          </c:cat>
          <c:val>
            <c:numRef>
              <c:f>'BRMA Profile - Ayrshires'!$B$8:$H$8</c:f>
              <c:numCache>
                <c:formatCode>#,##0</c:formatCode>
                <c:ptCount val="7"/>
                <c:pt idx="0">
                  <c:v>375.42</c:v>
                </c:pt>
                <c:pt idx="1">
                  <c:v>378.48</c:v>
                </c:pt>
                <c:pt idx="2">
                  <c:v>365.01</c:v>
                </c:pt>
                <c:pt idx="3">
                  <c:v>369.38</c:v>
                </c:pt>
                <c:pt idx="4">
                  <c:v>364.83</c:v>
                </c:pt>
                <c:pt idx="5">
                  <c:v>362.86</c:v>
                </c:pt>
                <c:pt idx="6">
                  <c:v>366.26</c:v>
                </c:pt>
              </c:numCache>
            </c:numRef>
          </c:val>
          <c:smooth val="0"/>
        </c:ser>
        <c:ser>
          <c:idx val="2"/>
          <c:order val="2"/>
          <c:tx>
            <c:strRef>
              <c:f>'BRMA Profile - Ayrshires'!$A$7</c:f>
              <c:strCache>
                <c:ptCount val="1"/>
                <c:pt idx="0">
                  <c:v>Median</c:v>
                </c:pt>
              </c:strCache>
            </c:strRef>
          </c:tx>
          <c:cat>
            <c:numRef>
              <c:f>'BRMA Profile - Ayrshires'!$B$5:$H$5</c:f>
              <c:numCache>
                <c:formatCode>General</c:formatCode>
                <c:ptCount val="7"/>
                <c:pt idx="0">
                  <c:v>2010</c:v>
                </c:pt>
                <c:pt idx="1">
                  <c:v>2011</c:v>
                </c:pt>
                <c:pt idx="2">
                  <c:v>2012</c:v>
                </c:pt>
                <c:pt idx="3">
                  <c:v>2013</c:v>
                </c:pt>
                <c:pt idx="4">
                  <c:v>2014</c:v>
                </c:pt>
                <c:pt idx="5">
                  <c:v>2015</c:v>
                </c:pt>
                <c:pt idx="6">
                  <c:v>2016</c:v>
                </c:pt>
              </c:numCache>
            </c:numRef>
          </c:cat>
          <c:val>
            <c:numRef>
              <c:f>'BRMA Profile - Ayrshires'!$B$7:$H$7</c:f>
              <c:numCache>
                <c:formatCode>#,##0</c:formatCode>
                <c:ptCount val="7"/>
                <c:pt idx="0">
                  <c:v>375</c:v>
                </c:pt>
                <c:pt idx="1">
                  <c:v>375</c:v>
                </c:pt>
                <c:pt idx="2">
                  <c:v>350</c:v>
                </c:pt>
                <c:pt idx="3">
                  <c:v>360</c:v>
                </c:pt>
                <c:pt idx="4">
                  <c:v>360</c:v>
                </c:pt>
                <c:pt idx="5">
                  <c:v>350</c:v>
                </c:pt>
                <c:pt idx="6">
                  <c:v>350</c:v>
                </c:pt>
              </c:numCache>
            </c:numRef>
          </c:val>
          <c:smooth val="0"/>
        </c:ser>
        <c:ser>
          <c:idx val="3"/>
          <c:order val="3"/>
          <c:tx>
            <c:strRef>
              <c:f>'BRMA Profile - Ayrshires'!$A$6</c:f>
              <c:strCache>
                <c:ptCount val="1"/>
                <c:pt idx="0">
                  <c:v>Lower Quartile</c:v>
                </c:pt>
              </c:strCache>
            </c:strRef>
          </c:tx>
          <c:marker>
            <c:symbol val="circle"/>
            <c:size val="7"/>
          </c:marker>
          <c:cat>
            <c:numRef>
              <c:f>'BRMA Profile - Ayrshires'!$B$5:$H$5</c:f>
              <c:numCache>
                <c:formatCode>General</c:formatCode>
                <c:ptCount val="7"/>
                <c:pt idx="0">
                  <c:v>2010</c:v>
                </c:pt>
                <c:pt idx="1">
                  <c:v>2011</c:v>
                </c:pt>
                <c:pt idx="2">
                  <c:v>2012</c:v>
                </c:pt>
                <c:pt idx="3">
                  <c:v>2013</c:v>
                </c:pt>
                <c:pt idx="4">
                  <c:v>2014</c:v>
                </c:pt>
                <c:pt idx="5">
                  <c:v>2015</c:v>
                </c:pt>
                <c:pt idx="6">
                  <c:v>2016</c:v>
                </c:pt>
              </c:numCache>
            </c:numRef>
          </c:cat>
          <c:val>
            <c:numRef>
              <c:f>'BRMA Profile - Ayrshires'!$B$6:$H$6</c:f>
              <c:numCache>
                <c:formatCode>#,##0</c:formatCode>
                <c:ptCount val="7"/>
                <c:pt idx="0">
                  <c:v>350</c:v>
                </c:pt>
                <c:pt idx="1">
                  <c:v>350</c:v>
                </c:pt>
                <c:pt idx="2">
                  <c:v>330</c:v>
                </c:pt>
                <c:pt idx="3">
                  <c:v>325</c:v>
                </c:pt>
                <c:pt idx="4">
                  <c:v>325</c:v>
                </c:pt>
                <c:pt idx="5">
                  <c:v>325</c:v>
                </c:pt>
                <c:pt idx="6">
                  <c:v>327.5</c:v>
                </c:pt>
              </c:numCache>
            </c:numRef>
          </c:val>
          <c:smooth val="0"/>
        </c:ser>
        <c:dLbls>
          <c:showLegendKey val="0"/>
          <c:showVal val="0"/>
          <c:showCatName val="0"/>
          <c:showSerName val="0"/>
          <c:showPercent val="0"/>
          <c:showBubbleSize val="0"/>
        </c:dLbls>
        <c:marker val="1"/>
        <c:smooth val="0"/>
        <c:axId val="42146816"/>
        <c:axId val="42156800"/>
      </c:lineChart>
      <c:catAx>
        <c:axId val="42146816"/>
        <c:scaling>
          <c:orientation val="minMax"/>
        </c:scaling>
        <c:delete val="0"/>
        <c:axPos val="b"/>
        <c:numFmt formatCode="General" sourceLinked="1"/>
        <c:majorTickMark val="none"/>
        <c:minorTickMark val="none"/>
        <c:tickLblPos val="nextTo"/>
        <c:txPr>
          <a:bodyPr/>
          <a:lstStyle/>
          <a:p>
            <a:pPr>
              <a:defRPr sz="800"/>
            </a:pPr>
            <a:endParaRPr lang="en-US"/>
          </a:p>
        </c:txPr>
        <c:crossAx val="42156800"/>
        <c:crosses val="autoZero"/>
        <c:auto val="1"/>
        <c:lblAlgn val="ctr"/>
        <c:lblOffset val="100"/>
        <c:noMultiLvlLbl val="0"/>
      </c:catAx>
      <c:valAx>
        <c:axId val="4215680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146816"/>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Ayrshires'!$A$31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Ayrshires'!$B$27:$H$27</c:f>
              <c:numCache>
                <c:formatCode>General</c:formatCode>
                <c:ptCount val="7"/>
                <c:pt idx="0">
                  <c:v>2010</c:v>
                </c:pt>
                <c:pt idx="1">
                  <c:v>2011</c:v>
                </c:pt>
                <c:pt idx="2">
                  <c:v>2012</c:v>
                </c:pt>
                <c:pt idx="3">
                  <c:v>2013</c:v>
                </c:pt>
                <c:pt idx="4">
                  <c:v>2014</c:v>
                </c:pt>
                <c:pt idx="5">
                  <c:v>2015</c:v>
                </c:pt>
                <c:pt idx="6">
                  <c:v>2016</c:v>
                </c:pt>
              </c:numCache>
            </c:numRef>
          </c:cat>
          <c:val>
            <c:numRef>
              <c:f>'BRMA Profile - Ayrshires'!$B$31:$H$31</c:f>
              <c:numCache>
                <c:formatCode>#,##0</c:formatCode>
                <c:ptCount val="7"/>
                <c:pt idx="0">
                  <c:v>495</c:v>
                </c:pt>
                <c:pt idx="1">
                  <c:v>500</c:v>
                </c:pt>
                <c:pt idx="2">
                  <c:v>495</c:v>
                </c:pt>
                <c:pt idx="3">
                  <c:v>500</c:v>
                </c:pt>
                <c:pt idx="4">
                  <c:v>497.5</c:v>
                </c:pt>
                <c:pt idx="5">
                  <c:v>500</c:v>
                </c:pt>
                <c:pt idx="6">
                  <c:v>500</c:v>
                </c:pt>
              </c:numCache>
            </c:numRef>
          </c:val>
          <c:smooth val="0"/>
        </c:ser>
        <c:ser>
          <c:idx val="2"/>
          <c:order val="1"/>
          <c:tx>
            <c:strRef>
              <c:f>'BRMA Profile - Ayrshires'!$A$30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Ayrshires'!$B$27:$H$27</c:f>
              <c:numCache>
                <c:formatCode>General</c:formatCode>
                <c:ptCount val="7"/>
                <c:pt idx="0">
                  <c:v>2010</c:v>
                </c:pt>
                <c:pt idx="1">
                  <c:v>2011</c:v>
                </c:pt>
                <c:pt idx="2">
                  <c:v>2012</c:v>
                </c:pt>
                <c:pt idx="3">
                  <c:v>2013</c:v>
                </c:pt>
                <c:pt idx="4">
                  <c:v>2014</c:v>
                </c:pt>
                <c:pt idx="5">
                  <c:v>2015</c:v>
                </c:pt>
                <c:pt idx="6">
                  <c:v>2016</c:v>
                </c:pt>
              </c:numCache>
            </c:numRef>
          </c:cat>
          <c:val>
            <c:numRef>
              <c:f>'BRMA Profile - Ayrshires'!$B$30:$H$30</c:f>
              <c:numCache>
                <c:formatCode>#,##0</c:formatCode>
                <c:ptCount val="7"/>
                <c:pt idx="0">
                  <c:v>464.47</c:v>
                </c:pt>
                <c:pt idx="1">
                  <c:v>469.47</c:v>
                </c:pt>
                <c:pt idx="2">
                  <c:v>459.24</c:v>
                </c:pt>
                <c:pt idx="3">
                  <c:v>469.51</c:v>
                </c:pt>
                <c:pt idx="4">
                  <c:v>460.9</c:v>
                </c:pt>
                <c:pt idx="5">
                  <c:v>460.63</c:v>
                </c:pt>
                <c:pt idx="6">
                  <c:v>463.38</c:v>
                </c:pt>
              </c:numCache>
            </c:numRef>
          </c:val>
          <c:smooth val="0"/>
        </c:ser>
        <c:ser>
          <c:idx val="1"/>
          <c:order val="2"/>
          <c:tx>
            <c:strRef>
              <c:f>'BRMA Profile - Ayrshires'!$A$29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Ayrshires'!$B$27:$H$27</c:f>
              <c:numCache>
                <c:formatCode>General</c:formatCode>
                <c:ptCount val="7"/>
                <c:pt idx="0">
                  <c:v>2010</c:v>
                </c:pt>
                <c:pt idx="1">
                  <c:v>2011</c:v>
                </c:pt>
                <c:pt idx="2">
                  <c:v>2012</c:v>
                </c:pt>
                <c:pt idx="3">
                  <c:v>2013</c:v>
                </c:pt>
                <c:pt idx="4">
                  <c:v>2014</c:v>
                </c:pt>
                <c:pt idx="5">
                  <c:v>2015</c:v>
                </c:pt>
                <c:pt idx="6">
                  <c:v>2016</c:v>
                </c:pt>
              </c:numCache>
            </c:numRef>
          </c:cat>
          <c:val>
            <c:numRef>
              <c:f>'BRMA Profile - Ayrshires'!$B$29:$H$29</c:f>
              <c:numCache>
                <c:formatCode>#,##0</c:formatCode>
                <c:ptCount val="7"/>
                <c:pt idx="0">
                  <c:v>450</c:v>
                </c:pt>
                <c:pt idx="1">
                  <c:v>450</c:v>
                </c:pt>
                <c:pt idx="2">
                  <c:v>450</c:v>
                </c:pt>
                <c:pt idx="3">
                  <c:v>450</c:v>
                </c:pt>
                <c:pt idx="4">
                  <c:v>450</c:v>
                </c:pt>
                <c:pt idx="5">
                  <c:v>450</c:v>
                </c:pt>
                <c:pt idx="6">
                  <c:v>450</c:v>
                </c:pt>
              </c:numCache>
            </c:numRef>
          </c:val>
          <c:smooth val="0"/>
        </c:ser>
        <c:ser>
          <c:idx val="0"/>
          <c:order val="3"/>
          <c:tx>
            <c:strRef>
              <c:f>'BRMA Profile - Ayrshires'!$A$28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Ayrshires'!$B$27:$H$27</c:f>
              <c:numCache>
                <c:formatCode>General</c:formatCode>
                <c:ptCount val="7"/>
                <c:pt idx="0">
                  <c:v>2010</c:v>
                </c:pt>
                <c:pt idx="1">
                  <c:v>2011</c:v>
                </c:pt>
                <c:pt idx="2">
                  <c:v>2012</c:v>
                </c:pt>
                <c:pt idx="3">
                  <c:v>2013</c:v>
                </c:pt>
                <c:pt idx="4">
                  <c:v>2014</c:v>
                </c:pt>
                <c:pt idx="5">
                  <c:v>2015</c:v>
                </c:pt>
                <c:pt idx="6">
                  <c:v>2016</c:v>
                </c:pt>
              </c:numCache>
            </c:numRef>
          </c:cat>
          <c:val>
            <c:numRef>
              <c:f>'BRMA Profile - Ayrshires'!$B$28:$H$28</c:f>
              <c:numCache>
                <c:formatCode>#,##0</c:formatCode>
                <c:ptCount val="7"/>
                <c:pt idx="0">
                  <c:v>425</c:v>
                </c:pt>
                <c:pt idx="1">
                  <c:v>425</c:v>
                </c:pt>
                <c:pt idx="2">
                  <c:v>425</c:v>
                </c:pt>
                <c:pt idx="3">
                  <c:v>425</c:v>
                </c:pt>
                <c:pt idx="4">
                  <c:v>425</c:v>
                </c:pt>
                <c:pt idx="5" formatCode="General">
                  <c:v>420</c:v>
                </c:pt>
                <c:pt idx="6" formatCode="General">
                  <c:v>425</c:v>
                </c:pt>
              </c:numCache>
            </c:numRef>
          </c:val>
          <c:smooth val="0"/>
        </c:ser>
        <c:dLbls>
          <c:showLegendKey val="0"/>
          <c:showVal val="0"/>
          <c:showCatName val="0"/>
          <c:showSerName val="0"/>
          <c:showPercent val="0"/>
          <c:showBubbleSize val="0"/>
        </c:dLbls>
        <c:marker val="1"/>
        <c:smooth val="0"/>
        <c:axId val="42175872"/>
        <c:axId val="42198528"/>
      </c:lineChart>
      <c:catAx>
        <c:axId val="42175872"/>
        <c:scaling>
          <c:orientation val="minMax"/>
        </c:scaling>
        <c:delete val="0"/>
        <c:axPos val="b"/>
        <c:numFmt formatCode="General" sourceLinked="1"/>
        <c:majorTickMark val="none"/>
        <c:minorTickMark val="none"/>
        <c:tickLblPos val="nextTo"/>
        <c:txPr>
          <a:bodyPr/>
          <a:lstStyle/>
          <a:p>
            <a:pPr>
              <a:defRPr sz="800"/>
            </a:pPr>
            <a:endParaRPr lang="en-US"/>
          </a:p>
        </c:txPr>
        <c:crossAx val="42198528"/>
        <c:crosses val="autoZero"/>
        <c:auto val="1"/>
        <c:lblAlgn val="ctr"/>
        <c:lblOffset val="100"/>
        <c:noMultiLvlLbl val="0"/>
      </c:catAx>
      <c:valAx>
        <c:axId val="4219852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1758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Ayrshires'!$A$53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Ayrshires'!$B$49:$H$49</c:f>
              <c:numCache>
                <c:formatCode>General</c:formatCode>
                <c:ptCount val="7"/>
                <c:pt idx="0">
                  <c:v>2010</c:v>
                </c:pt>
                <c:pt idx="1">
                  <c:v>2011</c:v>
                </c:pt>
                <c:pt idx="2">
                  <c:v>2012</c:v>
                </c:pt>
                <c:pt idx="3">
                  <c:v>2013</c:v>
                </c:pt>
                <c:pt idx="4">
                  <c:v>2014</c:v>
                </c:pt>
                <c:pt idx="5">
                  <c:v>2015</c:v>
                </c:pt>
                <c:pt idx="6">
                  <c:v>2016</c:v>
                </c:pt>
              </c:numCache>
            </c:numRef>
          </c:cat>
          <c:val>
            <c:numRef>
              <c:f>'BRMA Profile - Ayrshires'!$B$53:$H$53</c:f>
              <c:numCache>
                <c:formatCode>#,##0</c:formatCode>
                <c:ptCount val="7"/>
                <c:pt idx="0">
                  <c:v>600</c:v>
                </c:pt>
                <c:pt idx="1">
                  <c:v>625</c:v>
                </c:pt>
                <c:pt idx="2">
                  <c:v>650</c:v>
                </c:pt>
                <c:pt idx="3">
                  <c:v>650</c:v>
                </c:pt>
                <c:pt idx="4">
                  <c:v>625</c:v>
                </c:pt>
                <c:pt idx="5">
                  <c:v>642.5</c:v>
                </c:pt>
                <c:pt idx="6">
                  <c:v>650</c:v>
                </c:pt>
              </c:numCache>
            </c:numRef>
          </c:val>
          <c:smooth val="0"/>
        </c:ser>
        <c:ser>
          <c:idx val="1"/>
          <c:order val="1"/>
          <c:tx>
            <c:strRef>
              <c:f>'BRMA Profile - Ayrshires'!$A$52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Ayrshires'!$B$49:$H$49</c:f>
              <c:numCache>
                <c:formatCode>General</c:formatCode>
                <c:ptCount val="7"/>
                <c:pt idx="0">
                  <c:v>2010</c:v>
                </c:pt>
                <c:pt idx="1">
                  <c:v>2011</c:v>
                </c:pt>
                <c:pt idx="2">
                  <c:v>2012</c:v>
                </c:pt>
                <c:pt idx="3">
                  <c:v>2013</c:v>
                </c:pt>
                <c:pt idx="4">
                  <c:v>2014</c:v>
                </c:pt>
                <c:pt idx="5">
                  <c:v>2015</c:v>
                </c:pt>
                <c:pt idx="6">
                  <c:v>2016</c:v>
                </c:pt>
              </c:numCache>
            </c:numRef>
          </c:cat>
          <c:val>
            <c:numRef>
              <c:f>'BRMA Profile - Ayrshires'!$B$52:$H$52</c:f>
              <c:numCache>
                <c:formatCode>#,##0</c:formatCode>
                <c:ptCount val="7"/>
                <c:pt idx="0">
                  <c:v>556.1</c:v>
                </c:pt>
                <c:pt idx="1">
                  <c:v>569.88</c:v>
                </c:pt>
                <c:pt idx="2">
                  <c:v>576.09</c:v>
                </c:pt>
                <c:pt idx="3">
                  <c:v>574.91</c:v>
                </c:pt>
                <c:pt idx="4">
                  <c:v>568.83000000000004</c:v>
                </c:pt>
                <c:pt idx="5">
                  <c:v>568.07000000000005</c:v>
                </c:pt>
                <c:pt idx="6">
                  <c:v>578.84</c:v>
                </c:pt>
              </c:numCache>
            </c:numRef>
          </c:val>
          <c:smooth val="0"/>
        </c:ser>
        <c:ser>
          <c:idx val="2"/>
          <c:order val="2"/>
          <c:tx>
            <c:strRef>
              <c:f>'BRMA Profile - Ayrshires'!$A$51</c:f>
              <c:strCache>
                <c:ptCount val="1"/>
                <c:pt idx="0">
                  <c:v>Median</c:v>
                </c:pt>
              </c:strCache>
            </c:strRef>
          </c:tx>
          <c:cat>
            <c:numRef>
              <c:f>'BRMA Profile - Ayrshires'!$B$49:$H$49</c:f>
              <c:numCache>
                <c:formatCode>General</c:formatCode>
                <c:ptCount val="7"/>
                <c:pt idx="0">
                  <c:v>2010</c:v>
                </c:pt>
                <c:pt idx="1">
                  <c:v>2011</c:v>
                </c:pt>
                <c:pt idx="2">
                  <c:v>2012</c:v>
                </c:pt>
                <c:pt idx="3">
                  <c:v>2013</c:v>
                </c:pt>
                <c:pt idx="4">
                  <c:v>2014</c:v>
                </c:pt>
                <c:pt idx="5">
                  <c:v>2015</c:v>
                </c:pt>
                <c:pt idx="6">
                  <c:v>2016</c:v>
                </c:pt>
              </c:numCache>
            </c:numRef>
          </c:cat>
          <c:val>
            <c:numRef>
              <c:f>'BRMA Profile - Ayrshires'!$B$51:$H$51</c:f>
              <c:numCache>
                <c:formatCode>#,##0</c:formatCode>
                <c:ptCount val="7"/>
                <c:pt idx="0">
                  <c:v>545</c:v>
                </c:pt>
                <c:pt idx="1">
                  <c:v>550</c:v>
                </c:pt>
                <c:pt idx="2">
                  <c:v>550</c:v>
                </c:pt>
                <c:pt idx="3">
                  <c:v>550</c:v>
                </c:pt>
                <c:pt idx="4">
                  <c:v>550</c:v>
                </c:pt>
                <c:pt idx="5">
                  <c:v>525</c:v>
                </c:pt>
                <c:pt idx="6">
                  <c:v>550</c:v>
                </c:pt>
              </c:numCache>
            </c:numRef>
          </c:val>
          <c:smooth val="0"/>
        </c:ser>
        <c:ser>
          <c:idx val="3"/>
          <c:order val="3"/>
          <c:tx>
            <c:strRef>
              <c:f>'BRMA Profile - Ayrshires'!$A$50</c:f>
              <c:strCache>
                <c:ptCount val="1"/>
                <c:pt idx="0">
                  <c:v>Lower Quartile</c:v>
                </c:pt>
              </c:strCache>
            </c:strRef>
          </c:tx>
          <c:marker>
            <c:symbol val="circle"/>
            <c:size val="7"/>
          </c:marker>
          <c:cat>
            <c:numRef>
              <c:f>'BRMA Profile - Ayrshires'!$B$49:$H$49</c:f>
              <c:numCache>
                <c:formatCode>General</c:formatCode>
                <c:ptCount val="7"/>
                <c:pt idx="0">
                  <c:v>2010</c:v>
                </c:pt>
                <c:pt idx="1">
                  <c:v>2011</c:v>
                </c:pt>
                <c:pt idx="2">
                  <c:v>2012</c:v>
                </c:pt>
                <c:pt idx="3">
                  <c:v>2013</c:v>
                </c:pt>
                <c:pt idx="4">
                  <c:v>2014</c:v>
                </c:pt>
                <c:pt idx="5">
                  <c:v>2015</c:v>
                </c:pt>
                <c:pt idx="6">
                  <c:v>2016</c:v>
                </c:pt>
              </c:numCache>
            </c:numRef>
          </c:cat>
          <c:val>
            <c:numRef>
              <c:f>'BRMA Profile - Ayrshires'!$B$50:$H$50</c:f>
              <c:numCache>
                <c:formatCode>#,##0</c:formatCode>
                <c:ptCount val="7"/>
                <c:pt idx="0">
                  <c:v>475</c:v>
                </c:pt>
                <c:pt idx="1">
                  <c:v>495</c:v>
                </c:pt>
                <c:pt idx="2">
                  <c:v>495</c:v>
                </c:pt>
                <c:pt idx="3">
                  <c:v>495</c:v>
                </c:pt>
                <c:pt idx="4">
                  <c:v>495</c:v>
                </c:pt>
                <c:pt idx="5">
                  <c:v>490</c:v>
                </c:pt>
                <c:pt idx="6">
                  <c:v>495</c:v>
                </c:pt>
              </c:numCache>
            </c:numRef>
          </c:val>
          <c:smooth val="0"/>
        </c:ser>
        <c:dLbls>
          <c:showLegendKey val="0"/>
          <c:showVal val="0"/>
          <c:showCatName val="0"/>
          <c:showSerName val="0"/>
          <c:showPercent val="0"/>
          <c:showBubbleSize val="0"/>
        </c:dLbls>
        <c:marker val="1"/>
        <c:smooth val="0"/>
        <c:axId val="42803968"/>
        <c:axId val="42805504"/>
      </c:lineChart>
      <c:catAx>
        <c:axId val="42803968"/>
        <c:scaling>
          <c:orientation val="minMax"/>
        </c:scaling>
        <c:delete val="0"/>
        <c:axPos val="b"/>
        <c:numFmt formatCode="General" sourceLinked="1"/>
        <c:majorTickMark val="none"/>
        <c:minorTickMark val="none"/>
        <c:tickLblPos val="nextTo"/>
        <c:txPr>
          <a:bodyPr/>
          <a:lstStyle/>
          <a:p>
            <a:pPr>
              <a:defRPr sz="800"/>
            </a:pPr>
            <a:endParaRPr lang="en-US"/>
          </a:p>
        </c:txPr>
        <c:crossAx val="42805504"/>
        <c:crosses val="autoZero"/>
        <c:auto val="1"/>
        <c:lblAlgn val="ctr"/>
        <c:lblOffset val="100"/>
        <c:noMultiLvlLbl val="0"/>
      </c:catAx>
      <c:valAx>
        <c:axId val="4280550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80396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Ayrshires'!$A$75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Ayrshires'!$B$71:$H$71</c:f>
              <c:numCache>
                <c:formatCode>General</c:formatCode>
                <c:ptCount val="7"/>
                <c:pt idx="0">
                  <c:v>2010</c:v>
                </c:pt>
                <c:pt idx="1">
                  <c:v>2011</c:v>
                </c:pt>
                <c:pt idx="2">
                  <c:v>2012</c:v>
                </c:pt>
                <c:pt idx="3">
                  <c:v>2013</c:v>
                </c:pt>
                <c:pt idx="4">
                  <c:v>2014</c:v>
                </c:pt>
                <c:pt idx="5">
                  <c:v>2015</c:v>
                </c:pt>
                <c:pt idx="6">
                  <c:v>2016</c:v>
                </c:pt>
              </c:numCache>
            </c:numRef>
          </c:cat>
          <c:val>
            <c:numRef>
              <c:f>'BRMA Profile - Ayrshires'!$B$75:$H$75</c:f>
              <c:numCache>
                <c:formatCode>#,##0</c:formatCode>
                <c:ptCount val="7"/>
                <c:pt idx="0">
                  <c:v>850</c:v>
                </c:pt>
                <c:pt idx="1">
                  <c:v>875</c:v>
                </c:pt>
                <c:pt idx="2">
                  <c:v>900</c:v>
                </c:pt>
                <c:pt idx="3">
                  <c:v>900</c:v>
                </c:pt>
                <c:pt idx="4">
                  <c:v>1000</c:v>
                </c:pt>
                <c:pt idx="5">
                  <c:v>995</c:v>
                </c:pt>
                <c:pt idx="6">
                  <c:v>975</c:v>
                </c:pt>
              </c:numCache>
            </c:numRef>
          </c:val>
          <c:smooth val="0"/>
        </c:ser>
        <c:ser>
          <c:idx val="1"/>
          <c:order val="1"/>
          <c:tx>
            <c:strRef>
              <c:f>'BRMA Profile - Ayrshires'!$A$74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Ayrshires'!$B$71:$H$71</c:f>
              <c:numCache>
                <c:formatCode>General</c:formatCode>
                <c:ptCount val="7"/>
                <c:pt idx="0">
                  <c:v>2010</c:v>
                </c:pt>
                <c:pt idx="1">
                  <c:v>2011</c:v>
                </c:pt>
                <c:pt idx="2">
                  <c:v>2012</c:v>
                </c:pt>
                <c:pt idx="3">
                  <c:v>2013</c:v>
                </c:pt>
                <c:pt idx="4">
                  <c:v>2014</c:v>
                </c:pt>
                <c:pt idx="5">
                  <c:v>2015</c:v>
                </c:pt>
                <c:pt idx="6">
                  <c:v>2016</c:v>
                </c:pt>
              </c:numCache>
            </c:numRef>
          </c:cat>
          <c:val>
            <c:numRef>
              <c:f>'BRMA Profile - Ayrshires'!$B$74:$H$74</c:f>
              <c:numCache>
                <c:formatCode>#,##0</c:formatCode>
                <c:ptCount val="7"/>
                <c:pt idx="0">
                  <c:v>758.06</c:v>
                </c:pt>
                <c:pt idx="1">
                  <c:v>788.66</c:v>
                </c:pt>
                <c:pt idx="2">
                  <c:v>816.47</c:v>
                </c:pt>
                <c:pt idx="3">
                  <c:v>834.36</c:v>
                </c:pt>
                <c:pt idx="4">
                  <c:v>840.12</c:v>
                </c:pt>
                <c:pt idx="5">
                  <c:v>871.69</c:v>
                </c:pt>
                <c:pt idx="6">
                  <c:v>907.52</c:v>
                </c:pt>
              </c:numCache>
            </c:numRef>
          </c:val>
          <c:smooth val="0"/>
        </c:ser>
        <c:ser>
          <c:idx val="2"/>
          <c:order val="2"/>
          <c:tx>
            <c:strRef>
              <c:f>'BRMA Profile - Ayrshires'!$A$73</c:f>
              <c:strCache>
                <c:ptCount val="1"/>
                <c:pt idx="0">
                  <c:v>Median</c:v>
                </c:pt>
              </c:strCache>
            </c:strRef>
          </c:tx>
          <c:cat>
            <c:numRef>
              <c:f>'BRMA Profile - Ayrshires'!$B$71:$H$71</c:f>
              <c:numCache>
                <c:formatCode>General</c:formatCode>
                <c:ptCount val="7"/>
                <c:pt idx="0">
                  <c:v>2010</c:v>
                </c:pt>
                <c:pt idx="1">
                  <c:v>2011</c:v>
                </c:pt>
                <c:pt idx="2">
                  <c:v>2012</c:v>
                </c:pt>
                <c:pt idx="3">
                  <c:v>2013</c:v>
                </c:pt>
                <c:pt idx="4">
                  <c:v>2014</c:v>
                </c:pt>
                <c:pt idx="5">
                  <c:v>2015</c:v>
                </c:pt>
                <c:pt idx="6">
                  <c:v>2016</c:v>
                </c:pt>
              </c:numCache>
            </c:numRef>
          </c:cat>
          <c:val>
            <c:numRef>
              <c:f>'BRMA Profile - Ayrshires'!$B$73:$H$73</c:f>
              <c:numCache>
                <c:formatCode>#,##0</c:formatCode>
                <c:ptCount val="7"/>
                <c:pt idx="0">
                  <c:v>725</c:v>
                </c:pt>
                <c:pt idx="1">
                  <c:v>750</c:v>
                </c:pt>
                <c:pt idx="2">
                  <c:v>750</c:v>
                </c:pt>
                <c:pt idx="3">
                  <c:v>795</c:v>
                </c:pt>
                <c:pt idx="4">
                  <c:v>750</c:v>
                </c:pt>
                <c:pt idx="5">
                  <c:v>850</c:v>
                </c:pt>
                <c:pt idx="6">
                  <c:v>800</c:v>
                </c:pt>
              </c:numCache>
            </c:numRef>
          </c:val>
          <c:smooth val="0"/>
        </c:ser>
        <c:ser>
          <c:idx val="3"/>
          <c:order val="3"/>
          <c:tx>
            <c:strRef>
              <c:f>'BRMA Profile - Ayrshires'!$A$72</c:f>
              <c:strCache>
                <c:ptCount val="1"/>
                <c:pt idx="0">
                  <c:v>Lower Quartile</c:v>
                </c:pt>
              </c:strCache>
            </c:strRef>
          </c:tx>
          <c:marker>
            <c:symbol val="circle"/>
            <c:size val="7"/>
          </c:marker>
          <c:cat>
            <c:numRef>
              <c:f>'BRMA Profile - Ayrshires'!$B$71:$H$71</c:f>
              <c:numCache>
                <c:formatCode>General</c:formatCode>
                <c:ptCount val="7"/>
                <c:pt idx="0">
                  <c:v>2010</c:v>
                </c:pt>
                <c:pt idx="1">
                  <c:v>2011</c:v>
                </c:pt>
                <c:pt idx="2">
                  <c:v>2012</c:v>
                </c:pt>
                <c:pt idx="3">
                  <c:v>2013</c:v>
                </c:pt>
                <c:pt idx="4">
                  <c:v>2014</c:v>
                </c:pt>
                <c:pt idx="5">
                  <c:v>2015</c:v>
                </c:pt>
                <c:pt idx="6">
                  <c:v>2016</c:v>
                </c:pt>
              </c:numCache>
            </c:numRef>
          </c:cat>
          <c:val>
            <c:numRef>
              <c:f>'BRMA Profile - Ayrshires'!$B$72:$H$72</c:f>
              <c:numCache>
                <c:formatCode>#,##0</c:formatCode>
                <c:ptCount val="7"/>
                <c:pt idx="0">
                  <c:v>650</c:v>
                </c:pt>
                <c:pt idx="1">
                  <c:v>650</c:v>
                </c:pt>
                <c:pt idx="2">
                  <c:v>650</c:v>
                </c:pt>
                <c:pt idx="3">
                  <c:v>677.5</c:v>
                </c:pt>
                <c:pt idx="4">
                  <c:v>675</c:v>
                </c:pt>
                <c:pt idx="5">
                  <c:v>695</c:v>
                </c:pt>
                <c:pt idx="6">
                  <c:v>695</c:v>
                </c:pt>
              </c:numCache>
            </c:numRef>
          </c:val>
          <c:smooth val="0"/>
        </c:ser>
        <c:dLbls>
          <c:showLegendKey val="0"/>
          <c:showVal val="0"/>
          <c:showCatName val="0"/>
          <c:showSerName val="0"/>
          <c:showPercent val="0"/>
          <c:showBubbleSize val="0"/>
        </c:dLbls>
        <c:marker val="1"/>
        <c:smooth val="0"/>
        <c:axId val="42849792"/>
        <c:axId val="42851328"/>
      </c:lineChart>
      <c:catAx>
        <c:axId val="42849792"/>
        <c:scaling>
          <c:orientation val="minMax"/>
        </c:scaling>
        <c:delete val="0"/>
        <c:axPos val="b"/>
        <c:numFmt formatCode="General" sourceLinked="1"/>
        <c:majorTickMark val="none"/>
        <c:minorTickMark val="none"/>
        <c:tickLblPos val="nextTo"/>
        <c:txPr>
          <a:bodyPr/>
          <a:lstStyle/>
          <a:p>
            <a:pPr>
              <a:defRPr sz="800"/>
            </a:pPr>
            <a:endParaRPr lang="en-US"/>
          </a:p>
        </c:txPr>
        <c:crossAx val="42851328"/>
        <c:crosses val="autoZero"/>
        <c:auto val="1"/>
        <c:lblAlgn val="ctr"/>
        <c:lblOffset val="100"/>
        <c:noMultiLvlLbl val="0"/>
      </c:catAx>
      <c:valAx>
        <c:axId val="4285132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84979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Ayrshires'!$A$97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Ayrshires'!$B$93:$H$93</c:f>
              <c:numCache>
                <c:formatCode>General</c:formatCode>
                <c:ptCount val="7"/>
                <c:pt idx="0">
                  <c:v>2010</c:v>
                </c:pt>
                <c:pt idx="1">
                  <c:v>2011</c:v>
                </c:pt>
                <c:pt idx="2">
                  <c:v>2012</c:v>
                </c:pt>
                <c:pt idx="3">
                  <c:v>2013</c:v>
                </c:pt>
                <c:pt idx="4">
                  <c:v>2014</c:v>
                </c:pt>
                <c:pt idx="5">
                  <c:v>2015</c:v>
                </c:pt>
                <c:pt idx="6">
                  <c:v>2016</c:v>
                </c:pt>
              </c:numCache>
            </c:numRef>
          </c:cat>
          <c:val>
            <c:numRef>
              <c:f>'BRMA Profile - Ayrshires'!$B$97:$H$97</c:f>
              <c:numCache>
                <c:formatCode>#,##0</c:formatCode>
                <c:ptCount val="7"/>
                <c:pt idx="0">
                  <c:v>324</c:v>
                </c:pt>
                <c:pt idx="1">
                  <c:v>324</c:v>
                </c:pt>
                <c:pt idx="2">
                  <c:v>325</c:v>
                </c:pt>
                <c:pt idx="3">
                  <c:v>325</c:v>
                </c:pt>
                <c:pt idx="4">
                  <c:v>315</c:v>
                </c:pt>
                <c:pt idx="5">
                  <c:v>333</c:v>
                </c:pt>
                <c:pt idx="6">
                  <c:v>359.52</c:v>
                </c:pt>
              </c:numCache>
            </c:numRef>
          </c:val>
          <c:smooth val="0"/>
        </c:ser>
        <c:ser>
          <c:idx val="1"/>
          <c:order val="1"/>
          <c:tx>
            <c:strRef>
              <c:f>'BRMA Profile - Ayrshires'!$A$96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Ayrshires'!$B$93:$H$93</c:f>
              <c:numCache>
                <c:formatCode>General</c:formatCode>
                <c:ptCount val="7"/>
                <c:pt idx="0">
                  <c:v>2010</c:v>
                </c:pt>
                <c:pt idx="1">
                  <c:v>2011</c:v>
                </c:pt>
                <c:pt idx="2">
                  <c:v>2012</c:v>
                </c:pt>
                <c:pt idx="3">
                  <c:v>2013</c:v>
                </c:pt>
                <c:pt idx="4">
                  <c:v>2014</c:v>
                </c:pt>
                <c:pt idx="5">
                  <c:v>2015</c:v>
                </c:pt>
                <c:pt idx="6">
                  <c:v>2016</c:v>
                </c:pt>
              </c:numCache>
            </c:numRef>
          </c:cat>
          <c:val>
            <c:numRef>
              <c:f>'BRMA Profile - Ayrshires'!$B$96:$H$96</c:f>
              <c:numCache>
                <c:formatCode>#,##0</c:formatCode>
                <c:ptCount val="7"/>
                <c:pt idx="0">
                  <c:v>301.7</c:v>
                </c:pt>
                <c:pt idx="1">
                  <c:v>300.68</c:v>
                </c:pt>
                <c:pt idx="2">
                  <c:v>301.73</c:v>
                </c:pt>
                <c:pt idx="3">
                  <c:v>301.14999999999998</c:v>
                </c:pt>
                <c:pt idx="4">
                  <c:v>289.5</c:v>
                </c:pt>
                <c:pt idx="5">
                  <c:v>304.35000000000002</c:v>
                </c:pt>
                <c:pt idx="6">
                  <c:v>335.13</c:v>
                </c:pt>
              </c:numCache>
            </c:numRef>
          </c:val>
          <c:smooth val="0"/>
        </c:ser>
        <c:ser>
          <c:idx val="2"/>
          <c:order val="2"/>
          <c:tx>
            <c:strRef>
              <c:f>'BRMA Profile - Ayrshires'!$A$95</c:f>
              <c:strCache>
                <c:ptCount val="1"/>
                <c:pt idx="0">
                  <c:v>Median</c:v>
                </c:pt>
              </c:strCache>
            </c:strRef>
          </c:tx>
          <c:cat>
            <c:numRef>
              <c:f>'BRMA Profile - Ayrshires'!$B$93:$H$93</c:f>
              <c:numCache>
                <c:formatCode>General</c:formatCode>
                <c:ptCount val="7"/>
                <c:pt idx="0">
                  <c:v>2010</c:v>
                </c:pt>
                <c:pt idx="1">
                  <c:v>2011</c:v>
                </c:pt>
                <c:pt idx="2">
                  <c:v>2012</c:v>
                </c:pt>
                <c:pt idx="3">
                  <c:v>2013</c:v>
                </c:pt>
                <c:pt idx="4">
                  <c:v>2014</c:v>
                </c:pt>
                <c:pt idx="5">
                  <c:v>2015</c:v>
                </c:pt>
                <c:pt idx="6">
                  <c:v>2016</c:v>
                </c:pt>
              </c:numCache>
            </c:numRef>
          </c:cat>
          <c:val>
            <c:numRef>
              <c:f>'BRMA Profile - Ayrshires'!$B$95:$H$95</c:f>
              <c:numCache>
                <c:formatCode>#,##0</c:formatCode>
                <c:ptCount val="7"/>
                <c:pt idx="0">
                  <c:v>300</c:v>
                </c:pt>
                <c:pt idx="1">
                  <c:v>298</c:v>
                </c:pt>
                <c:pt idx="2">
                  <c:v>300</c:v>
                </c:pt>
                <c:pt idx="3">
                  <c:v>286.5</c:v>
                </c:pt>
                <c:pt idx="4">
                  <c:v>276.66000000000003</c:v>
                </c:pt>
                <c:pt idx="5">
                  <c:v>300</c:v>
                </c:pt>
                <c:pt idx="6">
                  <c:v>325.89</c:v>
                </c:pt>
              </c:numCache>
            </c:numRef>
          </c:val>
          <c:smooth val="0"/>
        </c:ser>
        <c:ser>
          <c:idx val="3"/>
          <c:order val="3"/>
          <c:tx>
            <c:strRef>
              <c:f>'BRMA Profile - Ayrshires'!$A$94</c:f>
              <c:strCache>
                <c:ptCount val="1"/>
                <c:pt idx="0">
                  <c:v>Lower Quartile</c:v>
                </c:pt>
              </c:strCache>
            </c:strRef>
          </c:tx>
          <c:marker>
            <c:symbol val="circle"/>
            <c:size val="7"/>
          </c:marker>
          <c:cat>
            <c:numRef>
              <c:f>'BRMA Profile - Ayrshires'!$B$93:$H$93</c:f>
              <c:numCache>
                <c:formatCode>General</c:formatCode>
                <c:ptCount val="7"/>
                <c:pt idx="0">
                  <c:v>2010</c:v>
                </c:pt>
                <c:pt idx="1">
                  <c:v>2011</c:v>
                </c:pt>
                <c:pt idx="2">
                  <c:v>2012</c:v>
                </c:pt>
                <c:pt idx="3">
                  <c:v>2013</c:v>
                </c:pt>
                <c:pt idx="4">
                  <c:v>2014</c:v>
                </c:pt>
                <c:pt idx="5">
                  <c:v>2015</c:v>
                </c:pt>
                <c:pt idx="6">
                  <c:v>2016</c:v>
                </c:pt>
              </c:numCache>
            </c:numRef>
          </c:cat>
          <c:val>
            <c:numRef>
              <c:f>'BRMA Profile - Ayrshires'!$B$94:$H$94</c:f>
              <c:numCache>
                <c:formatCode>#,##0</c:formatCode>
                <c:ptCount val="7"/>
                <c:pt idx="0">
                  <c:v>280</c:v>
                </c:pt>
                <c:pt idx="1">
                  <c:v>274</c:v>
                </c:pt>
                <c:pt idx="2">
                  <c:v>273</c:v>
                </c:pt>
                <c:pt idx="3">
                  <c:v>260</c:v>
                </c:pt>
                <c:pt idx="4">
                  <c:v>260</c:v>
                </c:pt>
                <c:pt idx="5">
                  <c:v>275</c:v>
                </c:pt>
                <c:pt idx="6">
                  <c:v>275</c:v>
                </c:pt>
              </c:numCache>
            </c:numRef>
          </c:val>
          <c:smooth val="0"/>
        </c:ser>
        <c:dLbls>
          <c:showLegendKey val="0"/>
          <c:showVal val="0"/>
          <c:showCatName val="0"/>
          <c:showSerName val="0"/>
          <c:showPercent val="0"/>
          <c:showBubbleSize val="0"/>
        </c:dLbls>
        <c:marker val="1"/>
        <c:smooth val="0"/>
        <c:axId val="44198144"/>
        <c:axId val="44208128"/>
      </c:lineChart>
      <c:catAx>
        <c:axId val="44198144"/>
        <c:scaling>
          <c:orientation val="minMax"/>
        </c:scaling>
        <c:delete val="0"/>
        <c:axPos val="b"/>
        <c:numFmt formatCode="General" sourceLinked="1"/>
        <c:majorTickMark val="none"/>
        <c:minorTickMark val="none"/>
        <c:tickLblPos val="nextTo"/>
        <c:txPr>
          <a:bodyPr/>
          <a:lstStyle/>
          <a:p>
            <a:pPr>
              <a:defRPr sz="800"/>
            </a:pPr>
            <a:endParaRPr lang="en-US"/>
          </a:p>
        </c:txPr>
        <c:crossAx val="44208128"/>
        <c:crosses val="autoZero"/>
        <c:auto val="1"/>
        <c:lblAlgn val="ctr"/>
        <c:lblOffset val="100"/>
        <c:noMultiLvlLbl val="0"/>
      </c:catAx>
      <c:valAx>
        <c:axId val="4420812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4198144"/>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Ayrshires'!$I$6</c:f>
              <c:strCache>
                <c:ptCount val="1"/>
                <c:pt idx="0">
                  <c:v>Lower Quartile</c:v>
                </c:pt>
              </c:strCache>
            </c:strRef>
          </c:tx>
          <c:invertIfNegative val="0"/>
          <c:cat>
            <c:strRef>
              <c:f>'BRMA Profile - Ayrshires'!$J$5:$P$5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Ayrshires'!$J$6:$P$6</c:f>
              <c:numCache>
                <c:formatCode>0.0%</c:formatCode>
                <c:ptCount val="7"/>
                <c:pt idx="0">
                  <c:v>0</c:v>
                </c:pt>
                <c:pt idx="1">
                  <c:v>-5.7142857142857162E-2</c:v>
                </c:pt>
                <c:pt idx="2">
                  <c:v>-1.5151515151515138E-2</c:v>
                </c:pt>
                <c:pt idx="3">
                  <c:v>0</c:v>
                </c:pt>
                <c:pt idx="4">
                  <c:v>0</c:v>
                </c:pt>
                <c:pt idx="5">
                  <c:v>7.692307692307665E-3</c:v>
                </c:pt>
                <c:pt idx="6">
                  <c:v>-6.4285714285714279E-2</c:v>
                </c:pt>
              </c:numCache>
            </c:numRef>
          </c:val>
        </c:ser>
        <c:ser>
          <c:idx val="2"/>
          <c:order val="1"/>
          <c:tx>
            <c:strRef>
              <c:f>'BRMA Profile - Ayrshires'!$I$7</c:f>
              <c:strCache>
                <c:ptCount val="1"/>
                <c:pt idx="0">
                  <c:v>Median</c:v>
                </c:pt>
              </c:strCache>
            </c:strRef>
          </c:tx>
          <c:invertIfNegative val="0"/>
          <c:cat>
            <c:strRef>
              <c:f>'BRMA Profile - Ayrshires'!$J$5:$P$5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Ayrshires'!$J$7:$P$7</c:f>
              <c:numCache>
                <c:formatCode>0.0%</c:formatCode>
                <c:ptCount val="7"/>
                <c:pt idx="0">
                  <c:v>0</c:v>
                </c:pt>
                <c:pt idx="1">
                  <c:v>-6.6666666666666652E-2</c:v>
                </c:pt>
                <c:pt idx="2">
                  <c:v>2.857142857142847E-2</c:v>
                </c:pt>
                <c:pt idx="3">
                  <c:v>0</c:v>
                </c:pt>
                <c:pt idx="4">
                  <c:v>-2.777777777777779E-2</c:v>
                </c:pt>
                <c:pt idx="5">
                  <c:v>0</c:v>
                </c:pt>
                <c:pt idx="6">
                  <c:v>-6.6666666666666652E-2</c:v>
                </c:pt>
              </c:numCache>
            </c:numRef>
          </c:val>
        </c:ser>
        <c:ser>
          <c:idx val="0"/>
          <c:order val="2"/>
          <c:tx>
            <c:strRef>
              <c:f>'BRMA Profile - Ayrshires'!$I$8</c:f>
              <c:strCache>
                <c:ptCount val="1"/>
                <c:pt idx="0">
                  <c:v>Mean</c:v>
                </c:pt>
              </c:strCache>
            </c:strRef>
          </c:tx>
          <c:invertIfNegative val="0"/>
          <c:cat>
            <c:strRef>
              <c:f>'BRMA Profile - Ayrshires'!$J$5:$P$5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Ayrshires'!$J$8:$P$8</c:f>
              <c:numCache>
                <c:formatCode>0.0%</c:formatCode>
                <c:ptCount val="7"/>
                <c:pt idx="0">
                  <c:v>8.1508710244526661E-3</c:v>
                </c:pt>
                <c:pt idx="1">
                  <c:v>-3.5589727330374243E-2</c:v>
                </c:pt>
                <c:pt idx="2">
                  <c:v>1.1972274732199084E-2</c:v>
                </c:pt>
                <c:pt idx="3">
                  <c:v>-1.2317938166657716E-2</c:v>
                </c:pt>
                <c:pt idx="4">
                  <c:v>-5.3997752377819008E-3</c:v>
                </c:pt>
                <c:pt idx="5">
                  <c:v>9.3700049605907054E-3</c:v>
                </c:pt>
                <c:pt idx="6">
                  <c:v>-2.4399339406531384E-2</c:v>
                </c:pt>
              </c:numCache>
            </c:numRef>
          </c:val>
        </c:ser>
        <c:ser>
          <c:idx val="1"/>
          <c:order val="3"/>
          <c:tx>
            <c:strRef>
              <c:f>'BRMA Profile - Ayrshires'!$I$9</c:f>
              <c:strCache>
                <c:ptCount val="1"/>
                <c:pt idx="0">
                  <c:v>Upper Quartile</c:v>
                </c:pt>
              </c:strCache>
            </c:strRef>
          </c:tx>
          <c:invertIfNegative val="0"/>
          <c:cat>
            <c:strRef>
              <c:f>'BRMA Profile - Ayrshires'!$J$5:$P$5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Ayrshires'!$J$9:$P$9</c:f>
              <c:numCache>
                <c:formatCode>0.0%</c:formatCode>
                <c:ptCount val="7"/>
                <c:pt idx="0">
                  <c:v>0</c:v>
                </c:pt>
                <c:pt idx="1">
                  <c:v>-1.2499999999999956E-2</c:v>
                </c:pt>
                <c:pt idx="2">
                  <c:v>1.2658227848101333E-2</c:v>
                </c:pt>
                <c:pt idx="3">
                  <c:v>-1.2499999999999956E-2</c:v>
                </c:pt>
                <c:pt idx="4">
                  <c:v>0</c:v>
                </c:pt>
                <c:pt idx="5">
                  <c:v>1.2658227848101333E-2</c:v>
                </c:pt>
                <c:pt idx="6">
                  <c:v>0</c:v>
                </c:pt>
              </c:numCache>
            </c:numRef>
          </c:val>
        </c:ser>
        <c:dLbls>
          <c:showLegendKey val="0"/>
          <c:showVal val="0"/>
          <c:showCatName val="0"/>
          <c:showSerName val="0"/>
          <c:showPercent val="0"/>
          <c:showBubbleSize val="0"/>
        </c:dLbls>
        <c:gapWidth val="150"/>
        <c:axId val="44305408"/>
        <c:axId val="44323584"/>
      </c:barChart>
      <c:catAx>
        <c:axId val="44305408"/>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44323584"/>
        <c:crosses val="autoZero"/>
        <c:auto val="1"/>
        <c:lblAlgn val="ctr"/>
        <c:lblOffset val="100"/>
        <c:noMultiLvlLbl val="0"/>
      </c:catAx>
      <c:valAx>
        <c:axId val="44323584"/>
        <c:scaling>
          <c:orientation val="minMax"/>
          <c:max val="0.21000000000000002"/>
          <c:min val="-8.0000000000000016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43054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Ayrshires'!$I$28</c:f>
              <c:strCache>
                <c:ptCount val="1"/>
                <c:pt idx="0">
                  <c:v>Lower Quartile</c:v>
                </c:pt>
              </c:strCache>
            </c:strRef>
          </c:tx>
          <c:invertIfNegative val="0"/>
          <c:cat>
            <c:strRef>
              <c:f>'BRMA Profile - Ayrshires'!$J$27:$P$27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Ayrshires'!$J$28:$P$28</c:f>
              <c:numCache>
                <c:formatCode>0.0%</c:formatCode>
                <c:ptCount val="7"/>
                <c:pt idx="0">
                  <c:v>0</c:v>
                </c:pt>
                <c:pt idx="1">
                  <c:v>0</c:v>
                </c:pt>
                <c:pt idx="2">
                  <c:v>0</c:v>
                </c:pt>
                <c:pt idx="3">
                  <c:v>0</c:v>
                </c:pt>
                <c:pt idx="4">
                  <c:v>-1.1764705882352899E-2</c:v>
                </c:pt>
                <c:pt idx="5">
                  <c:v>1.1904761904761862E-2</c:v>
                </c:pt>
                <c:pt idx="6">
                  <c:v>0</c:v>
                </c:pt>
              </c:numCache>
            </c:numRef>
          </c:val>
        </c:ser>
        <c:ser>
          <c:idx val="2"/>
          <c:order val="1"/>
          <c:tx>
            <c:strRef>
              <c:f>'BRMA Profile - Ayrshires'!$I$29</c:f>
              <c:strCache>
                <c:ptCount val="1"/>
                <c:pt idx="0">
                  <c:v>Median</c:v>
                </c:pt>
              </c:strCache>
            </c:strRef>
          </c:tx>
          <c:invertIfNegative val="0"/>
          <c:cat>
            <c:strRef>
              <c:f>'BRMA Profile - Ayrshires'!$J$27:$P$27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Ayrshires'!$J$29:$P$29</c:f>
              <c:numCache>
                <c:formatCode>0.0%</c:formatCode>
                <c:ptCount val="7"/>
                <c:pt idx="0">
                  <c:v>0</c:v>
                </c:pt>
                <c:pt idx="1">
                  <c:v>0</c:v>
                </c:pt>
                <c:pt idx="2">
                  <c:v>0</c:v>
                </c:pt>
                <c:pt idx="3">
                  <c:v>0</c:v>
                </c:pt>
                <c:pt idx="4">
                  <c:v>0</c:v>
                </c:pt>
                <c:pt idx="5">
                  <c:v>0</c:v>
                </c:pt>
                <c:pt idx="6">
                  <c:v>0</c:v>
                </c:pt>
              </c:numCache>
            </c:numRef>
          </c:val>
        </c:ser>
        <c:ser>
          <c:idx val="0"/>
          <c:order val="2"/>
          <c:tx>
            <c:strRef>
              <c:f>'BRMA Profile - Ayrshires'!$I$30</c:f>
              <c:strCache>
                <c:ptCount val="1"/>
                <c:pt idx="0">
                  <c:v>Mean</c:v>
                </c:pt>
              </c:strCache>
            </c:strRef>
          </c:tx>
          <c:invertIfNegative val="0"/>
          <c:cat>
            <c:strRef>
              <c:f>'BRMA Profile - Ayrshires'!$J$27:$P$27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Ayrshires'!$J$30:$P$30</c:f>
              <c:numCache>
                <c:formatCode>0.0%</c:formatCode>
                <c:ptCount val="7"/>
                <c:pt idx="0">
                  <c:v>1.076495790901455E-2</c:v>
                </c:pt>
                <c:pt idx="1">
                  <c:v>-2.1790529746309684E-2</c:v>
                </c:pt>
                <c:pt idx="2">
                  <c:v>2.2363034578869456E-2</c:v>
                </c:pt>
                <c:pt idx="3">
                  <c:v>-1.8338267555536691E-2</c:v>
                </c:pt>
                <c:pt idx="4">
                  <c:v>-5.8581037101324007E-4</c:v>
                </c:pt>
                <c:pt idx="5">
                  <c:v>5.9700844495582661E-3</c:v>
                </c:pt>
                <c:pt idx="6">
                  <c:v>-2.3467608241652949E-3</c:v>
                </c:pt>
              </c:numCache>
            </c:numRef>
          </c:val>
        </c:ser>
        <c:ser>
          <c:idx val="1"/>
          <c:order val="3"/>
          <c:tx>
            <c:strRef>
              <c:f>'BRMA Profile - Ayrshires'!$I$31</c:f>
              <c:strCache>
                <c:ptCount val="1"/>
                <c:pt idx="0">
                  <c:v>Upper Quartile</c:v>
                </c:pt>
              </c:strCache>
            </c:strRef>
          </c:tx>
          <c:invertIfNegative val="0"/>
          <c:cat>
            <c:strRef>
              <c:f>'BRMA Profile - Ayrshires'!$J$27:$P$27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Ayrshires'!$J$31:$P$31</c:f>
              <c:numCache>
                <c:formatCode>0.0%</c:formatCode>
                <c:ptCount val="7"/>
                <c:pt idx="0">
                  <c:v>1.0101010101010166E-2</c:v>
                </c:pt>
                <c:pt idx="1">
                  <c:v>-1.0000000000000009E-2</c:v>
                </c:pt>
                <c:pt idx="2">
                  <c:v>1.0101010101010166E-2</c:v>
                </c:pt>
                <c:pt idx="3">
                  <c:v>-5.0000000000000044E-3</c:v>
                </c:pt>
                <c:pt idx="4">
                  <c:v>5.0251256281406143E-3</c:v>
                </c:pt>
                <c:pt idx="5">
                  <c:v>0</c:v>
                </c:pt>
                <c:pt idx="6">
                  <c:v>1.0101010101010166E-2</c:v>
                </c:pt>
              </c:numCache>
            </c:numRef>
          </c:val>
        </c:ser>
        <c:dLbls>
          <c:showLegendKey val="0"/>
          <c:showVal val="0"/>
          <c:showCatName val="0"/>
          <c:showSerName val="0"/>
          <c:showPercent val="0"/>
          <c:showBubbleSize val="0"/>
        </c:dLbls>
        <c:gapWidth val="150"/>
        <c:axId val="44367872"/>
        <c:axId val="44369408"/>
      </c:barChart>
      <c:catAx>
        <c:axId val="4436787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4369408"/>
        <c:crosses val="autoZero"/>
        <c:auto val="1"/>
        <c:lblAlgn val="ctr"/>
        <c:lblOffset val="100"/>
        <c:noMultiLvlLbl val="0"/>
      </c:catAx>
      <c:valAx>
        <c:axId val="44369408"/>
        <c:scaling>
          <c:orientation val="minMax"/>
          <c:max val="0.21000000000000002"/>
          <c:min val="-8.0000000000000016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43678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Ayrshires'!$I$50</c:f>
              <c:strCache>
                <c:ptCount val="1"/>
                <c:pt idx="0">
                  <c:v>Lower Quartile</c:v>
                </c:pt>
              </c:strCache>
            </c:strRef>
          </c:tx>
          <c:invertIfNegative val="0"/>
          <c:cat>
            <c:strRef>
              <c:f>'BRMA Profile - Ayrshires'!$J$49:$P$49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Ayrshires'!$J$50:$P$50</c:f>
              <c:numCache>
                <c:formatCode>0.0%</c:formatCode>
                <c:ptCount val="7"/>
                <c:pt idx="0">
                  <c:v>4.2105263157894646E-2</c:v>
                </c:pt>
                <c:pt idx="1">
                  <c:v>0</c:v>
                </c:pt>
                <c:pt idx="2">
                  <c:v>0</c:v>
                </c:pt>
                <c:pt idx="3">
                  <c:v>0</c:v>
                </c:pt>
                <c:pt idx="4">
                  <c:v>-1.0101010101010055E-2</c:v>
                </c:pt>
                <c:pt idx="5">
                  <c:v>1.0204081632652962E-2</c:v>
                </c:pt>
                <c:pt idx="6">
                  <c:v>4.2105263157894646E-2</c:v>
                </c:pt>
              </c:numCache>
            </c:numRef>
          </c:val>
        </c:ser>
        <c:ser>
          <c:idx val="2"/>
          <c:order val="1"/>
          <c:tx>
            <c:strRef>
              <c:f>'BRMA Profile - Ayrshires'!$I$51</c:f>
              <c:strCache>
                <c:ptCount val="1"/>
                <c:pt idx="0">
                  <c:v>Median</c:v>
                </c:pt>
              </c:strCache>
            </c:strRef>
          </c:tx>
          <c:invertIfNegative val="0"/>
          <c:cat>
            <c:strRef>
              <c:f>'BRMA Profile - Ayrshires'!$J$49:$P$49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Ayrshires'!$J$51:$P$51</c:f>
              <c:numCache>
                <c:formatCode>0.0%</c:formatCode>
                <c:ptCount val="7"/>
                <c:pt idx="0">
                  <c:v>9.1743119266054496E-3</c:v>
                </c:pt>
                <c:pt idx="1">
                  <c:v>0</c:v>
                </c:pt>
                <c:pt idx="2">
                  <c:v>0</c:v>
                </c:pt>
                <c:pt idx="3">
                  <c:v>0</c:v>
                </c:pt>
                <c:pt idx="4">
                  <c:v>-4.5454545454545414E-2</c:v>
                </c:pt>
                <c:pt idx="5">
                  <c:v>4.7619047619047672E-2</c:v>
                </c:pt>
                <c:pt idx="6">
                  <c:v>9.1743119266054496E-3</c:v>
                </c:pt>
              </c:numCache>
            </c:numRef>
          </c:val>
        </c:ser>
        <c:ser>
          <c:idx val="0"/>
          <c:order val="2"/>
          <c:tx>
            <c:strRef>
              <c:f>'BRMA Profile - Ayrshires'!$I$52</c:f>
              <c:strCache>
                <c:ptCount val="1"/>
                <c:pt idx="0">
                  <c:v>Mean</c:v>
                </c:pt>
              </c:strCache>
            </c:strRef>
          </c:tx>
          <c:invertIfNegative val="0"/>
          <c:cat>
            <c:strRef>
              <c:f>'BRMA Profile - Ayrshires'!$J$49:$P$49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Ayrshires'!$J$52:$P$52</c:f>
              <c:numCache>
                <c:formatCode>0.0%</c:formatCode>
                <c:ptCount val="7"/>
                <c:pt idx="0">
                  <c:v>2.4779715878439079E-2</c:v>
                </c:pt>
                <c:pt idx="1">
                  <c:v>1.0897030953885167E-2</c:v>
                </c:pt>
                <c:pt idx="2">
                  <c:v>-2.0482910656322018E-3</c:v>
                </c:pt>
                <c:pt idx="3">
                  <c:v>-1.0575568349828535E-2</c:v>
                </c:pt>
                <c:pt idx="4">
                  <c:v>-1.3360758047219479E-3</c:v>
                </c:pt>
                <c:pt idx="5">
                  <c:v>1.8958931117643907E-2</c:v>
                </c:pt>
                <c:pt idx="6">
                  <c:v>4.0891925912605709E-2</c:v>
                </c:pt>
              </c:numCache>
            </c:numRef>
          </c:val>
        </c:ser>
        <c:ser>
          <c:idx val="1"/>
          <c:order val="3"/>
          <c:tx>
            <c:strRef>
              <c:f>'BRMA Profile - Ayrshires'!$I$53</c:f>
              <c:strCache>
                <c:ptCount val="1"/>
                <c:pt idx="0">
                  <c:v>Upper Quartile</c:v>
                </c:pt>
              </c:strCache>
            </c:strRef>
          </c:tx>
          <c:invertIfNegative val="0"/>
          <c:cat>
            <c:strRef>
              <c:f>'BRMA Profile - Ayrshires'!$J$49:$P$49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Ayrshires'!$J$53:$P$53</c:f>
              <c:numCache>
                <c:formatCode>0.0%</c:formatCode>
                <c:ptCount val="7"/>
                <c:pt idx="0">
                  <c:v>4.1666666666666741E-2</c:v>
                </c:pt>
                <c:pt idx="1">
                  <c:v>4.0000000000000036E-2</c:v>
                </c:pt>
                <c:pt idx="2">
                  <c:v>0</c:v>
                </c:pt>
                <c:pt idx="3">
                  <c:v>-3.8461538461538436E-2</c:v>
                </c:pt>
                <c:pt idx="4">
                  <c:v>2.8000000000000025E-2</c:v>
                </c:pt>
                <c:pt idx="5">
                  <c:v>1.1673151750972721E-2</c:v>
                </c:pt>
                <c:pt idx="6">
                  <c:v>8.3333333333333259E-2</c:v>
                </c:pt>
              </c:numCache>
            </c:numRef>
          </c:val>
        </c:ser>
        <c:dLbls>
          <c:showLegendKey val="0"/>
          <c:showVal val="0"/>
          <c:showCatName val="0"/>
          <c:showSerName val="0"/>
          <c:showPercent val="0"/>
          <c:showBubbleSize val="0"/>
        </c:dLbls>
        <c:gapWidth val="150"/>
        <c:axId val="44405504"/>
        <c:axId val="44407040"/>
      </c:barChart>
      <c:catAx>
        <c:axId val="4440550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4407040"/>
        <c:crosses val="autoZero"/>
        <c:auto val="1"/>
        <c:lblAlgn val="ctr"/>
        <c:lblOffset val="100"/>
        <c:noMultiLvlLbl val="0"/>
      </c:catAx>
      <c:valAx>
        <c:axId val="44407040"/>
        <c:scaling>
          <c:orientation val="minMax"/>
          <c:max val="0.21000000000000002"/>
          <c:min val="-8.0000000000000016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440550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Ayrshires'!$I$72</c:f>
              <c:strCache>
                <c:ptCount val="1"/>
                <c:pt idx="0">
                  <c:v>Lower Quartile</c:v>
                </c:pt>
              </c:strCache>
            </c:strRef>
          </c:tx>
          <c:invertIfNegative val="0"/>
          <c:cat>
            <c:strRef>
              <c:f>'BRMA Profile - Ayrshires'!$J$71:$P$71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Ayrshires'!$J$72:$P$72</c:f>
              <c:numCache>
                <c:formatCode>0.0%</c:formatCode>
                <c:ptCount val="7"/>
                <c:pt idx="0">
                  <c:v>0</c:v>
                </c:pt>
                <c:pt idx="1">
                  <c:v>0</c:v>
                </c:pt>
                <c:pt idx="2">
                  <c:v>4.2307692307692379E-2</c:v>
                </c:pt>
                <c:pt idx="3">
                  <c:v>-3.6900369003689537E-3</c:v>
                </c:pt>
                <c:pt idx="4">
                  <c:v>2.9629629629629672E-2</c:v>
                </c:pt>
                <c:pt idx="5">
                  <c:v>0</c:v>
                </c:pt>
                <c:pt idx="6">
                  <c:v>6.9230769230769207E-2</c:v>
                </c:pt>
              </c:numCache>
            </c:numRef>
          </c:val>
        </c:ser>
        <c:ser>
          <c:idx val="2"/>
          <c:order val="1"/>
          <c:tx>
            <c:strRef>
              <c:f>'BRMA Profile - Ayrshires'!$I$73</c:f>
              <c:strCache>
                <c:ptCount val="1"/>
                <c:pt idx="0">
                  <c:v>Median</c:v>
                </c:pt>
              </c:strCache>
            </c:strRef>
          </c:tx>
          <c:invertIfNegative val="0"/>
          <c:cat>
            <c:strRef>
              <c:f>'BRMA Profile - Ayrshires'!$J$71:$P$71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Ayrshires'!$J$73:$P$73</c:f>
              <c:numCache>
                <c:formatCode>0.0%</c:formatCode>
                <c:ptCount val="7"/>
                <c:pt idx="0">
                  <c:v>3.4482758620689724E-2</c:v>
                </c:pt>
                <c:pt idx="1">
                  <c:v>0</c:v>
                </c:pt>
                <c:pt idx="2">
                  <c:v>6.0000000000000053E-2</c:v>
                </c:pt>
                <c:pt idx="3">
                  <c:v>-5.6603773584905648E-2</c:v>
                </c:pt>
                <c:pt idx="4">
                  <c:v>0.1333333333333333</c:v>
                </c:pt>
                <c:pt idx="5">
                  <c:v>-5.8823529411764719E-2</c:v>
                </c:pt>
                <c:pt idx="6">
                  <c:v>0.10344827586206895</c:v>
                </c:pt>
              </c:numCache>
            </c:numRef>
          </c:val>
        </c:ser>
        <c:ser>
          <c:idx val="0"/>
          <c:order val="2"/>
          <c:tx>
            <c:strRef>
              <c:f>'BRMA Profile - Ayrshires'!$I$74</c:f>
              <c:strCache>
                <c:ptCount val="1"/>
                <c:pt idx="0">
                  <c:v>Mean</c:v>
                </c:pt>
              </c:strCache>
            </c:strRef>
          </c:tx>
          <c:invertIfNegative val="0"/>
          <c:cat>
            <c:strRef>
              <c:f>'BRMA Profile - Ayrshires'!$J$71:$P$71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Ayrshires'!$J$74:$P$74</c:f>
              <c:numCache>
                <c:formatCode>0.0%</c:formatCode>
                <c:ptCount val="7"/>
                <c:pt idx="0">
                  <c:v>4.0366197926285485E-2</c:v>
                </c:pt>
                <c:pt idx="1">
                  <c:v>3.5262343722263223E-2</c:v>
                </c:pt>
                <c:pt idx="2">
                  <c:v>2.1911399071613102E-2</c:v>
                </c:pt>
                <c:pt idx="3">
                  <c:v>6.9034948942903185E-3</c:v>
                </c:pt>
                <c:pt idx="4">
                  <c:v>3.7577965052611573E-2</c:v>
                </c:pt>
                <c:pt idx="5">
                  <c:v>4.1104062223955573E-2</c:v>
                </c:pt>
                <c:pt idx="6">
                  <c:v>0.19716117457721039</c:v>
                </c:pt>
              </c:numCache>
            </c:numRef>
          </c:val>
        </c:ser>
        <c:ser>
          <c:idx val="1"/>
          <c:order val="3"/>
          <c:tx>
            <c:strRef>
              <c:f>'BRMA Profile - Ayrshires'!$I$75</c:f>
              <c:strCache>
                <c:ptCount val="1"/>
                <c:pt idx="0">
                  <c:v>Upper Quartile</c:v>
                </c:pt>
              </c:strCache>
            </c:strRef>
          </c:tx>
          <c:invertIfNegative val="0"/>
          <c:cat>
            <c:strRef>
              <c:f>'BRMA Profile - Ayrshires'!$J$71:$P$71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Ayrshires'!$J$75:$P$75</c:f>
              <c:numCache>
                <c:formatCode>0.0%</c:formatCode>
                <c:ptCount val="7"/>
                <c:pt idx="0">
                  <c:v>2.9411764705882248E-2</c:v>
                </c:pt>
                <c:pt idx="1">
                  <c:v>2.857142857142847E-2</c:v>
                </c:pt>
                <c:pt idx="2">
                  <c:v>0</c:v>
                </c:pt>
                <c:pt idx="3">
                  <c:v>0.11111111111111116</c:v>
                </c:pt>
                <c:pt idx="4">
                  <c:v>-5.0000000000000044E-3</c:v>
                </c:pt>
                <c:pt idx="5">
                  <c:v>-2.010050251256279E-2</c:v>
                </c:pt>
                <c:pt idx="6">
                  <c:v>0.14705882352941169</c:v>
                </c:pt>
              </c:numCache>
            </c:numRef>
          </c:val>
        </c:ser>
        <c:dLbls>
          <c:showLegendKey val="0"/>
          <c:showVal val="0"/>
          <c:showCatName val="0"/>
          <c:showSerName val="0"/>
          <c:showPercent val="0"/>
          <c:showBubbleSize val="0"/>
        </c:dLbls>
        <c:gapWidth val="150"/>
        <c:axId val="44582400"/>
        <c:axId val="44583936"/>
      </c:barChart>
      <c:catAx>
        <c:axId val="4458240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4583936"/>
        <c:crosses val="autoZero"/>
        <c:auto val="1"/>
        <c:lblAlgn val="ctr"/>
        <c:lblOffset val="100"/>
        <c:noMultiLvlLbl val="0"/>
      </c:catAx>
      <c:valAx>
        <c:axId val="44583936"/>
        <c:scaling>
          <c:orientation val="minMax"/>
          <c:max val="0.21000000000000002"/>
          <c:min val="-8.0000000000000016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458240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Ayrshires'!$I$94</c:f>
              <c:strCache>
                <c:ptCount val="1"/>
                <c:pt idx="0">
                  <c:v>Lower Quartile</c:v>
                </c:pt>
              </c:strCache>
            </c:strRef>
          </c:tx>
          <c:invertIfNegative val="0"/>
          <c:cat>
            <c:strRef>
              <c:f>'BRMA Profile - Ayrshires'!$J$93:$P$93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Ayrshires'!$J$94:$P$94</c:f>
              <c:numCache>
                <c:formatCode>0.0%</c:formatCode>
                <c:ptCount val="7"/>
                <c:pt idx="0">
                  <c:v>-2.1428571428571463E-2</c:v>
                </c:pt>
                <c:pt idx="1">
                  <c:v>-3.6496350364964014E-3</c:v>
                </c:pt>
                <c:pt idx="2">
                  <c:v>-4.7619047619047672E-2</c:v>
                </c:pt>
                <c:pt idx="3">
                  <c:v>0</c:v>
                </c:pt>
                <c:pt idx="4">
                  <c:v>5.7692307692307709E-2</c:v>
                </c:pt>
                <c:pt idx="5">
                  <c:v>0</c:v>
                </c:pt>
                <c:pt idx="6">
                  <c:v>-1.7857142857142905E-2</c:v>
                </c:pt>
              </c:numCache>
            </c:numRef>
          </c:val>
        </c:ser>
        <c:ser>
          <c:idx val="2"/>
          <c:order val="1"/>
          <c:tx>
            <c:strRef>
              <c:f>'BRMA Profile - Ayrshires'!$I$95</c:f>
              <c:strCache>
                <c:ptCount val="1"/>
                <c:pt idx="0">
                  <c:v>Median</c:v>
                </c:pt>
              </c:strCache>
            </c:strRef>
          </c:tx>
          <c:invertIfNegative val="0"/>
          <c:cat>
            <c:strRef>
              <c:f>'BRMA Profile - Ayrshires'!$J$93:$P$93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Ayrshires'!$J$95:$P$95</c:f>
              <c:numCache>
                <c:formatCode>0.0%</c:formatCode>
                <c:ptCount val="7"/>
                <c:pt idx="0">
                  <c:v>-6.6666666666667096E-3</c:v>
                </c:pt>
                <c:pt idx="1">
                  <c:v>6.7114093959732557E-3</c:v>
                </c:pt>
                <c:pt idx="2">
                  <c:v>-4.500000000000004E-2</c:v>
                </c:pt>
                <c:pt idx="3">
                  <c:v>-3.4345549738219794E-2</c:v>
                </c:pt>
                <c:pt idx="4">
                  <c:v>8.4363478638039391E-2</c:v>
                </c:pt>
                <c:pt idx="5">
                  <c:v>8.6300000000000043E-2</c:v>
                </c:pt>
                <c:pt idx="6">
                  <c:v>8.6300000000000043E-2</c:v>
                </c:pt>
              </c:numCache>
            </c:numRef>
          </c:val>
        </c:ser>
        <c:ser>
          <c:idx val="0"/>
          <c:order val="2"/>
          <c:tx>
            <c:strRef>
              <c:f>'BRMA Profile - Ayrshires'!$I$96</c:f>
              <c:strCache>
                <c:ptCount val="1"/>
                <c:pt idx="0">
                  <c:v>Mean</c:v>
                </c:pt>
              </c:strCache>
            </c:strRef>
          </c:tx>
          <c:invertIfNegative val="0"/>
          <c:cat>
            <c:strRef>
              <c:f>'BRMA Profile - Ayrshires'!$J$93:$P$93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Ayrshires'!$J$96:$P$96</c:f>
              <c:numCache>
                <c:formatCode>0.0%</c:formatCode>
                <c:ptCount val="7"/>
                <c:pt idx="0">
                  <c:v>-3.3808418959230258E-3</c:v>
                </c:pt>
                <c:pt idx="1">
                  <c:v>3.4920846082213686E-3</c:v>
                </c:pt>
                <c:pt idx="2">
                  <c:v>-1.9222483677461266E-3</c:v>
                </c:pt>
                <c:pt idx="3">
                  <c:v>-3.8685040677403193E-2</c:v>
                </c:pt>
                <c:pt idx="4">
                  <c:v>5.1295336787564816E-2</c:v>
                </c:pt>
                <c:pt idx="5">
                  <c:v>0.10113356333169032</c:v>
                </c:pt>
                <c:pt idx="6">
                  <c:v>0.11080543586344049</c:v>
                </c:pt>
              </c:numCache>
            </c:numRef>
          </c:val>
        </c:ser>
        <c:ser>
          <c:idx val="1"/>
          <c:order val="3"/>
          <c:tx>
            <c:strRef>
              <c:f>'BRMA Profile - Ayrshires'!$I$97</c:f>
              <c:strCache>
                <c:ptCount val="1"/>
                <c:pt idx="0">
                  <c:v>Upper Quartile</c:v>
                </c:pt>
              </c:strCache>
            </c:strRef>
          </c:tx>
          <c:invertIfNegative val="0"/>
          <c:cat>
            <c:strRef>
              <c:f>'BRMA Profile - Ayrshires'!$J$93:$P$93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Ayrshires'!$J$97:$P$97</c:f>
              <c:numCache>
                <c:formatCode>0.0%</c:formatCode>
                <c:ptCount val="7"/>
                <c:pt idx="0">
                  <c:v>0</c:v>
                </c:pt>
                <c:pt idx="1">
                  <c:v>3.0864197530864335E-3</c:v>
                </c:pt>
                <c:pt idx="2">
                  <c:v>0</c:v>
                </c:pt>
                <c:pt idx="3">
                  <c:v>-3.0769230769230771E-2</c:v>
                </c:pt>
                <c:pt idx="4">
                  <c:v>5.7142857142857162E-2</c:v>
                </c:pt>
                <c:pt idx="5">
                  <c:v>7.9639639639639492E-2</c:v>
                </c:pt>
                <c:pt idx="6">
                  <c:v>0.10962962962962952</c:v>
                </c:pt>
              </c:numCache>
            </c:numRef>
          </c:val>
        </c:ser>
        <c:dLbls>
          <c:showLegendKey val="0"/>
          <c:showVal val="0"/>
          <c:showCatName val="0"/>
          <c:showSerName val="0"/>
          <c:showPercent val="0"/>
          <c:showBubbleSize val="0"/>
        </c:dLbls>
        <c:gapWidth val="150"/>
        <c:axId val="44624512"/>
        <c:axId val="44499328"/>
      </c:barChart>
      <c:catAx>
        <c:axId val="4462451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4499328"/>
        <c:crosses val="autoZero"/>
        <c:auto val="1"/>
        <c:lblAlgn val="ctr"/>
        <c:lblOffset val="100"/>
        <c:noMultiLvlLbl val="0"/>
      </c:catAx>
      <c:valAx>
        <c:axId val="44499328"/>
        <c:scaling>
          <c:orientation val="minMax"/>
          <c:max val="0.21000000000000002"/>
          <c:min val="-8.0000000000000016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462451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Ayrshires'!$A$142</c:f>
              <c:strCache>
                <c:ptCount val="1"/>
                <c:pt idx="0">
                  <c:v>1 Bedroom </c:v>
                </c:pt>
              </c:strCache>
            </c:strRef>
          </c:tx>
          <c:invertIfNegative val="0"/>
          <c:cat>
            <c:numRef>
              <c:f>'BRMA Profile - Ayrshires'!$B$141:$H$141</c:f>
              <c:numCache>
                <c:formatCode>General</c:formatCode>
                <c:ptCount val="7"/>
                <c:pt idx="0">
                  <c:v>2010</c:v>
                </c:pt>
                <c:pt idx="1">
                  <c:v>2011</c:v>
                </c:pt>
                <c:pt idx="2">
                  <c:v>2012</c:v>
                </c:pt>
                <c:pt idx="3">
                  <c:v>2013</c:v>
                </c:pt>
                <c:pt idx="4">
                  <c:v>2014</c:v>
                </c:pt>
                <c:pt idx="5">
                  <c:v>2015</c:v>
                </c:pt>
                <c:pt idx="6">
                  <c:v>2016</c:v>
                </c:pt>
              </c:numCache>
            </c:numRef>
          </c:cat>
          <c:val>
            <c:numRef>
              <c:f>'BRMA Profile - Ayrshires'!$B$142:$H$142</c:f>
              <c:numCache>
                <c:formatCode>#,##0</c:formatCode>
                <c:ptCount val="7"/>
                <c:pt idx="0">
                  <c:v>359</c:v>
                </c:pt>
                <c:pt idx="1">
                  <c:v>354</c:v>
                </c:pt>
                <c:pt idx="2">
                  <c:v>284</c:v>
                </c:pt>
                <c:pt idx="3">
                  <c:v>201</c:v>
                </c:pt>
                <c:pt idx="4">
                  <c:v>206</c:v>
                </c:pt>
                <c:pt idx="5">
                  <c:v>286</c:v>
                </c:pt>
                <c:pt idx="6">
                  <c:v>288</c:v>
                </c:pt>
              </c:numCache>
            </c:numRef>
          </c:val>
        </c:ser>
        <c:ser>
          <c:idx val="1"/>
          <c:order val="1"/>
          <c:tx>
            <c:strRef>
              <c:f>'BRMA Profile - Ayrshires'!$A$143</c:f>
              <c:strCache>
                <c:ptCount val="1"/>
                <c:pt idx="0">
                  <c:v>2 Bedrooms</c:v>
                </c:pt>
              </c:strCache>
            </c:strRef>
          </c:tx>
          <c:invertIfNegative val="0"/>
          <c:cat>
            <c:numRef>
              <c:f>'BRMA Profile - Ayrshires'!$B$141:$H$141</c:f>
              <c:numCache>
                <c:formatCode>General</c:formatCode>
                <c:ptCount val="7"/>
                <c:pt idx="0">
                  <c:v>2010</c:v>
                </c:pt>
                <c:pt idx="1">
                  <c:v>2011</c:v>
                </c:pt>
                <c:pt idx="2">
                  <c:v>2012</c:v>
                </c:pt>
                <c:pt idx="3">
                  <c:v>2013</c:v>
                </c:pt>
                <c:pt idx="4">
                  <c:v>2014</c:v>
                </c:pt>
                <c:pt idx="5">
                  <c:v>2015</c:v>
                </c:pt>
                <c:pt idx="6">
                  <c:v>2016</c:v>
                </c:pt>
              </c:numCache>
            </c:numRef>
          </c:cat>
          <c:val>
            <c:numRef>
              <c:f>'BRMA Profile - Ayrshires'!$B$143:$H$143</c:f>
              <c:numCache>
                <c:formatCode>#,##0</c:formatCode>
                <c:ptCount val="7"/>
                <c:pt idx="0">
                  <c:v>759</c:v>
                </c:pt>
                <c:pt idx="1">
                  <c:v>737</c:v>
                </c:pt>
                <c:pt idx="2">
                  <c:v>607</c:v>
                </c:pt>
                <c:pt idx="3">
                  <c:v>592</c:v>
                </c:pt>
                <c:pt idx="4">
                  <c:v>604</c:v>
                </c:pt>
                <c:pt idx="5">
                  <c:v>681</c:v>
                </c:pt>
                <c:pt idx="6">
                  <c:v>716</c:v>
                </c:pt>
              </c:numCache>
            </c:numRef>
          </c:val>
        </c:ser>
        <c:ser>
          <c:idx val="2"/>
          <c:order val="2"/>
          <c:tx>
            <c:strRef>
              <c:f>'BRMA Profile - Ayrshires'!$A$144</c:f>
              <c:strCache>
                <c:ptCount val="1"/>
                <c:pt idx="0">
                  <c:v>3 Bedrooms</c:v>
                </c:pt>
              </c:strCache>
            </c:strRef>
          </c:tx>
          <c:invertIfNegative val="0"/>
          <c:cat>
            <c:numRef>
              <c:f>'BRMA Profile - Ayrshires'!$B$141:$H$141</c:f>
              <c:numCache>
                <c:formatCode>General</c:formatCode>
                <c:ptCount val="7"/>
                <c:pt idx="0">
                  <c:v>2010</c:v>
                </c:pt>
                <c:pt idx="1">
                  <c:v>2011</c:v>
                </c:pt>
                <c:pt idx="2">
                  <c:v>2012</c:v>
                </c:pt>
                <c:pt idx="3">
                  <c:v>2013</c:v>
                </c:pt>
                <c:pt idx="4">
                  <c:v>2014</c:v>
                </c:pt>
                <c:pt idx="5">
                  <c:v>2015</c:v>
                </c:pt>
                <c:pt idx="6">
                  <c:v>2016</c:v>
                </c:pt>
              </c:numCache>
            </c:numRef>
          </c:cat>
          <c:val>
            <c:numRef>
              <c:f>'BRMA Profile - Ayrshires'!$B$144:$H$144</c:f>
              <c:numCache>
                <c:formatCode>#,##0</c:formatCode>
                <c:ptCount val="7"/>
                <c:pt idx="0">
                  <c:v>390</c:v>
                </c:pt>
                <c:pt idx="1">
                  <c:v>417</c:v>
                </c:pt>
                <c:pt idx="2">
                  <c:v>328</c:v>
                </c:pt>
                <c:pt idx="3">
                  <c:v>347</c:v>
                </c:pt>
                <c:pt idx="4">
                  <c:v>346</c:v>
                </c:pt>
                <c:pt idx="5">
                  <c:v>380</c:v>
                </c:pt>
                <c:pt idx="6">
                  <c:v>341</c:v>
                </c:pt>
              </c:numCache>
            </c:numRef>
          </c:val>
        </c:ser>
        <c:ser>
          <c:idx val="3"/>
          <c:order val="3"/>
          <c:tx>
            <c:strRef>
              <c:f>'BRMA Profile - Ayrshires'!$A$145</c:f>
              <c:strCache>
                <c:ptCount val="1"/>
                <c:pt idx="0">
                  <c:v>4 Bedrooms</c:v>
                </c:pt>
              </c:strCache>
            </c:strRef>
          </c:tx>
          <c:invertIfNegative val="0"/>
          <c:cat>
            <c:numRef>
              <c:f>'BRMA Profile - Ayrshires'!$B$141:$H$141</c:f>
              <c:numCache>
                <c:formatCode>General</c:formatCode>
                <c:ptCount val="7"/>
                <c:pt idx="0">
                  <c:v>2010</c:v>
                </c:pt>
                <c:pt idx="1">
                  <c:v>2011</c:v>
                </c:pt>
                <c:pt idx="2">
                  <c:v>2012</c:v>
                </c:pt>
                <c:pt idx="3">
                  <c:v>2013</c:v>
                </c:pt>
                <c:pt idx="4">
                  <c:v>2014</c:v>
                </c:pt>
                <c:pt idx="5">
                  <c:v>2015</c:v>
                </c:pt>
                <c:pt idx="6">
                  <c:v>2016</c:v>
                </c:pt>
              </c:numCache>
            </c:numRef>
          </c:cat>
          <c:val>
            <c:numRef>
              <c:f>'BRMA Profile - Ayrshires'!$B$145:$H$145</c:f>
              <c:numCache>
                <c:formatCode>#,##0</c:formatCode>
                <c:ptCount val="7"/>
                <c:pt idx="0">
                  <c:v>119</c:v>
                </c:pt>
                <c:pt idx="1">
                  <c:v>136</c:v>
                </c:pt>
                <c:pt idx="2">
                  <c:v>108</c:v>
                </c:pt>
                <c:pt idx="3">
                  <c:v>136</c:v>
                </c:pt>
                <c:pt idx="4">
                  <c:v>115</c:v>
                </c:pt>
                <c:pt idx="5">
                  <c:v>106</c:v>
                </c:pt>
                <c:pt idx="6">
                  <c:v>101</c:v>
                </c:pt>
              </c:numCache>
            </c:numRef>
          </c:val>
        </c:ser>
        <c:ser>
          <c:idx val="4"/>
          <c:order val="4"/>
          <c:tx>
            <c:strRef>
              <c:f>'BRMA Profile - Ayrshires'!$A$146</c:f>
              <c:strCache>
                <c:ptCount val="1"/>
                <c:pt idx="0">
                  <c:v>1 Bedroom Shared</c:v>
                </c:pt>
              </c:strCache>
            </c:strRef>
          </c:tx>
          <c:invertIfNegative val="0"/>
          <c:cat>
            <c:numRef>
              <c:f>'BRMA Profile - Ayrshires'!$B$141:$H$141</c:f>
              <c:numCache>
                <c:formatCode>General</c:formatCode>
                <c:ptCount val="7"/>
                <c:pt idx="0">
                  <c:v>2010</c:v>
                </c:pt>
                <c:pt idx="1">
                  <c:v>2011</c:v>
                </c:pt>
                <c:pt idx="2">
                  <c:v>2012</c:v>
                </c:pt>
                <c:pt idx="3">
                  <c:v>2013</c:v>
                </c:pt>
                <c:pt idx="4">
                  <c:v>2014</c:v>
                </c:pt>
                <c:pt idx="5">
                  <c:v>2015</c:v>
                </c:pt>
                <c:pt idx="6">
                  <c:v>2016</c:v>
                </c:pt>
              </c:numCache>
            </c:numRef>
          </c:cat>
          <c:val>
            <c:numRef>
              <c:f>'BRMA Profile - Ayrshires'!$B$146:$H$146</c:f>
              <c:numCache>
                <c:formatCode>#,##0</c:formatCode>
                <c:ptCount val="7"/>
                <c:pt idx="0">
                  <c:v>38</c:v>
                </c:pt>
                <c:pt idx="1">
                  <c:v>67</c:v>
                </c:pt>
                <c:pt idx="2">
                  <c:v>97</c:v>
                </c:pt>
                <c:pt idx="3">
                  <c:v>120</c:v>
                </c:pt>
                <c:pt idx="4">
                  <c:v>107</c:v>
                </c:pt>
                <c:pt idx="5">
                  <c:v>139</c:v>
                </c:pt>
                <c:pt idx="6">
                  <c:v>115</c:v>
                </c:pt>
              </c:numCache>
            </c:numRef>
          </c:val>
        </c:ser>
        <c:dLbls>
          <c:showLegendKey val="0"/>
          <c:showVal val="0"/>
          <c:showCatName val="0"/>
          <c:showSerName val="0"/>
          <c:showPercent val="0"/>
          <c:showBubbleSize val="0"/>
        </c:dLbls>
        <c:gapWidth val="150"/>
        <c:overlap val="100"/>
        <c:axId val="44548480"/>
        <c:axId val="44550016"/>
      </c:barChart>
      <c:catAx>
        <c:axId val="44548480"/>
        <c:scaling>
          <c:orientation val="minMax"/>
        </c:scaling>
        <c:delete val="0"/>
        <c:axPos val="b"/>
        <c:numFmt formatCode="General" sourceLinked="1"/>
        <c:majorTickMark val="out"/>
        <c:minorTickMark val="none"/>
        <c:tickLblPos val="nextTo"/>
        <c:crossAx val="44550016"/>
        <c:crosses val="autoZero"/>
        <c:auto val="1"/>
        <c:lblAlgn val="ctr"/>
        <c:lblOffset val="100"/>
        <c:noMultiLvlLbl val="0"/>
      </c:catAx>
      <c:valAx>
        <c:axId val="44550016"/>
        <c:scaling>
          <c:orientation val="minMax"/>
        </c:scaling>
        <c:delete val="0"/>
        <c:axPos val="l"/>
        <c:majorGridlines/>
        <c:numFmt formatCode="#,##0" sourceLinked="1"/>
        <c:majorTickMark val="out"/>
        <c:minorTickMark val="none"/>
        <c:tickLblPos val="nextTo"/>
        <c:crossAx val="445484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Ayrshires'!$I$142</c:f>
              <c:strCache>
                <c:ptCount val="1"/>
                <c:pt idx="0">
                  <c:v>1 Bedroom </c:v>
                </c:pt>
              </c:strCache>
            </c:strRef>
          </c:tx>
          <c:invertIfNegative val="0"/>
          <c:cat>
            <c:numRef>
              <c:f>'BRMA Profile - Ayrshires'!$J$141:$P$141</c:f>
              <c:numCache>
                <c:formatCode>General</c:formatCode>
                <c:ptCount val="7"/>
                <c:pt idx="0">
                  <c:v>2010</c:v>
                </c:pt>
                <c:pt idx="1">
                  <c:v>2011</c:v>
                </c:pt>
                <c:pt idx="2">
                  <c:v>2012</c:v>
                </c:pt>
                <c:pt idx="3">
                  <c:v>2013</c:v>
                </c:pt>
                <c:pt idx="4">
                  <c:v>2014</c:v>
                </c:pt>
                <c:pt idx="5">
                  <c:v>2015</c:v>
                </c:pt>
                <c:pt idx="6">
                  <c:v>2016</c:v>
                </c:pt>
              </c:numCache>
            </c:numRef>
          </c:cat>
          <c:val>
            <c:numRef>
              <c:f>'BRMA Profile - Ayrshires'!$J$142:$P$142</c:f>
              <c:numCache>
                <c:formatCode>0%</c:formatCode>
                <c:ptCount val="7"/>
                <c:pt idx="0">
                  <c:v>0.21561561561561562</c:v>
                </c:pt>
                <c:pt idx="1">
                  <c:v>0.20689655172413793</c:v>
                </c:pt>
                <c:pt idx="2">
                  <c:v>0.199438202247191</c:v>
                </c:pt>
                <c:pt idx="3">
                  <c:v>0.14398280802292263</c:v>
                </c:pt>
                <c:pt idx="4">
                  <c:v>0.14949201741654572</c:v>
                </c:pt>
                <c:pt idx="5">
                  <c:v>0.17964824120603015</c:v>
                </c:pt>
                <c:pt idx="6">
                  <c:v>0.18449711723254325</c:v>
                </c:pt>
              </c:numCache>
            </c:numRef>
          </c:val>
        </c:ser>
        <c:ser>
          <c:idx val="1"/>
          <c:order val="1"/>
          <c:tx>
            <c:strRef>
              <c:f>'BRMA Profile - Ayrshires'!$I$143</c:f>
              <c:strCache>
                <c:ptCount val="1"/>
                <c:pt idx="0">
                  <c:v>2 Bedrooms</c:v>
                </c:pt>
              </c:strCache>
            </c:strRef>
          </c:tx>
          <c:invertIfNegative val="0"/>
          <c:cat>
            <c:numRef>
              <c:f>'BRMA Profile - Ayrshires'!$J$141:$P$141</c:f>
              <c:numCache>
                <c:formatCode>General</c:formatCode>
                <c:ptCount val="7"/>
                <c:pt idx="0">
                  <c:v>2010</c:v>
                </c:pt>
                <c:pt idx="1">
                  <c:v>2011</c:v>
                </c:pt>
                <c:pt idx="2">
                  <c:v>2012</c:v>
                </c:pt>
                <c:pt idx="3">
                  <c:v>2013</c:v>
                </c:pt>
                <c:pt idx="4">
                  <c:v>2014</c:v>
                </c:pt>
                <c:pt idx="5">
                  <c:v>2015</c:v>
                </c:pt>
                <c:pt idx="6">
                  <c:v>2016</c:v>
                </c:pt>
              </c:numCache>
            </c:numRef>
          </c:cat>
          <c:val>
            <c:numRef>
              <c:f>'BRMA Profile - Ayrshires'!$J$143:$P$143</c:f>
              <c:numCache>
                <c:formatCode>0%</c:formatCode>
                <c:ptCount val="7"/>
                <c:pt idx="0">
                  <c:v>0.45585585585585586</c:v>
                </c:pt>
                <c:pt idx="1">
                  <c:v>0.43074225599064875</c:v>
                </c:pt>
                <c:pt idx="2">
                  <c:v>0.4262640449438202</c:v>
                </c:pt>
                <c:pt idx="3">
                  <c:v>0.42406876790830944</c:v>
                </c:pt>
                <c:pt idx="4">
                  <c:v>0.43831640058055155</c:v>
                </c:pt>
                <c:pt idx="5">
                  <c:v>0.42776381909547739</c:v>
                </c:pt>
                <c:pt idx="6">
                  <c:v>0.458680333119795</c:v>
                </c:pt>
              </c:numCache>
            </c:numRef>
          </c:val>
        </c:ser>
        <c:ser>
          <c:idx val="2"/>
          <c:order val="2"/>
          <c:tx>
            <c:strRef>
              <c:f>'BRMA Profile - Ayrshires'!$I$144</c:f>
              <c:strCache>
                <c:ptCount val="1"/>
                <c:pt idx="0">
                  <c:v>3 Bedrooms</c:v>
                </c:pt>
              </c:strCache>
            </c:strRef>
          </c:tx>
          <c:invertIfNegative val="0"/>
          <c:cat>
            <c:numRef>
              <c:f>'BRMA Profile - Ayrshires'!$J$141:$P$141</c:f>
              <c:numCache>
                <c:formatCode>General</c:formatCode>
                <c:ptCount val="7"/>
                <c:pt idx="0">
                  <c:v>2010</c:v>
                </c:pt>
                <c:pt idx="1">
                  <c:v>2011</c:v>
                </c:pt>
                <c:pt idx="2">
                  <c:v>2012</c:v>
                </c:pt>
                <c:pt idx="3">
                  <c:v>2013</c:v>
                </c:pt>
                <c:pt idx="4">
                  <c:v>2014</c:v>
                </c:pt>
                <c:pt idx="5">
                  <c:v>2015</c:v>
                </c:pt>
                <c:pt idx="6">
                  <c:v>2016</c:v>
                </c:pt>
              </c:numCache>
            </c:numRef>
          </c:cat>
          <c:val>
            <c:numRef>
              <c:f>'BRMA Profile - Ayrshires'!$J$144:$P$144</c:f>
              <c:numCache>
                <c:formatCode>0%</c:formatCode>
                <c:ptCount val="7"/>
                <c:pt idx="0">
                  <c:v>0.23423423423423423</c:v>
                </c:pt>
                <c:pt idx="1">
                  <c:v>0.24371712448860317</c:v>
                </c:pt>
                <c:pt idx="2">
                  <c:v>0.2303370786516854</c:v>
                </c:pt>
                <c:pt idx="3">
                  <c:v>0.24856733524355301</c:v>
                </c:pt>
                <c:pt idx="4">
                  <c:v>0.25108853410740201</c:v>
                </c:pt>
                <c:pt idx="5">
                  <c:v>0.23869346733668342</c:v>
                </c:pt>
                <c:pt idx="6">
                  <c:v>0.21844971172325434</c:v>
                </c:pt>
              </c:numCache>
            </c:numRef>
          </c:val>
        </c:ser>
        <c:ser>
          <c:idx val="3"/>
          <c:order val="3"/>
          <c:tx>
            <c:strRef>
              <c:f>'BRMA Profile - Ayrshires'!$I$145</c:f>
              <c:strCache>
                <c:ptCount val="1"/>
                <c:pt idx="0">
                  <c:v>4 Bedrooms</c:v>
                </c:pt>
              </c:strCache>
            </c:strRef>
          </c:tx>
          <c:invertIfNegative val="0"/>
          <c:cat>
            <c:numRef>
              <c:f>'BRMA Profile - Ayrshires'!$J$141:$P$141</c:f>
              <c:numCache>
                <c:formatCode>General</c:formatCode>
                <c:ptCount val="7"/>
                <c:pt idx="0">
                  <c:v>2010</c:v>
                </c:pt>
                <c:pt idx="1">
                  <c:v>2011</c:v>
                </c:pt>
                <c:pt idx="2">
                  <c:v>2012</c:v>
                </c:pt>
                <c:pt idx="3">
                  <c:v>2013</c:v>
                </c:pt>
                <c:pt idx="4">
                  <c:v>2014</c:v>
                </c:pt>
                <c:pt idx="5">
                  <c:v>2015</c:v>
                </c:pt>
                <c:pt idx="6">
                  <c:v>2016</c:v>
                </c:pt>
              </c:numCache>
            </c:numRef>
          </c:cat>
          <c:val>
            <c:numRef>
              <c:f>'BRMA Profile - Ayrshires'!$J$145:$P$145</c:f>
              <c:numCache>
                <c:formatCode>0%</c:formatCode>
                <c:ptCount val="7"/>
                <c:pt idx="0">
                  <c:v>7.1471471471471468E-2</c:v>
                </c:pt>
                <c:pt idx="1">
                  <c:v>7.9485680888369381E-2</c:v>
                </c:pt>
                <c:pt idx="2">
                  <c:v>7.5842696629213488E-2</c:v>
                </c:pt>
                <c:pt idx="3">
                  <c:v>9.7421203438395415E-2</c:v>
                </c:pt>
                <c:pt idx="4">
                  <c:v>8.3454281567489116E-2</c:v>
                </c:pt>
                <c:pt idx="5">
                  <c:v>6.6582914572864318E-2</c:v>
                </c:pt>
                <c:pt idx="6">
                  <c:v>6.4702114029468294E-2</c:v>
                </c:pt>
              </c:numCache>
            </c:numRef>
          </c:val>
        </c:ser>
        <c:ser>
          <c:idx val="4"/>
          <c:order val="4"/>
          <c:tx>
            <c:strRef>
              <c:f>'BRMA Profile - Ayrshires'!$I$146</c:f>
              <c:strCache>
                <c:ptCount val="1"/>
                <c:pt idx="0">
                  <c:v>1 Bedroom Shared</c:v>
                </c:pt>
              </c:strCache>
            </c:strRef>
          </c:tx>
          <c:invertIfNegative val="0"/>
          <c:cat>
            <c:numRef>
              <c:f>'BRMA Profile - Ayrshires'!$J$141:$P$141</c:f>
              <c:numCache>
                <c:formatCode>General</c:formatCode>
                <c:ptCount val="7"/>
                <c:pt idx="0">
                  <c:v>2010</c:v>
                </c:pt>
                <c:pt idx="1">
                  <c:v>2011</c:v>
                </c:pt>
                <c:pt idx="2">
                  <c:v>2012</c:v>
                </c:pt>
                <c:pt idx="3">
                  <c:v>2013</c:v>
                </c:pt>
                <c:pt idx="4">
                  <c:v>2014</c:v>
                </c:pt>
                <c:pt idx="5">
                  <c:v>2015</c:v>
                </c:pt>
                <c:pt idx="6">
                  <c:v>2016</c:v>
                </c:pt>
              </c:numCache>
            </c:numRef>
          </c:cat>
          <c:val>
            <c:numRef>
              <c:f>'BRMA Profile - Ayrshires'!$J$146:$P$146</c:f>
              <c:numCache>
                <c:formatCode>0%</c:formatCode>
                <c:ptCount val="7"/>
                <c:pt idx="0">
                  <c:v>2.2822822822822823E-2</c:v>
                </c:pt>
                <c:pt idx="1">
                  <c:v>3.9158386908240791E-2</c:v>
                </c:pt>
                <c:pt idx="2">
                  <c:v>6.8117977528089887E-2</c:v>
                </c:pt>
                <c:pt idx="3">
                  <c:v>8.5959885386819479E-2</c:v>
                </c:pt>
                <c:pt idx="4">
                  <c:v>7.7648766328011612E-2</c:v>
                </c:pt>
                <c:pt idx="5">
                  <c:v>8.7311557788944727E-2</c:v>
                </c:pt>
                <c:pt idx="6">
                  <c:v>7.3670723894939144E-2</c:v>
                </c:pt>
              </c:numCache>
            </c:numRef>
          </c:val>
        </c:ser>
        <c:dLbls>
          <c:showLegendKey val="0"/>
          <c:showVal val="0"/>
          <c:showCatName val="0"/>
          <c:showSerName val="0"/>
          <c:showPercent val="0"/>
          <c:showBubbleSize val="0"/>
        </c:dLbls>
        <c:gapWidth val="150"/>
        <c:overlap val="100"/>
        <c:axId val="44664320"/>
        <c:axId val="44665856"/>
      </c:barChart>
      <c:catAx>
        <c:axId val="44664320"/>
        <c:scaling>
          <c:orientation val="minMax"/>
        </c:scaling>
        <c:delete val="0"/>
        <c:axPos val="b"/>
        <c:numFmt formatCode="General" sourceLinked="1"/>
        <c:majorTickMark val="out"/>
        <c:minorTickMark val="none"/>
        <c:tickLblPos val="nextTo"/>
        <c:crossAx val="44665856"/>
        <c:crosses val="autoZero"/>
        <c:auto val="1"/>
        <c:lblAlgn val="ctr"/>
        <c:lblOffset val="100"/>
        <c:noMultiLvlLbl val="0"/>
      </c:catAx>
      <c:valAx>
        <c:axId val="44665856"/>
        <c:scaling>
          <c:orientation val="minMax"/>
        </c:scaling>
        <c:delete val="0"/>
        <c:axPos val="l"/>
        <c:majorGridlines/>
        <c:numFmt formatCode="0%" sourceLinked="1"/>
        <c:majorTickMark val="out"/>
        <c:minorTickMark val="none"/>
        <c:tickLblPos val="nextTo"/>
        <c:crossAx val="4466432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Ayrshires'!$A$122</c:f>
              <c:strCache>
                <c:ptCount val="1"/>
                <c:pt idx="0">
                  <c:v>4 Bedrooms</c:v>
                </c:pt>
              </c:strCache>
            </c:strRef>
          </c:tx>
          <c:cat>
            <c:numRef>
              <c:f>'BRMA Profile - Ayrshires'!$B$117:$H$117</c:f>
              <c:numCache>
                <c:formatCode>General</c:formatCode>
                <c:ptCount val="7"/>
                <c:pt idx="0">
                  <c:v>2010</c:v>
                </c:pt>
                <c:pt idx="1">
                  <c:v>2011</c:v>
                </c:pt>
                <c:pt idx="2">
                  <c:v>2012</c:v>
                </c:pt>
                <c:pt idx="3">
                  <c:v>2013</c:v>
                </c:pt>
                <c:pt idx="4">
                  <c:v>2014</c:v>
                </c:pt>
                <c:pt idx="5">
                  <c:v>2015</c:v>
                </c:pt>
                <c:pt idx="6">
                  <c:v>2016</c:v>
                </c:pt>
              </c:numCache>
            </c:numRef>
          </c:cat>
          <c:val>
            <c:numRef>
              <c:f>'BRMA Profile - Ayrshires'!$B$122:$H$122</c:f>
              <c:numCache>
                <c:formatCode>#,##0</c:formatCode>
                <c:ptCount val="7"/>
                <c:pt idx="0">
                  <c:v>758.06</c:v>
                </c:pt>
                <c:pt idx="1">
                  <c:v>788.66</c:v>
                </c:pt>
                <c:pt idx="2">
                  <c:v>816.47</c:v>
                </c:pt>
                <c:pt idx="3">
                  <c:v>834.36</c:v>
                </c:pt>
                <c:pt idx="4">
                  <c:v>840.12</c:v>
                </c:pt>
                <c:pt idx="5">
                  <c:v>871.69</c:v>
                </c:pt>
                <c:pt idx="6">
                  <c:v>907.52</c:v>
                </c:pt>
              </c:numCache>
            </c:numRef>
          </c:val>
          <c:smooth val="0"/>
        </c:ser>
        <c:ser>
          <c:idx val="0"/>
          <c:order val="1"/>
          <c:tx>
            <c:strRef>
              <c:f>'BRMA Profile - Ayrshires'!$A$121</c:f>
              <c:strCache>
                <c:ptCount val="1"/>
                <c:pt idx="0">
                  <c:v>3 Bedrooms</c:v>
                </c:pt>
              </c:strCache>
            </c:strRef>
          </c:tx>
          <c:cat>
            <c:numRef>
              <c:f>'BRMA Profile - Ayrshires'!$B$117:$H$117</c:f>
              <c:numCache>
                <c:formatCode>General</c:formatCode>
                <c:ptCount val="7"/>
                <c:pt idx="0">
                  <c:v>2010</c:v>
                </c:pt>
                <c:pt idx="1">
                  <c:v>2011</c:v>
                </c:pt>
                <c:pt idx="2">
                  <c:v>2012</c:v>
                </c:pt>
                <c:pt idx="3">
                  <c:v>2013</c:v>
                </c:pt>
                <c:pt idx="4">
                  <c:v>2014</c:v>
                </c:pt>
                <c:pt idx="5">
                  <c:v>2015</c:v>
                </c:pt>
                <c:pt idx="6">
                  <c:v>2016</c:v>
                </c:pt>
              </c:numCache>
            </c:numRef>
          </c:cat>
          <c:val>
            <c:numRef>
              <c:f>'BRMA Profile - Ayrshires'!$B$121:$H$121</c:f>
              <c:numCache>
                <c:formatCode>#,##0</c:formatCode>
                <c:ptCount val="7"/>
                <c:pt idx="0">
                  <c:v>556.1</c:v>
                </c:pt>
                <c:pt idx="1">
                  <c:v>569.88</c:v>
                </c:pt>
                <c:pt idx="2">
                  <c:v>576.09</c:v>
                </c:pt>
                <c:pt idx="3">
                  <c:v>574.91</c:v>
                </c:pt>
                <c:pt idx="4">
                  <c:v>568.83000000000004</c:v>
                </c:pt>
                <c:pt idx="5">
                  <c:v>568.07000000000005</c:v>
                </c:pt>
                <c:pt idx="6">
                  <c:v>578.84</c:v>
                </c:pt>
              </c:numCache>
            </c:numRef>
          </c:val>
          <c:smooth val="0"/>
        </c:ser>
        <c:ser>
          <c:idx val="1"/>
          <c:order val="2"/>
          <c:tx>
            <c:strRef>
              <c:f>'BRMA Profile - Ayrshires'!$A$120</c:f>
              <c:strCache>
                <c:ptCount val="1"/>
                <c:pt idx="0">
                  <c:v>2 Bedrooms</c:v>
                </c:pt>
              </c:strCache>
            </c:strRef>
          </c:tx>
          <c:cat>
            <c:numRef>
              <c:f>'BRMA Profile - Ayrshires'!$B$117:$H$117</c:f>
              <c:numCache>
                <c:formatCode>General</c:formatCode>
                <c:ptCount val="7"/>
                <c:pt idx="0">
                  <c:v>2010</c:v>
                </c:pt>
                <c:pt idx="1">
                  <c:v>2011</c:v>
                </c:pt>
                <c:pt idx="2">
                  <c:v>2012</c:v>
                </c:pt>
                <c:pt idx="3">
                  <c:v>2013</c:v>
                </c:pt>
                <c:pt idx="4">
                  <c:v>2014</c:v>
                </c:pt>
                <c:pt idx="5">
                  <c:v>2015</c:v>
                </c:pt>
                <c:pt idx="6">
                  <c:v>2016</c:v>
                </c:pt>
              </c:numCache>
            </c:numRef>
          </c:cat>
          <c:val>
            <c:numRef>
              <c:f>'BRMA Profile - Ayrshires'!$B$120:$H$120</c:f>
              <c:numCache>
                <c:formatCode>#,##0</c:formatCode>
                <c:ptCount val="7"/>
                <c:pt idx="0">
                  <c:v>464.47</c:v>
                </c:pt>
                <c:pt idx="1">
                  <c:v>469.47</c:v>
                </c:pt>
                <c:pt idx="2">
                  <c:v>459.24</c:v>
                </c:pt>
                <c:pt idx="3">
                  <c:v>469.51</c:v>
                </c:pt>
                <c:pt idx="4">
                  <c:v>460.9</c:v>
                </c:pt>
                <c:pt idx="5">
                  <c:v>460.63</c:v>
                </c:pt>
                <c:pt idx="6">
                  <c:v>463.38</c:v>
                </c:pt>
              </c:numCache>
            </c:numRef>
          </c:val>
          <c:smooth val="0"/>
        </c:ser>
        <c:ser>
          <c:idx val="2"/>
          <c:order val="3"/>
          <c:tx>
            <c:strRef>
              <c:f>'BRMA Profile - Ayrshires'!$A$119</c:f>
              <c:strCache>
                <c:ptCount val="1"/>
                <c:pt idx="0">
                  <c:v>1 Bedroom </c:v>
                </c:pt>
              </c:strCache>
            </c:strRef>
          </c:tx>
          <c:cat>
            <c:numRef>
              <c:f>'BRMA Profile - Ayrshires'!$B$117:$H$117</c:f>
              <c:numCache>
                <c:formatCode>General</c:formatCode>
                <c:ptCount val="7"/>
                <c:pt idx="0">
                  <c:v>2010</c:v>
                </c:pt>
                <c:pt idx="1">
                  <c:v>2011</c:v>
                </c:pt>
                <c:pt idx="2">
                  <c:v>2012</c:v>
                </c:pt>
                <c:pt idx="3">
                  <c:v>2013</c:v>
                </c:pt>
                <c:pt idx="4">
                  <c:v>2014</c:v>
                </c:pt>
                <c:pt idx="5">
                  <c:v>2015</c:v>
                </c:pt>
                <c:pt idx="6">
                  <c:v>2016</c:v>
                </c:pt>
              </c:numCache>
            </c:numRef>
          </c:cat>
          <c:val>
            <c:numRef>
              <c:f>'BRMA Profile - Ayrshires'!$B$119:$H$119</c:f>
              <c:numCache>
                <c:formatCode>#,##0</c:formatCode>
                <c:ptCount val="7"/>
                <c:pt idx="0">
                  <c:v>375.42</c:v>
                </c:pt>
                <c:pt idx="1">
                  <c:v>378.48</c:v>
                </c:pt>
                <c:pt idx="2">
                  <c:v>365.01</c:v>
                </c:pt>
                <c:pt idx="3">
                  <c:v>369.38</c:v>
                </c:pt>
                <c:pt idx="4">
                  <c:v>364.83</c:v>
                </c:pt>
                <c:pt idx="5">
                  <c:v>362.86</c:v>
                </c:pt>
                <c:pt idx="6">
                  <c:v>366.26</c:v>
                </c:pt>
              </c:numCache>
            </c:numRef>
          </c:val>
          <c:smooth val="0"/>
        </c:ser>
        <c:ser>
          <c:idx val="3"/>
          <c:order val="4"/>
          <c:tx>
            <c:strRef>
              <c:f>'BRMA Profile - Ayrshires'!$A$118</c:f>
              <c:strCache>
                <c:ptCount val="1"/>
                <c:pt idx="0">
                  <c:v>1 Bedroom Shared</c:v>
                </c:pt>
              </c:strCache>
            </c:strRef>
          </c:tx>
          <c:cat>
            <c:numRef>
              <c:f>'BRMA Profile - Ayrshires'!$B$117:$H$117</c:f>
              <c:numCache>
                <c:formatCode>General</c:formatCode>
                <c:ptCount val="7"/>
                <c:pt idx="0">
                  <c:v>2010</c:v>
                </c:pt>
                <c:pt idx="1">
                  <c:v>2011</c:v>
                </c:pt>
                <c:pt idx="2">
                  <c:v>2012</c:v>
                </c:pt>
                <c:pt idx="3">
                  <c:v>2013</c:v>
                </c:pt>
                <c:pt idx="4">
                  <c:v>2014</c:v>
                </c:pt>
                <c:pt idx="5">
                  <c:v>2015</c:v>
                </c:pt>
                <c:pt idx="6">
                  <c:v>2016</c:v>
                </c:pt>
              </c:numCache>
            </c:numRef>
          </c:cat>
          <c:val>
            <c:numRef>
              <c:f>'BRMA Profile - Ayrshires'!$B$118:$H$118</c:f>
              <c:numCache>
                <c:formatCode>#,##0</c:formatCode>
                <c:ptCount val="7"/>
                <c:pt idx="0">
                  <c:v>301.7</c:v>
                </c:pt>
                <c:pt idx="1">
                  <c:v>300.68</c:v>
                </c:pt>
                <c:pt idx="2">
                  <c:v>301.73</c:v>
                </c:pt>
                <c:pt idx="3">
                  <c:v>301.14999999999998</c:v>
                </c:pt>
                <c:pt idx="4">
                  <c:v>289.5</c:v>
                </c:pt>
                <c:pt idx="5">
                  <c:v>304.35000000000002</c:v>
                </c:pt>
                <c:pt idx="6">
                  <c:v>335.13</c:v>
                </c:pt>
              </c:numCache>
            </c:numRef>
          </c:val>
          <c:smooth val="0"/>
        </c:ser>
        <c:dLbls>
          <c:showLegendKey val="0"/>
          <c:showVal val="0"/>
          <c:showCatName val="0"/>
          <c:showSerName val="0"/>
          <c:showPercent val="0"/>
          <c:showBubbleSize val="0"/>
        </c:dLbls>
        <c:marker val="1"/>
        <c:smooth val="0"/>
        <c:axId val="44771584"/>
        <c:axId val="44785664"/>
      </c:lineChart>
      <c:catAx>
        <c:axId val="44771584"/>
        <c:scaling>
          <c:orientation val="minMax"/>
        </c:scaling>
        <c:delete val="0"/>
        <c:axPos val="b"/>
        <c:numFmt formatCode="General" sourceLinked="1"/>
        <c:majorTickMark val="none"/>
        <c:minorTickMark val="none"/>
        <c:tickLblPos val="nextTo"/>
        <c:txPr>
          <a:bodyPr/>
          <a:lstStyle/>
          <a:p>
            <a:pPr>
              <a:defRPr sz="800"/>
            </a:pPr>
            <a:endParaRPr lang="en-US"/>
          </a:p>
        </c:txPr>
        <c:crossAx val="44785664"/>
        <c:crosses val="autoZero"/>
        <c:auto val="1"/>
        <c:lblAlgn val="ctr"/>
        <c:lblOffset val="100"/>
        <c:noMultiLvlLbl val="0"/>
      </c:catAx>
      <c:valAx>
        <c:axId val="4478566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47715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Ayrshires'!$I$122</c:f>
              <c:strCache>
                <c:ptCount val="1"/>
                <c:pt idx="0">
                  <c:v>4 Bedrooms</c:v>
                </c:pt>
              </c:strCache>
            </c:strRef>
          </c:tx>
          <c:cat>
            <c:numRef>
              <c:f>'BRMA Profile - Ayrshires'!$J$117:$P$117</c:f>
              <c:numCache>
                <c:formatCode>General</c:formatCode>
                <c:ptCount val="7"/>
                <c:pt idx="0">
                  <c:v>2010</c:v>
                </c:pt>
                <c:pt idx="1">
                  <c:v>2011</c:v>
                </c:pt>
                <c:pt idx="2">
                  <c:v>2012</c:v>
                </c:pt>
                <c:pt idx="3">
                  <c:v>2013</c:v>
                </c:pt>
                <c:pt idx="4">
                  <c:v>2014</c:v>
                </c:pt>
                <c:pt idx="5">
                  <c:v>2015</c:v>
                </c:pt>
                <c:pt idx="6">
                  <c:v>2016</c:v>
                </c:pt>
              </c:numCache>
            </c:numRef>
          </c:cat>
          <c:val>
            <c:numRef>
              <c:f>'BRMA Profile - Ayrshires'!$J$122:$P$122</c:f>
              <c:numCache>
                <c:formatCode>#,##0</c:formatCode>
                <c:ptCount val="7"/>
                <c:pt idx="0">
                  <c:v>725</c:v>
                </c:pt>
                <c:pt idx="1">
                  <c:v>750</c:v>
                </c:pt>
                <c:pt idx="2">
                  <c:v>750</c:v>
                </c:pt>
                <c:pt idx="3">
                  <c:v>795</c:v>
                </c:pt>
                <c:pt idx="4">
                  <c:v>750</c:v>
                </c:pt>
                <c:pt idx="5">
                  <c:v>850</c:v>
                </c:pt>
                <c:pt idx="6">
                  <c:v>800</c:v>
                </c:pt>
              </c:numCache>
            </c:numRef>
          </c:val>
          <c:smooth val="0"/>
        </c:ser>
        <c:ser>
          <c:idx val="0"/>
          <c:order val="1"/>
          <c:tx>
            <c:strRef>
              <c:f>'BRMA Profile - Ayrshires'!$I$121</c:f>
              <c:strCache>
                <c:ptCount val="1"/>
                <c:pt idx="0">
                  <c:v>3 Bedrooms</c:v>
                </c:pt>
              </c:strCache>
            </c:strRef>
          </c:tx>
          <c:cat>
            <c:numRef>
              <c:f>'BRMA Profile - Ayrshires'!$J$117:$P$117</c:f>
              <c:numCache>
                <c:formatCode>General</c:formatCode>
                <c:ptCount val="7"/>
                <c:pt idx="0">
                  <c:v>2010</c:v>
                </c:pt>
                <c:pt idx="1">
                  <c:v>2011</c:v>
                </c:pt>
                <c:pt idx="2">
                  <c:v>2012</c:v>
                </c:pt>
                <c:pt idx="3">
                  <c:v>2013</c:v>
                </c:pt>
                <c:pt idx="4">
                  <c:v>2014</c:v>
                </c:pt>
                <c:pt idx="5">
                  <c:v>2015</c:v>
                </c:pt>
                <c:pt idx="6">
                  <c:v>2016</c:v>
                </c:pt>
              </c:numCache>
            </c:numRef>
          </c:cat>
          <c:val>
            <c:numRef>
              <c:f>'BRMA Profile - Ayrshires'!$J$121:$P$121</c:f>
              <c:numCache>
                <c:formatCode>#,##0</c:formatCode>
                <c:ptCount val="7"/>
                <c:pt idx="0">
                  <c:v>545</c:v>
                </c:pt>
                <c:pt idx="1">
                  <c:v>550</c:v>
                </c:pt>
                <c:pt idx="2">
                  <c:v>550</c:v>
                </c:pt>
                <c:pt idx="3">
                  <c:v>550</c:v>
                </c:pt>
                <c:pt idx="4">
                  <c:v>550</c:v>
                </c:pt>
                <c:pt idx="5">
                  <c:v>525</c:v>
                </c:pt>
                <c:pt idx="6">
                  <c:v>550</c:v>
                </c:pt>
              </c:numCache>
            </c:numRef>
          </c:val>
          <c:smooth val="0"/>
        </c:ser>
        <c:ser>
          <c:idx val="1"/>
          <c:order val="2"/>
          <c:tx>
            <c:strRef>
              <c:f>'BRMA Profile - Ayrshires'!$I$120</c:f>
              <c:strCache>
                <c:ptCount val="1"/>
                <c:pt idx="0">
                  <c:v>2 Bedrooms</c:v>
                </c:pt>
              </c:strCache>
            </c:strRef>
          </c:tx>
          <c:cat>
            <c:numRef>
              <c:f>'BRMA Profile - Ayrshires'!$J$117:$P$117</c:f>
              <c:numCache>
                <c:formatCode>General</c:formatCode>
                <c:ptCount val="7"/>
                <c:pt idx="0">
                  <c:v>2010</c:v>
                </c:pt>
                <c:pt idx="1">
                  <c:v>2011</c:v>
                </c:pt>
                <c:pt idx="2">
                  <c:v>2012</c:v>
                </c:pt>
                <c:pt idx="3">
                  <c:v>2013</c:v>
                </c:pt>
                <c:pt idx="4">
                  <c:v>2014</c:v>
                </c:pt>
                <c:pt idx="5">
                  <c:v>2015</c:v>
                </c:pt>
                <c:pt idx="6">
                  <c:v>2016</c:v>
                </c:pt>
              </c:numCache>
            </c:numRef>
          </c:cat>
          <c:val>
            <c:numRef>
              <c:f>'BRMA Profile - Ayrshires'!$J$120:$P$120</c:f>
              <c:numCache>
                <c:formatCode>#,##0</c:formatCode>
                <c:ptCount val="7"/>
                <c:pt idx="0">
                  <c:v>450</c:v>
                </c:pt>
                <c:pt idx="1">
                  <c:v>450</c:v>
                </c:pt>
                <c:pt idx="2">
                  <c:v>450</c:v>
                </c:pt>
                <c:pt idx="3">
                  <c:v>450</c:v>
                </c:pt>
                <c:pt idx="4">
                  <c:v>450</c:v>
                </c:pt>
                <c:pt idx="5">
                  <c:v>450</c:v>
                </c:pt>
                <c:pt idx="6">
                  <c:v>450</c:v>
                </c:pt>
              </c:numCache>
            </c:numRef>
          </c:val>
          <c:smooth val="0"/>
        </c:ser>
        <c:ser>
          <c:idx val="2"/>
          <c:order val="3"/>
          <c:tx>
            <c:strRef>
              <c:f>'BRMA Profile - Ayrshires'!$I$119</c:f>
              <c:strCache>
                <c:ptCount val="1"/>
                <c:pt idx="0">
                  <c:v>1 Bedroom </c:v>
                </c:pt>
              </c:strCache>
            </c:strRef>
          </c:tx>
          <c:cat>
            <c:numRef>
              <c:f>'BRMA Profile - Ayrshires'!$J$117:$P$117</c:f>
              <c:numCache>
                <c:formatCode>General</c:formatCode>
                <c:ptCount val="7"/>
                <c:pt idx="0">
                  <c:v>2010</c:v>
                </c:pt>
                <c:pt idx="1">
                  <c:v>2011</c:v>
                </c:pt>
                <c:pt idx="2">
                  <c:v>2012</c:v>
                </c:pt>
                <c:pt idx="3">
                  <c:v>2013</c:v>
                </c:pt>
                <c:pt idx="4">
                  <c:v>2014</c:v>
                </c:pt>
                <c:pt idx="5">
                  <c:v>2015</c:v>
                </c:pt>
                <c:pt idx="6">
                  <c:v>2016</c:v>
                </c:pt>
              </c:numCache>
            </c:numRef>
          </c:cat>
          <c:val>
            <c:numRef>
              <c:f>'BRMA Profile - Ayrshires'!$J$119:$P$119</c:f>
              <c:numCache>
                <c:formatCode>#,##0</c:formatCode>
                <c:ptCount val="7"/>
                <c:pt idx="0">
                  <c:v>375</c:v>
                </c:pt>
                <c:pt idx="1">
                  <c:v>375</c:v>
                </c:pt>
                <c:pt idx="2">
                  <c:v>350</c:v>
                </c:pt>
                <c:pt idx="3">
                  <c:v>360</c:v>
                </c:pt>
                <c:pt idx="4">
                  <c:v>360</c:v>
                </c:pt>
                <c:pt idx="5">
                  <c:v>350</c:v>
                </c:pt>
                <c:pt idx="6">
                  <c:v>350</c:v>
                </c:pt>
              </c:numCache>
            </c:numRef>
          </c:val>
          <c:smooth val="0"/>
        </c:ser>
        <c:ser>
          <c:idx val="3"/>
          <c:order val="4"/>
          <c:tx>
            <c:strRef>
              <c:f>'BRMA Profile - Ayrshires'!$I$118</c:f>
              <c:strCache>
                <c:ptCount val="1"/>
                <c:pt idx="0">
                  <c:v>1 Bedroom Shared</c:v>
                </c:pt>
              </c:strCache>
            </c:strRef>
          </c:tx>
          <c:cat>
            <c:numRef>
              <c:f>'BRMA Profile - Ayrshires'!$J$117:$P$117</c:f>
              <c:numCache>
                <c:formatCode>General</c:formatCode>
                <c:ptCount val="7"/>
                <c:pt idx="0">
                  <c:v>2010</c:v>
                </c:pt>
                <c:pt idx="1">
                  <c:v>2011</c:v>
                </c:pt>
                <c:pt idx="2">
                  <c:v>2012</c:v>
                </c:pt>
                <c:pt idx="3">
                  <c:v>2013</c:v>
                </c:pt>
                <c:pt idx="4">
                  <c:v>2014</c:v>
                </c:pt>
                <c:pt idx="5">
                  <c:v>2015</c:v>
                </c:pt>
                <c:pt idx="6">
                  <c:v>2016</c:v>
                </c:pt>
              </c:numCache>
            </c:numRef>
          </c:cat>
          <c:val>
            <c:numRef>
              <c:f>'BRMA Profile - Ayrshires'!$J$118:$P$118</c:f>
              <c:numCache>
                <c:formatCode>#,##0</c:formatCode>
                <c:ptCount val="7"/>
                <c:pt idx="0">
                  <c:v>300</c:v>
                </c:pt>
                <c:pt idx="1">
                  <c:v>298</c:v>
                </c:pt>
                <c:pt idx="2">
                  <c:v>300</c:v>
                </c:pt>
                <c:pt idx="3">
                  <c:v>286.5</c:v>
                </c:pt>
                <c:pt idx="4">
                  <c:v>276.66000000000003</c:v>
                </c:pt>
                <c:pt idx="5">
                  <c:v>300</c:v>
                </c:pt>
                <c:pt idx="6">
                  <c:v>325.89</c:v>
                </c:pt>
              </c:numCache>
            </c:numRef>
          </c:val>
          <c:smooth val="0"/>
        </c:ser>
        <c:dLbls>
          <c:showLegendKey val="0"/>
          <c:showVal val="0"/>
          <c:showCatName val="0"/>
          <c:showSerName val="0"/>
          <c:showPercent val="0"/>
          <c:showBubbleSize val="0"/>
        </c:dLbls>
        <c:marker val="1"/>
        <c:smooth val="0"/>
        <c:axId val="44838912"/>
        <c:axId val="44840448"/>
      </c:lineChart>
      <c:catAx>
        <c:axId val="44838912"/>
        <c:scaling>
          <c:orientation val="minMax"/>
        </c:scaling>
        <c:delete val="0"/>
        <c:axPos val="b"/>
        <c:numFmt formatCode="General" sourceLinked="1"/>
        <c:majorTickMark val="none"/>
        <c:minorTickMark val="none"/>
        <c:tickLblPos val="nextTo"/>
        <c:txPr>
          <a:bodyPr/>
          <a:lstStyle/>
          <a:p>
            <a:pPr>
              <a:defRPr sz="800"/>
            </a:pPr>
            <a:endParaRPr lang="en-US"/>
          </a:p>
        </c:txPr>
        <c:crossAx val="44840448"/>
        <c:crosses val="autoZero"/>
        <c:auto val="1"/>
        <c:lblAlgn val="ctr"/>
        <c:lblOffset val="100"/>
        <c:noMultiLvlLbl val="0"/>
      </c:catAx>
      <c:valAx>
        <c:axId val="4484044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483891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Dumfries and Gal'!$A$9</c:f>
              <c:strCache>
                <c:ptCount val="1"/>
                <c:pt idx="0">
                  <c:v>Upper Quartile</c:v>
                </c:pt>
              </c:strCache>
            </c:strRef>
          </c:tx>
          <c:cat>
            <c:numRef>
              <c:f>'BRMA Profile - Dumfries and Gal'!$B$5:$H$5</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Gal'!$B$9:$H$9</c:f>
              <c:numCache>
                <c:formatCode>#,##0</c:formatCode>
                <c:ptCount val="7"/>
                <c:pt idx="0">
                  <c:v>390</c:v>
                </c:pt>
                <c:pt idx="1">
                  <c:v>395</c:v>
                </c:pt>
                <c:pt idx="2">
                  <c:v>395</c:v>
                </c:pt>
                <c:pt idx="3">
                  <c:v>395</c:v>
                </c:pt>
                <c:pt idx="4">
                  <c:v>390</c:v>
                </c:pt>
                <c:pt idx="5">
                  <c:v>400</c:v>
                </c:pt>
                <c:pt idx="6">
                  <c:v>400</c:v>
                </c:pt>
              </c:numCache>
            </c:numRef>
          </c:val>
          <c:smooth val="0"/>
        </c:ser>
        <c:ser>
          <c:idx val="0"/>
          <c:order val="1"/>
          <c:tx>
            <c:strRef>
              <c:f>'BRMA Profile - Dumfries and Gal'!$A$8</c:f>
              <c:strCache>
                <c:ptCount val="1"/>
                <c:pt idx="0">
                  <c:v>Mean</c:v>
                </c:pt>
              </c:strCache>
            </c:strRef>
          </c:tx>
          <c:cat>
            <c:numRef>
              <c:f>'BRMA Profile - Dumfries and Gal'!$B$5:$H$5</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Gal'!$B$8:$H$8</c:f>
              <c:numCache>
                <c:formatCode>#,##0</c:formatCode>
                <c:ptCount val="7"/>
                <c:pt idx="0">
                  <c:v>358.94</c:v>
                </c:pt>
                <c:pt idx="1">
                  <c:v>367.22</c:v>
                </c:pt>
                <c:pt idx="2">
                  <c:v>366.47</c:v>
                </c:pt>
                <c:pt idx="3">
                  <c:v>374.15</c:v>
                </c:pt>
                <c:pt idx="4">
                  <c:v>369.27</c:v>
                </c:pt>
                <c:pt idx="5">
                  <c:v>373.39</c:v>
                </c:pt>
                <c:pt idx="6">
                  <c:v>384.25</c:v>
                </c:pt>
              </c:numCache>
            </c:numRef>
          </c:val>
          <c:smooth val="0"/>
        </c:ser>
        <c:ser>
          <c:idx val="2"/>
          <c:order val="2"/>
          <c:tx>
            <c:strRef>
              <c:f>'BRMA Profile - Dumfries and Gal'!$A$7</c:f>
              <c:strCache>
                <c:ptCount val="1"/>
                <c:pt idx="0">
                  <c:v>Median</c:v>
                </c:pt>
              </c:strCache>
            </c:strRef>
          </c:tx>
          <c:cat>
            <c:numRef>
              <c:f>'BRMA Profile - Dumfries and Gal'!$B$5:$H$5</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Gal'!$B$7:$H$7</c:f>
              <c:numCache>
                <c:formatCode>#,##0</c:formatCode>
                <c:ptCount val="7"/>
                <c:pt idx="0">
                  <c:v>360</c:v>
                </c:pt>
                <c:pt idx="1">
                  <c:v>375</c:v>
                </c:pt>
                <c:pt idx="2">
                  <c:v>370</c:v>
                </c:pt>
                <c:pt idx="3">
                  <c:v>375</c:v>
                </c:pt>
                <c:pt idx="4">
                  <c:v>375</c:v>
                </c:pt>
                <c:pt idx="5">
                  <c:v>375</c:v>
                </c:pt>
                <c:pt idx="6">
                  <c:v>380</c:v>
                </c:pt>
              </c:numCache>
            </c:numRef>
          </c:val>
          <c:smooth val="0"/>
        </c:ser>
        <c:ser>
          <c:idx val="3"/>
          <c:order val="3"/>
          <c:tx>
            <c:strRef>
              <c:f>'BRMA Profile - Dumfries and Gal'!$A$6</c:f>
              <c:strCache>
                <c:ptCount val="1"/>
                <c:pt idx="0">
                  <c:v>Lower Quartile</c:v>
                </c:pt>
              </c:strCache>
            </c:strRef>
          </c:tx>
          <c:marker>
            <c:symbol val="circle"/>
            <c:size val="7"/>
          </c:marker>
          <c:cat>
            <c:numRef>
              <c:f>'BRMA Profile - Dumfries and Gal'!$B$5:$H$5</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Gal'!$B$6:$H$6</c:f>
              <c:numCache>
                <c:formatCode>#,##0</c:formatCode>
                <c:ptCount val="7"/>
                <c:pt idx="0">
                  <c:v>325</c:v>
                </c:pt>
                <c:pt idx="1">
                  <c:v>340</c:v>
                </c:pt>
                <c:pt idx="2">
                  <c:v>350</c:v>
                </c:pt>
                <c:pt idx="3">
                  <c:v>350</c:v>
                </c:pt>
                <c:pt idx="4">
                  <c:v>350</c:v>
                </c:pt>
                <c:pt idx="5">
                  <c:v>350</c:v>
                </c:pt>
                <c:pt idx="6">
                  <c:v>369.35</c:v>
                </c:pt>
              </c:numCache>
            </c:numRef>
          </c:val>
          <c:smooth val="0"/>
        </c:ser>
        <c:dLbls>
          <c:showLegendKey val="0"/>
          <c:showVal val="0"/>
          <c:showCatName val="0"/>
          <c:showSerName val="0"/>
          <c:showPercent val="0"/>
          <c:showBubbleSize val="0"/>
        </c:dLbls>
        <c:marker val="1"/>
        <c:smooth val="0"/>
        <c:axId val="44121088"/>
        <c:axId val="44131072"/>
      </c:lineChart>
      <c:catAx>
        <c:axId val="44121088"/>
        <c:scaling>
          <c:orientation val="minMax"/>
        </c:scaling>
        <c:delete val="0"/>
        <c:axPos val="b"/>
        <c:numFmt formatCode="General" sourceLinked="1"/>
        <c:majorTickMark val="none"/>
        <c:minorTickMark val="none"/>
        <c:tickLblPos val="nextTo"/>
        <c:txPr>
          <a:bodyPr/>
          <a:lstStyle/>
          <a:p>
            <a:pPr>
              <a:defRPr sz="800"/>
            </a:pPr>
            <a:endParaRPr lang="en-US"/>
          </a:p>
        </c:txPr>
        <c:crossAx val="44131072"/>
        <c:crosses val="autoZero"/>
        <c:auto val="1"/>
        <c:lblAlgn val="ctr"/>
        <c:lblOffset val="100"/>
        <c:noMultiLvlLbl val="0"/>
      </c:catAx>
      <c:valAx>
        <c:axId val="44131072"/>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4121088"/>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Dumfries and Gal'!$A$31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Dumfries and Gal'!$B$27:$H$27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Gal'!$B$31:$H$31</c:f>
              <c:numCache>
                <c:formatCode>#,##0</c:formatCode>
                <c:ptCount val="7"/>
                <c:pt idx="0">
                  <c:v>475</c:v>
                </c:pt>
                <c:pt idx="1">
                  <c:v>475</c:v>
                </c:pt>
                <c:pt idx="2">
                  <c:v>475</c:v>
                </c:pt>
                <c:pt idx="3">
                  <c:v>475</c:v>
                </c:pt>
                <c:pt idx="4">
                  <c:v>475</c:v>
                </c:pt>
                <c:pt idx="5">
                  <c:v>475</c:v>
                </c:pt>
                <c:pt idx="6">
                  <c:v>475</c:v>
                </c:pt>
              </c:numCache>
            </c:numRef>
          </c:val>
          <c:smooth val="0"/>
        </c:ser>
        <c:ser>
          <c:idx val="2"/>
          <c:order val="1"/>
          <c:tx>
            <c:strRef>
              <c:f>'BRMA Profile - Dumfries and Gal'!$A$30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Dumfries and Gal'!$B$27:$H$27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Gal'!$B$30:$H$30</c:f>
              <c:numCache>
                <c:formatCode>#,##0</c:formatCode>
                <c:ptCount val="7"/>
                <c:pt idx="0">
                  <c:v>435.12</c:v>
                </c:pt>
                <c:pt idx="1">
                  <c:v>444.21</c:v>
                </c:pt>
                <c:pt idx="2">
                  <c:v>443.75</c:v>
                </c:pt>
                <c:pt idx="3">
                  <c:v>444.46</c:v>
                </c:pt>
                <c:pt idx="4">
                  <c:v>442.14</c:v>
                </c:pt>
                <c:pt idx="5">
                  <c:v>446.25</c:v>
                </c:pt>
                <c:pt idx="6">
                  <c:v>446.89</c:v>
                </c:pt>
              </c:numCache>
            </c:numRef>
          </c:val>
          <c:smooth val="0"/>
        </c:ser>
        <c:ser>
          <c:idx val="1"/>
          <c:order val="2"/>
          <c:tx>
            <c:strRef>
              <c:f>'BRMA Profile - Dumfries and Gal'!$A$29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Dumfries and Gal'!$B$27:$H$27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Gal'!$B$29:$H$29</c:f>
              <c:numCache>
                <c:formatCode>#,##0</c:formatCode>
                <c:ptCount val="7"/>
                <c:pt idx="0">
                  <c:v>430</c:v>
                </c:pt>
                <c:pt idx="1">
                  <c:v>450</c:v>
                </c:pt>
                <c:pt idx="2">
                  <c:v>450</c:v>
                </c:pt>
                <c:pt idx="3">
                  <c:v>450</c:v>
                </c:pt>
                <c:pt idx="4">
                  <c:v>450</c:v>
                </c:pt>
                <c:pt idx="5">
                  <c:v>450</c:v>
                </c:pt>
                <c:pt idx="6">
                  <c:v>450</c:v>
                </c:pt>
              </c:numCache>
            </c:numRef>
          </c:val>
          <c:smooth val="0"/>
        </c:ser>
        <c:ser>
          <c:idx val="0"/>
          <c:order val="3"/>
          <c:tx>
            <c:strRef>
              <c:f>'BRMA Profile - Dumfries and Gal'!$A$28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Dumfries and Gal'!$B$27:$H$27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Gal'!$B$28:$H$28</c:f>
              <c:numCache>
                <c:formatCode>#,##0</c:formatCode>
                <c:ptCount val="7"/>
                <c:pt idx="0">
                  <c:v>400</c:v>
                </c:pt>
                <c:pt idx="1">
                  <c:v>420</c:v>
                </c:pt>
                <c:pt idx="2">
                  <c:v>420</c:v>
                </c:pt>
                <c:pt idx="3">
                  <c:v>425</c:v>
                </c:pt>
                <c:pt idx="4">
                  <c:v>410</c:v>
                </c:pt>
                <c:pt idx="5" formatCode="General">
                  <c:v>420</c:v>
                </c:pt>
                <c:pt idx="6" formatCode="General">
                  <c:v>420</c:v>
                </c:pt>
              </c:numCache>
            </c:numRef>
          </c:val>
          <c:smooth val="0"/>
        </c:ser>
        <c:dLbls>
          <c:showLegendKey val="0"/>
          <c:showVal val="0"/>
          <c:showCatName val="0"/>
          <c:showSerName val="0"/>
          <c:showPercent val="0"/>
          <c:showBubbleSize val="0"/>
        </c:dLbls>
        <c:marker val="1"/>
        <c:smooth val="0"/>
        <c:axId val="44887424"/>
        <c:axId val="44889600"/>
      </c:lineChart>
      <c:catAx>
        <c:axId val="44887424"/>
        <c:scaling>
          <c:orientation val="minMax"/>
        </c:scaling>
        <c:delete val="0"/>
        <c:axPos val="b"/>
        <c:numFmt formatCode="General" sourceLinked="1"/>
        <c:majorTickMark val="none"/>
        <c:minorTickMark val="none"/>
        <c:tickLblPos val="nextTo"/>
        <c:txPr>
          <a:bodyPr/>
          <a:lstStyle/>
          <a:p>
            <a:pPr>
              <a:defRPr sz="800"/>
            </a:pPr>
            <a:endParaRPr lang="en-US"/>
          </a:p>
        </c:txPr>
        <c:crossAx val="44889600"/>
        <c:crosses val="autoZero"/>
        <c:auto val="1"/>
        <c:lblAlgn val="ctr"/>
        <c:lblOffset val="100"/>
        <c:noMultiLvlLbl val="0"/>
      </c:catAx>
      <c:valAx>
        <c:axId val="4488960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488742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Dumfries and Gal'!$A$53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Dumfries and Gal'!$B$49:$H$49</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Gal'!$B$53:$H$53</c:f>
              <c:numCache>
                <c:formatCode>#,##0</c:formatCode>
                <c:ptCount val="7"/>
                <c:pt idx="0">
                  <c:v>550</c:v>
                </c:pt>
                <c:pt idx="1">
                  <c:v>560</c:v>
                </c:pt>
                <c:pt idx="2">
                  <c:v>550</c:v>
                </c:pt>
                <c:pt idx="3">
                  <c:v>550</c:v>
                </c:pt>
                <c:pt idx="4">
                  <c:v>550</c:v>
                </c:pt>
                <c:pt idx="5">
                  <c:v>550</c:v>
                </c:pt>
                <c:pt idx="6">
                  <c:v>550</c:v>
                </c:pt>
              </c:numCache>
            </c:numRef>
          </c:val>
          <c:smooth val="0"/>
        </c:ser>
        <c:ser>
          <c:idx val="1"/>
          <c:order val="1"/>
          <c:tx>
            <c:strRef>
              <c:f>'BRMA Profile - Dumfries and Gal'!$A$52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Dumfries and Gal'!$B$49:$H$49</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Gal'!$B$52:$H$52</c:f>
              <c:numCache>
                <c:formatCode>#,##0</c:formatCode>
                <c:ptCount val="7"/>
                <c:pt idx="0">
                  <c:v>499.63</c:v>
                </c:pt>
                <c:pt idx="1">
                  <c:v>509.58</c:v>
                </c:pt>
                <c:pt idx="2">
                  <c:v>507.7</c:v>
                </c:pt>
                <c:pt idx="3">
                  <c:v>508.44</c:v>
                </c:pt>
                <c:pt idx="4">
                  <c:v>511.86</c:v>
                </c:pt>
                <c:pt idx="5">
                  <c:v>505.94</c:v>
                </c:pt>
                <c:pt idx="6">
                  <c:v>513.91</c:v>
                </c:pt>
              </c:numCache>
            </c:numRef>
          </c:val>
          <c:smooth val="0"/>
        </c:ser>
        <c:ser>
          <c:idx val="2"/>
          <c:order val="2"/>
          <c:tx>
            <c:strRef>
              <c:f>'BRMA Profile - Dumfries and Gal'!$A$51</c:f>
              <c:strCache>
                <c:ptCount val="1"/>
                <c:pt idx="0">
                  <c:v>Median</c:v>
                </c:pt>
              </c:strCache>
            </c:strRef>
          </c:tx>
          <c:cat>
            <c:numRef>
              <c:f>'BRMA Profile - Dumfries and Gal'!$B$49:$H$49</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Gal'!$B$51:$H$51</c:f>
              <c:numCache>
                <c:formatCode>#,##0</c:formatCode>
                <c:ptCount val="7"/>
                <c:pt idx="0">
                  <c:v>485</c:v>
                </c:pt>
                <c:pt idx="1">
                  <c:v>500</c:v>
                </c:pt>
                <c:pt idx="2">
                  <c:v>500</c:v>
                </c:pt>
                <c:pt idx="3">
                  <c:v>500</c:v>
                </c:pt>
                <c:pt idx="4">
                  <c:v>500</c:v>
                </c:pt>
                <c:pt idx="5">
                  <c:v>500</c:v>
                </c:pt>
                <c:pt idx="6">
                  <c:v>500</c:v>
                </c:pt>
              </c:numCache>
            </c:numRef>
          </c:val>
          <c:smooth val="0"/>
        </c:ser>
        <c:ser>
          <c:idx val="3"/>
          <c:order val="3"/>
          <c:tx>
            <c:strRef>
              <c:f>'BRMA Profile - Dumfries and Gal'!$A$50</c:f>
              <c:strCache>
                <c:ptCount val="1"/>
                <c:pt idx="0">
                  <c:v>Lower Quartile</c:v>
                </c:pt>
              </c:strCache>
            </c:strRef>
          </c:tx>
          <c:marker>
            <c:symbol val="circle"/>
            <c:size val="7"/>
          </c:marker>
          <c:cat>
            <c:numRef>
              <c:f>'BRMA Profile - Dumfries and Gal'!$B$49:$H$49</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Gal'!$B$50:$H$50</c:f>
              <c:numCache>
                <c:formatCode>#,##0</c:formatCode>
                <c:ptCount val="7"/>
                <c:pt idx="0">
                  <c:v>440</c:v>
                </c:pt>
                <c:pt idx="1">
                  <c:v>450</c:v>
                </c:pt>
                <c:pt idx="2">
                  <c:v>450</c:v>
                </c:pt>
                <c:pt idx="3">
                  <c:v>475</c:v>
                </c:pt>
                <c:pt idx="4">
                  <c:v>450</c:v>
                </c:pt>
                <c:pt idx="5">
                  <c:v>450</c:v>
                </c:pt>
                <c:pt idx="6">
                  <c:v>450</c:v>
                </c:pt>
              </c:numCache>
            </c:numRef>
          </c:val>
          <c:smooth val="0"/>
        </c:ser>
        <c:dLbls>
          <c:showLegendKey val="0"/>
          <c:showVal val="0"/>
          <c:showCatName val="0"/>
          <c:showSerName val="0"/>
          <c:showPercent val="0"/>
          <c:showBubbleSize val="0"/>
        </c:dLbls>
        <c:marker val="1"/>
        <c:smooth val="0"/>
        <c:axId val="44094208"/>
        <c:axId val="44095744"/>
      </c:lineChart>
      <c:catAx>
        <c:axId val="44094208"/>
        <c:scaling>
          <c:orientation val="minMax"/>
        </c:scaling>
        <c:delete val="0"/>
        <c:axPos val="b"/>
        <c:numFmt formatCode="General" sourceLinked="1"/>
        <c:majorTickMark val="none"/>
        <c:minorTickMark val="none"/>
        <c:tickLblPos val="nextTo"/>
        <c:txPr>
          <a:bodyPr/>
          <a:lstStyle/>
          <a:p>
            <a:pPr>
              <a:defRPr sz="800"/>
            </a:pPr>
            <a:endParaRPr lang="en-US"/>
          </a:p>
        </c:txPr>
        <c:crossAx val="44095744"/>
        <c:crosses val="autoZero"/>
        <c:auto val="1"/>
        <c:lblAlgn val="ctr"/>
        <c:lblOffset val="100"/>
        <c:noMultiLvlLbl val="0"/>
      </c:catAx>
      <c:valAx>
        <c:axId val="4409574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40942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Dumfries and Gal'!$A$75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Dumfries and Gal'!$B$71:$H$71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Gal'!$B$75:$H$75</c:f>
              <c:numCache>
                <c:formatCode>#,##0</c:formatCode>
                <c:ptCount val="7"/>
                <c:pt idx="0">
                  <c:v>700</c:v>
                </c:pt>
                <c:pt idx="1">
                  <c:v>700</c:v>
                </c:pt>
                <c:pt idx="2">
                  <c:v>675</c:v>
                </c:pt>
                <c:pt idx="3">
                  <c:v>700</c:v>
                </c:pt>
                <c:pt idx="4">
                  <c:v>700</c:v>
                </c:pt>
                <c:pt idx="5">
                  <c:v>750</c:v>
                </c:pt>
                <c:pt idx="6">
                  <c:v>750</c:v>
                </c:pt>
              </c:numCache>
            </c:numRef>
          </c:val>
          <c:smooth val="0"/>
        </c:ser>
        <c:ser>
          <c:idx val="1"/>
          <c:order val="1"/>
          <c:tx>
            <c:strRef>
              <c:f>'BRMA Profile - Dumfries and Gal'!$A$74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Dumfries and Gal'!$B$71:$H$71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Gal'!$B$74:$H$74</c:f>
              <c:numCache>
                <c:formatCode>#,##0</c:formatCode>
                <c:ptCount val="7"/>
                <c:pt idx="0">
                  <c:v>620.08000000000004</c:v>
                </c:pt>
                <c:pt idx="1">
                  <c:v>648.78</c:v>
                </c:pt>
                <c:pt idx="2">
                  <c:v>632.94000000000005</c:v>
                </c:pt>
                <c:pt idx="3">
                  <c:v>635.38</c:v>
                </c:pt>
                <c:pt idx="4">
                  <c:v>636.91999999999996</c:v>
                </c:pt>
                <c:pt idx="5">
                  <c:v>646.85</c:v>
                </c:pt>
                <c:pt idx="6">
                  <c:v>645.80999999999995</c:v>
                </c:pt>
              </c:numCache>
            </c:numRef>
          </c:val>
          <c:smooth val="0"/>
        </c:ser>
        <c:ser>
          <c:idx val="2"/>
          <c:order val="2"/>
          <c:tx>
            <c:strRef>
              <c:f>'BRMA Profile - Dumfries and Gal'!$A$73</c:f>
              <c:strCache>
                <c:ptCount val="1"/>
                <c:pt idx="0">
                  <c:v>Median</c:v>
                </c:pt>
              </c:strCache>
            </c:strRef>
          </c:tx>
          <c:cat>
            <c:numRef>
              <c:f>'BRMA Profile - Dumfries and Gal'!$B$71:$H$71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Gal'!$B$73:$H$73</c:f>
              <c:numCache>
                <c:formatCode>#,##0</c:formatCode>
                <c:ptCount val="7"/>
                <c:pt idx="0">
                  <c:v>600</c:v>
                </c:pt>
                <c:pt idx="1">
                  <c:v>650</c:v>
                </c:pt>
                <c:pt idx="2">
                  <c:v>622.5</c:v>
                </c:pt>
                <c:pt idx="3">
                  <c:v>632.5</c:v>
                </c:pt>
                <c:pt idx="4">
                  <c:v>650</c:v>
                </c:pt>
                <c:pt idx="5">
                  <c:v>650</c:v>
                </c:pt>
                <c:pt idx="6">
                  <c:v>650</c:v>
                </c:pt>
              </c:numCache>
            </c:numRef>
          </c:val>
          <c:smooth val="0"/>
        </c:ser>
        <c:ser>
          <c:idx val="3"/>
          <c:order val="3"/>
          <c:tx>
            <c:strRef>
              <c:f>'BRMA Profile - Dumfries and Gal'!$A$72</c:f>
              <c:strCache>
                <c:ptCount val="1"/>
                <c:pt idx="0">
                  <c:v>Lower Quartile</c:v>
                </c:pt>
              </c:strCache>
            </c:strRef>
          </c:tx>
          <c:marker>
            <c:symbol val="circle"/>
            <c:size val="7"/>
          </c:marker>
          <c:cat>
            <c:numRef>
              <c:f>'BRMA Profile - Dumfries and Gal'!$B$71:$H$71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Gal'!$B$72:$H$72</c:f>
              <c:numCache>
                <c:formatCode>#,##0</c:formatCode>
                <c:ptCount val="7"/>
                <c:pt idx="0">
                  <c:v>500</c:v>
                </c:pt>
                <c:pt idx="1">
                  <c:v>550</c:v>
                </c:pt>
                <c:pt idx="2">
                  <c:v>545</c:v>
                </c:pt>
                <c:pt idx="3">
                  <c:v>550</c:v>
                </c:pt>
                <c:pt idx="4">
                  <c:v>550</c:v>
                </c:pt>
                <c:pt idx="5">
                  <c:v>550</c:v>
                </c:pt>
                <c:pt idx="6">
                  <c:v>550</c:v>
                </c:pt>
              </c:numCache>
            </c:numRef>
          </c:val>
          <c:smooth val="0"/>
        </c:ser>
        <c:dLbls>
          <c:showLegendKey val="0"/>
          <c:showVal val="0"/>
          <c:showCatName val="0"/>
          <c:showSerName val="0"/>
          <c:showPercent val="0"/>
          <c:showBubbleSize val="0"/>
        </c:dLbls>
        <c:marker val="1"/>
        <c:smooth val="0"/>
        <c:axId val="43873792"/>
        <c:axId val="43875328"/>
      </c:lineChart>
      <c:catAx>
        <c:axId val="43873792"/>
        <c:scaling>
          <c:orientation val="minMax"/>
        </c:scaling>
        <c:delete val="0"/>
        <c:axPos val="b"/>
        <c:numFmt formatCode="General" sourceLinked="1"/>
        <c:majorTickMark val="none"/>
        <c:minorTickMark val="none"/>
        <c:tickLblPos val="nextTo"/>
        <c:txPr>
          <a:bodyPr/>
          <a:lstStyle/>
          <a:p>
            <a:pPr>
              <a:defRPr sz="800"/>
            </a:pPr>
            <a:endParaRPr lang="en-US"/>
          </a:p>
        </c:txPr>
        <c:crossAx val="43875328"/>
        <c:crosses val="autoZero"/>
        <c:auto val="1"/>
        <c:lblAlgn val="ctr"/>
        <c:lblOffset val="100"/>
        <c:noMultiLvlLbl val="0"/>
      </c:catAx>
      <c:valAx>
        <c:axId val="4387532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387379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Dumfries and Gal'!$A$97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Dumfries and Gal'!$B$93:$H$93</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Gal'!$B$97:$H$97</c:f>
              <c:numCache>
                <c:formatCode>#,##0</c:formatCode>
                <c:ptCount val="7"/>
                <c:pt idx="0">
                  <c:v>299.99</c:v>
                </c:pt>
                <c:pt idx="1">
                  <c:v>290</c:v>
                </c:pt>
                <c:pt idx="2">
                  <c:v>305</c:v>
                </c:pt>
                <c:pt idx="3">
                  <c:v>293.8</c:v>
                </c:pt>
                <c:pt idx="4">
                  <c:v>285</c:v>
                </c:pt>
                <c:pt idx="5">
                  <c:v>305</c:v>
                </c:pt>
                <c:pt idx="6">
                  <c:v>305</c:v>
                </c:pt>
              </c:numCache>
            </c:numRef>
          </c:val>
          <c:smooth val="0"/>
        </c:ser>
        <c:ser>
          <c:idx val="1"/>
          <c:order val="1"/>
          <c:tx>
            <c:strRef>
              <c:f>'BRMA Profile - Dumfries and Gal'!$A$96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Dumfries and Gal'!$B$93:$H$93</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Gal'!$B$96:$H$96</c:f>
              <c:numCache>
                <c:formatCode>#,##0</c:formatCode>
                <c:ptCount val="7"/>
                <c:pt idx="0">
                  <c:v>277.88</c:v>
                </c:pt>
                <c:pt idx="1">
                  <c:v>274.11</c:v>
                </c:pt>
                <c:pt idx="2">
                  <c:v>274.66000000000003</c:v>
                </c:pt>
                <c:pt idx="3">
                  <c:v>272.17</c:v>
                </c:pt>
                <c:pt idx="4">
                  <c:v>268.81</c:v>
                </c:pt>
                <c:pt idx="5">
                  <c:v>277.7</c:v>
                </c:pt>
                <c:pt idx="6">
                  <c:v>284.72000000000003</c:v>
                </c:pt>
              </c:numCache>
            </c:numRef>
          </c:val>
          <c:smooth val="0"/>
        </c:ser>
        <c:ser>
          <c:idx val="2"/>
          <c:order val="2"/>
          <c:tx>
            <c:strRef>
              <c:f>'BRMA Profile - Dumfries and Gal'!$A$95</c:f>
              <c:strCache>
                <c:ptCount val="1"/>
                <c:pt idx="0">
                  <c:v>Median</c:v>
                </c:pt>
              </c:strCache>
            </c:strRef>
          </c:tx>
          <c:cat>
            <c:numRef>
              <c:f>'BRMA Profile - Dumfries and Gal'!$B$93:$H$93</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Gal'!$B$95:$H$95</c:f>
              <c:numCache>
                <c:formatCode>#,##0</c:formatCode>
                <c:ptCount val="7"/>
                <c:pt idx="0">
                  <c:v>285</c:v>
                </c:pt>
                <c:pt idx="1">
                  <c:v>275</c:v>
                </c:pt>
                <c:pt idx="2">
                  <c:v>275</c:v>
                </c:pt>
                <c:pt idx="3">
                  <c:v>265</c:v>
                </c:pt>
                <c:pt idx="4">
                  <c:v>271.67</c:v>
                </c:pt>
                <c:pt idx="5">
                  <c:v>281.81</c:v>
                </c:pt>
                <c:pt idx="6">
                  <c:v>282.5</c:v>
                </c:pt>
              </c:numCache>
            </c:numRef>
          </c:val>
          <c:smooth val="0"/>
        </c:ser>
        <c:ser>
          <c:idx val="3"/>
          <c:order val="3"/>
          <c:tx>
            <c:strRef>
              <c:f>'BRMA Profile - Dumfries and Gal'!$A$94</c:f>
              <c:strCache>
                <c:ptCount val="1"/>
                <c:pt idx="0">
                  <c:v>Lower Quartile</c:v>
                </c:pt>
              </c:strCache>
            </c:strRef>
          </c:tx>
          <c:marker>
            <c:symbol val="circle"/>
            <c:size val="7"/>
          </c:marker>
          <c:cat>
            <c:numRef>
              <c:f>'BRMA Profile - Dumfries and Gal'!$B$93:$H$93</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Gal'!$B$94:$H$94</c:f>
              <c:numCache>
                <c:formatCode>#,##0</c:formatCode>
                <c:ptCount val="7"/>
                <c:pt idx="0">
                  <c:v>260</c:v>
                </c:pt>
                <c:pt idx="1">
                  <c:v>255</c:v>
                </c:pt>
                <c:pt idx="2">
                  <c:v>250.47</c:v>
                </c:pt>
                <c:pt idx="3">
                  <c:v>250</c:v>
                </c:pt>
                <c:pt idx="4">
                  <c:v>255</c:v>
                </c:pt>
                <c:pt idx="5">
                  <c:v>257.5</c:v>
                </c:pt>
                <c:pt idx="6">
                  <c:v>260</c:v>
                </c:pt>
              </c:numCache>
            </c:numRef>
          </c:val>
          <c:smooth val="0"/>
        </c:ser>
        <c:dLbls>
          <c:showLegendKey val="0"/>
          <c:showVal val="0"/>
          <c:showCatName val="0"/>
          <c:showSerName val="0"/>
          <c:showPercent val="0"/>
          <c:showBubbleSize val="0"/>
        </c:dLbls>
        <c:marker val="1"/>
        <c:smooth val="0"/>
        <c:axId val="43989248"/>
        <c:axId val="43999232"/>
      </c:lineChart>
      <c:catAx>
        <c:axId val="43989248"/>
        <c:scaling>
          <c:orientation val="minMax"/>
        </c:scaling>
        <c:delete val="0"/>
        <c:axPos val="b"/>
        <c:numFmt formatCode="General" sourceLinked="1"/>
        <c:majorTickMark val="none"/>
        <c:minorTickMark val="none"/>
        <c:tickLblPos val="nextTo"/>
        <c:txPr>
          <a:bodyPr/>
          <a:lstStyle/>
          <a:p>
            <a:pPr>
              <a:defRPr sz="800"/>
            </a:pPr>
            <a:endParaRPr lang="en-US"/>
          </a:p>
        </c:txPr>
        <c:crossAx val="43999232"/>
        <c:crosses val="autoZero"/>
        <c:auto val="1"/>
        <c:lblAlgn val="ctr"/>
        <c:lblOffset val="100"/>
        <c:noMultiLvlLbl val="0"/>
      </c:catAx>
      <c:valAx>
        <c:axId val="4399923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3989248"/>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Dumfries and Gal'!$I$6</c:f>
              <c:strCache>
                <c:ptCount val="1"/>
                <c:pt idx="0">
                  <c:v>Lower Quartile</c:v>
                </c:pt>
              </c:strCache>
            </c:strRef>
          </c:tx>
          <c:invertIfNegative val="0"/>
          <c:cat>
            <c:strRef>
              <c:f>'BRMA Profile - Dumfries and Gal'!$J$5:$P$5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Gal'!$J$6:$P$6</c:f>
              <c:numCache>
                <c:formatCode>0.0%</c:formatCode>
                <c:ptCount val="7"/>
                <c:pt idx="0">
                  <c:v>4.6153846153846212E-2</c:v>
                </c:pt>
                <c:pt idx="1">
                  <c:v>2.9411764705882248E-2</c:v>
                </c:pt>
                <c:pt idx="2">
                  <c:v>0</c:v>
                </c:pt>
                <c:pt idx="3">
                  <c:v>0</c:v>
                </c:pt>
                <c:pt idx="4">
                  <c:v>0</c:v>
                </c:pt>
                <c:pt idx="5">
                  <c:v>5.5285714285714382E-2</c:v>
                </c:pt>
                <c:pt idx="6">
                  <c:v>0.13646153846153863</c:v>
                </c:pt>
              </c:numCache>
            </c:numRef>
          </c:val>
        </c:ser>
        <c:ser>
          <c:idx val="2"/>
          <c:order val="1"/>
          <c:tx>
            <c:strRef>
              <c:f>'BRMA Profile - Dumfries and Gal'!$I$7</c:f>
              <c:strCache>
                <c:ptCount val="1"/>
                <c:pt idx="0">
                  <c:v>Median</c:v>
                </c:pt>
              </c:strCache>
            </c:strRef>
          </c:tx>
          <c:invertIfNegative val="0"/>
          <c:cat>
            <c:strRef>
              <c:f>'BRMA Profile - Dumfries and Gal'!$J$5:$P$5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Gal'!$J$7:$P$7</c:f>
              <c:numCache>
                <c:formatCode>0.0%</c:formatCode>
                <c:ptCount val="7"/>
                <c:pt idx="0">
                  <c:v>4.1666666666666741E-2</c:v>
                </c:pt>
                <c:pt idx="1">
                  <c:v>-1.3333333333333308E-2</c:v>
                </c:pt>
                <c:pt idx="2">
                  <c:v>1.3513513513513598E-2</c:v>
                </c:pt>
                <c:pt idx="3">
                  <c:v>0</c:v>
                </c:pt>
                <c:pt idx="4">
                  <c:v>0</c:v>
                </c:pt>
                <c:pt idx="5">
                  <c:v>1.3333333333333419E-2</c:v>
                </c:pt>
                <c:pt idx="6">
                  <c:v>5.555555555555558E-2</c:v>
                </c:pt>
              </c:numCache>
            </c:numRef>
          </c:val>
        </c:ser>
        <c:ser>
          <c:idx val="0"/>
          <c:order val="2"/>
          <c:tx>
            <c:strRef>
              <c:f>'BRMA Profile - Dumfries and Gal'!$I$8</c:f>
              <c:strCache>
                <c:ptCount val="1"/>
                <c:pt idx="0">
                  <c:v>Mean</c:v>
                </c:pt>
              </c:strCache>
            </c:strRef>
          </c:tx>
          <c:invertIfNegative val="0"/>
          <c:cat>
            <c:strRef>
              <c:f>'BRMA Profile - Dumfries and Gal'!$J$5:$P$5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Gal'!$J$8:$P$8</c:f>
              <c:numCache>
                <c:formatCode>0.0%</c:formatCode>
                <c:ptCount val="7"/>
                <c:pt idx="0">
                  <c:v>2.3067922215412207E-2</c:v>
                </c:pt>
                <c:pt idx="1">
                  <c:v>-2.0423724198028737E-3</c:v>
                </c:pt>
                <c:pt idx="2">
                  <c:v>2.0956694954566313E-2</c:v>
                </c:pt>
                <c:pt idx="3">
                  <c:v>-1.3042897233729756E-2</c:v>
                </c:pt>
                <c:pt idx="4">
                  <c:v>1.1157147886370344E-2</c:v>
                </c:pt>
                <c:pt idx="5">
                  <c:v>2.9084871046359151E-2</c:v>
                </c:pt>
                <c:pt idx="6">
                  <c:v>7.0513177689864648E-2</c:v>
                </c:pt>
              </c:numCache>
            </c:numRef>
          </c:val>
        </c:ser>
        <c:ser>
          <c:idx val="1"/>
          <c:order val="3"/>
          <c:tx>
            <c:strRef>
              <c:f>'BRMA Profile - Dumfries and Gal'!$I$9</c:f>
              <c:strCache>
                <c:ptCount val="1"/>
                <c:pt idx="0">
                  <c:v>Upper Quartile</c:v>
                </c:pt>
              </c:strCache>
            </c:strRef>
          </c:tx>
          <c:invertIfNegative val="0"/>
          <c:cat>
            <c:strRef>
              <c:f>'BRMA Profile - Dumfries and Gal'!$J$5:$P$5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Gal'!$J$9:$P$9</c:f>
              <c:numCache>
                <c:formatCode>0.0%</c:formatCode>
                <c:ptCount val="7"/>
                <c:pt idx="0">
                  <c:v>1.2820512820512775E-2</c:v>
                </c:pt>
                <c:pt idx="1">
                  <c:v>0</c:v>
                </c:pt>
                <c:pt idx="2">
                  <c:v>0</c:v>
                </c:pt>
                <c:pt idx="3">
                  <c:v>-1.2658227848101222E-2</c:v>
                </c:pt>
                <c:pt idx="4">
                  <c:v>2.564102564102555E-2</c:v>
                </c:pt>
                <c:pt idx="5">
                  <c:v>0</c:v>
                </c:pt>
                <c:pt idx="6">
                  <c:v>2.564102564102555E-2</c:v>
                </c:pt>
              </c:numCache>
            </c:numRef>
          </c:val>
        </c:ser>
        <c:dLbls>
          <c:showLegendKey val="0"/>
          <c:showVal val="0"/>
          <c:showCatName val="0"/>
          <c:showSerName val="0"/>
          <c:showPercent val="0"/>
          <c:showBubbleSize val="0"/>
        </c:dLbls>
        <c:gapWidth val="150"/>
        <c:axId val="44030976"/>
        <c:axId val="44036864"/>
      </c:barChart>
      <c:catAx>
        <c:axId val="44030976"/>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44036864"/>
        <c:crosses val="autoZero"/>
        <c:auto val="1"/>
        <c:lblAlgn val="ctr"/>
        <c:lblOffset val="100"/>
        <c:noMultiLvlLbl val="0"/>
      </c:catAx>
      <c:valAx>
        <c:axId val="44036864"/>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403097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Dumfries and Gal'!$I$28</c:f>
              <c:strCache>
                <c:ptCount val="1"/>
                <c:pt idx="0">
                  <c:v>Lower Quartile</c:v>
                </c:pt>
              </c:strCache>
            </c:strRef>
          </c:tx>
          <c:invertIfNegative val="0"/>
          <c:cat>
            <c:strRef>
              <c:f>'BRMA Profile - Dumfries and Gal'!$J$27:$P$27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Gal'!$J$28:$P$28</c:f>
              <c:numCache>
                <c:formatCode>0.0%</c:formatCode>
                <c:ptCount val="7"/>
                <c:pt idx="0">
                  <c:v>5.0000000000000044E-2</c:v>
                </c:pt>
                <c:pt idx="1">
                  <c:v>0</c:v>
                </c:pt>
                <c:pt idx="2">
                  <c:v>1.1904761904761862E-2</c:v>
                </c:pt>
                <c:pt idx="3">
                  <c:v>-3.5294117647058809E-2</c:v>
                </c:pt>
                <c:pt idx="4">
                  <c:v>2.4390243902439046E-2</c:v>
                </c:pt>
                <c:pt idx="5">
                  <c:v>0</c:v>
                </c:pt>
                <c:pt idx="6">
                  <c:v>5.0000000000000044E-2</c:v>
                </c:pt>
              </c:numCache>
            </c:numRef>
          </c:val>
        </c:ser>
        <c:ser>
          <c:idx val="2"/>
          <c:order val="1"/>
          <c:tx>
            <c:strRef>
              <c:f>'BRMA Profile - Dumfries and Gal'!$I$29</c:f>
              <c:strCache>
                <c:ptCount val="1"/>
                <c:pt idx="0">
                  <c:v>Median</c:v>
                </c:pt>
              </c:strCache>
            </c:strRef>
          </c:tx>
          <c:invertIfNegative val="0"/>
          <c:cat>
            <c:strRef>
              <c:f>'BRMA Profile - Dumfries and Gal'!$J$27:$P$27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Gal'!$J$29:$P$29</c:f>
              <c:numCache>
                <c:formatCode>0.0%</c:formatCode>
                <c:ptCount val="7"/>
                <c:pt idx="0">
                  <c:v>4.6511627906976827E-2</c:v>
                </c:pt>
                <c:pt idx="1">
                  <c:v>0</c:v>
                </c:pt>
                <c:pt idx="2">
                  <c:v>0</c:v>
                </c:pt>
                <c:pt idx="3">
                  <c:v>0</c:v>
                </c:pt>
                <c:pt idx="4">
                  <c:v>0</c:v>
                </c:pt>
                <c:pt idx="5">
                  <c:v>0</c:v>
                </c:pt>
                <c:pt idx="6">
                  <c:v>4.6511627906976827E-2</c:v>
                </c:pt>
              </c:numCache>
            </c:numRef>
          </c:val>
        </c:ser>
        <c:ser>
          <c:idx val="0"/>
          <c:order val="2"/>
          <c:tx>
            <c:strRef>
              <c:f>'BRMA Profile - Dumfries and Gal'!$I$30</c:f>
              <c:strCache>
                <c:ptCount val="1"/>
                <c:pt idx="0">
                  <c:v>Mean</c:v>
                </c:pt>
              </c:strCache>
            </c:strRef>
          </c:tx>
          <c:invertIfNegative val="0"/>
          <c:cat>
            <c:strRef>
              <c:f>'BRMA Profile - Dumfries and Gal'!$J$27:$P$27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Gal'!$J$30:$P$30</c:f>
              <c:numCache>
                <c:formatCode>0.0%</c:formatCode>
                <c:ptCount val="7"/>
                <c:pt idx="0">
                  <c:v>2.0890788747931488E-2</c:v>
                </c:pt>
                <c:pt idx="1">
                  <c:v>-1.035546250647168E-3</c:v>
                </c:pt>
                <c:pt idx="2">
                  <c:v>1.6000000000000458E-3</c:v>
                </c:pt>
                <c:pt idx="3">
                  <c:v>-5.2198173063943143E-3</c:v>
                </c:pt>
                <c:pt idx="4">
                  <c:v>9.295698195141755E-3</c:v>
                </c:pt>
                <c:pt idx="5">
                  <c:v>1.4341736694678531E-3</c:v>
                </c:pt>
                <c:pt idx="6">
                  <c:v>2.7050009192866264E-2</c:v>
                </c:pt>
              </c:numCache>
            </c:numRef>
          </c:val>
        </c:ser>
        <c:ser>
          <c:idx val="1"/>
          <c:order val="3"/>
          <c:tx>
            <c:strRef>
              <c:f>'BRMA Profile - Dumfries and Gal'!$I$31</c:f>
              <c:strCache>
                <c:ptCount val="1"/>
                <c:pt idx="0">
                  <c:v>Upper Quartile</c:v>
                </c:pt>
              </c:strCache>
            </c:strRef>
          </c:tx>
          <c:invertIfNegative val="0"/>
          <c:cat>
            <c:strRef>
              <c:f>'BRMA Profile - Dumfries and Gal'!$J$27:$P$27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Gal'!$J$31:$P$31</c:f>
              <c:numCache>
                <c:formatCode>0.0%</c:formatCode>
                <c:ptCount val="7"/>
                <c:pt idx="0">
                  <c:v>0</c:v>
                </c:pt>
                <c:pt idx="1">
                  <c:v>0</c:v>
                </c:pt>
                <c:pt idx="2">
                  <c:v>0</c:v>
                </c:pt>
                <c:pt idx="3">
                  <c:v>0</c:v>
                </c:pt>
                <c:pt idx="4">
                  <c:v>0</c:v>
                </c:pt>
                <c:pt idx="5">
                  <c:v>0</c:v>
                </c:pt>
                <c:pt idx="6">
                  <c:v>0</c:v>
                </c:pt>
              </c:numCache>
            </c:numRef>
          </c:val>
        </c:ser>
        <c:dLbls>
          <c:showLegendKey val="0"/>
          <c:showVal val="0"/>
          <c:showCatName val="0"/>
          <c:showSerName val="0"/>
          <c:showPercent val="0"/>
          <c:showBubbleSize val="0"/>
        </c:dLbls>
        <c:gapWidth val="150"/>
        <c:axId val="45531136"/>
        <c:axId val="45532672"/>
      </c:barChart>
      <c:catAx>
        <c:axId val="4553113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5532672"/>
        <c:crosses val="autoZero"/>
        <c:auto val="1"/>
        <c:lblAlgn val="ctr"/>
        <c:lblOffset val="100"/>
        <c:noMultiLvlLbl val="0"/>
      </c:catAx>
      <c:valAx>
        <c:axId val="45532672"/>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55311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Dumfries and Gal'!$I$50</c:f>
              <c:strCache>
                <c:ptCount val="1"/>
                <c:pt idx="0">
                  <c:v>Lower Quartile</c:v>
                </c:pt>
              </c:strCache>
            </c:strRef>
          </c:tx>
          <c:invertIfNegative val="0"/>
          <c:cat>
            <c:strRef>
              <c:f>'BRMA Profile - Dumfries and Gal'!$J$49:$P$49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Gal'!$J$50:$P$50</c:f>
              <c:numCache>
                <c:formatCode>0.0%</c:formatCode>
                <c:ptCount val="7"/>
                <c:pt idx="0">
                  <c:v>2.2727272727272707E-2</c:v>
                </c:pt>
                <c:pt idx="1">
                  <c:v>0</c:v>
                </c:pt>
                <c:pt idx="2">
                  <c:v>5.555555555555558E-2</c:v>
                </c:pt>
                <c:pt idx="3">
                  <c:v>-5.2631578947368474E-2</c:v>
                </c:pt>
                <c:pt idx="4">
                  <c:v>0</c:v>
                </c:pt>
                <c:pt idx="5">
                  <c:v>0</c:v>
                </c:pt>
                <c:pt idx="6">
                  <c:v>2.2727272727272707E-2</c:v>
                </c:pt>
              </c:numCache>
            </c:numRef>
          </c:val>
        </c:ser>
        <c:ser>
          <c:idx val="2"/>
          <c:order val="1"/>
          <c:tx>
            <c:strRef>
              <c:f>'BRMA Profile - Dumfries and Gal'!$I$51</c:f>
              <c:strCache>
                <c:ptCount val="1"/>
                <c:pt idx="0">
                  <c:v>Median</c:v>
                </c:pt>
              </c:strCache>
            </c:strRef>
          </c:tx>
          <c:invertIfNegative val="0"/>
          <c:cat>
            <c:strRef>
              <c:f>'BRMA Profile - Dumfries and Gal'!$J$49:$P$49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Gal'!$J$51:$P$51</c:f>
              <c:numCache>
                <c:formatCode>0.0%</c:formatCode>
                <c:ptCount val="7"/>
                <c:pt idx="0">
                  <c:v>3.0927835051546282E-2</c:v>
                </c:pt>
                <c:pt idx="1">
                  <c:v>0</c:v>
                </c:pt>
                <c:pt idx="2">
                  <c:v>0</c:v>
                </c:pt>
                <c:pt idx="3">
                  <c:v>0</c:v>
                </c:pt>
                <c:pt idx="4">
                  <c:v>0</c:v>
                </c:pt>
                <c:pt idx="5">
                  <c:v>0</c:v>
                </c:pt>
                <c:pt idx="6">
                  <c:v>3.0927835051546282E-2</c:v>
                </c:pt>
              </c:numCache>
            </c:numRef>
          </c:val>
        </c:ser>
        <c:ser>
          <c:idx val="0"/>
          <c:order val="2"/>
          <c:tx>
            <c:strRef>
              <c:f>'BRMA Profile - Dumfries and Gal'!$I$52</c:f>
              <c:strCache>
                <c:ptCount val="1"/>
                <c:pt idx="0">
                  <c:v>Mean</c:v>
                </c:pt>
              </c:strCache>
            </c:strRef>
          </c:tx>
          <c:invertIfNegative val="0"/>
          <c:cat>
            <c:strRef>
              <c:f>'BRMA Profile - Dumfries and Gal'!$J$49:$P$49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Gal'!$J$52:$P$52</c:f>
              <c:numCache>
                <c:formatCode>0.0%</c:formatCode>
                <c:ptCount val="7"/>
                <c:pt idx="0">
                  <c:v>1.9914736905309871E-2</c:v>
                </c:pt>
                <c:pt idx="1">
                  <c:v>-3.6893127673770509E-3</c:v>
                </c:pt>
                <c:pt idx="2">
                  <c:v>1.4575536734291461E-3</c:v>
                </c:pt>
                <c:pt idx="3">
                  <c:v>6.7264573991032695E-3</c:v>
                </c:pt>
                <c:pt idx="4">
                  <c:v>-1.1565662485836015E-2</c:v>
                </c:pt>
                <c:pt idx="5">
                  <c:v>1.5752856069889631E-2</c:v>
                </c:pt>
                <c:pt idx="6">
                  <c:v>2.8581150051037785E-2</c:v>
                </c:pt>
              </c:numCache>
            </c:numRef>
          </c:val>
        </c:ser>
        <c:ser>
          <c:idx val="1"/>
          <c:order val="3"/>
          <c:tx>
            <c:strRef>
              <c:f>'BRMA Profile - Dumfries and Gal'!$I$53</c:f>
              <c:strCache>
                <c:ptCount val="1"/>
                <c:pt idx="0">
                  <c:v>Upper Quartile</c:v>
                </c:pt>
              </c:strCache>
            </c:strRef>
          </c:tx>
          <c:invertIfNegative val="0"/>
          <c:cat>
            <c:strRef>
              <c:f>'BRMA Profile - Dumfries and Gal'!$J$49:$P$49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Gal'!$J$53:$P$53</c:f>
              <c:numCache>
                <c:formatCode>0.0%</c:formatCode>
                <c:ptCount val="7"/>
                <c:pt idx="0">
                  <c:v>1.8181818181818077E-2</c:v>
                </c:pt>
                <c:pt idx="1">
                  <c:v>-1.7857142857142905E-2</c:v>
                </c:pt>
                <c:pt idx="2">
                  <c:v>0</c:v>
                </c:pt>
                <c:pt idx="3">
                  <c:v>0</c:v>
                </c:pt>
                <c:pt idx="4">
                  <c:v>0</c:v>
                </c:pt>
                <c:pt idx="5">
                  <c:v>0</c:v>
                </c:pt>
                <c:pt idx="6">
                  <c:v>0</c:v>
                </c:pt>
              </c:numCache>
            </c:numRef>
          </c:val>
        </c:ser>
        <c:dLbls>
          <c:showLegendKey val="0"/>
          <c:showVal val="0"/>
          <c:showCatName val="0"/>
          <c:showSerName val="0"/>
          <c:showPercent val="0"/>
          <c:showBubbleSize val="0"/>
        </c:dLbls>
        <c:gapWidth val="150"/>
        <c:axId val="45585152"/>
        <c:axId val="45586688"/>
      </c:barChart>
      <c:catAx>
        <c:axId val="4558515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5586688"/>
        <c:crosses val="autoZero"/>
        <c:auto val="1"/>
        <c:lblAlgn val="ctr"/>
        <c:lblOffset val="100"/>
        <c:noMultiLvlLbl val="0"/>
      </c:catAx>
      <c:valAx>
        <c:axId val="45586688"/>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558515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Dumfries and Gal'!$I$72</c:f>
              <c:strCache>
                <c:ptCount val="1"/>
                <c:pt idx="0">
                  <c:v>Lower Quartile</c:v>
                </c:pt>
              </c:strCache>
            </c:strRef>
          </c:tx>
          <c:invertIfNegative val="0"/>
          <c:cat>
            <c:strRef>
              <c:f>'BRMA Profile - Dumfries and Gal'!$J$71:$P$71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Gal'!$J$72:$P$72</c:f>
              <c:numCache>
                <c:formatCode>0.0%</c:formatCode>
                <c:ptCount val="7"/>
                <c:pt idx="0">
                  <c:v>0.10000000000000009</c:v>
                </c:pt>
                <c:pt idx="1">
                  <c:v>-9.0909090909090384E-3</c:v>
                </c:pt>
                <c:pt idx="2">
                  <c:v>9.1743119266054496E-3</c:v>
                </c:pt>
                <c:pt idx="3">
                  <c:v>0</c:v>
                </c:pt>
                <c:pt idx="4">
                  <c:v>0</c:v>
                </c:pt>
                <c:pt idx="5">
                  <c:v>0</c:v>
                </c:pt>
                <c:pt idx="6">
                  <c:v>0.10000000000000009</c:v>
                </c:pt>
              </c:numCache>
            </c:numRef>
          </c:val>
        </c:ser>
        <c:ser>
          <c:idx val="2"/>
          <c:order val="1"/>
          <c:tx>
            <c:strRef>
              <c:f>'BRMA Profile - Dumfries and Gal'!$I$73</c:f>
              <c:strCache>
                <c:ptCount val="1"/>
                <c:pt idx="0">
                  <c:v>Median</c:v>
                </c:pt>
              </c:strCache>
            </c:strRef>
          </c:tx>
          <c:invertIfNegative val="0"/>
          <c:cat>
            <c:strRef>
              <c:f>'BRMA Profile - Dumfries and Gal'!$J$71:$P$71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Gal'!$J$73:$P$73</c:f>
              <c:numCache>
                <c:formatCode>0.0%</c:formatCode>
                <c:ptCount val="7"/>
                <c:pt idx="0">
                  <c:v>8.3333333333333259E-2</c:v>
                </c:pt>
                <c:pt idx="1">
                  <c:v>-4.2307692307692268E-2</c:v>
                </c:pt>
                <c:pt idx="2">
                  <c:v>1.6064257028112428E-2</c:v>
                </c:pt>
                <c:pt idx="3">
                  <c:v>2.7667984189723382E-2</c:v>
                </c:pt>
                <c:pt idx="4">
                  <c:v>0</c:v>
                </c:pt>
                <c:pt idx="5">
                  <c:v>0</c:v>
                </c:pt>
                <c:pt idx="6">
                  <c:v>8.3333333333333259E-2</c:v>
                </c:pt>
              </c:numCache>
            </c:numRef>
          </c:val>
        </c:ser>
        <c:ser>
          <c:idx val="0"/>
          <c:order val="2"/>
          <c:tx>
            <c:strRef>
              <c:f>'BRMA Profile - Dumfries and Gal'!$I$74</c:f>
              <c:strCache>
                <c:ptCount val="1"/>
                <c:pt idx="0">
                  <c:v>Mean</c:v>
                </c:pt>
              </c:strCache>
            </c:strRef>
          </c:tx>
          <c:invertIfNegative val="0"/>
          <c:cat>
            <c:strRef>
              <c:f>'BRMA Profile - Dumfries and Gal'!$J$71:$P$71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Gal'!$J$74:$P$74</c:f>
              <c:numCache>
                <c:formatCode>0.0%</c:formatCode>
                <c:ptCount val="7"/>
                <c:pt idx="0">
                  <c:v>4.6284350406399E-2</c:v>
                </c:pt>
                <c:pt idx="1">
                  <c:v>-2.4415055951169773E-2</c:v>
                </c:pt>
                <c:pt idx="2">
                  <c:v>3.8550257528358056E-3</c:v>
                </c:pt>
                <c:pt idx="3">
                  <c:v>2.4237464194654113E-3</c:v>
                </c:pt>
                <c:pt idx="4">
                  <c:v>1.5590655027319045E-2</c:v>
                </c:pt>
                <c:pt idx="5">
                  <c:v>-1.6077916054727526E-3</c:v>
                </c:pt>
                <c:pt idx="6">
                  <c:v>4.1494645852147904E-2</c:v>
                </c:pt>
              </c:numCache>
            </c:numRef>
          </c:val>
        </c:ser>
        <c:ser>
          <c:idx val="1"/>
          <c:order val="3"/>
          <c:tx>
            <c:strRef>
              <c:f>'BRMA Profile - Dumfries and Gal'!$I$75</c:f>
              <c:strCache>
                <c:ptCount val="1"/>
                <c:pt idx="0">
                  <c:v>Upper Quartile</c:v>
                </c:pt>
              </c:strCache>
            </c:strRef>
          </c:tx>
          <c:invertIfNegative val="0"/>
          <c:cat>
            <c:strRef>
              <c:f>'BRMA Profile - Dumfries and Gal'!$J$71:$P$71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Gal'!$J$75:$P$75</c:f>
              <c:numCache>
                <c:formatCode>0.0%</c:formatCode>
                <c:ptCount val="7"/>
                <c:pt idx="0">
                  <c:v>0</c:v>
                </c:pt>
                <c:pt idx="1">
                  <c:v>-3.5714285714285698E-2</c:v>
                </c:pt>
                <c:pt idx="2">
                  <c:v>3.7037037037036979E-2</c:v>
                </c:pt>
                <c:pt idx="3">
                  <c:v>0</c:v>
                </c:pt>
                <c:pt idx="4">
                  <c:v>7.1428571428571397E-2</c:v>
                </c:pt>
                <c:pt idx="5">
                  <c:v>0</c:v>
                </c:pt>
                <c:pt idx="6">
                  <c:v>7.1428571428571397E-2</c:v>
                </c:pt>
              </c:numCache>
            </c:numRef>
          </c:val>
        </c:ser>
        <c:dLbls>
          <c:showLegendKey val="0"/>
          <c:showVal val="0"/>
          <c:showCatName val="0"/>
          <c:showSerName val="0"/>
          <c:showPercent val="0"/>
          <c:showBubbleSize val="0"/>
        </c:dLbls>
        <c:gapWidth val="150"/>
        <c:axId val="45622784"/>
        <c:axId val="45624320"/>
      </c:barChart>
      <c:catAx>
        <c:axId val="4562278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5624320"/>
        <c:crosses val="autoZero"/>
        <c:auto val="1"/>
        <c:lblAlgn val="ctr"/>
        <c:lblOffset val="100"/>
        <c:noMultiLvlLbl val="0"/>
      </c:catAx>
      <c:valAx>
        <c:axId val="45624320"/>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56227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Dumfries and Gal'!$I$94</c:f>
              <c:strCache>
                <c:ptCount val="1"/>
                <c:pt idx="0">
                  <c:v>Lower Quartile</c:v>
                </c:pt>
              </c:strCache>
            </c:strRef>
          </c:tx>
          <c:invertIfNegative val="0"/>
          <c:cat>
            <c:strRef>
              <c:f>'BRMA Profile - Dumfries and Gal'!$J$93:$P$93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Gal'!$J$94:$P$94</c:f>
              <c:numCache>
                <c:formatCode>0.0%</c:formatCode>
                <c:ptCount val="7"/>
                <c:pt idx="0">
                  <c:v>-1.9230769230769273E-2</c:v>
                </c:pt>
                <c:pt idx="1">
                  <c:v>-1.7764705882352905E-2</c:v>
                </c:pt>
                <c:pt idx="2">
                  <c:v>-1.8764722322034411E-3</c:v>
                </c:pt>
                <c:pt idx="3">
                  <c:v>2.0000000000000018E-2</c:v>
                </c:pt>
                <c:pt idx="4">
                  <c:v>9.8039215686274161E-3</c:v>
                </c:pt>
                <c:pt idx="5">
                  <c:v>9.7087378640776656E-3</c:v>
                </c:pt>
                <c:pt idx="6">
                  <c:v>0</c:v>
                </c:pt>
              </c:numCache>
            </c:numRef>
          </c:val>
        </c:ser>
        <c:ser>
          <c:idx val="2"/>
          <c:order val="1"/>
          <c:tx>
            <c:strRef>
              <c:f>'BRMA Profile - Dumfries and Gal'!$I$95</c:f>
              <c:strCache>
                <c:ptCount val="1"/>
                <c:pt idx="0">
                  <c:v>Median</c:v>
                </c:pt>
              </c:strCache>
            </c:strRef>
          </c:tx>
          <c:invertIfNegative val="0"/>
          <c:cat>
            <c:strRef>
              <c:f>'BRMA Profile - Dumfries and Gal'!$J$93:$P$93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Gal'!$J$95:$P$95</c:f>
              <c:numCache>
                <c:formatCode>0.0%</c:formatCode>
                <c:ptCount val="7"/>
                <c:pt idx="0">
                  <c:v>-3.5087719298245612E-2</c:v>
                </c:pt>
                <c:pt idx="1">
                  <c:v>0</c:v>
                </c:pt>
                <c:pt idx="2">
                  <c:v>-3.6363636363636376E-2</c:v>
                </c:pt>
                <c:pt idx="3">
                  <c:v>2.5169811320754798E-2</c:v>
                </c:pt>
                <c:pt idx="4">
                  <c:v>3.7324695402510377E-2</c:v>
                </c:pt>
                <c:pt idx="5">
                  <c:v>2.4484581810439998E-3</c:v>
                </c:pt>
                <c:pt idx="6">
                  <c:v>-8.7719298245614308E-3</c:v>
                </c:pt>
              </c:numCache>
            </c:numRef>
          </c:val>
        </c:ser>
        <c:ser>
          <c:idx val="0"/>
          <c:order val="2"/>
          <c:tx>
            <c:strRef>
              <c:f>'BRMA Profile - Dumfries and Gal'!$I$96</c:f>
              <c:strCache>
                <c:ptCount val="1"/>
                <c:pt idx="0">
                  <c:v>Mean</c:v>
                </c:pt>
              </c:strCache>
            </c:strRef>
          </c:tx>
          <c:invertIfNegative val="0"/>
          <c:cat>
            <c:strRef>
              <c:f>'BRMA Profile - Dumfries and Gal'!$J$93:$P$93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Gal'!$J$96:$P$96</c:f>
              <c:numCache>
                <c:formatCode>0.0%</c:formatCode>
                <c:ptCount val="7"/>
                <c:pt idx="0">
                  <c:v>-1.3567007341298343E-2</c:v>
                </c:pt>
                <c:pt idx="1">
                  <c:v>2.0064937433876828E-3</c:v>
                </c:pt>
                <c:pt idx="2">
                  <c:v>-9.0657540231559031E-3</c:v>
                </c:pt>
                <c:pt idx="3">
                  <c:v>-1.2345225410589022E-2</c:v>
                </c:pt>
                <c:pt idx="4">
                  <c:v>3.3071686321193283E-2</c:v>
                </c:pt>
                <c:pt idx="5">
                  <c:v>2.5279078141879907E-2</c:v>
                </c:pt>
                <c:pt idx="6">
                  <c:v>2.4614941701454063E-2</c:v>
                </c:pt>
              </c:numCache>
            </c:numRef>
          </c:val>
        </c:ser>
        <c:ser>
          <c:idx val="1"/>
          <c:order val="3"/>
          <c:tx>
            <c:strRef>
              <c:f>'BRMA Profile - Dumfries and Gal'!$I$97</c:f>
              <c:strCache>
                <c:ptCount val="1"/>
                <c:pt idx="0">
                  <c:v>Upper Quartile</c:v>
                </c:pt>
              </c:strCache>
            </c:strRef>
          </c:tx>
          <c:invertIfNegative val="0"/>
          <c:cat>
            <c:strRef>
              <c:f>'BRMA Profile - Dumfries and Gal'!$J$93:$P$93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Dumfries and Gal'!$J$97:$P$97</c:f>
              <c:numCache>
                <c:formatCode>0.0%</c:formatCode>
                <c:ptCount val="7"/>
                <c:pt idx="0">
                  <c:v>-3.3301110037001314E-2</c:v>
                </c:pt>
                <c:pt idx="1">
                  <c:v>5.1724137931034475E-2</c:v>
                </c:pt>
                <c:pt idx="2">
                  <c:v>-3.6721311475409801E-2</c:v>
                </c:pt>
                <c:pt idx="3">
                  <c:v>-2.9952348536419371E-2</c:v>
                </c:pt>
                <c:pt idx="4">
                  <c:v>7.0175438596491224E-2</c:v>
                </c:pt>
                <c:pt idx="5">
                  <c:v>0</c:v>
                </c:pt>
                <c:pt idx="6">
                  <c:v>1.6700556685222745E-2</c:v>
                </c:pt>
              </c:numCache>
            </c:numRef>
          </c:val>
        </c:ser>
        <c:dLbls>
          <c:showLegendKey val="0"/>
          <c:showVal val="0"/>
          <c:showCatName val="0"/>
          <c:showSerName val="0"/>
          <c:showPercent val="0"/>
          <c:showBubbleSize val="0"/>
        </c:dLbls>
        <c:gapWidth val="150"/>
        <c:axId val="45673088"/>
        <c:axId val="45674880"/>
      </c:barChart>
      <c:catAx>
        <c:axId val="4567308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5674880"/>
        <c:crosses val="autoZero"/>
        <c:auto val="1"/>
        <c:lblAlgn val="ctr"/>
        <c:lblOffset val="100"/>
        <c:noMultiLvlLbl val="0"/>
      </c:catAx>
      <c:valAx>
        <c:axId val="45674880"/>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56730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Dumfries and Gal'!$A$142</c:f>
              <c:strCache>
                <c:ptCount val="1"/>
                <c:pt idx="0">
                  <c:v>1 Bedroom </c:v>
                </c:pt>
              </c:strCache>
            </c:strRef>
          </c:tx>
          <c:invertIfNegative val="0"/>
          <c:cat>
            <c:numRef>
              <c:f>'BRMA Profile - Dumfries and Gal'!$B$141:$H$141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Gal'!$B$142:$H$142</c:f>
              <c:numCache>
                <c:formatCode>#,##0</c:formatCode>
                <c:ptCount val="7"/>
                <c:pt idx="0">
                  <c:v>58</c:v>
                </c:pt>
                <c:pt idx="1">
                  <c:v>82</c:v>
                </c:pt>
                <c:pt idx="2">
                  <c:v>97</c:v>
                </c:pt>
                <c:pt idx="3">
                  <c:v>102</c:v>
                </c:pt>
                <c:pt idx="4">
                  <c:v>114</c:v>
                </c:pt>
                <c:pt idx="5">
                  <c:v>110</c:v>
                </c:pt>
                <c:pt idx="6">
                  <c:v>109</c:v>
                </c:pt>
              </c:numCache>
            </c:numRef>
          </c:val>
        </c:ser>
        <c:ser>
          <c:idx val="1"/>
          <c:order val="1"/>
          <c:tx>
            <c:strRef>
              <c:f>'BRMA Profile - Dumfries and Gal'!$A$143</c:f>
              <c:strCache>
                <c:ptCount val="1"/>
                <c:pt idx="0">
                  <c:v>2 Bedrooms</c:v>
                </c:pt>
              </c:strCache>
            </c:strRef>
          </c:tx>
          <c:invertIfNegative val="0"/>
          <c:cat>
            <c:numRef>
              <c:f>'BRMA Profile - Dumfries and Gal'!$B$141:$H$141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Gal'!$B$143:$H$143</c:f>
              <c:numCache>
                <c:formatCode>#,##0</c:formatCode>
                <c:ptCount val="7"/>
                <c:pt idx="0">
                  <c:v>180</c:v>
                </c:pt>
                <c:pt idx="1">
                  <c:v>280</c:v>
                </c:pt>
                <c:pt idx="2">
                  <c:v>322</c:v>
                </c:pt>
                <c:pt idx="3">
                  <c:v>339</c:v>
                </c:pt>
                <c:pt idx="4">
                  <c:v>363</c:v>
                </c:pt>
                <c:pt idx="5">
                  <c:v>371</c:v>
                </c:pt>
                <c:pt idx="6">
                  <c:v>341</c:v>
                </c:pt>
              </c:numCache>
            </c:numRef>
          </c:val>
        </c:ser>
        <c:ser>
          <c:idx val="2"/>
          <c:order val="2"/>
          <c:tx>
            <c:strRef>
              <c:f>'BRMA Profile - Dumfries and Gal'!$A$144</c:f>
              <c:strCache>
                <c:ptCount val="1"/>
                <c:pt idx="0">
                  <c:v>3 Bedrooms</c:v>
                </c:pt>
              </c:strCache>
            </c:strRef>
          </c:tx>
          <c:invertIfNegative val="0"/>
          <c:cat>
            <c:numRef>
              <c:f>'BRMA Profile - Dumfries and Gal'!$B$141:$H$141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Gal'!$B$144:$H$144</c:f>
              <c:numCache>
                <c:formatCode>#,##0</c:formatCode>
                <c:ptCount val="7"/>
                <c:pt idx="0">
                  <c:v>145</c:v>
                </c:pt>
                <c:pt idx="1">
                  <c:v>200</c:v>
                </c:pt>
                <c:pt idx="2">
                  <c:v>256</c:v>
                </c:pt>
                <c:pt idx="3">
                  <c:v>259</c:v>
                </c:pt>
                <c:pt idx="4">
                  <c:v>284</c:v>
                </c:pt>
                <c:pt idx="5">
                  <c:v>234</c:v>
                </c:pt>
                <c:pt idx="6">
                  <c:v>206</c:v>
                </c:pt>
              </c:numCache>
            </c:numRef>
          </c:val>
        </c:ser>
        <c:ser>
          <c:idx val="3"/>
          <c:order val="3"/>
          <c:tx>
            <c:strRef>
              <c:f>'BRMA Profile - Dumfries and Gal'!$A$145</c:f>
              <c:strCache>
                <c:ptCount val="1"/>
                <c:pt idx="0">
                  <c:v>4 Bedrooms</c:v>
                </c:pt>
              </c:strCache>
            </c:strRef>
          </c:tx>
          <c:invertIfNegative val="0"/>
          <c:cat>
            <c:numRef>
              <c:f>'BRMA Profile - Dumfries and Gal'!$B$141:$H$141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Gal'!$B$145:$H$145</c:f>
              <c:numCache>
                <c:formatCode>#,##0</c:formatCode>
                <c:ptCount val="7"/>
                <c:pt idx="0">
                  <c:v>65</c:v>
                </c:pt>
                <c:pt idx="1">
                  <c:v>80</c:v>
                </c:pt>
                <c:pt idx="2">
                  <c:v>80</c:v>
                </c:pt>
                <c:pt idx="3">
                  <c:v>80</c:v>
                </c:pt>
                <c:pt idx="4">
                  <c:v>65</c:v>
                </c:pt>
                <c:pt idx="5">
                  <c:v>62</c:v>
                </c:pt>
                <c:pt idx="6">
                  <c:v>62</c:v>
                </c:pt>
              </c:numCache>
            </c:numRef>
          </c:val>
        </c:ser>
        <c:ser>
          <c:idx val="4"/>
          <c:order val="4"/>
          <c:tx>
            <c:strRef>
              <c:f>'BRMA Profile - Dumfries and Gal'!$A$146</c:f>
              <c:strCache>
                <c:ptCount val="1"/>
                <c:pt idx="0">
                  <c:v>1 Bedroom Shared</c:v>
                </c:pt>
              </c:strCache>
            </c:strRef>
          </c:tx>
          <c:invertIfNegative val="0"/>
          <c:cat>
            <c:numRef>
              <c:f>'BRMA Profile - Dumfries and Gal'!$B$141:$H$141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Gal'!$B$146:$H$146</c:f>
              <c:numCache>
                <c:formatCode>#,##0</c:formatCode>
                <c:ptCount val="7"/>
                <c:pt idx="0">
                  <c:v>50</c:v>
                </c:pt>
                <c:pt idx="1">
                  <c:v>59</c:v>
                </c:pt>
                <c:pt idx="2">
                  <c:v>55</c:v>
                </c:pt>
                <c:pt idx="3">
                  <c:v>65</c:v>
                </c:pt>
                <c:pt idx="4">
                  <c:v>74</c:v>
                </c:pt>
                <c:pt idx="5">
                  <c:v>80</c:v>
                </c:pt>
                <c:pt idx="6">
                  <c:v>82</c:v>
                </c:pt>
              </c:numCache>
            </c:numRef>
          </c:val>
        </c:ser>
        <c:dLbls>
          <c:showLegendKey val="0"/>
          <c:showVal val="0"/>
          <c:showCatName val="0"/>
          <c:showSerName val="0"/>
          <c:showPercent val="0"/>
          <c:showBubbleSize val="0"/>
        </c:dLbls>
        <c:gapWidth val="150"/>
        <c:overlap val="100"/>
        <c:axId val="45785472"/>
        <c:axId val="45787008"/>
      </c:barChart>
      <c:catAx>
        <c:axId val="45785472"/>
        <c:scaling>
          <c:orientation val="minMax"/>
        </c:scaling>
        <c:delete val="0"/>
        <c:axPos val="b"/>
        <c:numFmt formatCode="General" sourceLinked="1"/>
        <c:majorTickMark val="out"/>
        <c:minorTickMark val="none"/>
        <c:tickLblPos val="nextTo"/>
        <c:crossAx val="45787008"/>
        <c:crosses val="autoZero"/>
        <c:auto val="1"/>
        <c:lblAlgn val="ctr"/>
        <c:lblOffset val="100"/>
        <c:noMultiLvlLbl val="0"/>
      </c:catAx>
      <c:valAx>
        <c:axId val="45787008"/>
        <c:scaling>
          <c:orientation val="minMax"/>
        </c:scaling>
        <c:delete val="0"/>
        <c:axPos val="l"/>
        <c:majorGridlines/>
        <c:numFmt formatCode="#,##0" sourceLinked="1"/>
        <c:majorTickMark val="out"/>
        <c:minorTickMark val="none"/>
        <c:tickLblPos val="nextTo"/>
        <c:crossAx val="457854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Dumfries and Gal'!$I$142</c:f>
              <c:strCache>
                <c:ptCount val="1"/>
                <c:pt idx="0">
                  <c:v>1 Bedroom </c:v>
                </c:pt>
              </c:strCache>
            </c:strRef>
          </c:tx>
          <c:invertIfNegative val="0"/>
          <c:cat>
            <c:numRef>
              <c:f>'BRMA Profile - Dumfries and Gal'!$J$141:$P$141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Gal'!$J$142:$P$142</c:f>
              <c:numCache>
                <c:formatCode>0%</c:formatCode>
                <c:ptCount val="7"/>
                <c:pt idx="0">
                  <c:v>0.11646586345381527</c:v>
                </c:pt>
                <c:pt idx="1">
                  <c:v>0.11697574893009986</c:v>
                </c:pt>
                <c:pt idx="2">
                  <c:v>0.11975308641975309</c:v>
                </c:pt>
                <c:pt idx="3">
                  <c:v>0.12071005917159763</c:v>
                </c:pt>
                <c:pt idx="4">
                  <c:v>0.12666666666666668</c:v>
                </c:pt>
                <c:pt idx="5">
                  <c:v>0.12835472578763127</c:v>
                </c:pt>
                <c:pt idx="6">
                  <c:v>0.13625000000000001</c:v>
                </c:pt>
              </c:numCache>
            </c:numRef>
          </c:val>
        </c:ser>
        <c:ser>
          <c:idx val="1"/>
          <c:order val="1"/>
          <c:tx>
            <c:strRef>
              <c:f>'BRMA Profile - Dumfries and Gal'!$I$143</c:f>
              <c:strCache>
                <c:ptCount val="1"/>
                <c:pt idx="0">
                  <c:v>2 Bedrooms</c:v>
                </c:pt>
              </c:strCache>
            </c:strRef>
          </c:tx>
          <c:invertIfNegative val="0"/>
          <c:cat>
            <c:numRef>
              <c:f>'BRMA Profile - Dumfries and Gal'!$J$141:$P$141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Gal'!$J$143:$P$143</c:f>
              <c:numCache>
                <c:formatCode>0%</c:formatCode>
                <c:ptCount val="7"/>
                <c:pt idx="0">
                  <c:v>0.36144578313253012</c:v>
                </c:pt>
                <c:pt idx="1">
                  <c:v>0.39942938659058486</c:v>
                </c:pt>
                <c:pt idx="2">
                  <c:v>0.39753086419753086</c:v>
                </c:pt>
                <c:pt idx="3">
                  <c:v>0.40118343195266271</c:v>
                </c:pt>
                <c:pt idx="4">
                  <c:v>0.40333333333333332</c:v>
                </c:pt>
                <c:pt idx="5">
                  <c:v>0.43290548424737457</c:v>
                </c:pt>
                <c:pt idx="6">
                  <c:v>0.42625000000000002</c:v>
                </c:pt>
              </c:numCache>
            </c:numRef>
          </c:val>
        </c:ser>
        <c:ser>
          <c:idx val="2"/>
          <c:order val="2"/>
          <c:tx>
            <c:strRef>
              <c:f>'BRMA Profile - Dumfries and Gal'!$I$144</c:f>
              <c:strCache>
                <c:ptCount val="1"/>
                <c:pt idx="0">
                  <c:v>3 Bedrooms</c:v>
                </c:pt>
              </c:strCache>
            </c:strRef>
          </c:tx>
          <c:invertIfNegative val="0"/>
          <c:cat>
            <c:numRef>
              <c:f>'BRMA Profile - Dumfries and Gal'!$J$141:$P$141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Gal'!$J$144:$P$144</c:f>
              <c:numCache>
                <c:formatCode>0%</c:formatCode>
                <c:ptCount val="7"/>
                <c:pt idx="0">
                  <c:v>0.29116465863453816</c:v>
                </c:pt>
                <c:pt idx="1">
                  <c:v>0.28530670470756064</c:v>
                </c:pt>
                <c:pt idx="2">
                  <c:v>0.31604938271604938</c:v>
                </c:pt>
                <c:pt idx="3">
                  <c:v>0.30650887573964497</c:v>
                </c:pt>
                <c:pt idx="4">
                  <c:v>0.31555555555555553</c:v>
                </c:pt>
                <c:pt idx="5">
                  <c:v>0.27304550758459745</c:v>
                </c:pt>
                <c:pt idx="6">
                  <c:v>0.25750000000000001</c:v>
                </c:pt>
              </c:numCache>
            </c:numRef>
          </c:val>
        </c:ser>
        <c:ser>
          <c:idx val="3"/>
          <c:order val="3"/>
          <c:tx>
            <c:strRef>
              <c:f>'BRMA Profile - Dumfries and Gal'!$I$145</c:f>
              <c:strCache>
                <c:ptCount val="1"/>
                <c:pt idx="0">
                  <c:v>4 Bedrooms</c:v>
                </c:pt>
              </c:strCache>
            </c:strRef>
          </c:tx>
          <c:invertIfNegative val="0"/>
          <c:cat>
            <c:numRef>
              <c:f>'BRMA Profile - Dumfries and Gal'!$J$141:$P$141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Gal'!$J$145:$P$145</c:f>
              <c:numCache>
                <c:formatCode>0%</c:formatCode>
                <c:ptCount val="7"/>
                <c:pt idx="0">
                  <c:v>0.13052208835341367</c:v>
                </c:pt>
                <c:pt idx="1">
                  <c:v>0.11412268188302425</c:v>
                </c:pt>
                <c:pt idx="2">
                  <c:v>9.8765432098765427E-2</c:v>
                </c:pt>
                <c:pt idx="3">
                  <c:v>9.4674556213017749E-2</c:v>
                </c:pt>
                <c:pt idx="4">
                  <c:v>7.2222222222222215E-2</c:v>
                </c:pt>
                <c:pt idx="5">
                  <c:v>7.2345390898483075E-2</c:v>
                </c:pt>
                <c:pt idx="6">
                  <c:v>7.7499999999999999E-2</c:v>
                </c:pt>
              </c:numCache>
            </c:numRef>
          </c:val>
        </c:ser>
        <c:ser>
          <c:idx val="4"/>
          <c:order val="4"/>
          <c:tx>
            <c:strRef>
              <c:f>'BRMA Profile - Dumfries and Gal'!$I$146</c:f>
              <c:strCache>
                <c:ptCount val="1"/>
                <c:pt idx="0">
                  <c:v>1 Bedroom Shared</c:v>
                </c:pt>
              </c:strCache>
            </c:strRef>
          </c:tx>
          <c:invertIfNegative val="0"/>
          <c:cat>
            <c:numRef>
              <c:f>'BRMA Profile - Dumfries and Gal'!$J$141:$P$141</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Gal'!$J$146:$P$146</c:f>
              <c:numCache>
                <c:formatCode>0%</c:formatCode>
                <c:ptCount val="7"/>
                <c:pt idx="0">
                  <c:v>0.10040160642570281</c:v>
                </c:pt>
                <c:pt idx="1">
                  <c:v>8.4165477888730383E-2</c:v>
                </c:pt>
                <c:pt idx="2">
                  <c:v>6.7901234567901231E-2</c:v>
                </c:pt>
                <c:pt idx="3">
                  <c:v>7.6923076923076927E-2</c:v>
                </c:pt>
                <c:pt idx="4">
                  <c:v>8.2222222222222224E-2</c:v>
                </c:pt>
                <c:pt idx="5">
                  <c:v>9.3348891481913651E-2</c:v>
                </c:pt>
                <c:pt idx="6">
                  <c:v>0.10249999999999999</c:v>
                </c:pt>
              </c:numCache>
            </c:numRef>
          </c:val>
        </c:ser>
        <c:dLbls>
          <c:showLegendKey val="0"/>
          <c:showVal val="0"/>
          <c:showCatName val="0"/>
          <c:showSerName val="0"/>
          <c:showPercent val="0"/>
          <c:showBubbleSize val="0"/>
        </c:dLbls>
        <c:gapWidth val="150"/>
        <c:overlap val="100"/>
        <c:axId val="45819392"/>
        <c:axId val="45820928"/>
      </c:barChart>
      <c:catAx>
        <c:axId val="45819392"/>
        <c:scaling>
          <c:orientation val="minMax"/>
        </c:scaling>
        <c:delete val="0"/>
        <c:axPos val="b"/>
        <c:numFmt formatCode="General" sourceLinked="1"/>
        <c:majorTickMark val="out"/>
        <c:minorTickMark val="none"/>
        <c:tickLblPos val="nextTo"/>
        <c:crossAx val="45820928"/>
        <c:crosses val="autoZero"/>
        <c:auto val="1"/>
        <c:lblAlgn val="ctr"/>
        <c:lblOffset val="100"/>
        <c:noMultiLvlLbl val="0"/>
      </c:catAx>
      <c:valAx>
        <c:axId val="45820928"/>
        <c:scaling>
          <c:orientation val="minMax"/>
        </c:scaling>
        <c:delete val="0"/>
        <c:axPos val="l"/>
        <c:majorGridlines/>
        <c:numFmt formatCode="0%" sourceLinked="1"/>
        <c:majorTickMark val="out"/>
        <c:minorTickMark val="none"/>
        <c:tickLblPos val="nextTo"/>
        <c:crossAx val="4581939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Dumfries and Gal'!$A$122</c:f>
              <c:strCache>
                <c:ptCount val="1"/>
                <c:pt idx="0">
                  <c:v>4 Bedrooms</c:v>
                </c:pt>
              </c:strCache>
            </c:strRef>
          </c:tx>
          <c:cat>
            <c:numRef>
              <c:f>'BRMA Profile - Dumfries and Gal'!$B$117:$H$117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Gal'!$B$122:$H$122</c:f>
              <c:numCache>
                <c:formatCode>#,##0</c:formatCode>
                <c:ptCount val="7"/>
                <c:pt idx="0">
                  <c:v>620.08000000000004</c:v>
                </c:pt>
                <c:pt idx="1">
                  <c:v>648.78</c:v>
                </c:pt>
                <c:pt idx="2">
                  <c:v>632.94000000000005</c:v>
                </c:pt>
                <c:pt idx="3">
                  <c:v>635.38</c:v>
                </c:pt>
                <c:pt idx="4">
                  <c:v>636.91999999999996</c:v>
                </c:pt>
                <c:pt idx="5">
                  <c:v>646.85</c:v>
                </c:pt>
                <c:pt idx="6">
                  <c:v>645.80999999999995</c:v>
                </c:pt>
              </c:numCache>
            </c:numRef>
          </c:val>
          <c:smooth val="0"/>
        </c:ser>
        <c:ser>
          <c:idx val="0"/>
          <c:order val="1"/>
          <c:tx>
            <c:strRef>
              <c:f>'BRMA Profile - Dumfries and Gal'!$A$121</c:f>
              <c:strCache>
                <c:ptCount val="1"/>
                <c:pt idx="0">
                  <c:v>3 Bedrooms</c:v>
                </c:pt>
              </c:strCache>
            </c:strRef>
          </c:tx>
          <c:cat>
            <c:numRef>
              <c:f>'BRMA Profile - Dumfries and Gal'!$B$117:$H$117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Gal'!$B$121:$H$121</c:f>
              <c:numCache>
                <c:formatCode>#,##0</c:formatCode>
                <c:ptCount val="7"/>
                <c:pt idx="0">
                  <c:v>499.63</c:v>
                </c:pt>
                <c:pt idx="1">
                  <c:v>509.58</c:v>
                </c:pt>
                <c:pt idx="2">
                  <c:v>507.7</c:v>
                </c:pt>
                <c:pt idx="3">
                  <c:v>508.44</c:v>
                </c:pt>
                <c:pt idx="4">
                  <c:v>511.86</c:v>
                </c:pt>
                <c:pt idx="5">
                  <c:v>505.94</c:v>
                </c:pt>
                <c:pt idx="6">
                  <c:v>513.91</c:v>
                </c:pt>
              </c:numCache>
            </c:numRef>
          </c:val>
          <c:smooth val="0"/>
        </c:ser>
        <c:ser>
          <c:idx val="1"/>
          <c:order val="2"/>
          <c:tx>
            <c:strRef>
              <c:f>'BRMA Profile - Dumfries and Gal'!$A$120</c:f>
              <c:strCache>
                <c:ptCount val="1"/>
                <c:pt idx="0">
                  <c:v>2 Bedrooms</c:v>
                </c:pt>
              </c:strCache>
            </c:strRef>
          </c:tx>
          <c:cat>
            <c:numRef>
              <c:f>'BRMA Profile - Dumfries and Gal'!$B$117:$H$117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Gal'!$B$120:$H$120</c:f>
              <c:numCache>
                <c:formatCode>#,##0</c:formatCode>
                <c:ptCount val="7"/>
                <c:pt idx="0">
                  <c:v>435.12</c:v>
                </c:pt>
                <c:pt idx="1">
                  <c:v>444.21</c:v>
                </c:pt>
                <c:pt idx="2">
                  <c:v>443.75</c:v>
                </c:pt>
                <c:pt idx="3">
                  <c:v>444.46</c:v>
                </c:pt>
                <c:pt idx="4">
                  <c:v>442.14</c:v>
                </c:pt>
                <c:pt idx="5">
                  <c:v>446.25</c:v>
                </c:pt>
                <c:pt idx="6">
                  <c:v>446.89</c:v>
                </c:pt>
              </c:numCache>
            </c:numRef>
          </c:val>
          <c:smooth val="0"/>
        </c:ser>
        <c:ser>
          <c:idx val="2"/>
          <c:order val="3"/>
          <c:tx>
            <c:strRef>
              <c:f>'BRMA Profile - Dumfries and Gal'!$A$119</c:f>
              <c:strCache>
                <c:ptCount val="1"/>
                <c:pt idx="0">
                  <c:v>1 Bedroom </c:v>
                </c:pt>
              </c:strCache>
            </c:strRef>
          </c:tx>
          <c:cat>
            <c:numRef>
              <c:f>'BRMA Profile - Dumfries and Gal'!$B$117:$H$117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Gal'!$B$119:$H$119</c:f>
              <c:numCache>
                <c:formatCode>#,##0</c:formatCode>
                <c:ptCount val="7"/>
                <c:pt idx="0">
                  <c:v>358.94</c:v>
                </c:pt>
                <c:pt idx="1">
                  <c:v>367.22</c:v>
                </c:pt>
                <c:pt idx="2">
                  <c:v>366.47</c:v>
                </c:pt>
                <c:pt idx="3">
                  <c:v>374.15</c:v>
                </c:pt>
                <c:pt idx="4">
                  <c:v>369.27</c:v>
                </c:pt>
                <c:pt idx="5">
                  <c:v>373.39</c:v>
                </c:pt>
                <c:pt idx="6">
                  <c:v>384.25</c:v>
                </c:pt>
              </c:numCache>
            </c:numRef>
          </c:val>
          <c:smooth val="0"/>
        </c:ser>
        <c:ser>
          <c:idx val="3"/>
          <c:order val="4"/>
          <c:tx>
            <c:strRef>
              <c:f>'BRMA Profile - Dumfries and Gal'!$A$118</c:f>
              <c:strCache>
                <c:ptCount val="1"/>
                <c:pt idx="0">
                  <c:v>1 Bedroom Shared</c:v>
                </c:pt>
              </c:strCache>
            </c:strRef>
          </c:tx>
          <c:cat>
            <c:numRef>
              <c:f>'BRMA Profile - Dumfries and Gal'!$B$117:$H$117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Gal'!$B$118:$H$118</c:f>
              <c:numCache>
                <c:formatCode>#,##0</c:formatCode>
                <c:ptCount val="7"/>
                <c:pt idx="0">
                  <c:v>277.88</c:v>
                </c:pt>
                <c:pt idx="1">
                  <c:v>274.11</c:v>
                </c:pt>
                <c:pt idx="2">
                  <c:v>274.66000000000003</c:v>
                </c:pt>
                <c:pt idx="3">
                  <c:v>272.17</c:v>
                </c:pt>
                <c:pt idx="4">
                  <c:v>268.81</c:v>
                </c:pt>
                <c:pt idx="5">
                  <c:v>277.7</c:v>
                </c:pt>
                <c:pt idx="6">
                  <c:v>284.72000000000003</c:v>
                </c:pt>
              </c:numCache>
            </c:numRef>
          </c:val>
          <c:smooth val="0"/>
        </c:ser>
        <c:dLbls>
          <c:showLegendKey val="0"/>
          <c:showVal val="0"/>
          <c:showCatName val="0"/>
          <c:showSerName val="0"/>
          <c:showPercent val="0"/>
          <c:showBubbleSize val="0"/>
        </c:dLbls>
        <c:marker val="1"/>
        <c:smooth val="0"/>
        <c:axId val="45873408"/>
        <c:axId val="45162496"/>
      </c:lineChart>
      <c:catAx>
        <c:axId val="45873408"/>
        <c:scaling>
          <c:orientation val="minMax"/>
        </c:scaling>
        <c:delete val="0"/>
        <c:axPos val="b"/>
        <c:numFmt formatCode="General" sourceLinked="1"/>
        <c:majorTickMark val="none"/>
        <c:minorTickMark val="none"/>
        <c:tickLblPos val="nextTo"/>
        <c:txPr>
          <a:bodyPr/>
          <a:lstStyle/>
          <a:p>
            <a:pPr>
              <a:defRPr sz="800"/>
            </a:pPr>
            <a:endParaRPr lang="en-US"/>
          </a:p>
        </c:txPr>
        <c:crossAx val="45162496"/>
        <c:crosses val="autoZero"/>
        <c:auto val="1"/>
        <c:lblAlgn val="ctr"/>
        <c:lblOffset val="100"/>
        <c:noMultiLvlLbl val="0"/>
      </c:catAx>
      <c:valAx>
        <c:axId val="4516249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58734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Dumfries and Gal'!$I$122</c:f>
              <c:strCache>
                <c:ptCount val="1"/>
                <c:pt idx="0">
                  <c:v>4 Bedrooms</c:v>
                </c:pt>
              </c:strCache>
            </c:strRef>
          </c:tx>
          <c:cat>
            <c:numRef>
              <c:f>'BRMA Profile - Dumfries and Gal'!$J$117:$P$117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Gal'!$J$122:$P$122</c:f>
              <c:numCache>
                <c:formatCode>#,##0</c:formatCode>
                <c:ptCount val="7"/>
                <c:pt idx="0">
                  <c:v>600</c:v>
                </c:pt>
                <c:pt idx="1">
                  <c:v>650</c:v>
                </c:pt>
                <c:pt idx="2">
                  <c:v>622.5</c:v>
                </c:pt>
                <c:pt idx="3">
                  <c:v>632.5</c:v>
                </c:pt>
                <c:pt idx="4">
                  <c:v>650</c:v>
                </c:pt>
                <c:pt idx="5">
                  <c:v>650</c:v>
                </c:pt>
                <c:pt idx="6">
                  <c:v>650</c:v>
                </c:pt>
              </c:numCache>
            </c:numRef>
          </c:val>
          <c:smooth val="0"/>
        </c:ser>
        <c:ser>
          <c:idx val="0"/>
          <c:order val="1"/>
          <c:tx>
            <c:strRef>
              <c:f>'BRMA Profile - Dumfries and Gal'!$I$121</c:f>
              <c:strCache>
                <c:ptCount val="1"/>
                <c:pt idx="0">
                  <c:v>3 Bedrooms</c:v>
                </c:pt>
              </c:strCache>
            </c:strRef>
          </c:tx>
          <c:cat>
            <c:numRef>
              <c:f>'BRMA Profile - Dumfries and Gal'!$J$117:$P$117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Gal'!$J$121:$P$121</c:f>
              <c:numCache>
                <c:formatCode>#,##0</c:formatCode>
                <c:ptCount val="7"/>
                <c:pt idx="0">
                  <c:v>485</c:v>
                </c:pt>
                <c:pt idx="1">
                  <c:v>500</c:v>
                </c:pt>
                <c:pt idx="2">
                  <c:v>500</c:v>
                </c:pt>
                <c:pt idx="3">
                  <c:v>500</c:v>
                </c:pt>
                <c:pt idx="4">
                  <c:v>500</c:v>
                </c:pt>
                <c:pt idx="5">
                  <c:v>500</c:v>
                </c:pt>
                <c:pt idx="6">
                  <c:v>500</c:v>
                </c:pt>
              </c:numCache>
            </c:numRef>
          </c:val>
          <c:smooth val="0"/>
        </c:ser>
        <c:ser>
          <c:idx val="1"/>
          <c:order val="2"/>
          <c:tx>
            <c:strRef>
              <c:f>'BRMA Profile - Dumfries and Gal'!$I$120</c:f>
              <c:strCache>
                <c:ptCount val="1"/>
                <c:pt idx="0">
                  <c:v>2 Bedrooms</c:v>
                </c:pt>
              </c:strCache>
            </c:strRef>
          </c:tx>
          <c:cat>
            <c:numRef>
              <c:f>'BRMA Profile - Dumfries and Gal'!$J$117:$P$117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Gal'!$J$120:$P$120</c:f>
              <c:numCache>
                <c:formatCode>#,##0</c:formatCode>
                <c:ptCount val="7"/>
                <c:pt idx="0">
                  <c:v>430</c:v>
                </c:pt>
                <c:pt idx="1">
                  <c:v>450</c:v>
                </c:pt>
                <c:pt idx="2">
                  <c:v>450</c:v>
                </c:pt>
                <c:pt idx="3">
                  <c:v>450</c:v>
                </c:pt>
                <c:pt idx="4">
                  <c:v>450</c:v>
                </c:pt>
                <c:pt idx="5">
                  <c:v>450</c:v>
                </c:pt>
                <c:pt idx="6">
                  <c:v>450</c:v>
                </c:pt>
              </c:numCache>
            </c:numRef>
          </c:val>
          <c:smooth val="0"/>
        </c:ser>
        <c:ser>
          <c:idx val="2"/>
          <c:order val="3"/>
          <c:tx>
            <c:strRef>
              <c:f>'BRMA Profile - Dumfries and Gal'!$I$119</c:f>
              <c:strCache>
                <c:ptCount val="1"/>
                <c:pt idx="0">
                  <c:v>1 Bedroom </c:v>
                </c:pt>
              </c:strCache>
            </c:strRef>
          </c:tx>
          <c:cat>
            <c:numRef>
              <c:f>'BRMA Profile - Dumfries and Gal'!$J$117:$P$117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Gal'!$J$119:$P$119</c:f>
              <c:numCache>
                <c:formatCode>#,##0</c:formatCode>
                <c:ptCount val="7"/>
                <c:pt idx="0">
                  <c:v>360</c:v>
                </c:pt>
                <c:pt idx="1">
                  <c:v>375</c:v>
                </c:pt>
                <c:pt idx="2">
                  <c:v>370</c:v>
                </c:pt>
                <c:pt idx="3">
                  <c:v>375</c:v>
                </c:pt>
                <c:pt idx="4">
                  <c:v>375</c:v>
                </c:pt>
                <c:pt idx="5">
                  <c:v>375</c:v>
                </c:pt>
                <c:pt idx="6">
                  <c:v>380</c:v>
                </c:pt>
              </c:numCache>
            </c:numRef>
          </c:val>
          <c:smooth val="0"/>
        </c:ser>
        <c:ser>
          <c:idx val="3"/>
          <c:order val="4"/>
          <c:tx>
            <c:strRef>
              <c:f>'BRMA Profile - Dumfries and Gal'!$I$118</c:f>
              <c:strCache>
                <c:ptCount val="1"/>
                <c:pt idx="0">
                  <c:v>1 Bedroom Shared</c:v>
                </c:pt>
              </c:strCache>
            </c:strRef>
          </c:tx>
          <c:cat>
            <c:numRef>
              <c:f>'BRMA Profile - Dumfries and Gal'!$J$117:$P$117</c:f>
              <c:numCache>
                <c:formatCode>General</c:formatCode>
                <c:ptCount val="7"/>
                <c:pt idx="0">
                  <c:v>2010</c:v>
                </c:pt>
                <c:pt idx="1">
                  <c:v>2011</c:v>
                </c:pt>
                <c:pt idx="2">
                  <c:v>2012</c:v>
                </c:pt>
                <c:pt idx="3">
                  <c:v>2013</c:v>
                </c:pt>
                <c:pt idx="4">
                  <c:v>2014</c:v>
                </c:pt>
                <c:pt idx="5">
                  <c:v>2015</c:v>
                </c:pt>
                <c:pt idx="6">
                  <c:v>2016</c:v>
                </c:pt>
              </c:numCache>
            </c:numRef>
          </c:cat>
          <c:val>
            <c:numRef>
              <c:f>'BRMA Profile - Dumfries and Gal'!$J$118:$P$118</c:f>
              <c:numCache>
                <c:formatCode>#,##0</c:formatCode>
                <c:ptCount val="7"/>
                <c:pt idx="0">
                  <c:v>285</c:v>
                </c:pt>
                <c:pt idx="1">
                  <c:v>275</c:v>
                </c:pt>
                <c:pt idx="2">
                  <c:v>275</c:v>
                </c:pt>
                <c:pt idx="3">
                  <c:v>265</c:v>
                </c:pt>
                <c:pt idx="4">
                  <c:v>271.67</c:v>
                </c:pt>
                <c:pt idx="5">
                  <c:v>281.81</c:v>
                </c:pt>
                <c:pt idx="6">
                  <c:v>282.5</c:v>
                </c:pt>
              </c:numCache>
            </c:numRef>
          </c:val>
          <c:smooth val="0"/>
        </c:ser>
        <c:dLbls>
          <c:showLegendKey val="0"/>
          <c:showVal val="0"/>
          <c:showCatName val="0"/>
          <c:showSerName val="0"/>
          <c:showPercent val="0"/>
          <c:showBubbleSize val="0"/>
        </c:dLbls>
        <c:marker val="1"/>
        <c:smooth val="0"/>
        <c:axId val="45211648"/>
        <c:axId val="45213184"/>
      </c:lineChart>
      <c:catAx>
        <c:axId val="45211648"/>
        <c:scaling>
          <c:orientation val="minMax"/>
        </c:scaling>
        <c:delete val="0"/>
        <c:axPos val="b"/>
        <c:numFmt formatCode="General" sourceLinked="1"/>
        <c:majorTickMark val="none"/>
        <c:minorTickMark val="none"/>
        <c:tickLblPos val="nextTo"/>
        <c:txPr>
          <a:bodyPr/>
          <a:lstStyle/>
          <a:p>
            <a:pPr>
              <a:defRPr sz="800"/>
            </a:pPr>
            <a:endParaRPr lang="en-US"/>
          </a:p>
        </c:txPr>
        <c:crossAx val="45213184"/>
        <c:crosses val="autoZero"/>
        <c:auto val="1"/>
        <c:lblAlgn val="ctr"/>
        <c:lblOffset val="100"/>
        <c:noMultiLvlLbl val="0"/>
      </c:catAx>
      <c:valAx>
        <c:axId val="4521318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521164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Dundee and Angus'!$A$9</c:f>
              <c:strCache>
                <c:ptCount val="1"/>
                <c:pt idx="0">
                  <c:v>Upper Quartile</c:v>
                </c:pt>
              </c:strCache>
            </c:strRef>
          </c:tx>
          <c:cat>
            <c:numRef>
              <c:f>'BRMA Profile - Dundee and Angus'!$B$5:$H$5</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Angus'!$B$9:$H$9</c:f>
              <c:numCache>
                <c:formatCode>#,##0</c:formatCode>
                <c:ptCount val="7"/>
                <c:pt idx="0">
                  <c:v>375</c:v>
                </c:pt>
                <c:pt idx="1">
                  <c:v>385</c:v>
                </c:pt>
                <c:pt idx="2">
                  <c:v>380</c:v>
                </c:pt>
                <c:pt idx="3">
                  <c:v>385</c:v>
                </c:pt>
                <c:pt idx="4">
                  <c:v>400</c:v>
                </c:pt>
                <c:pt idx="5">
                  <c:v>400</c:v>
                </c:pt>
                <c:pt idx="6">
                  <c:v>400</c:v>
                </c:pt>
              </c:numCache>
            </c:numRef>
          </c:val>
          <c:smooth val="0"/>
        </c:ser>
        <c:ser>
          <c:idx val="0"/>
          <c:order val="1"/>
          <c:tx>
            <c:strRef>
              <c:f>'BRMA Profile - Dundee and Angus'!$A$8</c:f>
              <c:strCache>
                <c:ptCount val="1"/>
                <c:pt idx="0">
                  <c:v>Mean</c:v>
                </c:pt>
              </c:strCache>
            </c:strRef>
          </c:tx>
          <c:cat>
            <c:numRef>
              <c:f>'BRMA Profile - Dundee and Angus'!$B$5:$H$5</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Angus'!$B$8:$H$8</c:f>
              <c:numCache>
                <c:formatCode>#,##0</c:formatCode>
                <c:ptCount val="7"/>
                <c:pt idx="0">
                  <c:v>350.87</c:v>
                </c:pt>
                <c:pt idx="1">
                  <c:v>360.3</c:v>
                </c:pt>
                <c:pt idx="2">
                  <c:v>361.48</c:v>
                </c:pt>
                <c:pt idx="3">
                  <c:v>362.12</c:v>
                </c:pt>
                <c:pt idx="4">
                  <c:v>369.12</c:v>
                </c:pt>
                <c:pt idx="5">
                  <c:v>381.24</c:v>
                </c:pt>
                <c:pt idx="6">
                  <c:v>383.14</c:v>
                </c:pt>
              </c:numCache>
            </c:numRef>
          </c:val>
          <c:smooth val="0"/>
        </c:ser>
        <c:ser>
          <c:idx val="2"/>
          <c:order val="2"/>
          <c:tx>
            <c:strRef>
              <c:f>'BRMA Profile - Dundee and Angus'!$A$7</c:f>
              <c:strCache>
                <c:ptCount val="1"/>
                <c:pt idx="0">
                  <c:v>Median</c:v>
                </c:pt>
              </c:strCache>
            </c:strRef>
          </c:tx>
          <c:cat>
            <c:numRef>
              <c:f>'BRMA Profile - Dundee and Angus'!$B$5:$H$5</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Angus'!$B$7:$H$7</c:f>
              <c:numCache>
                <c:formatCode>#,##0</c:formatCode>
                <c:ptCount val="7"/>
                <c:pt idx="0">
                  <c:v>350</c:v>
                </c:pt>
                <c:pt idx="1">
                  <c:v>350</c:v>
                </c:pt>
                <c:pt idx="2">
                  <c:v>360</c:v>
                </c:pt>
                <c:pt idx="3">
                  <c:v>350</c:v>
                </c:pt>
                <c:pt idx="4">
                  <c:v>365</c:v>
                </c:pt>
                <c:pt idx="5">
                  <c:v>375</c:v>
                </c:pt>
                <c:pt idx="6">
                  <c:v>375</c:v>
                </c:pt>
              </c:numCache>
            </c:numRef>
          </c:val>
          <c:smooth val="0"/>
        </c:ser>
        <c:ser>
          <c:idx val="3"/>
          <c:order val="3"/>
          <c:tx>
            <c:strRef>
              <c:f>'BRMA Profile - Dundee and Angus'!$A$6</c:f>
              <c:strCache>
                <c:ptCount val="1"/>
                <c:pt idx="0">
                  <c:v>Lower Quartile</c:v>
                </c:pt>
              </c:strCache>
            </c:strRef>
          </c:tx>
          <c:marker>
            <c:symbol val="circle"/>
            <c:size val="7"/>
          </c:marker>
          <c:cat>
            <c:numRef>
              <c:f>'BRMA Profile - Dundee and Angus'!$B$5:$H$5</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Angus'!$B$6:$H$6</c:f>
              <c:numCache>
                <c:formatCode>#,##0</c:formatCode>
                <c:ptCount val="7"/>
                <c:pt idx="0">
                  <c:v>320</c:v>
                </c:pt>
                <c:pt idx="1">
                  <c:v>325</c:v>
                </c:pt>
                <c:pt idx="2">
                  <c:v>330</c:v>
                </c:pt>
                <c:pt idx="3">
                  <c:v>330</c:v>
                </c:pt>
                <c:pt idx="4">
                  <c:v>335</c:v>
                </c:pt>
                <c:pt idx="5">
                  <c:v>350</c:v>
                </c:pt>
                <c:pt idx="6">
                  <c:v>350</c:v>
                </c:pt>
              </c:numCache>
            </c:numRef>
          </c:val>
          <c:smooth val="0"/>
        </c:ser>
        <c:dLbls>
          <c:showLegendKey val="0"/>
          <c:showVal val="0"/>
          <c:showCatName val="0"/>
          <c:showSerName val="0"/>
          <c:showPercent val="0"/>
          <c:showBubbleSize val="0"/>
        </c:dLbls>
        <c:marker val="1"/>
        <c:smooth val="0"/>
        <c:axId val="44899328"/>
        <c:axId val="44901120"/>
      </c:lineChart>
      <c:catAx>
        <c:axId val="44899328"/>
        <c:scaling>
          <c:orientation val="minMax"/>
        </c:scaling>
        <c:delete val="0"/>
        <c:axPos val="b"/>
        <c:numFmt formatCode="General" sourceLinked="1"/>
        <c:majorTickMark val="none"/>
        <c:minorTickMark val="none"/>
        <c:tickLblPos val="nextTo"/>
        <c:txPr>
          <a:bodyPr/>
          <a:lstStyle/>
          <a:p>
            <a:pPr>
              <a:defRPr sz="800"/>
            </a:pPr>
            <a:endParaRPr lang="en-US"/>
          </a:p>
        </c:txPr>
        <c:crossAx val="44901120"/>
        <c:crosses val="autoZero"/>
        <c:auto val="1"/>
        <c:lblAlgn val="ctr"/>
        <c:lblOffset val="100"/>
        <c:noMultiLvlLbl val="0"/>
      </c:catAx>
      <c:valAx>
        <c:axId val="4490112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4899328"/>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Dundee and Angus'!$A$31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Dundee and Angus'!$B$27:$H$27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Angus'!$B$31:$H$31</c:f>
              <c:numCache>
                <c:formatCode>#,##0</c:formatCode>
                <c:ptCount val="7"/>
                <c:pt idx="0">
                  <c:v>550</c:v>
                </c:pt>
                <c:pt idx="1">
                  <c:v>585</c:v>
                </c:pt>
                <c:pt idx="2">
                  <c:v>560</c:v>
                </c:pt>
                <c:pt idx="3">
                  <c:v>575</c:v>
                </c:pt>
                <c:pt idx="4">
                  <c:v>575</c:v>
                </c:pt>
                <c:pt idx="5">
                  <c:v>600</c:v>
                </c:pt>
                <c:pt idx="6">
                  <c:v>600</c:v>
                </c:pt>
              </c:numCache>
            </c:numRef>
          </c:val>
          <c:smooth val="0"/>
        </c:ser>
        <c:ser>
          <c:idx val="2"/>
          <c:order val="1"/>
          <c:tx>
            <c:strRef>
              <c:f>'BRMA Profile - Dundee and Angus'!$A$30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Dundee and Angus'!$B$27:$H$27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Angus'!$B$30:$H$30</c:f>
              <c:numCache>
                <c:formatCode>#,##0</c:formatCode>
                <c:ptCount val="7"/>
                <c:pt idx="0">
                  <c:v>497.46</c:v>
                </c:pt>
                <c:pt idx="1">
                  <c:v>520.5</c:v>
                </c:pt>
                <c:pt idx="2">
                  <c:v>502.96</c:v>
                </c:pt>
                <c:pt idx="3">
                  <c:v>515.07000000000005</c:v>
                </c:pt>
                <c:pt idx="4">
                  <c:v>517.76</c:v>
                </c:pt>
                <c:pt idx="5">
                  <c:v>530.9</c:v>
                </c:pt>
                <c:pt idx="6">
                  <c:v>545.96</c:v>
                </c:pt>
              </c:numCache>
            </c:numRef>
          </c:val>
          <c:smooth val="0"/>
        </c:ser>
        <c:ser>
          <c:idx val="1"/>
          <c:order val="2"/>
          <c:tx>
            <c:strRef>
              <c:f>'BRMA Profile - Dundee and Angus'!$A$29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Dundee and Angus'!$B$27:$H$27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Angus'!$B$29:$H$29</c:f>
              <c:numCache>
                <c:formatCode>#,##0</c:formatCode>
                <c:ptCount val="7"/>
                <c:pt idx="0">
                  <c:v>480</c:v>
                </c:pt>
                <c:pt idx="1">
                  <c:v>500</c:v>
                </c:pt>
                <c:pt idx="2">
                  <c:v>490</c:v>
                </c:pt>
                <c:pt idx="3">
                  <c:v>500</c:v>
                </c:pt>
                <c:pt idx="4">
                  <c:v>500</c:v>
                </c:pt>
                <c:pt idx="5">
                  <c:v>517.5</c:v>
                </c:pt>
                <c:pt idx="6">
                  <c:v>530</c:v>
                </c:pt>
              </c:numCache>
            </c:numRef>
          </c:val>
          <c:smooth val="0"/>
        </c:ser>
        <c:ser>
          <c:idx val="0"/>
          <c:order val="3"/>
          <c:tx>
            <c:strRef>
              <c:f>'BRMA Profile - Dundee and Angus'!$A$28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Dundee and Angus'!$B$27:$H$27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Angus'!$B$28:$H$28</c:f>
              <c:numCache>
                <c:formatCode>#,##0</c:formatCode>
                <c:ptCount val="7"/>
                <c:pt idx="0">
                  <c:v>440</c:v>
                </c:pt>
                <c:pt idx="1">
                  <c:v>450</c:v>
                </c:pt>
                <c:pt idx="2">
                  <c:v>440</c:v>
                </c:pt>
                <c:pt idx="3">
                  <c:v>450</c:v>
                </c:pt>
                <c:pt idx="4">
                  <c:v>450</c:v>
                </c:pt>
                <c:pt idx="5" formatCode="General">
                  <c:v>450</c:v>
                </c:pt>
                <c:pt idx="6" formatCode="General">
                  <c:v>465</c:v>
                </c:pt>
              </c:numCache>
            </c:numRef>
          </c:val>
          <c:smooth val="0"/>
        </c:ser>
        <c:dLbls>
          <c:showLegendKey val="0"/>
          <c:showVal val="0"/>
          <c:showCatName val="0"/>
          <c:showSerName val="0"/>
          <c:showPercent val="0"/>
          <c:showBubbleSize val="0"/>
        </c:dLbls>
        <c:marker val="1"/>
        <c:smooth val="0"/>
        <c:axId val="44924288"/>
        <c:axId val="44951040"/>
      </c:lineChart>
      <c:catAx>
        <c:axId val="44924288"/>
        <c:scaling>
          <c:orientation val="minMax"/>
        </c:scaling>
        <c:delete val="0"/>
        <c:axPos val="b"/>
        <c:numFmt formatCode="General" sourceLinked="1"/>
        <c:majorTickMark val="none"/>
        <c:minorTickMark val="none"/>
        <c:tickLblPos val="nextTo"/>
        <c:txPr>
          <a:bodyPr/>
          <a:lstStyle/>
          <a:p>
            <a:pPr>
              <a:defRPr sz="800"/>
            </a:pPr>
            <a:endParaRPr lang="en-US"/>
          </a:p>
        </c:txPr>
        <c:crossAx val="44951040"/>
        <c:crosses val="autoZero"/>
        <c:auto val="1"/>
        <c:lblAlgn val="ctr"/>
        <c:lblOffset val="100"/>
        <c:noMultiLvlLbl val="0"/>
      </c:catAx>
      <c:valAx>
        <c:axId val="4495104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49242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Dundee and Angus'!$A$53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Dundee and Angus'!$B$49:$H$49</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Angus'!$B$53:$H$53</c:f>
              <c:numCache>
                <c:formatCode>#,##0</c:formatCode>
                <c:ptCount val="7"/>
                <c:pt idx="0">
                  <c:v>700</c:v>
                </c:pt>
                <c:pt idx="1">
                  <c:v>750</c:v>
                </c:pt>
                <c:pt idx="2">
                  <c:v>725</c:v>
                </c:pt>
                <c:pt idx="3">
                  <c:v>750</c:v>
                </c:pt>
                <c:pt idx="4">
                  <c:v>750</c:v>
                </c:pt>
                <c:pt idx="5">
                  <c:v>795</c:v>
                </c:pt>
                <c:pt idx="6">
                  <c:v>795</c:v>
                </c:pt>
              </c:numCache>
            </c:numRef>
          </c:val>
          <c:smooth val="0"/>
        </c:ser>
        <c:ser>
          <c:idx val="1"/>
          <c:order val="1"/>
          <c:tx>
            <c:strRef>
              <c:f>'BRMA Profile - Dundee and Angus'!$A$52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Dundee and Angus'!$B$49:$H$49</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Angus'!$B$52:$H$52</c:f>
              <c:numCache>
                <c:formatCode>#,##0</c:formatCode>
                <c:ptCount val="7"/>
                <c:pt idx="0">
                  <c:v>632.52</c:v>
                </c:pt>
                <c:pt idx="1">
                  <c:v>651.09</c:v>
                </c:pt>
                <c:pt idx="2">
                  <c:v>643.12</c:v>
                </c:pt>
                <c:pt idx="3">
                  <c:v>644.39</c:v>
                </c:pt>
                <c:pt idx="4">
                  <c:v>668.02</c:v>
                </c:pt>
                <c:pt idx="5">
                  <c:v>684.17</c:v>
                </c:pt>
                <c:pt idx="6">
                  <c:v>701.64</c:v>
                </c:pt>
              </c:numCache>
            </c:numRef>
          </c:val>
          <c:smooth val="0"/>
        </c:ser>
        <c:ser>
          <c:idx val="2"/>
          <c:order val="2"/>
          <c:tx>
            <c:strRef>
              <c:f>'BRMA Profile - Dundee and Angus'!$A$51</c:f>
              <c:strCache>
                <c:ptCount val="1"/>
                <c:pt idx="0">
                  <c:v>Median</c:v>
                </c:pt>
              </c:strCache>
            </c:strRef>
          </c:tx>
          <c:cat>
            <c:numRef>
              <c:f>'BRMA Profile - Dundee and Angus'!$B$49:$H$49</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Angus'!$B$51:$H$51</c:f>
              <c:numCache>
                <c:formatCode>#,##0</c:formatCode>
                <c:ptCount val="7"/>
                <c:pt idx="0">
                  <c:v>650</c:v>
                </c:pt>
                <c:pt idx="1">
                  <c:v>650</c:v>
                </c:pt>
                <c:pt idx="2">
                  <c:v>650</c:v>
                </c:pt>
                <c:pt idx="3">
                  <c:v>625</c:v>
                </c:pt>
                <c:pt idx="4">
                  <c:v>650</c:v>
                </c:pt>
                <c:pt idx="5">
                  <c:v>690</c:v>
                </c:pt>
                <c:pt idx="6">
                  <c:v>700</c:v>
                </c:pt>
              </c:numCache>
            </c:numRef>
          </c:val>
          <c:smooth val="0"/>
        </c:ser>
        <c:ser>
          <c:idx val="3"/>
          <c:order val="3"/>
          <c:tx>
            <c:strRef>
              <c:f>'BRMA Profile - Dundee and Angus'!$A$50</c:f>
              <c:strCache>
                <c:ptCount val="1"/>
                <c:pt idx="0">
                  <c:v>Lower Quartile</c:v>
                </c:pt>
              </c:strCache>
            </c:strRef>
          </c:tx>
          <c:marker>
            <c:symbol val="circle"/>
            <c:size val="7"/>
          </c:marker>
          <c:cat>
            <c:numRef>
              <c:f>'BRMA Profile - Dundee and Angus'!$B$49:$H$49</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Angus'!$B$50:$H$50</c:f>
              <c:numCache>
                <c:formatCode>#,##0</c:formatCode>
                <c:ptCount val="7"/>
                <c:pt idx="0">
                  <c:v>550</c:v>
                </c:pt>
                <c:pt idx="1">
                  <c:v>575</c:v>
                </c:pt>
                <c:pt idx="2">
                  <c:v>550</c:v>
                </c:pt>
                <c:pt idx="3">
                  <c:v>550</c:v>
                </c:pt>
                <c:pt idx="4">
                  <c:v>550</c:v>
                </c:pt>
                <c:pt idx="5">
                  <c:v>560</c:v>
                </c:pt>
                <c:pt idx="6">
                  <c:v>600</c:v>
                </c:pt>
              </c:numCache>
            </c:numRef>
          </c:val>
          <c:smooth val="0"/>
        </c:ser>
        <c:dLbls>
          <c:showLegendKey val="0"/>
          <c:showVal val="0"/>
          <c:showCatName val="0"/>
          <c:showSerName val="0"/>
          <c:showPercent val="0"/>
          <c:showBubbleSize val="0"/>
        </c:dLbls>
        <c:marker val="1"/>
        <c:smooth val="0"/>
        <c:axId val="45306624"/>
        <c:axId val="45308160"/>
      </c:lineChart>
      <c:catAx>
        <c:axId val="45306624"/>
        <c:scaling>
          <c:orientation val="minMax"/>
        </c:scaling>
        <c:delete val="0"/>
        <c:axPos val="b"/>
        <c:numFmt formatCode="General" sourceLinked="1"/>
        <c:majorTickMark val="none"/>
        <c:minorTickMark val="none"/>
        <c:tickLblPos val="nextTo"/>
        <c:txPr>
          <a:bodyPr/>
          <a:lstStyle/>
          <a:p>
            <a:pPr>
              <a:defRPr sz="800"/>
            </a:pPr>
            <a:endParaRPr lang="en-US"/>
          </a:p>
        </c:txPr>
        <c:crossAx val="45308160"/>
        <c:crosses val="autoZero"/>
        <c:auto val="1"/>
        <c:lblAlgn val="ctr"/>
        <c:lblOffset val="100"/>
        <c:noMultiLvlLbl val="0"/>
      </c:catAx>
      <c:valAx>
        <c:axId val="4530816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530662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Dundee and Angus'!$A$75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Dundee and Angus'!$B$71:$H$71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Angus'!$B$75:$H$75</c:f>
              <c:numCache>
                <c:formatCode>#,##0</c:formatCode>
                <c:ptCount val="7"/>
                <c:pt idx="0">
                  <c:v>890</c:v>
                </c:pt>
                <c:pt idx="1">
                  <c:v>1000</c:v>
                </c:pt>
                <c:pt idx="2">
                  <c:v>950</c:v>
                </c:pt>
                <c:pt idx="3">
                  <c:v>950</c:v>
                </c:pt>
                <c:pt idx="4">
                  <c:v>1140</c:v>
                </c:pt>
                <c:pt idx="5">
                  <c:v>1140</c:v>
                </c:pt>
                <c:pt idx="6">
                  <c:v>1200</c:v>
                </c:pt>
              </c:numCache>
            </c:numRef>
          </c:val>
          <c:smooth val="0"/>
        </c:ser>
        <c:ser>
          <c:idx val="1"/>
          <c:order val="1"/>
          <c:tx>
            <c:strRef>
              <c:f>'BRMA Profile - Dundee and Angus'!$A$74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Dundee and Angus'!$B$71:$H$71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Angus'!$B$74:$H$74</c:f>
              <c:numCache>
                <c:formatCode>#,##0</c:formatCode>
                <c:ptCount val="7"/>
                <c:pt idx="0">
                  <c:v>811.27</c:v>
                </c:pt>
                <c:pt idx="1">
                  <c:v>894.44</c:v>
                </c:pt>
                <c:pt idx="2">
                  <c:v>849.5</c:v>
                </c:pt>
                <c:pt idx="3">
                  <c:v>883.13</c:v>
                </c:pt>
                <c:pt idx="4">
                  <c:v>961.21</c:v>
                </c:pt>
                <c:pt idx="5">
                  <c:v>967.81</c:v>
                </c:pt>
                <c:pt idx="6">
                  <c:v>972.76</c:v>
                </c:pt>
              </c:numCache>
            </c:numRef>
          </c:val>
          <c:smooth val="0"/>
        </c:ser>
        <c:ser>
          <c:idx val="2"/>
          <c:order val="2"/>
          <c:tx>
            <c:strRef>
              <c:f>'BRMA Profile - Dundee and Angus'!$A$73</c:f>
              <c:strCache>
                <c:ptCount val="1"/>
                <c:pt idx="0">
                  <c:v>Median</c:v>
                </c:pt>
              </c:strCache>
            </c:strRef>
          </c:tx>
          <c:cat>
            <c:numRef>
              <c:f>'BRMA Profile - Dundee and Angus'!$B$71:$H$71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Angus'!$B$73:$H$73</c:f>
              <c:numCache>
                <c:formatCode>#,##0</c:formatCode>
                <c:ptCount val="7"/>
                <c:pt idx="0">
                  <c:v>825</c:v>
                </c:pt>
                <c:pt idx="1">
                  <c:v>850</c:v>
                </c:pt>
                <c:pt idx="2">
                  <c:v>850</c:v>
                </c:pt>
                <c:pt idx="3">
                  <c:v>850</c:v>
                </c:pt>
                <c:pt idx="4">
                  <c:v>950</c:v>
                </c:pt>
                <c:pt idx="5">
                  <c:v>950</c:v>
                </c:pt>
                <c:pt idx="6">
                  <c:v>995</c:v>
                </c:pt>
              </c:numCache>
            </c:numRef>
          </c:val>
          <c:smooth val="0"/>
        </c:ser>
        <c:ser>
          <c:idx val="3"/>
          <c:order val="3"/>
          <c:tx>
            <c:strRef>
              <c:f>'BRMA Profile - Dundee and Angus'!$A$72</c:f>
              <c:strCache>
                <c:ptCount val="1"/>
                <c:pt idx="0">
                  <c:v>Lower Quartile</c:v>
                </c:pt>
              </c:strCache>
            </c:strRef>
          </c:tx>
          <c:marker>
            <c:symbol val="circle"/>
            <c:size val="7"/>
          </c:marker>
          <c:cat>
            <c:numRef>
              <c:f>'BRMA Profile - Dundee and Angus'!$B$71:$H$71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Angus'!$B$72:$H$72</c:f>
              <c:numCache>
                <c:formatCode>#,##0</c:formatCode>
                <c:ptCount val="7"/>
                <c:pt idx="0">
                  <c:v>750</c:v>
                </c:pt>
                <c:pt idx="1">
                  <c:v>780</c:v>
                </c:pt>
                <c:pt idx="2">
                  <c:v>750</c:v>
                </c:pt>
                <c:pt idx="3">
                  <c:v>750</c:v>
                </c:pt>
                <c:pt idx="4">
                  <c:v>800</c:v>
                </c:pt>
                <c:pt idx="5">
                  <c:v>825</c:v>
                </c:pt>
                <c:pt idx="6">
                  <c:v>800</c:v>
                </c:pt>
              </c:numCache>
            </c:numRef>
          </c:val>
          <c:smooth val="0"/>
        </c:ser>
        <c:dLbls>
          <c:showLegendKey val="0"/>
          <c:showVal val="0"/>
          <c:showCatName val="0"/>
          <c:showSerName val="0"/>
          <c:showPercent val="0"/>
          <c:showBubbleSize val="0"/>
        </c:dLbls>
        <c:marker val="1"/>
        <c:smooth val="0"/>
        <c:axId val="46487040"/>
        <c:axId val="46488576"/>
      </c:lineChart>
      <c:catAx>
        <c:axId val="46487040"/>
        <c:scaling>
          <c:orientation val="minMax"/>
        </c:scaling>
        <c:delete val="0"/>
        <c:axPos val="b"/>
        <c:numFmt formatCode="General" sourceLinked="1"/>
        <c:majorTickMark val="none"/>
        <c:minorTickMark val="none"/>
        <c:tickLblPos val="nextTo"/>
        <c:txPr>
          <a:bodyPr/>
          <a:lstStyle/>
          <a:p>
            <a:pPr>
              <a:defRPr sz="800"/>
            </a:pPr>
            <a:endParaRPr lang="en-US"/>
          </a:p>
        </c:txPr>
        <c:crossAx val="46488576"/>
        <c:crosses val="autoZero"/>
        <c:auto val="1"/>
        <c:lblAlgn val="ctr"/>
        <c:lblOffset val="100"/>
        <c:noMultiLvlLbl val="0"/>
      </c:catAx>
      <c:valAx>
        <c:axId val="4648857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648704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Dundee and Angus'!$A$97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Dundee and Angus'!$B$93:$H$93</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Angus'!$B$97:$H$97</c:f>
              <c:numCache>
                <c:formatCode>#,##0</c:formatCode>
                <c:ptCount val="7"/>
                <c:pt idx="0">
                  <c:v>300</c:v>
                </c:pt>
                <c:pt idx="1">
                  <c:v>290</c:v>
                </c:pt>
                <c:pt idx="2">
                  <c:v>300</c:v>
                </c:pt>
                <c:pt idx="3">
                  <c:v>300</c:v>
                </c:pt>
                <c:pt idx="4">
                  <c:v>300</c:v>
                </c:pt>
                <c:pt idx="5">
                  <c:v>320</c:v>
                </c:pt>
                <c:pt idx="6">
                  <c:v>320</c:v>
                </c:pt>
              </c:numCache>
            </c:numRef>
          </c:val>
          <c:smooth val="0"/>
        </c:ser>
        <c:ser>
          <c:idx val="1"/>
          <c:order val="1"/>
          <c:tx>
            <c:strRef>
              <c:f>'BRMA Profile - Dundee and Angus'!$A$96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Dundee and Angus'!$B$93:$H$93</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Angus'!$B$96:$H$96</c:f>
              <c:numCache>
                <c:formatCode>#,##0</c:formatCode>
                <c:ptCount val="7"/>
                <c:pt idx="0">
                  <c:v>262.86</c:v>
                </c:pt>
                <c:pt idx="1">
                  <c:v>263.08</c:v>
                </c:pt>
                <c:pt idx="2">
                  <c:v>269.83</c:v>
                </c:pt>
                <c:pt idx="3">
                  <c:v>268.35000000000002</c:v>
                </c:pt>
                <c:pt idx="4">
                  <c:v>274.42</c:v>
                </c:pt>
                <c:pt idx="5">
                  <c:v>289.27999999999997</c:v>
                </c:pt>
                <c:pt idx="6">
                  <c:v>295.72000000000003</c:v>
                </c:pt>
              </c:numCache>
            </c:numRef>
          </c:val>
          <c:smooth val="0"/>
        </c:ser>
        <c:ser>
          <c:idx val="2"/>
          <c:order val="2"/>
          <c:tx>
            <c:strRef>
              <c:f>'BRMA Profile - Dundee and Angus'!$A$95</c:f>
              <c:strCache>
                <c:ptCount val="1"/>
                <c:pt idx="0">
                  <c:v>Median</c:v>
                </c:pt>
              </c:strCache>
            </c:strRef>
          </c:tx>
          <c:cat>
            <c:numRef>
              <c:f>'BRMA Profile - Dundee and Angus'!$B$93:$H$93</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Angus'!$B$95:$H$95</c:f>
              <c:numCache>
                <c:formatCode>#,##0</c:formatCode>
                <c:ptCount val="7"/>
                <c:pt idx="0">
                  <c:v>250</c:v>
                </c:pt>
                <c:pt idx="1">
                  <c:v>260</c:v>
                </c:pt>
                <c:pt idx="2">
                  <c:v>265</c:v>
                </c:pt>
                <c:pt idx="3">
                  <c:v>273.33999999999997</c:v>
                </c:pt>
                <c:pt idx="4">
                  <c:v>275</c:v>
                </c:pt>
                <c:pt idx="5">
                  <c:v>290</c:v>
                </c:pt>
                <c:pt idx="6">
                  <c:v>300</c:v>
                </c:pt>
              </c:numCache>
            </c:numRef>
          </c:val>
          <c:smooth val="0"/>
        </c:ser>
        <c:ser>
          <c:idx val="3"/>
          <c:order val="3"/>
          <c:tx>
            <c:strRef>
              <c:f>'BRMA Profile - Dundee and Angus'!$A$94</c:f>
              <c:strCache>
                <c:ptCount val="1"/>
                <c:pt idx="0">
                  <c:v>Lower Quartile</c:v>
                </c:pt>
              </c:strCache>
            </c:strRef>
          </c:tx>
          <c:marker>
            <c:symbol val="circle"/>
            <c:size val="7"/>
          </c:marker>
          <c:cat>
            <c:numRef>
              <c:f>'BRMA Profile - Dundee and Angus'!$B$93:$H$93</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Angus'!$B$94:$H$94</c:f>
              <c:numCache>
                <c:formatCode>#,##0</c:formatCode>
                <c:ptCount val="7"/>
                <c:pt idx="0">
                  <c:v>225</c:v>
                </c:pt>
                <c:pt idx="1">
                  <c:v>235</c:v>
                </c:pt>
                <c:pt idx="2">
                  <c:v>238.33</c:v>
                </c:pt>
                <c:pt idx="3">
                  <c:v>250</c:v>
                </c:pt>
                <c:pt idx="4">
                  <c:v>250</c:v>
                </c:pt>
                <c:pt idx="5">
                  <c:v>250</c:v>
                </c:pt>
                <c:pt idx="6">
                  <c:v>250</c:v>
                </c:pt>
              </c:numCache>
            </c:numRef>
          </c:val>
          <c:smooth val="0"/>
        </c:ser>
        <c:dLbls>
          <c:showLegendKey val="0"/>
          <c:showVal val="0"/>
          <c:showCatName val="0"/>
          <c:showSerName val="0"/>
          <c:showPercent val="0"/>
          <c:showBubbleSize val="0"/>
        </c:dLbls>
        <c:marker val="1"/>
        <c:smooth val="0"/>
        <c:axId val="45353216"/>
        <c:axId val="45363200"/>
      </c:lineChart>
      <c:catAx>
        <c:axId val="45353216"/>
        <c:scaling>
          <c:orientation val="minMax"/>
        </c:scaling>
        <c:delete val="0"/>
        <c:axPos val="b"/>
        <c:numFmt formatCode="General" sourceLinked="1"/>
        <c:majorTickMark val="none"/>
        <c:minorTickMark val="none"/>
        <c:tickLblPos val="nextTo"/>
        <c:txPr>
          <a:bodyPr/>
          <a:lstStyle/>
          <a:p>
            <a:pPr>
              <a:defRPr sz="800"/>
            </a:pPr>
            <a:endParaRPr lang="en-US"/>
          </a:p>
        </c:txPr>
        <c:crossAx val="45363200"/>
        <c:crosses val="autoZero"/>
        <c:auto val="1"/>
        <c:lblAlgn val="ctr"/>
        <c:lblOffset val="100"/>
        <c:noMultiLvlLbl val="0"/>
      </c:catAx>
      <c:valAx>
        <c:axId val="4536320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5353216"/>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Dundee and Angus'!$I$6</c:f>
              <c:strCache>
                <c:ptCount val="1"/>
                <c:pt idx="0">
                  <c:v>Lower Quartile</c:v>
                </c:pt>
              </c:strCache>
            </c:strRef>
          </c:tx>
          <c:invertIfNegative val="0"/>
          <c:cat>
            <c:strRef>
              <c:f>'BRMA Profile - Dundee and Angus'!$J$5:$P$5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Angus'!$J$6:$P$6</c:f>
              <c:numCache>
                <c:formatCode>0.0%</c:formatCode>
                <c:ptCount val="7"/>
                <c:pt idx="0">
                  <c:v>1.5625E-2</c:v>
                </c:pt>
                <c:pt idx="1">
                  <c:v>1.538461538461533E-2</c:v>
                </c:pt>
                <c:pt idx="2">
                  <c:v>0</c:v>
                </c:pt>
                <c:pt idx="3">
                  <c:v>1.5151515151515138E-2</c:v>
                </c:pt>
                <c:pt idx="4">
                  <c:v>4.4776119402984982E-2</c:v>
                </c:pt>
                <c:pt idx="5">
                  <c:v>0</c:v>
                </c:pt>
                <c:pt idx="6">
                  <c:v>9.375E-2</c:v>
                </c:pt>
              </c:numCache>
            </c:numRef>
          </c:val>
        </c:ser>
        <c:ser>
          <c:idx val="2"/>
          <c:order val="1"/>
          <c:tx>
            <c:strRef>
              <c:f>'BRMA Profile - Dundee and Angus'!$I$7</c:f>
              <c:strCache>
                <c:ptCount val="1"/>
                <c:pt idx="0">
                  <c:v>Median</c:v>
                </c:pt>
              </c:strCache>
            </c:strRef>
          </c:tx>
          <c:invertIfNegative val="0"/>
          <c:cat>
            <c:strRef>
              <c:f>'BRMA Profile - Dundee and Angus'!$J$5:$P$5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Angus'!$J$7:$P$7</c:f>
              <c:numCache>
                <c:formatCode>0.0%</c:formatCode>
                <c:ptCount val="7"/>
                <c:pt idx="0">
                  <c:v>0</c:v>
                </c:pt>
                <c:pt idx="1">
                  <c:v>2.857142857142847E-2</c:v>
                </c:pt>
                <c:pt idx="2">
                  <c:v>-2.777777777777779E-2</c:v>
                </c:pt>
                <c:pt idx="3">
                  <c:v>4.2857142857142927E-2</c:v>
                </c:pt>
                <c:pt idx="4">
                  <c:v>2.7397260273972712E-2</c:v>
                </c:pt>
                <c:pt idx="5">
                  <c:v>0</c:v>
                </c:pt>
                <c:pt idx="6">
                  <c:v>7.1428571428571397E-2</c:v>
                </c:pt>
              </c:numCache>
            </c:numRef>
          </c:val>
        </c:ser>
        <c:ser>
          <c:idx val="0"/>
          <c:order val="2"/>
          <c:tx>
            <c:strRef>
              <c:f>'BRMA Profile - Dundee and Angus'!$I$8</c:f>
              <c:strCache>
                <c:ptCount val="1"/>
                <c:pt idx="0">
                  <c:v>Mean</c:v>
                </c:pt>
              </c:strCache>
            </c:strRef>
          </c:tx>
          <c:invertIfNegative val="0"/>
          <c:cat>
            <c:strRef>
              <c:f>'BRMA Profile - Dundee and Angus'!$J$5:$P$5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Angus'!$J$8:$P$8</c:f>
              <c:numCache>
                <c:formatCode>0.0%</c:formatCode>
                <c:ptCount val="7"/>
                <c:pt idx="0">
                  <c:v>2.6876050959044662E-2</c:v>
                </c:pt>
                <c:pt idx="1">
                  <c:v>3.2750485706356525E-3</c:v>
                </c:pt>
                <c:pt idx="2">
                  <c:v>1.7704990594222814E-3</c:v>
                </c:pt>
                <c:pt idx="3">
                  <c:v>1.9330608638020497E-2</c:v>
                </c:pt>
                <c:pt idx="4">
                  <c:v>3.2834850455136566E-2</c:v>
                </c:pt>
                <c:pt idx="5">
                  <c:v>4.9837372783547718E-3</c:v>
                </c:pt>
                <c:pt idx="6">
                  <c:v>9.1971385413400997E-2</c:v>
                </c:pt>
              </c:numCache>
            </c:numRef>
          </c:val>
        </c:ser>
        <c:ser>
          <c:idx val="1"/>
          <c:order val="3"/>
          <c:tx>
            <c:strRef>
              <c:f>'BRMA Profile - Dundee and Angus'!$I$9</c:f>
              <c:strCache>
                <c:ptCount val="1"/>
                <c:pt idx="0">
                  <c:v>Upper Quartile</c:v>
                </c:pt>
              </c:strCache>
            </c:strRef>
          </c:tx>
          <c:invertIfNegative val="0"/>
          <c:cat>
            <c:strRef>
              <c:f>'BRMA Profile - Dundee and Angus'!$J$5:$P$5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Angus'!$J$9:$P$9</c:f>
              <c:numCache>
                <c:formatCode>0.0%</c:formatCode>
                <c:ptCount val="7"/>
                <c:pt idx="0">
                  <c:v>2.6666666666666616E-2</c:v>
                </c:pt>
                <c:pt idx="1">
                  <c:v>-1.2987012987012991E-2</c:v>
                </c:pt>
                <c:pt idx="2">
                  <c:v>1.3157894736842035E-2</c:v>
                </c:pt>
                <c:pt idx="3">
                  <c:v>3.8961038961038863E-2</c:v>
                </c:pt>
                <c:pt idx="4">
                  <c:v>0</c:v>
                </c:pt>
                <c:pt idx="5">
                  <c:v>0</c:v>
                </c:pt>
                <c:pt idx="6">
                  <c:v>6.6666666666666652E-2</c:v>
                </c:pt>
              </c:numCache>
            </c:numRef>
          </c:val>
        </c:ser>
        <c:dLbls>
          <c:showLegendKey val="0"/>
          <c:showVal val="0"/>
          <c:showCatName val="0"/>
          <c:showSerName val="0"/>
          <c:showPercent val="0"/>
          <c:showBubbleSize val="0"/>
        </c:dLbls>
        <c:gapWidth val="150"/>
        <c:axId val="45399040"/>
        <c:axId val="45404928"/>
      </c:barChart>
      <c:catAx>
        <c:axId val="45399040"/>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45404928"/>
        <c:crosses val="autoZero"/>
        <c:auto val="1"/>
        <c:lblAlgn val="ctr"/>
        <c:lblOffset val="100"/>
        <c:noMultiLvlLbl val="0"/>
      </c:catAx>
      <c:valAx>
        <c:axId val="45404928"/>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539904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Dundee and Angus'!$I$28</c:f>
              <c:strCache>
                <c:ptCount val="1"/>
                <c:pt idx="0">
                  <c:v>Lower Quartile</c:v>
                </c:pt>
              </c:strCache>
            </c:strRef>
          </c:tx>
          <c:invertIfNegative val="0"/>
          <c:cat>
            <c:strRef>
              <c:f>'BRMA Profile - Dundee and Angus'!$J$27:$P$27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Angus'!$J$28:$P$28</c:f>
              <c:numCache>
                <c:formatCode>0.0%</c:formatCode>
                <c:ptCount val="7"/>
                <c:pt idx="0">
                  <c:v>2.2727272727272707E-2</c:v>
                </c:pt>
                <c:pt idx="1">
                  <c:v>-2.2222222222222254E-2</c:v>
                </c:pt>
                <c:pt idx="2">
                  <c:v>2.2727272727272707E-2</c:v>
                </c:pt>
                <c:pt idx="3">
                  <c:v>0</c:v>
                </c:pt>
                <c:pt idx="4">
                  <c:v>0</c:v>
                </c:pt>
                <c:pt idx="5">
                  <c:v>3.3333333333333437E-2</c:v>
                </c:pt>
                <c:pt idx="6">
                  <c:v>5.6818181818181879E-2</c:v>
                </c:pt>
              </c:numCache>
            </c:numRef>
          </c:val>
        </c:ser>
        <c:ser>
          <c:idx val="2"/>
          <c:order val="1"/>
          <c:tx>
            <c:strRef>
              <c:f>'BRMA Profile - Dundee and Angus'!$I$29</c:f>
              <c:strCache>
                <c:ptCount val="1"/>
                <c:pt idx="0">
                  <c:v>Median</c:v>
                </c:pt>
              </c:strCache>
            </c:strRef>
          </c:tx>
          <c:invertIfNegative val="0"/>
          <c:cat>
            <c:strRef>
              <c:f>'BRMA Profile - Dundee and Angus'!$J$27:$P$27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Angus'!$J$29:$P$29</c:f>
              <c:numCache>
                <c:formatCode>0.0%</c:formatCode>
                <c:ptCount val="7"/>
                <c:pt idx="0">
                  <c:v>4.1666666666666741E-2</c:v>
                </c:pt>
                <c:pt idx="1">
                  <c:v>-2.0000000000000018E-2</c:v>
                </c:pt>
                <c:pt idx="2">
                  <c:v>2.0408163265306145E-2</c:v>
                </c:pt>
                <c:pt idx="3">
                  <c:v>0</c:v>
                </c:pt>
                <c:pt idx="4">
                  <c:v>3.499999999999992E-2</c:v>
                </c:pt>
                <c:pt idx="5">
                  <c:v>2.4154589371980784E-2</c:v>
                </c:pt>
                <c:pt idx="6">
                  <c:v>0.10416666666666674</c:v>
                </c:pt>
              </c:numCache>
            </c:numRef>
          </c:val>
        </c:ser>
        <c:ser>
          <c:idx val="0"/>
          <c:order val="2"/>
          <c:tx>
            <c:strRef>
              <c:f>'BRMA Profile - Dundee and Angus'!$I$30</c:f>
              <c:strCache>
                <c:ptCount val="1"/>
                <c:pt idx="0">
                  <c:v>Mean</c:v>
                </c:pt>
              </c:strCache>
            </c:strRef>
          </c:tx>
          <c:invertIfNegative val="0"/>
          <c:cat>
            <c:strRef>
              <c:f>'BRMA Profile - Dundee and Angus'!$J$27:$P$27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Angus'!$J$30:$P$30</c:f>
              <c:numCache>
                <c:formatCode>0.0%</c:formatCode>
                <c:ptCount val="7"/>
                <c:pt idx="0">
                  <c:v>4.6315281630683991E-2</c:v>
                </c:pt>
                <c:pt idx="1">
                  <c:v>-3.3698366954851178E-2</c:v>
                </c:pt>
                <c:pt idx="2">
                  <c:v>2.4077461428344327E-2</c:v>
                </c:pt>
                <c:pt idx="3">
                  <c:v>5.2225911041217099E-3</c:v>
                </c:pt>
                <c:pt idx="4">
                  <c:v>2.5378553770086576E-2</c:v>
                </c:pt>
                <c:pt idx="5">
                  <c:v>2.8366924091166146E-2</c:v>
                </c:pt>
                <c:pt idx="6">
                  <c:v>9.7495276002090847E-2</c:v>
                </c:pt>
              </c:numCache>
            </c:numRef>
          </c:val>
        </c:ser>
        <c:ser>
          <c:idx val="1"/>
          <c:order val="3"/>
          <c:tx>
            <c:strRef>
              <c:f>'BRMA Profile - Dundee and Angus'!$I$31</c:f>
              <c:strCache>
                <c:ptCount val="1"/>
                <c:pt idx="0">
                  <c:v>Upper Quartile</c:v>
                </c:pt>
              </c:strCache>
            </c:strRef>
          </c:tx>
          <c:invertIfNegative val="0"/>
          <c:cat>
            <c:strRef>
              <c:f>'BRMA Profile - Dundee and Angus'!$J$27:$P$27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Angus'!$J$31:$P$31</c:f>
              <c:numCache>
                <c:formatCode>0.0%</c:formatCode>
                <c:ptCount val="7"/>
                <c:pt idx="0">
                  <c:v>6.3636363636363713E-2</c:v>
                </c:pt>
                <c:pt idx="1">
                  <c:v>-4.2735042735042694E-2</c:v>
                </c:pt>
                <c:pt idx="2">
                  <c:v>2.6785714285714191E-2</c:v>
                </c:pt>
                <c:pt idx="3">
                  <c:v>0</c:v>
                </c:pt>
                <c:pt idx="4">
                  <c:v>4.3478260869565188E-2</c:v>
                </c:pt>
                <c:pt idx="5">
                  <c:v>0</c:v>
                </c:pt>
                <c:pt idx="6">
                  <c:v>9.0909090909090828E-2</c:v>
                </c:pt>
              </c:numCache>
            </c:numRef>
          </c:val>
        </c:ser>
        <c:dLbls>
          <c:showLegendKey val="0"/>
          <c:showVal val="0"/>
          <c:showCatName val="0"/>
          <c:showSerName val="0"/>
          <c:showPercent val="0"/>
          <c:showBubbleSize val="0"/>
        </c:dLbls>
        <c:gapWidth val="150"/>
        <c:axId val="46571520"/>
        <c:axId val="46573056"/>
      </c:barChart>
      <c:catAx>
        <c:axId val="4657152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6573056"/>
        <c:crosses val="autoZero"/>
        <c:auto val="1"/>
        <c:lblAlgn val="ctr"/>
        <c:lblOffset val="100"/>
        <c:noMultiLvlLbl val="0"/>
      </c:catAx>
      <c:valAx>
        <c:axId val="46573056"/>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657152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Dundee and Angus'!$I$50</c:f>
              <c:strCache>
                <c:ptCount val="1"/>
                <c:pt idx="0">
                  <c:v>Lower Quartile</c:v>
                </c:pt>
              </c:strCache>
            </c:strRef>
          </c:tx>
          <c:invertIfNegative val="0"/>
          <c:cat>
            <c:strRef>
              <c:f>'BRMA Profile - Dundee and Angus'!$J$49:$P$49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Angus'!$J$50:$P$50</c:f>
              <c:numCache>
                <c:formatCode>0.0%</c:formatCode>
                <c:ptCount val="7"/>
                <c:pt idx="0">
                  <c:v>4.5454545454545414E-2</c:v>
                </c:pt>
                <c:pt idx="1">
                  <c:v>-4.3478260869565188E-2</c:v>
                </c:pt>
                <c:pt idx="2">
                  <c:v>0</c:v>
                </c:pt>
                <c:pt idx="3">
                  <c:v>0</c:v>
                </c:pt>
                <c:pt idx="4">
                  <c:v>1.8181818181818077E-2</c:v>
                </c:pt>
                <c:pt idx="5">
                  <c:v>7.1428571428571397E-2</c:v>
                </c:pt>
                <c:pt idx="6">
                  <c:v>9.0909090909090828E-2</c:v>
                </c:pt>
              </c:numCache>
            </c:numRef>
          </c:val>
        </c:ser>
        <c:ser>
          <c:idx val="2"/>
          <c:order val="1"/>
          <c:tx>
            <c:strRef>
              <c:f>'BRMA Profile - Dundee and Angus'!$I$51</c:f>
              <c:strCache>
                <c:ptCount val="1"/>
                <c:pt idx="0">
                  <c:v>Median</c:v>
                </c:pt>
              </c:strCache>
            </c:strRef>
          </c:tx>
          <c:invertIfNegative val="0"/>
          <c:cat>
            <c:strRef>
              <c:f>'BRMA Profile - Dundee and Angus'!$J$49:$P$49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Angus'!$J$51:$P$51</c:f>
              <c:numCache>
                <c:formatCode>0.0%</c:formatCode>
                <c:ptCount val="7"/>
                <c:pt idx="0">
                  <c:v>0</c:v>
                </c:pt>
                <c:pt idx="1">
                  <c:v>0</c:v>
                </c:pt>
                <c:pt idx="2">
                  <c:v>-3.8461538461538436E-2</c:v>
                </c:pt>
                <c:pt idx="3">
                  <c:v>4.0000000000000036E-2</c:v>
                </c:pt>
                <c:pt idx="4">
                  <c:v>6.1538461538461542E-2</c:v>
                </c:pt>
                <c:pt idx="5">
                  <c:v>1.449275362318847E-2</c:v>
                </c:pt>
                <c:pt idx="6">
                  <c:v>7.6923076923076872E-2</c:v>
                </c:pt>
              </c:numCache>
            </c:numRef>
          </c:val>
        </c:ser>
        <c:ser>
          <c:idx val="0"/>
          <c:order val="2"/>
          <c:tx>
            <c:strRef>
              <c:f>'BRMA Profile - Dundee and Angus'!$I$52</c:f>
              <c:strCache>
                <c:ptCount val="1"/>
                <c:pt idx="0">
                  <c:v>Mean</c:v>
                </c:pt>
              </c:strCache>
            </c:strRef>
          </c:tx>
          <c:invertIfNegative val="0"/>
          <c:cat>
            <c:strRef>
              <c:f>'BRMA Profile - Dundee and Angus'!$J$49:$P$49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Angus'!$J$52:$P$52</c:f>
              <c:numCache>
                <c:formatCode>0.0%</c:formatCode>
                <c:ptCount val="7"/>
                <c:pt idx="0">
                  <c:v>2.9358755454373053E-2</c:v>
                </c:pt>
                <c:pt idx="1">
                  <c:v>-1.224101122732657E-2</c:v>
                </c:pt>
                <c:pt idx="2">
                  <c:v>1.9747481029979141E-3</c:v>
                </c:pt>
                <c:pt idx="3">
                  <c:v>3.6670339390741713E-2</c:v>
                </c:pt>
                <c:pt idx="4">
                  <c:v>2.4175922876560563E-2</c:v>
                </c:pt>
                <c:pt idx="5">
                  <c:v>2.553458935644648E-2</c:v>
                </c:pt>
                <c:pt idx="6">
                  <c:v>0.10927717700626061</c:v>
                </c:pt>
              </c:numCache>
            </c:numRef>
          </c:val>
        </c:ser>
        <c:ser>
          <c:idx val="1"/>
          <c:order val="3"/>
          <c:tx>
            <c:strRef>
              <c:f>'BRMA Profile - Dundee and Angus'!$I$53</c:f>
              <c:strCache>
                <c:ptCount val="1"/>
                <c:pt idx="0">
                  <c:v>Upper Quartile</c:v>
                </c:pt>
              </c:strCache>
            </c:strRef>
          </c:tx>
          <c:invertIfNegative val="0"/>
          <c:cat>
            <c:strRef>
              <c:f>'BRMA Profile - Dundee and Angus'!$J$49:$P$49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Angus'!$J$53:$P$53</c:f>
              <c:numCache>
                <c:formatCode>0.0%</c:formatCode>
                <c:ptCount val="7"/>
                <c:pt idx="0">
                  <c:v>7.1428571428571397E-2</c:v>
                </c:pt>
                <c:pt idx="1">
                  <c:v>-3.3333333333333326E-2</c:v>
                </c:pt>
                <c:pt idx="2">
                  <c:v>3.4482758620689724E-2</c:v>
                </c:pt>
                <c:pt idx="3">
                  <c:v>0</c:v>
                </c:pt>
                <c:pt idx="4">
                  <c:v>6.0000000000000053E-2</c:v>
                </c:pt>
                <c:pt idx="5">
                  <c:v>0</c:v>
                </c:pt>
                <c:pt idx="6">
                  <c:v>0.13571428571428568</c:v>
                </c:pt>
              </c:numCache>
            </c:numRef>
          </c:val>
        </c:ser>
        <c:dLbls>
          <c:showLegendKey val="0"/>
          <c:showVal val="0"/>
          <c:showCatName val="0"/>
          <c:showSerName val="0"/>
          <c:showPercent val="0"/>
          <c:showBubbleSize val="0"/>
        </c:dLbls>
        <c:gapWidth val="150"/>
        <c:axId val="46220032"/>
        <c:axId val="46221568"/>
      </c:barChart>
      <c:catAx>
        <c:axId val="4622003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6221568"/>
        <c:crosses val="autoZero"/>
        <c:auto val="1"/>
        <c:lblAlgn val="ctr"/>
        <c:lblOffset val="100"/>
        <c:noMultiLvlLbl val="0"/>
      </c:catAx>
      <c:valAx>
        <c:axId val="46221568"/>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622003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7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Dundee and Angus'!$I$72</c:f>
              <c:strCache>
                <c:ptCount val="1"/>
                <c:pt idx="0">
                  <c:v>Lower Quartile</c:v>
                </c:pt>
              </c:strCache>
            </c:strRef>
          </c:tx>
          <c:invertIfNegative val="0"/>
          <c:cat>
            <c:strRef>
              <c:f>'BRMA Profile - Dundee and Angus'!$J$71:$P$71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Angus'!$J$72:$P$72</c:f>
              <c:numCache>
                <c:formatCode>0.0%</c:formatCode>
                <c:ptCount val="7"/>
                <c:pt idx="0">
                  <c:v>4.0000000000000036E-2</c:v>
                </c:pt>
                <c:pt idx="1">
                  <c:v>-3.8461538461538436E-2</c:v>
                </c:pt>
                <c:pt idx="2">
                  <c:v>0</c:v>
                </c:pt>
                <c:pt idx="3">
                  <c:v>6.6666666666666652E-2</c:v>
                </c:pt>
                <c:pt idx="4">
                  <c:v>3.125E-2</c:v>
                </c:pt>
                <c:pt idx="5">
                  <c:v>-3.0303030303030276E-2</c:v>
                </c:pt>
                <c:pt idx="6">
                  <c:v>6.6666666666666652E-2</c:v>
                </c:pt>
              </c:numCache>
            </c:numRef>
          </c:val>
        </c:ser>
        <c:ser>
          <c:idx val="2"/>
          <c:order val="1"/>
          <c:tx>
            <c:strRef>
              <c:f>'BRMA Profile - Dundee and Angus'!$I$73</c:f>
              <c:strCache>
                <c:ptCount val="1"/>
                <c:pt idx="0">
                  <c:v>Median</c:v>
                </c:pt>
              </c:strCache>
            </c:strRef>
          </c:tx>
          <c:invertIfNegative val="0"/>
          <c:cat>
            <c:strRef>
              <c:f>'BRMA Profile - Dundee and Angus'!$J$71:$P$71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Angus'!$J$73:$P$73</c:f>
              <c:numCache>
                <c:formatCode>0.0%</c:formatCode>
                <c:ptCount val="7"/>
                <c:pt idx="0">
                  <c:v>3.0303030303030276E-2</c:v>
                </c:pt>
                <c:pt idx="1">
                  <c:v>0</c:v>
                </c:pt>
                <c:pt idx="2">
                  <c:v>0</c:v>
                </c:pt>
                <c:pt idx="3">
                  <c:v>0.11764705882352944</c:v>
                </c:pt>
                <c:pt idx="4">
                  <c:v>0</c:v>
                </c:pt>
                <c:pt idx="5">
                  <c:v>4.7368421052631504E-2</c:v>
                </c:pt>
                <c:pt idx="6">
                  <c:v>0.20606060606060606</c:v>
                </c:pt>
              </c:numCache>
            </c:numRef>
          </c:val>
        </c:ser>
        <c:ser>
          <c:idx val="0"/>
          <c:order val="2"/>
          <c:tx>
            <c:strRef>
              <c:f>'BRMA Profile - Dundee and Angus'!$I$74</c:f>
              <c:strCache>
                <c:ptCount val="1"/>
                <c:pt idx="0">
                  <c:v>Mean</c:v>
                </c:pt>
              </c:strCache>
            </c:strRef>
          </c:tx>
          <c:invertIfNegative val="0"/>
          <c:cat>
            <c:strRef>
              <c:f>'BRMA Profile - Dundee and Angus'!$J$71:$P$71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Angus'!$J$74:$P$74</c:f>
              <c:numCache>
                <c:formatCode>0.0%</c:formatCode>
                <c:ptCount val="7"/>
                <c:pt idx="0">
                  <c:v>0.10251827381759471</c:v>
                </c:pt>
                <c:pt idx="1">
                  <c:v>-5.0243727919144998E-2</c:v>
                </c:pt>
                <c:pt idx="2">
                  <c:v>3.9587992937021754E-2</c:v>
                </c:pt>
                <c:pt idx="3">
                  <c:v>8.8412804456875049E-2</c:v>
                </c:pt>
                <c:pt idx="4">
                  <c:v>6.8663455436375198E-3</c:v>
                </c:pt>
                <c:pt idx="5">
                  <c:v>5.1146402703010629E-3</c:v>
                </c:pt>
                <c:pt idx="6">
                  <c:v>0.19905826666831028</c:v>
                </c:pt>
              </c:numCache>
            </c:numRef>
          </c:val>
        </c:ser>
        <c:ser>
          <c:idx val="1"/>
          <c:order val="3"/>
          <c:tx>
            <c:strRef>
              <c:f>'BRMA Profile - Dundee and Angus'!$I$75</c:f>
              <c:strCache>
                <c:ptCount val="1"/>
                <c:pt idx="0">
                  <c:v>Upper Quartile</c:v>
                </c:pt>
              </c:strCache>
            </c:strRef>
          </c:tx>
          <c:invertIfNegative val="0"/>
          <c:cat>
            <c:strRef>
              <c:f>'BRMA Profile - Dundee and Angus'!$J$71:$P$71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Angus'!$J$75:$P$75</c:f>
              <c:numCache>
                <c:formatCode>0.0%</c:formatCode>
                <c:ptCount val="7"/>
                <c:pt idx="0">
                  <c:v>0.12359550561797761</c:v>
                </c:pt>
                <c:pt idx="1">
                  <c:v>-5.0000000000000044E-2</c:v>
                </c:pt>
                <c:pt idx="2">
                  <c:v>0</c:v>
                </c:pt>
                <c:pt idx="3">
                  <c:v>0.19999999999999996</c:v>
                </c:pt>
                <c:pt idx="4">
                  <c:v>0</c:v>
                </c:pt>
                <c:pt idx="5">
                  <c:v>5.2631578947368363E-2</c:v>
                </c:pt>
                <c:pt idx="6">
                  <c:v>0.348314606741573</c:v>
                </c:pt>
              </c:numCache>
            </c:numRef>
          </c:val>
        </c:ser>
        <c:dLbls>
          <c:showLegendKey val="0"/>
          <c:showVal val="0"/>
          <c:showCatName val="0"/>
          <c:showSerName val="0"/>
          <c:showPercent val="0"/>
          <c:showBubbleSize val="0"/>
        </c:dLbls>
        <c:gapWidth val="150"/>
        <c:axId val="46269952"/>
        <c:axId val="46271488"/>
      </c:barChart>
      <c:catAx>
        <c:axId val="4626995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6271488"/>
        <c:crosses val="autoZero"/>
        <c:auto val="1"/>
        <c:lblAlgn val="ctr"/>
        <c:lblOffset val="100"/>
        <c:noMultiLvlLbl val="0"/>
      </c:catAx>
      <c:valAx>
        <c:axId val="46271488"/>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626995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7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Dundee and Angus'!$I$94</c:f>
              <c:strCache>
                <c:ptCount val="1"/>
                <c:pt idx="0">
                  <c:v>Lower Quartile</c:v>
                </c:pt>
              </c:strCache>
            </c:strRef>
          </c:tx>
          <c:invertIfNegative val="0"/>
          <c:cat>
            <c:strRef>
              <c:f>'BRMA Profile - Dundee and Angus'!$J$93:$P$93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Angus'!$J$94:$P$94</c:f>
              <c:numCache>
                <c:formatCode>0.0%</c:formatCode>
                <c:ptCount val="7"/>
                <c:pt idx="0">
                  <c:v>4.4444444444444509E-2</c:v>
                </c:pt>
                <c:pt idx="1">
                  <c:v>1.4170212765957535E-2</c:v>
                </c:pt>
                <c:pt idx="2">
                  <c:v>4.8965719800276863E-2</c:v>
                </c:pt>
                <c:pt idx="3">
                  <c:v>0</c:v>
                </c:pt>
                <c:pt idx="4">
                  <c:v>0</c:v>
                </c:pt>
                <c:pt idx="5">
                  <c:v>0</c:v>
                </c:pt>
                <c:pt idx="6">
                  <c:v>0.11111111111111116</c:v>
                </c:pt>
              </c:numCache>
            </c:numRef>
          </c:val>
        </c:ser>
        <c:ser>
          <c:idx val="2"/>
          <c:order val="1"/>
          <c:tx>
            <c:strRef>
              <c:f>'BRMA Profile - Dundee and Angus'!$I$95</c:f>
              <c:strCache>
                <c:ptCount val="1"/>
                <c:pt idx="0">
                  <c:v>Median</c:v>
                </c:pt>
              </c:strCache>
            </c:strRef>
          </c:tx>
          <c:invertIfNegative val="0"/>
          <c:cat>
            <c:strRef>
              <c:f>'BRMA Profile - Dundee and Angus'!$J$93:$P$93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Angus'!$J$95:$P$95</c:f>
              <c:numCache>
                <c:formatCode>0.0%</c:formatCode>
                <c:ptCount val="7"/>
                <c:pt idx="0">
                  <c:v>4.0000000000000036E-2</c:v>
                </c:pt>
                <c:pt idx="1">
                  <c:v>1.9230769230769162E-2</c:v>
                </c:pt>
                <c:pt idx="2">
                  <c:v>3.1471698113207491E-2</c:v>
                </c:pt>
                <c:pt idx="3">
                  <c:v>6.0730226092047257E-3</c:v>
                </c:pt>
                <c:pt idx="4">
                  <c:v>5.4545454545454453E-2</c:v>
                </c:pt>
                <c:pt idx="5">
                  <c:v>3.4482758620689724E-2</c:v>
                </c:pt>
                <c:pt idx="6">
                  <c:v>0.19999999999999996</c:v>
                </c:pt>
              </c:numCache>
            </c:numRef>
          </c:val>
        </c:ser>
        <c:ser>
          <c:idx val="0"/>
          <c:order val="2"/>
          <c:tx>
            <c:strRef>
              <c:f>'BRMA Profile - Dundee and Angus'!$I$96</c:f>
              <c:strCache>
                <c:ptCount val="1"/>
                <c:pt idx="0">
                  <c:v>Mean</c:v>
                </c:pt>
              </c:strCache>
            </c:strRef>
          </c:tx>
          <c:invertIfNegative val="0"/>
          <c:cat>
            <c:strRef>
              <c:f>'BRMA Profile - Dundee and Angus'!$J$93:$P$93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Angus'!$J$96:$P$96</c:f>
              <c:numCache>
                <c:formatCode>0.0%</c:formatCode>
                <c:ptCount val="7"/>
                <c:pt idx="0">
                  <c:v>8.369474244844799E-4</c:v>
                </c:pt>
                <c:pt idx="1">
                  <c:v>2.5657594648015758E-2</c:v>
                </c:pt>
                <c:pt idx="2">
                  <c:v>-5.4849349590481156E-3</c:v>
                </c:pt>
                <c:pt idx="3">
                  <c:v>2.2619713061300617E-2</c:v>
                </c:pt>
                <c:pt idx="4">
                  <c:v>5.415057211573493E-2</c:v>
                </c:pt>
                <c:pt idx="5">
                  <c:v>2.2262168141593097E-2</c:v>
                </c:pt>
                <c:pt idx="6">
                  <c:v>0.12500951076618727</c:v>
                </c:pt>
              </c:numCache>
            </c:numRef>
          </c:val>
        </c:ser>
        <c:ser>
          <c:idx val="1"/>
          <c:order val="3"/>
          <c:tx>
            <c:strRef>
              <c:f>'BRMA Profile - Dundee and Angus'!$I$97</c:f>
              <c:strCache>
                <c:ptCount val="1"/>
                <c:pt idx="0">
                  <c:v>Upper Quartile</c:v>
                </c:pt>
              </c:strCache>
            </c:strRef>
          </c:tx>
          <c:invertIfNegative val="0"/>
          <c:cat>
            <c:strRef>
              <c:f>'BRMA Profile - Dundee and Angus'!$J$93:$P$93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Dundee and Angus'!$J$97:$P$97</c:f>
              <c:numCache>
                <c:formatCode>0.0%</c:formatCode>
                <c:ptCount val="7"/>
                <c:pt idx="0">
                  <c:v>-3.3333333333333326E-2</c:v>
                </c:pt>
                <c:pt idx="1">
                  <c:v>3.4482758620689724E-2</c:v>
                </c:pt>
                <c:pt idx="2">
                  <c:v>0</c:v>
                </c:pt>
                <c:pt idx="3">
                  <c:v>0</c:v>
                </c:pt>
                <c:pt idx="4">
                  <c:v>6.6666666666666652E-2</c:v>
                </c:pt>
                <c:pt idx="5">
                  <c:v>0</c:v>
                </c:pt>
                <c:pt idx="6">
                  <c:v>6.6666666666666652E-2</c:v>
                </c:pt>
              </c:numCache>
            </c:numRef>
          </c:val>
        </c:ser>
        <c:dLbls>
          <c:showLegendKey val="0"/>
          <c:showVal val="0"/>
          <c:showCatName val="0"/>
          <c:showSerName val="0"/>
          <c:showPercent val="0"/>
          <c:showBubbleSize val="0"/>
        </c:dLbls>
        <c:gapWidth val="150"/>
        <c:axId val="46316160"/>
        <c:axId val="46330240"/>
      </c:barChart>
      <c:catAx>
        <c:axId val="4631616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6330240"/>
        <c:crosses val="autoZero"/>
        <c:auto val="1"/>
        <c:lblAlgn val="ctr"/>
        <c:lblOffset val="100"/>
        <c:noMultiLvlLbl val="0"/>
      </c:catAx>
      <c:valAx>
        <c:axId val="46330240"/>
        <c:scaling>
          <c:orientation val="minMax"/>
          <c:max val="0.15000000000000002"/>
          <c:min val="-6.0000000000000012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63161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7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Dundee and Angus'!$A$142</c:f>
              <c:strCache>
                <c:ptCount val="1"/>
                <c:pt idx="0">
                  <c:v>1 Bedroom </c:v>
                </c:pt>
              </c:strCache>
            </c:strRef>
          </c:tx>
          <c:invertIfNegative val="0"/>
          <c:cat>
            <c:numRef>
              <c:f>'BRMA Profile - Dundee and Angus'!$B$141:$H$141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Angus'!$B$142:$H$142</c:f>
              <c:numCache>
                <c:formatCode>#,##0</c:formatCode>
                <c:ptCount val="7"/>
                <c:pt idx="0">
                  <c:v>319</c:v>
                </c:pt>
                <c:pt idx="1">
                  <c:v>458</c:v>
                </c:pt>
                <c:pt idx="2">
                  <c:v>483</c:v>
                </c:pt>
                <c:pt idx="3">
                  <c:v>437</c:v>
                </c:pt>
                <c:pt idx="4">
                  <c:v>405</c:v>
                </c:pt>
                <c:pt idx="5">
                  <c:v>406</c:v>
                </c:pt>
                <c:pt idx="6">
                  <c:v>382</c:v>
                </c:pt>
              </c:numCache>
            </c:numRef>
          </c:val>
        </c:ser>
        <c:ser>
          <c:idx val="1"/>
          <c:order val="1"/>
          <c:tx>
            <c:strRef>
              <c:f>'BRMA Profile - Dundee and Angus'!$A$143</c:f>
              <c:strCache>
                <c:ptCount val="1"/>
                <c:pt idx="0">
                  <c:v>2 Bedrooms</c:v>
                </c:pt>
              </c:strCache>
            </c:strRef>
          </c:tx>
          <c:invertIfNegative val="0"/>
          <c:cat>
            <c:numRef>
              <c:f>'BRMA Profile - Dundee and Angus'!$B$141:$H$141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Angus'!$B$143:$H$143</c:f>
              <c:numCache>
                <c:formatCode>#,##0</c:formatCode>
                <c:ptCount val="7"/>
                <c:pt idx="0">
                  <c:v>613</c:v>
                </c:pt>
                <c:pt idx="1">
                  <c:v>818</c:v>
                </c:pt>
                <c:pt idx="2">
                  <c:v>918</c:v>
                </c:pt>
                <c:pt idx="3">
                  <c:v>790</c:v>
                </c:pt>
                <c:pt idx="4">
                  <c:v>856</c:v>
                </c:pt>
                <c:pt idx="5">
                  <c:v>860</c:v>
                </c:pt>
                <c:pt idx="6">
                  <c:v>950</c:v>
                </c:pt>
              </c:numCache>
            </c:numRef>
          </c:val>
        </c:ser>
        <c:ser>
          <c:idx val="2"/>
          <c:order val="2"/>
          <c:tx>
            <c:strRef>
              <c:f>'BRMA Profile - Dundee and Angus'!$A$144</c:f>
              <c:strCache>
                <c:ptCount val="1"/>
                <c:pt idx="0">
                  <c:v>3 Bedrooms</c:v>
                </c:pt>
              </c:strCache>
            </c:strRef>
          </c:tx>
          <c:invertIfNegative val="0"/>
          <c:cat>
            <c:numRef>
              <c:f>'BRMA Profile - Dundee and Angus'!$B$141:$H$141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Angus'!$B$144:$H$144</c:f>
              <c:numCache>
                <c:formatCode>#,##0</c:formatCode>
                <c:ptCount val="7"/>
                <c:pt idx="0">
                  <c:v>198</c:v>
                </c:pt>
                <c:pt idx="1">
                  <c:v>224</c:v>
                </c:pt>
                <c:pt idx="2">
                  <c:v>283</c:v>
                </c:pt>
                <c:pt idx="3">
                  <c:v>245</c:v>
                </c:pt>
                <c:pt idx="4">
                  <c:v>303</c:v>
                </c:pt>
                <c:pt idx="5">
                  <c:v>283</c:v>
                </c:pt>
                <c:pt idx="6">
                  <c:v>335</c:v>
                </c:pt>
              </c:numCache>
            </c:numRef>
          </c:val>
        </c:ser>
        <c:ser>
          <c:idx val="3"/>
          <c:order val="3"/>
          <c:tx>
            <c:strRef>
              <c:f>'BRMA Profile - Dundee and Angus'!$A$145</c:f>
              <c:strCache>
                <c:ptCount val="1"/>
                <c:pt idx="0">
                  <c:v>4 Bedrooms</c:v>
                </c:pt>
              </c:strCache>
            </c:strRef>
          </c:tx>
          <c:invertIfNegative val="0"/>
          <c:cat>
            <c:numRef>
              <c:f>'BRMA Profile - Dundee and Angus'!$B$141:$H$141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Angus'!$B$145:$H$145</c:f>
              <c:numCache>
                <c:formatCode>#,##0</c:formatCode>
                <c:ptCount val="7"/>
                <c:pt idx="0">
                  <c:v>71</c:v>
                </c:pt>
                <c:pt idx="1">
                  <c:v>107</c:v>
                </c:pt>
                <c:pt idx="2">
                  <c:v>121</c:v>
                </c:pt>
                <c:pt idx="3">
                  <c:v>93</c:v>
                </c:pt>
                <c:pt idx="4">
                  <c:v>107</c:v>
                </c:pt>
                <c:pt idx="5">
                  <c:v>105</c:v>
                </c:pt>
                <c:pt idx="6">
                  <c:v>85</c:v>
                </c:pt>
              </c:numCache>
            </c:numRef>
          </c:val>
        </c:ser>
        <c:ser>
          <c:idx val="4"/>
          <c:order val="4"/>
          <c:tx>
            <c:strRef>
              <c:f>'BRMA Profile - Dundee and Angus'!$A$146</c:f>
              <c:strCache>
                <c:ptCount val="1"/>
                <c:pt idx="0">
                  <c:v>1 Bedroom Shared</c:v>
                </c:pt>
              </c:strCache>
            </c:strRef>
          </c:tx>
          <c:invertIfNegative val="0"/>
          <c:cat>
            <c:numRef>
              <c:f>'BRMA Profile - Dundee and Angus'!$B$141:$H$141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Angus'!$B$146:$H$146</c:f>
              <c:numCache>
                <c:formatCode>#,##0</c:formatCode>
                <c:ptCount val="7"/>
                <c:pt idx="0">
                  <c:v>94</c:v>
                </c:pt>
                <c:pt idx="1">
                  <c:v>138</c:v>
                </c:pt>
                <c:pt idx="2">
                  <c:v>143</c:v>
                </c:pt>
                <c:pt idx="3">
                  <c:v>108</c:v>
                </c:pt>
                <c:pt idx="4">
                  <c:v>104</c:v>
                </c:pt>
                <c:pt idx="5">
                  <c:v>95</c:v>
                </c:pt>
                <c:pt idx="6">
                  <c:v>93</c:v>
                </c:pt>
              </c:numCache>
            </c:numRef>
          </c:val>
        </c:ser>
        <c:dLbls>
          <c:showLegendKey val="0"/>
          <c:showVal val="0"/>
          <c:showCatName val="0"/>
          <c:showSerName val="0"/>
          <c:showPercent val="0"/>
          <c:showBubbleSize val="0"/>
        </c:dLbls>
        <c:gapWidth val="150"/>
        <c:overlap val="100"/>
        <c:axId val="46358912"/>
        <c:axId val="46360448"/>
      </c:barChart>
      <c:catAx>
        <c:axId val="46358912"/>
        <c:scaling>
          <c:orientation val="minMax"/>
        </c:scaling>
        <c:delete val="0"/>
        <c:axPos val="b"/>
        <c:numFmt formatCode="General" sourceLinked="1"/>
        <c:majorTickMark val="out"/>
        <c:minorTickMark val="none"/>
        <c:tickLblPos val="nextTo"/>
        <c:crossAx val="46360448"/>
        <c:crosses val="autoZero"/>
        <c:auto val="1"/>
        <c:lblAlgn val="ctr"/>
        <c:lblOffset val="100"/>
        <c:noMultiLvlLbl val="0"/>
      </c:catAx>
      <c:valAx>
        <c:axId val="46360448"/>
        <c:scaling>
          <c:orientation val="minMax"/>
        </c:scaling>
        <c:delete val="0"/>
        <c:axPos val="l"/>
        <c:majorGridlines/>
        <c:numFmt formatCode="#,##0" sourceLinked="1"/>
        <c:majorTickMark val="out"/>
        <c:minorTickMark val="none"/>
        <c:tickLblPos val="nextTo"/>
        <c:crossAx val="4635891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Dundee and Angus'!$I$142</c:f>
              <c:strCache>
                <c:ptCount val="1"/>
                <c:pt idx="0">
                  <c:v>1 Bedroom </c:v>
                </c:pt>
              </c:strCache>
            </c:strRef>
          </c:tx>
          <c:invertIfNegative val="0"/>
          <c:cat>
            <c:numRef>
              <c:f>'BRMA Profile - Dundee and Angus'!$J$141:$P$141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Angus'!$J$142:$P$142</c:f>
              <c:numCache>
                <c:formatCode>0%</c:formatCode>
                <c:ptCount val="7"/>
                <c:pt idx="0">
                  <c:v>0.24633204633204633</c:v>
                </c:pt>
                <c:pt idx="1">
                  <c:v>0.26246418338108884</c:v>
                </c:pt>
                <c:pt idx="2">
                  <c:v>0.24794661190965092</c:v>
                </c:pt>
                <c:pt idx="3">
                  <c:v>0.26120741183502688</c:v>
                </c:pt>
                <c:pt idx="4">
                  <c:v>0.22816901408450704</c:v>
                </c:pt>
                <c:pt idx="5">
                  <c:v>0.23213264722698684</c:v>
                </c:pt>
                <c:pt idx="6">
                  <c:v>0.20704607046070461</c:v>
                </c:pt>
              </c:numCache>
            </c:numRef>
          </c:val>
        </c:ser>
        <c:ser>
          <c:idx val="1"/>
          <c:order val="1"/>
          <c:tx>
            <c:strRef>
              <c:f>'BRMA Profile - Dundee and Angus'!$I$143</c:f>
              <c:strCache>
                <c:ptCount val="1"/>
                <c:pt idx="0">
                  <c:v>2 Bedrooms</c:v>
                </c:pt>
              </c:strCache>
            </c:strRef>
          </c:tx>
          <c:invertIfNegative val="0"/>
          <c:cat>
            <c:numRef>
              <c:f>'BRMA Profile - Dundee and Angus'!$J$141:$P$141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Angus'!$J$143:$P$143</c:f>
              <c:numCache>
                <c:formatCode>0%</c:formatCode>
                <c:ptCount val="7"/>
                <c:pt idx="0">
                  <c:v>0.47335907335907335</c:v>
                </c:pt>
                <c:pt idx="1">
                  <c:v>0.46876790830945558</c:v>
                </c:pt>
                <c:pt idx="2">
                  <c:v>0.47125256673511295</c:v>
                </c:pt>
                <c:pt idx="3">
                  <c:v>0.4722056186491333</c:v>
                </c:pt>
                <c:pt idx="4">
                  <c:v>0.48225352112676056</c:v>
                </c:pt>
                <c:pt idx="5">
                  <c:v>0.49170954831332192</c:v>
                </c:pt>
                <c:pt idx="6">
                  <c:v>0.51490514905149054</c:v>
                </c:pt>
              </c:numCache>
            </c:numRef>
          </c:val>
        </c:ser>
        <c:ser>
          <c:idx val="2"/>
          <c:order val="2"/>
          <c:tx>
            <c:strRef>
              <c:f>'BRMA Profile - Dundee and Angus'!$I$144</c:f>
              <c:strCache>
                <c:ptCount val="1"/>
                <c:pt idx="0">
                  <c:v>3 Bedrooms</c:v>
                </c:pt>
              </c:strCache>
            </c:strRef>
          </c:tx>
          <c:invertIfNegative val="0"/>
          <c:cat>
            <c:numRef>
              <c:f>'BRMA Profile - Dundee and Angus'!$J$141:$P$141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Angus'!$J$144:$P$144</c:f>
              <c:numCache>
                <c:formatCode>0%</c:formatCode>
                <c:ptCount val="7"/>
                <c:pt idx="0">
                  <c:v>0.15289575289575288</c:v>
                </c:pt>
                <c:pt idx="1">
                  <c:v>0.12836676217765042</c:v>
                </c:pt>
                <c:pt idx="2">
                  <c:v>0.14527720739219713</c:v>
                </c:pt>
                <c:pt idx="3">
                  <c:v>0.14644351464435146</c:v>
                </c:pt>
                <c:pt idx="4">
                  <c:v>0.17070422535211269</c:v>
                </c:pt>
                <c:pt idx="5">
                  <c:v>0.16180674671240708</c:v>
                </c:pt>
                <c:pt idx="6">
                  <c:v>0.18157181571815717</c:v>
                </c:pt>
              </c:numCache>
            </c:numRef>
          </c:val>
        </c:ser>
        <c:ser>
          <c:idx val="3"/>
          <c:order val="3"/>
          <c:tx>
            <c:strRef>
              <c:f>'BRMA Profile - Dundee and Angus'!$I$145</c:f>
              <c:strCache>
                <c:ptCount val="1"/>
                <c:pt idx="0">
                  <c:v>4 Bedrooms</c:v>
                </c:pt>
              </c:strCache>
            </c:strRef>
          </c:tx>
          <c:invertIfNegative val="0"/>
          <c:cat>
            <c:numRef>
              <c:f>'BRMA Profile - Dundee and Angus'!$J$141:$P$141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Angus'!$J$145:$P$145</c:f>
              <c:numCache>
                <c:formatCode>0%</c:formatCode>
                <c:ptCount val="7"/>
                <c:pt idx="0">
                  <c:v>5.4826254826254826E-2</c:v>
                </c:pt>
                <c:pt idx="1">
                  <c:v>6.1318051575931232E-2</c:v>
                </c:pt>
                <c:pt idx="2">
                  <c:v>6.2114989733059546E-2</c:v>
                </c:pt>
                <c:pt idx="3">
                  <c:v>5.5588762701733414E-2</c:v>
                </c:pt>
                <c:pt idx="4">
                  <c:v>6.0281690140845071E-2</c:v>
                </c:pt>
                <c:pt idx="5">
                  <c:v>6.0034305317324184E-2</c:v>
                </c:pt>
                <c:pt idx="6">
                  <c:v>4.6070460704607047E-2</c:v>
                </c:pt>
              </c:numCache>
            </c:numRef>
          </c:val>
        </c:ser>
        <c:ser>
          <c:idx val="4"/>
          <c:order val="4"/>
          <c:tx>
            <c:strRef>
              <c:f>'BRMA Profile - Dundee and Angus'!$I$146</c:f>
              <c:strCache>
                <c:ptCount val="1"/>
                <c:pt idx="0">
                  <c:v>1 Bedroom Shared</c:v>
                </c:pt>
              </c:strCache>
            </c:strRef>
          </c:tx>
          <c:invertIfNegative val="0"/>
          <c:cat>
            <c:numRef>
              <c:f>'BRMA Profile - Dundee and Angus'!$J$141:$P$141</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Angus'!$J$146:$P$146</c:f>
              <c:numCache>
                <c:formatCode>0%</c:formatCode>
                <c:ptCount val="7"/>
                <c:pt idx="0">
                  <c:v>7.2586872586872589E-2</c:v>
                </c:pt>
                <c:pt idx="1">
                  <c:v>7.9083094555873923E-2</c:v>
                </c:pt>
                <c:pt idx="2">
                  <c:v>7.3408624229979472E-2</c:v>
                </c:pt>
                <c:pt idx="3">
                  <c:v>6.4554692169754929E-2</c:v>
                </c:pt>
                <c:pt idx="4">
                  <c:v>5.8591549295774648E-2</c:v>
                </c:pt>
                <c:pt idx="5">
                  <c:v>5.431675242995998E-2</c:v>
                </c:pt>
                <c:pt idx="6">
                  <c:v>5.0406504065040651E-2</c:v>
                </c:pt>
              </c:numCache>
            </c:numRef>
          </c:val>
        </c:ser>
        <c:dLbls>
          <c:showLegendKey val="0"/>
          <c:showVal val="0"/>
          <c:showCatName val="0"/>
          <c:showSerName val="0"/>
          <c:showPercent val="0"/>
          <c:showBubbleSize val="0"/>
        </c:dLbls>
        <c:gapWidth val="150"/>
        <c:overlap val="100"/>
        <c:axId val="46994944"/>
        <c:axId val="46996480"/>
      </c:barChart>
      <c:catAx>
        <c:axId val="46994944"/>
        <c:scaling>
          <c:orientation val="minMax"/>
        </c:scaling>
        <c:delete val="0"/>
        <c:axPos val="b"/>
        <c:numFmt formatCode="General" sourceLinked="1"/>
        <c:majorTickMark val="out"/>
        <c:minorTickMark val="none"/>
        <c:tickLblPos val="nextTo"/>
        <c:crossAx val="46996480"/>
        <c:crosses val="autoZero"/>
        <c:auto val="1"/>
        <c:lblAlgn val="ctr"/>
        <c:lblOffset val="100"/>
        <c:noMultiLvlLbl val="0"/>
      </c:catAx>
      <c:valAx>
        <c:axId val="46996480"/>
        <c:scaling>
          <c:orientation val="minMax"/>
        </c:scaling>
        <c:delete val="0"/>
        <c:axPos val="l"/>
        <c:majorGridlines/>
        <c:numFmt formatCode="0%" sourceLinked="1"/>
        <c:majorTickMark val="out"/>
        <c:minorTickMark val="none"/>
        <c:tickLblPos val="nextTo"/>
        <c:crossAx val="469949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Dundee and Angus'!$A$122</c:f>
              <c:strCache>
                <c:ptCount val="1"/>
                <c:pt idx="0">
                  <c:v>4 Bedrooms</c:v>
                </c:pt>
              </c:strCache>
            </c:strRef>
          </c:tx>
          <c:cat>
            <c:numRef>
              <c:f>'BRMA Profile - Dundee and Angus'!$B$117:$H$117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Angus'!$B$122:$H$122</c:f>
              <c:numCache>
                <c:formatCode>#,##0</c:formatCode>
                <c:ptCount val="7"/>
                <c:pt idx="0">
                  <c:v>811.27</c:v>
                </c:pt>
                <c:pt idx="1">
                  <c:v>894.44</c:v>
                </c:pt>
                <c:pt idx="2">
                  <c:v>849.5</c:v>
                </c:pt>
                <c:pt idx="3">
                  <c:v>883.13</c:v>
                </c:pt>
                <c:pt idx="4">
                  <c:v>961.21</c:v>
                </c:pt>
                <c:pt idx="5">
                  <c:v>967.81</c:v>
                </c:pt>
                <c:pt idx="6">
                  <c:v>972.76</c:v>
                </c:pt>
              </c:numCache>
            </c:numRef>
          </c:val>
          <c:smooth val="0"/>
        </c:ser>
        <c:ser>
          <c:idx val="0"/>
          <c:order val="1"/>
          <c:tx>
            <c:strRef>
              <c:f>'BRMA Profile - Dundee and Angus'!$A$121</c:f>
              <c:strCache>
                <c:ptCount val="1"/>
                <c:pt idx="0">
                  <c:v>3 Bedrooms</c:v>
                </c:pt>
              </c:strCache>
            </c:strRef>
          </c:tx>
          <c:cat>
            <c:numRef>
              <c:f>'BRMA Profile - Dundee and Angus'!$B$117:$H$117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Angus'!$B$121:$H$121</c:f>
              <c:numCache>
                <c:formatCode>#,##0</c:formatCode>
                <c:ptCount val="7"/>
                <c:pt idx="0">
                  <c:v>632.52</c:v>
                </c:pt>
                <c:pt idx="1">
                  <c:v>651.09</c:v>
                </c:pt>
                <c:pt idx="2">
                  <c:v>643.12</c:v>
                </c:pt>
                <c:pt idx="3">
                  <c:v>644.39</c:v>
                </c:pt>
                <c:pt idx="4">
                  <c:v>668.02</c:v>
                </c:pt>
                <c:pt idx="5">
                  <c:v>684.17</c:v>
                </c:pt>
                <c:pt idx="6">
                  <c:v>701.64</c:v>
                </c:pt>
              </c:numCache>
            </c:numRef>
          </c:val>
          <c:smooth val="0"/>
        </c:ser>
        <c:ser>
          <c:idx val="1"/>
          <c:order val="2"/>
          <c:tx>
            <c:strRef>
              <c:f>'BRMA Profile - Dundee and Angus'!$A$120</c:f>
              <c:strCache>
                <c:ptCount val="1"/>
                <c:pt idx="0">
                  <c:v>2 Bedrooms</c:v>
                </c:pt>
              </c:strCache>
            </c:strRef>
          </c:tx>
          <c:cat>
            <c:numRef>
              <c:f>'BRMA Profile - Dundee and Angus'!$B$117:$H$117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Angus'!$B$120:$H$120</c:f>
              <c:numCache>
                <c:formatCode>#,##0</c:formatCode>
                <c:ptCount val="7"/>
                <c:pt idx="0">
                  <c:v>497.46</c:v>
                </c:pt>
                <c:pt idx="1">
                  <c:v>520.5</c:v>
                </c:pt>
                <c:pt idx="2">
                  <c:v>502.96</c:v>
                </c:pt>
                <c:pt idx="3">
                  <c:v>515.07000000000005</c:v>
                </c:pt>
                <c:pt idx="4">
                  <c:v>517.76</c:v>
                </c:pt>
                <c:pt idx="5">
                  <c:v>530.9</c:v>
                </c:pt>
                <c:pt idx="6">
                  <c:v>545.96</c:v>
                </c:pt>
              </c:numCache>
            </c:numRef>
          </c:val>
          <c:smooth val="0"/>
        </c:ser>
        <c:ser>
          <c:idx val="2"/>
          <c:order val="3"/>
          <c:tx>
            <c:strRef>
              <c:f>'BRMA Profile - Dundee and Angus'!$A$119</c:f>
              <c:strCache>
                <c:ptCount val="1"/>
                <c:pt idx="0">
                  <c:v>1 Bedroom </c:v>
                </c:pt>
              </c:strCache>
            </c:strRef>
          </c:tx>
          <c:cat>
            <c:numRef>
              <c:f>'BRMA Profile - Dundee and Angus'!$B$117:$H$117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Angus'!$B$119:$H$119</c:f>
              <c:numCache>
                <c:formatCode>#,##0</c:formatCode>
                <c:ptCount val="7"/>
                <c:pt idx="0">
                  <c:v>350.87</c:v>
                </c:pt>
                <c:pt idx="1">
                  <c:v>360.3</c:v>
                </c:pt>
                <c:pt idx="2">
                  <c:v>361.48</c:v>
                </c:pt>
                <c:pt idx="3">
                  <c:v>362.12</c:v>
                </c:pt>
                <c:pt idx="4">
                  <c:v>369.12</c:v>
                </c:pt>
                <c:pt idx="5">
                  <c:v>381.24</c:v>
                </c:pt>
                <c:pt idx="6">
                  <c:v>383.14</c:v>
                </c:pt>
              </c:numCache>
            </c:numRef>
          </c:val>
          <c:smooth val="0"/>
        </c:ser>
        <c:ser>
          <c:idx val="3"/>
          <c:order val="4"/>
          <c:tx>
            <c:strRef>
              <c:f>'BRMA Profile - Dundee and Angus'!$A$118</c:f>
              <c:strCache>
                <c:ptCount val="1"/>
                <c:pt idx="0">
                  <c:v>1 Bedroom Shared</c:v>
                </c:pt>
              </c:strCache>
            </c:strRef>
          </c:tx>
          <c:cat>
            <c:numRef>
              <c:f>'BRMA Profile - Dundee and Angus'!$B$117:$H$117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Angus'!$B$118:$H$118</c:f>
              <c:numCache>
                <c:formatCode>#,##0</c:formatCode>
                <c:ptCount val="7"/>
                <c:pt idx="0">
                  <c:v>262.86</c:v>
                </c:pt>
                <c:pt idx="1">
                  <c:v>263.08</c:v>
                </c:pt>
                <c:pt idx="2">
                  <c:v>269.83</c:v>
                </c:pt>
                <c:pt idx="3">
                  <c:v>268.35000000000002</c:v>
                </c:pt>
                <c:pt idx="4">
                  <c:v>274.42</c:v>
                </c:pt>
                <c:pt idx="5">
                  <c:v>289.27999999999997</c:v>
                </c:pt>
                <c:pt idx="6">
                  <c:v>295.72000000000003</c:v>
                </c:pt>
              </c:numCache>
            </c:numRef>
          </c:val>
          <c:smooth val="0"/>
        </c:ser>
        <c:dLbls>
          <c:showLegendKey val="0"/>
          <c:showVal val="0"/>
          <c:showCatName val="0"/>
          <c:showSerName val="0"/>
          <c:showPercent val="0"/>
          <c:showBubbleSize val="0"/>
        </c:dLbls>
        <c:marker val="1"/>
        <c:smooth val="0"/>
        <c:axId val="47057152"/>
        <c:axId val="47067136"/>
      </c:lineChart>
      <c:catAx>
        <c:axId val="47057152"/>
        <c:scaling>
          <c:orientation val="minMax"/>
        </c:scaling>
        <c:delete val="0"/>
        <c:axPos val="b"/>
        <c:numFmt formatCode="General" sourceLinked="1"/>
        <c:majorTickMark val="none"/>
        <c:minorTickMark val="none"/>
        <c:tickLblPos val="nextTo"/>
        <c:txPr>
          <a:bodyPr/>
          <a:lstStyle/>
          <a:p>
            <a:pPr>
              <a:defRPr sz="800"/>
            </a:pPr>
            <a:endParaRPr lang="en-US"/>
          </a:p>
        </c:txPr>
        <c:crossAx val="47067136"/>
        <c:crosses val="autoZero"/>
        <c:auto val="1"/>
        <c:lblAlgn val="ctr"/>
        <c:lblOffset val="100"/>
        <c:noMultiLvlLbl val="0"/>
      </c:catAx>
      <c:valAx>
        <c:axId val="4706713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705715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Dundee and Angus'!$I$122</c:f>
              <c:strCache>
                <c:ptCount val="1"/>
                <c:pt idx="0">
                  <c:v>4 Bedrooms</c:v>
                </c:pt>
              </c:strCache>
            </c:strRef>
          </c:tx>
          <c:cat>
            <c:numRef>
              <c:f>'BRMA Profile - Dundee and Angus'!$J$117:$P$117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Angus'!$J$122:$P$122</c:f>
              <c:numCache>
                <c:formatCode>#,##0</c:formatCode>
                <c:ptCount val="7"/>
                <c:pt idx="0">
                  <c:v>825</c:v>
                </c:pt>
                <c:pt idx="1">
                  <c:v>850</c:v>
                </c:pt>
                <c:pt idx="2">
                  <c:v>850</c:v>
                </c:pt>
                <c:pt idx="3">
                  <c:v>850</c:v>
                </c:pt>
                <c:pt idx="4">
                  <c:v>950</c:v>
                </c:pt>
                <c:pt idx="5">
                  <c:v>950</c:v>
                </c:pt>
                <c:pt idx="6">
                  <c:v>995</c:v>
                </c:pt>
              </c:numCache>
            </c:numRef>
          </c:val>
          <c:smooth val="0"/>
        </c:ser>
        <c:ser>
          <c:idx val="0"/>
          <c:order val="1"/>
          <c:tx>
            <c:strRef>
              <c:f>'BRMA Profile - Dundee and Angus'!$I$121</c:f>
              <c:strCache>
                <c:ptCount val="1"/>
                <c:pt idx="0">
                  <c:v>3 Bedrooms</c:v>
                </c:pt>
              </c:strCache>
            </c:strRef>
          </c:tx>
          <c:cat>
            <c:numRef>
              <c:f>'BRMA Profile - Dundee and Angus'!$J$117:$P$117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Angus'!$J$121:$P$121</c:f>
              <c:numCache>
                <c:formatCode>#,##0</c:formatCode>
                <c:ptCount val="7"/>
                <c:pt idx="0">
                  <c:v>650</c:v>
                </c:pt>
                <c:pt idx="1">
                  <c:v>650</c:v>
                </c:pt>
                <c:pt idx="2">
                  <c:v>650</c:v>
                </c:pt>
                <c:pt idx="3">
                  <c:v>625</c:v>
                </c:pt>
                <c:pt idx="4">
                  <c:v>650</c:v>
                </c:pt>
                <c:pt idx="5">
                  <c:v>690</c:v>
                </c:pt>
                <c:pt idx="6">
                  <c:v>700</c:v>
                </c:pt>
              </c:numCache>
            </c:numRef>
          </c:val>
          <c:smooth val="0"/>
        </c:ser>
        <c:ser>
          <c:idx val="1"/>
          <c:order val="2"/>
          <c:tx>
            <c:strRef>
              <c:f>'BRMA Profile - Dundee and Angus'!$I$120</c:f>
              <c:strCache>
                <c:ptCount val="1"/>
                <c:pt idx="0">
                  <c:v>2 Bedrooms</c:v>
                </c:pt>
              </c:strCache>
            </c:strRef>
          </c:tx>
          <c:cat>
            <c:numRef>
              <c:f>'BRMA Profile - Dundee and Angus'!$J$117:$P$117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Angus'!$J$120:$P$120</c:f>
              <c:numCache>
                <c:formatCode>#,##0</c:formatCode>
                <c:ptCount val="7"/>
                <c:pt idx="0">
                  <c:v>480</c:v>
                </c:pt>
                <c:pt idx="1">
                  <c:v>500</c:v>
                </c:pt>
                <c:pt idx="2">
                  <c:v>490</c:v>
                </c:pt>
                <c:pt idx="3">
                  <c:v>500</c:v>
                </c:pt>
                <c:pt idx="4">
                  <c:v>500</c:v>
                </c:pt>
                <c:pt idx="5">
                  <c:v>517.5</c:v>
                </c:pt>
                <c:pt idx="6">
                  <c:v>530</c:v>
                </c:pt>
              </c:numCache>
            </c:numRef>
          </c:val>
          <c:smooth val="0"/>
        </c:ser>
        <c:ser>
          <c:idx val="2"/>
          <c:order val="3"/>
          <c:tx>
            <c:strRef>
              <c:f>'BRMA Profile - Dundee and Angus'!$I$119</c:f>
              <c:strCache>
                <c:ptCount val="1"/>
                <c:pt idx="0">
                  <c:v>1 Bedroom </c:v>
                </c:pt>
              </c:strCache>
            </c:strRef>
          </c:tx>
          <c:cat>
            <c:numRef>
              <c:f>'BRMA Profile - Dundee and Angus'!$J$117:$P$117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Angus'!$J$119:$P$119</c:f>
              <c:numCache>
                <c:formatCode>#,##0</c:formatCode>
                <c:ptCount val="7"/>
                <c:pt idx="0">
                  <c:v>350</c:v>
                </c:pt>
                <c:pt idx="1">
                  <c:v>350</c:v>
                </c:pt>
                <c:pt idx="2">
                  <c:v>360</c:v>
                </c:pt>
                <c:pt idx="3">
                  <c:v>350</c:v>
                </c:pt>
                <c:pt idx="4">
                  <c:v>365</c:v>
                </c:pt>
                <c:pt idx="5">
                  <c:v>375</c:v>
                </c:pt>
                <c:pt idx="6">
                  <c:v>375</c:v>
                </c:pt>
              </c:numCache>
            </c:numRef>
          </c:val>
          <c:smooth val="0"/>
        </c:ser>
        <c:ser>
          <c:idx val="3"/>
          <c:order val="4"/>
          <c:tx>
            <c:strRef>
              <c:f>'BRMA Profile - Dundee and Angus'!$I$118</c:f>
              <c:strCache>
                <c:ptCount val="1"/>
                <c:pt idx="0">
                  <c:v>1 Bedroom Shared</c:v>
                </c:pt>
              </c:strCache>
            </c:strRef>
          </c:tx>
          <c:cat>
            <c:numRef>
              <c:f>'BRMA Profile - Dundee and Angus'!$J$117:$P$117</c:f>
              <c:numCache>
                <c:formatCode>General</c:formatCode>
                <c:ptCount val="7"/>
                <c:pt idx="0">
                  <c:v>2010</c:v>
                </c:pt>
                <c:pt idx="1">
                  <c:v>2011</c:v>
                </c:pt>
                <c:pt idx="2">
                  <c:v>2012</c:v>
                </c:pt>
                <c:pt idx="3">
                  <c:v>2013</c:v>
                </c:pt>
                <c:pt idx="4">
                  <c:v>2014</c:v>
                </c:pt>
                <c:pt idx="5">
                  <c:v>2015</c:v>
                </c:pt>
                <c:pt idx="6">
                  <c:v>2016</c:v>
                </c:pt>
              </c:numCache>
            </c:numRef>
          </c:cat>
          <c:val>
            <c:numRef>
              <c:f>'BRMA Profile - Dundee and Angus'!$J$118:$P$118</c:f>
              <c:numCache>
                <c:formatCode>#,##0</c:formatCode>
                <c:ptCount val="7"/>
                <c:pt idx="0">
                  <c:v>250</c:v>
                </c:pt>
                <c:pt idx="1">
                  <c:v>260</c:v>
                </c:pt>
                <c:pt idx="2">
                  <c:v>265</c:v>
                </c:pt>
                <c:pt idx="3">
                  <c:v>273.33999999999997</c:v>
                </c:pt>
                <c:pt idx="4">
                  <c:v>275</c:v>
                </c:pt>
                <c:pt idx="5">
                  <c:v>290</c:v>
                </c:pt>
                <c:pt idx="6">
                  <c:v>300</c:v>
                </c:pt>
              </c:numCache>
            </c:numRef>
          </c:val>
          <c:smooth val="0"/>
        </c:ser>
        <c:dLbls>
          <c:showLegendKey val="0"/>
          <c:showVal val="0"/>
          <c:showCatName val="0"/>
          <c:showSerName val="0"/>
          <c:showPercent val="0"/>
          <c:showBubbleSize val="0"/>
        </c:dLbls>
        <c:marker val="1"/>
        <c:smooth val="0"/>
        <c:axId val="47104000"/>
        <c:axId val="47105536"/>
      </c:lineChart>
      <c:catAx>
        <c:axId val="47104000"/>
        <c:scaling>
          <c:orientation val="minMax"/>
        </c:scaling>
        <c:delete val="0"/>
        <c:axPos val="b"/>
        <c:numFmt formatCode="General" sourceLinked="1"/>
        <c:majorTickMark val="none"/>
        <c:minorTickMark val="none"/>
        <c:tickLblPos val="nextTo"/>
        <c:txPr>
          <a:bodyPr/>
          <a:lstStyle/>
          <a:p>
            <a:pPr>
              <a:defRPr sz="800"/>
            </a:pPr>
            <a:endParaRPr lang="en-US"/>
          </a:p>
        </c:txPr>
        <c:crossAx val="47105536"/>
        <c:crosses val="autoZero"/>
        <c:auto val="1"/>
        <c:lblAlgn val="ctr"/>
        <c:lblOffset val="100"/>
        <c:noMultiLvlLbl val="0"/>
      </c:catAx>
      <c:valAx>
        <c:axId val="4710553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710400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East Dunbartonsh'!$A$9</c:f>
              <c:strCache>
                <c:ptCount val="1"/>
                <c:pt idx="0">
                  <c:v>Upper Quartile</c:v>
                </c:pt>
              </c:strCache>
            </c:strRef>
          </c:tx>
          <c:cat>
            <c:numRef>
              <c:f>'BRMA Profile - East Dunbartonsh'!$B$5:$H$5</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Dunbartonsh'!$B$9:$H$9</c:f>
              <c:numCache>
                <c:formatCode>#,##0</c:formatCode>
                <c:ptCount val="7"/>
                <c:pt idx="0">
                  <c:v>475</c:v>
                </c:pt>
                <c:pt idx="1">
                  <c:v>475</c:v>
                </c:pt>
                <c:pt idx="2">
                  <c:v>475</c:v>
                </c:pt>
                <c:pt idx="3">
                  <c:v>495</c:v>
                </c:pt>
                <c:pt idx="4">
                  <c:v>525</c:v>
                </c:pt>
                <c:pt idx="5">
                  <c:v>495</c:v>
                </c:pt>
                <c:pt idx="6">
                  <c:v>525</c:v>
                </c:pt>
              </c:numCache>
            </c:numRef>
          </c:val>
          <c:smooth val="0"/>
        </c:ser>
        <c:ser>
          <c:idx val="0"/>
          <c:order val="1"/>
          <c:tx>
            <c:strRef>
              <c:f>'BRMA Profile - East Dunbartonsh'!$A$8</c:f>
              <c:strCache>
                <c:ptCount val="1"/>
                <c:pt idx="0">
                  <c:v>Mean</c:v>
                </c:pt>
              </c:strCache>
            </c:strRef>
          </c:tx>
          <c:cat>
            <c:numRef>
              <c:f>'BRMA Profile - East Dunbartonsh'!$B$5:$H$5</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Dunbartonsh'!$B$8:$H$8</c:f>
              <c:numCache>
                <c:formatCode>#,##0</c:formatCode>
                <c:ptCount val="7"/>
                <c:pt idx="0">
                  <c:v>449.59</c:v>
                </c:pt>
                <c:pt idx="1">
                  <c:v>456.61</c:v>
                </c:pt>
                <c:pt idx="2">
                  <c:v>440.86</c:v>
                </c:pt>
                <c:pt idx="3">
                  <c:v>465.96</c:v>
                </c:pt>
                <c:pt idx="4">
                  <c:v>472.07</c:v>
                </c:pt>
                <c:pt idx="5">
                  <c:v>461.49</c:v>
                </c:pt>
                <c:pt idx="6">
                  <c:v>478.92</c:v>
                </c:pt>
              </c:numCache>
            </c:numRef>
          </c:val>
          <c:smooth val="0"/>
        </c:ser>
        <c:ser>
          <c:idx val="2"/>
          <c:order val="2"/>
          <c:tx>
            <c:strRef>
              <c:f>'BRMA Profile - East Dunbartonsh'!$A$7</c:f>
              <c:strCache>
                <c:ptCount val="1"/>
                <c:pt idx="0">
                  <c:v>Median</c:v>
                </c:pt>
              </c:strCache>
            </c:strRef>
          </c:tx>
          <c:cat>
            <c:numRef>
              <c:f>'BRMA Profile - East Dunbartonsh'!$B$5:$H$5</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Dunbartonsh'!$B$7:$H$7</c:f>
              <c:numCache>
                <c:formatCode>#,##0</c:formatCode>
                <c:ptCount val="7"/>
                <c:pt idx="0">
                  <c:v>425</c:v>
                </c:pt>
                <c:pt idx="1">
                  <c:v>450</c:v>
                </c:pt>
                <c:pt idx="2">
                  <c:v>425</c:v>
                </c:pt>
                <c:pt idx="3">
                  <c:v>450</c:v>
                </c:pt>
                <c:pt idx="4">
                  <c:v>450</c:v>
                </c:pt>
                <c:pt idx="5">
                  <c:v>450</c:v>
                </c:pt>
                <c:pt idx="6">
                  <c:v>450</c:v>
                </c:pt>
              </c:numCache>
            </c:numRef>
          </c:val>
          <c:smooth val="0"/>
        </c:ser>
        <c:ser>
          <c:idx val="3"/>
          <c:order val="3"/>
          <c:tx>
            <c:strRef>
              <c:f>'BRMA Profile - East Dunbartonsh'!$A$6</c:f>
              <c:strCache>
                <c:ptCount val="1"/>
                <c:pt idx="0">
                  <c:v>Lower Quartile</c:v>
                </c:pt>
              </c:strCache>
            </c:strRef>
          </c:tx>
          <c:marker>
            <c:symbol val="circle"/>
            <c:size val="7"/>
          </c:marker>
          <c:cat>
            <c:numRef>
              <c:f>'BRMA Profile - East Dunbartonsh'!$B$5:$H$5</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Dunbartonsh'!$B$6:$H$6</c:f>
              <c:numCache>
                <c:formatCode>#,##0</c:formatCode>
                <c:ptCount val="7"/>
                <c:pt idx="0">
                  <c:v>400</c:v>
                </c:pt>
                <c:pt idx="1">
                  <c:v>412.5</c:v>
                </c:pt>
                <c:pt idx="2">
                  <c:v>400</c:v>
                </c:pt>
                <c:pt idx="3">
                  <c:v>420</c:v>
                </c:pt>
                <c:pt idx="4">
                  <c:v>425</c:v>
                </c:pt>
                <c:pt idx="5">
                  <c:v>425</c:v>
                </c:pt>
                <c:pt idx="6">
                  <c:v>425</c:v>
                </c:pt>
              </c:numCache>
            </c:numRef>
          </c:val>
          <c:smooth val="0"/>
        </c:ser>
        <c:dLbls>
          <c:showLegendKey val="0"/>
          <c:showVal val="0"/>
          <c:showCatName val="0"/>
          <c:showSerName val="0"/>
          <c:showPercent val="0"/>
          <c:showBubbleSize val="0"/>
        </c:dLbls>
        <c:marker val="1"/>
        <c:smooth val="0"/>
        <c:axId val="46062592"/>
        <c:axId val="46064384"/>
      </c:lineChart>
      <c:catAx>
        <c:axId val="46062592"/>
        <c:scaling>
          <c:orientation val="minMax"/>
        </c:scaling>
        <c:delete val="0"/>
        <c:axPos val="b"/>
        <c:numFmt formatCode="General" sourceLinked="1"/>
        <c:majorTickMark val="none"/>
        <c:minorTickMark val="none"/>
        <c:tickLblPos val="nextTo"/>
        <c:txPr>
          <a:bodyPr/>
          <a:lstStyle/>
          <a:p>
            <a:pPr>
              <a:defRPr sz="800"/>
            </a:pPr>
            <a:endParaRPr lang="en-US"/>
          </a:p>
        </c:txPr>
        <c:crossAx val="46064384"/>
        <c:crosses val="autoZero"/>
        <c:auto val="1"/>
        <c:lblAlgn val="ctr"/>
        <c:lblOffset val="100"/>
        <c:noMultiLvlLbl val="0"/>
      </c:catAx>
      <c:valAx>
        <c:axId val="46064384"/>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6062592"/>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East Dunbartonsh'!$A$31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East Dunbartonsh'!$B$27:$H$27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Dunbartonsh'!$B$31:$H$31</c:f>
              <c:numCache>
                <c:formatCode>#,##0</c:formatCode>
                <c:ptCount val="7"/>
                <c:pt idx="0">
                  <c:v>625</c:v>
                </c:pt>
                <c:pt idx="1">
                  <c:v>650</c:v>
                </c:pt>
                <c:pt idx="2">
                  <c:v>680</c:v>
                </c:pt>
                <c:pt idx="3">
                  <c:v>650</c:v>
                </c:pt>
                <c:pt idx="4">
                  <c:v>695</c:v>
                </c:pt>
                <c:pt idx="5">
                  <c:v>675</c:v>
                </c:pt>
                <c:pt idx="6">
                  <c:v>695</c:v>
                </c:pt>
              </c:numCache>
            </c:numRef>
          </c:val>
          <c:smooth val="0"/>
        </c:ser>
        <c:ser>
          <c:idx val="2"/>
          <c:order val="1"/>
          <c:tx>
            <c:strRef>
              <c:f>'BRMA Profile - East Dunbartonsh'!$A$30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East Dunbartonsh'!$B$27:$H$27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Dunbartonsh'!$B$30:$H$30</c:f>
              <c:numCache>
                <c:formatCode>#,##0</c:formatCode>
                <c:ptCount val="7"/>
                <c:pt idx="0">
                  <c:v>581.12</c:v>
                </c:pt>
                <c:pt idx="1">
                  <c:v>571.97</c:v>
                </c:pt>
                <c:pt idx="2">
                  <c:v>608.66</c:v>
                </c:pt>
                <c:pt idx="3">
                  <c:v>587.11</c:v>
                </c:pt>
                <c:pt idx="4">
                  <c:v>603.70000000000005</c:v>
                </c:pt>
                <c:pt idx="5">
                  <c:v>610.75</c:v>
                </c:pt>
                <c:pt idx="6">
                  <c:v>635.52</c:v>
                </c:pt>
              </c:numCache>
            </c:numRef>
          </c:val>
          <c:smooth val="0"/>
        </c:ser>
        <c:ser>
          <c:idx val="1"/>
          <c:order val="2"/>
          <c:tx>
            <c:strRef>
              <c:f>'BRMA Profile - East Dunbartonsh'!$A$29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East Dunbartonsh'!$B$27:$H$27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Dunbartonsh'!$B$29:$H$29</c:f>
              <c:numCache>
                <c:formatCode>#,##0</c:formatCode>
                <c:ptCount val="7"/>
                <c:pt idx="0">
                  <c:v>575</c:v>
                </c:pt>
                <c:pt idx="1">
                  <c:v>550</c:v>
                </c:pt>
                <c:pt idx="2">
                  <c:v>595</c:v>
                </c:pt>
                <c:pt idx="3">
                  <c:v>575</c:v>
                </c:pt>
                <c:pt idx="4">
                  <c:v>575</c:v>
                </c:pt>
                <c:pt idx="5">
                  <c:v>575</c:v>
                </c:pt>
                <c:pt idx="6">
                  <c:v>625</c:v>
                </c:pt>
              </c:numCache>
            </c:numRef>
          </c:val>
          <c:smooth val="0"/>
        </c:ser>
        <c:ser>
          <c:idx val="0"/>
          <c:order val="3"/>
          <c:tx>
            <c:strRef>
              <c:f>'BRMA Profile - East Dunbartonsh'!$A$28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East Dunbartonsh'!$B$27:$H$27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Dunbartonsh'!$B$28:$H$28</c:f>
              <c:numCache>
                <c:formatCode>#,##0</c:formatCode>
                <c:ptCount val="7"/>
                <c:pt idx="0">
                  <c:v>525</c:v>
                </c:pt>
                <c:pt idx="1">
                  <c:v>500</c:v>
                </c:pt>
                <c:pt idx="2">
                  <c:v>525</c:v>
                </c:pt>
                <c:pt idx="3">
                  <c:v>500</c:v>
                </c:pt>
                <c:pt idx="4">
                  <c:v>525</c:v>
                </c:pt>
                <c:pt idx="5" formatCode="General">
                  <c:v>525</c:v>
                </c:pt>
                <c:pt idx="6" formatCode="General">
                  <c:v>550</c:v>
                </c:pt>
              </c:numCache>
            </c:numRef>
          </c:val>
          <c:smooth val="0"/>
        </c:ser>
        <c:dLbls>
          <c:showLegendKey val="0"/>
          <c:showVal val="0"/>
          <c:showCatName val="0"/>
          <c:showSerName val="0"/>
          <c:showPercent val="0"/>
          <c:showBubbleSize val="0"/>
        </c:dLbls>
        <c:marker val="1"/>
        <c:smooth val="0"/>
        <c:axId val="45993344"/>
        <c:axId val="45995520"/>
      </c:lineChart>
      <c:catAx>
        <c:axId val="45993344"/>
        <c:scaling>
          <c:orientation val="minMax"/>
        </c:scaling>
        <c:delete val="0"/>
        <c:axPos val="b"/>
        <c:numFmt formatCode="General" sourceLinked="1"/>
        <c:majorTickMark val="none"/>
        <c:minorTickMark val="none"/>
        <c:tickLblPos val="nextTo"/>
        <c:txPr>
          <a:bodyPr/>
          <a:lstStyle/>
          <a:p>
            <a:pPr>
              <a:defRPr sz="800"/>
            </a:pPr>
            <a:endParaRPr lang="en-US"/>
          </a:p>
        </c:txPr>
        <c:crossAx val="45995520"/>
        <c:crosses val="autoZero"/>
        <c:auto val="1"/>
        <c:lblAlgn val="ctr"/>
        <c:lblOffset val="100"/>
        <c:noMultiLvlLbl val="0"/>
      </c:catAx>
      <c:valAx>
        <c:axId val="4599552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59933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East Dunbartonsh'!$A$53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East Dunbartonsh'!$B$49:$H$49</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Dunbartonsh'!$B$53:$H$53</c:f>
              <c:numCache>
                <c:formatCode>#,##0</c:formatCode>
                <c:ptCount val="7"/>
                <c:pt idx="0">
                  <c:v>775</c:v>
                </c:pt>
                <c:pt idx="1">
                  <c:v>800</c:v>
                </c:pt>
                <c:pt idx="2">
                  <c:v>895</c:v>
                </c:pt>
                <c:pt idx="3">
                  <c:v>850</c:v>
                </c:pt>
                <c:pt idx="4">
                  <c:v>890</c:v>
                </c:pt>
                <c:pt idx="5">
                  <c:v>900</c:v>
                </c:pt>
                <c:pt idx="6">
                  <c:v>985</c:v>
                </c:pt>
              </c:numCache>
            </c:numRef>
          </c:val>
          <c:smooth val="0"/>
        </c:ser>
        <c:ser>
          <c:idx val="1"/>
          <c:order val="1"/>
          <c:tx>
            <c:strRef>
              <c:f>'BRMA Profile - East Dunbartonsh'!$A$52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East Dunbartonsh'!$B$49:$H$49</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Dunbartonsh'!$B$52:$H$52</c:f>
              <c:numCache>
                <c:formatCode>#,##0</c:formatCode>
                <c:ptCount val="7"/>
                <c:pt idx="0">
                  <c:v>750.02</c:v>
                </c:pt>
                <c:pt idx="1">
                  <c:v>772.43</c:v>
                </c:pt>
                <c:pt idx="2">
                  <c:v>810.13</c:v>
                </c:pt>
                <c:pt idx="3">
                  <c:v>797.68</c:v>
                </c:pt>
                <c:pt idx="4">
                  <c:v>798.73</c:v>
                </c:pt>
                <c:pt idx="5">
                  <c:v>819.59</c:v>
                </c:pt>
                <c:pt idx="6">
                  <c:v>859.19</c:v>
                </c:pt>
              </c:numCache>
            </c:numRef>
          </c:val>
          <c:smooth val="0"/>
        </c:ser>
        <c:ser>
          <c:idx val="2"/>
          <c:order val="2"/>
          <c:tx>
            <c:strRef>
              <c:f>'BRMA Profile - East Dunbartonsh'!$A$51</c:f>
              <c:strCache>
                <c:ptCount val="1"/>
                <c:pt idx="0">
                  <c:v>Median</c:v>
                </c:pt>
              </c:strCache>
            </c:strRef>
          </c:tx>
          <c:cat>
            <c:numRef>
              <c:f>'BRMA Profile - East Dunbartonsh'!$B$49:$H$49</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Dunbartonsh'!$B$51:$H$51</c:f>
              <c:numCache>
                <c:formatCode>#,##0</c:formatCode>
                <c:ptCount val="7"/>
                <c:pt idx="0">
                  <c:v>700</c:v>
                </c:pt>
                <c:pt idx="1">
                  <c:v>730</c:v>
                </c:pt>
                <c:pt idx="2">
                  <c:v>750</c:v>
                </c:pt>
                <c:pt idx="3">
                  <c:v>750</c:v>
                </c:pt>
                <c:pt idx="4">
                  <c:v>795</c:v>
                </c:pt>
                <c:pt idx="5">
                  <c:v>797.5</c:v>
                </c:pt>
                <c:pt idx="6">
                  <c:v>795</c:v>
                </c:pt>
              </c:numCache>
            </c:numRef>
          </c:val>
          <c:smooth val="0"/>
        </c:ser>
        <c:ser>
          <c:idx val="3"/>
          <c:order val="3"/>
          <c:tx>
            <c:strRef>
              <c:f>'BRMA Profile - East Dunbartonsh'!$A$50</c:f>
              <c:strCache>
                <c:ptCount val="1"/>
                <c:pt idx="0">
                  <c:v>Lower Quartile</c:v>
                </c:pt>
              </c:strCache>
            </c:strRef>
          </c:tx>
          <c:marker>
            <c:symbol val="circle"/>
            <c:size val="7"/>
          </c:marker>
          <c:cat>
            <c:numRef>
              <c:f>'BRMA Profile - East Dunbartonsh'!$B$49:$H$49</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Dunbartonsh'!$B$50:$H$50</c:f>
              <c:numCache>
                <c:formatCode>#,##0</c:formatCode>
                <c:ptCount val="7"/>
                <c:pt idx="0">
                  <c:v>650</c:v>
                </c:pt>
                <c:pt idx="1">
                  <c:v>650</c:v>
                </c:pt>
                <c:pt idx="2">
                  <c:v>695</c:v>
                </c:pt>
                <c:pt idx="3">
                  <c:v>650</c:v>
                </c:pt>
                <c:pt idx="4">
                  <c:v>695</c:v>
                </c:pt>
                <c:pt idx="5">
                  <c:v>695</c:v>
                </c:pt>
                <c:pt idx="6">
                  <c:v>695</c:v>
                </c:pt>
              </c:numCache>
            </c:numRef>
          </c:val>
          <c:smooth val="0"/>
        </c:ser>
        <c:dLbls>
          <c:showLegendKey val="0"/>
          <c:showVal val="0"/>
          <c:showCatName val="0"/>
          <c:showSerName val="0"/>
          <c:showPercent val="0"/>
          <c:showBubbleSize val="0"/>
        </c:dLbls>
        <c:marker val="1"/>
        <c:smooth val="0"/>
        <c:axId val="46105344"/>
        <c:axId val="46106880"/>
      </c:lineChart>
      <c:catAx>
        <c:axId val="46105344"/>
        <c:scaling>
          <c:orientation val="minMax"/>
        </c:scaling>
        <c:delete val="0"/>
        <c:axPos val="b"/>
        <c:numFmt formatCode="General" sourceLinked="1"/>
        <c:majorTickMark val="none"/>
        <c:minorTickMark val="none"/>
        <c:tickLblPos val="nextTo"/>
        <c:txPr>
          <a:bodyPr/>
          <a:lstStyle/>
          <a:p>
            <a:pPr>
              <a:defRPr sz="800"/>
            </a:pPr>
            <a:endParaRPr lang="en-US"/>
          </a:p>
        </c:txPr>
        <c:crossAx val="46106880"/>
        <c:crosses val="autoZero"/>
        <c:auto val="1"/>
        <c:lblAlgn val="ctr"/>
        <c:lblOffset val="100"/>
        <c:noMultiLvlLbl val="0"/>
      </c:catAx>
      <c:valAx>
        <c:axId val="4610688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61053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East Dunbartonsh'!$A$75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East Dunbartonsh'!$B$71:$H$71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Dunbartonsh'!$B$75:$H$75</c:f>
              <c:numCache>
                <c:formatCode>#,##0</c:formatCode>
                <c:ptCount val="7"/>
                <c:pt idx="0">
                  <c:v>1350</c:v>
                </c:pt>
                <c:pt idx="1">
                  <c:v>1400</c:v>
                </c:pt>
                <c:pt idx="2">
                  <c:v>1300</c:v>
                </c:pt>
                <c:pt idx="3">
                  <c:v>1500</c:v>
                </c:pt>
                <c:pt idx="4">
                  <c:v>1525</c:v>
                </c:pt>
                <c:pt idx="5">
                  <c:v>1500</c:v>
                </c:pt>
                <c:pt idx="6">
                  <c:v>1500</c:v>
                </c:pt>
              </c:numCache>
            </c:numRef>
          </c:val>
          <c:smooth val="0"/>
        </c:ser>
        <c:ser>
          <c:idx val="1"/>
          <c:order val="1"/>
          <c:tx>
            <c:strRef>
              <c:f>'BRMA Profile - East Dunbartonsh'!$A$74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East Dunbartonsh'!$B$71:$H$71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Dunbartonsh'!$B$74:$H$74</c:f>
              <c:numCache>
                <c:formatCode>#,##0</c:formatCode>
                <c:ptCount val="7"/>
                <c:pt idx="0">
                  <c:v>1135.19</c:v>
                </c:pt>
                <c:pt idx="1">
                  <c:v>1204.31</c:v>
                </c:pt>
                <c:pt idx="2">
                  <c:v>1137.57</c:v>
                </c:pt>
                <c:pt idx="3">
                  <c:v>1246.04</c:v>
                </c:pt>
                <c:pt idx="4">
                  <c:v>1279.83</c:v>
                </c:pt>
                <c:pt idx="5">
                  <c:v>1264.46</c:v>
                </c:pt>
                <c:pt idx="6">
                  <c:v>1276.8800000000001</c:v>
                </c:pt>
              </c:numCache>
            </c:numRef>
          </c:val>
          <c:smooth val="0"/>
        </c:ser>
        <c:ser>
          <c:idx val="2"/>
          <c:order val="2"/>
          <c:tx>
            <c:strRef>
              <c:f>'BRMA Profile - East Dunbartonsh'!$A$73</c:f>
              <c:strCache>
                <c:ptCount val="1"/>
                <c:pt idx="0">
                  <c:v>Median</c:v>
                </c:pt>
              </c:strCache>
            </c:strRef>
          </c:tx>
          <c:cat>
            <c:numRef>
              <c:f>'BRMA Profile - East Dunbartonsh'!$B$71:$H$71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Dunbartonsh'!$B$73:$H$73</c:f>
              <c:numCache>
                <c:formatCode>#,##0</c:formatCode>
                <c:ptCount val="7"/>
                <c:pt idx="0">
                  <c:v>995</c:v>
                </c:pt>
                <c:pt idx="1">
                  <c:v>1100</c:v>
                </c:pt>
                <c:pt idx="2">
                  <c:v>1195</c:v>
                </c:pt>
                <c:pt idx="3">
                  <c:v>1100</c:v>
                </c:pt>
                <c:pt idx="4">
                  <c:v>1200</c:v>
                </c:pt>
                <c:pt idx="5">
                  <c:v>1200</c:v>
                </c:pt>
                <c:pt idx="6">
                  <c:v>1100</c:v>
                </c:pt>
              </c:numCache>
            </c:numRef>
          </c:val>
          <c:smooth val="0"/>
        </c:ser>
        <c:ser>
          <c:idx val="3"/>
          <c:order val="3"/>
          <c:tx>
            <c:strRef>
              <c:f>'BRMA Profile - East Dunbartonsh'!$A$72</c:f>
              <c:strCache>
                <c:ptCount val="1"/>
                <c:pt idx="0">
                  <c:v>Lower Quartile</c:v>
                </c:pt>
              </c:strCache>
            </c:strRef>
          </c:tx>
          <c:marker>
            <c:symbol val="circle"/>
            <c:size val="7"/>
          </c:marker>
          <c:cat>
            <c:numRef>
              <c:f>'BRMA Profile - East Dunbartonsh'!$B$71:$H$71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Dunbartonsh'!$B$72:$H$72</c:f>
              <c:numCache>
                <c:formatCode>#,##0</c:formatCode>
                <c:ptCount val="7"/>
                <c:pt idx="0">
                  <c:v>900</c:v>
                </c:pt>
                <c:pt idx="1">
                  <c:v>950</c:v>
                </c:pt>
                <c:pt idx="2">
                  <c:v>900</c:v>
                </c:pt>
                <c:pt idx="3">
                  <c:v>950</c:v>
                </c:pt>
                <c:pt idx="4">
                  <c:v>922.5</c:v>
                </c:pt>
                <c:pt idx="5">
                  <c:v>950</c:v>
                </c:pt>
                <c:pt idx="6">
                  <c:v>962.5</c:v>
                </c:pt>
              </c:numCache>
            </c:numRef>
          </c:val>
          <c:smooth val="0"/>
        </c:ser>
        <c:dLbls>
          <c:showLegendKey val="0"/>
          <c:showVal val="0"/>
          <c:showCatName val="0"/>
          <c:showSerName val="0"/>
          <c:showPercent val="0"/>
          <c:showBubbleSize val="0"/>
        </c:dLbls>
        <c:marker val="1"/>
        <c:smooth val="0"/>
        <c:axId val="46147072"/>
        <c:axId val="46148608"/>
      </c:lineChart>
      <c:catAx>
        <c:axId val="46147072"/>
        <c:scaling>
          <c:orientation val="minMax"/>
        </c:scaling>
        <c:delete val="0"/>
        <c:axPos val="b"/>
        <c:numFmt formatCode="General" sourceLinked="1"/>
        <c:majorTickMark val="none"/>
        <c:minorTickMark val="none"/>
        <c:tickLblPos val="nextTo"/>
        <c:txPr>
          <a:bodyPr/>
          <a:lstStyle/>
          <a:p>
            <a:pPr>
              <a:defRPr sz="800"/>
            </a:pPr>
            <a:endParaRPr lang="en-US"/>
          </a:p>
        </c:txPr>
        <c:crossAx val="46148608"/>
        <c:crosses val="autoZero"/>
        <c:auto val="1"/>
        <c:lblAlgn val="ctr"/>
        <c:lblOffset val="100"/>
        <c:noMultiLvlLbl val="0"/>
      </c:catAx>
      <c:valAx>
        <c:axId val="4614860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61470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East Dunbartonsh'!$A$97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East Dunbartonsh'!$B$93:$H$93</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Dunbartonsh'!$B$97:$H$97</c:f>
              <c:numCache>
                <c:formatCode>#,##0</c:formatCode>
                <c:ptCount val="7"/>
                <c:pt idx="0">
                  <c:v>324</c:v>
                </c:pt>
                <c:pt idx="1">
                  <c:v>335</c:v>
                </c:pt>
                <c:pt idx="2">
                  <c:v>368.33</c:v>
                </c:pt>
                <c:pt idx="3">
                  <c:v>376.66</c:v>
                </c:pt>
                <c:pt idx="4">
                  <c:v>341.67</c:v>
                </c:pt>
                <c:pt idx="5">
                  <c:v>325</c:v>
                </c:pt>
                <c:pt idx="6">
                  <c:v>375</c:v>
                </c:pt>
              </c:numCache>
            </c:numRef>
          </c:val>
          <c:smooth val="0"/>
        </c:ser>
        <c:ser>
          <c:idx val="1"/>
          <c:order val="1"/>
          <c:tx>
            <c:strRef>
              <c:f>'BRMA Profile - East Dunbartonsh'!$A$96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East Dunbartonsh'!$B$93:$H$93</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Dunbartonsh'!$B$96:$H$96</c:f>
              <c:numCache>
                <c:formatCode>#,##0</c:formatCode>
                <c:ptCount val="7"/>
                <c:pt idx="0">
                  <c:v>300.36</c:v>
                </c:pt>
                <c:pt idx="1">
                  <c:v>303.58999999999997</c:v>
                </c:pt>
                <c:pt idx="2">
                  <c:v>338.4</c:v>
                </c:pt>
                <c:pt idx="3">
                  <c:v>323.36</c:v>
                </c:pt>
                <c:pt idx="4">
                  <c:v>322.2</c:v>
                </c:pt>
                <c:pt idx="5">
                  <c:v>312.08</c:v>
                </c:pt>
                <c:pt idx="6">
                  <c:v>324.77999999999997</c:v>
                </c:pt>
              </c:numCache>
            </c:numRef>
          </c:val>
          <c:smooth val="0"/>
        </c:ser>
        <c:ser>
          <c:idx val="2"/>
          <c:order val="2"/>
          <c:tx>
            <c:strRef>
              <c:f>'BRMA Profile - East Dunbartonsh'!$A$95</c:f>
              <c:strCache>
                <c:ptCount val="1"/>
                <c:pt idx="0">
                  <c:v>Median</c:v>
                </c:pt>
              </c:strCache>
            </c:strRef>
          </c:tx>
          <c:cat>
            <c:numRef>
              <c:f>'BRMA Profile - East Dunbartonsh'!$B$93:$H$93</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Dunbartonsh'!$B$95:$H$95</c:f>
              <c:numCache>
                <c:formatCode>#,##0</c:formatCode>
                <c:ptCount val="7"/>
                <c:pt idx="0">
                  <c:v>300</c:v>
                </c:pt>
                <c:pt idx="1">
                  <c:v>305</c:v>
                </c:pt>
                <c:pt idx="2">
                  <c:v>327.5</c:v>
                </c:pt>
                <c:pt idx="3">
                  <c:v>310</c:v>
                </c:pt>
                <c:pt idx="4">
                  <c:v>315</c:v>
                </c:pt>
                <c:pt idx="5">
                  <c:v>319.54000000000002</c:v>
                </c:pt>
                <c:pt idx="6">
                  <c:v>325</c:v>
                </c:pt>
              </c:numCache>
            </c:numRef>
          </c:val>
          <c:smooth val="0"/>
        </c:ser>
        <c:ser>
          <c:idx val="3"/>
          <c:order val="3"/>
          <c:tx>
            <c:strRef>
              <c:f>'BRMA Profile - East Dunbartonsh'!$A$94</c:f>
              <c:strCache>
                <c:ptCount val="1"/>
                <c:pt idx="0">
                  <c:v>Lower Quartile</c:v>
                </c:pt>
              </c:strCache>
            </c:strRef>
          </c:tx>
          <c:marker>
            <c:symbol val="circle"/>
            <c:size val="7"/>
          </c:marker>
          <c:cat>
            <c:numRef>
              <c:f>'BRMA Profile - East Dunbartonsh'!$B$93:$H$93</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Dunbartonsh'!$B$94:$H$94</c:f>
              <c:numCache>
                <c:formatCode>#,##0</c:formatCode>
                <c:ptCount val="7"/>
                <c:pt idx="0">
                  <c:v>274</c:v>
                </c:pt>
                <c:pt idx="1">
                  <c:v>257</c:v>
                </c:pt>
                <c:pt idx="2">
                  <c:v>285</c:v>
                </c:pt>
                <c:pt idx="3">
                  <c:v>281.66000000000003</c:v>
                </c:pt>
                <c:pt idx="4">
                  <c:v>285</c:v>
                </c:pt>
                <c:pt idx="5">
                  <c:v>280</c:v>
                </c:pt>
                <c:pt idx="6">
                  <c:v>275</c:v>
                </c:pt>
              </c:numCache>
            </c:numRef>
          </c:val>
          <c:smooth val="0"/>
        </c:ser>
        <c:dLbls>
          <c:showLegendKey val="0"/>
          <c:showVal val="0"/>
          <c:showCatName val="0"/>
          <c:showSerName val="0"/>
          <c:showPercent val="0"/>
          <c:showBubbleSize val="0"/>
        </c:dLbls>
        <c:marker val="1"/>
        <c:smooth val="0"/>
        <c:axId val="46176512"/>
        <c:axId val="46194688"/>
      </c:lineChart>
      <c:catAx>
        <c:axId val="46176512"/>
        <c:scaling>
          <c:orientation val="minMax"/>
        </c:scaling>
        <c:delete val="0"/>
        <c:axPos val="b"/>
        <c:numFmt formatCode="General" sourceLinked="1"/>
        <c:majorTickMark val="none"/>
        <c:minorTickMark val="none"/>
        <c:tickLblPos val="nextTo"/>
        <c:txPr>
          <a:bodyPr/>
          <a:lstStyle/>
          <a:p>
            <a:pPr>
              <a:defRPr sz="800"/>
            </a:pPr>
            <a:endParaRPr lang="en-US"/>
          </a:p>
        </c:txPr>
        <c:crossAx val="46194688"/>
        <c:crosses val="autoZero"/>
        <c:auto val="1"/>
        <c:lblAlgn val="ctr"/>
        <c:lblOffset val="100"/>
        <c:noMultiLvlLbl val="0"/>
      </c:catAx>
      <c:valAx>
        <c:axId val="4619468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6176512"/>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East Dunbartonsh'!$I$6</c:f>
              <c:strCache>
                <c:ptCount val="1"/>
                <c:pt idx="0">
                  <c:v>Lower Quartile</c:v>
                </c:pt>
              </c:strCache>
            </c:strRef>
          </c:tx>
          <c:invertIfNegative val="0"/>
          <c:cat>
            <c:strRef>
              <c:f>'BRMA Profile - East Dunbartonsh'!$J$5:$P$5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Dunbartonsh'!$J$6:$P$6</c:f>
              <c:numCache>
                <c:formatCode>0.0%</c:formatCode>
                <c:ptCount val="7"/>
                <c:pt idx="0">
                  <c:v>3.125E-2</c:v>
                </c:pt>
                <c:pt idx="1">
                  <c:v>-3.0303030303030276E-2</c:v>
                </c:pt>
                <c:pt idx="2">
                  <c:v>5.0000000000000044E-2</c:v>
                </c:pt>
                <c:pt idx="3">
                  <c:v>1.1904761904761862E-2</c:v>
                </c:pt>
                <c:pt idx="4">
                  <c:v>0</c:v>
                </c:pt>
                <c:pt idx="5">
                  <c:v>0</c:v>
                </c:pt>
                <c:pt idx="6">
                  <c:v>6.25E-2</c:v>
                </c:pt>
              </c:numCache>
            </c:numRef>
          </c:val>
        </c:ser>
        <c:ser>
          <c:idx val="2"/>
          <c:order val="1"/>
          <c:tx>
            <c:strRef>
              <c:f>'BRMA Profile - East Dunbartonsh'!$I$7</c:f>
              <c:strCache>
                <c:ptCount val="1"/>
                <c:pt idx="0">
                  <c:v>Median</c:v>
                </c:pt>
              </c:strCache>
            </c:strRef>
          </c:tx>
          <c:invertIfNegative val="0"/>
          <c:cat>
            <c:strRef>
              <c:f>'BRMA Profile - East Dunbartonsh'!$J$5:$P$5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Dunbartonsh'!$J$7:$P$7</c:f>
              <c:numCache>
                <c:formatCode>0.0%</c:formatCode>
                <c:ptCount val="7"/>
                <c:pt idx="0">
                  <c:v>5.8823529411764719E-2</c:v>
                </c:pt>
                <c:pt idx="1">
                  <c:v>-5.555555555555558E-2</c:v>
                </c:pt>
                <c:pt idx="2">
                  <c:v>5.8823529411764719E-2</c:v>
                </c:pt>
                <c:pt idx="3">
                  <c:v>0</c:v>
                </c:pt>
                <c:pt idx="4">
                  <c:v>0</c:v>
                </c:pt>
                <c:pt idx="5">
                  <c:v>0</c:v>
                </c:pt>
                <c:pt idx="6">
                  <c:v>5.8823529411764719E-2</c:v>
                </c:pt>
              </c:numCache>
            </c:numRef>
          </c:val>
        </c:ser>
        <c:ser>
          <c:idx val="0"/>
          <c:order val="2"/>
          <c:tx>
            <c:strRef>
              <c:f>'BRMA Profile - East Dunbartonsh'!$I$8</c:f>
              <c:strCache>
                <c:ptCount val="1"/>
                <c:pt idx="0">
                  <c:v>Mean</c:v>
                </c:pt>
              </c:strCache>
            </c:strRef>
          </c:tx>
          <c:invertIfNegative val="0"/>
          <c:cat>
            <c:strRef>
              <c:f>'BRMA Profile - East Dunbartonsh'!$J$5:$P$5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Dunbartonsh'!$J$8:$P$8</c:f>
              <c:numCache>
                <c:formatCode>0.0%</c:formatCode>
                <c:ptCount val="7"/>
                <c:pt idx="0">
                  <c:v>1.5614226295068923E-2</c:v>
                </c:pt>
                <c:pt idx="1">
                  <c:v>-3.4493331289284113E-2</c:v>
                </c:pt>
                <c:pt idx="2">
                  <c:v>5.6934174114231295E-2</c:v>
                </c:pt>
                <c:pt idx="3">
                  <c:v>1.3112713537642762E-2</c:v>
                </c:pt>
                <c:pt idx="4">
                  <c:v>-2.2411930434045768E-2</c:v>
                </c:pt>
                <c:pt idx="5">
                  <c:v>3.7768965741402871E-2</c:v>
                </c:pt>
                <c:pt idx="6">
                  <c:v>6.5237216130252129E-2</c:v>
                </c:pt>
              </c:numCache>
            </c:numRef>
          </c:val>
        </c:ser>
        <c:ser>
          <c:idx val="1"/>
          <c:order val="3"/>
          <c:tx>
            <c:strRef>
              <c:f>'BRMA Profile - East Dunbartonsh'!$I$9</c:f>
              <c:strCache>
                <c:ptCount val="1"/>
                <c:pt idx="0">
                  <c:v>Upper Quartile</c:v>
                </c:pt>
              </c:strCache>
            </c:strRef>
          </c:tx>
          <c:invertIfNegative val="0"/>
          <c:cat>
            <c:strRef>
              <c:f>'BRMA Profile - East Dunbartonsh'!$J$5:$P$5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Dunbartonsh'!$J$9:$P$9</c:f>
              <c:numCache>
                <c:formatCode>0.0%</c:formatCode>
                <c:ptCount val="7"/>
                <c:pt idx="0">
                  <c:v>0</c:v>
                </c:pt>
                <c:pt idx="1">
                  <c:v>0</c:v>
                </c:pt>
                <c:pt idx="2">
                  <c:v>4.2105263157894646E-2</c:v>
                </c:pt>
                <c:pt idx="3">
                  <c:v>6.0606060606060552E-2</c:v>
                </c:pt>
                <c:pt idx="4">
                  <c:v>-5.7142857142857162E-2</c:v>
                </c:pt>
                <c:pt idx="5">
                  <c:v>6.0606060606060552E-2</c:v>
                </c:pt>
                <c:pt idx="6">
                  <c:v>0.10526315789473695</c:v>
                </c:pt>
              </c:numCache>
            </c:numRef>
          </c:val>
        </c:ser>
        <c:dLbls>
          <c:showLegendKey val="0"/>
          <c:showVal val="0"/>
          <c:showCatName val="0"/>
          <c:showSerName val="0"/>
          <c:showPercent val="0"/>
          <c:showBubbleSize val="0"/>
        </c:dLbls>
        <c:gapWidth val="150"/>
        <c:axId val="47672320"/>
        <c:axId val="47686400"/>
      </c:barChart>
      <c:catAx>
        <c:axId val="47672320"/>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47686400"/>
        <c:crosses val="autoZero"/>
        <c:auto val="1"/>
        <c:lblAlgn val="ctr"/>
        <c:lblOffset val="100"/>
        <c:noMultiLvlLbl val="0"/>
      </c:catAx>
      <c:valAx>
        <c:axId val="47686400"/>
        <c:scaling>
          <c:orientation val="minMax"/>
          <c:max val="0.28000000000000003"/>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767232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East Dunbartonsh'!$I$28</c:f>
              <c:strCache>
                <c:ptCount val="1"/>
                <c:pt idx="0">
                  <c:v>Lower Quartile</c:v>
                </c:pt>
              </c:strCache>
            </c:strRef>
          </c:tx>
          <c:invertIfNegative val="0"/>
          <c:cat>
            <c:strRef>
              <c:f>'BRMA Profile - East Dunbartonsh'!$J$27:$P$27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Dunbartonsh'!$J$28:$P$28</c:f>
              <c:numCache>
                <c:formatCode>0.0%</c:formatCode>
                <c:ptCount val="7"/>
                <c:pt idx="0">
                  <c:v>-4.7619047619047672E-2</c:v>
                </c:pt>
                <c:pt idx="1">
                  <c:v>5.0000000000000044E-2</c:v>
                </c:pt>
                <c:pt idx="2">
                  <c:v>-4.7619047619047672E-2</c:v>
                </c:pt>
                <c:pt idx="3">
                  <c:v>5.0000000000000044E-2</c:v>
                </c:pt>
                <c:pt idx="4">
                  <c:v>0</c:v>
                </c:pt>
                <c:pt idx="5">
                  <c:v>4.7619047619047672E-2</c:v>
                </c:pt>
                <c:pt idx="6">
                  <c:v>4.7619047619047672E-2</c:v>
                </c:pt>
              </c:numCache>
            </c:numRef>
          </c:val>
        </c:ser>
        <c:ser>
          <c:idx val="2"/>
          <c:order val="1"/>
          <c:tx>
            <c:strRef>
              <c:f>'BRMA Profile - East Dunbartonsh'!$I$29</c:f>
              <c:strCache>
                <c:ptCount val="1"/>
                <c:pt idx="0">
                  <c:v>Median</c:v>
                </c:pt>
              </c:strCache>
            </c:strRef>
          </c:tx>
          <c:invertIfNegative val="0"/>
          <c:cat>
            <c:strRef>
              <c:f>'BRMA Profile - East Dunbartonsh'!$J$27:$P$27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Dunbartonsh'!$J$29:$P$29</c:f>
              <c:numCache>
                <c:formatCode>0.0%</c:formatCode>
                <c:ptCount val="7"/>
                <c:pt idx="0">
                  <c:v>-4.3478260869565188E-2</c:v>
                </c:pt>
                <c:pt idx="1">
                  <c:v>8.181818181818179E-2</c:v>
                </c:pt>
                <c:pt idx="2">
                  <c:v>-3.3613445378151252E-2</c:v>
                </c:pt>
                <c:pt idx="3">
                  <c:v>0</c:v>
                </c:pt>
                <c:pt idx="4">
                  <c:v>0</c:v>
                </c:pt>
                <c:pt idx="5">
                  <c:v>8.6956521739130377E-2</c:v>
                </c:pt>
                <c:pt idx="6">
                  <c:v>8.6956521739130377E-2</c:v>
                </c:pt>
              </c:numCache>
            </c:numRef>
          </c:val>
        </c:ser>
        <c:ser>
          <c:idx val="0"/>
          <c:order val="2"/>
          <c:tx>
            <c:strRef>
              <c:f>'BRMA Profile - East Dunbartonsh'!$I$30</c:f>
              <c:strCache>
                <c:ptCount val="1"/>
                <c:pt idx="0">
                  <c:v>Mean</c:v>
                </c:pt>
              </c:strCache>
            </c:strRef>
          </c:tx>
          <c:invertIfNegative val="0"/>
          <c:cat>
            <c:strRef>
              <c:f>'BRMA Profile - East Dunbartonsh'!$J$27:$P$27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Dunbartonsh'!$J$30:$P$30</c:f>
              <c:numCache>
                <c:formatCode>0.0%</c:formatCode>
                <c:ptCount val="7"/>
                <c:pt idx="0">
                  <c:v>-1.5745457048458089E-2</c:v>
                </c:pt>
                <c:pt idx="1">
                  <c:v>6.4146720981869576E-2</c:v>
                </c:pt>
                <c:pt idx="2">
                  <c:v>-3.5405645187789547E-2</c:v>
                </c:pt>
                <c:pt idx="3">
                  <c:v>2.8257055747645365E-2</c:v>
                </c:pt>
                <c:pt idx="4">
                  <c:v>1.1677985754513731E-2</c:v>
                </c:pt>
                <c:pt idx="5">
                  <c:v>4.0556692591076526E-2</c:v>
                </c:pt>
                <c:pt idx="6">
                  <c:v>9.361233480176212E-2</c:v>
                </c:pt>
              </c:numCache>
            </c:numRef>
          </c:val>
        </c:ser>
        <c:ser>
          <c:idx val="1"/>
          <c:order val="3"/>
          <c:tx>
            <c:strRef>
              <c:f>'BRMA Profile - East Dunbartonsh'!$I$31</c:f>
              <c:strCache>
                <c:ptCount val="1"/>
                <c:pt idx="0">
                  <c:v>Upper Quartile</c:v>
                </c:pt>
              </c:strCache>
            </c:strRef>
          </c:tx>
          <c:invertIfNegative val="0"/>
          <c:cat>
            <c:strRef>
              <c:f>'BRMA Profile - East Dunbartonsh'!$J$27:$P$27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Dunbartonsh'!$J$31:$P$31</c:f>
              <c:numCache>
                <c:formatCode>0.0%</c:formatCode>
                <c:ptCount val="7"/>
                <c:pt idx="0">
                  <c:v>4.0000000000000036E-2</c:v>
                </c:pt>
                <c:pt idx="1">
                  <c:v>4.6153846153846212E-2</c:v>
                </c:pt>
                <c:pt idx="2">
                  <c:v>-4.4117647058823484E-2</c:v>
                </c:pt>
                <c:pt idx="3">
                  <c:v>6.9230769230769207E-2</c:v>
                </c:pt>
                <c:pt idx="4">
                  <c:v>-2.877697841726623E-2</c:v>
                </c:pt>
                <c:pt idx="5">
                  <c:v>2.9629629629629672E-2</c:v>
                </c:pt>
                <c:pt idx="6">
                  <c:v>0.1120000000000001</c:v>
                </c:pt>
              </c:numCache>
            </c:numRef>
          </c:val>
        </c:ser>
        <c:dLbls>
          <c:showLegendKey val="0"/>
          <c:showVal val="0"/>
          <c:showCatName val="0"/>
          <c:showSerName val="0"/>
          <c:showPercent val="0"/>
          <c:showBubbleSize val="0"/>
        </c:dLbls>
        <c:gapWidth val="150"/>
        <c:axId val="46948352"/>
        <c:axId val="46949888"/>
      </c:barChart>
      <c:catAx>
        <c:axId val="4694835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6949888"/>
        <c:crosses val="autoZero"/>
        <c:auto val="1"/>
        <c:lblAlgn val="ctr"/>
        <c:lblOffset val="100"/>
        <c:noMultiLvlLbl val="0"/>
      </c:catAx>
      <c:valAx>
        <c:axId val="46949888"/>
        <c:scaling>
          <c:orientation val="minMax"/>
          <c:max val="0.28000000000000003"/>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694835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8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East Dunbartonsh'!$I$50</c:f>
              <c:strCache>
                <c:ptCount val="1"/>
                <c:pt idx="0">
                  <c:v>Lower Quartile</c:v>
                </c:pt>
              </c:strCache>
            </c:strRef>
          </c:tx>
          <c:invertIfNegative val="0"/>
          <c:cat>
            <c:strRef>
              <c:f>'BRMA Profile - East Dunbartonsh'!$J$49:$P$49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Dunbartonsh'!$J$50:$P$50</c:f>
              <c:numCache>
                <c:formatCode>0.0%</c:formatCode>
                <c:ptCount val="7"/>
                <c:pt idx="0">
                  <c:v>0</c:v>
                </c:pt>
                <c:pt idx="1">
                  <c:v>6.9230769230769207E-2</c:v>
                </c:pt>
                <c:pt idx="2">
                  <c:v>-6.4748201438848962E-2</c:v>
                </c:pt>
                <c:pt idx="3">
                  <c:v>6.9230769230769207E-2</c:v>
                </c:pt>
                <c:pt idx="4">
                  <c:v>0</c:v>
                </c:pt>
                <c:pt idx="5">
                  <c:v>0</c:v>
                </c:pt>
                <c:pt idx="6">
                  <c:v>6.9230769230769207E-2</c:v>
                </c:pt>
              </c:numCache>
            </c:numRef>
          </c:val>
        </c:ser>
        <c:ser>
          <c:idx val="2"/>
          <c:order val="1"/>
          <c:tx>
            <c:strRef>
              <c:f>'BRMA Profile - East Dunbartonsh'!$I$51</c:f>
              <c:strCache>
                <c:ptCount val="1"/>
                <c:pt idx="0">
                  <c:v>Median</c:v>
                </c:pt>
              </c:strCache>
            </c:strRef>
          </c:tx>
          <c:invertIfNegative val="0"/>
          <c:cat>
            <c:strRef>
              <c:f>'BRMA Profile - East Dunbartonsh'!$J$49:$P$49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Dunbartonsh'!$J$51:$P$51</c:f>
              <c:numCache>
                <c:formatCode>0.0%</c:formatCode>
                <c:ptCount val="7"/>
                <c:pt idx="0">
                  <c:v>4.2857142857142927E-2</c:v>
                </c:pt>
                <c:pt idx="1">
                  <c:v>2.7397260273972712E-2</c:v>
                </c:pt>
                <c:pt idx="2">
                  <c:v>0</c:v>
                </c:pt>
                <c:pt idx="3">
                  <c:v>6.0000000000000053E-2</c:v>
                </c:pt>
                <c:pt idx="4">
                  <c:v>3.1446540880504248E-3</c:v>
                </c:pt>
                <c:pt idx="5">
                  <c:v>-3.1347962382445305E-3</c:v>
                </c:pt>
                <c:pt idx="6">
                  <c:v>0.13571428571428568</c:v>
                </c:pt>
              </c:numCache>
            </c:numRef>
          </c:val>
        </c:ser>
        <c:ser>
          <c:idx val="0"/>
          <c:order val="2"/>
          <c:tx>
            <c:strRef>
              <c:f>'BRMA Profile - East Dunbartonsh'!$I$52</c:f>
              <c:strCache>
                <c:ptCount val="1"/>
                <c:pt idx="0">
                  <c:v>Mean</c:v>
                </c:pt>
              </c:strCache>
            </c:strRef>
          </c:tx>
          <c:invertIfNegative val="0"/>
          <c:cat>
            <c:strRef>
              <c:f>'BRMA Profile - East Dunbartonsh'!$J$49:$P$49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Dunbartonsh'!$J$52:$P$52</c:f>
              <c:numCache>
                <c:formatCode>0.0%</c:formatCode>
                <c:ptCount val="7"/>
                <c:pt idx="0">
                  <c:v>2.9879203221247375E-2</c:v>
                </c:pt>
                <c:pt idx="1">
                  <c:v>4.8807011638595243E-2</c:v>
                </c:pt>
                <c:pt idx="2">
                  <c:v>-1.5367903916655434E-2</c:v>
                </c:pt>
                <c:pt idx="3">
                  <c:v>1.3163173202288547E-3</c:v>
                </c:pt>
                <c:pt idx="4">
                  <c:v>2.6116459880059617E-2</c:v>
                </c:pt>
                <c:pt idx="5">
                  <c:v>4.8316841347503026E-2</c:v>
                </c:pt>
                <c:pt idx="6">
                  <c:v>0.14555611850350658</c:v>
                </c:pt>
              </c:numCache>
            </c:numRef>
          </c:val>
        </c:ser>
        <c:ser>
          <c:idx val="1"/>
          <c:order val="3"/>
          <c:tx>
            <c:strRef>
              <c:f>'BRMA Profile - East Dunbartonsh'!$I$53</c:f>
              <c:strCache>
                <c:ptCount val="1"/>
                <c:pt idx="0">
                  <c:v>Upper Quartile</c:v>
                </c:pt>
              </c:strCache>
            </c:strRef>
          </c:tx>
          <c:invertIfNegative val="0"/>
          <c:cat>
            <c:strRef>
              <c:f>'BRMA Profile - East Dunbartonsh'!$J$49:$P$49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Dunbartonsh'!$J$53:$P$53</c:f>
              <c:numCache>
                <c:formatCode>0.0%</c:formatCode>
                <c:ptCount val="7"/>
                <c:pt idx="0">
                  <c:v>3.2258064516129004E-2</c:v>
                </c:pt>
                <c:pt idx="1">
                  <c:v>0.11874999999999991</c:v>
                </c:pt>
                <c:pt idx="2">
                  <c:v>-5.027932960893855E-2</c:v>
                </c:pt>
                <c:pt idx="3">
                  <c:v>4.705882352941182E-2</c:v>
                </c:pt>
                <c:pt idx="4">
                  <c:v>1.1235955056179803E-2</c:v>
                </c:pt>
                <c:pt idx="5">
                  <c:v>9.4444444444444553E-2</c:v>
                </c:pt>
                <c:pt idx="6">
                  <c:v>0.2709677419354839</c:v>
                </c:pt>
              </c:numCache>
            </c:numRef>
          </c:val>
        </c:ser>
        <c:dLbls>
          <c:showLegendKey val="0"/>
          <c:showVal val="0"/>
          <c:showCatName val="0"/>
          <c:showSerName val="0"/>
          <c:showPercent val="0"/>
          <c:showBubbleSize val="0"/>
        </c:dLbls>
        <c:gapWidth val="150"/>
        <c:axId val="47723264"/>
        <c:axId val="47724800"/>
      </c:barChart>
      <c:catAx>
        <c:axId val="4772326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7724800"/>
        <c:crosses val="autoZero"/>
        <c:auto val="1"/>
        <c:lblAlgn val="ctr"/>
        <c:lblOffset val="100"/>
        <c:noMultiLvlLbl val="0"/>
      </c:catAx>
      <c:valAx>
        <c:axId val="47724800"/>
        <c:scaling>
          <c:orientation val="minMax"/>
          <c:max val="0.28000000000000003"/>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772326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9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East Dunbartonsh'!$I$72</c:f>
              <c:strCache>
                <c:ptCount val="1"/>
                <c:pt idx="0">
                  <c:v>Lower Quartile</c:v>
                </c:pt>
              </c:strCache>
            </c:strRef>
          </c:tx>
          <c:invertIfNegative val="0"/>
          <c:cat>
            <c:strRef>
              <c:f>'BRMA Profile - East Dunbartonsh'!$J$71:$P$71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Dunbartonsh'!$J$72:$P$72</c:f>
              <c:numCache>
                <c:formatCode>0.0%</c:formatCode>
                <c:ptCount val="7"/>
                <c:pt idx="0">
                  <c:v>5.555555555555558E-2</c:v>
                </c:pt>
                <c:pt idx="1">
                  <c:v>-5.2631578947368474E-2</c:v>
                </c:pt>
                <c:pt idx="2">
                  <c:v>5.555555555555558E-2</c:v>
                </c:pt>
                <c:pt idx="3">
                  <c:v>-2.8947368421052611E-2</c:v>
                </c:pt>
                <c:pt idx="4">
                  <c:v>2.9810298102981081E-2</c:v>
                </c:pt>
                <c:pt idx="5">
                  <c:v>1.3157894736842035E-2</c:v>
                </c:pt>
                <c:pt idx="6">
                  <c:v>6.944444444444442E-2</c:v>
                </c:pt>
              </c:numCache>
            </c:numRef>
          </c:val>
        </c:ser>
        <c:ser>
          <c:idx val="2"/>
          <c:order val="1"/>
          <c:tx>
            <c:strRef>
              <c:f>'BRMA Profile - East Dunbartonsh'!$I$73</c:f>
              <c:strCache>
                <c:ptCount val="1"/>
                <c:pt idx="0">
                  <c:v>Median</c:v>
                </c:pt>
              </c:strCache>
            </c:strRef>
          </c:tx>
          <c:invertIfNegative val="0"/>
          <c:cat>
            <c:strRef>
              <c:f>'BRMA Profile - East Dunbartonsh'!$J$71:$P$71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Dunbartonsh'!$J$73:$P$73</c:f>
              <c:numCache>
                <c:formatCode>0.0%</c:formatCode>
                <c:ptCount val="7"/>
                <c:pt idx="0">
                  <c:v>0.10552763819095468</c:v>
                </c:pt>
                <c:pt idx="1">
                  <c:v>8.636363636363642E-2</c:v>
                </c:pt>
                <c:pt idx="2">
                  <c:v>-7.9497907949790836E-2</c:v>
                </c:pt>
                <c:pt idx="3">
                  <c:v>9.0909090909090828E-2</c:v>
                </c:pt>
                <c:pt idx="4">
                  <c:v>0</c:v>
                </c:pt>
                <c:pt idx="5">
                  <c:v>-8.333333333333337E-2</c:v>
                </c:pt>
                <c:pt idx="6">
                  <c:v>0.10552763819095468</c:v>
                </c:pt>
              </c:numCache>
            </c:numRef>
          </c:val>
        </c:ser>
        <c:ser>
          <c:idx val="0"/>
          <c:order val="2"/>
          <c:tx>
            <c:strRef>
              <c:f>'BRMA Profile - East Dunbartonsh'!$I$74</c:f>
              <c:strCache>
                <c:ptCount val="1"/>
                <c:pt idx="0">
                  <c:v>Mean</c:v>
                </c:pt>
              </c:strCache>
            </c:strRef>
          </c:tx>
          <c:invertIfNegative val="0"/>
          <c:cat>
            <c:strRef>
              <c:f>'BRMA Profile - East Dunbartonsh'!$J$71:$P$71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Dunbartonsh'!$J$74:$P$74</c:f>
              <c:numCache>
                <c:formatCode>0.0%</c:formatCode>
                <c:ptCount val="7"/>
                <c:pt idx="0">
                  <c:v>6.0888485627956346E-2</c:v>
                </c:pt>
                <c:pt idx="1">
                  <c:v>-5.5417625030100282E-2</c:v>
                </c:pt>
                <c:pt idx="2">
                  <c:v>9.5352373919846745E-2</c:v>
                </c:pt>
                <c:pt idx="3">
                  <c:v>2.7117909537414553E-2</c:v>
                </c:pt>
                <c:pt idx="4">
                  <c:v>-1.2009407499433467E-2</c:v>
                </c:pt>
                <c:pt idx="5">
                  <c:v>9.8223747686760898E-3</c:v>
                </c:pt>
                <c:pt idx="6">
                  <c:v>0.12481611007848903</c:v>
                </c:pt>
              </c:numCache>
            </c:numRef>
          </c:val>
        </c:ser>
        <c:ser>
          <c:idx val="1"/>
          <c:order val="3"/>
          <c:tx>
            <c:strRef>
              <c:f>'BRMA Profile - East Dunbartonsh'!$I$75</c:f>
              <c:strCache>
                <c:ptCount val="1"/>
                <c:pt idx="0">
                  <c:v>Upper Quartile</c:v>
                </c:pt>
              </c:strCache>
            </c:strRef>
          </c:tx>
          <c:invertIfNegative val="0"/>
          <c:cat>
            <c:strRef>
              <c:f>'BRMA Profile - East Dunbartonsh'!$J$71:$P$71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Dunbartonsh'!$J$75:$P$75</c:f>
              <c:numCache>
                <c:formatCode>0.0%</c:formatCode>
                <c:ptCount val="7"/>
                <c:pt idx="0">
                  <c:v>3.7037037037036979E-2</c:v>
                </c:pt>
                <c:pt idx="1">
                  <c:v>-7.1428571428571397E-2</c:v>
                </c:pt>
                <c:pt idx="2">
                  <c:v>0.15384615384615374</c:v>
                </c:pt>
                <c:pt idx="3">
                  <c:v>1.6666666666666607E-2</c:v>
                </c:pt>
                <c:pt idx="4">
                  <c:v>-1.6393442622950838E-2</c:v>
                </c:pt>
                <c:pt idx="5">
                  <c:v>0</c:v>
                </c:pt>
                <c:pt idx="6">
                  <c:v>0.11111111111111116</c:v>
                </c:pt>
              </c:numCache>
            </c:numRef>
          </c:val>
        </c:ser>
        <c:dLbls>
          <c:showLegendKey val="0"/>
          <c:showVal val="0"/>
          <c:showCatName val="0"/>
          <c:showSerName val="0"/>
          <c:showPercent val="0"/>
          <c:showBubbleSize val="0"/>
        </c:dLbls>
        <c:gapWidth val="150"/>
        <c:axId val="47748608"/>
        <c:axId val="47750144"/>
      </c:barChart>
      <c:catAx>
        <c:axId val="4774860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7750144"/>
        <c:crosses val="autoZero"/>
        <c:auto val="1"/>
        <c:lblAlgn val="ctr"/>
        <c:lblOffset val="100"/>
        <c:noMultiLvlLbl val="0"/>
      </c:catAx>
      <c:valAx>
        <c:axId val="47750144"/>
        <c:scaling>
          <c:orientation val="minMax"/>
          <c:max val="0.28000000000000003"/>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77486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9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East Dunbartonsh'!$I$94</c:f>
              <c:strCache>
                <c:ptCount val="1"/>
                <c:pt idx="0">
                  <c:v>Lower Quartile</c:v>
                </c:pt>
              </c:strCache>
            </c:strRef>
          </c:tx>
          <c:invertIfNegative val="0"/>
          <c:cat>
            <c:strRef>
              <c:f>'BRMA Profile - East Dunbartonsh'!$J$93:$P$93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Dunbartonsh'!$J$94:$P$94</c:f>
              <c:numCache>
                <c:formatCode>0.0%</c:formatCode>
                <c:ptCount val="7"/>
                <c:pt idx="0">
                  <c:v>-6.2043795620437936E-2</c:v>
                </c:pt>
                <c:pt idx="1">
                  <c:v>0.10894941634241251</c:v>
                </c:pt>
                <c:pt idx="2">
                  <c:v>-1.1719298245613907E-2</c:v>
                </c:pt>
                <c:pt idx="3">
                  <c:v>1.1858268834765262E-2</c:v>
                </c:pt>
                <c:pt idx="4">
                  <c:v>-1.7543859649122862E-2</c:v>
                </c:pt>
                <c:pt idx="5">
                  <c:v>-1.7857142857142905E-2</c:v>
                </c:pt>
                <c:pt idx="6">
                  <c:v>3.6496350364962904E-3</c:v>
                </c:pt>
              </c:numCache>
            </c:numRef>
          </c:val>
        </c:ser>
        <c:ser>
          <c:idx val="2"/>
          <c:order val="1"/>
          <c:tx>
            <c:strRef>
              <c:f>'BRMA Profile - East Dunbartonsh'!$I$95</c:f>
              <c:strCache>
                <c:ptCount val="1"/>
                <c:pt idx="0">
                  <c:v>Median</c:v>
                </c:pt>
              </c:strCache>
            </c:strRef>
          </c:tx>
          <c:invertIfNegative val="0"/>
          <c:cat>
            <c:strRef>
              <c:f>'BRMA Profile - East Dunbartonsh'!$J$93:$P$93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Dunbartonsh'!$J$95:$P$95</c:f>
              <c:numCache>
                <c:formatCode>0.0%</c:formatCode>
                <c:ptCount val="7"/>
                <c:pt idx="0">
                  <c:v>1.6666666666666607E-2</c:v>
                </c:pt>
                <c:pt idx="1">
                  <c:v>7.3770491803278659E-2</c:v>
                </c:pt>
                <c:pt idx="2">
                  <c:v>-5.3435114503816772E-2</c:v>
                </c:pt>
                <c:pt idx="3">
                  <c:v>1.6129032258064502E-2</c:v>
                </c:pt>
                <c:pt idx="4">
                  <c:v>1.4412698412698433E-2</c:v>
                </c:pt>
                <c:pt idx="5">
                  <c:v>1.708706265256299E-2</c:v>
                </c:pt>
                <c:pt idx="6">
                  <c:v>8.3333333333333259E-2</c:v>
                </c:pt>
              </c:numCache>
            </c:numRef>
          </c:val>
        </c:ser>
        <c:ser>
          <c:idx val="0"/>
          <c:order val="2"/>
          <c:tx>
            <c:strRef>
              <c:f>'BRMA Profile - East Dunbartonsh'!$I$96</c:f>
              <c:strCache>
                <c:ptCount val="1"/>
                <c:pt idx="0">
                  <c:v>Mean</c:v>
                </c:pt>
              </c:strCache>
            </c:strRef>
          </c:tx>
          <c:invertIfNegative val="0"/>
          <c:cat>
            <c:strRef>
              <c:f>'BRMA Profile - East Dunbartonsh'!$J$93:$P$93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Dunbartonsh'!$J$96:$P$96</c:f>
              <c:numCache>
                <c:formatCode>0.0%</c:formatCode>
                <c:ptCount val="7"/>
                <c:pt idx="0">
                  <c:v>1.0753762152084123E-2</c:v>
                </c:pt>
                <c:pt idx="1">
                  <c:v>0.11466122072532037</c:v>
                </c:pt>
                <c:pt idx="2">
                  <c:v>-4.4444444444444287E-2</c:v>
                </c:pt>
                <c:pt idx="3">
                  <c:v>-3.5873330034636997E-3</c:v>
                </c:pt>
                <c:pt idx="4">
                  <c:v>-3.1409062693978917E-2</c:v>
                </c:pt>
                <c:pt idx="5">
                  <c:v>4.0694693668290149E-2</c:v>
                </c:pt>
                <c:pt idx="6">
                  <c:v>8.1302437075509326E-2</c:v>
                </c:pt>
              </c:numCache>
            </c:numRef>
          </c:val>
        </c:ser>
        <c:ser>
          <c:idx val="1"/>
          <c:order val="3"/>
          <c:tx>
            <c:strRef>
              <c:f>'BRMA Profile - East Dunbartonsh'!$I$97</c:f>
              <c:strCache>
                <c:ptCount val="1"/>
                <c:pt idx="0">
                  <c:v>Upper Quartile</c:v>
                </c:pt>
              </c:strCache>
            </c:strRef>
          </c:tx>
          <c:invertIfNegative val="0"/>
          <c:cat>
            <c:strRef>
              <c:f>'BRMA Profile - East Dunbartonsh'!$J$93:$P$93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East Dunbartonsh'!$J$97:$P$97</c:f>
              <c:numCache>
                <c:formatCode>0.0%</c:formatCode>
                <c:ptCount val="7"/>
                <c:pt idx="0">
                  <c:v>3.3950617283950546E-2</c:v>
                </c:pt>
                <c:pt idx="1">
                  <c:v>9.9492537313432772E-2</c:v>
                </c:pt>
                <c:pt idx="2">
                  <c:v>2.2615589281351101E-2</c:v>
                </c:pt>
                <c:pt idx="3">
                  <c:v>-9.2895449476981917E-2</c:v>
                </c:pt>
                <c:pt idx="4">
                  <c:v>-4.8789767904703463E-2</c:v>
                </c:pt>
                <c:pt idx="5">
                  <c:v>0.15384615384615374</c:v>
                </c:pt>
                <c:pt idx="6">
                  <c:v>0.15740740740740744</c:v>
                </c:pt>
              </c:numCache>
            </c:numRef>
          </c:val>
        </c:ser>
        <c:dLbls>
          <c:showLegendKey val="0"/>
          <c:showVal val="0"/>
          <c:showCatName val="0"/>
          <c:showSerName val="0"/>
          <c:showPercent val="0"/>
          <c:showBubbleSize val="0"/>
        </c:dLbls>
        <c:gapWidth val="150"/>
        <c:axId val="47487616"/>
        <c:axId val="47497600"/>
      </c:barChart>
      <c:catAx>
        <c:axId val="4748761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7497600"/>
        <c:crosses val="autoZero"/>
        <c:auto val="1"/>
        <c:lblAlgn val="ctr"/>
        <c:lblOffset val="100"/>
        <c:noMultiLvlLbl val="0"/>
      </c:catAx>
      <c:valAx>
        <c:axId val="47497600"/>
        <c:scaling>
          <c:orientation val="minMax"/>
          <c:max val="0.28000000000000003"/>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748761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9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East Dunbartonsh'!$A$142</c:f>
              <c:strCache>
                <c:ptCount val="1"/>
                <c:pt idx="0">
                  <c:v>1 Bedroom </c:v>
                </c:pt>
              </c:strCache>
            </c:strRef>
          </c:tx>
          <c:invertIfNegative val="0"/>
          <c:cat>
            <c:numRef>
              <c:f>'BRMA Profile - East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Dunbartonsh'!$B$142:$H$142</c:f>
              <c:numCache>
                <c:formatCode>#,##0</c:formatCode>
                <c:ptCount val="7"/>
                <c:pt idx="0">
                  <c:v>75</c:v>
                </c:pt>
                <c:pt idx="1">
                  <c:v>84</c:v>
                </c:pt>
                <c:pt idx="2">
                  <c:v>70</c:v>
                </c:pt>
                <c:pt idx="3">
                  <c:v>52</c:v>
                </c:pt>
                <c:pt idx="4">
                  <c:v>58</c:v>
                </c:pt>
                <c:pt idx="5">
                  <c:v>111</c:v>
                </c:pt>
                <c:pt idx="6">
                  <c:v>98</c:v>
                </c:pt>
              </c:numCache>
            </c:numRef>
          </c:val>
        </c:ser>
        <c:ser>
          <c:idx val="1"/>
          <c:order val="1"/>
          <c:tx>
            <c:strRef>
              <c:f>'BRMA Profile - East Dunbartonsh'!$A$143</c:f>
              <c:strCache>
                <c:ptCount val="1"/>
                <c:pt idx="0">
                  <c:v>2 Bedrooms</c:v>
                </c:pt>
              </c:strCache>
            </c:strRef>
          </c:tx>
          <c:invertIfNegative val="0"/>
          <c:cat>
            <c:numRef>
              <c:f>'BRMA Profile - East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Dunbartonsh'!$B$143:$H$143</c:f>
              <c:numCache>
                <c:formatCode>#,##0</c:formatCode>
                <c:ptCount val="7"/>
                <c:pt idx="0">
                  <c:v>172</c:v>
                </c:pt>
                <c:pt idx="1">
                  <c:v>137</c:v>
                </c:pt>
                <c:pt idx="2">
                  <c:v>114</c:v>
                </c:pt>
                <c:pt idx="3">
                  <c:v>123</c:v>
                </c:pt>
                <c:pt idx="4">
                  <c:v>150</c:v>
                </c:pt>
                <c:pt idx="5">
                  <c:v>177</c:v>
                </c:pt>
                <c:pt idx="6">
                  <c:v>144</c:v>
                </c:pt>
              </c:numCache>
            </c:numRef>
          </c:val>
        </c:ser>
        <c:ser>
          <c:idx val="2"/>
          <c:order val="2"/>
          <c:tx>
            <c:strRef>
              <c:f>'BRMA Profile - East Dunbartonsh'!$A$144</c:f>
              <c:strCache>
                <c:ptCount val="1"/>
                <c:pt idx="0">
                  <c:v>3 Bedrooms</c:v>
                </c:pt>
              </c:strCache>
            </c:strRef>
          </c:tx>
          <c:invertIfNegative val="0"/>
          <c:cat>
            <c:numRef>
              <c:f>'BRMA Profile - East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Dunbartonsh'!$B$144:$H$144</c:f>
              <c:numCache>
                <c:formatCode>#,##0</c:formatCode>
                <c:ptCount val="7"/>
                <c:pt idx="0">
                  <c:v>110</c:v>
                </c:pt>
                <c:pt idx="1">
                  <c:v>115</c:v>
                </c:pt>
                <c:pt idx="2">
                  <c:v>79</c:v>
                </c:pt>
                <c:pt idx="3">
                  <c:v>95</c:v>
                </c:pt>
                <c:pt idx="4">
                  <c:v>114</c:v>
                </c:pt>
                <c:pt idx="5">
                  <c:v>98</c:v>
                </c:pt>
                <c:pt idx="6">
                  <c:v>105</c:v>
                </c:pt>
              </c:numCache>
            </c:numRef>
          </c:val>
        </c:ser>
        <c:ser>
          <c:idx val="3"/>
          <c:order val="3"/>
          <c:tx>
            <c:strRef>
              <c:f>'BRMA Profile - East Dunbartonsh'!$A$145</c:f>
              <c:strCache>
                <c:ptCount val="1"/>
                <c:pt idx="0">
                  <c:v>4 Bedrooms</c:v>
                </c:pt>
              </c:strCache>
            </c:strRef>
          </c:tx>
          <c:invertIfNegative val="0"/>
          <c:cat>
            <c:numRef>
              <c:f>'BRMA Profile - East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Dunbartonsh'!$B$145:$H$145</c:f>
              <c:numCache>
                <c:formatCode>#,##0</c:formatCode>
                <c:ptCount val="7"/>
                <c:pt idx="0">
                  <c:v>43</c:v>
                </c:pt>
                <c:pt idx="1">
                  <c:v>51</c:v>
                </c:pt>
                <c:pt idx="2">
                  <c:v>37</c:v>
                </c:pt>
                <c:pt idx="3">
                  <c:v>48</c:v>
                </c:pt>
                <c:pt idx="4">
                  <c:v>40</c:v>
                </c:pt>
                <c:pt idx="5">
                  <c:v>46</c:v>
                </c:pt>
                <c:pt idx="6">
                  <c:v>40</c:v>
                </c:pt>
              </c:numCache>
            </c:numRef>
          </c:val>
        </c:ser>
        <c:ser>
          <c:idx val="4"/>
          <c:order val="4"/>
          <c:tx>
            <c:strRef>
              <c:f>'BRMA Profile - East Dunbartonsh'!$A$146</c:f>
              <c:strCache>
                <c:ptCount val="1"/>
                <c:pt idx="0">
                  <c:v>1 Bedroom Shared</c:v>
                </c:pt>
              </c:strCache>
            </c:strRef>
          </c:tx>
          <c:invertIfNegative val="0"/>
          <c:cat>
            <c:numRef>
              <c:f>'BRMA Profile - East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Dunbartonsh'!$B$146:$H$146</c:f>
              <c:numCache>
                <c:formatCode>#,##0</c:formatCode>
                <c:ptCount val="7"/>
                <c:pt idx="0">
                  <c:v>22</c:v>
                </c:pt>
                <c:pt idx="1">
                  <c:v>31</c:v>
                </c:pt>
                <c:pt idx="2">
                  <c:v>26</c:v>
                </c:pt>
                <c:pt idx="3">
                  <c:v>38</c:v>
                </c:pt>
                <c:pt idx="4">
                  <c:v>28</c:v>
                </c:pt>
                <c:pt idx="5">
                  <c:v>32</c:v>
                </c:pt>
                <c:pt idx="6">
                  <c:v>22</c:v>
                </c:pt>
              </c:numCache>
            </c:numRef>
          </c:val>
        </c:ser>
        <c:dLbls>
          <c:showLegendKey val="0"/>
          <c:showVal val="0"/>
          <c:showCatName val="0"/>
          <c:showSerName val="0"/>
          <c:showPercent val="0"/>
          <c:showBubbleSize val="0"/>
        </c:dLbls>
        <c:gapWidth val="150"/>
        <c:overlap val="100"/>
        <c:axId val="47595904"/>
        <c:axId val="47597440"/>
      </c:barChart>
      <c:catAx>
        <c:axId val="47595904"/>
        <c:scaling>
          <c:orientation val="minMax"/>
        </c:scaling>
        <c:delete val="0"/>
        <c:axPos val="b"/>
        <c:numFmt formatCode="General" sourceLinked="1"/>
        <c:majorTickMark val="out"/>
        <c:minorTickMark val="none"/>
        <c:tickLblPos val="nextTo"/>
        <c:crossAx val="47597440"/>
        <c:crosses val="autoZero"/>
        <c:auto val="1"/>
        <c:lblAlgn val="ctr"/>
        <c:lblOffset val="100"/>
        <c:noMultiLvlLbl val="0"/>
      </c:catAx>
      <c:valAx>
        <c:axId val="47597440"/>
        <c:scaling>
          <c:orientation val="minMax"/>
        </c:scaling>
        <c:delete val="0"/>
        <c:axPos val="l"/>
        <c:majorGridlines/>
        <c:numFmt formatCode="#,##0" sourceLinked="1"/>
        <c:majorTickMark val="out"/>
        <c:minorTickMark val="none"/>
        <c:tickLblPos val="nextTo"/>
        <c:crossAx val="475959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East Dunbartonsh'!$I$142</c:f>
              <c:strCache>
                <c:ptCount val="1"/>
                <c:pt idx="0">
                  <c:v>1 Bedroom </c:v>
                </c:pt>
              </c:strCache>
            </c:strRef>
          </c:tx>
          <c:invertIfNegative val="0"/>
          <c:cat>
            <c:numRef>
              <c:f>'BRMA Profile - East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Dunbartonsh'!$J$142:$P$142</c:f>
              <c:numCache>
                <c:formatCode>0%</c:formatCode>
                <c:ptCount val="7"/>
                <c:pt idx="0">
                  <c:v>0.17772511848341233</c:v>
                </c:pt>
                <c:pt idx="1">
                  <c:v>0.20095693779904306</c:v>
                </c:pt>
                <c:pt idx="2">
                  <c:v>0.21472392638036811</c:v>
                </c:pt>
                <c:pt idx="3">
                  <c:v>0.14606741573033707</c:v>
                </c:pt>
                <c:pt idx="4">
                  <c:v>0.14871794871794872</c:v>
                </c:pt>
                <c:pt idx="5">
                  <c:v>0.23922413793103448</c:v>
                </c:pt>
                <c:pt idx="6">
                  <c:v>0.23960880195599021</c:v>
                </c:pt>
              </c:numCache>
            </c:numRef>
          </c:val>
        </c:ser>
        <c:ser>
          <c:idx val="1"/>
          <c:order val="1"/>
          <c:tx>
            <c:strRef>
              <c:f>'BRMA Profile - East Dunbartonsh'!$I$143</c:f>
              <c:strCache>
                <c:ptCount val="1"/>
                <c:pt idx="0">
                  <c:v>2 Bedrooms</c:v>
                </c:pt>
              </c:strCache>
            </c:strRef>
          </c:tx>
          <c:invertIfNegative val="0"/>
          <c:cat>
            <c:numRef>
              <c:f>'BRMA Profile - East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Dunbartonsh'!$J$143:$P$143</c:f>
              <c:numCache>
                <c:formatCode>0%</c:formatCode>
                <c:ptCount val="7"/>
                <c:pt idx="0">
                  <c:v>0.40758293838862558</c:v>
                </c:pt>
                <c:pt idx="1">
                  <c:v>0.32775119617224879</c:v>
                </c:pt>
                <c:pt idx="2">
                  <c:v>0.34969325153374231</c:v>
                </c:pt>
                <c:pt idx="3">
                  <c:v>0.3455056179775281</c:v>
                </c:pt>
                <c:pt idx="4">
                  <c:v>0.38461538461538464</c:v>
                </c:pt>
                <c:pt idx="5">
                  <c:v>0.38146551724137934</c:v>
                </c:pt>
                <c:pt idx="6">
                  <c:v>0.35207823960880197</c:v>
                </c:pt>
              </c:numCache>
            </c:numRef>
          </c:val>
        </c:ser>
        <c:ser>
          <c:idx val="2"/>
          <c:order val="2"/>
          <c:tx>
            <c:strRef>
              <c:f>'BRMA Profile - East Dunbartonsh'!$I$144</c:f>
              <c:strCache>
                <c:ptCount val="1"/>
                <c:pt idx="0">
                  <c:v>3 Bedrooms</c:v>
                </c:pt>
              </c:strCache>
            </c:strRef>
          </c:tx>
          <c:invertIfNegative val="0"/>
          <c:cat>
            <c:numRef>
              <c:f>'BRMA Profile - East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Dunbartonsh'!$J$144:$P$144</c:f>
              <c:numCache>
                <c:formatCode>0%</c:formatCode>
                <c:ptCount val="7"/>
                <c:pt idx="0">
                  <c:v>0.26066350710900477</c:v>
                </c:pt>
                <c:pt idx="1">
                  <c:v>0.27511961722488038</c:v>
                </c:pt>
                <c:pt idx="2">
                  <c:v>0.24233128834355827</c:v>
                </c:pt>
                <c:pt idx="3">
                  <c:v>0.26685393258426965</c:v>
                </c:pt>
                <c:pt idx="4">
                  <c:v>0.29230769230769232</c:v>
                </c:pt>
                <c:pt idx="5">
                  <c:v>0.21120689655172414</c:v>
                </c:pt>
                <c:pt idx="6">
                  <c:v>0.25672371638141811</c:v>
                </c:pt>
              </c:numCache>
            </c:numRef>
          </c:val>
        </c:ser>
        <c:ser>
          <c:idx val="3"/>
          <c:order val="3"/>
          <c:tx>
            <c:strRef>
              <c:f>'BRMA Profile - East Dunbartonsh'!$I$145</c:f>
              <c:strCache>
                <c:ptCount val="1"/>
                <c:pt idx="0">
                  <c:v>4 Bedrooms</c:v>
                </c:pt>
              </c:strCache>
            </c:strRef>
          </c:tx>
          <c:invertIfNegative val="0"/>
          <c:cat>
            <c:numRef>
              <c:f>'BRMA Profile - East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Dunbartonsh'!$J$145:$P$145</c:f>
              <c:numCache>
                <c:formatCode>0%</c:formatCode>
                <c:ptCount val="7"/>
                <c:pt idx="0">
                  <c:v>0.1018957345971564</c:v>
                </c:pt>
                <c:pt idx="1">
                  <c:v>0.12200956937799043</c:v>
                </c:pt>
                <c:pt idx="2">
                  <c:v>0.11349693251533742</c:v>
                </c:pt>
                <c:pt idx="3">
                  <c:v>0.1348314606741573</c:v>
                </c:pt>
                <c:pt idx="4">
                  <c:v>0.10256410256410256</c:v>
                </c:pt>
                <c:pt idx="5">
                  <c:v>9.9137931034482762E-2</c:v>
                </c:pt>
                <c:pt idx="6">
                  <c:v>9.7799511002444994E-2</c:v>
                </c:pt>
              </c:numCache>
            </c:numRef>
          </c:val>
        </c:ser>
        <c:ser>
          <c:idx val="4"/>
          <c:order val="4"/>
          <c:tx>
            <c:strRef>
              <c:f>'BRMA Profile - East Dunbartonsh'!$I$146</c:f>
              <c:strCache>
                <c:ptCount val="1"/>
                <c:pt idx="0">
                  <c:v>1 Bedroom Shared</c:v>
                </c:pt>
              </c:strCache>
            </c:strRef>
          </c:tx>
          <c:invertIfNegative val="0"/>
          <c:cat>
            <c:numRef>
              <c:f>'BRMA Profile - East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Dunbartonsh'!$J$146:$P$146</c:f>
              <c:numCache>
                <c:formatCode>0%</c:formatCode>
                <c:ptCount val="7"/>
                <c:pt idx="0">
                  <c:v>5.2132701421800945E-2</c:v>
                </c:pt>
                <c:pt idx="1">
                  <c:v>7.4162679425837319E-2</c:v>
                </c:pt>
                <c:pt idx="2">
                  <c:v>7.9754601226993863E-2</c:v>
                </c:pt>
                <c:pt idx="3">
                  <c:v>0.10674157303370786</c:v>
                </c:pt>
                <c:pt idx="4">
                  <c:v>7.179487179487179E-2</c:v>
                </c:pt>
                <c:pt idx="5">
                  <c:v>6.8965517241379309E-2</c:v>
                </c:pt>
                <c:pt idx="6">
                  <c:v>5.3789731051344741E-2</c:v>
                </c:pt>
              </c:numCache>
            </c:numRef>
          </c:val>
        </c:ser>
        <c:dLbls>
          <c:showLegendKey val="0"/>
          <c:showVal val="0"/>
          <c:showCatName val="0"/>
          <c:showSerName val="0"/>
          <c:showPercent val="0"/>
          <c:showBubbleSize val="0"/>
        </c:dLbls>
        <c:gapWidth val="150"/>
        <c:overlap val="100"/>
        <c:axId val="45270528"/>
        <c:axId val="45272064"/>
      </c:barChart>
      <c:catAx>
        <c:axId val="45270528"/>
        <c:scaling>
          <c:orientation val="minMax"/>
        </c:scaling>
        <c:delete val="0"/>
        <c:axPos val="b"/>
        <c:numFmt formatCode="General" sourceLinked="1"/>
        <c:majorTickMark val="out"/>
        <c:minorTickMark val="none"/>
        <c:tickLblPos val="nextTo"/>
        <c:crossAx val="45272064"/>
        <c:crosses val="autoZero"/>
        <c:auto val="1"/>
        <c:lblAlgn val="ctr"/>
        <c:lblOffset val="100"/>
        <c:noMultiLvlLbl val="0"/>
      </c:catAx>
      <c:valAx>
        <c:axId val="45272064"/>
        <c:scaling>
          <c:orientation val="minMax"/>
        </c:scaling>
        <c:delete val="0"/>
        <c:axPos val="l"/>
        <c:majorGridlines/>
        <c:numFmt formatCode="0%" sourceLinked="1"/>
        <c:majorTickMark val="out"/>
        <c:minorTickMark val="none"/>
        <c:tickLblPos val="nextTo"/>
        <c:crossAx val="452705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East Dunbartonsh'!$A$122</c:f>
              <c:strCache>
                <c:ptCount val="1"/>
                <c:pt idx="0">
                  <c:v>4 Bedrooms</c:v>
                </c:pt>
              </c:strCache>
            </c:strRef>
          </c:tx>
          <c:cat>
            <c:numRef>
              <c:f>'BRMA Profile - East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Dunbartonsh'!$B$122:$H$122</c:f>
              <c:numCache>
                <c:formatCode>#,##0</c:formatCode>
                <c:ptCount val="7"/>
                <c:pt idx="0">
                  <c:v>1135.19</c:v>
                </c:pt>
                <c:pt idx="1">
                  <c:v>1204.31</c:v>
                </c:pt>
                <c:pt idx="2">
                  <c:v>1137.57</c:v>
                </c:pt>
                <c:pt idx="3">
                  <c:v>1246.04</c:v>
                </c:pt>
                <c:pt idx="4">
                  <c:v>1279.83</c:v>
                </c:pt>
                <c:pt idx="5">
                  <c:v>1264.46</c:v>
                </c:pt>
                <c:pt idx="6">
                  <c:v>1276.8800000000001</c:v>
                </c:pt>
              </c:numCache>
            </c:numRef>
          </c:val>
          <c:smooth val="0"/>
        </c:ser>
        <c:ser>
          <c:idx val="0"/>
          <c:order val="1"/>
          <c:tx>
            <c:strRef>
              <c:f>'BRMA Profile - East Dunbartonsh'!$A$121</c:f>
              <c:strCache>
                <c:ptCount val="1"/>
                <c:pt idx="0">
                  <c:v>3 Bedrooms</c:v>
                </c:pt>
              </c:strCache>
            </c:strRef>
          </c:tx>
          <c:cat>
            <c:numRef>
              <c:f>'BRMA Profile - East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Dunbartonsh'!$B$121:$H$121</c:f>
              <c:numCache>
                <c:formatCode>#,##0</c:formatCode>
                <c:ptCount val="7"/>
                <c:pt idx="0">
                  <c:v>750.02</c:v>
                </c:pt>
                <c:pt idx="1">
                  <c:v>772.43</c:v>
                </c:pt>
                <c:pt idx="2">
                  <c:v>810.13</c:v>
                </c:pt>
                <c:pt idx="3">
                  <c:v>797.68</c:v>
                </c:pt>
                <c:pt idx="4">
                  <c:v>798.73</c:v>
                </c:pt>
                <c:pt idx="5">
                  <c:v>819.59</c:v>
                </c:pt>
                <c:pt idx="6">
                  <c:v>859.19</c:v>
                </c:pt>
              </c:numCache>
            </c:numRef>
          </c:val>
          <c:smooth val="0"/>
        </c:ser>
        <c:ser>
          <c:idx val="1"/>
          <c:order val="2"/>
          <c:tx>
            <c:strRef>
              <c:f>'BRMA Profile - East Dunbartonsh'!$A$120</c:f>
              <c:strCache>
                <c:ptCount val="1"/>
                <c:pt idx="0">
                  <c:v>2 Bedrooms</c:v>
                </c:pt>
              </c:strCache>
            </c:strRef>
          </c:tx>
          <c:cat>
            <c:numRef>
              <c:f>'BRMA Profile - East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Dunbartonsh'!$B$120:$H$120</c:f>
              <c:numCache>
                <c:formatCode>#,##0</c:formatCode>
                <c:ptCount val="7"/>
                <c:pt idx="0">
                  <c:v>581.12</c:v>
                </c:pt>
                <c:pt idx="1">
                  <c:v>571.97</c:v>
                </c:pt>
                <c:pt idx="2">
                  <c:v>608.66</c:v>
                </c:pt>
                <c:pt idx="3">
                  <c:v>587.11</c:v>
                </c:pt>
                <c:pt idx="4">
                  <c:v>603.70000000000005</c:v>
                </c:pt>
                <c:pt idx="5">
                  <c:v>610.75</c:v>
                </c:pt>
                <c:pt idx="6">
                  <c:v>635.52</c:v>
                </c:pt>
              </c:numCache>
            </c:numRef>
          </c:val>
          <c:smooth val="0"/>
        </c:ser>
        <c:ser>
          <c:idx val="2"/>
          <c:order val="3"/>
          <c:tx>
            <c:strRef>
              <c:f>'BRMA Profile - East Dunbartonsh'!$A$119</c:f>
              <c:strCache>
                <c:ptCount val="1"/>
                <c:pt idx="0">
                  <c:v>1 Bedroom </c:v>
                </c:pt>
              </c:strCache>
            </c:strRef>
          </c:tx>
          <c:cat>
            <c:numRef>
              <c:f>'BRMA Profile - East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Dunbartonsh'!$B$119:$H$119</c:f>
              <c:numCache>
                <c:formatCode>#,##0</c:formatCode>
                <c:ptCount val="7"/>
                <c:pt idx="0">
                  <c:v>449.59</c:v>
                </c:pt>
                <c:pt idx="1">
                  <c:v>456.61</c:v>
                </c:pt>
                <c:pt idx="2">
                  <c:v>440.86</c:v>
                </c:pt>
                <c:pt idx="3">
                  <c:v>465.96</c:v>
                </c:pt>
                <c:pt idx="4">
                  <c:v>472.07</c:v>
                </c:pt>
                <c:pt idx="5">
                  <c:v>461.49</c:v>
                </c:pt>
                <c:pt idx="6">
                  <c:v>478.92</c:v>
                </c:pt>
              </c:numCache>
            </c:numRef>
          </c:val>
          <c:smooth val="0"/>
        </c:ser>
        <c:ser>
          <c:idx val="3"/>
          <c:order val="4"/>
          <c:tx>
            <c:strRef>
              <c:f>'BRMA Profile - East Dunbartonsh'!$A$118</c:f>
              <c:strCache>
                <c:ptCount val="1"/>
                <c:pt idx="0">
                  <c:v>1 Bedroom Shared</c:v>
                </c:pt>
              </c:strCache>
            </c:strRef>
          </c:tx>
          <c:cat>
            <c:numRef>
              <c:f>'BRMA Profile - East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Dunbartonsh'!$B$118:$H$118</c:f>
              <c:numCache>
                <c:formatCode>#,##0</c:formatCode>
                <c:ptCount val="7"/>
                <c:pt idx="0">
                  <c:v>300.36</c:v>
                </c:pt>
                <c:pt idx="1">
                  <c:v>303.58999999999997</c:v>
                </c:pt>
                <c:pt idx="2">
                  <c:v>338.4</c:v>
                </c:pt>
                <c:pt idx="3">
                  <c:v>323.36</c:v>
                </c:pt>
                <c:pt idx="4">
                  <c:v>322.2</c:v>
                </c:pt>
                <c:pt idx="5">
                  <c:v>312.08</c:v>
                </c:pt>
                <c:pt idx="6">
                  <c:v>324.77999999999997</c:v>
                </c:pt>
              </c:numCache>
            </c:numRef>
          </c:val>
          <c:smooth val="0"/>
        </c:ser>
        <c:dLbls>
          <c:showLegendKey val="0"/>
          <c:showVal val="0"/>
          <c:showCatName val="0"/>
          <c:showSerName val="0"/>
          <c:showPercent val="0"/>
          <c:showBubbleSize val="0"/>
        </c:dLbls>
        <c:marker val="1"/>
        <c:smooth val="0"/>
        <c:axId val="48118016"/>
        <c:axId val="48119808"/>
      </c:lineChart>
      <c:catAx>
        <c:axId val="48118016"/>
        <c:scaling>
          <c:orientation val="minMax"/>
        </c:scaling>
        <c:delete val="0"/>
        <c:axPos val="b"/>
        <c:numFmt formatCode="General" sourceLinked="1"/>
        <c:majorTickMark val="none"/>
        <c:minorTickMark val="none"/>
        <c:tickLblPos val="nextTo"/>
        <c:txPr>
          <a:bodyPr/>
          <a:lstStyle/>
          <a:p>
            <a:pPr>
              <a:defRPr sz="800"/>
            </a:pPr>
            <a:endParaRPr lang="en-US"/>
          </a:p>
        </c:txPr>
        <c:crossAx val="48119808"/>
        <c:crosses val="autoZero"/>
        <c:auto val="1"/>
        <c:lblAlgn val="ctr"/>
        <c:lblOffset val="100"/>
        <c:noMultiLvlLbl val="0"/>
      </c:catAx>
      <c:valAx>
        <c:axId val="4811980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811801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9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East Dunbartonsh'!$I$122</c:f>
              <c:strCache>
                <c:ptCount val="1"/>
                <c:pt idx="0">
                  <c:v>4 Bedrooms</c:v>
                </c:pt>
              </c:strCache>
            </c:strRef>
          </c:tx>
          <c:cat>
            <c:numRef>
              <c:f>'BRMA Profile - East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Dunbartonsh'!$J$122:$P$122</c:f>
              <c:numCache>
                <c:formatCode>#,##0</c:formatCode>
                <c:ptCount val="7"/>
                <c:pt idx="0">
                  <c:v>995</c:v>
                </c:pt>
                <c:pt idx="1">
                  <c:v>1100</c:v>
                </c:pt>
                <c:pt idx="2">
                  <c:v>1195</c:v>
                </c:pt>
                <c:pt idx="3">
                  <c:v>1100</c:v>
                </c:pt>
                <c:pt idx="4">
                  <c:v>1200</c:v>
                </c:pt>
                <c:pt idx="5">
                  <c:v>1200</c:v>
                </c:pt>
                <c:pt idx="6">
                  <c:v>1100</c:v>
                </c:pt>
              </c:numCache>
            </c:numRef>
          </c:val>
          <c:smooth val="0"/>
        </c:ser>
        <c:ser>
          <c:idx val="0"/>
          <c:order val="1"/>
          <c:tx>
            <c:strRef>
              <c:f>'BRMA Profile - East Dunbartonsh'!$I$121</c:f>
              <c:strCache>
                <c:ptCount val="1"/>
                <c:pt idx="0">
                  <c:v>3 Bedrooms</c:v>
                </c:pt>
              </c:strCache>
            </c:strRef>
          </c:tx>
          <c:cat>
            <c:numRef>
              <c:f>'BRMA Profile - East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Dunbartonsh'!$J$121:$P$121</c:f>
              <c:numCache>
                <c:formatCode>#,##0</c:formatCode>
                <c:ptCount val="7"/>
                <c:pt idx="0">
                  <c:v>700</c:v>
                </c:pt>
                <c:pt idx="1">
                  <c:v>730</c:v>
                </c:pt>
                <c:pt idx="2">
                  <c:v>750</c:v>
                </c:pt>
                <c:pt idx="3">
                  <c:v>750</c:v>
                </c:pt>
                <c:pt idx="4">
                  <c:v>795</c:v>
                </c:pt>
                <c:pt idx="5">
                  <c:v>797.5</c:v>
                </c:pt>
                <c:pt idx="6">
                  <c:v>795</c:v>
                </c:pt>
              </c:numCache>
            </c:numRef>
          </c:val>
          <c:smooth val="0"/>
        </c:ser>
        <c:ser>
          <c:idx val="1"/>
          <c:order val="2"/>
          <c:tx>
            <c:strRef>
              <c:f>'BRMA Profile - East Dunbartonsh'!$I$120</c:f>
              <c:strCache>
                <c:ptCount val="1"/>
                <c:pt idx="0">
                  <c:v>2 Bedrooms</c:v>
                </c:pt>
              </c:strCache>
            </c:strRef>
          </c:tx>
          <c:cat>
            <c:numRef>
              <c:f>'BRMA Profile - East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Dunbartonsh'!$J$120:$P$120</c:f>
              <c:numCache>
                <c:formatCode>#,##0</c:formatCode>
                <c:ptCount val="7"/>
                <c:pt idx="0">
                  <c:v>575</c:v>
                </c:pt>
                <c:pt idx="1">
                  <c:v>550</c:v>
                </c:pt>
                <c:pt idx="2">
                  <c:v>595</c:v>
                </c:pt>
                <c:pt idx="3">
                  <c:v>575</c:v>
                </c:pt>
                <c:pt idx="4">
                  <c:v>575</c:v>
                </c:pt>
                <c:pt idx="5">
                  <c:v>575</c:v>
                </c:pt>
                <c:pt idx="6">
                  <c:v>625</c:v>
                </c:pt>
              </c:numCache>
            </c:numRef>
          </c:val>
          <c:smooth val="0"/>
        </c:ser>
        <c:ser>
          <c:idx val="2"/>
          <c:order val="3"/>
          <c:tx>
            <c:strRef>
              <c:f>'BRMA Profile - East Dunbartonsh'!$I$119</c:f>
              <c:strCache>
                <c:ptCount val="1"/>
                <c:pt idx="0">
                  <c:v>1 Bedroom </c:v>
                </c:pt>
              </c:strCache>
            </c:strRef>
          </c:tx>
          <c:cat>
            <c:numRef>
              <c:f>'BRMA Profile - East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Dunbartonsh'!$J$119:$P$119</c:f>
              <c:numCache>
                <c:formatCode>#,##0</c:formatCode>
                <c:ptCount val="7"/>
                <c:pt idx="0">
                  <c:v>425</c:v>
                </c:pt>
                <c:pt idx="1">
                  <c:v>450</c:v>
                </c:pt>
                <c:pt idx="2">
                  <c:v>425</c:v>
                </c:pt>
                <c:pt idx="3">
                  <c:v>450</c:v>
                </c:pt>
                <c:pt idx="4">
                  <c:v>450</c:v>
                </c:pt>
                <c:pt idx="5">
                  <c:v>450</c:v>
                </c:pt>
                <c:pt idx="6">
                  <c:v>450</c:v>
                </c:pt>
              </c:numCache>
            </c:numRef>
          </c:val>
          <c:smooth val="0"/>
        </c:ser>
        <c:ser>
          <c:idx val="3"/>
          <c:order val="4"/>
          <c:tx>
            <c:strRef>
              <c:f>'BRMA Profile - East Dunbartonsh'!$I$118</c:f>
              <c:strCache>
                <c:ptCount val="1"/>
                <c:pt idx="0">
                  <c:v>1 Bedroom Shared</c:v>
                </c:pt>
              </c:strCache>
            </c:strRef>
          </c:tx>
          <c:cat>
            <c:numRef>
              <c:f>'BRMA Profile - East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East Dunbartonsh'!$J$118:$P$118</c:f>
              <c:numCache>
                <c:formatCode>#,##0</c:formatCode>
                <c:ptCount val="7"/>
                <c:pt idx="0">
                  <c:v>300</c:v>
                </c:pt>
                <c:pt idx="1">
                  <c:v>305</c:v>
                </c:pt>
                <c:pt idx="2">
                  <c:v>327.5</c:v>
                </c:pt>
                <c:pt idx="3">
                  <c:v>310</c:v>
                </c:pt>
                <c:pt idx="4">
                  <c:v>315</c:v>
                </c:pt>
                <c:pt idx="5">
                  <c:v>319.54000000000002</c:v>
                </c:pt>
                <c:pt idx="6">
                  <c:v>325</c:v>
                </c:pt>
              </c:numCache>
            </c:numRef>
          </c:val>
          <c:smooth val="0"/>
        </c:ser>
        <c:dLbls>
          <c:showLegendKey val="0"/>
          <c:showVal val="0"/>
          <c:showCatName val="0"/>
          <c:showSerName val="0"/>
          <c:showPercent val="0"/>
          <c:showBubbleSize val="0"/>
        </c:dLbls>
        <c:marker val="1"/>
        <c:smooth val="0"/>
        <c:axId val="47517696"/>
        <c:axId val="47519232"/>
      </c:lineChart>
      <c:catAx>
        <c:axId val="47517696"/>
        <c:scaling>
          <c:orientation val="minMax"/>
        </c:scaling>
        <c:delete val="0"/>
        <c:axPos val="b"/>
        <c:numFmt formatCode="General" sourceLinked="1"/>
        <c:majorTickMark val="none"/>
        <c:minorTickMark val="none"/>
        <c:tickLblPos val="nextTo"/>
        <c:txPr>
          <a:bodyPr/>
          <a:lstStyle/>
          <a:p>
            <a:pPr>
              <a:defRPr sz="800"/>
            </a:pPr>
            <a:endParaRPr lang="en-US"/>
          </a:p>
        </c:txPr>
        <c:crossAx val="47519232"/>
        <c:crosses val="autoZero"/>
        <c:auto val="1"/>
        <c:lblAlgn val="ctr"/>
        <c:lblOffset val="100"/>
        <c:noMultiLvlLbl val="0"/>
      </c:catAx>
      <c:valAx>
        <c:axId val="4751923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751769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9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Fife'!$A$9</c:f>
              <c:strCache>
                <c:ptCount val="1"/>
                <c:pt idx="0">
                  <c:v>Upper Quartile</c:v>
                </c:pt>
              </c:strCache>
            </c:strRef>
          </c:tx>
          <c:cat>
            <c:numRef>
              <c:f>'BRMA Profile - Fife'!$B$5:$H$5</c:f>
              <c:numCache>
                <c:formatCode>General</c:formatCode>
                <c:ptCount val="7"/>
                <c:pt idx="0">
                  <c:v>2010</c:v>
                </c:pt>
                <c:pt idx="1">
                  <c:v>2011</c:v>
                </c:pt>
                <c:pt idx="2">
                  <c:v>2012</c:v>
                </c:pt>
                <c:pt idx="3">
                  <c:v>2013</c:v>
                </c:pt>
                <c:pt idx="4">
                  <c:v>2014</c:v>
                </c:pt>
                <c:pt idx="5">
                  <c:v>2015</c:v>
                </c:pt>
                <c:pt idx="6">
                  <c:v>2016</c:v>
                </c:pt>
              </c:numCache>
            </c:numRef>
          </c:cat>
          <c:val>
            <c:numRef>
              <c:f>'BRMA Profile - Fife'!$B$9:$H$9</c:f>
              <c:numCache>
                <c:formatCode>#,##0</c:formatCode>
                <c:ptCount val="7"/>
                <c:pt idx="0">
                  <c:v>395</c:v>
                </c:pt>
                <c:pt idx="1">
                  <c:v>400</c:v>
                </c:pt>
                <c:pt idx="2">
                  <c:v>400</c:v>
                </c:pt>
                <c:pt idx="3">
                  <c:v>400</c:v>
                </c:pt>
                <c:pt idx="4">
                  <c:v>425</c:v>
                </c:pt>
                <c:pt idx="5">
                  <c:v>425</c:v>
                </c:pt>
                <c:pt idx="6">
                  <c:v>425</c:v>
                </c:pt>
              </c:numCache>
            </c:numRef>
          </c:val>
          <c:smooth val="0"/>
        </c:ser>
        <c:ser>
          <c:idx val="0"/>
          <c:order val="1"/>
          <c:tx>
            <c:strRef>
              <c:f>'BRMA Profile - Fife'!$A$8</c:f>
              <c:strCache>
                <c:ptCount val="1"/>
                <c:pt idx="0">
                  <c:v>Mean</c:v>
                </c:pt>
              </c:strCache>
            </c:strRef>
          </c:tx>
          <c:cat>
            <c:numRef>
              <c:f>'BRMA Profile - Fife'!$B$5:$H$5</c:f>
              <c:numCache>
                <c:formatCode>General</c:formatCode>
                <c:ptCount val="7"/>
                <c:pt idx="0">
                  <c:v>2010</c:v>
                </c:pt>
                <c:pt idx="1">
                  <c:v>2011</c:v>
                </c:pt>
                <c:pt idx="2">
                  <c:v>2012</c:v>
                </c:pt>
                <c:pt idx="3">
                  <c:v>2013</c:v>
                </c:pt>
                <c:pt idx="4">
                  <c:v>2014</c:v>
                </c:pt>
                <c:pt idx="5">
                  <c:v>2015</c:v>
                </c:pt>
                <c:pt idx="6">
                  <c:v>2016</c:v>
                </c:pt>
              </c:numCache>
            </c:numRef>
          </c:cat>
          <c:val>
            <c:numRef>
              <c:f>'BRMA Profile - Fife'!$B$8:$H$8</c:f>
              <c:numCache>
                <c:formatCode>#,##0</c:formatCode>
                <c:ptCount val="7"/>
                <c:pt idx="0">
                  <c:v>378.99</c:v>
                </c:pt>
                <c:pt idx="1">
                  <c:v>383.44</c:v>
                </c:pt>
                <c:pt idx="2">
                  <c:v>387.33</c:v>
                </c:pt>
                <c:pt idx="3">
                  <c:v>381.48</c:v>
                </c:pt>
                <c:pt idx="4">
                  <c:v>405.31</c:v>
                </c:pt>
                <c:pt idx="5">
                  <c:v>395.12</c:v>
                </c:pt>
                <c:pt idx="6">
                  <c:v>402.75</c:v>
                </c:pt>
              </c:numCache>
            </c:numRef>
          </c:val>
          <c:smooth val="0"/>
        </c:ser>
        <c:ser>
          <c:idx val="2"/>
          <c:order val="2"/>
          <c:tx>
            <c:strRef>
              <c:f>'BRMA Profile - Fife'!$A$7</c:f>
              <c:strCache>
                <c:ptCount val="1"/>
                <c:pt idx="0">
                  <c:v>Median</c:v>
                </c:pt>
              </c:strCache>
            </c:strRef>
          </c:tx>
          <c:cat>
            <c:numRef>
              <c:f>'BRMA Profile - Fife'!$B$5:$H$5</c:f>
              <c:numCache>
                <c:formatCode>General</c:formatCode>
                <c:ptCount val="7"/>
                <c:pt idx="0">
                  <c:v>2010</c:v>
                </c:pt>
                <c:pt idx="1">
                  <c:v>2011</c:v>
                </c:pt>
                <c:pt idx="2">
                  <c:v>2012</c:v>
                </c:pt>
                <c:pt idx="3">
                  <c:v>2013</c:v>
                </c:pt>
                <c:pt idx="4">
                  <c:v>2014</c:v>
                </c:pt>
                <c:pt idx="5">
                  <c:v>2015</c:v>
                </c:pt>
                <c:pt idx="6">
                  <c:v>2016</c:v>
                </c:pt>
              </c:numCache>
            </c:numRef>
          </c:cat>
          <c:val>
            <c:numRef>
              <c:f>'BRMA Profile - Fife'!$B$7:$H$7</c:f>
              <c:numCache>
                <c:formatCode>#,##0</c:formatCode>
                <c:ptCount val="7"/>
                <c:pt idx="0">
                  <c:v>370</c:v>
                </c:pt>
                <c:pt idx="1">
                  <c:v>375</c:v>
                </c:pt>
                <c:pt idx="2">
                  <c:v>375</c:v>
                </c:pt>
                <c:pt idx="3">
                  <c:v>375</c:v>
                </c:pt>
                <c:pt idx="4">
                  <c:v>395</c:v>
                </c:pt>
                <c:pt idx="5">
                  <c:v>395</c:v>
                </c:pt>
                <c:pt idx="6">
                  <c:v>395</c:v>
                </c:pt>
              </c:numCache>
            </c:numRef>
          </c:val>
          <c:smooth val="0"/>
        </c:ser>
        <c:ser>
          <c:idx val="3"/>
          <c:order val="3"/>
          <c:tx>
            <c:strRef>
              <c:f>'BRMA Profile - Fife'!$A$6</c:f>
              <c:strCache>
                <c:ptCount val="1"/>
                <c:pt idx="0">
                  <c:v>Lower Quartile</c:v>
                </c:pt>
              </c:strCache>
            </c:strRef>
          </c:tx>
          <c:marker>
            <c:symbol val="circle"/>
            <c:size val="7"/>
          </c:marker>
          <c:cat>
            <c:numRef>
              <c:f>'BRMA Profile - Fife'!$B$5:$H$5</c:f>
              <c:numCache>
                <c:formatCode>General</c:formatCode>
                <c:ptCount val="7"/>
                <c:pt idx="0">
                  <c:v>2010</c:v>
                </c:pt>
                <c:pt idx="1">
                  <c:v>2011</c:v>
                </c:pt>
                <c:pt idx="2">
                  <c:v>2012</c:v>
                </c:pt>
                <c:pt idx="3">
                  <c:v>2013</c:v>
                </c:pt>
                <c:pt idx="4">
                  <c:v>2014</c:v>
                </c:pt>
                <c:pt idx="5">
                  <c:v>2015</c:v>
                </c:pt>
                <c:pt idx="6">
                  <c:v>2016</c:v>
                </c:pt>
              </c:numCache>
            </c:numRef>
          </c:cat>
          <c:val>
            <c:numRef>
              <c:f>'BRMA Profile - Fife'!$B$6:$H$6</c:f>
              <c:numCache>
                <c:formatCode>#,##0</c:formatCode>
                <c:ptCount val="7"/>
                <c:pt idx="0">
                  <c:v>350</c:v>
                </c:pt>
                <c:pt idx="1">
                  <c:v>350</c:v>
                </c:pt>
                <c:pt idx="2">
                  <c:v>350</c:v>
                </c:pt>
                <c:pt idx="3">
                  <c:v>350</c:v>
                </c:pt>
                <c:pt idx="4">
                  <c:v>350</c:v>
                </c:pt>
                <c:pt idx="5">
                  <c:v>350</c:v>
                </c:pt>
                <c:pt idx="6">
                  <c:v>360</c:v>
                </c:pt>
              </c:numCache>
            </c:numRef>
          </c:val>
          <c:smooth val="0"/>
        </c:ser>
        <c:dLbls>
          <c:showLegendKey val="0"/>
          <c:showVal val="0"/>
          <c:showCatName val="0"/>
          <c:showSerName val="0"/>
          <c:showPercent val="0"/>
          <c:showBubbleSize val="0"/>
        </c:dLbls>
        <c:marker val="1"/>
        <c:smooth val="0"/>
        <c:axId val="47254528"/>
        <c:axId val="47260416"/>
      </c:lineChart>
      <c:catAx>
        <c:axId val="47254528"/>
        <c:scaling>
          <c:orientation val="minMax"/>
        </c:scaling>
        <c:delete val="0"/>
        <c:axPos val="b"/>
        <c:numFmt formatCode="General" sourceLinked="1"/>
        <c:majorTickMark val="none"/>
        <c:minorTickMark val="none"/>
        <c:tickLblPos val="nextTo"/>
        <c:txPr>
          <a:bodyPr/>
          <a:lstStyle/>
          <a:p>
            <a:pPr>
              <a:defRPr sz="800"/>
            </a:pPr>
            <a:endParaRPr lang="en-US"/>
          </a:p>
        </c:txPr>
        <c:crossAx val="47260416"/>
        <c:crosses val="autoZero"/>
        <c:auto val="1"/>
        <c:lblAlgn val="ctr"/>
        <c:lblOffset val="100"/>
        <c:noMultiLvlLbl val="0"/>
      </c:catAx>
      <c:valAx>
        <c:axId val="47260416"/>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7254528"/>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9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Fife'!$A$31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Fife'!$B$27:$H$27</c:f>
              <c:numCache>
                <c:formatCode>General</c:formatCode>
                <c:ptCount val="7"/>
                <c:pt idx="0">
                  <c:v>2010</c:v>
                </c:pt>
                <c:pt idx="1">
                  <c:v>2011</c:v>
                </c:pt>
                <c:pt idx="2">
                  <c:v>2012</c:v>
                </c:pt>
                <c:pt idx="3">
                  <c:v>2013</c:v>
                </c:pt>
                <c:pt idx="4">
                  <c:v>2014</c:v>
                </c:pt>
                <c:pt idx="5">
                  <c:v>2015</c:v>
                </c:pt>
                <c:pt idx="6">
                  <c:v>2016</c:v>
                </c:pt>
              </c:numCache>
            </c:numRef>
          </c:cat>
          <c:val>
            <c:numRef>
              <c:f>'BRMA Profile - Fife'!$B$31:$H$31</c:f>
              <c:numCache>
                <c:formatCode>#,##0</c:formatCode>
                <c:ptCount val="7"/>
                <c:pt idx="0">
                  <c:v>495</c:v>
                </c:pt>
                <c:pt idx="1">
                  <c:v>520</c:v>
                </c:pt>
                <c:pt idx="2">
                  <c:v>510</c:v>
                </c:pt>
                <c:pt idx="3">
                  <c:v>525</c:v>
                </c:pt>
                <c:pt idx="4">
                  <c:v>550</c:v>
                </c:pt>
                <c:pt idx="5">
                  <c:v>550</c:v>
                </c:pt>
                <c:pt idx="6">
                  <c:v>550</c:v>
                </c:pt>
              </c:numCache>
            </c:numRef>
          </c:val>
          <c:smooth val="0"/>
        </c:ser>
        <c:ser>
          <c:idx val="2"/>
          <c:order val="1"/>
          <c:tx>
            <c:strRef>
              <c:f>'BRMA Profile - Fife'!$A$30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Fife'!$B$27:$H$27</c:f>
              <c:numCache>
                <c:formatCode>General</c:formatCode>
                <c:ptCount val="7"/>
                <c:pt idx="0">
                  <c:v>2010</c:v>
                </c:pt>
                <c:pt idx="1">
                  <c:v>2011</c:v>
                </c:pt>
                <c:pt idx="2">
                  <c:v>2012</c:v>
                </c:pt>
                <c:pt idx="3">
                  <c:v>2013</c:v>
                </c:pt>
                <c:pt idx="4">
                  <c:v>2014</c:v>
                </c:pt>
                <c:pt idx="5">
                  <c:v>2015</c:v>
                </c:pt>
                <c:pt idx="6">
                  <c:v>2016</c:v>
                </c:pt>
              </c:numCache>
            </c:numRef>
          </c:cat>
          <c:val>
            <c:numRef>
              <c:f>'BRMA Profile - Fife'!$B$30:$H$30</c:f>
              <c:numCache>
                <c:formatCode>#,##0</c:formatCode>
                <c:ptCount val="7"/>
                <c:pt idx="0">
                  <c:v>463.99</c:v>
                </c:pt>
                <c:pt idx="1">
                  <c:v>476.96</c:v>
                </c:pt>
                <c:pt idx="2">
                  <c:v>481.34</c:v>
                </c:pt>
                <c:pt idx="3">
                  <c:v>485.39</c:v>
                </c:pt>
                <c:pt idx="4">
                  <c:v>509.51</c:v>
                </c:pt>
                <c:pt idx="5">
                  <c:v>497.96</c:v>
                </c:pt>
                <c:pt idx="6">
                  <c:v>510.77</c:v>
                </c:pt>
              </c:numCache>
            </c:numRef>
          </c:val>
          <c:smooth val="0"/>
        </c:ser>
        <c:ser>
          <c:idx val="1"/>
          <c:order val="2"/>
          <c:tx>
            <c:strRef>
              <c:f>'BRMA Profile - Fife'!$A$29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Fife'!$B$27:$H$27</c:f>
              <c:numCache>
                <c:formatCode>General</c:formatCode>
                <c:ptCount val="7"/>
                <c:pt idx="0">
                  <c:v>2010</c:v>
                </c:pt>
                <c:pt idx="1">
                  <c:v>2011</c:v>
                </c:pt>
                <c:pt idx="2">
                  <c:v>2012</c:v>
                </c:pt>
                <c:pt idx="3">
                  <c:v>2013</c:v>
                </c:pt>
                <c:pt idx="4">
                  <c:v>2014</c:v>
                </c:pt>
                <c:pt idx="5">
                  <c:v>2015</c:v>
                </c:pt>
                <c:pt idx="6">
                  <c:v>2016</c:v>
                </c:pt>
              </c:numCache>
            </c:numRef>
          </c:cat>
          <c:val>
            <c:numRef>
              <c:f>'BRMA Profile - Fife'!$B$29:$H$29</c:f>
              <c:numCache>
                <c:formatCode>#,##0</c:formatCode>
                <c:ptCount val="7"/>
                <c:pt idx="0">
                  <c:v>450</c:v>
                </c:pt>
                <c:pt idx="1">
                  <c:v>470</c:v>
                </c:pt>
                <c:pt idx="2">
                  <c:v>470</c:v>
                </c:pt>
                <c:pt idx="3">
                  <c:v>475</c:v>
                </c:pt>
                <c:pt idx="4">
                  <c:v>490</c:v>
                </c:pt>
                <c:pt idx="5">
                  <c:v>475</c:v>
                </c:pt>
                <c:pt idx="6">
                  <c:v>495</c:v>
                </c:pt>
              </c:numCache>
            </c:numRef>
          </c:val>
          <c:smooth val="0"/>
        </c:ser>
        <c:ser>
          <c:idx val="0"/>
          <c:order val="3"/>
          <c:tx>
            <c:strRef>
              <c:f>'BRMA Profile - Fife'!$A$28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Fife'!$B$27:$H$27</c:f>
              <c:numCache>
                <c:formatCode>General</c:formatCode>
                <c:ptCount val="7"/>
                <c:pt idx="0">
                  <c:v>2010</c:v>
                </c:pt>
                <c:pt idx="1">
                  <c:v>2011</c:v>
                </c:pt>
                <c:pt idx="2">
                  <c:v>2012</c:v>
                </c:pt>
                <c:pt idx="3">
                  <c:v>2013</c:v>
                </c:pt>
                <c:pt idx="4">
                  <c:v>2014</c:v>
                </c:pt>
                <c:pt idx="5">
                  <c:v>2015</c:v>
                </c:pt>
                <c:pt idx="6">
                  <c:v>2016</c:v>
                </c:pt>
              </c:numCache>
            </c:numRef>
          </c:cat>
          <c:val>
            <c:numRef>
              <c:f>'BRMA Profile - Fife'!$B$28:$H$28</c:f>
              <c:numCache>
                <c:formatCode>#,##0</c:formatCode>
                <c:ptCount val="7"/>
                <c:pt idx="0">
                  <c:v>420</c:v>
                </c:pt>
                <c:pt idx="1">
                  <c:v>425</c:v>
                </c:pt>
                <c:pt idx="2">
                  <c:v>430</c:v>
                </c:pt>
                <c:pt idx="3">
                  <c:v>425</c:v>
                </c:pt>
                <c:pt idx="4">
                  <c:v>450</c:v>
                </c:pt>
                <c:pt idx="5" formatCode="General">
                  <c:v>440</c:v>
                </c:pt>
                <c:pt idx="6" formatCode="General">
                  <c:v>450</c:v>
                </c:pt>
              </c:numCache>
            </c:numRef>
          </c:val>
          <c:smooth val="0"/>
        </c:ser>
        <c:dLbls>
          <c:showLegendKey val="0"/>
          <c:showVal val="0"/>
          <c:showCatName val="0"/>
          <c:showSerName val="0"/>
          <c:showPercent val="0"/>
          <c:showBubbleSize val="0"/>
        </c:dLbls>
        <c:marker val="1"/>
        <c:smooth val="0"/>
        <c:axId val="47287680"/>
        <c:axId val="47318528"/>
      </c:lineChart>
      <c:catAx>
        <c:axId val="47287680"/>
        <c:scaling>
          <c:orientation val="minMax"/>
        </c:scaling>
        <c:delete val="0"/>
        <c:axPos val="b"/>
        <c:numFmt formatCode="General" sourceLinked="1"/>
        <c:majorTickMark val="none"/>
        <c:minorTickMark val="none"/>
        <c:tickLblPos val="nextTo"/>
        <c:txPr>
          <a:bodyPr/>
          <a:lstStyle/>
          <a:p>
            <a:pPr>
              <a:defRPr sz="800"/>
            </a:pPr>
            <a:endParaRPr lang="en-US"/>
          </a:p>
        </c:txPr>
        <c:crossAx val="47318528"/>
        <c:crosses val="autoZero"/>
        <c:auto val="1"/>
        <c:lblAlgn val="ctr"/>
        <c:lblOffset val="100"/>
        <c:noMultiLvlLbl val="0"/>
      </c:catAx>
      <c:valAx>
        <c:axId val="4731852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728768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9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Fife'!$A$53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Fife'!$B$49:$H$49</c:f>
              <c:numCache>
                <c:formatCode>General</c:formatCode>
                <c:ptCount val="7"/>
                <c:pt idx="0">
                  <c:v>2010</c:v>
                </c:pt>
                <c:pt idx="1">
                  <c:v>2011</c:v>
                </c:pt>
                <c:pt idx="2">
                  <c:v>2012</c:v>
                </c:pt>
                <c:pt idx="3">
                  <c:v>2013</c:v>
                </c:pt>
                <c:pt idx="4">
                  <c:v>2014</c:v>
                </c:pt>
                <c:pt idx="5">
                  <c:v>2015</c:v>
                </c:pt>
                <c:pt idx="6">
                  <c:v>2016</c:v>
                </c:pt>
              </c:numCache>
            </c:numRef>
          </c:cat>
          <c:val>
            <c:numRef>
              <c:f>'BRMA Profile - Fife'!$B$53:$H$53</c:f>
              <c:numCache>
                <c:formatCode>#,##0</c:formatCode>
                <c:ptCount val="7"/>
                <c:pt idx="0">
                  <c:v>627.5</c:v>
                </c:pt>
                <c:pt idx="1">
                  <c:v>650</c:v>
                </c:pt>
                <c:pt idx="2">
                  <c:v>650</c:v>
                </c:pt>
                <c:pt idx="3">
                  <c:v>675</c:v>
                </c:pt>
                <c:pt idx="4">
                  <c:v>675</c:v>
                </c:pt>
                <c:pt idx="5">
                  <c:v>680</c:v>
                </c:pt>
                <c:pt idx="6">
                  <c:v>695</c:v>
                </c:pt>
              </c:numCache>
            </c:numRef>
          </c:val>
          <c:smooth val="0"/>
        </c:ser>
        <c:ser>
          <c:idx val="1"/>
          <c:order val="1"/>
          <c:tx>
            <c:strRef>
              <c:f>'BRMA Profile - Fife'!$A$52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Fife'!$B$49:$H$49</c:f>
              <c:numCache>
                <c:formatCode>General</c:formatCode>
                <c:ptCount val="7"/>
                <c:pt idx="0">
                  <c:v>2010</c:v>
                </c:pt>
                <c:pt idx="1">
                  <c:v>2011</c:v>
                </c:pt>
                <c:pt idx="2">
                  <c:v>2012</c:v>
                </c:pt>
                <c:pt idx="3">
                  <c:v>2013</c:v>
                </c:pt>
                <c:pt idx="4">
                  <c:v>2014</c:v>
                </c:pt>
                <c:pt idx="5">
                  <c:v>2015</c:v>
                </c:pt>
                <c:pt idx="6">
                  <c:v>2016</c:v>
                </c:pt>
              </c:numCache>
            </c:numRef>
          </c:cat>
          <c:val>
            <c:numRef>
              <c:f>'BRMA Profile - Fife'!$B$52:$H$52</c:f>
              <c:numCache>
                <c:formatCode>#,##0</c:formatCode>
                <c:ptCount val="7"/>
                <c:pt idx="0">
                  <c:v>563.02</c:v>
                </c:pt>
                <c:pt idx="1">
                  <c:v>588.67999999999995</c:v>
                </c:pt>
                <c:pt idx="2">
                  <c:v>592.24</c:v>
                </c:pt>
                <c:pt idx="3">
                  <c:v>600.47</c:v>
                </c:pt>
                <c:pt idx="4">
                  <c:v>608.70000000000005</c:v>
                </c:pt>
                <c:pt idx="5">
                  <c:v>602.28</c:v>
                </c:pt>
                <c:pt idx="6">
                  <c:v>617</c:v>
                </c:pt>
              </c:numCache>
            </c:numRef>
          </c:val>
          <c:smooth val="0"/>
        </c:ser>
        <c:ser>
          <c:idx val="2"/>
          <c:order val="2"/>
          <c:tx>
            <c:strRef>
              <c:f>'BRMA Profile - Fife'!$A$51</c:f>
              <c:strCache>
                <c:ptCount val="1"/>
                <c:pt idx="0">
                  <c:v>Median</c:v>
                </c:pt>
              </c:strCache>
            </c:strRef>
          </c:tx>
          <c:cat>
            <c:numRef>
              <c:f>'BRMA Profile - Fife'!$B$49:$H$49</c:f>
              <c:numCache>
                <c:formatCode>General</c:formatCode>
                <c:ptCount val="7"/>
                <c:pt idx="0">
                  <c:v>2010</c:v>
                </c:pt>
                <c:pt idx="1">
                  <c:v>2011</c:v>
                </c:pt>
                <c:pt idx="2">
                  <c:v>2012</c:v>
                </c:pt>
                <c:pt idx="3">
                  <c:v>2013</c:v>
                </c:pt>
                <c:pt idx="4">
                  <c:v>2014</c:v>
                </c:pt>
                <c:pt idx="5">
                  <c:v>2015</c:v>
                </c:pt>
                <c:pt idx="6">
                  <c:v>2016</c:v>
                </c:pt>
              </c:numCache>
            </c:numRef>
          </c:cat>
          <c:val>
            <c:numRef>
              <c:f>'BRMA Profile - Fife'!$B$51:$H$51</c:f>
              <c:numCache>
                <c:formatCode>#,##0</c:formatCode>
                <c:ptCount val="7"/>
                <c:pt idx="0">
                  <c:v>525</c:v>
                </c:pt>
                <c:pt idx="1">
                  <c:v>560</c:v>
                </c:pt>
                <c:pt idx="2">
                  <c:v>575</c:v>
                </c:pt>
                <c:pt idx="3">
                  <c:v>575</c:v>
                </c:pt>
                <c:pt idx="4">
                  <c:v>590</c:v>
                </c:pt>
                <c:pt idx="5">
                  <c:v>575</c:v>
                </c:pt>
                <c:pt idx="6">
                  <c:v>575</c:v>
                </c:pt>
              </c:numCache>
            </c:numRef>
          </c:val>
          <c:smooth val="0"/>
        </c:ser>
        <c:ser>
          <c:idx val="3"/>
          <c:order val="3"/>
          <c:tx>
            <c:strRef>
              <c:f>'BRMA Profile - Fife'!$A$50</c:f>
              <c:strCache>
                <c:ptCount val="1"/>
                <c:pt idx="0">
                  <c:v>Lower Quartile</c:v>
                </c:pt>
              </c:strCache>
            </c:strRef>
          </c:tx>
          <c:marker>
            <c:symbol val="circle"/>
            <c:size val="7"/>
          </c:marker>
          <c:cat>
            <c:numRef>
              <c:f>'BRMA Profile - Fife'!$B$49:$H$49</c:f>
              <c:numCache>
                <c:formatCode>General</c:formatCode>
                <c:ptCount val="7"/>
                <c:pt idx="0">
                  <c:v>2010</c:v>
                </c:pt>
                <c:pt idx="1">
                  <c:v>2011</c:v>
                </c:pt>
                <c:pt idx="2">
                  <c:v>2012</c:v>
                </c:pt>
                <c:pt idx="3">
                  <c:v>2013</c:v>
                </c:pt>
                <c:pt idx="4">
                  <c:v>2014</c:v>
                </c:pt>
                <c:pt idx="5">
                  <c:v>2015</c:v>
                </c:pt>
                <c:pt idx="6">
                  <c:v>2016</c:v>
                </c:pt>
              </c:numCache>
            </c:numRef>
          </c:cat>
          <c:val>
            <c:numRef>
              <c:f>'BRMA Profile - Fife'!$B$50:$H$50</c:f>
              <c:numCache>
                <c:formatCode>#,##0</c:formatCode>
                <c:ptCount val="7"/>
                <c:pt idx="0">
                  <c:v>480</c:v>
                </c:pt>
                <c:pt idx="1">
                  <c:v>495</c:v>
                </c:pt>
                <c:pt idx="2">
                  <c:v>500</c:v>
                </c:pt>
                <c:pt idx="3">
                  <c:v>500</c:v>
                </c:pt>
                <c:pt idx="4">
                  <c:v>525</c:v>
                </c:pt>
                <c:pt idx="5">
                  <c:v>500</c:v>
                </c:pt>
                <c:pt idx="6">
                  <c:v>520</c:v>
                </c:pt>
              </c:numCache>
            </c:numRef>
          </c:val>
          <c:smooth val="0"/>
        </c:ser>
        <c:dLbls>
          <c:showLegendKey val="0"/>
          <c:showVal val="0"/>
          <c:showCatName val="0"/>
          <c:showSerName val="0"/>
          <c:showPercent val="0"/>
          <c:showBubbleSize val="0"/>
        </c:dLbls>
        <c:marker val="1"/>
        <c:smooth val="0"/>
        <c:axId val="47362816"/>
        <c:axId val="47364352"/>
      </c:lineChart>
      <c:catAx>
        <c:axId val="47362816"/>
        <c:scaling>
          <c:orientation val="minMax"/>
        </c:scaling>
        <c:delete val="0"/>
        <c:axPos val="b"/>
        <c:numFmt formatCode="General" sourceLinked="1"/>
        <c:majorTickMark val="none"/>
        <c:minorTickMark val="none"/>
        <c:tickLblPos val="nextTo"/>
        <c:txPr>
          <a:bodyPr/>
          <a:lstStyle/>
          <a:p>
            <a:pPr>
              <a:defRPr sz="800"/>
            </a:pPr>
            <a:endParaRPr lang="en-US"/>
          </a:p>
        </c:txPr>
        <c:crossAx val="47364352"/>
        <c:crosses val="autoZero"/>
        <c:auto val="1"/>
        <c:lblAlgn val="ctr"/>
        <c:lblOffset val="100"/>
        <c:noMultiLvlLbl val="0"/>
      </c:catAx>
      <c:valAx>
        <c:axId val="4736435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736281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9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Fife'!$A$75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Fife'!$B$71:$H$71</c:f>
              <c:numCache>
                <c:formatCode>General</c:formatCode>
                <c:ptCount val="7"/>
                <c:pt idx="0">
                  <c:v>2010</c:v>
                </c:pt>
                <c:pt idx="1">
                  <c:v>2011</c:v>
                </c:pt>
                <c:pt idx="2">
                  <c:v>2012</c:v>
                </c:pt>
                <c:pt idx="3">
                  <c:v>2013</c:v>
                </c:pt>
                <c:pt idx="4">
                  <c:v>2014</c:v>
                </c:pt>
                <c:pt idx="5">
                  <c:v>2015</c:v>
                </c:pt>
                <c:pt idx="6">
                  <c:v>2016</c:v>
                </c:pt>
              </c:numCache>
            </c:numRef>
          </c:cat>
          <c:val>
            <c:numRef>
              <c:f>'BRMA Profile - Fife'!$B$75:$H$75</c:f>
              <c:numCache>
                <c:formatCode>#,##0</c:formatCode>
                <c:ptCount val="7"/>
                <c:pt idx="0">
                  <c:v>850</c:v>
                </c:pt>
                <c:pt idx="1">
                  <c:v>895</c:v>
                </c:pt>
                <c:pt idx="2">
                  <c:v>895</c:v>
                </c:pt>
                <c:pt idx="3">
                  <c:v>925</c:v>
                </c:pt>
                <c:pt idx="4">
                  <c:v>947.5</c:v>
                </c:pt>
                <c:pt idx="5">
                  <c:v>950</c:v>
                </c:pt>
                <c:pt idx="6">
                  <c:v>975</c:v>
                </c:pt>
              </c:numCache>
            </c:numRef>
          </c:val>
          <c:smooth val="0"/>
        </c:ser>
        <c:ser>
          <c:idx val="1"/>
          <c:order val="1"/>
          <c:tx>
            <c:strRef>
              <c:f>'BRMA Profile - Fife'!$A$74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Fife'!$B$71:$H$71</c:f>
              <c:numCache>
                <c:formatCode>General</c:formatCode>
                <c:ptCount val="7"/>
                <c:pt idx="0">
                  <c:v>2010</c:v>
                </c:pt>
                <c:pt idx="1">
                  <c:v>2011</c:v>
                </c:pt>
                <c:pt idx="2">
                  <c:v>2012</c:v>
                </c:pt>
                <c:pt idx="3">
                  <c:v>2013</c:v>
                </c:pt>
                <c:pt idx="4">
                  <c:v>2014</c:v>
                </c:pt>
                <c:pt idx="5">
                  <c:v>2015</c:v>
                </c:pt>
                <c:pt idx="6">
                  <c:v>2016</c:v>
                </c:pt>
              </c:numCache>
            </c:numRef>
          </c:cat>
          <c:val>
            <c:numRef>
              <c:f>'BRMA Profile - Fife'!$B$74:$H$74</c:f>
              <c:numCache>
                <c:formatCode>#,##0</c:formatCode>
                <c:ptCount val="7"/>
                <c:pt idx="0">
                  <c:v>773.31</c:v>
                </c:pt>
                <c:pt idx="1">
                  <c:v>823.76</c:v>
                </c:pt>
                <c:pt idx="2">
                  <c:v>859.7</c:v>
                </c:pt>
                <c:pt idx="3">
                  <c:v>884.28</c:v>
                </c:pt>
                <c:pt idx="4">
                  <c:v>870.87</c:v>
                </c:pt>
                <c:pt idx="5">
                  <c:v>884.35</c:v>
                </c:pt>
                <c:pt idx="6">
                  <c:v>900.74</c:v>
                </c:pt>
              </c:numCache>
            </c:numRef>
          </c:val>
          <c:smooth val="0"/>
        </c:ser>
        <c:ser>
          <c:idx val="2"/>
          <c:order val="2"/>
          <c:tx>
            <c:strRef>
              <c:f>'BRMA Profile - Fife'!$A$73</c:f>
              <c:strCache>
                <c:ptCount val="1"/>
                <c:pt idx="0">
                  <c:v>Median</c:v>
                </c:pt>
              </c:strCache>
            </c:strRef>
          </c:tx>
          <c:cat>
            <c:numRef>
              <c:f>'BRMA Profile - Fife'!$B$71:$H$71</c:f>
              <c:numCache>
                <c:formatCode>General</c:formatCode>
                <c:ptCount val="7"/>
                <c:pt idx="0">
                  <c:v>2010</c:v>
                </c:pt>
                <c:pt idx="1">
                  <c:v>2011</c:v>
                </c:pt>
                <c:pt idx="2">
                  <c:v>2012</c:v>
                </c:pt>
                <c:pt idx="3">
                  <c:v>2013</c:v>
                </c:pt>
                <c:pt idx="4">
                  <c:v>2014</c:v>
                </c:pt>
                <c:pt idx="5">
                  <c:v>2015</c:v>
                </c:pt>
                <c:pt idx="6">
                  <c:v>2016</c:v>
                </c:pt>
              </c:numCache>
            </c:numRef>
          </c:cat>
          <c:val>
            <c:numRef>
              <c:f>'BRMA Profile - Fife'!$B$73:$H$73</c:f>
              <c:numCache>
                <c:formatCode>#,##0</c:formatCode>
                <c:ptCount val="7"/>
                <c:pt idx="0">
                  <c:v>790</c:v>
                </c:pt>
                <c:pt idx="1">
                  <c:v>800</c:v>
                </c:pt>
                <c:pt idx="2">
                  <c:v>825</c:v>
                </c:pt>
                <c:pt idx="3">
                  <c:v>850</c:v>
                </c:pt>
                <c:pt idx="4">
                  <c:v>850</c:v>
                </c:pt>
                <c:pt idx="5">
                  <c:v>850</c:v>
                </c:pt>
                <c:pt idx="6">
                  <c:v>875</c:v>
                </c:pt>
              </c:numCache>
            </c:numRef>
          </c:val>
          <c:smooth val="0"/>
        </c:ser>
        <c:ser>
          <c:idx val="3"/>
          <c:order val="3"/>
          <c:tx>
            <c:strRef>
              <c:f>'BRMA Profile - Fife'!$A$72</c:f>
              <c:strCache>
                <c:ptCount val="1"/>
                <c:pt idx="0">
                  <c:v>Lower Quartile</c:v>
                </c:pt>
              </c:strCache>
            </c:strRef>
          </c:tx>
          <c:marker>
            <c:symbol val="circle"/>
            <c:size val="7"/>
          </c:marker>
          <c:cat>
            <c:numRef>
              <c:f>'BRMA Profile - Fife'!$B$71:$H$71</c:f>
              <c:numCache>
                <c:formatCode>General</c:formatCode>
                <c:ptCount val="7"/>
                <c:pt idx="0">
                  <c:v>2010</c:v>
                </c:pt>
                <c:pt idx="1">
                  <c:v>2011</c:v>
                </c:pt>
                <c:pt idx="2">
                  <c:v>2012</c:v>
                </c:pt>
                <c:pt idx="3">
                  <c:v>2013</c:v>
                </c:pt>
                <c:pt idx="4">
                  <c:v>2014</c:v>
                </c:pt>
                <c:pt idx="5">
                  <c:v>2015</c:v>
                </c:pt>
                <c:pt idx="6">
                  <c:v>2016</c:v>
                </c:pt>
              </c:numCache>
            </c:numRef>
          </c:cat>
          <c:val>
            <c:numRef>
              <c:f>'BRMA Profile - Fife'!$B$72:$H$72</c:f>
              <c:numCache>
                <c:formatCode>#,##0</c:formatCode>
                <c:ptCount val="7"/>
                <c:pt idx="0">
                  <c:v>695</c:v>
                </c:pt>
                <c:pt idx="1">
                  <c:v>750</c:v>
                </c:pt>
                <c:pt idx="2">
                  <c:v>750</c:v>
                </c:pt>
                <c:pt idx="3">
                  <c:v>750</c:v>
                </c:pt>
                <c:pt idx="4">
                  <c:v>750</c:v>
                </c:pt>
                <c:pt idx="5">
                  <c:v>750</c:v>
                </c:pt>
                <c:pt idx="6">
                  <c:v>775</c:v>
                </c:pt>
              </c:numCache>
            </c:numRef>
          </c:val>
          <c:smooth val="0"/>
        </c:ser>
        <c:dLbls>
          <c:showLegendKey val="0"/>
          <c:showVal val="0"/>
          <c:showCatName val="0"/>
          <c:showSerName val="0"/>
          <c:showPercent val="0"/>
          <c:showBubbleSize val="0"/>
        </c:dLbls>
        <c:marker val="1"/>
        <c:smooth val="0"/>
        <c:axId val="42694144"/>
        <c:axId val="42695680"/>
      </c:lineChart>
      <c:catAx>
        <c:axId val="42694144"/>
        <c:scaling>
          <c:orientation val="minMax"/>
        </c:scaling>
        <c:delete val="0"/>
        <c:axPos val="b"/>
        <c:numFmt formatCode="General" sourceLinked="1"/>
        <c:majorTickMark val="none"/>
        <c:minorTickMark val="none"/>
        <c:tickLblPos val="nextTo"/>
        <c:txPr>
          <a:bodyPr/>
          <a:lstStyle/>
          <a:p>
            <a:pPr>
              <a:defRPr sz="800"/>
            </a:pPr>
            <a:endParaRPr lang="en-US"/>
          </a:p>
        </c:txPr>
        <c:crossAx val="42695680"/>
        <c:crosses val="autoZero"/>
        <c:auto val="1"/>
        <c:lblAlgn val="ctr"/>
        <c:lblOffset val="100"/>
        <c:noMultiLvlLbl val="0"/>
      </c:catAx>
      <c:valAx>
        <c:axId val="4269568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6941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0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Fife'!$A$97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Fife'!$B$93:$H$93</c:f>
              <c:numCache>
                <c:formatCode>General</c:formatCode>
                <c:ptCount val="7"/>
                <c:pt idx="0">
                  <c:v>2010</c:v>
                </c:pt>
                <c:pt idx="1">
                  <c:v>2011</c:v>
                </c:pt>
                <c:pt idx="2">
                  <c:v>2012</c:v>
                </c:pt>
                <c:pt idx="3">
                  <c:v>2013</c:v>
                </c:pt>
                <c:pt idx="4">
                  <c:v>2014</c:v>
                </c:pt>
                <c:pt idx="5">
                  <c:v>2015</c:v>
                </c:pt>
                <c:pt idx="6">
                  <c:v>2016</c:v>
                </c:pt>
              </c:numCache>
            </c:numRef>
          </c:cat>
          <c:val>
            <c:numRef>
              <c:f>'BRMA Profile - Fife'!$B$97:$H$97</c:f>
              <c:numCache>
                <c:formatCode>#,##0</c:formatCode>
                <c:ptCount val="7"/>
                <c:pt idx="0">
                  <c:v>281.67</c:v>
                </c:pt>
                <c:pt idx="1">
                  <c:v>275</c:v>
                </c:pt>
                <c:pt idx="2">
                  <c:v>325</c:v>
                </c:pt>
                <c:pt idx="3">
                  <c:v>336.5</c:v>
                </c:pt>
                <c:pt idx="4">
                  <c:v>350</c:v>
                </c:pt>
                <c:pt idx="5">
                  <c:v>355</c:v>
                </c:pt>
                <c:pt idx="6">
                  <c:v>409.66</c:v>
                </c:pt>
              </c:numCache>
            </c:numRef>
          </c:val>
          <c:smooth val="0"/>
        </c:ser>
        <c:ser>
          <c:idx val="1"/>
          <c:order val="1"/>
          <c:tx>
            <c:strRef>
              <c:f>'BRMA Profile - Fife'!$A$96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Fife'!$B$93:$H$93</c:f>
              <c:numCache>
                <c:formatCode>General</c:formatCode>
                <c:ptCount val="7"/>
                <c:pt idx="0">
                  <c:v>2010</c:v>
                </c:pt>
                <c:pt idx="1">
                  <c:v>2011</c:v>
                </c:pt>
                <c:pt idx="2">
                  <c:v>2012</c:v>
                </c:pt>
                <c:pt idx="3">
                  <c:v>2013</c:v>
                </c:pt>
                <c:pt idx="4">
                  <c:v>2014</c:v>
                </c:pt>
                <c:pt idx="5">
                  <c:v>2015</c:v>
                </c:pt>
                <c:pt idx="6">
                  <c:v>2016</c:v>
                </c:pt>
              </c:numCache>
            </c:numRef>
          </c:cat>
          <c:val>
            <c:numRef>
              <c:f>'BRMA Profile - Fife'!$B$96:$H$96</c:f>
              <c:numCache>
                <c:formatCode>#,##0</c:formatCode>
                <c:ptCount val="7"/>
                <c:pt idx="0">
                  <c:v>270.66000000000003</c:v>
                </c:pt>
                <c:pt idx="1">
                  <c:v>253.94</c:v>
                </c:pt>
                <c:pt idx="2">
                  <c:v>292.26</c:v>
                </c:pt>
                <c:pt idx="3">
                  <c:v>312.87</c:v>
                </c:pt>
                <c:pt idx="4">
                  <c:v>312.33</c:v>
                </c:pt>
                <c:pt idx="5">
                  <c:v>320.61</c:v>
                </c:pt>
                <c:pt idx="6">
                  <c:v>367.97</c:v>
                </c:pt>
              </c:numCache>
            </c:numRef>
          </c:val>
          <c:smooth val="0"/>
        </c:ser>
        <c:ser>
          <c:idx val="2"/>
          <c:order val="2"/>
          <c:tx>
            <c:strRef>
              <c:f>'BRMA Profile - Fife'!$A$95</c:f>
              <c:strCache>
                <c:ptCount val="1"/>
                <c:pt idx="0">
                  <c:v>Median</c:v>
                </c:pt>
              </c:strCache>
            </c:strRef>
          </c:tx>
          <c:cat>
            <c:numRef>
              <c:f>'BRMA Profile - Fife'!$B$93:$H$93</c:f>
              <c:numCache>
                <c:formatCode>General</c:formatCode>
                <c:ptCount val="7"/>
                <c:pt idx="0">
                  <c:v>2010</c:v>
                </c:pt>
                <c:pt idx="1">
                  <c:v>2011</c:v>
                </c:pt>
                <c:pt idx="2">
                  <c:v>2012</c:v>
                </c:pt>
                <c:pt idx="3">
                  <c:v>2013</c:v>
                </c:pt>
                <c:pt idx="4">
                  <c:v>2014</c:v>
                </c:pt>
                <c:pt idx="5">
                  <c:v>2015</c:v>
                </c:pt>
                <c:pt idx="6">
                  <c:v>2016</c:v>
                </c:pt>
              </c:numCache>
            </c:numRef>
          </c:cat>
          <c:val>
            <c:numRef>
              <c:f>'BRMA Profile - Fife'!$B$95:$H$95</c:f>
              <c:numCache>
                <c:formatCode>#,##0</c:formatCode>
                <c:ptCount val="7"/>
                <c:pt idx="0">
                  <c:v>255.67</c:v>
                </c:pt>
                <c:pt idx="1">
                  <c:v>250</c:v>
                </c:pt>
                <c:pt idx="2">
                  <c:v>285</c:v>
                </c:pt>
                <c:pt idx="3">
                  <c:v>303.33</c:v>
                </c:pt>
                <c:pt idx="4">
                  <c:v>304.17</c:v>
                </c:pt>
                <c:pt idx="5">
                  <c:v>316.07</c:v>
                </c:pt>
                <c:pt idx="6">
                  <c:v>351.92</c:v>
                </c:pt>
              </c:numCache>
            </c:numRef>
          </c:val>
          <c:smooth val="0"/>
        </c:ser>
        <c:ser>
          <c:idx val="3"/>
          <c:order val="3"/>
          <c:tx>
            <c:strRef>
              <c:f>'BRMA Profile - Fife'!$A$94</c:f>
              <c:strCache>
                <c:ptCount val="1"/>
                <c:pt idx="0">
                  <c:v>Lower Quartile</c:v>
                </c:pt>
              </c:strCache>
            </c:strRef>
          </c:tx>
          <c:marker>
            <c:symbol val="circle"/>
            <c:size val="7"/>
          </c:marker>
          <c:cat>
            <c:numRef>
              <c:f>'BRMA Profile - Fife'!$B$93:$H$93</c:f>
              <c:numCache>
                <c:formatCode>General</c:formatCode>
                <c:ptCount val="7"/>
                <c:pt idx="0">
                  <c:v>2010</c:v>
                </c:pt>
                <c:pt idx="1">
                  <c:v>2011</c:v>
                </c:pt>
                <c:pt idx="2">
                  <c:v>2012</c:v>
                </c:pt>
                <c:pt idx="3">
                  <c:v>2013</c:v>
                </c:pt>
                <c:pt idx="4">
                  <c:v>2014</c:v>
                </c:pt>
                <c:pt idx="5">
                  <c:v>2015</c:v>
                </c:pt>
                <c:pt idx="6">
                  <c:v>2016</c:v>
                </c:pt>
              </c:numCache>
            </c:numRef>
          </c:cat>
          <c:val>
            <c:numRef>
              <c:f>'BRMA Profile - Fife'!$B$94:$H$94</c:f>
              <c:numCache>
                <c:formatCode>#,##0</c:formatCode>
                <c:ptCount val="7"/>
                <c:pt idx="0">
                  <c:v>238.33</c:v>
                </c:pt>
                <c:pt idx="1">
                  <c:v>224</c:v>
                </c:pt>
                <c:pt idx="2">
                  <c:v>251.33</c:v>
                </c:pt>
                <c:pt idx="3">
                  <c:v>274</c:v>
                </c:pt>
                <c:pt idx="4">
                  <c:v>275</c:v>
                </c:pt>
                <c:pt idx="5">
                  <c:v>275</c:v>
                </c:pt>
                <c:pt idx="6">
                  <c:v>290</c:v>
                </c:pt>
              </c:numCache>
            </c:numRef>
          </c:val>
          <c:smooth val="0"/>
        </c:ser>
        <c:dLbls>
          <c:showLegendKey val="0"/>
          <c:showVal val="0"/>
          <c:showCatName val="0"/>
          <c:showSerName val="0"/>
          <c:showPercent val="0"/>
          <c:showBubbleSize val="0"/>
        </c:dLbls>
        <c:marker val="1"/>
        <c:smooth val="0"/>
        <c:axId val="47565056"/>
        <c:axId val="47575040"/>
      </c:lineChart>
      <c:catAx>
        <c:axId val="47565056"/>
        <c:scaling>
          <c:orientation val="minMax"/>
        </c:scaling>
        <c:delete val="0"/>
        <c:axPos val="b"/>
        <c:numFmt formatCode="General" sourceLinked="1"/>
        <c:majorTickMark val="none"/>
        <c:minorTickMark val="none"/>
        <c:tickLblPos val="nextTo"/>
        <c:txPr>
          <a:bodyPr/>
          <a:lstStyle/>
          <a:p>
            <a:pPr>
              <a:defRPr sz="800"/>
            </a:pPr>
            <a:endParaRPr lang="en-US"/>
          </a:p>
        </c:txPr>
        <c:crossAx val="47575040"/>
        <c:crosses val="autoZero"/>
        <c:auto val="1"/>
        <c:lblAlgn val="ctr"/>
        <c:lblOffset val="100"/>
        <c:noMultiLvlLbl val="0"/>
      </c:catAx>
      <c:valAx>
        <c:axId val="4757504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7565056"/>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0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Fife'!$I$6</c:f>
              <c:strCache>
                <c:ptCount val="1"/>
                <c:pt idx="0">
                  <c:v>Lower Quartile</c:v>
                </c:pt>
              </c:strCache>
            </c:strRef>
          </c:tx>
          <c:invertIfNegative val="0"/>
          <c:cat>
            <c:strRef>
              <c:f>'BRMA Profile - Fife'!$J$5:$P$5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Fife'!$J$6:$P$6</c:f>
              <c:numCache>
                <c:formatCode>0.0%</c:formatCode>
                <c:ptCount val="7"/>
                <c:pt idx="0">
                  <c:v>0</c:v>
                </c:pt>
                <c:pt idx="1">
                  <c:v>0</c:v>
                </c:pt>
                <c:pt idx="2">
                  <c:v>0</c:v>
                </c:pt>
                <c:pt idx="3">
                  <c:v>0</c:v>
                </c:pt>
                <c:pt idx="4">
                  <c:v>0</c:v>
                </c:pt>
                <c:pt idx="5">
                  <c:v>2.857142857142847E-2</c:v>
                </c:pt>
                <c:pt idx="6">
                  <c:v>2.857142857142847E-2</c:v>
                </c:pt>
              </c:numCache>
            </c:numRef>
          </c:val>
        </c:ser>
        <c:ser>
          <c:idx val="2"/>
          <c:order val="1"/>
          <c:tx>
            <c:strRef>
              <c:f>'BRMA Profile - Fife'!$I$7</c:f>
              <c:strCache>
                <c:ptCount val="1"/>
                <c:pt idx="0">
                  <c:v>Median</c:v>
                </c:pt>
              </c:strCache>
            </c:strRef>
          </c:tx>
          <c:invertIfNegative val="0"/>
          <c:cat>
            <c:strRef>
              <c:f>'BRMA Profile - Fife'!$J$5:$P$5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Fife'!$J$7:$P$7</c:f>
              <c:numCache>
                <c:formatCode>0.0%</c:formatCode>
                <c:ptCount val="7"/>
                <c:pt idx="0">
                  <c:v>1.3513513513513598E-2</c:v>
                </c:pt>
                <c:pt idx="1">
                  <c:v>0</c:v>
                </c:pt>
                <c:pt idx="2">
                  <c:v>0</c:v>
                </c:pt>
                <c:pt idx="3">
                  <c:v>5.3333333333333233E-2</c:v>
                </c:pt>
                <c:pt idx="4">
                  <c:v>0</c:v>
                </c:pt>
                <c:pt idx="5">
                  <c:v>0</c:v>
                </c:pt>
                <c:pt idx="6">
                  <c:v>6.7567567567567544E-2</c:v>
                </c:pt>
              </c:numCache>
            </c:numRef>
          </c:val>
        </c:ser>
        <c:ser>
          <c:idx val="0"/>
          <c:order val="2"/>
          <c:tx>
            <c:strRef>
              <c:f>'BRMA Profile - Fife'!$I$8</c:f>
              <c:strCache>
                <c:ptCount val="1"/>
                <c:pt idx="0">
                  <c:v>Mean</c:v>
                </c:pt>
              </c:strCache>
            </c:strRef>
          </c:tx>
          <c:invertIfNegative val="0"/>
          <c:cat>
            <c:strRef>
              <c:f>'BRMA Profile - Fife'!$J$5:$P$5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Fife'!$J$8:$P$8</c:f>
              <c:numCache>
                <c:formatCode>0.0%</c:formatCode>
                <c:ptCount val="7"/>
                <c:pt idx="0">
                  <c:v>1.1741734610411836E-2</c:v>
                </c:pt>
                <c:pt idx="1">
                  <c:v>1.0145003129564012E-2</c:v>
                </c:pt>
                <c:pt idx="2">
                  <c:v>-1.510340020137857E-2</c:v>
                </c:pt>
                <c:pt idx="3">
                  <c:v>6.2467232882457813E-2</c:v>
                </c:pt>
                <c:pt idx="4">
                  <c:v>-2.5141249907478236E-2</c:v>
                </c:pt>
                <c:pt idx="5">
                  <c:v>1.9310589188094696E-2</c:v>
                </c:pt>
                <c:pt idx="6">
                  <c:v>6.2692947043457625E-2</c:v>
                </c:pt>
              </c:numCache>
            </c:numRef>
          </c:val>
        </c:ser>
        <c:ser>
          <c:idx val="1"/>
          <c:order val="3"/>
          <c:tx>
            <c:strRef>
              <c:f>'BRMA Profile - Fife'!$I$9</c:f>
              <c:strCache>
                <c:ptCount val="1"/>
                <c:pt idx="0">
                  <c:v>Upper Quartile</c:v>
                </c:pt>
              </c:strCache>
            </c:strRef>
          </c:tx>
          <c:invertIfNegative val="0"/>
          <c:cat>
            <c:strRef>
              <c:f>'BRMA Profile - Fife'!$J$5:$P$5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Fife'!$J$9:$P$9</c:f>
              <c:numCache>
                <c:formatCode>0.0%</c:formatCode>
                <c:ptCount val="7"/>
                <c:pt idx="0">
                  <c:v>1.2658227848101333E-2</c:v>
                </c:pt>
                <c:pt idx="1">
                  <c:v>0</c:v>
                </c:pt>
                <c:pt idx="2">
                  <c:v>0</c:v>
                </c:pt>
                <c:pt idx="3">
                  <c:v>6.25E-2</c:v>
                </c:pt>
                <c:pt idx="4">
                  <c:v>0</c:v>
                </c:pt>
                <c:pt idx="5">
                  <c:v>0</c:v>
                </c:pt>
                <c:pt idx="6">
                  <c:v>7.5949367088607556E-2</c:v>
                </c:pt>
              </c:numCache>
            </c:numRef>
          </c:val>
        </c:ser>
        <c:dLbls>
          <c:showLegendKey val="0"/>
          <c:showVal val="0"/>
          <c:showCatName val="0"/>
          <c:showSerName val="0"/>
          <c:showPercent val="0"/>
          <c:showBubbleSize val="0"/>
        </c:dLbls>
        <c:gapWidth val="150"/>
        <c:axId val="48712704"/>
        <c:axId val="48726784"/>
      </c:barChart>
      <c:catAx>
        <c:axId val="48712704"/>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48726784"/>
        <c:crosses val="autoZero"/>
        <c:auto val="1"/>
        <c:lblAlgn val="ctr"/>
        <c:lblOffset val="100"/>
        <c:noMultiLvlLbl val="0"/>
      </c:catAx>
      <c:valAx>
        <c:axId val="48726784"/>
        <c:scaling>
          <c:orientation val="minMax"/>
          <c:max val="0.46"/>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871270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0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Fife'!$I$28</c:f>
              <c:strCache>
                <c:ptCount val="1"/>
                <c:pt idx="0">
                  <c:v>Lower Quartile</c:v>
                </c:pt>
              </c:strCache>
            </c:strRef>
          </c:tx>
          <c:invertIfNegative val="0"/>
          <c:cat>
            <c:strRef>
              <c:f>'BRMA Profile - Fife'!$J$27:$P$27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Fife'!$J$28:$P$28</c:f>
              <c:numCache>
                <c:formatCode>0.0%</c:formatCode>
                <c:ptCount val="7"/>
                <c:pt idx="0">
                  <c:v>1.1904761904761862E-2</c:v>
                </c:pt>
                <c:pt idx="1">
                  <c:v>1.1764705882352899E-2</c:v>
                </c:pt>
                <c:pt idx="2">
                  <c:v>-1.1627906976744207E-2</c:v>
                </c:pt>
                <c:pt idx="3">
                  <c:v>5.8823529411764719E-2</c:v>
                </c:pt>
                <c:pt idx="4">
                  <c:v>-2.2222222222222254E-2</c:v>
                </c:pt>
                <c:pt idx="5">
                  <c:v>2.2727272727272707E-2</c:v>
                </c:pt>
                <c:pt idx="6">
                  <c:v>7.1428571428571397E-2</c:v>
                </c:pt>
              </c:numCache>
            </c:numRef>
          </c:val>
        </c:ser>
        <c:ser>
          <c:idx val="2"/>
          <c:order val="1"/>
          <c:tx>
            <c:strRef>
              <c:f>'BRMA Profile - Fife'!$I$29</c:f>
              <c:strCache>
                <c:ptCount val="1"/>
                <c:pt idx="0">
                  <c:v>Median</c:v>
                </c:pt>
              </c:strCache>
            </c:strRef>
          </c:tx>
          <c:invertIfNegative val="0"/>
          <c:cat>
            <c:strRef>
              <c:f>'BRMA Profile - Fife'!$J$27:$P$27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Fife'!$J$29:$P$29</c:f>
              <c:numCache>
                <c:formatCode>0.0%</c:formatCode>
                <c:ptCount val="7"/>
                <c:pt idx="0">
                  <c:v>4.4444444444444509E-2</c:v>
                </c:pt>
                <c:pt idx="1">
                  <c:v>0</c:v>
                </c:pt>
                <c:pt idx="2">
                  <c:v>1.0638297872340496E-2</c:v>
                </c:pt>
                <c:pt idx="3">
                  <c:v>3.1578947368421151E-2</c:v>
                </c:pt>
                <c:pt idx="4">
                  <c:v>-3.0612244897959218E-2</c:v>
                </c:pt>
                <c:pt idx="5">
                  <c:v>4.2105263157894646E-2</c:v>
                </c:pt>
                <c:pt idx="6">
                  <c:v>0.10000000000000009</c:v>
                </c:pt>
              </c:numCache>
            </c:numRef>
          </c:val>
        </c:ser>
        <c:ser>
          <c:idx val="0"/>
          <c:order val="2"/>
          <c:tx>
            <c:strRef>
              <c:f>'BRMA Profile - Fife'!$I$30</c:f>
              <c:strCache>
                <c:ptCount val="1"/>
                <c:pt idx="0">
                  <c:v>Mean</c:v>
                </c:pt>
              </c:strCache>
            </c:strRef>
          </c:tx>
          <c:invertIfNegative val="0"/>
          <c:cat>
            <c:strRef>
              <c:f>'BRMA Profile - Fife'!$J$27:$P$27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Fife'!$J$30:$P$30</c:f>
              <c:numCache>
                <c:formatCode>0.0%</c:formatCode>
                <c:ptCount val="7"/>
                <c:pt idx="0">
                  <c:v>2.7953188646306915E-2</c:v>
                </c:pt>
                <c:pt idx="1">
                  <c:v>9.1831600134182345E-3</c:v>
                </c:pt>
                <c:pt idx="2">
                  <c:v>8.4140108862758023E-3</c:v>
                </c:pt>
                <c:pt idx="3">
                  <c:v>4.9692000247223866E-2</c:v>
                </c:pt>
                <c:pt idx="4">
                  <c:v>-2.2668838688151394E-2</c:v>
                </c:pt>
                <c:pt idx="5">
                  <c:v>2.5724957827937933E-2</c:v>
                </c:pt>
                <c:pt idx="6">
                  <c:v>0.10082113838660312</c:v>
                </c:pt>
              </c:numCache>
            </c:numRef>
          </c:val>
        </c:ser>
        <c:ser>
          <c:idx val="1"/>
          <c:order val="3"/>
          <c:tx>
            <c:strRef>
              <c:f>'BRMA Profile - Fife'!$I$31</c:f>
              <c:strCache>
                <c:ptCount val="1"/>
                <c:pt idx="0">
                  <c:v>Upper Quartile</c:v>
                </c:pt>
              </c:strCache>
            </c:strRef>
          </c:tx>
          <c:invertIfNegative val="0"/>
          <c:cat>
            <c:strRef>
              <c:f>'BRMA Profile - Fife'!$J$27:$P$27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Fife'!$J$31:$P$31</c:f>
              <c:numCache>
                <c:formatCode>0.0%</c:formatCode>
                <c:ptCount val="7"/>
                <c:pt idx="0">
                  <c:v>5.0505050505050608E-2</c:v>
                </c:pt>
                <c:pt idx="1">
                  <c:v>-1.9230769230769273E-2</c:v>
                </c:pt>
                <c:pt idx="2">
                  <c:v>2.9411764705882248E-2</c:v>
                </c:pt>
                <c:pt idx="3">
                  <c:v>4.7619047619047672E-2</c:v>
                </c:pt>
                <c:pt idx="4">
                  <c:v>0</c:v>
                </c:pt>
                <c:pt idx="5">
                  <c:v>0</c:v>
                </c:pt>
                <c:pt idx="6">
                  <c:v>0.11111111111111116</c:v>
                </c:pt>
              </c:numCache>
            </c:numRef>
          </c:val>
        </c:ser>
        <c:dLbls>
          <c:showLegendKey val="0"/>
          <c:showVal val="0"/>
          <c:showCatName val="0"/>
          <c:showSerName val="0"/>
          <c:showPercent val="0"/>
          <c:showBubbleSize val="0"/>
        </c:dLbls>
        <c:gapWidth val="150"/>
        <c:axId val="47988736"/>
        <c:axId val="47990272"/>
      </c:barChart>
      <c:catAx>
        <c:axId val="4798873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7990272"/>
        <c:crosses val="autoZero"/>
        <c:auto val="1"/>
        <c:lblAlgn val="ctr"/>
        <c:lblOffset val="100"/>
        <c:noMultiLvlLbl val="0"/>
      </c:catAx>
      <c:valAx>
        <c:axId val="47990272"/>
        <c:scaling>
          <c:orientation val="minMax"/>
          <c:max val="0.46"/>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79887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0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Fife'!$I$50</c:f>
              <c:strCache>
                <c:ptCount val="1"/>
                <c:pt idx="0">
                  <c:v>Lower Quartile</c:v>
                </c:pt>
              </c:strCache>
            </c:strRef>
          </c:tx>
          <c:invertIfNegative val="0"/>
          <c:cat>
            <c:strRef>
              <c:f>'BRMA Profile - Fife'!$J$49:$P$49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Fife'!$J$50:$P$50</c:f>
              <c:numCache>
                <c:formatCode>0.0%</c:formatCode>
                <c:ptCount val="7"/>
                <c:pt idx="0">
                  <c:v>3.125E-2</c:v>
                </c:pt>
                <c:pt idx="1">
                  <c:v>1.0101010101010166E-2</c:v>
                </c:pt>
                <c:pt idx="2">
                  <c:v>0</c:v>
                </c:pt>
                <c:pt idx="3">
                  <c:v>5.0000000000000044E-2</c:v>
                </c:pt>
                <c:pt idx="4">
                  <c:v>-4.7619047619047672E-2</c:v>
                </c:pt>
                <c:pt idx="5">
                  <c:v>4.0000000000000036E-2</c:v>
                </c:pt>
                <c:pt idx="6">
                  <c:v>8.3333333333333259E-2</c:v>
                </c:pt>
              </c:numCache>
            </c:numRef>
          </c:val>
        </c:ser>
        <c:ser>
          <c:idx val="2"/>
          <c:order val="1"/>
          <c:tx>
            <c:strRef>
              <c:f>'BRMA Profile - Fife'!$I$51</c:f>
              <c:strCache>
                <c:ptCount val="1"/>
                <c:pt idx="0">
                  <c:v>Median</c:v>
                </c:pt>
              </c:strCache>
            </c:strRef>
          </c:tx>
          <c:invertIfNegative val="0"/>
          <c:cat>
            <c:strRef>
              <c:f>'BRMA Profile - Fife'!$J$49:$P$49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Fife'!$J$51:$P$51</c:f>
              <c:numCache>
                <c:formatCode>0.0%</c:formatCode>
                <c:ptCount val="7"/>
                <c:pt idx="0">
                  <c:v>6.6666666666666652E-2</c:v>
                </c:pt>
                <c:pt idx="1">
                  <c:v>2.6785714285714191E-2</c:v>
                </c:pt>
                <c:pt idx="2">
                  <c:v>0</c:v>
                </c:pt>
                <c:pt idx="3">
                  <c:v>2.6086956521739202E-2</c:v>
                </c:pt>
                <c:pt idx="4">
                  <c:v>-2.5423728813559365E-2</c:v>
                </c:pt>
                <c:pt idx="5">
                  <c:v>0</c:v>
                </c:pt>
                <c:pt idx="6">
                  <c:v>9.5238095238095344E-2</c:v>
                </c:pt>
              </c:numCache>
            </c:numRef>
          </c:val>
        </c:ser>
        <c:ser>
          <c:idx val="0"/>
          <c:order val="2"/>
          <c:tx>
            <c:strRef>
              <c:f>'BRMA Profile - Fife'!$I$52</c:f>
              <c:strCache>
                <c:ptCount val="1"/>
                <c:pt idx="0">
                  <c:v>Mean</c:v>
                </c:pt>
              </c:strCache>
            </c:strRef>
          </c:tx>
          <c:invertIfNegative val="0"/>
          <c:cat>
            <c:strRef>
              <c:f>'BRMA Profile - Fife'!$J$49:$P$49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Fife'!$J$52:$P$52</c:f>
              <c:numCache>
                <c:formatCode>0.0%</c:formatCode>
                <c:ptCount val="7"/>
                <c:pt idx="0">
                  <c:v>4.5575645625377303E-2</c:v>
                </c:pt>
                <c:pt idx="1">
                  <c:v>6.0474281443230193E-3</c:v>
                </c:pt>
                <c:pt idx="2">
                  <c:v>1.3896393354045689E-2</c:v>
                </c:pt>
                <c:pt idx="3">
                  <c:v>1.3705930354555695E-2</c:v>
                </c:pt>
                <c:pt idx="4">
                  <c:v>-1.0547067520946363E-2</c:v>
                </c:pt>
                <c:pt idx="5">
                  <c:v>2.4440459586903218E-2</c:v>
                </c:pt>
                <c:pt idx="6">
                  <c:v>9.5875812582146391E-2</c:v>
                </c:pt>
              </c:numCache>
            </c:numRef>
          </c:val>
        </c:ser>
        <c:ser>
          <c:idx val="1"/>
          <c:order val="3"/>
          <c:tx>
            <c:strRef>
              <c:f>'BRMA Profile - Fife'!$I$53</c:f>
              <c:strCache>
                <c:ptCount val="1"/>
                <c:pt idx="0">
                  <c:v>Upper Quartile</c:v>
                </c:pt>
              </c:strCache>
            </c:strRef>
          </c:tx>
          <c:invertIfNegative val="0"/>
          <c:cat>
            <c:strRef>
              <c:f>'BRMA Profile - Fife'!$J$49:$P$49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Fife'!$J$53:$P$53</c:f>
              <c:numCache>
                <c:formatCode>0.0%</c:formatCode>
                <c:ptCount val="7"/>
                <c:pt idx="0">
                  <c:v>3.5856573705179251E-2</c:v>
                </c:pt>
                <c:pt idx="1">
                  <c:v>0</c:v>
                </c:pt>
                <c:pt idx="2">
                  <c:v>3.8461538461538547E-2</c:v>
                </c:pt>
                <c:pt idx="3">
                  <c:v>0</c:v>
                </c:pt>
                <c:pt idx="4">
                  <c:v>7.4074074074073071E-3</c:v>
                </c:pt>
                <c:pt idx="5">
                  <c:v>2.2058823529411686E-2</c:v>
                </c:pt>
                <c:pt idx="6">
                  <c:v>0.10756972111553775</c:v>
                </c:pt>
              </c:numCache>
            </c:numRef>
          </c:val>
        </c:ser>
        <c:dLbls>
          <c:showLegendKey val="0"/>
          <c:showVal val="0"/>
          <c:showCatName val="0"/>
          <c:showSerName val="0"/>
          <c:showPercent val="0"/>
          <c:showBubbleSize val="0"/>
        </c:dLbls>
        <c:gapWidth val="150"/>
        <c:axId val="48026368"/>
        <c:axId val="48027904"/>
      </c:barChart>
      <c:catAx>
        <c:axId val="4802636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8027904"/>
        <c:crosses val="autoZero"/>
        <c:auto val="1"/>
        <c:lblAlgn val="ctr"/>
        <c:lblOffset val="100"/>
        <c:noMultiLvlLbl val="0"/>
      </c:catAx>
      <c:valAx>
        <c:axId val="48027904"/>
        <c:scaling>
          <c:orientation val="minMax"/>
          <c:max val="0.46"/>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802636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0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Fife'!$I$72</c:f>
              <c:strCache>
                <c:ptCount val="1"/>
                <c:pt idx="0">
                  <c:v>Lower Quartile</c:v>
                </c:pt>
              </c:strCache>
            </c:strRef>
          </c:tx>
          <c:invertIfNegative val="0"/>
          <c:cat>
            <c:strRef>
              <c:f>'BRMA Profile - Fife'!$J$71:$P$71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Fife'!$J$72:$P$72</c:f>
              <c:numCache>
                <c:formatCode>0.0%</c:formatCode>
                <c:ptCount val="7"/>
                <c:pt idx="0">
                  <c:v>7.9136690647481966E-2</c:v>
                </c:pt>
                <c:pt idx="1">
                  <c:v>0</c:v>
                </c:pt>
                <c:pt idx="2">
                  <c:v>0</c:v>
                </c:pt>
                <c:pt idx="3">
                  <c:v>0</c:v>
                </c:pt>
                <c:pt idx="4">
                  <c:v>0</c:v>
                </c:pt>
                <c:pt idx="5">
                  <c:v>3.3333333333333437E-2</c:v>
                </c:pt>
                <c:pt idx="6">
                  <c:v>0.1151079136690647</c:v>
                </c:pt>
              </c:numCache>
            </c:numRef>
          </c:val>
        </c:ser>
        <c:ser>
          <c:idx val="2"/>
          <c:order val="1"/>
          <c:tx>
            <c:strRef>
              <c:f>'BRMA Profile - Fife'!$I$73</c:f>
              <c:strCache>
                <c:ptCount val="1"/>
                <c:pt idx="0">
                  <c:v>Median</c:v>
                </c:pt>
              </c:strCache>
            </c:strRef>
          </c:tx>
          <c:invertIfNegative val="0"/>
          <c:cat>
            <c:strRef>
              <c:f>'BRMA Profile - Fife'!$J$71:$P$71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Fife'!$J$73:$P$73</c:f>
              <c:numCache>
                <c:formatCode>0.0%</c:formatCode>
                <c:ptCount val="7"/>
                <c:pt idx="0">
                  <c:v>1.2658227848101333E-2</c:v>
                </c:pt>
                <c:pt idx="1">
                  <c:v>3.125E-2</c:v>
                </c:pt>
                <c:pt idx="2">
                  <c:v>3.0303030303030276E-2</c:v>
                </c:pt>
                <c:pt idx="3">
                  <c:v>0</c:v>
                </c:pt>
                <c:pt idx="4">
                  <c:v>0</c:v>
                </c:pt>
                <c:pt idx="5">
                  <c:v>2.9411764705882248E-2</c:v>
                </c:pt>
                <c:pt idx="6">
                  <c:v>0.10759493670886067</c:v>
                </c:pt>
              </c:numCache>
            </c:numRef>
          </c:val>
        </c:ser>
        <c:ser>
          <c:idx val="0"/>
          <c:order val="2"/>
          <c:tx>
            <c:strRef>
              <c:f>'BRMA Profile - Fife'!$I$74</c:f>
              <c:strCache>
                <c:ptCount val="1"/>
                <c:pt idx="0">
                  <c:v>Mean</c:v>
                </c:pt>
              </c:strCache>
            </c:strRef>
          </c:tx>
          <c:invertIfNegative val="0"/>
          <c:cat>
            <c:strRef>
              <c:f>'BRMA Profile - Fife'!$J$71:$P$71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Fife'!$J$74:$P$74</c:f>
              <c:numCache>
                <c:formatCode>0.0%</c:formatCode>
                <c:ptCount val="7"/>
                <c:pt idx="0">
                  <c:v>6.5239037384748677E-2</c:v>
                </c:pt>
                <c:pt idx="1">
                  <c:v>4.3629212391958827E-2</c:v>
                </c:pt>
                <c:pt idx="2">
                  <c:v>2.8591369082237916E-2</c:v>
                </c:pt>
                <c:pt idx="3">
                  <c:v>-1.5164879902293316E-2</c:v>
                </c:pt>
                <c:pt idx="4">
                  <c:v>1.5478774099463743E-2</c:v>
                </c:pt>
                <c:pt idx="5">
                  <c:v>1.853338610278743E-2</c:v>
                </c:pt>
                <c:pt idx="6">
                  <c:v>0.16478514437935643</c:v>
                </c:pt>
              </c:numCache>
            </c:numRef>
          </c:val>
        </c:ser>
        <c:ser>
          <c:idx val="1"/>
          <c:order val="3"/>
          <c:tx>
            <c:strRef>
              <c:f>'BRMA Profile - Fife'!$I$75</c:f>
              <c:strCache>
                <c:ptCount val="1"/>
                <c:pt idx="0">
                  <c:v>Upper Quartile</c:v>
                </c:pt>
              </c:strCache>
            </c:strRef>
          </c:tx>
          <c:invertIfNegative val="0"/>
          <c:cat>
            <c:strRef>
              <c:f>'BRMA Profile - Fife'!$J$71:$P$71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Fife'!$J$75:$P$75</c:f>
              <c:numCache>
                <c:formatCode>0.0%</c:formatCode>
                <c:ptCount val="7"/>
                <c:pt idx="0">
                  <c:v>5.2941176470588269E-2</c:v>
                </c:pt>
                <c:pt idx="1">
                  <c:v>0</c:v>
                </c:pt>
                <c:pt idx="2">
                  <c:v>3.3519553072625774E-2</c:v>
                </c:pt>
                <c:pt idx="3">
                  <c:v>2.4324324324324298E-2</c:v>
                </c:pt>
                <c:pt idx="4">
                  <c:v>2.6385224274405594E-3</c:v>
                </c:pt>
                <c:pt idx="5">
                  <c:v>2.6315789473684292E-2</c:v>
                </c:pt>
                <c:pt idx="6">
                  <c:v>0.14705882352941169</c:v>
                </c:pt>
              </c:numCache>
            </c:numRef>
          </c:val>
        </c:ser>
        <c:dLbls>
          <c:showLegendKey val="0"/>
          <c:showVal val="0"/>
          <c:showCatName val="0"/>
          <c:showSerName val="0"/>
          <c:showPercent val="0"/>
          <c:showBubbleSize val="0"/>
        </c:dLbls>
        <c:gapWidth val="150"/>
        <c:axId val="48788992"/>
        <c:axId val="48790528"/>
      </c:barChart>
      <c:catAx>
        <c:axId val="4878899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8790528"/>
        <c:crosses val="autoZero"/>
        <c:auto val="1"/>
        <c:lblAlgn val="ctr"/>
        <c:lblOffset val="100"/>
        <c:noMultiLvlLbl val="0"/>
      </c:catAx>
      <c:valAx>
        <c:axId val="48790528"/>
        <c:scaling>
          <c:orientation val="minMax"/>
          <c:max val="0.46"/>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878899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0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Fife'!$I$94</c:f>
              <c:strCache>
                <c:ptCount val="1"/>
                <c:pt idx="0">
                  <c:v>Lower Quartile</c:v>
                </c:pt>
              </c:strCache>
            </c:strRef>
          </c:tx>
          <c:invertIfNegative val="0"/>
          <c:cat>
            <c:strRef>
              <c:f>'BRMA Profile - Fife'!$J$93:$P$93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Fife'!$J$94:$P$94</c:f>
              <c:numCache>
                <c:formatCode>0.0%</c:formatCode>
                <c:ptCount val="7"/>
                <c:pt idx="0">
                  <c:v>-6.0126715058951952E-2</c:v>
                </c:pt>
                <c:pt idx="1">
                  <c:v>0.12200892857142853</c:v>
                </c:pt>
                <c:pt idx="2">
                  <c:v>9.0200135280308791E-2</c:v>
                </c:pt>
                <c:pt idx="3">
                  <c:v>3.6496350364962904E-3</c:v>
                </c:pt>
                <c:pt idx="4">
                  <c:v>0</c:v>
                </c:pt>
                <c:pt idx="5">
                  <c:v>5.4545454545454453E-2</c:v>
                </c:pt>
                <c:pt idx="6">
                  <c:v>0.21680023496832113</c:v>
                </c:pt>
              </c:numCache>
            </c:numRef>
          </c:val>
        </c:ser>
        <c:ser>
          <c:idx val="2"/>
          <c:order val="1"/>
          <c:tx>
            <c:strRef>
              <c:f>'BRMA Profile - Fife'!$I$95</c:f>
              <c:strCache>
                <c:ptCount val="1"/>
                <c:pt idx="0">
                  <c:v>Median</c:v>
                </c:pt>
              </c:strCache>
            </c:strRef>
          </c:tx>
          <c:invertIfNegative val="0"/>
          <c:cat>
            <c:strRef>
              <c:f>'BRMA Profile - Fife'!$J$93:$P$93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Fife'!$J$95:$P$95</c:f>
              <c:numCache>
                <c:formatCode>0.0%</c:formatCode>
                <c:ptCount val="7"/>
                <c:pt idx="0">
                  <c:v>-2.2177025071381085E-2</c:v>
                </c:pt>
                <c:pt idx="1">
                  <c:v>0.1399999999999999</c:v>
                </c:pt>
                <c:pt idx="2">
                  <c:v>6.4315789473684104E-2</c:v>
                </c:pt>
                <c:pt idx="3">
                  <c:v>2.769261200672668E-3</c:v>
                </c:pt>
                <c:pt idx="4">
                  <c:v>3.912285892757339E-2</c:v>
                </c:pt>
                <c:pt idx="5">
                  <c:v>0.11342424146549823</c:v>
                </c:pt>
                <c:pt idx="6">
                  <c:v>0.37646184534751836</c:v>
                </c:pt>
              </c:numCache>
            </c:numRef>
          </c:val>
        </c:ser>
        <c:ser>
          <c:idx val="0"/>
          <c:order val="2"/>
          <c:tx>
            <c:strRef>
              <c:f>'BRMA Profile - Fife'!$I$96</c:f>
              <c:strCache>
                <c:ptCount val="1"/>
                <c:pt idx="0">
                  <c:v>Mean</c:v>
                </c:pt>
              </c:strCache>
            </c:strRef>
          </c:tx>
          <c:invertIfNegative val="0"/>
          <c:cat>
            <c:strRef>
              <c:f>'BRMA Profile - Fife'!$J$93:$P$93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Fife'!$J$96:$P$96</c:f>
              <c:numCache>
                <c:formatCode>0.0%</c:formatCode>
                <c:ptCount val="7"/>
                <c:pt idx="0">
                  <c:v>-6.1774920564546032E-2</c:v>
                </c:pt>
                <c:pt idx="1">
                  <c:v>0.15090178782389541</c:v>
                </c:pt>
                <c:pt idx="2">
                  <c:v>7.0519400533771259E-2</c:v>
                </c:pt>
                <c:pt idx="3">
                  <c:v>-1.7259564675424777E-3</c:v>
                </c:pt>
                <c:pt idx="4">
                  <c:v>2.6510421669388329E-2</c:v>
                </c:pt>
                <c:pt idx="5">
                  <c:v>0.14771841177754919</c:v>
                </c:pt>
                <c:pt idx="6">
                  <c:v>0.35952855981674414</c:v>
                </c:pt>
              </c:numCache>
            </c:numRef>
          </c:val>
        </c:ser>
        <c:ser>
          <c:idx val="1"/>
          <c:order val="3"/>
          <c:tx>
            <c:strRef>
              <c:f>'BRMA Profile - Fife'!$I$97</c:f>
              <c:strCache>
                <c:ptCount val="1"/>
                <c:pt idx="0">
                  <c:v>Upper Quartile</c:v>
                </c:pt>
              </c:strCache>
            </c:strRef>
          </c:tx>
          <c:invertIfNegative val="0"/>
          <c:cat>
            <c:strRef>
              <c:f>'BRMA Profile - Fife'!$J$93:$P$93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Fife'!$J$97:$P$97</c:f>
              <c:numCache>
                <c:formatCode>0.0%</c:formatCode>
                <c:ptCount val="7"/>
                <c:pt idx="0">
                  <c:v>-2.3680193133809091E-2</c:v>
                </c:pt>
                <c:pt idx="1">
                  <c:v>0.18181818181818188</c:v>
                </c:pt>
                <c:pt idx="2">
                  <c:v>3.5384615384615348E-2</c:v>
                </c:pt>
                <c:pt idx="3">
                  <c:v>4.0118870728083289E-2</c:v>
                </c:pt>
                <c:pt idx="4">
                  <c:v>1.4285714285714235E-2</c:v>
                </c:pt>
                <c:pt idx="5">
                  <c:v>0.15397183098591549</c:v>
                </c:pt>
                <c:pt idx="6">
                  <c:v>0.45439698938474105</c:v>
                </c:pt>
              </c:numCache>
            </c:numRef>
          </c:val>
        </c:ser>
        <c:dLbls>
          <c:showLegendKey val="0"/>
          <c:showVal val="0"/>
          <c:showCatName val="0"/>
          <c:showSerName val="0"/>
          <c:showPercent val="0"/>
          <c:showBubbleSize val="0"/>
        </c:dLbls>
        <c:gapWidth val="150"/>
        <c:axId val="48581248"/>
        <c:axId val="48583040"/>
      </c:barChart>
      <c:catAx>
        <c:axId val="4858124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8583040"/>
        <c:crosses val="autoZero"/>
        <c:auto val="1"/>
        <c:lblAlgn val="ctr"/>
        <c:lblOffset val="100"/>
        <c:noMultiLvlLbl val="0"/>
      </c:catAx>
      <c:valAx>
        <c:axId val="48583040"/>
        <c:scaling>
          <c:orientation val="minMax"/>
          <c:max val="0.46"/>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858124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10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Fife'!$A$142</c:f>
              <c:strCache>
                <c:ptCount val="1"/>
                <c:pt idx="0">
                  <c:v>1 Bedroom </c:v>
                </c:pt>
              </c:strCache>
            </c:strRef>
          </c:tx>
          <c:invertIfNegative val="0"/>
          <c:cat>
            <c:numRef>
              <c:f>'BRMA Profile - Fife'!$B$141:$H$141</c:f>
              <c:numCache>
                <c:formatCode>General</c:formatCode>
                <c:ptCount val="7"/>
                <c:pt idx="0">
                  <c:v>2010</c:v>
                </c:pt>
                <c:pt idx="1">
                  <c:v>2011</c:v>
                </c:pt>
                <c:pt idx="2">
                  <c:v>2012</c:v>
                </c:pt>
                <c:pt idx="3">
                  <c:v>2013</c:v>
                </c:pt>
                <c:pt idx="4">
                  <c:v>2014</c:v>
                </c:pt>
                <c:pt idx="5">
                  <c:v>2015</c:v>
                </c:pt>
                <c:pt idx="6">
                  <c:v>2016</c:v>
                </c:pt>
              </c:numCache>
            </c:numRef>
          </c:cat>
          <c:val>
            <c:numRef>
              <c:f>'BRMA Profile - Fife'!$B$142:$H$142</c:f>
              <c:numCache>
                <c:formatCode>#,##0</c:formatCode>
                <c:ptCount val="7"/>
                <c:pt idx="0">
                  <c:v>202</c:v>
                </c:pt>
                <c:pt idx="1">
                  <c:v>186</c:v>
                </c:pt>
                <c:pt idx="2">
                  <c:v>227</c:v>
                </c:pt>
                <c:pt idx="3">
                  <c:v>253</c:v>
                </c:pt>
                <c:pt idx="4">
                  <c:v>180</c:v>
                </c:pt>
                <c:pt idx="5">
                  <c:v>279</c:v>
                </c:pt>
                <c:pt idx="6">
                  <c:v>322</c:v>
                </c:pt>
              </c:numCache>
            </c:numRef>
          </c:val>
        </c:ser>
        <c:ser>
          <c:idx val="1"/>
          <c:order val="1"/>
          <c:tx>
            <c:strRef>
              <c:f>'BRMA Profile - Fife'!$A$143</c:f>
              <c:strCache>
                <c:ptCount val="1"/>
                <c:pt idx="0">
                  <c:v>2 Bedrooms</c:v>
                </c:pt>
              </c:strCache>
            </c:strRef>
          </c:tx>
          <c:invertIfNegative val="0"/>
          <c:cat>
            <c:numRef>
              <c:f>'BRMA Profile - Fife'!$B$141:$H$141</c:f>
              <c:numCache>
                <c:formatCode>General</c:formatCode>
                <c:ptCount val="7"/>
                <c:pt idx="0">
                  <c:v>2010</c:v>
                </c:pt>
                <c:pt idx="1">
                  <c:v>2011</c:v>
                </c:pt>
                <c:pt idx="2">
                  <c:v>2012</c:v>
                </c:pt>
                <c:pt idx="3">
                  <c:v>2013</c:v>
                </c:pt>
                <c:pt idx="4">
                  <c:v>2014</c:v>
                </c:pt>
                <c:pt idx="5">
                  <c:v>2015</c:v>
                </c:pt>
                <c:pt idx="6">
                  <c:v>2016</c:v>
                </c:pt>
              </c:numCache>
            </c:numRef>
          </c:cat>
          <c:val>
            <c:numRef>
              <c:f>'BRMA Profile - Fife'!$B$143:$H$143</c:f>
              <c:numCache>
                <c:formatCode>#,##0</c:formatCode>
                <c:ptCount val="7"/>
                <c:pt idx="0">
                  <c:v>606</c:v>
                </c:pt>
                <c:pt idx="1">
                  <c:v>503</c:v>
                </c:pt>
                <c:pt idx="2">
                  <c:v>711</c:v>
                </c:pt>
                <c:pt idx="3">
                  <c:v>738</c:v>
                </c:pt>
                <c:pt idx="4">
                  <c:v>626</c:v>
                </c:pt>
                <c:pt idx="5">
                  <c:v>812</c:v>
                </c:pt>
                <c:pt idx="6">
                  <c:v>680</c:v>
                </c:pt>
              </c:numCache>
            </c:numRef>
          </c:val>
        </c:ser>
        <c:ser>
          <c:idx val="2"/>
          <c:order val="2"/>
          <c:tx>
            <c:strRef>
              <c:f>'BRMA Profile - Fife'!$A$144</c:f>
              <c:strCache>
                <c:ptCount val="1"/>
                <c:pt idx="0">
                  <c:v>3 Bedrooms</c:v>
                </c:pt>
              </c:strCache>
            </c:strRef>
          </c:tx>
          <c:invertIfNegative val="0"/>
          <c:cat>
            <c:numRef>
              <c:f>'BRMA Profile - Fife'!$B$141:$H$141</c:f>
              <c:numCache>
                <c:formatCode>General</c:formatCode>
                <c:ptCount val="7"/>
                <c:pt idx="0">
                  <c:v>2010</c:v>
                </c:pt>
                <c:pt idx="1">
                  <c:v>2011</c:v>
                </c:pt>
                <c:pt idx="2">
                  <c:v>2012</c:v>
                </c:pt>
                <c:pt idx="3">
                  <c:v>2013</c:v>
                </c:pt>
                <c:pt idx="4">
                  <c:v>2014</c:v>
                </c:pt>
                <c:pt idx="5">
                  <c:v>2015</c:v>
                </c:pt>
                <c:pt idx="6">
                  <c:v>2016</c:v>
                </c:pt>
              </c:numCache>
            </c:numRef>
          </c:cat>
          <c:val>
            <c:numRef>
              <c:f>'BRMA Profile - Fife'!$B$144:$H$144</c:f>
              <c:numCache>
                <c:formatCode>#,##0</c:formatCode>
                <c:ptCount val="7"/>
                <c:pt idx="0">
                  <c:v>272</c:v>
                </c:pt>
                <c:pt idx="1">
                  <c:v>282</c:v>
                </c:pt>
                <c:pt idx="2">
                  <c:v>407</c:v>
                </c:pt>
                <c:pt idx="3">
                  <c:v>381</c:v>
                </c:pt>
                <c:pt idx="4">
                  <c:v>415</c:v>
                </c:pt>
                <c:pt idx="5">
                  <c:v>455</c:v>
                </c:pt>
                <c:pt idx="6">
                  <c:v>434</c:v>
                </c:pt>
              </c:numCache>
            </c:numRef>
          </c:val>
        </c:ser>
        <c:ser>
          <c:idx val="3"/>
          <c:order val="3"/>
          <c:tx>
            <c:strRef>
              <c:f>'BRMA Profile - Fife'!$A$145</c:f>
              <c:strCache>
                <c:ptCount val="1"/>
                <c:pt idx="0">
                  <c:v>4 Bedrooms</c:v>
                </c:pt>
              </c:strCache>
            </c:strRef>
          </c:tx>
          <c:invertIfNegative val="0"/>
          <c:cat>
            <c:numRef>
              <c:f>'BRMA Profile - Fife'!$B$141:$H$141</c:f>
              <c:numCache>
                <c:formatCode>General</c:formatCode>
                <c:ptCount val="7"/>
                <c:pt idx="0">
                  <c:v>2010</c:v>
                </c:pt>
                <c:pt idx="1">
                  <c:v>2011</c:v>
                </c:pt>
                <c:pt idx="2">
                  <c:v>2012</c:v>
                </c:pt>
                <c:pt idx="3">
                  <c:v>2013</c:v>
                </c:pt>
                <c:pt idx="4">
                  <c:v>2014</c:v>
                </c:pt>
                <c:pt idx="5">
                  <c:v>2015</c:v>
                </c:pt>
                <c:pt idx="6">
                  <c:v>2016</c:v>
                </c:pt>
              </c:numCache>
            </c:numRef>
          </c:cat>
          <c:val>
            <c:numRef>
              <c:f>'BRMA Profile - Fife'!$B$145:$H$145</c:f>
              <c:numCache>
                <c:formatCode>#,##0</c:formatCode>
                <c:ptCount val="7"/>
                <c:pt idx="0">
                  <c:v>106</c:v>
                </c:pt>
                <c:pt idx="1">
                  <c:v>120</c:v>
                </c:pt>
                <c:pt idx="2">
                  <c:v>185</c:v>
                </c:pt>
                <c:pt idx="3">
                  <c:v>138</c:v>
                </c:pt>
                <c:pt idx="4">
                  <c:v>168</c:v>
                </c:pt>
                <c:pt idx="5">
                  <c:v>167</c:v>
                </c:pt>
                <c:pt idx="6">
                  <c:v>151</c:v>
                </c:pt>
              </c:numCache>
            </c:numRef>
          </c:val>
        </c:ser>
        <c:ser>
          <c:idx val="4"/>
          <c:order val="4"/>
          <c:tx>
            <c:strRef>
              <c:f>'BRMA Profile - Fife'!$A$146</c:f>
              <c:strCache>
                <c:ptCount val="1"/>
                <c:pt idx="0">
                  <c:v>1 Bedroom Shared</c:v>
                </c:pt>
              </c:strCache>
            </c:strRef>
          </c:tx>
          <c:invertIfNegative val="0"/>
          <c:cat>
            <c:numRef>
              <c:f>'BRMA Profile - Fife'!$B$141:$H$141</c:f>
              <c:numCache>
                <c:formatCode>General</c:formatCode>
                <c:ptCount val="7"/>
                <c:pt idx="0">
                  <c:v>2010</c:v>
                </c:pt>
                <c:pt idx="1">
                  <c:v>2011</c:v>
                </c:pt>
                <c:pt idx="2">
                  <c:v>2012</c:v>
                </c:pt>
                <c:pt idx="3">
                  <c:v>2013</c:v>
                </c:pt>
                <c:pt idx="4">
                  <c:v>2014</c:v>
                </c:pt>
                <c:pt idx="5">
                  <c:v>2015</c:v>
                </c:pt>
                <c:pt idx="6">
                  <c:v>2016</c:v>
                </c:pt>
              </c:numCache>
            </c:numRef>
          </c:cat>
          <c:val>
            <c:numRef>
              <c:f>'BRMA Profile - Fife'!$B$146:$H$146</c:f>
              <c:numCache>
                <c:formatCode>#,##0</c:formatCode>
                <c:ptCount val="7"/>
                <c:pt idx="0">
                  <c:v>49</c:v>
                </c:pt>
                <c:pt idx="1">
                  <c:v>69</c:v>
                </c:pt>
                <c:pt idx="2">
                  <c:v>109</c:v>
                </c:pt>
                <c:pt idx="3">
                  <c:v>152</c:v>
                </c:pt>
                <c:pt idx="4">
                  <c:v>146</c:v>
                </c:pt>
                <c:pt idx="5">
                  <c:v>209</c:v>
                </c:pt>
                <c:pt idx="6">
                  <c:v>162</c:v>
                </c:pt>
              </c:numCache>
            </c:numRef>
          </c:val>
        </c:ser>
        <c:dLbls>
          <c:showLegendKey val="0"/>
          <c:showVal val="0"/>
          <c:showCatName val="0"/>
          <c:showSerName val="0"/>
          <c:showPercent val="0"/>
          <c:showBubbleSize val="0"/>
        </c:dLbls>
        <c:gapWidth val="150"/>
        <c:overlap val="100"/>
        <c:axId val="48640384"/>
        <c:axId val="48641920"/>
      </c:barChart>
      <c:catAx>
        <c:axId val="48640384"/>
        <c:scaling>
          <c:orientation val="minMax"/>
        </c:scaling>
        <c:delete val="0"/>
        <c:axPos val="b"/>
        <c:numFmt formatCode="General" sourceLinked="1"/>
        <c:majorTickMark val="out"/>
        <c:minorTickMark val="none"/>
        <c:tickLblPos val="nextTo"/>
        <c:crossAx val="48641920"/>
        <c:crosses val="autoZero"/>
        <c:auto val="1"/>
        <c:lblAlgn val="ctr"/>
        <c:lblOffset val="100"/>
        <c:noMultiLvlLbl val="0"/>
      </c:catAx>
      <c:valAx>
        <c:axId val="48641920"/>
        <c:scaling>
          <c:orientation val="minMax"/>
        </c:scaling>
        <c:delete val="0"/>
        <c:axPos val="l"/>
        <c:majorGridlines/>
        <c:numFmt formatCode="#,##0" sourceLinked="1"/>
        <c:majorTickMark val="out"/>
        <c:minorTickMark val="none"/>
        <c:tickLblPos val="nextTo"/>
        <c:crossAx val="4864038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Fife'!$I$142</c:f>
              <c:strCache>
                <c:ptCount val="1"/>
                <c:pt idx="0">
                  <c:v>1 Bedroom </c:v>
                </c:pt>
              </c:strCache>
            </c:strRef>
          </c:tx>
          <c:invertIfNegative val="0"/>
          <c:cat>
            <c:numRef>
              <c:f>'BRMA Profile - Fife'!$J$141:$P$141</c:f>
              <c:numCache>
                <c:formatCode>General</c:formatCode>
                <c:ptCount val="7"/>
                <c:pt idx="0">
                  <c:v>2010</c:v>
                </c:pt>
                <c:pt idx="1">
                  <c:v>2011</c:v>
                </c:pt>
                <c:pt idx="2">
                  <c:v>2012</c:v>
                </c:pt>
                <c:pt idx="3">
                  <c:v>2013</c:v>
                </c:pt>
                <c:pt idx="4">
                  <c:v>2014</c:v>
                </c:pt>
                <c:pt idx="5">
                  <c:v>2015</c:v>
                </c:pt>
                <c:pt idx="6">
                  <c:v>2016</c:v>
                </c:pt>
              </c:numCache>
            </c:numRef>
          </c:cat>
          <c:val>
            <c:numRef>
              <c:f>'BRMA Profile - Fife'!$J$142:$P$142</c:f>
              <c:numCache>
                <c:formatCode>0%</c:formatCode>
                <c:ptCount val="7"/>
                <c:pt idx="0">
                  <c:v>0.16356275303643725</c:v>
                </c:pt>
                <c:pt idx="1">
                  <c:v>0.16034482758620688</c:v>
                </c:pt>
                <c:pt idx="2">
                  <c:v>0.13849908480780965</c:v>
                </c:pt>
                <c:pt idx="3">
                  <c:v>0.15222623345367028</c:v>
                </c:pt>
                <c:pt idx="4">
                  <c:v>0.11726384364820847</c:v>
                </c:pt>
                <c:pt idx="5">
                  <c:v>0.14516129032258066</c:v>
                </c:pt>
                <c:pt idx="6">
                  <c:v>0.18410520297312749</c:v>
                </c:pt>
              </c:numCache>
            </c:numRef>
          </c:val>
        </c:ser>
        <c:ser>
          <c:idx val="1"/>
          <c:order val="1"/>
          <c:tx>
            <c:strRef>
              <c:f>'BRMA Profile - Fife'!$I$143</c:f>
              <c:strCache>
                <c:ptCount val="1"/>
                <c:pt idx="0">
                  <c:v>2 Bedrooms</c:v>
                </c:pt>
              </c:strCache>
            </c:strRef>
          </c:tx>
          <c:invertIfNegative val="0"/>
          <c:cat>
            <c:numRef>
              <c:f>'BRMA Profile - Fife'!$J$141:$P$141</c:f>
              <c:numCache>
                <c:formatCode>General</c:formatCode>
                <c:ptCount val="7"/>
                <c:pt idx="0">
                  <c:v>2010</c:v>
                </c:pt>
                <c:pt idx="1">
                  <c:v>2011</c:v>
                </c:pt>
                <c:pt idx="2">
                  <c:v>2012</c:v>
                </c:pt>
                <c:pt idx="3">
                  <c:v>2013</c:v>
                </c:pt>
                <c:pt idx="4">
                  <c:v>2014</c:v>
                </c:pt>
                <c:pt idx="5">
                  <c:v>2015</c:v>
                </c:pt>
                <c:pt idx="6">
                  <c:v>2016</c:v>
                </c:pt>
              </c:numCache>
            </c:numRef>
          </c:cat>
          <c:val>
            <c:numRef>
              <c:f>'BRMA Profile - Fife'!$J$143:$P$143</c:f>
              <c:numCache>
                <c:formatCode>0%</c:formatCode>
                <c:ptCount val="7"/>
                <c:pt idx="0">
                  <c:v>0.49068825910931174</c:v>
                </c:pt>
                <c:pt idx="1">
                  <c:v>0.43362068965517242</c:v>
                </c:pt>
                <c:pt idx="2">
                  <c:v>0.43380109823062846</c:v>
                </c:pt>
                <c:pt idx="3">
                  <c:v>0.44404332129963897</c:v>
                </c:pt>
                <c:pt idx="4">
                  <c:v>0.40781758957654723</c:v>
                </c:pt>
                <c:pt idx="5">
                  <c:v>0.42247658688865763</c:v>
                </c:pt>
                <c:pt idx="6">
                  <c:v>0.38879359634076616</c:v>
                </c:pt>
              </c:numCache>
            </c:numRef>
          </c:val>
        </c:ser>
        <c:ser>
          <c:idx val="2"/>
          <c:order val="2"/>
          <c:tx>
            <c:strRef>
              <c:f>'BRMA Profile - Fife'!$I$144</c:f>
              <c:strCache>
                <c:ptCount val="1"/>
                <c:pt idx="0">
                  <c:v>3 Bedrooms</c:v>
                </c:pt>
              </c:strCache>
            </c:strRef>
          </c:tx>
          <c:invertIfNegative val="0"/>
          <c:cat>
            <c:numRef>
              <c:f>'BRMA Profile - Fife'!$J$141:$P$141</c:f>
              <c:numCache>
                <c:formatCode>General</c:formatCode>
                <c:ptCount val="7"/>
                <c:pt idx="0">
                  <c:v>2010</c:v>
                </c:pt>
                <c:pt idx="1">
                  <c:v>2011</c:v>
                </c:pt>
                <c:pt idx="2">
                  <c:v>2012</c:v>
                </c:pt>
                <c:pt idx="3">
                  <c:v>2013</c:v>
                </c:pt>
                <c:pt idx="4">
                  <c:v>2014</c:v>
                </c:pt>
                <c:pt idx="5">
                  <c:v>2015</c:v>
                </c:pt>
                <c:pt idx="6">
                  <c:v>2016</c:v>
                </c:pt>
              </c:numCache>
            </c:numRef>
          </c:cat>
          <c:val>
            <c:numRef>
              <c:f>'BRMA Profile - Fife'!$J$144:$P$144</c:f>
              <c:numCache>
                <c:formatCode>0%</c:formatCode>
                <c:ptCount val="7"/>
                <c:pt idx="0">
                  <c:v>0.22024291497975709</c:v>
                </c:pt>
                <c:pt idx="1">
                  <c:v>0.24310344827586206</c:v>
                </c:pt>
                <c:pt idx="2">
                  <c:v>0.24832214765100671</c:v>
                </c:pt>
                <c:pt idx="3">
                  <c:v>0.2292418772563177</c:v>
                </c:pt>
                <c:pt idx="4">
                  <c:v>0.27035830618892509</c:v>
                </c:pt>
                <c:pt idx="5">
                  <c:v>0.23673257023933403</c:v>
                </c:pt>
                <c:pt idx="6">
                  <c:v>0.24814179531160663</c:v>
                </c:pt>
              </c:numCache>
            </c:numRef>
          </c:val>
        </c:ser>
        <c:ser>
          <c:idx val="3"/>
          <c:order val="3"/>
          <c:tx>
            <c:strRef>
              <c:f>'BRMA Profile - Fife'!$I$145</c:f>
              <c:strCache>
                <c:ptCount val="1"/>
                <c:pt idx="0">
                  <c:v>4 Bedrooms</c:v>
                </c:pt>
              </c:strCache>
            </c:strRef>
          </c:tx>
          <c:invertIfNegative val="0"/>
          <c:cat>
            <c:numRef>
              <c:f>'BRMA Profile - Fife'!$J$141:$P$141</c:f>
              <c:numCache>
                <c:formatCode>General</c:formatCode>
                <c:ptCount val="7"/>
                <c:pt idx="0">
                  <c:v>2010</c:v>
                </c:pt>
                <c:pt idx="1">
                  <c:v>2011</c:v>
                </c:pt>
                <c:pt idx="2">
                  <c:v>2012</c:v>
                </c:pt>
                <c:pt idx="3">
                  <c:v>2013</c:v>
                </c:pt>
                <c:pt idx="4">
                  <c:v>2014</c:v>
                </c:pt>
                <c:pt idx="5">
                  <c:v>2015</c:v>
                </c:pt>
                <c:pt idx="6">
                  <c:v>2016</c:v>
                </c:pt>
              </c:numCache>
            </c:numRef>
          </c:cat>
          <c:val>
            <c:numRef>
              <c:f>'BRMA Profile - Fife'!$J$145:$P$145</c:f>
              <c:numCache>
                <c:formatCode>0%</c:formatCode>
                <c:ptCount val="7"/>
                <c:pt idx="0">
                  <c:v>8.5829959514170037E-2</c:v>
                </c:pt>
                <c:pt idx="1">
                  <c:v>0.10344827586206896</c:v>
                </c:pt>
                <c:pt idx="2">
                  <c:v>0.11287370347773032</c:v>
                </c:pt>
                <c:pt idx="3">
                  <c:v>8.3032490974729242E-2</c:v>
                </c:pt>
                <c:pt idx="4">
                  <c:v>0.10944625407166124</c:v>
                </c:pt>
                <c:pt idx="5">
                  <c:v>8.6888657648283033E-2</c:v>
                </c:pt>
                <c:pt idx="6">
                  <c:v>8.6335048599199549E-2</c:v>
                </c:pt>
              </c:numCache>
            </c:numRef>
          </c:val>
        </c:ser>
        <c:ser>
          <c:idx val="4"/>
          <c:order val="4"/>
          <c:tx>
            <c:strRef>
              <c:f>'BRMA Profile - Fife'!$I$146</c:f>
              <c:strCache>
                <c:ptCount val="1"/>
                <c:pt idx="0">
                  <c:v>1 Bedroom Shared</c:v>
                </c:pt>
              </c:strCache>
            </c:strRef>
          </c:tx>
          <c:invertIfNegative val="0"/>
          <c:cat>
            <c:numRef>
              <c:f>'BRMA Profile - Fife'!$J$141:$P$141</c:f>
              <c:numCache>
                <c:formatCode>General</c:formatCode>
                <c:ptCount val="7"/>
                <c:pt idx="0">
                  <c:v>2010</c:v>
                </c:pt>
                <c:pt idx="1">
                  <c:v>2011</c:v>
                </c:pt>
                <c:pt idx="2">
                  <c:v>2012</c:v>
                </c:pt>
                <c:pt idx="3">
                  <c:v>2013</c:v>
                </c:pt>
                <c:pt idx="4">
                  <c:v>2014</c:v>
                </c:pt>
                <c:pt idx="5">
                  <c:v>2015</c:v>
                </c:pt>
                <c:pt idx="6">
                  <c:v>2016</c:v>
                </c:pt>
              </c:numCache>
            </c:numRef>
          </c:cat>
          <c:val>
            <c:numRef>
              <c:f>'BRMA Profile - Fife'!$J$146:$P$146</c:f>
              <c:numCache>
                <c:formatCode>0%</c:formatCode>
                <c:ptCount val="7"/>
                <c:pt idx="0">
                  <c:v>3.9676113360323888E-2</c:v>
                </c:pt>
                <c:pt idx="1">
                  <c:v>5.9482758620689656E-2</c:v>
                </c:pt>
                <c:pt idx="2">
                  <c:v>6.6503965832824891E-2</c:v>
                </c:pt>
                <c:pt idx="3">
                  <c:v>9.1456077015643802E-2</c:v>
                </c:pt>
                <c:pt idx="4">
                  <c:v>9.5114006514657984E-2</c:v>
                </c:pt>
                <c:pt idx="5">
                  <c:v>0.10874089490114464</c:v>
                </c:pt>
                <c:pt idx="6">
                  <c:v>9.2624356775300176E-2</c:v>
                </c:pt>
              </c:numCache>
            </c:numRef>
          </c:val>
        </c:ser>
        <c:dLbls>
          <c:showLegendKey val="0"/>
          <c:showVal val="0"/>
          <c:showCatName val="0"/>
          <c:showSerName val="0"/>
          <c:showPercent val="0"/>
          <c:showBubbleSize val="0"/>
        </c:dLbls>
        <c:gapWidth val="150"/>
        <c:overlap val="100"/>
        <c:axId val="48682496"/>
        <c:axId val="48684032"/>
      </c:barChart>
      <c:catAx>
        <c:axId val="48682496"/>
        <c:scaling>
          <c:orientation val="minMax"/>
        </c:scaling>
        <c:delete val="0"/>
        <c:axPos val="b"/>
        <c:numFmt formatCode="General" sourceLinked="1"/>
        <c:majorTickMark val="out"/>
        <c:minorTickMark val="none"/>
        <c:tickLblPos val="nextTo"/>
        <c:crossAx val="48684032"/>
        <c:crosses val="autoZero"/>
        <c:auto val="1"/>
        <c:lblAlgn val="ctr"/>
        <c:lblOffset val="100"/>
        <c:noMultiLvlLbl val="0"/>
      </c:catAx>
      <c:valAx>
        <c:axId val="48684032"/>
        <c:scaling>
          <c:orientation val="minMax"/>
        </c:scaling>
        <c:delete val="0"/>
        <c:axPos val="l"/>
        <c:majorGridlines/>
        <c:numFmt formatCode="0%" sourceLinked="1"/>
        <c:majorTickMark val="out"/>
        <c:minorTickMark val="none"/>
        <c:tickLblPos val="nextTo"/>
        <c:crossAx val="486824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Fife'!$A$122</c:f>
              <c:strCache>
                <c:ptCount val="1"/>
                <c:pt idx="0">
                  <c:v>4 Bedrooms</c:v>
                </c:pt>
              </c:strCache>
            </c:strRef>
          </c:tx>
          <c:cat>
            <c:numRef>
              <c:f>'BRMA Profile - Fife'!$B$117:$H$117</c:f>
              <c:numCache>
                <c:formatCode>General</c:formatCode>
                <c:ptCount val="7"/>
                <c:pt idx="0">
                  <c:v>2010</c:v>
                </c:pt>
                <c:pt idx="1">
                  <c:v>2011</c:v>
                </c:pt>
                <c:pt idx="2">
                  <c:v>2012</c:v>
                </c:pt>
                <c:pt idx="3">
                  <c:v>2013</c:v>
                </c:pt>
                <c:pt idx="4">
                  <c:v>2014</c:v>
                </c:pt>
                <c:pt idx="5">
                  <c:v>2015</c:v>
                </c:pt>
                <c:pt idx="6">
                  <c:v>2016</c:v>
                </c:pt>
              </c:numCache>
            </c:numRef>
          </c:cat>
          <c:val>
            <c:numRef>
              <c:f>'BRMA Profile - Fife'!$B$122:$H$122</c:f>
              <c:numCache>
                <c:formatCode>#,##0</c:formatCode>
                <c:ptCount val="7"/>
                <c:pt idx="0">
                  <c:v>773.31</c:v>
                </c:pt>
                <c:pt idx="1">
                  <c:v>823.76</c:v>
                </c:pt>
                <c:pt idx="2">
                  <c:v>859.7</c:v>
                </c:pt>
                <c:pt idx="3">
                  <c:v>884.28</c:v>
                </c:pt>
                <c:pt idx="4">
                  <c:v>870.87</c:v>
                </c:pt>
                <c:pt idx="5">
                  <c:v>884.35</c:v>
                </c:pt>
                <c:pt idx="6">
                  <c:v>900.74</c:v>
                </c:pt>
              </c:numCache>
            </c:numRef>
          </c:val>
          <c:smooth val="0"/>
        </c:ser>
        <c:ser>
          <c:idx val="0"/>
          <c:order val="1"/>
          <c:tx>
            <c:strRef>
              <c:f>'BRMA Profile - Fife'!$A$121</c:f>
              <c:strCache>
                <c:ptCount val="1"/>
                <c:pt idx="0">
                  <c:v>3 Bedrooms</c:v>
                </c:pt>
              </c:strCache>
            </c:strRef>
          </c:tx>
          <c:cat>
            <c:numRef>
              <c:f>'BRMA Profile - Fife'!$B$117:$H$117</c:f>
              <c:numCache>
                <c:formatCode>General</c:formatCode>
                <c:ptCount val="7"/>
                <c:pt idx="0">
                  <c:v>2010</c:v>
                </c:pt>
                <c:pt idx="1">
                  <c:v>2011</c:v>
                </c:pt>
                <c:pt idx="2">
                  <c:v>2012</c:v>
                </c:pt>
                <c:pt idx="3">
                  <c:v>2013</c:v>
                </c:pt>
                <c:pt idx="4">
                  <c:v>2014</c:v>
                </c:pt>
                <c:pt idx="5">
                  <c:v>2015</c:v>
                </c:pt>
                <c:pt idx="6">
                  <c:v>2016</c:v>
                </c:pt>
              </c:numCache>
            </c:numRef>
          </c:cat>
          <c:val>
            <c:numRef>
              <c:f>'BRMA Profile - Fife'!$B$121:$H$121</c:f>
              <c:numCache>
                <c:formatCode>#,##0</c:formatCode>
                <c:ptCount val="7"/>
                <c:pt idx="0">
                  <c:v>563.02</c:v>
                </c:pt>
                <c:pt idx="1">
                  <c:v>588.67999999999995</c:v>
                </c:pt>
                <c:pt idx="2">
                  <c:v>592.24</c:v>
                </c:pt>
                <c:pt idx="3">
                  <c:v>600.47</c:v>
                </c:pt>
                <c:pt idx="4">
                  <c:v>608.70000000000005</c:v>
                </c:pt>
                <c:pt idx="5">
                  <c:v>602.28</c:v>
                </c:pt>
                <c:pt idx="6">
                  <c:v>617</c:v>
                </c:pt>
              </c:numCache>
            </c:numRef>
          </c:val>
          <c:smooth val="0"/>
        </c:ser>
        <c:ser>
          <c:idx val="1"/>
          <c:order val="2"/>
          <c:tx>
            <c:strRef>
              <c:f>'BRMA Profile - Fife'!$A$120</c:f>
              <c:strCache>
                <c:ptCount val="1"/>
                <c:pt idx="0">
                  <c:v>2 Bedrooms</c:v>
                </c:pt>
              </c:strCache>
            </c:strRef>
          </c:tx>
          <c:cat>
            <c:numRef>
              <c:f>'BRMA Profile - Fife'!$B$117:$H$117</c:f>
              <c:numCache>
                <c:formatCode>General</c:formatCode>
                <c:ptCount val="7"/>
                <c:pt idx="0">
                  <c:v>2010</c:v>
                </c:pt>
                <c:pt idx="1">
                  <c:v>2011</c:v>
                </c:pt>
                <c:pt idx="2">
                  <c:v>2012</c:v>
                </c:pt>
                <c:pt idx="3">
                  <c:v>2013</c:v>
                </c:pt>
                <c:pt idx="4">
                  <c:v>2014</c:v>
                </c:pt>
                <c:pt idx="5">
                  <c:v>2015</c:v>
                </c:pt>
                <c:pt idx="6">
                  <c:v>2016</c:v>
                </c:pt>
              </c:numCache>
            </c:numRef>
          </c:cat>
          <c:val>
            <c:numRef>
              <c:f>'BRMA Profile - Fife'!$B$120:$H$120</c:f>
              <c:numCache>
                <c:formatCode>#,##0</c:formatCode>
                <c:ptCount val="7"/>
                <c:pt idx="0">
                  <c:v>463.99</c:v>
                </c:pt>
                <c:pt idx="1">
                  <c:v>476.96</c:v>
                </c:pt>
                <c:pt idx="2">
                  <c:v>481.34</c:v>
                </c:pt>
                <c:pt idx="3">
                  <c:v>485.39</c:v>
                </c:pt>
                <c:pt idx="4">
                  <c:v>509.51</c:v>
                </c:pt>
                <c:pt idx="5">
                  <c:v>497.96</c:v>
                </c:pt>
                <c:pt idx="6">
                  <c:v>510.77</c:v>
                </c:pt>
              </c:numCache>
            </c:numRef>
          </c:val>
          <c:smooth val="0"/>
        </c:ser>
        <c:ser>
          <c:idx val="2"/>
          <c:order val="3"/>
          <c:tx>
            <c:strRef>
              <c:f>'BRMA Profile - Fife'!$A$119</c:f>
              <c:strCache>
                <c:ptCount val="1"/>
                <c:pt idx="0">
                  <c:v>1 Bedroom </c:v>
                </c:pt>
              </c:strCache>
            </c:strRef>
          </c:tx>
          <c:cat>
            <c:numRef>
              <c:f>'BRMA Profile - Fife'!$B$117:$H$117</c:f>
              <c:numCache>
                <c:formatCode>General</c:formatCode>
                <c:ptCount val="7"/>
                <c:pt idx="0">
                  <c:v>2010</c:v>
                </c:pt>
                <c:pt idx="1">
                  <c:v>2011</c:v>
                </c:pt>
                <c:pt idx="2">
                  <c:v>2012</c:v>
                </c:pt>
                <c:pt idx="3">
                  <c:v>2013</c:v>
                </c:pt>
                <c:pt idx="4">
                  <c:v>2014</c:v>
                </c:pt>
                <c:pt idx="5">
                  <c:v>2015</c:v>
                </c:pt>
                <c:pt idx="6">
                  <c:v>2016</c:v>
                </c:pt>
              </c:numCache>
            </c:numRef>
          </c:cat>
          <c:val>
            <c:numRef>
              <c:f>'BRMA Profile - Fife'!$B$119:$H$119</c:f>
              <c:numCache>
                <c:formatCode>#,##0</c:formatCode>
                <c:ptCount val="7"/>
                <c:pt idx="0">
                  <c:v>378.99</c:v>
                </c:pt>
                <c:pt idx="1">
                  <c:v>383.44</c:v>
                </c:pt>
                <c:pt idx="2">
                  <c:v>387.33</c:v>
                </c:pt>
                <c:pt idx="3">
                  <c:v>381.48</c:v>
                </c:pt>
                <c:pt idx="4">
                  <c:v>405.31</c:v>
                </c:pt>
                <c:pt idx="5">
                  <c:v>395.12</c:v>
                </c:pt>
                <c:pt idx="6">
                  <c:v>402.75</c:v>
                </c:pt>
              </c:numCache>
            </c:numRef>
          </c:val>
          <c:smooth val="0"/>
        </c:ser>
        <c:ser>
          <c:idx val="3"/>
          <c:order val="4"/>
          <c:tx>
            <c:strRef>
              <c:f>'BRMA Profile - Fife'!$A$118</c:f>
              <c:strCache>
                <c:ptCount val="1"/>
                <c:pt idx="0">
                  <c:v>1 Bedroom Shared</c:v>
                </c:pt>
              </c:strCache>
            </c:strRef>
          </c:tx>
          <c:cat>
            <c:numRef>
              <c:f>'BRMA Profile - Fife'!$B$117:$H$117</c:f>
              <c:numCache>
                <c:formatCode>General</c:formatCode>
                <c:ptCount val="7"/>
                <c:pt idx="0">
                  <c:v>2010</c:v>
                </c:pt>
                <c:pt idx="1">
                  <c:v>2011</c:v>
                </c:pt>
                <c:pt idx="2">
                  <c:v>2012</c:v>
                </c:pt>
                <c:pt idx="3">
                  <c:v>2013</c:v>
                </c:pt>
                <c:pt idx="4">
                  <c:v>2014</c:v>
                </c:pt>
                <c:pt idx="5">
                  <c:v>2015</c:v>
                </c:pt>
                <c:pt idx="6">
                  <c:v>2016</c:v>
                </c:pt>
              </c:numCache>
            </c:numRef>
          </c:cat>
          <c:val>
            <c:numRef>
              <c:f>'BRMA Profile - Fife'!$B$118:$H$118</c:f>
              <c:numCache>
                <c:formatCode>#,##0</c:formatCode>
                <c:ptCount val="7"/>
                <c:pt idx="0">
                  <c:v>270.66000000000003</c:v>
                </c:pt>
                <c:pt idx="1">
                  <c:v>253.94</c:v>
                </c:pt>
                <c:pt idx="2">
                  <c:v>292.26</c:v>
                </c:pt>
                <c:pt idx="3">
                  <c:v>312.87</c:v>
                </c:pt>
                <c:pt idx="4">
                  <c:v>312.33</c:v>
                </c:pt>
                <c:pt idx="5">
                  <c:v>320.61</c:v>
                </c:pt>
                <c:pt idx="6">
                  <c:v>367.97</c:v>
                </c:pt>
              </c:numCache>
            </c:numRef>
          </c:val>
          <c:smooth val="0"/>
        </c:ser>
        <c:dLbls>
          <c:showLegendKey val="0"/>
          <c:showVal val="0"/>
          <c:showCatName val="0"/>
          <c:showSerName val="0"/>
          <c:showPercent val="0"/>
          <c:showBubbleSize val="0"/>
        </c:dLbls>
        <c:marker val="1"/>
        <c:smooth val="0"/>
        <c:axId val="48855296"/>
        <c:axId val="48865280"/>
      </c:lineChart>
      <c:catAx>
        <c:axId val="48855296"/>
        <c:scaling>
          <c:orientation val="minMax"/>
        </c:scaling>
        <c:delete val="0"/>
        <c:axPos val="b"/>
        <c:numFmt formatCode="General" sourceLinked="1"/>
        <c:majorTickMark val="none"/>
        <c:minorTickMark val="none"/>
        <c:tickLblPos val="nextTo"/>
        <c:txPr>
          <a:bodyPr/>
          <a:lstStyle/>
          <a:p>
            <a:pPr>
              <a:defRPr sz="800"/>
            </a:pPr>
            <a:endParaRPr lang="en-US"/>
          </a:p>
        </c:txPr>
        <c:crossAx val="48865280"/>
        <c:crosses val="autoZero"/>
        <c:auto val="1"/>
        <c:lblAlgn val="ctr"/>
        <c:lblOffset val="100"/>
        <c:noMultiLvlLbl val="0"/>
      </c:catAx>
      <c:valAx>
        <c:axId val="4886528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885529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0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Fife'!$I$122</c:f>
              <c:strCache>
                <c:ptCount val="1"/>
                <c:pt idx="0">
                  <c:v>4 Bedrooms</c:v>
                </c:pt>
              </c:strCache>
            </c:strRef>
          </c:tx>
          <c:cat>
            <c:numRef>
              <c:f>'BRMA Profile - Fife'!$J$117:$P$117</c:f>
              <c:numCache>
                <c:formatCode>General</c:formatCode>
                <c:ptCount val="7"/>
                <c:pt idx="0">
                  <c:v>2010</c:v>
                </c:pt>
                <c:pt idx="1">
                  <c:v>2011</c:v>
                </c:pt>
                <c:pt idx="2">
                  <c:v>2012</c:v>
                </c:pt>
                <c:pt idx="3">
                  <c:v>2013</c:v>
                </c:pt>
                <c:pt idx="4">
                  <c:v>2014</c:v>
                </c:pt>
                <c:pt idx="5">
                  <c:v>2015</c:v>
                </c:pt>
                <c:pt idx="6">
                  <c:v>2016</c:v>
                </c:pt>
              </c:numCache>
            </c:numRef>
          </c:cat>
          <c:val>
            <c:numRef>
              <c:f>'BRMA Profile - Fife'!$J$122:$P$122</c:f>
              <c:numCache>
                <c:formatCode>#,##0</c:formatCode>
                <c:ptCount val="7"/>
                <c:pt idx="0">
                  <c:v>790</c:v>
                </c:pt>
                <c:pt idx="1">
                  <c:v>800</c:v>
                </c:pt>
                <c:pt idx="2">
                  <c:v>825</c:v>
                </c:pt>
                <c:pt idx="3">
                  <c:v>850</c:v>
                </c:pt>
                <c:pt idx="4">
                  <c:v>850</c:v>
                </c:pt>
                <c:pt idx="5">
                  <c:v>850</c:v>
                </c:pt>
                <c:pt idx="6">
                  <c:v>875</c:v>
                </c:pt>
              </c:numCache>
            </c:numRef>
          </c:val>
          <c:smooth val="0"/>
        </c:ser>
        <c:ser>
          <c:idx val="0"/>
          <c:order val="1"/>
          <c:tx>
            <c:strRef>
              <c:f>'BRMA Profile - Fife'!$I$121</c:f>
              <c:strCache>
                <c:ptCount val="1"/>
                <c:pt idx="0">
                  <c:v>3 Bedrooms</c:v>
                </c:pt>
              </c:strCache>
            </c:strRef>
          </c:tx>
          <c:cat>
            <c:numRef>
              <c:f>'BRMA Profile - Fife'!$J$117:$P$117</c:f>
              <c:numCache>
                <c:formatCode>General</c:formatCode>
                <c:ptCount val="7"/>
                <c:pt idx="0">
                  <c:v>2010</c:v>
                </c:pt>
                <c:pt idx="1">
                  <c:v>2011</c:v>
                </c:pt>
                <c:pt idx="2">
                  <c:v>2012</c:v>
                </c:pt>
                <c:pt idx="3">
                  <c:v>2013</c:v>
                </c:pt>
                <c:pt idx="4">
                  <c:v>2014</c:v>
                </c:pt>
                <c:pt idx="5">
                  <c:v>2015</c:v>
                </c:pt>
                <c:pt idx="6">
                  <c:v>2016</c:v>
                </c:pt>
              </c:numCache>
            </c:numRef>
          </c:cat>
          <c:val>
            <c:numRef>
              <c:f>'BRMA Profile - Fife'!$J$121:$P$121</c:f>
              <c:numCache>
                <c:formatCode>#,##0</c:formatCode>
                <c:ptCount val="7"/>
                <c:pt idx="0">
                  <c:v>525</c:v>
                </c:pt>
                <c:pt idx="1">
                  <c:v>560</c:v>
                </c:pt>
                <c:pt idx="2">
                  <c:v>575</c:v>
                </c:pt>
                <c:pt idx="3">
                  <c:v>575</c:v>
                </c:pt>
                <c:pt idx="4">
                  <c:v>590</c:v>
                </c:pt>
                <c:pt idx="5">
                  <c:v>575</c:v>
                </c:pt>
                <c:pt idx="6">
                  <c:v>575</c:v>
                </c:pt>
              </c:numCache>
            </c:numRef>
          </c:val>
          <c:smooth val="0"/>
        </c:ser>
        <c:ser>
          <c:idx val="1"/>
          <c:order val="2"/>
          <c:tx>
            <c:strRef>
              <c:f>'BRMA Profile - Fife'!$I$120</c:f>
              <c:strCache>
                <c:ptCount val="1"/>
                <c:pt idx="0">
                  <c:v>2 Bedrooms</c:v>
                </c:pt>
              </c:strCache>
            </c:strRef>
          </c:tx>
          <c:cat>
            <c:numRef>
              <c:f>'BRMA Profile - Fife'!$J$117:$P$117</c:f>
              <c:numCache>
                <c:formatCode>General</c:formatCode>
                <c:ptCount val="7"/>
                <c:pt idx="0">
                  <c:v>2010</c:v>
                </c:pt>
                <c:pt idx="1">
                  <c:v>2011</c:v>
                </c:pt>
                <c:pt idx="2">
                  <c:v>2012</c:v>
                </c:pt>
                <c:pt idx="3">
                  <c:v>2013</c:v>
                </c:pt>
                <c:pt idx="4">
                  <c:v>2014</c:v>
                </c:pt>
                <c:pt idx="5">
                  <c:v>2015</c:v>
                </c:pt>
                <c:pt idx="6">
                  <c:v>2016</c:v>
                </c:pt>
              </c:numCache>
            </c:numRef>
          </c:cat>
          <c:val>
            <c:numRef>
              <c:f>'BRMA Profile - Fife'!$J$120:$P$120</c:f>
              <c:numCache>
                <c:formatCode>#,##0</c:formatCode>
                <c:ptCount val="7"/>
                <c:pt idx="0">
                  <c:v>450</c:v>
                </c:pt>
                <c:pt idx="1">
                  <c:v>470</c:v>
                </c:pt>
                <c:pt idx="2">
                  <c:v>470</c:v>
                </c:pt>
                <c:pt idx="3">
                  <c:v>475</c:v>
                </c:pt>
                <c:pt idx="4">
                  <c:v>490</c:v>
                </c:pt>
                <c:pt idx="5">
                  <c:v>475</c:v>
                </c:pt>
                <c:pt idx="6">
                  <c:v>495</c:v>
                </c:pt>
              </c:numCache>
            </c:numRef>
          </c:val>
          <c:smooth val="0"/>
        </c:ser>
        <c:ser>
          <c:idx val="2"/>
          <c:order val="3"/>
          <c:tx>
            <c:strRef>
              <c:f>'BRMA Profile - Fife'!$I$119</c:f>
              <c:strCache>
                <c:ptCount val="1"/>
                <c:pt idx="0">
                  <c:v>1 Bedroom </c:v>
                </c:pt>
              </c:strCache>
            </c:strRef>
          </c:tx>
          <c:cat>
            <c:numRef>
              <c:f>'BRMA Profile - Fife'!$J$117:$P$117</c:f>
              <c:numCache>
                <c:formatCode>General</c:formatCode>
                <c:ptCount val="7"/>
                <c:pt idx="0">
                  <c:v>2010</c:v>
                </c:pt>
                <c:pt idx="1">
                  <c:v>2011</c:v>
                </c:pt>
                <c:pt idx="2">
                  <c:v>2012</c:v>
                </c:pt>
                <c:pt idx="3">
                  <c:v>2013</c:v>
                </c:pt>
                <c:pt idx="4">
                  <c:v>2014</c:v>
                </c:pt>
                <c:pt idx="5">
                  <c:v>2015</c:v>
                </c:pt>
                <c:pt idx="6">
                  <c:v>2016</c:v>
                </c:pt>
              </c:numCache>
            </c:numRef>
          </c:cat>
          <c:val>
            <c:numRef>
              <c:f>'BRMA Profile - Fife'!$J$119:$P$119</c:f>
              <c:numCache>
                <c:formatCode>#,##0</c:formatCode>
                <c:ptCount val="7"/>
                <c:pt idx="0">
                  <c:v>370</c:v>
                </c:pt>
                <c:pt idx="1">
                  <c:v>375</c:v>
                </c:pt>
                <c:pt idx="2">
                  <c:v>375</c:v>
                </c:pt>
                <c:pt idx="3">
                  <c:v>375</c:v>
                </c:pt>
                <c:pt idx="4">
                  <c:v>395</c:v>
                </c:pt>
                <c:pt idx="5">
                  <c:v>395</c:v>
                </c:pt>
                <c:pt idx="6">
                  <c:v>395</c:v>
                </c:pt>
              </c:numCache>
            </c:numRef>
          </c:val>
          <c:smooth val="0"/>
        </c:ser>
        <c:ser>
          <c:idx val="3"/>
          <c:order val="4"/>
          <c:tx>
            <c:strRef>
              <c:f>'BRMA Profile - Fife'!$I$118</c:f>
              <c:strCache>
                <c:ptCount val="1"/>
                <c:pt idx="0">
                  <c:v>1 Bedroom Shared</c:v>
                </c:pt>
              </c:strCache>
            </c:strRef>
          </c:tx>
          <c:cat>
            <c:numRef>
              <c:f>'BRMA Profile - Fife'!$J$117:$P$117</c:f>
              <c:numCache>
                <c:formatCode>General</c:formatCode>
                <c:ptCount val="7"/>
                <c:pt idx="0">
                  <c:v>2010</c:v>
                </c:pt>
                <c:pt idx="1">
                  <c:v>2011</c:v>
                </c:pt>
                <c:pt idx="2">
                  <c:v>2012</c:v>
                </c:pt>
                <c:pt idx="3">
                  <c:v>2013</c:v>
                </c:pt>
                <c:pt idx="4">
                  <c:v>2014</c:v>
                </c:pt>
                <c:pt idx="5">
                  <c:v>2015</c:v>
                </c:pt>
                <c:pt idx="6">
                  <c:v>2016</c:v>
                </c:pt>
              </c:numCache>
            </c:numRef>
          </c:cat>
          <c:val>
            <c:numRef>
              <c:f>'BRMA Profile - Fife'!$J$118:$P$118</c:f>
              <c:numCache>
                <c:formatCode>#,##0</c:formatCode>
                <c:ptCount val="7"/>
                <c:pt idx="0">
                  <c:v>255.67</c:v>
                </c:pt>
                <c:pt idx="1">
                  <c:v>250</c:v>
                </c:pt>
                <c:pt idx="2">
                  <c:v>285</c:v>
                </c:pt>
                <c:pt idx="3">
                  <c:v>303.33</c:v>
                </c:pt>
                <c:pt idx="4">
                  <c:v>304.17</c:v>
                </c:pt>
                <c:pt idx="5">
                  <c:v>316.07</c:v>
                </c:pt>
                <c:pt idx="6">
                  <c:v>351.92</c:v>
                </c:pt>
              </c:numCache>
            </c:numRef>
          </c:val>
          <c:smooth val="0"/>
        </c:ser>
        <c:dLbls>
          <c:showLegendKey val="0"/>
          <c:showVal val="0"/>
          <c:showCatName val="0"/>
          <c:showSerName val="0"/>
          <c:showPercent val="0"/>
          <c:showBubbleSize val="0"/>
        </c:dLbls>
        <c:marker val="1"/>
        <c:smooth val="0"/>
        <c:axId val="48910336"/>
        <c:axId val="48911872"/>
      </c:lineChart>
      <c:catAx>
        <c:axId val="48910336"/>
        <c:scaling>
          <c:orientation val="minMax"/>
        </c:scaling>
        <c:delete val="0"/>
        <c:axPos val="b"/>
        <c:numFmt formatCode="General" sourceLinked="1"/>
        <c:majorTickMark val="none"/>
        <c:minorTickMark val="none"/>
        <c:tickLblPos val="nextTo"/>
        <c:txPr>
          <a:bodyPr/>
          <a:lstStyle/>
          <a:p>
            <a:pPr>
              <a:defRPr sz="800"/>
            </a:pPr>
            <a:endParaRPr lang="en-US"/>
          </a:p>
        </c:txPr>
        <c:crossAx val="48911872"/>
        <c:crosses val="autoZero"/>
        <c:auto val="1"/>
        <c:lblAlgn val="ctr"/>
        <c:lblOffset val="100"/>
        <c:noMultiLvlLbl val="0"/>
      </c:catAx>
      <c:valAx>
        <c:axId val="4891187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89103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Forth Valley'!$A$9</c:f>
              <c:strCache>
                <c:ptCount val="1"/>
                <c:pt idx="0">
                  <c:v>Upper Quartile</c:v>
                </c:pt>
              </c:strCache>
            </c:strRef>
          </c:tx>
          <c:cat>
            <c:numRef>
              <c:f>'BRMA Profile - Forth Valley'!$B$5:$H$5</c:f>
              <c:numCache>
                <c:formatCode>General</c:formatCode>
                <c:ptCount val="7"/>
                <c:pt idx="0">
                  <c:v>2010</c:v>
                </c:pt>
                <c:pt idx="1">
                  <c:v>2011</c:v>
                </c:pt>
                <c:pt idx="2">
                  <c:v>2012</c:v>
                </c:pt>
                <c:pt idx="3">
                  <c:v>2013</c:v>
                </c:pt>
                <c:pt idx="4">
                  <c:v>2014</c:v>
                </c:pt>
                <c:pt idx="5">
                  <c:v>2015</c:v>
                </c:pt>
                <c:pt idx="6">
                  <c:v>2016</c:v>
                </c:pt>
              </c:numCache>
            </c:numRef>
          </c:cat>
          <c:val>
            <c:numRef>
              <c:f>'BRMA Profile - Forth Valley'!$B$9:$H$9</c:f>
              <c:numCache>
                <c:formatCode>#,##0</c:formatCode>
                <c:ptCount val="7"/>
                <c:pt idx="0">
                  <c:v>417.5</c:v>
                </c:pt>
                <c:pt idx="1">
                  <c:v>400</c:v>
                </c:pt>
                <c:pt idx="2">
                  <c:v>425</c:v>
                </c:pt>
                <c:pt idx="3">
                  <c:v>425</c:v>
                </c:pt>
                <c:pt idx="4">
                  <c:v>425</c:v>
                </c:pt>
                <c:pt idx="5">
                  <c:v>425</c:v>
                </c:pt>
                <c:pt idx="6">
                  <c:v>450</c:v>
                </c:pt>
              </c:numCache>
            </c:numRef>
          </c:val>
          <c:smooth val="0"/>
        </c:ser>
        <c:ser>
          <c:idx val="0"/>
          <c:order val="1"/>
          <c:tx>
            <c:strRef>
              <c:f>'BRMA Profile - Forth Valley'!$A$8</c:f>
              <c:strCache>
                <c:ptCount val="1"/>
                <c:pt idx="0">
                  <c:v>Mean</c:v>
                </c:pt>
              </c:strCache>
            </c:strRef>
          </c:tx>
          <c:cat>
            <c:numRef>
              <c:f>'BRMA Profile - Forth Valley'!$B$5:$H$5</c:f>
              <c:numCache>
                <c:formatCode>General</c:formatCode>
                <c:ptCount val="7"/>
                <c:pt idx="0">
                  <c:v>2010</c:v>
                </c:pt>
                <c:pt idx="1">
                  <c:v>2011</c:v>
                </c:pt>
                <c:pt idx="2">
                  <c:v>2012</c:v>
                </c:pt>
                <c:pt idx="3">
                  <c:v>2013</c:v>
                </c:pt>
                <c:pt idx="4">
                  <c:v>2014</c:v>
                </c:pt>
                <c:pt idx="5">
                  <c:v>2015</c:v>
                </c:pt>
                <c:pt idx="6">
                  <c:v>2016</c:v>
                </c:pt>
              </c:numCache>
            </c:numRef>
          </c:cat>
          <c:val>
            <c:numRef>
              <c:f>'BRMA Profile - Forth Valley'!$B$8:$H$8</c:f>
              <c:numCache>
                <c:formatCode>#,##0</c:formatCode>
                <c:ptCount val="7"/>
                <c:pt idx="0">
                  <c:v>386.8</c:v>
                </c:pt>
                <c:pt idx="1">
                  <c:v>384.61</c:v>
                </c:pt>
                <c:pt idx="2">
                  <c:v>392.76</c:v>
                </c:pt>
                <c:pt idx="3">
                  <c:v>388.84</c:v>
                </c:pt>
                <c:pt idx="4">
                  <c:v>387.39</c:v>
                </c:pt>
                <c:pt idx="5">
                  <c:v>396.32</c:v>
                </c:pt>
                <c:pt idx="6">
                  <c:v>407.52</c:v>
                </c:pt>
              </c:numCache>
            </c:numRef>
          </c:val>
          <c:smooth val="0"/>
        </c:ser>
        <c:ser>
          <c:idx val="2"/>
          <c:order val="2"/>
          <c:tx>
            <c:strRef>
              <c:f>'BRMA Profile - Forth Valley'!$A$7</c:f>
              <c:strCache>
                <c:ptCount val="1"/>
                <c:pt idx="0">
                  <c:v>Median</c:v>
                </c:pt>
              </c:strCache>
            </c:strRef>
          </c:tx>
          <c:cat>
            <c:numRef>
              <c:f>'BRMA Profile - Forth Valley'!$B$5:$H$5</c:f>
              <c:numCache>
                <c:formatCode>General</c:formatCode>
                <c:ptCount val="7"/>
                <c:pt idx="0">
                  <c:v>2010</c:v>
                </c:pt>
                <c:pt idx="1">
                  <c:v>2011</c:v>
                </c:pt>
                <c:pt idx="2">
                  <c:v>2012</c:v>
                </c:pt>
                <c:pt idx="3">
                  <c:v>2013</c:v>
                </c:pt>
                <c:pt idx="4">
                  <c:v>2014</c:v>
                </c:pt>
                <c:pt idx="5">
                  <c:v>2015</c:v>
                </c:pt>
                <c:pt idx="6">
                  <c:v>2016</c:v>
                </c:pt>
              </c:numCache>
            </c:numRef>
          </c:cat>
          <c:val>
            <c:numRef>
              <c:f>'BRMA Profile - Forth Valley'!$B$7:$H$7</c:f>
              <c:numCache>
                <c:formatCode>#,##0</c:formatCode>
                <c:ptCount val="7"/>
                <c:pt idx="0">
                  <c:v>375</c:v>
                </c:pt>
                <c:pt idx="1">
                  <c:v>385</c:v>
                </c:pt>
                <c:pt idx="2">
                  <c:v>395</c:v>
                </c:pt>
                <c:pt idx="3">
                  <c:v>390</c:v>
                </c:pt>
                <c:pt idx="4">
                  <c:v>392.5</c:v>
                </c:pt>
                <c:pt idx="5">
                  <c:v>380</c:v>
                </c:pt>
                <c:pt idx="6">
                  <c:v>395</c:v>
                </c:pt>
              </c:numCache>
            </c:numRef>
          </c:val>
          <c:smooth val="0"/>
        </c:ser>
        <c:ser>
          <c:idx val="3"/>
          <c:order val="3"/>
          <c:tx>
            <c:strRef>
              <c:f>'BRMA Profile - Forth Valley'!$A$6</c:f>
              <c:strCache>
                <c:ptCount val="1"/>
                <c:pt idx="0">
                  <c:v>Lower Quartile</c:v>
                </c:pt>
              </c:strCache>
            </c:strRef>
          </c:tx>
          <c:marker>
            <c:symbol val="circle"/>
            <c:size val="7"/>
          </c:marker>
          <c:cat>
            <c:numRef>
              <c:f>'BRMA Profile - Forth Valley'!$B$5:$H$5</c:f>
              <c:numCache>
                <c:formatCode>General</c:formatCode>
                <c:ptCount val="7"/>
                <c:pt idx="0">
                  <c:v>2010</c:v>
                </c:pt>
                <c:pt idx="1">
                  <c:v>2011</c:v>
                </c:pt>
                <c:pt idx="2">
                  <c:v>2012</c:v>
                </c:pt>
                <c:pt idx="3">
                  <c:v>2013</c:v>
                </c:pt>
                <c:pt idx="4">
                  <c:v>2014</c:v>
                </c:pt>
                <c:pt idx="5">
                  <c:v>2015</c:v>
                </c:pt>
                <c:pt idx="6">
                  <c:v>2016</c:v>
                </c:pt>
              </c:numCache>
            </c:numRef>
          </c:cat>
          <c:val>
            <c:numRef>
              <c:f>'BRMA Profile - Forth Valley'!$B$6:$H$6</c:f>
              <c:numCache>
                <c:formatCode>#,##0</c:formatCode>
                <c:ptCount val="7"/>
                <c:pt idx="0">
                  <c:v>350</c:v>
                </c:pt>
                <c:pt idx="1">
                  <c:v>350</c:v>
                </c:pt>
                <c:pt idx="2">
                  <c:v>350</c:v>
                </c:pt>
                <c:pt idx="3">
                  <c:v>350</c:v>
                </c:pt>
                <c:pt idx="4">
                  <c:v>350</c:v>
                </c:pt>
                <c:pt idx="5">
                  <c:v>357.5</c:v>
                </c:pt>
                <c:pt idx="6">
                  <c:v>355</c:v>
                </c:pt>
              </c:numCache>
            </c:numRef>
          </c:val>
          <c:smooth val="0"/>
        </c:ser>
        <c:dLbls>
          <c:showLegendKey val="0"/>
          <c:showVal val="0"/>
          <c:showCatName val="0"/>
          <c:showSerName val="0"/>
          <c:showPercent val="0"/>
          <c:showBubbleSize val="0"/>
        </c:dLbls>
        <c:marker val="1"/>
        <c:smooth val="0"/>
        <c:axId val="48294912"/>
        <c:axId val="48960256"/>
      </c:lineChart>
      <c:catAx>
        <c:axId val="48294912"/>
        <c:scaling>
          <c:orientation val="minMax"/>
        </c:scaling>
        <c:delete val="0"/>
        <c:axPos val="b"/>
        <c:numFmt formatCode="General" sourceLinked="1"/>
        <c:majorTickMark val="none"/>
        <c:minorTickMark val="none"/>
        <c:tickLblPos val="nextTo"/>
        <c:txPr>
          <a:bodyPr/>
          <a:lstStyle/>
          <a:p>
            <a:pPr>
              <a:defRPr sz="800"/>
            </a:pPr>
            <a:endParaRPr lang="en-US"/>
          </a:p>
        </c:txPr>
        <c:crossAx val="48960256"/>
        <c:crosses val="autoZero"/>
        <c:auto val="1"/>
        <c:lblAlgn val="ctr"/>
        <c:lblOffset val="100"/>
        <c:noMultiLvlLbl val="0"/>
      </c:catAx>
      <c:valAx>
        <c:axId val="48960256"/>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8294912"/>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Forth Valley'!$A$31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Forth Valley'!$B$27:$H$27</c:f>
              <c:numCache>
                <c:formatCode>General</c:formatCode>
                <c:ptCount val="7"/>
                <c:pt idx="0">
                  <c:v>2010</c:v>
                </c:pt>
                <c:pt idx="1">
                  <c:v>2011</c:v>
                </c:pt>
                <c:pt idx="2">
                  <c:v>2012</c:v>
                </c:pt>
                <c:pt idx="3">
                  <c:v>2013</c:v>
                </c:pt>
                <c:pt idx="4">
                  <c:v>2014</c:v>
                </c:pt>
                <c:pt idx="5">
                  <c:v>2015</c:v>
                </c:pt>
                <c:pt idx="6">
                  <c:v>2016</c:v>
                </c:pt>
              </c:numCache>
            </c:numRef>
          </c:cat>
          <c:val>
            <c:numRef>
              <c:f>'BRMA Profile - Forth Valley'!$B$31:$H$31</c:f>
              <c:numCache>
                <c:formatCode>#,##0</c:formatCode>
                <c:ptCount val="7"/>
                <c:pt idx="0">
                  <c:v>550</c:v>
                </c:pt>
                <c:pt idx="1">
                  <c:v>550</c:v>
                </c:pt>
                <c:pt idx="2">
                  <c:v>550</c:v>
                </c:pt>
                <c:pt idx="3">
                  <c:v>550</c:v>
                </c:pt>
                <c:pt idx="4">
                  <c:v>550</c:v>
                </c:pt>
                <c:pt idx="5">
                  <c:v>550</c:v>
                </c:pt>
                <c:pt idx="6">
                  <c:v>595</c:v>
                </c:pt>
              </c:numCache>
            </c:numRef>
          </c:val>
          <c:smooth val="0"/>
        </c:ser>
        <c:ser>
          <c:idx val="2"/>
          <c:order val="1"/>
          <c:tx>
            <c:strRef>
              <c:f>'BRMA Profile - Forth Valley'!$A$30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Forth Valley'!$B$27:$H$27</c:f>
              <c:numCache>
                <c:formatCode>General</c:formatCode>
                <c:ptCount val="7"/>
                <c:pt idx="0">
                  <c:v>2010</c:v>
                </c:pt>
                <c:pt idx="1">
                  <c:v>2011</c:v>
                </c:pt>
                <c:pt idx="2">
                  <c:v>2012</c:v>
                </c:pt>
                <c:pt idx="3">
                  <c:v>2013</c:v>
                </c:pt>
                <c:pt idx="4">
                  <c:v>2014</c:v>
                </c:pt>
                <c:pt idx="5">
                  <c:v>2015</c:v>
                </c:pt>
                <c:pt idx="6">
                  <c:v>2016</c:v>
                </c:pt>
              </c:numCache>
            </c:numRef>
          </c:cat>
          <c:val>
            <c:numRef>
              <c:f>'BRMA Profile - Forth Valley'!$B$30:$H$30</c:f>
              <c:numCache>
                <c:formatCode>#,##0</c:formatCode>
                <c:ptCount val="7"/>
                <c:pt idx="0">
                  <c:v>492.41</c:v>
                </c:pt>
                <c:pt idx="1">
                  <c:v>506.53</c:v>
                </c:pt>
                <c:pt idx="2">
                  <c:v>510.32</c:v>
                </c:pt>
                <c:pt idx="3">
                  <c:v>505.6</c:v>
                </c:pt>
                <c:pt idx="4">
                  <c:v>506.37</c:v>
                </c:pt>
                <c:pt idx="5">
                  <c:v>508.44</c:v>
                </c:pt>
                <c:pt idx="6">
                  <c:v>529.72</c:v>
                </c:pt>
              </c:numCache>
            </c:numRef>
          </c:val>
          <c:smooth val="0"/>
        </c:ser>
        <c:ser>
          <c:idx val="1"/>
          <c:order val="2"/>
          <c:tx>
            <c:strRef>
              <c:f>'BRMA Profile - Forth Valley'!$A$29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Forth Valley'!$B$27:$H$27</c:f>
              <c:numCache>
                <c:formatCode>General</c:formatCode>
                <c:ptCount val="7"/>
                <c:pt idx="0">
                  <c:v>2010</c:v>
                </c:pt>
                <c:pt idx="1">
                  <c:v>2011</c:v>
                </c:pt>
                <c:pt idx="2">
                  <c:v>2012</c:v>
                </c:pt>
                <c:pt idx="3">
                  <c:v>2013</c:v>
                </c:pt>
                <c:pt idx="4">
                  <c:v>2014</c:v>
                </c:pt>
                <c:pt idx="5">
                  <c:v>2015</c:v>
                </c:pt>
                <c:pt idx="6">
                  <c:v>2016</c:v>
                </c:pt>
              </c:numCache>
            </c:numRef>
          </c:cat>
          <c:val>
            <c:numRef>
              <c:f>'BRMA Profile - Forth Valley'!$B$29:$H$29</c:f>
              <c:numCache>
                <c:formatCode>#,##0</c:formatCode>
                <c:ptCount val="7"/>
                <c:pt idx="0">
                  <c:v>482.5</c:v>
                </c:pt>
                <c:pt idx="1">
                  <c:v>495</c:v>
                </c:pt>
                <c:pt idx="2">
                  <c:v>500</c:v>
                </c:pt>
                <c:pt idx="3">
                  <c:v>495</c:v>
                </c:pt>
                <c:pt idx="4">
                  <c:v>495</c:v>
                </c:pt>
                <c:pt idx="5">
                  <c:v>495</c:v>
                </c:pt>
                <c:pt idx="6">
                  <c:v>510</c:v>
                </c:pt>
              </c:numCache>
            </c:numRef>
          </c:val>
          <c:smooth val="0"/>
        </c:ser>
        <c:ser>
          <c:idx val="0"/>
          <c:order val="3"/>
          <c:tx>
            <c:strRef>
              <c:f>'BRMA Profile - Forth Valley'!$A$28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Forth Valley'!$B$27:$H$27</c:f>
              <c:numCache>
                <c:formatCode>General</c:formatCode>
                <c:ptCount val="7"/>
                <c:pt idx="0">
                  <c:v>2010</c:v>
                </c:pt>
                <c:pt idx="1">
                  <c:v>2011</c:v>
                </c:pt>
                <c:pt idx="2">
                  <c:v>2012</c:v>
                </c:pt>
                <c:pt idx="3">
                  <c:v>2013</c:v>
                </c:pt>
                <c:pt idx="4">
                  <c:v>2014</c:v>
                </c:pt>
                <c:pt idx="5">
                  <c:v>2015</c:v>
                </c:pt>
                <c:pt idx="6">
                  <c:v>2016</c:v>
                </c:pt>
              </c:numCache>
            </c:numRef>
          </c:cat>
          <c:val>
            <c:numRef>
              <c:f>'BRMA Profile - Forth Valley'!$B$28:$H$28</c:f>
              <c:numCache>
                <c:formatCode>#,##0</c:formatCode>
                <c:ptCount val="7"/>
                <c:pt idx="0">
                  <c:v>435</c:v>
                </c:pt>
                <c:pt idx="1">
                  <c:v>450</c:v>
                </c:pt>
                <c:pt idx="2">
                  <c:v>450</c:v>
                </c:pt>
                <c:pt idx="3">
                  <c:v>450</c:v>
                </c:pt>
                <c:pt idx="4">
                  <c:v>435</c:v>
                </c:pt>
                <c:pt idx="5" formatCode="General">
                  <c:v>450</c:v>
                </c:pt>
                <c:pt idx="6" formatCode="General">
                  <c:v>450</c:v>
                </c:pt>
              </c:numCache>
            </c:numRef>
          </c:val>
          <c:smooth val="0"/>
        </c:ser>
        <c:dLbls>
          <c:showLegendKey val="0"/>
          <c:showVal val="0"/>
          <c:showCatName val="0"/>
          <c:showSerName val="0"/>
          <c:showPercent val="0"/>
          <c:showBubbleSize val="0"/>
        </c:dLbls>
        <c:marker val="1"/>
        <c:smooth val="0"/>
        <c:axId val="49028480"/>
        <c:axId val="49034752"/>
      </c:lineChart>
      <c:catAx>
        <c:axId val="49028480"/>
        <c:scaling>
          <c:orientation val="minMax"/>
        </c:scaling>
        <c:delete val="0"/>
        <c:axPos val="b"/>
        <c:numFmt formatCode="General" sourceLinked="1"/>
        <c:majorTickMark val="none"/>
        <c:minorTickMark val="none"/>
        <c:tickLblPos val="nextTo"/>
        <c:txPr>
          <a:bodyPr/>
          <a:lstStyle/>
          <a:p>
            <a:pPr>
              <a:defRPr sz="800"/>
            </a:pPr>
            <a:endParaRPr lang="en-US"/>
          </a:p>
        </c:txPr>
        <c:crossAx val="49034752"/>
        <c:crosses val="autoZero"/>
        <c:auto val="1"/>
        <c:lblAlgn val="ctr"/>
        <c:lblOffset val="100"/>
        <c:noMultiLvlLbl val="0"/>
      </c:catAx>
      <c:valAx>
        <c:axId val="49034752"/>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902848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Forth Valley'!$A$53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Forth Valley'!$B$49:$H$49</c:f>
              <c:numCache>
                <c:formatCode>General</c:formatCode>
                <c:ptCount val="7"/>
                <c:pt idx="0">
                  <c:v>2010</c:v>
                </c:pt>
                <c:pt idx="1">
                  <c:v>2011</c:v>
                </c:pt>
                <c:pt idx="2">
                  <c:v>2012</c:v>
                </c:pt>
                <c:pt idx="3">
                  <c:v>2013</c:v>
                </c:pt>
                <c:pt idx="4">
                  <c:v>2014</c:v>
                </c:pt>
                <c:pt idx="5">
                  <c:v>2015</c:v>
                </c:pt>
                <c:pt idx="6">
                  <c:v>2016</c:v>
                </c:pt>
              </c:numCache>
            </c:numRef>
          </c:cat>
          <c:val>
            <c:numRef>
              <c:f>'BRMA Profile - Forth Valley'!$B$53:$H$53</c:f>
              <c:numCache>
                <c:formatCode>#,##0</c:formatCode>
                <c:ptCount val="7"/>
                <c:pt idx="0">
                  <c:v>700</c:v>
                </c:pt>
                <c:pt idx="1">
                  <c:v>695</c:v>
                </c:pt>
                <c:pt idx="2">
                  <c:v>725</c:v>
                </c:pt>
                <c:pt idx="3">
                  <c:v>695</c:v>
                </c:pt>
                <c:pt idx="4">
                  <c:v>750</c:v>
                </c:pt>
                <c:pt idx="5">
                  <c:v>695</c:v>
                </c:pt>
                <c:pt idx="6">
                  <c:v>750</c:v>
                </c:pt>
              </c:numCache>
            </c:numRef>
          </c:val>
          <c:smooth val="0"/>
        </c:ser>
        <c:ser>
          <c:idx val="1"/>
          <c:order val="1"/>
          <c:tx>
            <c:strRef>
              <c:f>'BRMA Profile - Forth Valley'!$A$52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Forth Valley'!$B$49:$H$49</c:f>
              <c:numCache>
                <c:formatCode>General</c:formatCode>
                <c:ptCount val="7"/>
                <c:pt idx="0">
                  <c:v>2010</c:v>
                </c:pt>
                <c:pt idx="1">
                  <c:v>2011</c:v>
                </c:pt>
                <c:pt idx="2">
                  <c:v>2012</c:v>
                </c:pt>
                <c:pt idx="3">
                  <c:v>2013</c:v>
                </c:pt>
                <c:pt idx="4">
                  <c:v>2014</c:v>
                </c:pt>
                <c:pt idx="5">
                  <c:v>2015</c:v>
                </c:pt>
                <c:pt idx="6">
                  <c:v>2016</c:v>
                </c:pt>
              </c:numCache>
            </c:numRef>
          </c:cat>
          <c:val>
            <c:numRef>
              <c:f>'BRMA Profile - Forth Valley'!$B$52:$H$52</c:f>
              <c:numCache>
                <c:formatCode>#,##0</c:formatCode>
                <c:ptCount val="7"/>
                <c:pt idx="0">
                  <c:v>642.74</c:v>
                </c:pt>
                <c:pt idx="1">
                  <c:v>626.70000000000005</c:v>
                </c:pt>
                <c:pt idx="2">
                  <c:v>647.5</c:v>
                </c:pt>
                <c:pt idx="3">
                  <c:v>637.34</c:v>
                </c:pt>
                <c:pt idx="4">
                  <c:v>637.21</c:v>
                </c:pt>
                <c:pt idx="5">
                  <c:v>633.64</c:v>
                </c:pt>
                <c:pt idx="6">
                  <c:v>677.94</c:v>
                </c:pt>
              </c:numCache>
            </c:numRef>
          </c:val>
          <c:smooth val="0"/>
        </c:ser>
        <c:ser>
          <c:idx val="2"/>
          <c:order val="2"/>
          <c:tx>
            <c:strRef>
              <c:f>'BRMA Profile - Forth Valley'!$A$51</c:f>
              <c:strCache>
                <c:ptCount val="1"/>
                <c:pt idx="0">
                  <c:v>Median</c:v>
                </c:pt>
              </c:strCache>
            </c:strRef>
          </c:tx>
          <c:cat>
            <c:numRef>
              <c:f>'BRMA Profile - Forth Valley'!$B$49:$H$49</c:f>
              <c:numCache>
                <c:formatCode>General</c:formatCode>
                <c:ptCount val="7"/>
                <c:pt idx="0">
                  <c:v>2010</c:v>
                </c:pt>
                <c:pt idx="1">
                  <c:v>2011</c:v>
                </c:pt>
                <c:pt idx="2">
                  <c:v>2012</c:v>
                </c:pt>
                <c:pt idx="3">
                  <c:v>2013</c:v>
                </c:pt>
                <c:pt idx="4">
                  <c:v>2014</c:v>
                </c:pt>
                <c:pt idx="5">
                  <c:v>2015</c:v>
                </c:pt>
                <c:pt idx="6">
                  <c:v>2016</c:v>
                </c:pt>
              </c:numCache>
            </c:numRef>
          </c:cat>
          <c:val>
            <c:numRef>
              <c:f>'BRMA Profile - Forth Valley'!$B$51:$H$51</c:f>
              <c:numCache>
                <c:formatCode>#,##0</c:formatCode>
                <c:ptCount val="7"/>
                <c:pt idx="0">
                  <c:v>600</c:v>
                </c:pt>
                <c:pt idx="1">
                  <c:v>600</c:v>
                </c:pt>
                <c:pt idx="2">
                  <c:v>625</c:v>
                </c:pt>
                <c:pt idx="3">
                  <c:v>600</c:v>
                </c:pt>
                <c:pt idx="4">
                  <c:v>595</c:v>
                </c:pt>
                <c:pt idx="5">
                  <c:v>600</c:v>
                </c:pt>
                <c:pt idx="6">
                  <c:v>650</c:v>
                </c:pt>
              </c:numCache>
            </c:numRef>
          </c:val>
          <c:smooth val="0"/>
        </c:ser>
        <c:ser>
          <c:idx val="3"/>
          <c:order val="3"/>
          <c:tx>
            <c:strRef>
              <c:f>'BRMA Profile - Forth Valley'!$A$50</c:f>
              <c:strCache>
                <c:ptCount val="1"/>
                <c:pt idx="0">
                  <c:v>Lower Quartile</c:v>
                </c:pt>
              </c:strCache>
            </c:strRef>
          </c:tx>
          <c:marker>
            <c:symbol val="circle"/>
            <c:size val="7"/>
          </c:marker>
          <c:cat>
            <c:numRef>
              <c:f>'BRMA Profile - Forth Valley'!$B$49:$H$49</c:f>
              <c:numCache>
                <c:formatCode>General</c:formatCode>
                <c:ptCount val="7"/>
                <c:pt idx="0">
                  <c:v>2010</c:v>
                </c:pt>
                <c:pt idx="1">
                  <c:v>2011</c:v>
                </c:pt>
                <c:pt idx="2">
                  <c:v>2012</c:v>
                </c:pt>
                <c:pt idx="3">
                  <c:v>2013</c:v>
                </c:pt>
                <c:pt idx="4">
                  <c:v>2014</c:v>
                </c:pt>
                <c:pt idx="5">
                  <c:v>2015</c:v>
                </c:pt>
                <c:pt idx="6">
                  <c:v>2016</c:v>
                </c:pt>
              </c:numCache>
            </c:numRef>
          </c:cat>
          <c:val>
            <c:numRef>
              <c:f>'BRMA Profile - Forth Valley'!$B$50:$H$50</c:f>
              <c:numCache>
                <c:formatCode>#,##0</c:formatCode>
                <c:ptCount val="7"/>
                <c:pt idx="0">
                  <c:v>525</c:v>
                </c:pt>
                <c:pt idx="1">
                  <c:v>545</c:v>
                </c:pt>
                <c:pt idx="2">
                  <c:v>545</c:v>
                </c:pt>
                <c:pt idx="3">
                  <c:v>550</c:v>
                </c:pt>
                <c:pt idx="4">
                  <c:v>525</c:v>
                </c:pt>
                <c:pt idx="5">
                  <c:v>525</c:v>
                </c:pt>
                <c:pt idx="6">
                  <c:v>545</c:v>
                </c:pt>
              </c:numCache>
            </c:numRef>
          </c:val>
          <c:smooth val="0"/>
        </c:ser>
        <c:dLbls>
          <c:showLegendKey val="0"/>
          <c:showVal val="0"/>
          <c:showCatName val="0"/>
          <c:showSerName val="0"/>
          <c:showPercent val="0"/>
          <c:showBubbleSize val="0"/>
        </c:dLbls>
        <c:marker val="1"/>
        <c:smooth val="0"/>
        <c:axId val="48313088"/>
        <c:axId val="48314624"/>
      </c:lineChart>
      <c:catAx>
        <c:axId val="48313088"/>
        <c:scaling>
          <c:orientation val="minMax"/>
        </c:scaling>
        <c:delete val="0"/>
        <c:axPos val="b"/>
        <c:numFmt formatCode="General" sourceLinked="1"/>
        <c:majorTickMark val="none"/>
        <c:minorTickMark val="none"/>
        <c:tickLblPos val="nextTo"/>
        <c:txPr>
          <a:bodyPr/>
          <a:lstStyle/>
          <a:p>
            <a:pPr>
              <a:defRPr sz="800"/>
            </a:pPr>
            <a:endParaRPr lang="en-US"/>
          </a:p>
        </c:txPr>
        <c:crossAx val="48314624"/>
        <c:crosses val="autoZero"/>
        <c:auto val="1"/>
        <c:lblAlgn val="ctr"/>
        <c:lblOffset val="100"/>
        <c:noMultiLvlLbl val="0"/>
      </c:catAx>
      <c:valAx>
        <c:axId val="4831462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83130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Forth Valley'!$A$75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Forth Valley'!$B$71:$H$71</c:f>
              <c:numCache>
                <c:formatCode>General</c:formatCode>
                <c:ptCount val="7"/>
                <c:pt idx="0">
                  <c:v>2010</c:v>
                </c:pt>
                <c:pt idx="1">
                  <c:v>2011</c:v>
                </c:pt>
                <c:pt idx="2">
                  <c:v>2012</c:v>
                </c:pt>
                <c:pt idx="3">
                  <c:v>2013</c:v>
                </c:pt>
                <c:pt idx="4">
                  <c:v>2014</c:v>
                </c:pt>
                <c:pt idx="5">
                  <c:v>2015</c:v>
                </c:pt>
                <c:pt idx="6">
                  <c:v>2016</c:v>
                </c:pt>
              </c:numCache>
            </c:numRef>
          </c:cat>
          <c:val>
            <c:numRef>
              <c:f>'BRMA Profile - Forth Valley'!$B$75:$H$75</c:f>
              <c:numCache>
                <c:formatCode>#,##0</c:formatCode>
                <c:ptCount val="7"/>
                <c:pt idx="0">
                  <c:v>900</c:v>
                </c:pt>
                <c:pt idx="1">
                  <c:v>900</c:v>
                </c:pt>
                <c:pt idx="2">
                  <c:v>950</c:v>
                </c:pt>
                <c:pt idx="3">
                  <c:v>975</c:v>
                </c:pt>
                <c:pt idx="4">
                  <c:v>900</c:v>
                </c:pt>
                <c:pt idx="5">
                  <c:v>1000</c:v>
                </c:pt>
                <c:pt idx="6">
                  <c:v>1200</c:v>
                </c:pt>
              </c:numCache>
            </c:numRef>
          </c:val>
          <c:smooth val="0"/>
        </c:ser>
        <c:ser>
          <c:idx val="1"/>
          <c:order val="1"/>
          <c:tx>
            <c:strRef>
              <c:f>'BRMA Profile - Forth Valley'!$A$74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Forth Valley'!$B$71:$H$71</c:f>
              <c:numCache>
                <c:formatCode>General</c:formatCode>
                <c:ptCount val="7"/>
                <c:pt idx="0">
                  <c:v>2010</c:v>
                </c:pt>
                <c:pt idx="1">
                  <c:v>2011</c:v>
                </c:pt>
                <c:pt idx="2">
                  <c:v>2012</c:v>
                </c:pt>
                <c:pt idx="3">
                  <c:v>2013</c:v>
                </c:pt>
                <c:pt idx="4">
                  <c:v>2014</c:v>
                </c:pt>
                <c:pt idx="5">
                  <c:v>2015</c:v>
                </c:pt>
                <c:pt idx="6">
                  <c:v>2016</c:v>
                </c:pt>
              </c:numCache>
            </c:numRef>
          </c:cat>
          <c:val>
            <c:numRef>
              <c:f>'BRMA Profile - Forth Valley'!$B$74:$H$74</c:f>
              <c:numCache>
                <c:formatCode>#,##0</c:formatCode>
                <c:ptCount val="7"/>
                <c:pt idx="0">
                  <c:v>857.08</c:v>
                </c:pt>
                <c:pt idx="1">
                  <c:v>858.02</c:v>
                </c:pt>
                <c:pt idx="2">
                  <c:v>883.77</c:v>
                </c:pt>
                <c:pt idx="3">
                  <c:v>891.69</c:v>
                </c:pt>
                <c:pt idx="4">
                  <c:v>878.77</c:v>
                </c:pt>
                <c:pt idx="5">
                  <c:v>905.72</c:v>
                </c:pt>
                <c:pt idx="6">
                  <c:v>1051.92</c:v>
                </c:pt>
              </c:numCache>
            </c:numRef>
          </c:val>
          <c:smooth val="0"/>
        </c:ser>
        <c:ser>
          <c:idx val="2"/>
          <c:order val="2"/>
          <c:tx>
            <c:strRef>
              <c:f>'BRMA Profile - Forth Valley'!$A$73</c:f>
              <c:strCache>
                <c:ptCount val="1"/>
                <c:pt idx="0">
                  <c:v>Median</c:v>
                </c:pt>
              </c:strCache>
            </c:strRef>
          </c:tx>
          <c:cat>
            <c:numRef>
              <c:f>'BRMA Profile - Forth Valley'!$B$71:$H$71</c:f>
              <c:numCache>
                <c:formatCode>General</c:formatCode>
                <c:ptCount val="7"/>
                <c:pt idx="0">
                  <c:v>2010</c:v>
                </c:pt>
                <c:pt idx="1">
                  <c:v>2011</c:v>
                </c:pt>
                <c:pt idx="2">
                  <c:v>2012</c:v>
                </c:pt>
                <c:pt idx="3">
                  <c:v>2013</c:v>
                </c:pt>
                <c:pt idx="4">
                  <c:v>2014</c:v>
                </c:pt>
                <c:pt idx="5">
                  <c:v>2015</c:v>
                </c:pt>
                <c:pt idx="6">
                  <c:v>2016</c:v>
                </c:pt>
              </c:numCache>
            </c:numRef>
          </c:cat>
          <c:val>
            <c:numRef>
              <c:f>'BRMA Profile - Forth Valley'!$B$73:$H$73</c:f>
              <c:numCache>
                <c:formatCode>#,##0</c:formatCode>
                <c:ptCount val="7"/>
                <c:pt idx="0">
                  <c:v>800</c:v>
                </c:pt>
                <c:pt idx="1">
                  <c:v>800</c:v>
                </c:pt>
                <c:pt idx="2">
                  <c:v>850</c:v>
                </c:pt>
                <c:pt idx="3">
                  <c:v>850</c:v>
                </c:pt>
                <c:pt idx="4">
                  <c:v>850</c:v>
                </c:pt>
                <c:pt idx="5">
                  <c:v>850</c:v>
                </c:pt>
                <c:pt idx="6">
                  <c:v>950</c:v>
                </c:pt>
              </c:numCache>
            </c:numRef>
          </c:val>
          <c:smooth val="0"/>
        </c:ser>
        <c:ser>
          <c:idx val="3"/>
          <c:order val="3"/>
          <c:tx>
            <c:strRef>
              <c:f>'BRMA Profile - Forth Valley'!$A$72</c:f>
              <c:strCache>
                <c:ptCount val="1"/>
                <c:pt idx="0">
                  <c:v>Lower Quartile</c:v>
                </c:pt>
              </c:strCache>
            </c:strRef>
          </c:tx>
          <c:marker>
            <c:symbol val="circle"/>
            <c:size val="7"/>
          </c:marker>
          <c:cat>
            <c:numRef>
              <c:f>'BRMA Profile - Forth Valley'!$B$71:$H$71</c:f>
              <c:numCache>
                <c:formatCode>General</c:formatCode>
                <c:ptCount val="7"/>
                <c:pt idx="0">
                  <c:v>2010</c:v>
                </c:pt>
                <c:pt idx="1">
                  <c:v>2011</c:v>
                </c:pt>
                <c:pt idx="2">
                  <c:v>2012</c:v>
                </c:pt>
                <c:pt idx="3">
                  <c:v>2013</c:v>
                </c:pt>
                <c:pt idx="4">
                  <c:v>2014</c:v>
                </c:pt>
                <c:pt idx="5">
                  <c:v>2015</c:v>
                </c:pt>
                <c:pt idx="6">
                  <c:v>2016</c:v>
                </c:pt>
              </c:numCache>
            </c:numRef>
          </c:cat>
          <c:val>
            <c:numRef>
              <c:f>'BRMA Profile - Forth Valley'!$B$72:$H$72</c:f>
              <c:numCache>
                <c:formatCode>#,##0</c:formatCode>
                <c:ptCount val="7"/>
                <c:pt idx="0">
                  <c:v>750</c:v>
                </c:pt>
                <c:pt idx="1">
                  <c:v>732.5</c:v>
                </c:pt>
                <c:pt idx="2">
                  <c:v>750</c:v>
                </c:pt>
                <c:pt idx="3">
                  <c:v>775</c:v>
                </c:pt>
                <c:pt idx="4">
                  <c:v>775</c:v>
                </c:pt>
                <c:pt idx="5">
                  <c:v>795</c:v>
                </c:pt>
                <c:pt idx="6">
                  <c:v>800</c:v>
                </c:pt>
              </c:numCache>
            </c:numRef>
          </c:val>
          <c:smooth val="0"/>
        </c:ser>
        <c:dLbls>
          <c:showLegendKey val="0"/>
          <c:showVal val="0"/>
          <c:showCatName val="0"/>
          <c:showSerName val="0"/>
          <c:showPercent val="0"/>
          <c:showBubbleSize val="0"/>
        </c:dLbls>
        <c:marker val="1"/>
        <c:smooth val="0"/>
        <c:axId val="48350720"/>
        <c:axId val="48352256"/>
      </c:lineChart>
      <c:catAx>
        <c:axId val="48350720"/>
        <c:scaling>
          <c:orientation val="minMax"/>
        </c:scaling>
        <c:delete val="0"/>
        <c:axPos val="b"/>
        <c:numFmt formatCode="General" sourceLinked="1"/>
        <c:majorTickMark val="none"/>
        <c:minorTickMark val="none"/>
        <c:tickLblPos val="nextTo"/>
        <c:txPr>
          <a:bodyPr/>
          <a:lstStyle/>
          <a:p>
            <a:pPr>
              <a:defRPr sz="800"/>
            </a:pPr>
            <a:endParaRPr lang="en-US"/>
          </a:p>
        </c:txPr>
        <c:crossAx val="48352256"/>
        <c:crosses val="autoZero"/>
        <c:auto val="1"/>
        <c:lblAlgn val="ctr"/>
        <c:lblOffset val="100"/>
        <c:noMultiLvlLbl val="0"/>
      </c:catAx>
      <c:valAx>
        <c:axId val="4835225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835072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Forth Valley'!$A$97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Forth Valley'!$B$93:$H$93</c:f>
              <c:numCache>
                <c:formatCode>General</c:formatCode>
                <c:ptCount val="7"/>
                <c:pt idx="0">
                  <c:v>2010</c:v>
                </c:pt>
                <c:pt idx="1">
                  <c:v>2011</c:v>
                </c:pt>
                <c:pt idx="2">
                  <c:v>2012</c:v>
                </c:pt>
                <c:pt idx="3">
                  <c:v>2013</c:v>
                </c:pt>
                <c:pt idx="4">
                  <c:v>2014</c:v>
                </c:pt>
                <c:pt idx="5">
                  <c:v>2015</c:v>
                </c:pt>
                <c:pt idx="6">
                  <c:v>2016</c:v>
                </c:pt>
              </c:numCache>
            </c:numRef>
          </c:cat>
          <c:val>
            <c:numRef>
              <c:f>'BRMA Profile - Forth Valley'!$B$97:$H$97</c:f>
              <c:numCache>
                <c:formatCode>#,##0</c:formatCode>
                <c:ptCount val="7"/>
                <c:pt idx="0">
                  <c:v>300</c:v>
                </c:pt>
                <c:pt idx="1">
                  <c:v>297.5</c:v>
                </c:pt>
                <c:pt idx="2">
                  <c:v>300</c:v>
                </c:pt>
                <c:pt idx="3">
                  <c:v>315.47000000000003</c:v>
                </c:pt>
                <c:pt idx="4">
                  <c:v>354.17</c:v>
                </c:pt>
                <c:pt idx="5">
                  <c:v>350</c:v>
                </c:pt>
                <c:pt idx="6">
                  <c:v>375</c:v>
                </c:pt>
              </c:numCache>
            </c:numRef>
          </c:val>
          <c:smooth val="0"/>
        </c:ser>
        <c:ser>
          <c:idx val="1"/>
          <c:order val="1"/>
          <c:tx>
            <c:strRef>
              <c:f>'BRMA Profile - Forth Valley'!$A$96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Forth Valley'!$B$93:$H$93</c:f>
              <c:numCache>
                <c:formatCode>General</c:formatCode>
                <c:ptCount val="7"/>
                <c:pt idx="0">
                  <c:v>2010</c:v>
                </c:pt>
                <c:pt idx="1">
                  <c:v>2011</c:v>
                </c:pt>
                <c:pt idx="2">
                  <c:v>2012</c:v>
                </c:pt>
                <c:pt idx="3">
                  <c:v>2013</c:v>
                </c:pt>
                <c:pt idx="4">
                  <c:v>2014</c:v>
                </c:pt>
                <c:pt idx="5">
                  <c:v>2015</c:v>
                </c:pt>
                <c:pt idx="6">
                  <c:v>2016</c:v>
                </c:pt>
              </c:numCache>
            </c:numRef>
          </c:cat>
          <c:val>
            <c:numRef>
              <c:f>'BRMA Profile - Forth Valley'!$B$96:$H$96</c:f>
              <c:numCache>
                <c:formatCode>#,##0</c:formatCode>
                <c:ptCount val="7"/>
                <c:pt idx="0">
                  <c:v>275.63</c:v>
                </c:pt>
                <c:pt idx="1">
                  <c:v>278.14</c:v>
                </c:pt>
                <c:pt idx="2">
                  <c:v>273.16000000000003</c:v>
                </c:pt>
                <c:pt idx="3">
                  <c:v>284.89</c:v>
                </c:pt>
                <c:pt idx="4">
                  <c:v>308.49</c:v>
                </c:pt>
                <c:pt idx="5">
                  <c:v>307.52</c:v>
                </c:pt>
                <c:pt idx="6">
                  <c:v>350.9</c:v>
                </c:pt>
              </c:numCache>
            </c:numRef>
          </c:val>
          <c:smooth val="0"/>
        </c:ser>
        <c:ser>
          <c:idx val="2"/>
          <c:order val="2"/>
          <c:tx>
            <c:strRef>
              <c:f>'BRMA Profile - Forth Valley'!$A$95</c:f>
              <c:strCache>
                <c:ptCount val="1"/>
                <c:pt idx="0">
                  <c:v>Median</c:v>
                </c:pt>
              </c:strCache>
            </c:strRef>
          </c:tx>
          <c:cat>
            <c:numRef>
              <c:f>'BRMA Profile - Forth Valley'!$B$93:$H$93</c:f>
              <c:numCache>
                <c:formatCode>General</c:formatCode>
                <c:ptCount val="7"/>
                <c:pt idx="0">
                  <c:v>2010</c:v>
                </c:pt>
                <c:pt idx="1">
                  <c:v>2011</c:v>
                </c:pt>
                <c:pt idx="2">
                  <c:v>2012</c:v>
                </c:pt>
                <c:pt idx="3">
                  <c:v>2013</c:v>
                </c:pt>
                <c:pt idx="4">
                  <c:v>2014</c:v>
                </c:pt>
                <c:pt idx="5">
                  <c:v>2015</c:v>
                </c:pt>
                <c:pt idx="6">
                  <c:v>2016</c:v>
                </c:pt>
              </c:numCache>
            </c:numRef>
          </c:cat>
          <c:val>
            <c:numRef>
              <c:f>'BRMA Profile - Forth Valley'!$B$95:$H$95</c:f>
              <c:numCache>
                <c:formatCode>#,##0</c:formatCode>
                <c:ptCount val="7"/>
                <c:pt idx="0">
                  <c:v>285</c:v>
                </c:pt>
                <c:pt idx="1">
                  <c:v>275</c:v>
                </c:pt>
                <c:pt idx="2">
                  <c:v>275</c:v>
                </c:pt>
                <c:pt idx="3">
                  <c:v>275</c:v>
                </c:pt>
                <c:pt idx="4">
                  <c:v>305</c:v>
                </c:pt>
                <c:pt idx="5">
                  <c:v>300</c:v>
                </c:pt>
                <c:pt idx="6">
                  <c:v>333</c:v>
                </c:pt>
              </c:numCache>
            </c:numRef>
          </c:val>
          <c:smooth val="0"/>
        </c:ser>
        <c:ser>
          <c:idx val="3"/>
          <c:order val="3"/>
          <c:tx>
            <c:strRef>
              <c:f>'BRMA Profile - Forth Valley'!$A$94</c:f>
              <c:strCache>
                <c:ptCount val="1"/>
                <c:pt idx="0">
                  <c:v>Lower Quartile</c:v>
                </c:pt>
              </c:strCache>
            </c:strRef>
          </c:tx>
          <c:marker>
            <c:symbol val="circle"/>
            <c:size val="7"/>
          </c:marker>
          <c:cat>
            <c:numRef>
              <c:f>'BRMA Profile - Forth Valley'!$B$93:$H$93</c:f>
              <c:numCache>
                <c:formatCode>General</c:formatCode>
                <c:ptCount val="7"/>
                <c:pt idx="0">
                  <c:v>2010</c:v>
                </c:pt>
                <c:pt idx="1">
                  <c:v>2011</c:v>
                </c:pt>
                <c:pt idx="2">
                  <c:v>2012</c:v>
                </c:pt>
                <c:pt idx="3">
                  <c:v>2013</c:v>
                </c:pt>
                <c:pt idx="4">
                  <c:v>2014</c:v>
                </c:pt>
                <c:pt idx="5">
                  <c:v>2015</c:v>
                </c:pt>
                <c:pt idx="6">
                  <c:v>2016</c:v>
                </c:pt>
              </c:numCache>
            </c:numRef>
          </c:cat>
          <c:val>
            <c:numRef>
              <c:f>'BRMA Profile - Forth Valley'!$B$94:$H$94</c:f>
              <c:numCache>
                <c:formatCode>#,##0</c:formatCode>
                <c:ptCount val="7"/>
                <c:pt idx="0">
                  <c:v>255</c:v>
                </c:pt>
                <c:pt idx="1">
                  <c:v>250</c:v>
                </c:pt>
                <c:pt idx="2">
                  <c:v>250</c:v>
                </c:pt>
                <c:pt idx="3">
                  <c:v>260</c:v>
                </c:pt>
                <c:pt idx="4">
                  <c:v>270.17</c:v>
                </c:pt>
                <c:pt idx="5">
                  <c:v>272.62</c:v>
                </c:pt>
                <c:pt idx="6">
                  <c:v>294.35000000000002</c:v>
                </c:pt>
              </c:numCache>
            </c:numRef>
          </c:val>
          <c:smooth val="0"/>
        </c:ser>
        <c:dLbls>
          <c:showLegendKey val="0"/>
          <c:showVal val="0"/>
          <c:showCatName val="0"/>
          <c:showSerName val="0"/>
          <c:showPercent val="0"/>
          <c:showBubbleSize val="0"/>
        </c:dLbls>
        <c:marker val="1"/>
        <c:smooth val="0"/>
        <c:axId val="48400640"/>
        <c:axId val="48406528"/>
      </c:lineChart>
      <c:catAx>
        <c:axId val="48400640"/>
        <c:scaling>
          <c:orientation val="minMax"/>
        </c:scaling>
        <c:delete val="0"/>
        <c:axPos val="b"/>
        <c:numFmt formatCode="General" sourceLinked="1"/>
        <c:majorTickMark val="none"/>
        <c:minorTickMark val="none"/>
        <c:tickLblPos val="nextTo"/>
        <c:txPr>
          <a:bodyPr/>
          <a:lstStyle/>
          <a:p>
            <a:pPr>
              <a:defRPr sz="800"/>
            </a:pPr>
            <a:endParaRPr lang="en-US"/>
          </a:p>
        </c:txPr>
        <c:crossAx val="48406528"/>
        <c:crosses val="autoZero"/>
        <c:auto val="1"/>
        <c:lblAlgn val="ctr"/>
        <c:lblOffset val="100"/>
        <c:noMultiLvlLbl val="0"/>
      </c:catAx>
      <c:valAx>
        <c:axId val="4840652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8400640"/>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Forth Valley'!$I$6</c:f>
              <c:strCache>
                <c:ptCount val="1"/>
                <c:pt idx="0">
                  <c:v>Lower Quartile</c:v>
                </c:pt>
              </c:strCache>
            </c:strRef>
          </c:tx>
          <c:invertIfNegative val="0"/>
          <c:cat>
            <c:strRef>
              <c:f>'BRMA Profile - Forth Valley'!$J$5:$P$5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Valley'!$J$6:$P$6</c:f>
              <c:numCache>
                <c:formatCode>0.0%</c:formatCode>
                <c:ptCount val="7"/>
                <c:pt idx="0">
                  <c:v>0</c:v>
                </c:pt>
                <c:pt idx="1">
                  <c:v>0</c:v>
                </c:pt>
                <c:pt idx="2">
                  <c:v>0</c:v>
                </c:pt>
                <c:pt idx="3">
                  <c:v>0</c:v>
                </c:pt>
                <c:pt idx="4">
                  <c:v>2.1428571428571352E-2</c:v>
                </c:pt>
                <c:pt idx="5">
                  <c:v>-6.9930069930069783E-3</c:v>
                </c:pt>
                <c:pt idx="6">
                  <c:v>1.4285714285714235E-2</c:v>
                </c:pt>
              </c:numCache>
            </c:numRef>
          </c:val>
        </c:ser>
        <c:ser>
          <c:idx val="2"/>
          <c:order val="1"/>
          <c:tx>
            <c:strRef>
              <c:f>'BRMA Profile - Forth Valley'!$I$7</c:f>
              <c:strCache>
                <c:ptCount val="1"/>
                <c:pt idx="0">
                  <c:v>Median</c:v>
                </c:pt>
              </c:strCache>
            </c:strRef>
          </c:tx>
          <c:invertIfNegative val="0"/>
          <c:cat>
            <c:strRef>
              <c:f>'BRMA Profile - Forth Valley'!$J$5:$P$5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Valley'!$J$7:$P$7</c:f>
              <c:numCache>
                <c:formatCode>0.0%</c:formatCode>
                <c:ptCount val="7"/>
                <c:pt idx="0">
                  <c:v>2.6666666666666616E-2</c:v>
                </c:pt>
                <c:pt idx="1">
                  <c:v>2.5974025974025983E-2</c:v>
                </c:pt>
                <c:pt idx="2">
                  <c:v>-1.2658227848101222E-2</c:v>
                </c:pt>
                <c:pt idx="3">
                  <c:v>6.4102564102563875E-3</c:v>
                </c:pt>
                <c:pt idx="4">
                  <c:v>-3.1847133757961776E-2</c:v>
                </c:pt>
                <c:pt idx="5">
                  <c:v>3.9473684210526327E-2</c:v>
                </c:pt>
                <c:pt idx="6">
                  <c:v>5.3333333333333233E-2</c:v>
                </c:pt>
              </c:numCache>
            </c:numRef>
          </c:val>
        </c:ser>
        <c:ser>
          <c:idx val="0"/>
          <c:order val="2"/>
          <c:tx>
            <c:strRef>
              <c:f>'BRMA Profile - Forth Valley'!$I$8</c:f>
              <c:strCache>
                <c:ptCount val="1"/>
                <c:pt idx="0">
                  <c:v>Mean</c:v>
                </c:pt>
              </c:strCache>
            </c:strRef>
          </c:tx>
          <c:invertIfNegative val="0"/>
          <c:cat>
            <c:strRef>
              <c:f>'BRMA Profile - Forth Valley'!$J$5:$P$5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Valley'!$J$8:$P$8</c:f>
              <c:numCache>
                <c:formatCode>0.0%</c:formatCode>
                <c:ptCount val="7"/>
                <c:pt idx="0">
                  <c:v>-5.6618407445708785E-3</c:v>
                </c:pt>
                <c:pt idx="1">
                  <c:v>2.1190296664153285E-2</c:v>
                </c:pt>
                <c:pt idx="2">
                  <c:v>-9.9806497606681477E-3</c:v>
                </c:pt>
                <c:pt idx="3">
                  <c:v>-3.7290402221993313E-3</c:v>
                </c:pt>
                <c:pt idx="4">
                  <c:v>2.3051705000129097E-2</c:v>
                </c:pt>
                <c:pt idx="5">
                  <c:v>2.8259991925716488E-2</c:v>
                </c:pt>
                <c:pt idx="6">
                  <c:v>5.3567735263702065E-2</c:v>
                </c:pt>
              </c:numCache>
            </c:numRef>
          </c:val>
        </c:ser>
        <c:ser>
          <c:idx val="1"/>
          <c:order val="3"/>
          <c:tx>
            <c:strRef>
              <c:f>'BRMA Profile - Forth Valley'!$I$9</c:f>
              <c:strCache>
                <c:ptCount val="1"/>
                <c:pt idx="0">
                  <c:v>Upper Quartile</c:v>
                </c:pt>
              </c:strCache>
            </c:strRef>
          </c:tx>
          <c:invertIfNegative val="0"/>
          <c:cat>
            <c:strRef>
              <c:f>'BRMA Profile - Forth Valley'!$J$5:$P$5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Valley'!$J$9:$P$9</c:f>
              <c:numCache>
                <c:formatCode>0.0%</c:formatCode>
                <c:ptCount val="7"/>
                <c:pt idx="0">
                  <c:v>-4.1916167664670656E-2</c:v>
                </c:pt>
                <c:pt idx="1">
                  <c:v>6.25E-2</c:v>
                </c:pt>
                <c:pt idx="2">
                  <c:v>0</c:v>
                </c:pt>
                <c:pt idx="3">
                  <c:v>0</c:v>
                </c:pt>
                <c:pt idx="4">
                  <c:v>0</c:v>
                </c:pt>
                <c:pt idx="5">
                  <c:v>5.8823529411764719E-2</c:v>
                </c:pt>
                <c:pt idx="6">
                  <c:v>7.7844311377245567E-2</c:v>
                </c:pt>
              </c:numCache>
            </c:numRef>
          </c:val>
        </c:ser>
        <c:dLbls>
          <c:showLegendKey val="0"/>
          <c:showVal val="0"/>
          <c:showCatName val="0"/>
          <c:showSerName val="0"/>
          <c:showPercent val="0"/>
          <c:showBubbleSize val="0"/>
        </c:dLbls>
        <c:gapWidth val="150"/>
        <c:axId val="49765376"/>
        <c:axId val="49767168"/>
      </c:barChart>
      <c:catAx>
        <c:axId val="49765376"/>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49767168"/>
        <c:crosses val="autoZero"/>
        <c:auto val="1"/>
        <c:lblAlgn val="ctr"/>
        <c:lblOffset val="100"/>
        <c:noMultiLvlLbl val="0"/>
      </c:catAx>
      <c:valAx>
        <c:axId val="49767168"/>
        <c:scaling>
          <c:orientation val="minMax"/>
          <c:max val="0.34000000000000008"/>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976537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Forth Valley'!$I$28</c:f>
              <c:strCache>
                <c:ptCount val="1"/>
                <c:pt idx="0">
                  <c:v>Lower Quartile</c:v>
                </c:pt>
              </c:strCache>
            </c:strRef>
          </c:tx>
          <c:invertIfNegative val="0"/>
          <c:cat>
            <c:strRef>
              <c:f>'BRMA Profile - Forth Valley'!$J$27:$P$27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Valley'!$J$28:$P$28</c:f>
              <c:numCache>
                <c:formatCode>0.0%</c:formatCode>
                <c:ptCount val="7"/>
                <c:pt idx="0">
                  <c:v>3.4482758620689724E-2</c:v>
                </c:pt>
                <c:pt idx="1">
                  <c:v>0</c:v>
                </c:pt>
                <c:pt idx="2">
                  <c:v>0</c:v>
                </c:pt>
                <c:pt idx="3">
                  <c:v>-3.3333333333333326E-2</c:v>
                </c:pt>
                <c:pt idx="4">
                  <c:v>3.4482758620689724E-2</c:v>
                </c:pt>
                <c:pt idx="5">
                  <c:v>0</c:v>
                </c:pt>
                <c:pt idx="6">
                  <c:v>3.4482758620689724E-2</c:v>
                </c:pt>
              </c:numCache>
            </c:numRef>
          </c:val>
        </c:ser>
        <c:ser>
          <c:idx val="2"/>
          <c:order val="1"/>
          <c:tx>
            <c:strRef>
              <c:f>'BRMA Profile - Forth Valley'!$I$29</c:f>
              <c:strCache>
                <c:ptCount val="1"/>
                <c:pt idx="0">
                  <c:v>Median</c:v>
                </c:pt>
              </c:strCache>
            </c:strRef>
          </c:tx>
          <c:invertIfNegative val="0"/>
          <c:cat>
            <c:strRef>
              <c:f>'BRMA Profile - Forth Valley'!$J$27:$P$27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Valley'!$J$29:$P$29</c:f>
              <c:numCache>
                <c:formatCode>0.0%</c:formatCode>
                <c:ptCount val="7"/>
                <c:pt idx="0">
                  <c:v>2.5906735751295429E-2</c:v>
                </c:pt>
                <c:pt idx="1">
                  <c:v>1.0101010101010166E-2</c:v>
                </c:pt>
                <c:pt idx="2">
                  <c:v>-1.0000000000000009E-2</c:v>
                </c:pt>
                <c:pt idx="3">
                  <c:v>0</c:v>
                </c:pt>
                <c:pt idx="4">
                  <c:v>0</c:v>
                </c:pt>
                <c:pt idx="5">
                  <c:v>3.0303030303030276E-2</c:v>
                </c:pt>
                <c:pt idx="6">
                  <c:v>5.6994818652849721E-2</c:v>
                </c:pt>
              </c:numCache>
            </c:numRef>
          </c:val>
        </c:ser>
        <c:ser>
          <c:idx val="0"/>
          <c:order val="2"/>
          <c:tx>
            <c:strRef>
              <c:f>'BRMA Profile - Forth Valley'!$I$30</c:f>
              <c:strCache>
                <c:ptCount val="1"/>
                <c:pt idx="0">
                  <c:v>Mean</c:v>
                </c:pt>
              </c:strCache>
            </c:strRef>
          </c:tx>
          <c:invertIfNegative val="0"/>
          <c:cat>
            <c:strRef>
              <c:f>'BRMA Profile - Forth Valley'!$J$27:$P$27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Valley'!$J$30:$P$30</c:f>
              <c:numCache>
                <c:formatCode>0.0%</c:formatCode>
                <c:ptCount val="7"/>
                <c:pt idx="0">
                  <c:v>2.8675290916106322E-2</c:v>
                </c:pt>
                <c:pt idx="1">
                  <c:v>7.482281404852742E-3</c:v>
                </c:pt>
                <c:pt idx="2">
                  <c:v>-9.2490986047969459E-3</c:v>
                </c:pt>
                <c:pt idx="3">
                  <c:v>1.5229430379746223E-3</c:v>
                </c:pt>
                <c:pt idx="4">
                  <c:v>4.0879199004679734E-3</c:v>
                </c:pt>
                <c:pt idx="5">
                  <c:v>4.1853512705530616E-2</c:v>
                </c:pt>
                <c:pt idx="6">
                  <c:v>7.5770191507077422E-2</c:v>
                </c:pt>
              </c:numCache>
            </c:numRef>
          </c:val>
        </c:ser>
        <c:ser>
          <c:idx val="1"/>
          <c:order val="3"/>
          <c:tx>
            <c:strRef>
              <c:f>'BRMA Profile - Forth Valley'!$I$31</c:f>
              <c:strCache>
                <c:ptCount val="1"/>
                <c:pt idx="0">
                  <c:v>Upper Quartile</c:v>
                </c:pt>
              </c:strCache>
            </c:strRef>
          </c:tx>
          <c:invertIfNegative val="0"/>
          <c:cat>
            <c:strRef>
              <c:f>'BRMA Profile - Forth Valley'!$J$27:$P$27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Valley'!$J$31:$P$31</c:f>
              <c:numCache>
                <c:formatCode>0.0%</c:formatCode>
                <c:ptCount val="7"/>
                <c:pt idx="0">
                  <c:v>0</c:v>
                </c:pt>
                <c:pt idx="1">
                  <c:v>0</c:v>
                </c:pt>
                <c:pt idx="2">
                  <c:v>0</c:v>
                </c:pt>
                <c:pt idx="3">
                  <c:v>0</c:v>
                </c:pt>
                <c:pt idx="4">
                  <c:v>0</c:v>
                </c:pt>
                <c:pt idx="5">
                  <c:v>8.181818181818179E-2</c:v>
                </c:pt>
                <c:pt idx="6">
                  <c:v>8.181818181818179E-2</c:v>
                </c:pt>
              </c:numCache>
            </c:numRef>
          </c:val>
        </c:ser>
        <c:dLbls>
          <c:showLegendKey val="0"/>
          <c:showVal val="0"/>
          <c:showCatName val="0"/>
          <c:showSerName val="0"/>
          <c:showPercent val="0"/>
          <c:showBubbleSize val="0"/>
        </c:dLbls>
        <c:gapWidth val="150"/>
        <c:axId val="49807360"/>
        <c:axId val="49808896"/>
      </c:barChart>
      <c:catAx>
        <c:axId val="4980736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9808896"/>
        <c:crosses val="autoZero"/>
        <c:auto val="1"/>
        <c:lblAlgn val="ctr"/>
        <c:lblOffset val="100"/>
        <c:noMultiLvlLbl val="0"/>
      </c:catAx>
      <c:valAx>
        <c:axId val="49808896"/>
        <c:scaling>
          <c:orientation val="minMax"/>
          <c:max val="0.34000000000000008"/>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98073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Forth Valley'!$I$50</c:f>
              <c:strCache>
                <c:ptCount val="1"/>
                <c:pt idx="0">
                  <c:v>Lower Quartile</c:v>
                </c:pt>
              </c:strCache>
            </c:strRef>
          </c:tx>
          <c:invertIfNegative val="0"/>
          <c:cat>
            <c:strRef>
              <c:f>'BRMA Profile - Forth Valley'!$J$49:$P$49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Valley'!$J$50:$P$50</c:f>
              <c:numCache>
                <c:formatCode>0.0%</c:formatCode>
                <c:ptCount val="7"/>
                <c:pt idx="0">
                  <c:v>3.8095238095238182E-2</c:v>
                </c:pt>
                <c:pt idx="1">
                  <c:v>0</c:v>
                </c:pt>
                <c:pt idx="2">
                  <c:v>9.1743119266054496E-3</c:v>
                </c:pt>
                <c:pt idx="3">
                  <c:v>-4.5454545454545414E-2</c:v>
                </c:pt>
                <c:pt idx="4">
                  <c:v>0</c:v>
                </c:pt>
                <c:pt idx="5">
                  <c:v>3.8095238095238182E-2</c:v>
                </c:pt>
                <c:pt idx="6">
                  <c:v>3.8095238095238182E-2</c:v>
                </c:pt>
              </c:numCache>
            </c:numRef>
          </c:val>
        </c:ser>
        <c:ser>
          <c:idx val="2"/>
          <c:order val="1"/>
          <c:tx>
            <c:strRef>
              <c:f>'BRMA Profile - Forth Valley'!$I$51</c:f>
              <c:strCache>
                <c:ptCount val="1"/>
                <c:pt idx="0">
                  <c:v>Median</c:v>
                </c:pt>
              </c:strCache>
            </c:strRef>
          </c:tx>
          <c:invertIfNegative val="0"/>
          <c:cat>
            <c:strRef>
              <c:f>'BRMA Profile - Forth Valley'!$J$49:$P$49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Valley'!$J$51:$P$51</c:f>
              <c:numCache>
                <c:formatCode>0.0%</c:formatCode>
                <c:ptCount val="7"/>
                <c:pt idx="0">
                  <c:v>0</c:v>
                </c:pt>
                <c:pt idx="1">
                  <c:v>4.1666666666666741E-2</c:v>
                </c:pt>
                <c:pt idx="2">
                  <c:v>-4.0000000000000036E-2</c:v>
                </c:pt>
                <c:pt idx="3">
                  <c:v>-8.3333333333333037E-3</c:v>
                </c:pt>
                <c:pt idx="4">
                  <c:v>8.4033613445377853E-3</c:v>
                </c:pt>
                <c:pt idx="5">
                  <c:v>8.3333333333333259E-2</c:v>
                </c:pt>
                <c:pt idx="6">
                  <c:v>8.3333333333333259E-2</c:v>
                </c:pt>
              </c:numCache>
            </c:numRef>
          </c:val>
        </c:ser>
        <c:ser>
          <c:idx val="0"/>
          <c:order val="2"/>
          <c:tx>
            <c:strRef>
              <c:f>'BRMA Profile - Forth Valley'!$I$52</c:f>
              <c:strCache>
                <c:ptCount val="1"/>
                <c:pt idx="0">
                  <c:v>Mean</c:v>
                </c:pt>
              </c:strCache>
            </c:strRef>
          </c:tx>
          <c:invertIfNegative val="0"/>
          <c:cat>
            <c:strRef>
              <c:f>'BRMA Profile - Forth Valley'!$J$49:$P$49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Valley'!$J$52:$P$52</c:f>
              <c:numCache>
                <c:formatCode>0.0%</c:formatCode>
                <c:ptCount val="7"/>
                <c:pt idx="0">
                  <c:v>-2.49556585866757E-2</c:v>
                </c:pt>
                <c:pt idx="1">
                  <c:v>3.3189723950853622E-2</c:v>
                </c:pt>
                <c:pt idx="2">
                  <c:v>-1.5691119691119693E-2</c:v>
                </c:pt>
                <c:pt idx="3">
                  <c:v>-2.039727617911824E-4</c:v>
                </c:pt>
                <c:pt idx="4">
                  <c:v>-5.6025486103483679E-3</c:v>
                </c:pt>
                <c:pt idx="5">
                  <c:v>6.9913515560886319E-2</c:v>
                </c:pt>
                <c:pt idx="6">
                  <c:v>5.476553505305426E-2</c:v>
                </c:pt>
              </c:numCache>
            </c:numRef>
          </c:val>
        </c:ser>
        <c:ser>
          <c:idx val="1"/>
          <c:order val="3"/>
          <c:tx>
            <c:strRef>
              <c:f>'BRMA Profile - Forth Valley'!$I$53</c:f>
              <c:strCache>
                <c:ptCount val="1"/>
                <c:pt idx="0">
                  <c:v>Upper Quartile</c:v>
                </c:pt>
              </c:strCache>
            </c:strRef>
          </c:tx>
          <c:invertIfNegative val="0"/>
          <c:cat>
            <c:strRef>
              <c:f>'BRMA Profile - Forth Valley'!$J$49:$P$49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Valley'!$J$53:$P$53</c:f>
              <c:numCache>
                <c:formatCode>0.0%</c:formatCode>
                <c:ptCount val="7"/>
                <c:pt idx="0">
                  <c:v>-7.1428571428571175E-3</c:v>
                </c:pt>
                <c:pt idx="1">
                  <c:v>4.3165467625899234E-2</c:v>
                </c:pt>
                <c:pt idx="2">
                  <c:v>-4.1379310344827558E-2</c:v>
                </c:pt>
                <c:pt idx="3">
                  <c:v>7.9136690647481966E-2</c:v>
                </c:pt>
                <c:pt idx="4">
                  <c:v>-7.3333333333333361E-2</c:v>
                </c:pt>
                <c:pt idx="5">
                  <c:v>7.9136690647481966E-2</c:v>
                </c:pt>
                <c:pt idx="6">
                  <c:v>7.1428571428571397E-2</c:v>
                </c:pt>
              </c:numCache>
            </c:numRef>
          </c:val>
        </c:ser>
        <c:dLbls>
          <c:showLegendKey val="0"/>
          <c:showVal val="0"/>
          <c:showCatName val="0"/>
          <c:showSerName val="0"/>
          <c:showPercent val="0"/>
          <c:showBubbleSize val="0"/>
        </c:dLbls>
        <c:gapWidth val="150"/>
        <c:axId val="49849088"/>
        <c:axId val="49850624"/>
      </c:barChart>
      <c:catAx>
        <c:axId val="4984908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9850624"/>
        <c:crosses val="autoZero"/>
        <c:auto val="1"/>
        <c:lblAlgn val="ctr"/>
        <c:lblOffset val="100"/>
        <c:noMultiLvlLbl val="0"/>
      </c:catAx>
      <c:valAx>
        <c:axId val="49850624"/>
        <c:scaling>
          <c:orientation val="minMax"/>
          <c:max val="0.34000000000000008"/>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98490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Forth Valley'!$I$72</c:f>
              <c:strCache>
                <c:ptCount val="1"/>
                <c:pt idx="0">
                  <c:v>Lower Quartile</c:v>
                </c:pt>
              </c:strCache>
            </c:strRef>
          </c:tx>
          <c:invertIfNegative val="0"/>
          <c:cat>
            <c:strRef>
              <c:f>'BRMA Profile - Forth Valley'!$J$71:$P$71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Valley'!$J$72:$P$72</c:f>
              <c:numCache>
                <c:formatCode>0.0%</c:formatCode>
                <c:ptCount val="7"/>
                <c:pt idx="0">
                  <c:v>-2.3333333333333317E-2</c:v>
                </c:pt>
                <c:pt idx="1">
                  <c:v>2.3890784982935065E-2</c:v>
                </c:pt>
                <c:pt idx="2">
                  <c:v>3.3333333333333437E-2</c:v>
                </c:pt>
                <c:pt idx="3">
                  <c:v>0</c:v>
                </c:pt>
                <c:pt idx="4">
                  <c:v>2.5806451612903292E-2</c:v>
                </c:pt>
                <c:pt idx="5">
                  <c:v>6.2893081761006275E-3</c:v>
                </c:pt>
                <c:pt idx="6">
                  <c:v>6.6666666666666652E-2</c:v>
                </c:pt>
              </c:numCache>
            </c:numRef>
          </c:val>
        </c:ser>
        <c:ser>
          <c:idx val="2"/>
          <c:order val="1"/>
          <c:tx>
            <c:strRef>
              <c:f>'BRMA Profile - Forth Valley'!$I$73</c:f>
              <c:strCache>
                <c:ptCount val="1"/>
                <c:pt idx="0">
                  <c:v>Median</c:v>
                </c:pt>
              </c:strCache>
            </c:strRef>
          </c:tx>
          <c:invertIfNegative val="0"/>
          <c:cat>
            <c:strRef>
              <c:f>'BRMA Profile - Forth Valley'!$J$71:$P$71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Valley'!$J$73:$P$73</c:f>
              <c:numCache>
                <c:formatCode>0.0%</c:formatCode>
                <c:ptCount val="7"/>
                <c:pt idx="0">
                  <c:v>0</c:v>
                </c:pt>
                <c:pt idx="1">
                  <c:v>6.25E-2</c:v>
                </c:pt>
                <c:pt idx="2">
                  <c:v>0</c:v>
                </c:pt>
                <c:pt idx="3">
                  <c:v>0</c:v>
                </c:pt>
                <c:pt idx="4">
                  <c:v>0</c:v>
                </c:pt>
                <c:pt idx="5">
                  <c:v>0.11764705882352944</c:v>
                </c:pt>
                <c:pt idx="6">
                  <c:v>0.1875</c:v>
                </c:pt>
              </c:numCache>
            </c:numRef>
          </c:val>
        </c:ser>
        <c:ser>
          <c:idx val="0"/>
          <c:order val="2"/>
          <c:tx>
            <c:strRef>
              <c:f>'BRMA Profile - Forth Valley'!$I$74</c:f>
              <c:strCache>
                <c:ptCount val="1"/>
                <c:pt idx="0">
                  <c:v>Mean</c:v>
                </c:pt>
              </c:strCache>
            </c:strRef>
          </c:tx>
          <c:invertIfNegative val="0"/>
          <c:cat>
            <c:strRef>
              <c:f>'BRMA Profile - Forth Valley'!$J$71:$P$71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Valley'!$J$74:$P$74</c:f>
              <c:numCache>
                <c:formatCode>0.0%</c:formatCode>
                <c:ptCount val="7"/>
                <c:pt idx="0">
                  <c:v>1.0967470947869096E-3</c:v>
                </c:pt>
                <c:pt idx="1">
                  <c:v>3.0010955455583854E-2</c:v>
                </c:pt>
                <c:pt idx="2">
                  <c:v>8.9616076581011672E-3</c:v>
                </c:pt>
                <c:pt idx="3">
                  <c:v>-1.4489340465857037E-2</c:v>
                </c:pt>
                <c:pt idx="4">
                  <c:v>3.0667865311742704E-2</c:v>
                </c:pt>
                <c:pt idx="5">
                  <c:v>0.16141853994612032</c:v>
                </c:pt>
                <c:pt idx="6">
                  <c:v>0.22733000420030813</c:v>
                </c:pt>
              </c:numCache>
            </c:numRef>
          </c:val>
        </c:ser>
        <c:ser>
          <c:idx val="1"/>
          <c:order val="3"/>
          <c:tx>
            <c:strRef>
              <c:f>'BRMA Profile - Forth Valley'!$I$75</c:f>
              <c:strCache>
                <c:ptCount val="1"/>
                <c:pt idx="0">
                  <c:v>Upper Quartile</c:v>
                </c:pt>
              </c:strCache>
            </c:strRef>
          </c:tx>
          <c:invertIfNegative val="0"/>
          <c:cat>
            <c:strRef>
              <c:f>'BRMA Profile - Forth Valley'!$J$71:$P$71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Valley'!$J$75:$P$75</c:f>
              <c:numCache>
                <c:formatCode>0.0%</c:formatCode>
                <c:ptCount val="7"/>
                <c:pt idx="0">
                  <c:v>0</c:v>
                </c:pt>
                <c:pt idx="1">
                  <c:v>5.555555555555558E-2</c:v>
                </c:pt>
                <c:pt idx="2">
                  <c:v>2.6315789473684292E-2</c:v>
                </c:pt>
                <c:pt idx="3">
                  <c:v>-7.6923076923076872E-2</c:v>
                </c:pt>
                <c:pt idx="4">
                  <c:v>0.11111111111111116</c:v>
                </c:pt>
                <c:pt idx="5">
                  <c:v>0.19999999999999996</c:v>
                </c:pt>
                <c:pt idx="6">
                  <c:v>0.33333333333333326</c:v>
                </c:pt>
              </c:numCache>
            </c:numRef>
          </c:val>
        </c:ser>
        <c:dLbls>
          <c:showLegendKey val="0"/>
          <c:showVal val="0"/>
          <c:showCatName val="0"/>
          <c:showSerName val="0"/>
          <c:showPercent val="0"/>
          <c:showBubbleSize val="0"/>
        </c:dLbls>
        <c:gapWidth val="150"/>
        <c:axId val="49903104"/>
        <c:axId val="49904640"/>
      </c:barChart>
      <c:catAx>
        <c:axId val="4990310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49904640"/>
        <c:crosses val="autoZero"/>
        <c:auto val="1"/>
        <c:lblAlgn val="ctr"/>
        <c:lblOffset val="100"/>
        <c:noMultiLvlLbl val="0"/>
      </c:catAx>
      <c:valAx>
        <c:axId val="49904640"/>
        <c:scaling>
          <c:orientation val="minMax"/>
          <c:max val="0.34000000000000008"/>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4990310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Forth Valley'!$I$94</c:f>
              <c:strCache>
                <c:ptCount val="1"/>
                <c:pt idx="0">
                  <c:v>Lower Quartile</c:v>
                </c:pt>
              </c:strCache>
            </c:strRef>
          </c:tx>
          <c:invertIfNegative val="0"/>
          <c:cat>
            <c:strRef>
              <c:f>'BRMA Profile - Forth Valley'!$J$93:$P$93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Valley'!$J$94:$P$94</c:f>
              <c:numCache>
                <c:formatCode>0.0%</c:formatCode>
                <c:ptCount val="7"/>
                <c:pt idx="0">
                  <c:v>-1.9607843137254943E-2</c:v>
                </c:pt>
                <c:pt idx="1">
                  <c:v>0</c:v>
                </c:pt>
                <c:pt idx="2">
                  <c:v>4.0000000000000036E-2</c:v>
                </c:pt>
                <c:pt idx="3">
                  <c:v>3.9115384615384663E-2</c:v>
                </c:pt>
                <c:pt idx="4">
                  <c:v>9.0683643631785937E-3</c:v>
                </c:pt>
                <c:pt idx="5">
                  <c:v>7.9708018487271826E-2</c:v>
                </c:pt>
                <c:pt idx="6">
                  <c:v>0.15431372549019606</c:v>
                </c:pt>
              </c:numCache>
            </c:numRef>
          </c:val>
        </c:ser>
        <c:ser>
          <c:idx val="2"/>
          <c:order val="1"/>
          <c:tx>
            <c:strRef>
              <c:f>'BRMA Profile - Forth Valley'!$I$95</c:f>
              <c:strCache>
                <c:ptCount val="1"/>
                <c:pt idx="0">
                  <c:v>Median</c:v>
                </c:pt>
              </c:strCache>
            </c:strRef>
          </c:tx>
          <c:invertIfNegative val="0"/>
          <c:cat>
            <c:strRef>
              <c:f>'BRMA Profile - Forth Valley'!$J$93:$P$93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Valley'!$J$95:$P$95</c:f>
              <c:numCache>
                <c:formatCode>0.0%</c:formatCode>
                <c:ptCount val="7"/>
                <c:pt idx="0">
                  <c:v>-3.5087719298245612E-2</c:v>
                </c:pt>
                <c:pt idx="1">
                  <c:v>0</c:v>
                </c:pt>
                <c:pt idx="2">
                  <c:v>0</c:v>
                </c:pt>
                <c:pt idx="3">
                  <c:v>0.10909090909090913</c:v>
                </c:pt>
                <c:pt idx="4">
                  <c:v>-1.6393442622950838E-2</c:v>
                </c:pt>
                <c:pt idx="5">
                  <c:v>0.1100000000000001</c:v>
                </c:pt>
                <c:pt idx="6">
                  <c:v>0.16842105263157903</c:v>
                </c:pt>
              </c:numCache>
            </c:numRef>
          </c:val>
        </c:ser>
        <c:ser>
          <c:idx val="0"/>
          <c:order val="2"/>
          <c:tx>
            <c:strRef>
              <c:f>'BRMA Profile - Forth Valley'!$I$96</c:f>
              <c:strCache>
                <c:ptCount val="1"/>
                <c:pt idx="0">
                  <c:v>Mean</c:v>
                </c:pt>
              </c:strCache>
            </c:strRef>
          </c:tx>
          <c:invertIfNegative val="0"/>
          <c:cat>
            <c:strRef>
              <c:f>'BRMA Profile - Forth Valley'!$J$93:$P$93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Valley'!$J$96:$P$96</c:f>
              <c:numCache>
                <c:formatCode>0.0%</c:formatCode>
                <c:ptCount val="7"/>
                <c:pt idx="0">
                  <c:v>9.1064107680585149E-3</c:v>
                </c:pt>
                <c:pt idx="1">
                  <c:v>-1.7904652333357141E-2</c:v>
                </c:pt>
                <c:pt idx="2">
                  <c:v>4.2941865573290272E-2</c:v>
                </c:pt>
                <c:pt idx="3">
                  <c:v>8.2838990487556607E-2</c:v>
                </c:pt>
                <c:pt idx="4">
                  <c:v>-3.1443482770917575E-3</c:v>
                </c:pt>
                <c:pt idx="5">
                  <c:v>0.14106399583766915</c:v>
                </c:pt>
                <c:pt idx="6">
                  <c:v>0.27308348147879391</c:v>
                </c:pt>
              </c:numCache>
            </c:numRef>
          </c:val>
        </c:ser>
        <c:ser>
          <c:idx val="1"/>
          <c:order val="3"/>
          <c:tx>
            <c:strRef>
              <c:f>'BRMA Profile - Forth Valley'!$I$97</c:f>
              <c:strCache>
                <c:ptCount val="1"/>
                <c:pt idx="0">
                  <c:v>Upper Quartile</c:v>
                </c:pt>
              </c:strCache>
            </c:strRef>
          </c:tx>
          <c:invertIfNegative val="0"/>
          <c:cat>
            <c:strRef>
              <c:f>'BRMA Profile - Forth Valley'!$J$93:$P$93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Forth Valley'!$J$97:$P$97</c:f>
              <c:numCache>
                <c:formatCode>0.0%</c:formatCode>
                <c:ptCount val="7"/>
                <c:pt idx="0">
                  <c:v>-8.3333333333333037E-3</c:v>
                </c:pt>
                <c:pt idx="1">
                  <c:v>8.4033613445377853E-3</c:v>
                </c:pt>
                <c:pt idx="2">
                  <c:v>5.1566666666666761E-2</c:v>
                </c:pt>
                <c:pt idx="3">
                  <c:v>0.12267410530319833</c:v>
                </c:pt>
                <c:pt idx="4">
                  <c:v>-1.1774006832876882E-2</c:v>
                </c:pt>
                <c:pt idx="5">
                  <c:v>7.1428571428571397E-2</c:v>
                </c:pt>
                <c:pt idx="6">
                  <c:v>0.25</c:v>
                </c:pt>
              </c:numCache>
            </c:numRef>
          </c:val>
        </c:ser>
        <c:dLbls>
          <c:showLegendKey val="0"/>
          <c:showVal val="0"/>
          <c:showCatName val="0"/>
          <c:showSerName val="0"/>
          <c:showPercent val="0"/>
          <c:showBubbleSize val="0"/>
        </c:dLbls>
        <c:gapWidth val="150"/>
        <c:axId val="50080384"/>
        <c:axId val="50086272"/>
      </c:barChart>
      <c:catAx>
        <c:axId val="5008038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0086272"/>
        <c:crosses val="autoZero"/>
        <c:auto val="1"/>
        <c:lblAlgn val="ctr"/>
        <c:lblOffset val="100"/>
        <c:noMultiLvlLbl val="0"/>
      </c:catAx>
      <c:valAx>
        <c:axId val="50086272"/>
        <c:scaling>
          <c:orientation val="minMax"/>
          <c:max val="0.34000000000000008"/>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00803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1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Forth Valley'!$A$142</c:f>
              <c:strCache>
                <c:ptCount val="1"/>
                <c:pt idx="0">
                  <c:v>1 Bedroom </c:v>
                </c:pt>
              </c:strCache>
            </c:strRef>
          </c:tx>
          <c:invertIfNegative val="0"/>
          <c:cat>
            <c:numRef>
              <c:f>'BRMA Profile - Forth Valley'!$B$141:$H$141</c:f>
              <c:numCache>
                <c:formatCode>General</c:formatCode>
                <c:ptCount val="7"/>
                <c:pt idx="0">
                  <c:v>2010</c:v>
                </c:pt>
                <c:pt idx="1">
                  <c:v>2011</c:v>
                </c:pt>
                <c:pt idx="2">
                  <c:v>2012</c:v>
                </c:pt>
                <c:pt idx="3">
                  <c:v>2013</c:v>
                </c:pt>
                <c:pt idx="4">
                  <c:v>2014</c:v>
                </c:pt>
                <c:pt idx="5">
                  <c:v>2015</c:v>
                </c:pt>
                <c:pt idx="6">
                  <c:v>2016</c:v>
                </c:pt>
              </c:numCache>
            </c:numRef>
          </c:cat>
          <c:val>
            <c:numRef>
              <c:f>'BRMA Profile - Forth Valley'!$B$142:$H$142</c:f>
              <c:numCache>
                <c:formatCode>#,##0</c:formatCode>
                <c:ptCount val="7"/>
                <c:pt idx="0">
                  <c:v>260</c:v>
                </c:pt>
                <c:pt idx="1">
                  <c:v>208</c:v>
                </c:pt>
                <c:pt idx="2">
                  <c:v>217</c:v>
                </c:pt>
                <c:pt idx="3">
                  <c:v>219</c:v>
                </c:pt>
                <c:pt idx="4">
                  <c:v>218</c:v>
                </c:pt>
                <c:pt idx="5">
                  <c:v>300</c:v>
                </c:pt>
                <c:pt idx="6">
                  <c:v>350</c:v>
                </c:pt>
              </c:numCache>
            </c:numRef>
          </c:val>
        </c:ser>
        <c:ser>
          <c:idx val="1"/>
          <c:order val="1"/>
          <c:tx>
            <c:strRef>
              <c:f>'BRMA Profile - Forth Valley'!$A$143</c:f>
              <c:strCache>
                <c:ptCount val="1"/>
                <c:pt idx="0">
                  <c:v>2 Bedrooms</c:v>
                </c:pt>
              </c:strCache>
            </c:strRef>
          </c:tx>
          <c:invertIfNegative val="0"/>
          <c:cat>
            <c:numRef>
              <c:f>'BRMA Profile - Forth Valley'!$B$141:$H$141</c:f>
              <c:numCache>
                <c:formatCode>General</c:formatCode>
                <c:ptCount val="7"/>
                <c:pt idx="0">
                  <c:v>2010</c:v>
                </c:pt>
                <c:pt idx="1">
                  <c:v>2011</c:v>
                </c:pt>
                <c:pt idx="2">
                  <c:v>2012</c:v>
                </c:pt>
                <c:pt idx="3">
                  <c:v>2013</c:v>
                </c:pt>
                <c:pt idx="4">
                  <c:v>2014</c:v>
                </c:pt>
                <c:pt idx="5">
                  <c:v>2015</c:v>
                </c:pt>
                <c:pt idx="6">
                  <c:v>2016</c:v>
                </c:pt>
              </c:numCache>
            </c:numRef>
          </c:cat>
          <c:val>
            <c:numRef>
              <c:f>'BRMA Profile - Forth Valley'!$B$143:$H$143</c:f>
              <c:numCache>
                <c:formatCode>#,##0</c:formatCode>
                <c:ptCount val="7"/>
                <c:pt idx="0">
                  <c:v>660</c:v>
                </c:pt>
                <c:pt idx="1">
                  <c:v>576</c:v>
                </c:pt>
                <c:pt idx="2">
                  <c:v>581</c:v>
                </c:pt>
                <c:pt idx="3">
                  <c:v>582</c:v>
                </c:pt>
                <c:pt idx="4">
                  <c:v>540</c:v>
                </c:pt>
                <c:pt idx="5">
                  <c:v>739</c:v>
                </c:pt>
                <c:pt idx="6">
                  <c:v>709</c:v>
                </c:pt>
              </c:numCache>
            </c:numRef>
          </c:val>
        </c:ser>
        <c:ser>
          <c:idx val="2"/>
          <c:order val="2"/>
          <c:tx>
            <c:strRef>
              <c:f>'BRMA Profile - Forth Valley'!$A$144</c:f>
              <c:strCache>
                <c:ptCount val="1"/>
                <c:pt idx="0">
                  <c:v>3 Bedrooms</c:v>
                </c:pt>
              </c:strCache>
            </c:strRef>
          </c:tx>
          <c:invertIfNegative val="0"/>
          <c:cat>
            <c:numRef>
              <c:f>'BRMA Profile - Forth Valley'!$B$141:$H$141</c:f>
              <c:numCache>
                <c:formatCode>General</c:formatCode>
                <c:ptCount val="7"/>
                <c:pt idx="0">
                  <c:v>2010</c:v>
                </c:pt>
                <c:pt idx="1">
                  <c:v>2011</c:v>
                </c:pt>
                <c:pt idx="2">
                  <c:v>2012</c:v>
                </c:pt>
                <c:pt idx="3">
                  <c:v>2013</c:v>
                </c:pt>
                <c:pt idx="4">
                  <c:v>2014</c:v>
                </c:pt>
                <c:pt idx="5">
                  <c:v>2015</c:v>
                </c:pt>
                <c:pt idx="6">
                  <c:v>2016</c:v>
                </c:pt>
              </c:numCache>
            </c:numRef>
          </c:cat>
          <c:val>
            <c:numRef>
              <c:f>'BRMA Profile - Forth Valley'!$B$144:$H$144</c:f>
              <c:numCache>
                <c:formatCode>#,##0</c:formatCode>
                <c:ptCount val="7"/>
                <c:pt idx="0">
                  <c:v>301</c:v>
                </c:pt>
                <c:pt idx="1">
                  <c:v>241</c:v>
                </c:pt>
                <c:pt idx="2">
                  <c:v>194</c:v>
                </c:pt>
                <c:pt idx="3">
                  <c:v>199</c:v>
                </c:pt>
                <c:pt idx="4">
                  <c:v>176</c:v>
                </c:pt>
                <c:pt idx="5">
                  <c:v>236</c:v>
                </c:pt>
                <c:pt idx="6">
                  <c:v>286</c:v>
                </c:pt>
              </c:numCache>
            </c:numRef>
          </c:val>
        </c:ser>
        <c:ser>
          <c:idx val="3"/>
          <c:order val="3"/>
          <c:tx>
            <c:strRef>
              <c:f>'BRMA Profile - Forth Valley'!$A$145</c:f>
              <c:strCache>
                <c:ptCount val="1"/>
                <c:pt idx="0">
                  <c:v>4 Bedrooms</c:v>
                </c:pt>
              </c:strCache>
            </c:strRef>
          </c:tx>
          <c:invertIfNegative val="0"/>
          <c:cat>
            <c:numRef>
              <c:f>'BRMA Profile - Forth Valley'!$B$141:$H$141</c:f>
              <c:numCache>
                <c:formatCode>General</c:formatCode>
                <c:ptCount val="7"/>
                <c:pt idx="0">
                  <c:v>2010</c:v>
                </c:pt>
                <c:pt idx="1">
                  <c:v>2011</c:v>
                </c:pt>
                <c:pt idx="2">
                  <c:v>2012</c:v>
                </c:pt>
                <c:pt idx="3">
                  <c:v>2013</c:v>
                </c:pt>
                <c:pt idx="4">
                  <c:v>2014</c:v>
                </c:pt>
                <c:pt idx="5">
                  <c:v>2015</c:v>
                </c:pt>
                <c:pt idx="6">
                  <c:v>2016</c:v>
                </c:pt>
              </c:numCache>
            </c:numRef>
          </c:cat>
          <c:val>
            <c:numRef>
              <c:f>'BRMA Profile - Forth Valley'!$B$145:$H$145</c:f>
              <c:numCache>
                <c:formatCode>#,##0</c:formatCode>
                <c:ptCount val="7"/>
                <c:pt idx="0">
                  <c:v>130</c:v>
                </c:pt>
                <c:pt idx="1">
                  <c:v>144</c:v>
                </c:pt>
                <c:pt idx="2">
                  <c:v>114</c:v>
                </c:pt>
                <c:pt idx="3">
                  <c:v>71</c:v>
                </c:pt>
                <c:pt idx="4">
                  <c:v>73</c:v>
                </c:pt>
                <c:pt idx="5">
                  <c:v>83</c:v>
                </c:pt>
                <c:pt idx="6">
                  <c:v>100</c:v>
                </c:pt>
              </c:numCache>
            </c:numRef>
          </c:val>
        </c:ser>
        <c:ser>
          <c:idx val="4"/>
          <c:order val="4"/>
          <c:tx>
            <c:strRef>
              <c:f>'BRMA Profile - Forth Valley'!$A$146</c:f>
              <c:strCache>
                <c:ptCount val="1"/>
                <c:pt idx="0">
                  <c:v>1 Bedroom Shared</c:v>
                </c:pt>
              </c:strCache>
            </c:strRef>
          </c:tx>
          <c:invertIfNegative val="0"/>
          <c:cat>
            <c:numRef>
              <c:f>'BRMA Profile - Forth Valley'!$B$141:$H$141</c:f>
              <c:numCache>
                <c:formatCode>General</c:formatCode>
                <c:ptCount val="7"/>
                <c:pt idx="0">
                  <c:v>2010</c:v>
                </c:pt>
                <c:pt idx="1">
                  <c:v>2011</c:v>
                </c:pt>
                <c:pt idx="2">
                  <c:v>2012</c:v>
                </c:pt>
                <c:pt idx="3">
                  <c:v>2013</c:v>
                </c:pt>
                <c:pt idx="4">
                  <c:v>2014</c:v>
                </c:pt>
                <c:pt idx="5">
                  <c:v>2015</c:v>
                </c:pt>
                <c:pt idx="6">
                  <c:v>2016</c:v>
                </c:pt>
              </c:numCache>
            </c:numRef>
          </c:cat>
          <c:val>
            <c:numRef>
              <c:f>'BRMA Profile - Forth Valley'!$B$146:$H$146</c:f>
              <c:numCache>
                <c:formatCode>#,##0</c:formatCode>
                <c:ptCount val="7"/>
                <c:pt idx="0">
                  <c:v>37</c:v>
                </c:pt>
                <c:pt idx="1">
                  <c:v>56</c:v>
                </c:pt>
                <c:pt idx="2">
                  <c:v>67</c:v>
                </c:pt>
                <c:pt idx="3">
                  <c:v>85</c:v>
                </c:pt>
                <c:pt idx="4">
                  <c:v>108</c:v>
                </c:pt>
                <c:pt idx="5">
                  <c:v>135</c:v>
                </c:pt>
                <c:pt idx="6">
                  <c:v>105</c:v>
                </c:pt>
              </c:numCache>
            </c:numRef>
          </c:val>
        </c:ser>
        <c:dLbls>
          <c:showLegendKey val="0"/>
          <c:showVal val="0"/>
          <c:showCatName val="0"/>
          <c:showSerName val="0"/>
          <c:showPercent val="0"/>
          <c:showBubbleSize val="0"/>
        </c:dLbls>
        <c:gapWidth val="150"/>
        <c:overlap val="100"/>
        <c:axId val="50119040"/>
        <c:axId val="50120576"/>
      </c:barChart>
      <c:catAx>
        <c:axId val="50119040"/>
        <c:scaling>
          <c:orientation val="minMax"/>
        </c:scaling>
        <c:delete val="0"/>
        <c:axPos val="b"/>
        <c:numFmt formatCode="General" sourceLinked="1"/>
        <c:majorTickMark val="out"/>
        <c:minorTickMark val="none"/>
        <c:tickLblPos val="nextTo"/>
        <c:crossAx val="50120576"/>
        <c:crosses val="autoZero"/>
        <c:auto val="1"/>
        <c:lblAlgn val="ctr"/>
        <c:lblOffset val="100"/>
        <c:noMultiLvlLbl val="0"/>
      </c:catAx>
      <c:valAx>
        <c:axId val="50120576"/>
        <c:scaling>
          <c:orientation val="minMax"/>
        </c:scaling>
        <c:delete val="0"/>
        <c:axPos val="l"/>
        <c:majorGridlines/>
        <c:numFmt formatCode="#,##0" sourceLinked="1"/>
        <c:majorTickMark val="out"/>
        <c:minorTickMark val="none"/>
        <c:tickLblPos val="nextTo"/>
        <c:crossAx val="501190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Forth Valley'!$I$142</c:f>
              <c:strCache>
                <c:ptCount val="1"/>
                <c:pt idx="0">
                  <c:v>1 Bedroom </c:v>
                </c:pt>
              </c:strCache>
            </c:strRef>
          </c:tx>
          <c:invertIfNegative val="0"/>
          <c:cat>
            <c:numRef>
              <c:f>'BRMA Profile - Forth Valley'!$J$141:$P$141</c:f>
              <c:numCache>
                <c:formatCode>General</c:formatCode>
                <c:ptCount val="7"/>
                <c:pt idx="0">
                  <c:v>2010</c:v>
                </c:pt>
                <c:pt idx="1">
                  <c:v>2011</c:v>
                </c:pt>
                <c:pt idx="2">
                  <c:v>2012</c:v>
                </c:pt>
                <c:pt idx="3">
                  <c:v>2013</c:v>
                </c:pt>
                <c:pt idx="4">
                  <c:v>2014</c:v>
                </c:pt>
                <c:pt idx="5">
                  <c:v>2015</c:v>
                </c:pt>
                <c:pt idx="6">
                  <c:v>2016</c:v>
                </c:pt>
              </c:numCache>
            </c:numRef>
          </c:cat>
          <c:val>
            <c:numRef>
              <c:f>'BRMA Profile - Forth Valley'!$J$142:$P$142</c:f>
              <c:numCache>
                <c:formatCode>0%</c:formatCode>
                <c:ptCount val="7"/>
                <c:pt idx="0">
                  <c:v>0.18731988472622479</c:v>
                </c:pt>
                <c:pt idx="1">
                  <c:v>0.16979591836734695</c:v>
                </c:pt>
                <c:pt idx="2">
                  <c:v>0.18499573742540495</c:v>
                </c:pt>
                <c:pt idx="3">
                  <c:v>0.18944636678200691</c:v>
                </c:pt>
                <c:pt idx="4">
                  <c:v>0.19551569506726457</c:v>
                </c:pt>
                <c:pt idx="5">
                  <c:v>0.20093770931011387</c:v>
                </c:pt>
                <c:pt idx="6">
                  <c:v>0.22580645161290322</c:v>
                </c:pt>
              </c:numCache>
            </c:numRef>
          </c:val>
        </c:ser>
        <c:ser>
          <c:idx val="1"/>
          <c:order val="1"/>
          <c:tx>
            <c:strRef>
              <c:f>'BRMA Profile - Forth Valley'!$I$143</c:f>
              <c:strCache>
                <c:ptCount val="1"/>
                <c:pt idx="0">
                  <c:v>2 Bedrooms</c:v>
                </c:pt>
              </c:strCache>
            </c:strRef>
          </c:tx>
          <c:invertIfNegative val="0"/>
          <c:cat>
            <c:numRef>
              <c:f>'BRMA Profile - Forth Valley'!$J$141:$P$141</c:f>
              <c:numCache>
                <c:formatCode>General</c:formatCode>
                <c:ptCount val="7"/>
                <c:pt idx="0">
                  <c:v>2010</c:v>
                </c:pt>
                <c:pt idx="1">
                  <c:v>2011</c:v>
                </c:pt>
                <c:pt idx="2">
                  <c:v>2012</c:v>
                </c:pt>
                <c:pt idx="3">
                  <c:v>2013</c:v>
                </c:pt>
                <c:pt idx="4">
                  <c:v>2014</c:v>
                </c:pt>
                <c:pt idx="5">
                  <c:v>2015</c:v>
                </c:pt>
                <c:pt idx="6">
                  <c:v>2016</c:v>
                </c:pt>
              </c:numCache>
            </c:numRef>
          </c:cat>
          <c:val>
            <c:numRef>
              <c:f>'BRMA Profile - Forth Valley'!$J$143:$P$143</c:f>
              <c:numCache>
                <c:formatCode>0%</c:formatCode>
                <c:ptCount val="7"/>
                <c:pt idx="0">
                  <c:v>0.47550432276657062</c:v>
                </c:pt>
                <c:pt idx="1">
                  <c:v>0.47020408163265304</c:v>
                </c:pt>
                <c:pt idx="2">
                  <c:v>0.49531116794543906</c:v>
                </c:pt>
                <c:pt idx="3">
                  <c:v>0.5034602076124568</c:v>
                </c:pt>
                <c:pt idx="4">
                  <c:v>0.48430493273542602</c:v>
                </c:pt>
                <c:pt idx="5">
                  <c:v>0.49497655726724715</c:v>
                </c:pt>
                <c:pt idx="6">
                  <c:v>0.45741935483870966</c:v>
                </c:pt>
              </c:numCache>
            </c:numRef>
          </c:val>
        </c:ser>
        <c:ser>
          <c:idx val="2"/>
          <c:order val="2"/>
          <c:tx>
            <c:strRef>
              <c:f>'BRMA Profile - Forth Valley'!$I$144</c:f>
              <c:strCache>
                <c:ptCount val="1"/>
                <c:pt idx="0">
                  <c:v>3 Bedrooms</c:v>
                </c:pt>
              </c:strCache>
            </c:strRef>
          </c:tx>
          <c:invertIfNegative val="0"/>
          <c:cat>
            <c:numRef>
              <c:f>'BRMA Profile - Forth Valley'!$J$141:$P$141</c:f>
              <c:numCache>
                <c:formatCode>General</c:formatCode>
                <c:ptCount val="7"/>
                <c:pt idx="0">
                  <c:v>2010</c:v>
                </c:pt>
                <c:pt idx="1">
                  <c:v>2011</c:v>
                </c:pt>
                <c:pt idx="2">
                  <c:v>2012</c:v>
                </c:pt>
                <c:pt idx="3">
                  <c:v>2013</c:v>
                </c:pt>
                <c:pt idx="4">
                  <c:v>2014</c:v>
                </c:pt>
                <c:pt idx="5">
                  <c:v>2015</c:v>
                </c:pt>
                <c:pt idx="6">
                  <c:v>2016</c:v>
                </c:pt>
              </c:numCache>
            </c:numRef>
          </c:cat>
          <c:val>
            <c:numRef>
              <c:f>'BRMA Profile - Forth Valley'!$J$144:$P$144</c:f>
              <c:numCache>
                <c:formatCode>0%</c:formatCode>
                <c:ptCount val="7"/>
                <c:pt idx="0">
                  <c:v>0.21685878962536023</c:v>
                </c:pt>
                <c:pt idx="1">
                  <c:v>0.19673469387755102</c:v>
                </c:pt>
                <c:pt idx="2">
                  <c:v>0.16538789428815004</c:v>
                </c:pt>
                <c:pt idx="3">
                  <c:v>0.17214532871972318</c:v>
                </c:pt>
                <c:pt idx="4">
                  <c:v>0.15784753363228698</c:v>
                </c:pt>
                <c:pt idx="5">
                  <c:v>0.15807099799062291</c:v>
                </c:pt>
                <c:pt idx="6">
                  <c:v>0.18451612903225806</c:v>
                </c:pt>
              </c:numCache>
            </c:numRef>
          </c:val>
        </c:ser>
        <c:ser>
          <c:idx val="3"/>
          <c:order val="3"/>
          <c:tx>
            <c:strRef>
              <c:f>'BRMA Profile - Forth Valley'!$I$145</c:f>
              <c:strCache>
                <c:ptCount val="1"/>
                <c:pt idx="0">
                  <c:v>4 Bedrooms</c:v>
                </c:pt>
              </c:strCache>
            </c:strRef>
          </c:tx>
          <c:invertIfNegative val="0"/>
          <c:cat>
            <c:numRef>
              <c:f>'BRMA Profile - Forth Valley'!$J$141:$P$141</c:f>
              <c:numCache>
                <c:formatCode>General</c:formatCode>
                <c:ptCount val="7"/>
                <c:pt idx="0">
                  <c:v>2010</c:v>
                </c:pt>
                <c:pt idx="1">
                  <c:v>2011</c:v>
                </c:pt>
                <c:pt idx="2">
                  <c:v>2012</c:v>
                </c:pt>
                <c:pt idx="3">
                  <c:v>2013</c:v>
                </c:pt>
                <c:pt idx="4">
                  <c:v>2014</c:v>
                </c:pt>
                <c:pt idx="5">
                  <c:v>2015</c:v>
                </c:pt>
                <c:pt idx="6">
                  <c:v>2016</c:v>
                </c:pt>
              </c:numCache>
            </c:numRef>
          </c:cat>
          <c:val>
            <c:numRef>
              <c:f>'BRMA Profile - Forth Valley'!$J$145:$P$145</c:f>
              <c:numCache>
                <c:formatCode>0%</c:formatCode>
                <c:ptCount val="7"/>
                <c:pt idx="0">
                  <c:v>9.3659942363112397E-2</c:v>
                </c:pt>
                <c:pt idx="1">
                  <c:v>0.11755102040816326</c:v>
                </c:pt>
                <c:pt idx="2">
                  <c:v>9.718670076726342E-2</c:v>
                </c:pt>
                <c:pt idx="3">
                  <c:v>6.1418685121107264E-2</c:v>
                </c:pt>
                <c:pt idx="4">
                  <c:v>6.5470852017937217E-2</c:v>
                </c:pt>
                <c:pt idx="5">
                  <c:v>5.5592766242464835E-2</c:v>
                </c:pt>
                <c:pt idx="6">
                  <c:v>6.4516129032258063E-2</c:v>
                </c:pt>
              </c:numCache>
            </c:numRef>
          </c:val>
        </c:ser>
        <c:ser>
          <c:idx val="4"/>
          <c:order val="4"/>
          <c:tx>
            <c:strRef>
              <c:f>'BRMA Profile - Forth Valley'!$I$146</c:f>
              <c:strCache>
                <c:ptCount val="1"/>
                <c:pt idx="0">
                  <c:v>1 Bedroom Shared</c:v>
                </c:pt>
              </c:strCache>
            </c:strRef>
          </c:tx>
          <c:invertIfNegative val="0"/>
          <c:cat>
            <c:numRef>
              <c:f>'BRMA Profile - Forth Valley'!$J$141:$P$141</c:f>
              <c:numCache>
                <c:formatCode>General</c:formatCode>
                <c:ptCount val="7"/>
                <c:pt idx="0">
                  <c:v>2010</c:v>
                </c:pt>
                <c:pt idx="1">
                  <c:v>2011</c:v>
                </c:pt>
                <c:pt idx="2">
                  <c:v>2012</c:v>
                </c:pt>
                <c:pt idx="3">
                  <c:v>2013</c:v>
                </c:pt>
                <c:pt idx="4">
                  <c:v>2014</c:v>
                </c:pt>
                <c:pt idx="5">
                  <c:v>2015</c:v>
                </c:pt>
                <c:pt idx="6">
                  <c:v>2016</c:v>
                </c:pt>
              </c:numCache>
            </c:numRef>
          </c:cat>
          <c:val>
            <c:numRef>
              <c:f>'BRMA Profile - Forth Valley'!$J$146:$P$146</c:f>
              <c:numCache>
                <c:formatCode>0%</c:formatCode>
                <c:ptCount val="7"/>
                <c:pt idx="0">
                  <c:v>2.6657060518731988E-2</c:v>
                </c:pt>
                <c:pt idx="1">
                  <c:v>4.5714285714285714E-2</c:v>
                </c:pt>
                <c:pt idx="2">
                  <c:v>5.7118499573742543E-2</c:v>
                </c:pt>
                <c:pt idx="3">
                  <c:v>7.3529411764705885E-2</c:v>
                </c:pt>
                <c:pt idx="4">
                  <c:v>9.6860986547085207E-2</c:v>
                </c:pt>
                <c:pt idx="5">
                  <c:v>9.0421969189551241E-2</c:v>
                </c:pt>
                <c:pt idx="6">
                  <c:v>6.7741935483870974E-2</c:v>
                </c:pt>
              </c:numCache>
            </c:numRef>
          </c:val>
        </c:ser>
        <c:dLbls>
          <c:showLegendKey val="0"/>
          <c:showVal val="0"/>
          <c:showCatName val="0"/>
          <c:showSerName val="0"/>
          <c:showPercent val="0"/>
          <c:showBubbleSize val="0"/>
        </c:dLbls>
        <c:gapWidth val="150"/>
        <c:overlap val="100"/>
        <c:axId val="50046464"/>
        <c:axId val="50048000"/>
      </c:barChart>
      <c:catAx>
        <c:axId val="50046464"/>
        <c:scaling>
          <c:orientation val="minMax"/>
        </c:scaling>
        <c:delete val="0"/>
        <c:axPos val="b"/>
        <c:numFmt formatCode="General" sourceLinked="1"/>
        <c:majorTickMark val="out"/>
        <c:minorTickMark val="none"/>
        <c:tickLblPos val="nextTo"/>
        <c:crossAx val="50048000"/>
        <c:crosses val="autoZero"/>
        <c:auto val="1"/>
        <c:lblAlgn val="ctr"/>
        <c:lblOffset val="100"/>
        <c:noMultiLvlLbl val="0"/>
      </c:catAx>
      <c:valAx>
        <c:axId val="50048000"/>
        <c:scaling>
          <c:orientation val="minMax"/>
        </c:scaling>
        <c:delete val="0"/>
        <c:axPos val="l"/>
        <c:majorGridlines/>
        <c:numFmt formatCode="0%" sourceLinked="1"/>
        <c:majorTickMark val="out"/>
        <c:minorTickMark val="none"/>
        <c:tickLblPos val="nextTo"/>
        <c:crossAx val="500464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Forth Valley'!$A$122</c:f>
              <c:strCache>
                <c:ptCount val="1"/>
                <c:pt idx="0">
                  <c:v>4 Bedrooms</c:v>
                </c:pt>
              </c:strCache>
            </c:strRef>
          </c:tx>
          <c:cat>
            <c:numRef>
              <c:f>'BRMA Profile - Forth Valley'!$B$117:$H$117</c:f>
              <c:numCache>
                <c:formatCode>General</c:formatCode>
                <c:ptCount val="7"/>
                <c:pt idx="0">
                  <c:v>2010</c:v>
                </c:pt>
                <c:pt idx="1">
                  <c:v>2011</c:v>
                </c:pt>
                <c:pt idx="2">
                  <c:v>2012</c:v>
                </c:pt>
                <c:pt idx="3">
                  <c:v>2013</c:v>
                </c:pt>
                <c:pt idx="4">
                  <c:v>2014</c:v>
                </c:pt>
                <c:pt idx="5">
                  <c:v>2015</c:v>
                </c:pt>
                <c:pt idx="6">
                  <c:v>2016</c:v>
                </c:pt>
              </c:numCache>
            </c:numRef>
          </c:cat>
          <c:val>
            <c:numRef>
              <c:f>'BRMA Profile - Forth Valley'!$B$122:$H$122</c:f>
              <c:numCache>
                <c:formatCode>#,##0</c:formatCode>
                <c:ptCount val="7"/>
                <c:pt idx="0">
                  <c:v>857.08</c:v>
                </c:pt>
                <c:pt idx="1">
                  <c:v>858.02</c:v>
                </c:pt>
                <c:pt idx="2">
                  <c:v>883.77</c:v>
                </c:pt>
                <c:pt idx="3">
                  <c:v>891.69</c:v>
                </c:pt>
                <c:pt idx="4">
                  <c:v>878.77</c:v>
                </c:pt>
                <c:pt idx="5">
                  <c:v>905.72</c:v>
                </c:pt>
                <c:pt idx="6">
                  <c:v>1051.92</c:v>
                </c:pt>
              </c:numCache>
            </c:numRef>
          </c:val>
          <c:smooth val="0"/>
        </c:ser>
        <c:ser>
          <c:idx val="0"/>
          <c:order val="1"/>
          <c:tx>
            <c:strRef>
              <c:f>'BRMA Profile - Forth Valley'!$A$121</c:f>
              <c:strCache>
                <c:ptCount val="1"/>
                <c:pt idx="0">
                  <c:v>3 Bedrooms</c:v>
                </c:pt>
              </c:strCache>
            </c:strRef>
          </c:tx>
          <c:cat>
            <c:numRef>
              <c:f>'BRMA Profile - Forth Valley'!$B$117:$H$117</c:f>
              <c:numCache>
                <c:formatCode>General</c:formatCode>
                <c:ptCount val="7"/>
                <c:pt idx="0">
                  <c:v>2010</c:v>
                </c:pt>
                <c:pt idx="1">
                  <c:v>2011</c:v>
                </c:pt>
                <c:pt idx="2">
                  <c:v>2012</c:v>
                </c:pt>
                <c:pt idx="3">
                  <c:v>2013</c:v>
                </c:pt>
                <c:pt idx="4">
                  <c:v>2014</c:v>
                </c:pt>
                <c:pt idx="5">
                  <c:v>2015</c:v>
                </c:pt>
                <c:pt idx="6">
                  <c:v>2016</c:v>
                </c:pt>
              </c:numCache>
            </c:numRef>
          </c:cat>
          <c:val>
            <c:numRef>
              <c:f>'BRMA Profile - Forth Valley'!$B$121:$H$121</c:f>
              <c:numCache>
                <c:formatCode>#,##0</c:formatCode>
                <c:ptCount val="7"/>
                <c:pt idx="0">
                  <c:v>642.74</c:v>
                </c:pt>
                <c:pt idx="1">
                  <c:v>626.70000000000005</c:v>
                </c:pt>
                <c:pt idx="2">
                  <c:v>647.5</c:v>
                </c:pt>
                <c:pt idx="3">
                  <c:v>637.34</c:v>
                </c:pt>
                <c:pt idx="4">
                  <c:v>637.21</c:v>
                </c:pt>
                <c:pt idx="5">
                  <c:v>633.64</c:v>
                </c:pt>
                <c:pt idx="6">
                  <c:v>677.94</c:v>
                </c:pt>
              </c:numCache>
            </c:numRef>
          </c:val>
          <c:smooth val="0"/>
        </c:ser>
        <c:ser>
          <c:idx val="1"/>
          <c:order val="2"/>
          <c:tx>
            <c:strRef>
              <c:f>'BRMA Profile - Forth Valley'!$A$120</c:f>
              <c:strCache>
                <c:ptCount val="1"/>
                <c:pt idx="0">
                  <c:v>2 Bedrooms</c:v>
                </c:pt>
              </c:strCache>
            </c:strRef>
          </c:tx>
          <c:cat>
            <c:numRef>
              <c:f>'BRMA Profile - Forth Valley'!$B$117:$H$117</c:f>
              <c:numCache>
                <c:formatCode>General</c:formatCode>
                <c:ptCount val="7"/>
                <c:pt idx="0">
                  <c:v>2010</c:v>
                </c:pt>
                <c:pt idx="1">
                  <c:v>2011</c:v>
                </c:pt>
                <c:pt idx="2">
                  <c:v>2012</c:v>
                </c:pt>
                <c:pt idx="3">
                  <c:v>2013</c:v>
                </c:pt>
                <c:pt idx="4">
                  <c:v>2014</c:v>
                </c:pt>
                <c:pt idx="5">
                  <c:v>2015</c:v>
                </c:pt>
                <c:pt idx="6">
                  <c:v>2016</c:v>
                </c:pt>
              </c:numCache>
            </c:numRef>
          </c:cat>
          <c:val>
            <c:numRef>
              <c:f>'BRMA Profile - Forth Valley'!$B$120:$H$120</c:f>
              <c:numCache>
                <c:formatCode>#,##0</c:formatCode>
                <c:ptCount val="7"/>
                <c:pt idx="0">
                  <c:v>492.41</c:v>
                </c:pt>
                <c:pt idx="1">
                  <c:v>506.53</c:v>
                </c:pt>
                <c:pt idx="2">
                  <c:v>510.32</c:v>
                </c:pt>
                <c:pt idx="3">
                  <c:v>505.6</c:v>
                </c:pt>
                <c:pt idx="4">
                  <c:v>506.37</c:v>
                </c:pt>
                <c:pt idx="5">
                  <c:v>508.44</c:v>
                </c:pt>
                <c:pt idx="6">
                  <c:v>529.72</c:v>
                </c:pt>
              </c:numCache>
            </c:numRef>
          </c:val>
          <c:smooth val="0"/>
        </c:ser>
        <c:ser>
          <c:idx val="2"/>
          <c:order val="3"/>
          <c:tx>
            <c:strRef>
              <c:f>'BRMA Profile - Forth Valley'!$A$119</c:f>
              <c:strCache>
                <c:ptCount val="1"/>
                <c:pt idx="0">
                  <c:v>1 Bedroom </c:v>
                </c:pt>
              </c:strCache>
            </c:strRef>
          </c:tx>
          <c:cat>
            <c:numRef>
              <c:f>'BRMA Profile - Forth Valley'!$B$117:$H$117</c:f>
              <c:numCache>
                <c:formatCode>General</c:formatCode>
                <c:ptCount val="7"/>
                <c:pt idx="0">
                  <c:v>2010</c:v>
                </c:pt>
                <c:pt idx="1">
                  <c:v>2011</c:v>
                </c:pt>
                <c:pt idx="2">
                  <c:v>2012</c:v>
                </c:pt>
                <c:pt idx="3">
                  <c:v>2013</c:v>
                </c:pt>
                <c:pt idx="4">
                  <c:v>2014</c:v>
                </c:pt>
                <c:pt idx="5">
                  <c:v>2015</c:v>
                </c:pt>
                <c:pt idx="6">
                  <c:v>2016</c:v>
                </c:pt>
              </c:numCache>
            </c:numRef>
          </c:cat>
          <c:val>
            <c:numRef>
              <c:f>'BRMA Profile - Forth Valley'!$B$119:$H$119</c:f>
              <c:numCache>
                <c:formatCode>#,##0</c:formatCode>
                <c:ptCount val="7"/>
                <c:pt idx="0">
                  <c:v>386.8</c:v>
                </c:pt>
                <c:pt idx="1">
                  <c:v>384.61</c:v>
                </c:pt>
                <c:pt idx="2">
                  <c:v>392.76</c:v>
                </c:pt>
                <c:pt idx="3">
                  <c:v>388.84</c:v>
                </c:pt>
                <c:pt idx="4">
                  <c:v>387.39</c:v>
                </c:pt>
                <c:pt idx="5">
                  <c:v>396.32</c:v>
                </c:pt>
                <c:pt idx="6">
                  <c:v>407.52</c:v>
                </c:pt>
              </c:numCache>
            </c:numRef>
          </c:val>
          <c:smooth val="0"/>
        </c:ser>
        <c:ser>
          <c:idx val="3"/>
          <c:order val="4"/>
          <c:tx>
            <c:strRef>
              <c:f>'BRMA Profile - Forth Valley'!$A$118</c:f>
              <c:strCache>
                <c:ptCount val="1"/>
                <c:pt idx="0">
                  <c:v>1 Bedroom Shared</c:v>
                </c:pt>
              </c:strCache>
            </c:strRef>
          </c:tx>
          <c:cat>
            <c:numRef>
              <c:f>'BRMA Profile - Forth Valley'!$B$117:$H$117</c:f>
              <c:numCache>
                <c:formatCode>General</c:formatCode>
                <c:ptCount val="7"/>
                <c:pt idx="0">
                  <c:v>2010</c:v>
                </c:pt>
                <c:pt idx="1">
                  <c:v>2011</c:v>
                </c:pt>
                <c:pt idx="2">
                  <c:v>2012</c:v>
                </c:pt>
                <c:pt idx="3">
                  <c:v>2013</c:v>
                </c:pt>
                <c:pt idx="4">
                  <c:v>2014</c:v>
                </c:pt>
                <c:pt idx="5">
                  <c:v>2015</c:v>
                </c:pt>
                <c:pt idx="6">
                  <c:v>2016</c:v>
                </c:pt>
              </c:numCache>
            </c:numRef>
          </c:cat>
          <c:val>
            <c:numRef>
              <c:f>'BRMA Profile - Forth Valley'!$B$118:$H$118</c:f>
              <c:numCache>
                <c:formatCode>#,##0</c:formatCode>
                <c:ptCount val="7"/>
                <c:pt idx="0">
                  <c:v>275.63</c:v>
                </c:pt>
                <c:pt idx="1">
                  <c:v>278.14</c:v>
                </c:pt>
                <c:pt idx="2">
                  <c:v>273.16000000000003</c:v>
                </c:pt>
                <c:pt idx="3">
                  <c:v>284.89</c:v>
                </c:pt>
                <c:pt idx="4">
                  <c:v>308.49</c:v>
                </c:pt>
                <c:pt idx="5">
                  <c:v>307.52</c:v>
                </c:pt>
                <c:pt idx="6">
                  <c:v>350.9</c:v>
                </c:pt>
              </c:numCache>
            </c:numRef>
          </c:val>
          <c:smooth val="0"/>
        </c:ser>
        <c:dLbls>
          <c:showLegendKey val="0"/>
          <c:showVal val="0"/>
          <c:showCatName val="0"/>
          <c:showSerName val="0"/>
          <c:showPercent val="0"/>
          <c:showBubbleSize val="0"/>
        </c:dLbls>
        <c:marker val="1"/>
        <c:smooth val="0"/>
        <c:axId val="50149632"/>
        <c:axId val="50159616"/>
      </c:lineChart>
      <c:catAx>
        <c:axId val="50149632"/>
        <c:scaling>
          <c:orientation val="minMax"/>
        </c:scaling>
        <c:delete val="0"/>
        <c:axPos val="b"/>
        <c:numFmt formatCode="General" sourceLinked="1"/>
        <c:majorTickMark val="none"/>
        <c:minorTickMark val="none"/>
        <c:tickLblPos val="nextTo"/>
        <c:txPr>
          <a:bodyPr/>
          <a:lstStyle/>
          <a:p>
            <a:pPr>
              <a:defRPr sz="800"/>
            </a:pPr>
            <a:endParaRPr lang="en-US"/>
          </a:p>
        </c:txPr>
        <c:crossAx val="50159616"/>
        <c:crosses val="autoZero"/>
        <c:auto val="1"/>
        <c:lblAlgn val="ctr"/>
        <c:lblOffset val="100"/>
        <c:noMultiLvlLbl val="0"/>
      </c:catAx>
      <c:valAx>
        <c:axId val="5015961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014963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Forth Valley'!$I$122</c:f>
              <c:strCache>
                <c:ptCount val="1"/>
                <c:pt idx="0">
                  <c:v>4 Bedrooms</c:v>
                </c:pt>
              </c:strCache>
            </c:strRef>
          </c:tx>
          <c:cat>
            <c:numRef>
              <c:f>'BRMA Profile - Forth Valley'!$J$117:$P$117</c:f>
              <c:numCache>
                <c:formatCode>General</c:formatCode>
                <c:ptCount val="7"/>
                <c:pt idx="0">
                  <c:v>2010</c:v>
                </c:pt>
                <c:pt idx="1">
                  <c:v>2011</c:v>
                </c:pt>
                <c:pt idx="2">
                  <c:v>2012</c:v>
                </c:pt>
                <c:pt idx="3">
                  <c:v>2013</c:v>
                </c:pt>
                <c:pt idx="4">
                  <c:v>2014</c:v>
                </c:pt>
                <c:pt idx="5">
                  <c:v>2015</c:v>
                </c:pt>
                <c:pt idx="6">
                  <c:v>2016</c:v>
                </c:pt>
              </c:numCache>
            </c:numRef>
          </c:cat>
          <c:val>
            <c:numRef>
              <c:f>'BRMA Profile - Forth Valley'!$J$122:$P$122</c:f>
              <c:numCache>
                <c:formatCode>#,##0</c:formatCode>
                <c:ptCount val="7"/>
                <c:pt idx="0">
                  <c:v>800</c:v>
                </c:pt>
                <c:pt idx="1">
                  <c:v>800</c:v>
                </c:pt>
                <c:pt idx="2">
                  <c:v>850</c:v>
                </c:pt>
                <c:pt idx="3">
                  <c:v>850</c:v>
                </c:pt>
                <c:pt idx="4">
                  <c:v>850</c:v>
                </c:pt>
                <c:pt idx="5">
                  <c:v>850</c:v>
                </c:pt>
                <c:pt idx="6">
                  <c:v>950</c:v>
                </c:pt>
              </c:numCache>
            </c:numRef>
          </c:val>
          <c:smooth val="0"/>
        </c:ser>
        <c:ser>
          <c:idx val="0"/>
          <c:order val="1"/>
          <c:tx>
            <c:strRef>
              <c:f>'BRMA Profile - Forth Valley'!$I$121</c:f>
              <c:strCache>
                <c:ptCount val="1"/>
                <c:pt idx="0">
                  <c:v>3 Bedrooms</c:v>
                </c:pt>
              </c:strCache>
            </c:strRef>
          </c:tx>
          <c:cat>
            <c:numRef>
              <c:f>'BRMA Profile - Forth Valley'!$J$117:$P$117</c:f>
              <c:numCache>
                <c:formatCode>General</c:formatCode>
                <c:ptCount val="7"/>
                <c:pt idx="0">
                  <c:v>2010</c:v>
                </c:pt>
                <c:pt idx="1">
                  <c:v>2011</c:v>
                </c:pt>
                <c:pt idx="2">
                  <c:v>2012</c:v>
                </c:pt>
                <c:pt idx="3">
                  <c:v>2013</c:v>
                </c:pt>
                <c:pt idx="4">
                  <c:v>2014</c:v>
                </c:pt>
                <c:pt idx="5">
                  <c:v>2015</c:v>
                </c:pt>
                <c:pt idx="6">
                  <c:v>2016</c:v>
                </c:pt>
              </c:numCache>
            </c:numRef>
          </c:cat>
          <c:val>
            <c:numRef>
              <c:f>'BRMA Profile - Forth Valley'!$J$121:$P$121</c:f>
              <c:numCache>
                <c:formatCode>#,##0</c:formatCode>
                <c:ptCount val="7"/>
                <c:pt idx="0">
                  <c:v>600</c:v>
                </c:pt>
                <c:pt idx="1">
                  <c:v>600</c:v>
                </c:pt>
                <c:pt idx="2">
                  <c:v>625</c:v>
                </c:pt>
                <c:pt idx="3">
                  <c:v>600</c:v>
                </c:pt>
                <c:pt idx="4">
                  <c:v>595</c:v>
                </c:pt>
                <c:pt idx="5">
                  <c:v>600</c:v>
                </c:pt>
                <c:pt idx="6">
                  <c:v>650</c:v>
                </c:pt>
              </c:numCache>
            </c:numRef>
          </c:val>
          <c:smooth val="0"/>
        </c:ser>
        <c:ser>
          <c:idx val="1"/>
          <c:order val="2"/>
          <c:tx>
            <c:strRef>
              <c:f>'BRMA Profile - Forth Valley'!$I$120</c:f>
              <c:strCache>
                <c:ptCount val="1"/>
                <c:pt idx="0">
                  <c:v>2 Bedrooms</c:v>
                </c:pt>
              </c:strCache>
            </c:strRef>
          </c:tx>
          <c:cat>
            <c:numRef>
              <c:f>'BRMA Profile - Forth Valley'!$J$117:$P$117</c:f>
              <c:numCache>
                <c:formatCode>General</c:formatCode>
                <c:ptCount val="7"/>
                <c:pt idx="0">
                  <c:v>2010</c:v>
                </c:pt>
                <c:pt idx="1">
                  <c:v>2011</c:v>
                </c:pt>
                <c:pt idx="2">
                  <c:v>2012</c:v>
                </c:pt>
                <c:pt idx="3">
                  <c:v>2013</c:v>
                </c:pt>
                <c:pt idx="4">
                  <c:v>2014</c:v>
                </c:pt>
                <c:pt idx="5">
                  <c:v>2015</c:v>
                </c:pt>
                <c:pt idx="6">
                  <c:v>2016</c:v>
                </c:pt>
              </c:numCache>
            </c:numRef>
          </c:cat>
          <c:val>
            <c:numRef>
              <c:f>'BRMA Profile - Forth Valley'!$J$120:$P$120</c:f>
              <c:numCache>
                <c:formatCode>#,##0</c:formatCode>
                <c:ptCount val="7"/>
                <c:pt idx="0">
                  <c:v>482.5</c:v>
                </c:pt>
                <c:pt idx="1">
                  <c:v>495</c:v>
                </c:pt>
                <c:pt idx="2">
                  <c:v>500</c:v>
                </c:pt>
                <c:pt idx="3">
                  <c:v>495</c:v>
                </c:pt>
                <c:pt idx="4">
                  <c:v>495</c:v>
                </c:pt>
                <c:pt idx="5">
                  <c:v>495</c:v>
                </c:pt>
                <c:pt idx="6">
                  <c:v>510</c:v>
                </c:pt>
              </c:numCache>
            </c:numRef>
          </c:val>
          <c:smooth val="0"/>
        </c:ser>
        <c:ser>
          <c:idx val="2"/>
          <c:order val="3"/>
          <c:tx>
            <c:strRef>
              <c:f>'BRMA Profile - Forth Valley'!$I$119</c:f>
              <c:strCache>
                <c:ptCount val="1"/>
                <c:pt idx="0">
                  <c:v>1 Bedroom </c:v>
                </c:pt>
              </c:strCache>
            </c:strRef>
          </c:tx>
          <c:cat>
            <c:numRef>
              <c:f>'BRMA Profile - Forth Valley'!$J$117:$P$117</c:f>
              <c:numCache>
                <c:formatCode>General</c:formatCode>
                <c:ptCount val="7"/>
                <c:pt idx="0">
                  <c:v>2010</c:v>
                </c:pt>
                <c:pt idx="1">
                  <c:v>2011</c:v>
                </c:pt>
                <c:pt idx="2">
                  <c:v>2012</c:v>
                </c:pt>
                <c:pt idx="3">
                  <c:v>2013</c:v>
                </c:pt>
                <c:pt idx="4">
                  <c:v>2014</c:v>
                </c:pt>
                <c:pt idx="5">
                  <c:v>2015</c:v>
                </c:pt>
                <c:pt idx="6">
                  <c:v>2016</c:v>
                </c:pt>
              </c:numCache>
            </c:numRef>
          </c:cat>
          <c:val>
            <c:numRef>
              <c:f>'BRMA Profile - Forth Valley'!$J$119:$P$119</c:f>
              <c:numCache>
                <c:formatCode>#,##0</c:formatCode>
                <c:ptCount val="7"/>
                <c:pt idx="0">
                  <c:v>375</c:v>
                </c:pt>
                <c:pt idx="1">
                  <c:v>385</c:v>
                </c:pt>
                <c:pt idx="2">
                  <c:v>395</c:v>
                </c:pt>
                <c:pt idx="3">
                  <c:v>390</c:v>
                </c:pt>
                <c:pt idx="4">
                  <c:v>392.5</c:v>
                </c:pt>
                <c:pt idx="5">
                  <c:v>380</c:v>
                </c:pt>
                <c:pt idx="6">
                  <c:v>395</c:v>
                </c:pt>
              </c:numCache>
            </c:numRef>
          </c:val>
          <c:smooth val="0"/>
        </c:ser>
        <c:ser>
          <c:idx val="3"/>
          <c:order val="4"/>
          <c:tx>
            <c:strRef>
              <c:f>'BRMA Profile - Forth Valley'!$I$118</c:f>
              <c:strCache>
                <c:ptCount val="1"/>
                <c:pt idx="0">
                  <c:v>1 Bedroom Shared</c:v>
                </c:pt>
              </c:strCache>
            </c:strRef>
          </c:tx>
          <c:cat>
            <c:numRef>
              <c:f>'BRMA Profile - Forth Valley'!$J$117:$P$117</c:f>
              <c:numCache>
                <c:formatCode>General</c:formatCode>
                <c:ptCount val="7"/>
                <c:pt idx="0">
                  <c:v>2010</c:v>
                </c:pt>
                <c:pt idx="1">
                  <c:v>2011</c:v>
                </c:pt>
                <c:pt idx="2">
                  <c:v>2012</c:v>
                </c:pt>
                <c:pt idx="3">
                  <c:v>2013</c:v>
                </c:pt>
                <c:pt idx="4">
                  <c:v>2014</c:v>
                </c:pt>
                <c:pt idx="5">
                  <c:v>2015</c:v>
                </c:pt>
                <c:pt idx="6">
                  <c:v>2016</c:v>
                </c:pt>
              </c:numCache>
            </c:numRef>
          </c:cat>
          <c:val>
            <c:numRef>
              <c:f>'BRMA Profile - Forth Valley'!$J$118:$P$118</c:f>
              <c:numCache>
                <c:formatCode>#,##0</c:formatCode>
                <c:ptCount val="7"/>
                <c:pt idx="0">
                  <c:v>285</c:v>
                </c:pt>
                <c:pt idx="1">
                  <c:v>275</c:v>
                </c:pt>
                <c:pt idx="2">
                  <c:v>275</c:v>
                </c:pt>
                <c:pt idx="3">
                  <c:v>275</c:v>
                </c:pt>
                <c:pt idx="4">
                  <c:v>305</c:v>
                </c:pt>
                <c:pt idx="5">
                  <c:v>300</c:v>
                </c:pt>
                <c:pt idx="6">
                  <c:v>333</c:v>
                </c:pt>
              </c:numCache>
            </c:numRef>
          </c:val>
          <c:smooth val="0"/>
        </c:ser>
        <c:dLbls>
          <c:showLegendKey val="0"/>
          <c:showVal val="0"/>
          <c:showCatName val="0"/>
          <c:showSerName val="0"/>
          <c:showPercent val="0"/>
          <c:showBubbleSize val="0"/>
        </c:dLbls>
        <c:marker val="1"/>
        <c:smooth val="0"/>
        <c:axId val="49491968"/>
        <c:axId val="49493504"/>
      </c:lineChart>
      <c:catAx>
        <c:axId val="49491968"/>
        <c:scaling>
          <c:orientation val="minMax"/>
        </c:scaling>
        <c:delete val="0"/>
        <c:axPos val="b"/>
        <c:numFmt formatCode="General" sourceLinked="1"/>
        <c:majorTickMark val="none"/>
        <c:minorTickMark val="none"/>
        <c:tickLblPos val="nextTo"/>
        <c:txPr>
          <a:bodyPr/>
          <a:lstStyle/>
          <a:p>
            <a:pPr>
              <a:defRPr sz="800"/>
            </a:pPr>
            <a:endParaRPr lang="en-US"/>
          </a:p>
        </c:txPr>
        <c:crossAx val="49493504"/>
        <c:crosses val="autoZero"/>
        <c:auto val="1"/>
        <c:lblAlgn val="ctr"/>
        <c:lblOffset val="100"/>
        <c:noMultiLvlLbl val="0"/>
      </c:catAx>
      <c:valAx>
        <c:axId val="4949350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949196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Greater Glasgow'!$A$9</c:f>
              <c:strCache>
                <c:ptCount val="1"/>
                <c:pt idx="0">
                  <c:v>Upper Quartile</c:v>
                </c:pt>
              </c:strCache>
            </c:strRef>
          </c:tx>
          <c:cat>
            <c:numRef>
              <c:f>'BRMA Profile - Greater Glasgow'!$B$5:$H$5</c:f>
              <c:numCache>
                <c:formatCode>General</c:formatCode>
                <c:ptCount val="7"/>
                <c:pt idx="0">
                  <c:v>2010</c:v>
                </c:pt>
                <c:pt idx="1">
                  <c:v>2011</c:v>
                </c:pt>
                <c:pt idx="2">
                  <c:v>2012</c:v>
                </c:pt>
                <c:pt idx="3">
                  <c:v>2013</c:v>
                </c:pt>
                <c:pt idx="4">
                  <c:v>2014</c:v>
                </c:pt>
                <c:pt idx="5">
                  <c:v>2015</c:v>
                </c:pt>
                <c:pt idx="6">
                  <c:v>2016</c:v>
                </c:pt>
              </c:numCache>
            </c:numRef>
          </c:cat>
          <c:val>
            <c:numRef>
              <c:f>'BRMA Profile - Greater Glasgow'!$B$9:$H$9</c:f>
              <c:numCache>
                <c:formatCode>#,##0</c:formatCode>
                <c:ptCount val="7"/>
                <c:pt idx="0">
                  <c:v>485</c:v>
                </c:pt>
                <c:pt idx="1">
                  <c:v>495</c:v>
                </c:pt>
                <c:pt idx="2">
                  <c:v>495</c:v>
                </c:pt>
                <c:pt idx="3">
                  <c:v>500</c:v>
                </c:pt>
                <c:pt idx="4">
                  <c:v>535</c:v>
                </c:pt>
                <c:pt idx="5">
                  <c:v>575</c:v>
                </c:pt>
                <c:pt idx="6">
                  <c:v>595</c:v>
                </c:pt>
              </c:numCache>
            </c:numRef>
          </c:val>
          <c:smooth val="0"/>
        </c:ser>
        <c:ser>
          <c:idx val="0"/>
          <c:order val="1"/>
          <c:tx>
            <c:strRef>
              <c:f>'BRMA Profile - Greater Glasgow'!$A$8</c:f>
              <c:strCache>
                <c:ptCount val="1"/>
                <c:pt idx="0">
                  <c:v>Mean</c:v>
                </c:pt>
              </c:strCache>
            </c:strRef>
          </c:tx>
          <c:cat>
            <c:numRef>
              <c:f>'BRMA Profile - Greater Glasgow'!$B$5:$H$5</c:f>
              <c:numCache>
                <c:formatCode>General</c:formatCode>
                <c:ptCount val="7"/>
                <c:pt idx="0">
                  <c:v>2010</c:v>
                </c:pt>
                <c:pt idx="1">
                  <c:v>2011</c:v>
                </c:pt>
                <c:pt idx="2">
                  <c:v>2012</c:v>
                </c:pt>
                <c:pt idx="3">
                  <c:v>2013</c:v>
                </c:pt>
                <c:pt idx="4">
                  <c:v>2014</c:v>
                </c:pt>
                <c:pt idx="5">
                  <c:v>2015</c:v>
                </c:pt>
                <c:pt idx="6">
                  <c:v>2016</c:v>
                </c:pt>
              </c:numCache>
            </c:numRef>
          </c:cat>
          <c:val>
            <c:numRef>
              <c:f>'BRMA Profile - Greater Glasgow'!$B$8:$H$8</c:f>
              <c:numCache>
                <c:formatCode>#,##0</c:formatCode>
                <c:ptCount val="7"/>
                <c:pt idx="0">
                  <c:v>437.14</c:v>
                </c:pt>
                <c:pt idx="1">
                  <c:v>451.11</c:v>
                </c:pt>
                <c:pt idx="2">
                  <c:v>444.05</c:v>
                </c:pt>
                <c:pt idx="3">
                  <c:v>455.78</c:v>
                </c:pt>
                <c:pt idx="4">
                  <c:v>476.49</c:v>
                </c:pt>
                <c:pt idx="5">
                  <c:v>501.23</c:v>
                </c:pt>
                <c:pt idx="6">
                  <c:v>520.03</c:v>
                </c:pt>
              </c:numCache>
            </c:numRef>
          </c:val>
          <c:smooth val="0"/>
        </c:ser>
        <c:ser>
          <c:idx val="2"/>
          <c:order val="2"/>
          <c:tx>
            <c:strRef>
              <c:f>'BRMA Profile - Greater Glasgow'!$A$7</c:f>
              <c:strCache>
                <c:ptCount val="1"/>
                <c:pt idx="0">
                  <c:v>Median</c:v>
                </c:pt>
              </c:strCache>
            </c:strRef>
          </c:tx>
          <c:cat>
            <c:numRef>
              <c:f>'BRMA Profile - Greater Glasgow'!$B$5:$H$5</c:f>
              <c:numCache>
                <c:formatCode>General</c:formatCode>
                <c:ptCount val="7"/>
                <c:pt idx="0">
                  <c:v>2010</c:v>
                </c:pt>
                <c:pt idx="1">
                  <c:v>2011</c:v>
                </c:pt>
                <c:pt idx="2">
                  <c:v>2012</c:v>
                </c:pt>
                <c:pt idx="3">
                  <c:v>2013</c:v>
                </c:pt>
                <c:pt idx="4">
                  <c:v>2014</c:v>
                </c:pt>
                <c:pt idx="5">
                  <c:v>2015</c:v>
                </c:pt>
                <c:pt idx="6">
                  <c:v>2016</c:v>
                </c:pt>
              </c:numCache>
            </c:numRef>
          </c:cat>
          <c:val>
            <c:numRef>
              <c:f>'BRMA Profile - Greater Glasgow'!$B$7:$H$7</c:f>
              <c:numCache>
                <c:formatCode>#,##0</c:formatCode>
                <c:ptCount val="7"/>
                <c:pt idx="0">
                  <c:v>425</c:v>
                </c:pt>
                <c:pt idx="1">
                  <c:v>450</c:v>
                </c:pt>
                <c:pt idx="2">
                  <c:v>430</c:v>
                </c:pt>
                <c:pt idx="3">
                  <c:v>450</c:v>
                </c:pt>
                <c:pt idx="4">
                  <c:v>450</c:v>
                </c:pt>
                <c:pt idx="5">
                  <c:v>480</c:v>
                </c:pt>
                <c:pt idx="6">
                  <c:v>495</c:v>
                </c:pt>
              </c:numCache>
            </c:numRef>
          </c:val>
          <c:smooth val="0"/>
        </c:ser>
        <c:ser>
          <c:idx val="3"/>
          <c:order val="3"/>
          <c:tx>
            <c:strRef>
              <c:f>'BRMA Profile - Greater Glasgow'!$A$6</c:f>
              <c:strCache>
                <c:ptCount val="1"/>
                <c:pt idx="0">
                  <c:v>Lower Quartile</c:v>
                </c:pt>
              </c:strCache>
            </c:strRef>
          </c:tx>
          <c:marker>
            <c:symbol val="circle"/>
            <c:size val="7"/>
          </c:marker>
          <c:cat>
            <c:numRef>
              <c:f>'BRMA Profile - Greater Glasgow'!$B$5:$H$5</c:f>
              <c:numCache>
                <c:formatCode>General</c:formatCode>
                <c:ptCount val="7"/>
                <c:pt idx="0">
                  <c:v>2010</c:v>
                </c:pt>
                <c:pt idx="1">
                  <c:v>2011</c:v>
                </c:pt>
                <c:pt idx="2">
                  <c:v>2012</c:v>
                </c:pt>
                <c:pt idx="3">
                  <c:v>2013</c:v>
                </c:pt>
                <c:pt idx="4">
                  <c:v>2014</c:v>
                </c:pt>
                <c:pt idx="5">
                  <c:v>2015</c:v>
                </c:pt>
                <c:pt idx="6">
                  <c:v>2016</c:v>
                </c:pt>
              </c:numCache>
            </c:numRef>
          </c:cat>
          <c:val>
            <c:numRef>
              <c:f>'BRMA Profile - Greater Glasgow'!$B$6:$H$6</c:f>
              <c:numCache>
                <c:formatCode>#,##0</c:formatCode>
                <c:ptCount val="7"/>
                <c:pt idx="0">
                  <c:v>380</c:v>
                </c:pt>
                <c:pt idx="1">
                  <c:v>395</c:v>
                </c:pt>
                <c:pt idx="2">
                  <c:v>375</c:v>
                </c:pt>
                <c:pt idx="3">
                  <c:v>395</c:v>
                </c:pt>
                <c:pt idx="4">
                  <c:v>395</c:v>
                </c:pt>
                <c:pt idx="5">
                  <c:v>420</c:v>
                </c:pt>
                <c:pt idx="6">
                  <c:v>425</c:v>
                </c:pt>
              </c:numCache>
            </c:numRef>
          </c:val>
          <c:smooth val="0"/>
        </c:ser>
        <c:dLbls>
          <c:showLegendKey val="0"/>
          <c:showVal val="0"/>
          <c:showCatName val="0"/>
          <c:showSerName val="0"/>
          <c:showPercent val="0"/>
          <c:showBubbleSize val="0"/>
        </c:dLbls>
        <c:marker val="1"/>
        <c:smooth val="0"/>
        <c:axId val="49155072"/>
        <c:axId val="49160960"/>
      </c:lineChart>
      <c:catAx>
        <c:axId val="49155072"/>
        <c:scaling>
          <c:orientation val="minMax"/>
        </c:scaling>
        <c:delete val="0"/>
        <c:axPos val="b"/>
        <c:numFmt formatCode="General" sourceLinked="1"/>
        <c:majorTickMark val="none"/>
        <c:minorTickMark val="none"/>
        <c:tickLblPos val="nextTo"/>
        <c:txPr>
          <a:bodyPr/>
          <a:lstStyle/>
          <a:p>
            <a:pPr>
              <a:defRPr sz="800"/>
            </a:pPr>
            <a:endParaRPr lang="en-US"/>
          </a:p>
        </c:txPr>
        <c:crossAx val="49160960"/>
        <c:crosses val="autoZero"/>
        <c:auto val="1"/>
        <c:lblAlgn val="ctr"/>
        <c:lblOffset val="100"/>
        <c:noMultiLvlLbl val="0"/>
      </c:catAx>
      <c:valAx>
        <c:axId val="4916096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9155072"/>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Greater Glasgow'!$A$31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Greater Glasgow'!$B$27:$H$27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Glasgow'!$B$31:$H$31</c:f>
              <c:numCache>
                <c:formatCode>#,##0</c:formatCode>
                <c:ptCount val="7"/>
                <c:pt idx="0">
                  <c:v>600</c:v>
                </c:pt>
                <c:pt idx="1">
                  <c:v>650</c:v>
                </c:pt>
                <c:pt idx="2">
                  <c:v>625</c:v>
                </c:pt>
                <c:pt idx="3">
                  <c:v>650</c:v>
                </c:pt>
                <c:pt idx="4">
                  <c:v>695</c:v>
                </c:pt>
                <c:pt idx="5">
                  <c:v>750</c:v>
                </c:pt>
                <c:pt idx="6">
                  <c:v>795</c:v>
                </c:pt>
              </c:numCache>
            </c:numRef>
          </c:val>
          <c:smooth val="0"/>
        </c:ser>
        <c:ser>
          <c:idx val="2"/>
          <c:order val="1"/>
          <c:tx>
            <c:strRef>
              <c:f>'BRMA Profile - Greater Glasgow'!$A$30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Greater Glasgow'!$B$27:$H$27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Glasgow'!$B$30:$H$30</c:f>
              <c:numCache>
                <c:formatCode>#,##0</c:formatCode>
                <c:ptCount val="7"/>
                <c:pt idx="0">
                  <c:v>563.64</c:v>
                </c:pt>
                <c:pt idx="1">
                  <c:v>588.04999999999995</c:v>
                </c:pt>
                <c:pt idx="2">
                  <c:v>572.74</c:v>
                </c:pt>
                <c:pt idx="3">
                  <c:v>593.71</c:v>
                </c:pt>
                <c:pt idx="4">
                  <c:v>626.38</c:v>
                </c:pt>
                <c:pt idx="5">
                  <c:v>667.74</c:v>
                </c:pt>
                <c:pt idx="6">
                  <c:v>695.92</c:v>
                </c:pt>
              </c:numCache>
            </c:numRef>
          </c:val>
          <c:smooth val="0"/>
        </c:ser>
        <c:ser>
          <c:idx val="1"/>
          <c:order val="2"/>
          <c:tx>
            <c:strRef>
              <c:f>'BRMA Profile - Greater Glasgow'!$A$29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Greater Glasgow'!$B$27:$H$27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Glasgow'!$B$29:$H$29</c:f>
              <c:numCache>
                <c:formatCode>#,##0</c:formatCode>
                <c:ptCount val="7"/>
                <c:pt idx="0">
                  <c:v>550</c:v>
                </c:pt>
                <c:pt idx="1">
                  <c:v>550</c:v>
                </c:pt>
                <c:pt idx="2">
                  <c:v>550</c:v>
                </c:pt>
                <c:pt idx="3">
                  <c:v>550</c:v>
                </c:pt>
                <c:pt idx="4">
                  <c:v>575</c:v>
                </c:pt>
                <c:pt idx="5">
                  <c:v>625</c:v>
                </c:pt>
                <c:pt idx="6">
                  <c:v>650</c:v>
                </c:pt>
              </c:numCache>
            </c:numRef>
          </c:val>
          <c:smooth val="0"/>
        </c:ser>
        <c:ser>
          <c:idx val="0"/>
          <c:order val="3"/>
          <c:tx>
            <c:strRef>
              <c:f>'BRMA Profile - Greater Glasgow'!$A$28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Greater Glasgow'!$B$27:$H$27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Glasgow'!$B$28:$H$28</c:f>
              <c:numCache>
                <c:formatCode>#,##0</c:formatCode>
                <c:ptCount val="7"/>
                <c:pt idx="0">
                  <c:v>495</c:v>
                </c:pt>
                <c:pt idx="1">
                  <c:v>495</c:v>
                </c:pt>
                <c:pt idx="2">
                  <c:v>495</c:v>
                </c:pt>
                <c:pt idx="3">
                  <c:v>495</c:v>
                </c:pt>
                <c:pt idx="4">
                  <c:v>500</c:v>
                </c:pt>
                <c:pt idx="5" formatCode="General">
                  <c:v>525</c:v>
                </c:pt>
                <c:pt idx="6" formatCode="General">
                  <c:v>550</c:v>
                </c:pt>
              </c:numCache>
            </c:numRef>
          </c:val>
          <c:smooth val="0"/>
        </c:ser>
        <c:dLbls>
          <c:showLegendKey val="0"/>
          <c:showVal val="0"/>
          <c:showCatName val="0"/>
          <c:showSerName val="0"/>
          <c:showPercent val="0"/>
          <c:showBubbleSize val="0"/>
        </c:dLbls>
        <c:marker val="1"/>
        <c:smooth val="0"/>
        <c:axId val="49184128"/>
        <c:axId val="49210880"/>
      </c:lineChart>
      <c:catAx>
        <c:axId val="49184128"/>
        <c:scaling>
          <c:orientation val="minMax"/>
        </c:scaling>
        <c:delete val="0"/>
        <c:axPos val="b"/>
        <c:numFmt formatCode="General" sourceLinked="1"/>
        <c:majorTickMark val="none"/>
        <c:minorTickMark val="none"/>
        <c:tickLblPos val="nextTo"/>
        <c:txPr>
          <a:bodyPr/>
          <a:lstStyle/>
          <a:p>
            <a:pPr>
              <a:defRPr sz="800"/>
            </a:pPr>
            <a:endParaRPr lang="en-US"/>
          </a:p>
        </c:txPr>
        <c:crossAx val="49210880"/>
        <c:crosses val="autoZero"/>
        <c:auto val="1"/>
        <c:lblAlgn val="ctr"/>
        <c:lblOffset val="100"/>
        <c:noMultiLvlLbl val="0"/>
      </c:catAx>
      <c:valAx>
        <c:axId val="4921088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918412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Greater Glasgow'!$A$53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Greater Glasgow'!$B$49:$H$49</c:f>
              <c:numCache>
                <c:formatCode>General</c:formatCode>
                <c:ptCount val="7"/>
                <c:pt idx="0">
                  <c:v>2010</c:v>
                </c:pt>
                <c:pt idx="1">
                  <c:v>2011</c:v>
                </c:pt>
                <c:pt idx="2">
                  <c:v>2012</c:v>
                </c:pt>
                <c:pt idx="3">
                  <c:v>2013</c:v>
                </c:pt>
                <c:pt idx="4">
                  <c:v>2014</c:v>
                </c:pt>
                <c:pt idx="5">
                  <c:v>2015</c:v>
                </c:pt>
                <c:pt idx="6">
                  <c:v>2016</c:v>
                </c:pt>
              </c:numCache>
            </c:numRef>
          </c:cat>
          <c:val>
            <c:numRef>
              <c:f>'BRMA Profile - Greater Glasgow'!$B$53:$H$53</c:f>
              <c:numCache>
                <c:formatCode>#,##0</c:formatCode>
                <c:ptCount val="7"/>
                <c:pt idx="0">
                  <c:v>825</c:v>
                </c:pt>
                <c:pt idx="1">
                  <c:v>862.5</c:v>
                </c:pt>
                <c:pt idx="2">
                  <c:v>800</c:v>
                </c:pt>
                <c:pt idx="3">
                  <c:v>850</c:v>
                </c:pt>
                <c:pt idx="4">
                  <c:v>900</c:v>
                </c:pt>
                <c:pt idx="5">
                  <c:v>975</c:v>
                </c:pt>
                <c:pt idx="6">
                  <c:v>1170</c:v>
                </c:pt>
              </c:numCache>
            </c:numRef>
          </c:val>
          <c:smooth val="0"/>
        </c:ser>
        <c:ser>
          <c:idx val="1"/>
          <c:order val="1"/>
          <c:tx>
            <c:strRef>
              <c:f>'BRMA Profile - Greater Glasgow'!$A$52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Greater Glasgow'!$B$49:$H$49</c:f>
              <c:numCache>
                <c:formatCode>General</c:formatCode>
                <c:ptCount val="7"/>
                <c:pt idx="0">
                  <c:v>2010</c:v>
                </c:pt>
                <c:pt idx="1">
                  <c:v>2011</c:v>
                </c:pt>
                <c:pt idx="2">
                  <c:v>2012</c:v>
                </c:pt>
                <c:pt idx="3">
                  <c:v>2013</c:v>
                </c:pt>
                <c:pt idx="4">
                  <c:v>2014</c:v>
                </c:pt>
                <c:pt idx="5">
                  <c:v>2015</c:v>
                </c:pt>
                <c:pt idx="6">
                  <c:v>2016</c:v>
                </c:pt>
              </c:numCache>
            </c:numRef>
          </c:cat>
          <c:val>
            <c:numRef>
              <c:f>'BRMA Profile - Greater Glasgow'!$B$52:$H$52</c:f>
              <c:numCache>
                <c:formatCode>#,##0</c:formatCode>
                <c:ptCount val="7"/>
                <c:pt idx="0">
                  <c:v>728.19</c:v>
                </c:pt>
                <c:pt idx="1">
                  <c:v>753.27</c:v>
                </c:pt>
                <c:pt idx="2">
                  <c:v>734.1</c:v>
                </c:pt>
                <c:pt idx="3">
                  <c:v>753.15</c:v>
                </c:pt>
                <c:pt idx="4">
                  <c:v>795.62</c:v>
                </c:pt>
                <c:pt idx="5">
                  <c:v>833.69</c:v>
                </c:pt>
                <c:pt idx="6">
                  <c:v>915.07</c:v>
                </c:pt>
              </c:numCache>
            </c:numRef>
          </c:val>
          <c:smooth val="0"/>
        </c:ser>
        <c:ser>
          <c:idx val="2"/>
          <c:order val="2"/>
          <c:tx>
            <c:strRef>
              <c:f>'BRMA Profile - Greater Glasgow'!$A$51</c:f>
              <c:strCache>
                <c:ptCount val="1"/>
                <c:pt idx="0">
                  <c:v>Median</c:v>
                </c:pt>
              </c:strCache>
            </c:strRef>
          </c:tx>
          <c:cat>
            <c:numRef>
              <c:f>'BRMA Profile - Greater Glasgow'!$B$49:$H$49</c:f>
              <c:numCache>
                <c:formatCode>General</c:formatCode>
                <c:ptCount val="7"/>
                <c:pt idx="0">
                  <c:v>2010</c:v>
                </c:pt>
                <c:pt idx="1">
                  <c:v>2011</c:v>
                </c:pt>
                <c:pt idx="2">
                  <c:v>2012</c:v>
                </c:pt>
                <c:pt idx="3">
                  <c:v>2013</c:v>
                </c:pt>
                <c:pt idx="4">
                  <c:v>2014</c:v>
                </c:pt>
                <c:pt idx="5">
                  <c:v>2015</c:v>
                </c:pt>
                <c:pt idx="6">
                  <c:v>2016</c:v>
                </c:pt>
              </c:numCache>
            </c:numRef>
          </c:cat>
          <c:val>
            <c:numRef>
              <c:f>'BRMA Profile - Greater Glasgow'!$B$51:$H$51</c:f>
              <c:numCache>
                <c:formatCode>#,##0</c:formatCode>
                <c:ptCount val="7"/>
                <c:pt idx="0">
                  <c:v>695</c:v>
                </c:pt>
                <c:pt idx="1">
                  <c:v>695</c:v>
                </c:pt>
                <c:pt idx="2">
                  <c:v>695</c:v>
                </c:pt>
                <c:pt idx="3">
                  <c:v>675</c:v>
                </c:pt>
                <c:pt idx="4">
                  <c:v>695</c:v>
                </c:pt>
                <c:pt idx="5">
                  <c:v>750</c:v>
                </c:pt>
                <c:pt idx="6">
                  <c:v>800</c:v>
                </c:pt>
              </c:numCache>
            </c:numRef>
          </c:val>
          <c:smooth val="0"/>
        </c:ser>
        <c:ser>
          <c:idx val="3"/>
          <c:order val="3"/>
          <c:tx>
            <c:strRef>
              <c:f>'BRMA Profile - Greater Glasgow'!$A$50</c:f>
              <c:strCache>
                <c:ptCount val="1"/>
                <c:pt idx="0">
                  <c:v>Lower Quartile</c:v>
                </c:pt>
              </c:strCache>
            </c:strRef>
          </c:tx>
          <c:marker>
            <c:symbol val="circle"/>
            <c:size val="7"/>
          </c:marker>
          <c:cat>
            <c:numRef>
              <c:f>'BRMA Profile - Greater Glasgow'!$B$49:$H$49</c:f>
              <c:numCache>
                <c:formatCode>General</c:formatCode>
                <c:ptCount val="7"/>
                <c:pt idx="0">
                  <c:v>2010</c:v>
                </c:pt>
                <c:pt idx="1">
                  <c:v>2011</c:v>
                </c:pt>
                <c:pt idx="2">
                  <c:v>2012</c:v>
                </c:pt>
                <c:pt idx="3">
                  <c:v>2013</c:v>
                </c:pt>
                <c:pt idx="4">
                  <c:v>2014</c:v>
                </c:pt>
                <c:pt idx="5">
                  <c:v>2015</c:v>
                </c:pt>
                <c:pt idx="6">
                  <c:v>2016</c:v>
                </c:pt>
              </c:numCache>
            </c:numRef>
          </c:cat>
          <c:val>
            <c:numRef>
              <c:f>'BRMA Profile - Greater Glasgow'!$B$50:$H$50</c:f>
              <c:numCache>
                <c:formatCode>#,##0</c:formatCode>
                <c:ptCount val="7"/>
                <c:pt idx="0">
                  <c:v>575</c:v>
                </c:pt>
                <c:pt idx="1">
                  <c:v>575</c:v>
                </c:pt>
                <c:pt idx="2">
                  <c:v>575</c:v>
                </c:pt>
                <c:pt idx="3">
                  <c:v>575</c:v>
                </c:pt>
                <c:pt idx="4">
                  <c:v>567.5</c:v>
                </c:pt>
                <c:pt idx="5">
                  <c:v>595</c:v>
                </c:pt>
                <c:pt idx="6">
                  <c:v>600</c:v>
                </c:pt>
              </c:numCache>
            </c:numRef>
          </c:val>
          <c:smooth val="0"/>
        </c:ser>
        <c:dLbls>
          <c:showLegendKey val="0"/>
          <c:showVal val="0"/>
          <c:showCatName val="0"/>
          <c:showSerName val="0"/>
          <c:showPercent val="0"/>
          <c:showBubbleSize val="0"/>
        </c:dLbls>
        <c:marker val="1"/>
        <c:smooth val="0"/>
        <c:axId val="49300224"/>
        <c:axId val="49301760"/>
      </c:lineChart>
      <c:catAx>
        <c:axId val="49300224"/>
        <c:scaling>
          <c:orientation val="minMax"/>
        </c:scaling>
        <c:delete val="0"/>
        <c:axPos val="b"/>
        <c:numFmt formatCode="General" sourceLinked="1"/>
        <c:majorTickMark val="none"/>
        <c:minorTickMark val="none"/>
        <c:tickLblPos val="nextTo"/>
        <c:txPr>
          <a:bodyPr/>
          <a:lstStyle/>
          <a:p>
            <a:pPr>
              <a:defRPr sz="800"/>
            </a:pPr>
            <a:endParaRPr lang="en-US"/>
          </a:p>
        </c:txPr>
        <c:crossAx val="49301760"/>
        <c:crosses val="autoZero"/>
        <c:auto val="1"/>
        <c:lblAlgn val="ctr"/>
        <c:lblOffset val="100"/>
        <c:noMultiLvlLbl val="0"/>
      </c:catAx>
      <c:valAx>
        <c:axId val="4930176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930022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Greater Glasgow'!$A$75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Greater Glasgow'!$B$71:$H$71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Glasgow'!$B$75:$H$75</c:f>
              <c:numCache>
                <c:formatCode>#,##0</c:formatCode>
                <c:ptCount val="7"/>
                <c:pt idx="0">
                  <c:v>1250</c:v>
                </c:pt>
                <c:pt idx="1">
                  <c:v>1300</c:v>
                </c:pt>
                <c:pt idx="2">
                  <c:v>1250</c:v>
                </c:pt>
                <c:pt idx="3">
                  <c:v>1400</c:v>
                </c:pt>
                <c:pt idx="4">
                  <c:v>1500</c:v>
                </c:pt>
                <c:pt idx="5">
                  <c:v>1500</c:v>
                </c:pt>
                <c:pt idx="6">
                  <c:v>1600</c:v>
                </c:pt>
              </c:numCache>
            </c:numRef>
          </c:val>
          <c:smooth val="0"/>
        </c:ser>
        <c:ser>
          <c:idx val="1"/>
          <c:order val="1"/>
          <c:tx>
            <c:strRef>
              <c:f>'BRMA Profile - Greater Glasgow'!$A$74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Greater Glasgow'!$B$71:$H$71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Glasgow'!$B$74:$H$74</c:f>
              <c:numCache>
                <c:formatCode>#,##0</c:formatCode>
                <c:ptCount val="7"/>
                <c:pt idx="0">
                  <c:v>1067.19</c:v>
                </c:pt>
                <c:pt idx="1">
                  <c:v>1169.83</c:v>
                </c:pt>
                <c:pt idx="2">
                  <c:v>1048.83</c:v>
                </c:pt>
                <c:pt idx="3">
                  <c:v>1189.78</c:v>
                </c:pt>
                <c:pt idx="4">
                  <c:v>1211.1199999999999</c:v>
                </c:pt>
                <c:pt idx="5">
                  <c:v>1189.33</c:v>
                </c:pt>
                <c:pt idx="6">
                  <c:v>1299.47</c:v>
                </c:pt>
              </c:numCache>
            </c:numRef>
          </c:val>
          <c:smooth val="0"/>
        </c:ser>
        <c:ser>
          <c:idx val="2"/>
          <c:order val="2"/>
          <c:tx>
            <c:strRef>
              <c:f>'BRMA Profile - Greater Glasgow'!$A$73</c:f>
              <c:strCache>
                <c:ptCount val="1"/>
                <c:pt idx="0">
                  <c:v>Median</c:v>
                </c:pt>
              </c:strCache>
            </c:strRef>
          </c:tx>
          <c:cat>
            <c:numRef>
              <c:f>'BRMA Profile - Greater Glasgow'!$B$71:$H$71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Glasgow'!$B$73:$H$73</c:f>
              <c:numCache>
                <c:formatCode>#,##0</c:formatCode>
                <c:ptCount val="7"/>
                <c:pt idx="0">
                  <c:v>1000</c:v>
                </c:pt>
                <c:pt idx="1">
                  <c:v>1100</c:v>
                </c:pt>
                <c:pt idx="2">
                  <c:v>950</c:v>
                </c:pt>
                <c:pt idx="3">
                  <c:v>1000</c:v>
                </c:pt>
                <c:pt idx="4">
                  <c:v>1200</c:v>
                </c:pt>
                <c:pt idx="5">
                  <c:v>1100</c:v>
                </c:pt>
                <c:pt idx="6">
                  <c:v>1250</c:v>
                </c:pt>
              </c:numCache>
            </c:numRef>
          </c:val>
          <c:smooth val="0"/>
        </c:ser>
        <c:ser>
          <c:idx val="3"/>
          <c:order val="3"/>
          <c:tx>
            <c:strRef>
              <c:f>'BRMA Profile - Greater Glasgow'!$A$72</c:f>
              <c:strCache>
                <c:ptCount val="1"/>
                <c:pt idx="0">
                  <c:v>Lower Quartile</c:v>
                </c:pt>
              </c:strCache>
            </c:strRef>
          </c:tx>
          <c:marker>
            <c:symbol val="circle"/>
            <c:size val="7"/>
          </c:marker>
          <c:cat>
            <c:numRef>
              <c:f>'BRMA Profile - Greater Glasgow'!$B$71:$H$71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Glasgow'!$B$72:$H$72</c:f>
              <c:numCache>
                <c:formatCode>#,##0</c:formatCode>
                <c:ptCount val="7"/>
                <c:pt idx="0">
                  <c:v>845</c:v>
                </c:pt>
                <c:pt idx="1">
                  <c:v>875</c:v>
                </c:pt>
                <c:pt idx="2">
                  <c:v>800</c:v>
                </c:pt>
                <c:pt idx="3">
                  <c:v>895</c:v>
                </c:pt>
                <c:pt idx="4">
                  <c:v>895</c:v>
                </c:pt>
                <c:pt idx="5">
                  <c:v>850</c:v>
                </c:pt>
                <c:pt idx="6">
                  <c:v>925</c:v>
                </c:pt>
              </c:numCache>
            </c:numRef>
          </c:val>
          <c:smooth val="0"/>
        </c:ser>
        <c:dLbls>
          <c:showLegendKey val="0"/>
          <c:showVal val="0"/>
          <c:showCatName val="0"/>
          <c:showSerName val="0"/>
          <c:showPercent val="0"/>
          <c:showBubbleSize val="0"/>
        </c:dLbls>
        <c:marker val="1"/>
        <c:smooth val="0"/>
        <c:axId val="49350144"/>
        <c:axId val="49351680"/>
      </c:lineChart>
      <c:catAx>
        <c:axId val="49350144"/>
        <c:scaling>
          <c:orientation val="minMax"/>
        </c:scaling>
        <c:delete val="0"/>
        <c:axPos val="b"/>
        <c:numFmt formatCode="General" sourceLinked="1"/>
        <c:majorTickMark val="none"/>
        <c:minorTickMark val="none"/>
        <c:tickLblPos val="nextTo"/>
        <c:txPr>
          <a:bodyPr/>
          <a:lstStyle/>
          <a:p>
            <a:pPr>
              <a:defRPr sz="800"/>
            </a:pPr>
            <a:endParaRPr lang="en-US"/>
          </a:p>
        </c:txPr>
        <c:crossAx val="49351680"/>
        <c:crosses val="autoZero"/>
        <c:auto val="1"/>
        <c:lblAlgn val="ctr"/>
        <c:lblOffset val="100"/>
        <c:noMultiLvlLbl val="0"/>
      </c:catAx>
      <c:valAx>
        <c:axId val="4935168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93501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Greater Glasgow'!$A$97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Greater Glasgow'!$B$93:$H$93</c:f>
              <c:numCache>
                <c:formatCode>General</c:formatCode>
                <c:ptCount val="7"/>
                <c:pt idx="0">
                  <c:v>2010</c:v>
                </c:pt>
                <c:pt idx="1">
                  <c:v>2011</c:v>
                </c:pt>
                <c:pt idx="2">
                  <c:v>2012</c:v>
                </c:pt>
                <c:pt idx="3">
                  <c:v>2013</c:v>
                </c:pt>
                <c:pt idx="4">
                  <c:v>2014</c:v>
                </c:pt>
                <c:pt idx="5">
                  <c:v>2015</c:v>
                </c:pt>
                <c:pt idx="6">
                  <c:v>2016</c:v>
                </c:pt>
              </c:numCache>
            </c:numRef>
          </c:cat>
          <c:val>
            <c:numRef>
              <c:f>'BRMA Profile - Greater Glasgow'!$B$97:$H$97</c:f>
              <c:numCache>
                <c:formatCode>#,##0</c:formatCode>
                <c:ptCount val="7"/>
                <c:pt idx="0">
                  <c:v>345</c:v>
                </c:pt>
                <c:pt idx="1">
                  <c:v>325</c:v>
                </c:pt>
                <c:pt idx="2">
                  <c:v>350</c:v>
                </c:pt>
                <c:pt idx="3">
                  <c:v>350</c:v>
                </c:pt>
                <c:pt idx="4">
                  <c:v>400</c:v>
                </c:pt>
                <c:pt idx="5">
                  <c:v>400</c:v>
                </c:pt>
                <c:pt idx="6">
                  <c:v>425</c:v>
                </c:pt>
              </c:numCache>
            </c:numRef>
          </c:val>
          <c:smooth val="0"/>
        </c:ser>
        <c:ser>
          <c:idx val="1"/>
          <c:order val="1"/>
          <c:tx>
            <c:strRef>
              <c:f>'BRMA Profile - Greater Glasgow'!$A$96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Greater Glasgow'!$B$93:$H$93</c:f>
              <c:numCache>
                <c:formatCode>General</c:formatCode>
                <c:ptCount val="7"/>
                <c:pt idx="0">
                  <c:v>2010</c:v>
                </c:pt>
                <c:pt idx="1">
                  <c:v>2011</c:v>
                </c:pt>
                <c:pt idx="2">
                  <c:v>2012</c:v>
                </c:pt>
                <c:pt idx="3">
                  <c:v>2013</c:v>
                </c:pt>
                <c:pt idx="4">
                  <c:v>2014</c:v>
                </c:pt>
                <c:pt idx="5">
                  <c:v>2015</c:v>
                </c:pt>
                <c:pt idx="6">
                  <c:v>2016</c:v>
                </c:pt>
              </c:numCache>
            </c:numRef>
          </c:cat>
          <c:val>
            <c:numRef>
              <c:f>'BRMA Profile - Greater Glasgow'!$B$96:$H$96</c:f>
              <c:numCache>
                <c:formatCode>#,##0</c:formatCode>
                <c:ptCount val="7"/>
                <c:pt idx="0">
                  <c:v>313.10000000000002</c:v>
                </c:pt>
                <c:pt idx="1">
                  <c:v>295.45999999999998</c:v>
                </c:pt>
                <c:pt idx="2">
                  <c:v>312.27999999999997</c:v>
                </c:pt>
                <c:pt idx="3">
                  <c:v>323.08999999999997</c:v>
                </c:pt>
                <c:pt idx="4">
                  <c:v>346.23</c:v>
                </c:pt>
                <c:pt idx="5">
                  <c:v>352.87</c:v>
                </c:pt>
                <c:pt idx="6">
                  <c:v>372.15</c:v>
                </c:pt>
              </c:numCache>
            </c:numRef>
          </c:val>
          <c:smooth val="0"/>
        </c:ser>
        <c:ser>
          <c:idx val="2"/>
          <c:order val="2"/>
          <c:tx>
            <c:strRef>
              <c:f>'BRMA Profile - Greater Glasgow'!$A$95</c:f>
              <c:strCache>
                <c:ptCount val="1"/>
                <c:pt idx="0">
                  <c:v>Median</c:v>
                </c:pt>
              </c:strCache>
            </c:strRef>
          </c:tx>
          <c:cat>
            <c:numRef>
              <c:f>'BRMA Profile - Greater Glasgow'!$B$93:$H$93</c:f>
              <c:numCache>
                <c:formatCode>General</c:formatCode>
                <c:ptCount val="7"/>
                <c:pt idx="0">
                  <c:v>2010</c:v>
                </c:pt>
                <c:pt idx="1">
                  <c:v>2011</c:v>
                </c:pt>
                <c:pt idx="2">
                  <c:v>2012</c:v>
                </c:pt>
                <c:pt idx="3">
                  <c:v>2013</c:v>
                </c:pt>
                <c:pt idx="4">
                  <c:v>2014</c:v>
                </c:pt>
                <c:pt idx="5">
                  <c:v>2015</c:v>
                </c:pt>
                <c:pt idx="6">
                  <c:v>2016</c:v>
                </c:pt>
              </c:numCache>
            </c:numRef>
          </c:cat>
          <c:val>
            <c:numRef>
              <c:f>'BRMA Profile - Greater Glasgow'!$B$95:$H$95</c:f>
              <c:numCache>
                <c:formatCode>#,##0</c:formatCode>
                <c:ptCount val="7"/>
                <c:pt idx="0">
                  <c:v>300</c:v>
                </c:pt>
                <c:pt idx="1">
                  <c:v>300</c:v>
                </c:pt>
                <c:pt idx="2">
                  <c:v>302.5</c:v>
                </c:pt>
                <c:pt idx="3">
                  <c:v>320</c:v>
                </c:pt>
                <c:pt idx="4">
                  <c:v>325</c:v>
                </c:pt>
                <c:pt idx="5">
                  <c:v>335</c:v>
                </c:pt>
                <c:pt idx="6">
                  <c:v>350</c:v>
                </c:pt>
              </c:numCache>
            </c:numRef>
          </c:val>
          <c:smooth val="0"/>
        </c:ser>
        <c:ser>
          <c:idx val="3"/>
          <c:order val="3"/>
          <c:tx>
            <c:strRef>
              <c:f>'BRMA Profile - Greater Glasgow'!$A$94</c:f>
              <c:strCache>
                <c:ptCount val="1"/>
                <c:pt idx="0">
                  <c:v>Lower Quartile</c:v>
                </c:pt>
              </c:strCache>
            </c:strRef>
          </c:tx>
          <c:marker>
            <c:symbol val="circle"/>
            <c:size val="7"/>
          </c:marker>
          <c:cat>
            <c:numRef>
              <c:f>'BRMA Profile - Greater Glasgow'!$B$93:$H$93</c:f>
              <c:numCache>
                <c:formatCode>General</c:formatCode>
                <c:ptCount val="7"/>
                <c:pt idx="0">
                  <c:v>2010</c:v>
                </c:pt>
                <c:pt idx="1">
                  <c:v>2011</c:v>
                </c:pt>
                <c:pt idx="2">
                  <c:v>2012</c:v>
                </c:pt>
                <c:pt idx="3">
                  <c:v>2013</c:v>
                </c:pt>
                <c:pt idx="4">
                  <c:v>2014</c:v>
                </c:pt>
                <c:pt idx="5">
                  <c:v>2015</c:v>
                </c:pt>
                <c:pt idx="6">
                  <c:v>2016</c:v>
                </c:pt>
              </c:numCache>
            </c:numRef>
          </c:cat>
          <c:val>
            <c:numRef>
              <c:f>'BRMA Profile - Greater Glasgow'!$B$94:$H$94</c:f>
              <c:numCache>
                <c:formatCode>#,##0</c:formatCode>
                <c:ptCount val="7"/>
                <c:pt idx="0">
                  <c:v>284</c:v>
                </c:pt>
                <c:pt idx="1">
                  <c:v>270</c:v>
                </c:pt>
                <c:pt idx="2">
                  <c:v>275</c:v>
                </c:pt>
                <c:pt idx="3">
                  <c:v>290</c:v>
                </c:pt>
                <c:pt idx="4">
                  <c:v>293.33</c:v>
                </c:pt>
                <c:pt idx="5">
                  <c:v>285</c:v>
                </c:pt>
                <c:pt idx="6">
                  <c:v>308</c:v>
                </c:pt>
              </c:numCache>
            </c:numRef>
          </c:val>
          <c:smooth val="0"/>
        </c:ser>
        <c:dLbls>
          <c:showLegendKey val="0"/>
          <c:showVal val="0"/>
          <c:showCatName val="0"/>
          <c:showSerName val="0"/>
          <c:showPercent val="0"/>
          <c:showBubbleSize val="0"/>
        </c:dLbls>
        <c:marker val="1"/>
        <c:smooth val="0"/>
        <c:axId val="49400064"/>
        <c:axId val="49410048"/>
      </c:lineChart>
      <c:catAx>
        <c:axId val="49400064"/>
        <c:scaling>
          <c:orientation val="minMax"/>
        </c:scaling>
        <c:delete val="0"/>
        <c:axPos val="b"/>
        <c:numFmt formatCode="General" sourceLinked="1"/>
        <c:majorTickMark val="none"/>
        <c:minorTickMark val="none"/>
        <c:tickLblPos val="nextTo"/>
        <c:txPr>
          <a:bodyPr/>
          <a:lstStyle/>
          <a:p>
            <a:pPr>
              <a:defRPr sz="800"/>
            </a:pPr>
            <a:endParaRPr lang="en-US"/>
          </a:p>
        </c:txPr>
        <c:crossAx val="49410048"/>
        <c:crosses val="autoZero"/>
        <c:auto val="1"/>
        <c:lblAlgn val="ctr"/>
        <c:lblOffset val="100"/>
        <c:noMultiLvlLbl val="0"/>
      </c:catAx>
      <c:valAx>
        <c:axId val="4941004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9400064"/>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Greater Glasgow'!$I$6</c:f>
              <c:strCache>
                <c:ptCount val="1"/>
                <c:pt idx="0">
                  <c:v>Lower Quartile</c:v>
                </c:pt>
              </c:strCache>
            </c:strRef>
          </c:tx>
          <c:invertIfNegative val="0"/>
          <c:cat>
            <c:strRef>
              <c:f>'BRMA Profile - Greater Glasgow'!$J$5:$P$5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Glasgow'!$J$6:$P$6</c:f>
              <c:numCache>
                <c:formatCode>0.0%</c:formatCode>
                <c:ptCount val="7"/>
                <c:pt idx="0">
                  <c:v>3.9473684210526327E-2</c:v>
                </c:pt>
                <c:pt idx="1">
                  <c:v>-5.0632911392405111E-2</c:v>
                </c:pt>
                <c:pt idx="2">
                  <c:v>5.3333333333333233E-2</c:v>
                </c:pt>
                <c:pt idx="3">
                  <c:v>0</c:v>
                </c:pt>
                <c:pt idx="4">
                  <c:v>6.3291139240506222E-2</c:v>
                </c:pt>
                <c:pt idx="5">
                  <c:v>1.1904761904761862E-2</c:v>
                </c:pt>
                <c:pt idx="6">
                  <c:v>0.11842105263157898</c:v>
                </c:pt>
              </c:numCache>
            </c:numRef>
          </c:val>
        </c:ser>
        <c:ser>
          <c:idx val="2"/>
          <c:order val="1"/>
          <c:tx>
            <c:strRef>
              <c:f>'BRMA Profile - Greater Glasgow'!$I$7</c:f>
              <c:strCache>
                <c:ptCount val="1"/>
                <c:pt idx="0">
                  <c:v>Median</c:v>
                </c:pt>
              </c:strCache>
            </c:strRef>
          </c:tx>
          <c:invertIfNegative val="0"/>
          <c:cat>
            <c:strRef>
              <c:f>'BRMA Profile - Greater Glasgow'!$J$5:$P$5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Glasgow'!$J$7:$P$7</c:f>
              <c:numCache>
                <c:formatCode>0.0%</c:formatCode>
                <c:ptCount val="7"/>
                <c:pt idx="0">
                  <c:v>5.8823529411764719E-2</c:v>
                </c:pt>
                <c:pt idx="1">
                  <c:v>-4.4444444444444398E-2</c:v>
                </c:pt>
                <c:pt idx="2">
                  <c:v>4.6511627906976827E-2</c:v>
                </c:pt>
                <c:pt idx="3">
                  <c:v>0</c:v>
                </c:pt>
                <c:pt idx="4">
                  <c:v>6.6666666666666652E-2</c:v>
                </c:pt>
                <c:pt idx="5">
                  <c:v>3.125E-2</c:v>
                </c:pt>
                <c:pt idx="6">
                  <c:v>0.16470588235294126</c:v>
                </c:pt>
              </c:numCache>
            </c:numRef>
          </c:val>
        </c:ser>
        <c:ser>
          <c:idx val="0"/>
          <c:order val="2"/>
          <c:tx>
            <c:strRef>
              <c:f>'BRMA Profile - Greater Glasgow'!$I$8</c:f>
              <c:strCache>
                <c:ptCount val="1"/>
                <c:pt idx="0">
                  <c:v>Mean</c:v>
                </c:pt>
              </c:strCache>
            </c:strRef>
          </c:tx>
          <c:invertIfNegative val="0"/>
          <c:cat>
            <c:strRef>
              <c:f>'BRMA Profile - Greater Glasgow'!$J$5:$P$5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Glasgow'!$J$8:$P$8</c:f>
              <c:numCache>
                <c:formatCode>0.0%</c:formatCode>
                <c:ptCount val="7"/>
                <c:pt idx="0">
                  <c:v>3.1957725213890287E-2</c:v>
                </c:pt>
                <c:pt idx="1">
                  <c:v>-1.5650284852918417E-2</c:v>
                </c:pt>
                <c:pt idx="2">
                  <c:v>2.6415944150433468E-2</c:v>
                </c:pt>
                <c:pt idx="3">
                  <c:v>4.5438588792838797E-2</c:v>
                </c:pt>
                <c:pt idx="4">
                  <c:v>5.1921341476211413E-2</c:v>
                </c:pt>
                <c:pt idx="5">
                  <c:v>3.7507730981784615E-2</c:v>
                </c:pt>
                <c:pt idx="6">
                  <c:v>0.18961888639795021</c:v>
                </c:pt>
              </c:numCache>
            </c:numRef>
          </c:val>
        </c:ser>
        <c:ser>
          <c:idx val="1"/>
          <c:order val="3"/>
          <c:tx>
            <c:strRef>
              <c:f>'BRMA Profile - Greater Glasgow'!$I$9</c:f>
              <c:strCache>
                <c:ptCount val="1"/>
                <c:pt idx="0">
                  <c:v>Upper Quartile</c:v>
                </c:pt>
              </c:strCache>
            </c:strRef>
          </c:tx>
          <c:invertIfNegative val="0"/>
          <c:cat>
            <c:strRef>
              <c:f>'BRMA Profile - Greater Glasgow'!$J$5:$P$5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Glasgow'!$J$9:$P$9</c:f>
              <c:numCache>
                <c:formatCode>0.0%</c:formatCode>
                <c:ptCount val="7"/>
                <c:pt idx="0">
                  <c:v>2.0618556701030855E-2</c:v>
                </c:pt>
                <c:pt idx="1">
                  <c:v>0</c:v>
                </c:pt>
                <c:pt idx="2">
                  <c:v>1.0101010101010166E-2</c:v>
                </c:pt>
                <c:pt idx="3">
                  <c:v>7.0000000000000062E-2</c:v>
                </c:pt>
                <c:pt idx="4">
                  <c:v>7.4766355140186924E-2</c:v>
                </c:pt>
                <c:pt idx="5">
                  <c:v>3.4782608695652195E-2</c:v>
                </c:pt>
                <c:pt idx="6">
                  <c:v>0.22680412371134029</c:v>
                </c:pt>
              </c:numCache>
            </c:numRef>
          </c:val>
        </c:ser>
        <c:dLbls>
          <c:showLegendKey val="0"/>
          <c:showVal val="0"/>
          <c:showCatName val="0"/>
          <c:showSerName val="0"/>
          <c:showPercent val="0"/>
          <c:showBubbleSize val="0"/>
        </c:dLbls>
        <c:gapWidth val="150"/>
        <c:axId val="50756608"/>
        <c:axId val="50762496"/>
      </c:barChart>
      <c:catAx>
        <c:axId val="50756608"/>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50762496"/>
        <c:crosses val="autoZero"/>
        <c:auto val="1"/>
        <c:lblAlgn val="ctr"/>
        <c:lblOffset val="100"/>
        <c:noMultiLvlLbl val="0"/>
      </c:catAx>
      <c:valAx>
        <c:axId val="50762496"/>
        <c:scaling>
          <c:orientation val="minMax"/>
          <c:max val="0.43000000000000005"/>
          <c:min val="-0.15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07566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Greater Glasgow'!$I$28</c:f>
              <c:strCache>
                <c:ptCount val="1"/>
                <c:pt idx="0">
                  <c:v>Lower Quartile</c:v>
                </c:pt>
              </c:strCache>
            </c:strRef>
          </c:tx>
          <c:invertIfNegative val="0"/>
          <c:cat>
            <c:strRef>
              <c:f>'BRMA Profile - Greater Glasgow'!$J$27:$P$27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Glasgow'!$J$28:$P$28</c:f>
              <c:numCache>
                <c:formatCode>0.0%</c:formatCode>
                <c:ptCount val="7"/>
                <c:pt idx="0">
                  <c:v>0</c:v>
                </c:pt>
                <c:pt idx="1">
                  <c:v>0</c:v>
                </c:pt>
                <c:pt idx="2">
                  <c:v>0</c:v>
                </c:pt>
                <c:pt idx="3">
                  <c:v>1.0101010101010166E-2</c:v>
                </c:pt>
                <c:pt idx="4">
                  <c:v>5.0000000000000044E-2</c:v>
                </c:pt>
                <c:pt idx="5">
                  <c:v>4.7619047619047672E-2</c:v>
                </c:pt>
                <c:pt idx="6">
                  <c:v>0.11111111111111116</c:v>
                </c:pt>
              </c:numCache>
            </c:numRef>
          </c:val>
        </c:ser>
        <c:ser>
          <c:idx val="2"/>
          <c:order val="1"/>
          <c:tx>
            <c:strRef>
              <c:f>'BRMA Profile - Greater Glasgow'!$I$29</c:f>
              <c:strCache>
                <c:ptCount val="1"/>
                <c:pt idx="0">
                  <c:v>Median</c:v>
                </c:pt>
              </c:strCache>
            </c:strRef>
          </c:tx>
          <c:invertIfNegative val="0"/>
          <c:cat>
            <c:strRef>
              <c:f>'BRMA Profile - Greater Glasgow'!$J$27:$P$27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Glasgow'!$J$29:$P$29</c:f>
              <c:numCache>
                <c:formatCode>0.0%</c:formatCode>
                <c:ptCount val="7"/>
                <c:pt idx="0">
                  <c:v>0</c:v>
                </c:pt>
                <c:pt idx="1">
                  <c:v>0</c:v>
                </c:pt>
                <c:pt idx="2">
                  <c:v>0</c:v>
                </c:pt>
                <c:pt idx="3">
                  <c:v>4.5454545454545414E-2</c:v>
                </c:pt>
                <c:pt idx="4">
                  <c:v>8.6956521739130377E-2</c:v>
                </c:pt>
                <c:pt idx="5">
                  <c:v>4.0000000000000036E-2</c:v>
                </c:pt>
                <c:pt idx="6">
                  <c:v>0.18181818181818188</c:v>
                </c:pt>
              </c:numCache>
            </c:numRef>
          </c:val>
        </c:ser>
        <c:ser>
          <c:idx val="0"/>
          <c:order val="2"/>
          <c:tx>
            <c:strRef>
              <c:f>'BRMA Profile - Greater Glasgow'!$I$30</c:f>
              <c:strCache>
                <c:ptCount val="1"/>
                <c:pt idx="0">
                  <c:v>Mean</c:v>
                </c:pt>
              </c:strCache>
            </c:strRef>
          </c:tx>
          <c:invertIfNegative val="0"/>
          <c:cat>
            <c:strRef>
              <c:f>'BRMA Profile - Greater Glasgow'!$J$27:$P$27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Glasgow'!$J$30:$P$30</c:f>
              <c:numCache>
                <c:formatCode>0.0%</c:formatCode>
                <c:ptCount val="7"/>
                <c:pt idx="0">
                  <c:v>4.3307785111063701E-2</c:v>
                </c:pt>
                <c:pt idx="1">
                  <c:v>-2.6035201088342785E-2</c:v>
                </c:pt>
                <c:pt idx="2">
                  <c:v>3.6613472081572729E-2</c:v>
                </c:pt>
                <c:pt idx="3">
                  <c:v>5.5026864967745226E-2</c:v>
                </c:pt>
                <c:pt idx="4">
                  <c:v>6.6030205306682799E-2</c:v>
                </c:pt>
                <c:pt idx="5">
                  <c:v>4.2202054691945934E-2</c:v>
                </c:pt>
                <c:pt idx="6">
                  <c:v>0.23468880845930018</c:v>
                </c:pt>
              </c:numCache>
            </c:numRef>
          </c:val>
        </c:ser>
        <c:ser>
          <c:idx val="1"/>
          <c:order val="3"/>
          <c:tx>
            <c:strRef>
              <c:f>'BRMA Profile - Greater Glasgow'!$I$31</c:f>
              <c:strCache>
                <c:ptCount val="1"/>
                <c:pt idx="0">
                  <c:v>Upper Quartile</c:v>
                </c:pt>
              </c:strCache>
            </c:strRef>
          </c:tx>
          <c:invertIfNegative val="0"/>
          <c:cat>
            <c:strRef>
              <c:f>'BRMA Profile - Greater Glasgow'!$J$27:$P$27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Glasgow'!$J$31:$P$31</c:f>
              <c:numCache>
                <c:formatCode>0.0%</c:formatCode>
                <c:ptCount val="7"/>
                <c:pt idx="0">
                  <c:v>8.3333333333333259E-2</c:v>
                </c:pt>
                <c:pt idx="1">
                  <c:v>-3.8461538461538436E-2</c:v>
                </c:pt>
                <c:pt idx="2">
                  <c:v>4.0000000000000036E-2</c:v>
                </c:pt>
                <c:pt idx="3">
                  <c:v>6.9230769230769207E-2</c:v>
                </c:pt>
                <c:pt idx="4">
                  <c:v>7.9136690647481966E-2</c:v>
                </c:pt>
                <c:pt idx="5">
                  <c:v>6.0000000000000053E-2</c:v>
                </c:pt>
                <c:pt idx="6">
                  <c:v>0.32499999999999996</c:v>
                </c:pt>
              </c:numCache>
            </c:numRef>
          </c:val>
        </c:ser>
        <c:dLbls>
          <c:showLegendKey val="0"/>
          <c:showVal val="0"/>
          <c:showCatName val="0"/>
          <c:showSerName val="0"/>
          <c:showPercent val="0"/>
          <c:showBubbleSize val="0"/>
        </c:dLbls>
        <c:gapWidth val="150"/>
        <c:axId val="50864128"/>
        <c:axId val="50865664"/>
      </c:barChart>
      <c:catAx>
        <c:axId val="5086412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0865664"/>
        <c:crosses val="autoZero"/>
        <c:auto val="1"/>
        <c:lblAlgn val="ctr"/>
        <c:lblOffset val="100"/>
        <c:noMultiLvlLbl val="0"/>
      </c:catAx>
      <c:valAx>
        <c:axId val="50865664"/>
        <c:scaling>
          <c:orientation val="minMax"/>
          <c:max val="0.43000000000000005"/>
          <c:min val="-0.15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086412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Greater Glasgow'!$I$50</c:f>
              <c:strCache>
                <c:ptCount val="1"/>
                <c:pt idx="0">
                  <c:v>Lower Quartile</c:v>
                </c:pt>
              </c:strCache>
            </c:strRef>
          </c:tx>
          <c:invertIfNegative val="0"/>
          <c:cat>
            <c:strRef>
              <c:f>'BRMA Profile - Greater Glasgow'!$J$49:$P$49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Glasgow'!$J$50:$P$50</c:f>
              <c:numCache>
                <c:formatCode>0.0%</c:formatCode>
                <c:ptCount val="7"/>
                <c:pt idx="0">
                  <c:v>0</c:v>
                </c:pt>
                <c:pt idx="1">
                  <c:v>0</c:v>
                </c:pt>
                <c:pt idx="2">
                  <c:v>0</c:v>
                </c:pt>
                <c:pt idx="3">
                  <c:v>-1.3043478260869601E-2</c:v>
                </c:pt>
                <c:pt idx="4">
                  <c:v>4.8458149779735615E-2</c:v>
                </c:pt>
                <c:pt idx="5">
                  <c:v>8.4033613445377853E-3</c:v>
                </c:pt>
                <c:pt idx="6">
                  <c:v>4.3478260869565188E-2</c:v>
                </c:pt>
              </c:numCache>
            </c:numRef>
          </c:val>
        </c:ser>
        <c:ser>
          <c:idx val="2"/>
          <c:order val="1"/>
          <c:tx>
            <c:strRef>
              <c:f>'BRMA Profile - Greater Glasgow'!$I$51</c:f>
              <c:strCache>
                <c:ptCount val="1"/>
                <c:pt idx="0">
                  <c:v>Median</c:v>
                </c:pt>
              </c:strCache>
            </c:strRef>
          </c:tx>
          <c:invertIfNegative val="0"/>
          <c:cat>
            <c:strRef>
              <c:f>'BRMA Profile - Greater Glasgow'!$J$49:$P$49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Glasgow'!$J$51:$P$51</c:f>
              <c:numCache>
                <c:formatCode>0.0%</c:formatCode>
                <c:ptCount val="7"/>
                <c:pt idx="0">
                  <c:v>0</c:v>
                </c:pt>
                <c:pt idx="1">
                  <c:v>0</c:v>
                </c:pt>
                <c:pt idx="2">
                  <c:v>-2.877697841726623E-2</c:v>
                </c:pt>
                <c:pt idx="3">
                  <c:v>2.9629629629629672E-2</c:v>
                </c:pt>
                <c:pt idx="4">
                  <c:v>7.9136690647481966E-2</c:v>
                </c:pt>
                <c:pt idx="5">
                  <c:v>6.6666666666666652E-2</c:v>
                </c:pt>
                <c:pt idx="6">
                  <c:v>0.15107913669064743</c:v>
                </c:pt>
              </c:numCache>
            </c:numRef>
          </c:val>
        </c:ser>
        <c:ser>
          <c:idx val="0"/>
          <c:order val="2"/>
          <c:tx>
            <c:strRef>
              <c:f>'BRMA Profile - Greater Glasgow'!$I$52</c:f>
              <c:strCache>
                <c:ptCount val="1"/>
                <c:pt idx="0">
                  <c:v>Mean</c:v>
                </c:pt>
              </c:strCache>
            </c:strRef>
          </c:tx>
          <c:invertIfNegative val="0"/>
          <c:cat>
            <c:strRef>
              <c:f>'BRMA Profile - Greater Glasgow'!$J$49:$P$49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Glasgow'!$J$52:$P$52</c:f>
              <c:numCache>
                <c:formatCode>0.0%</c:formatCode>
                <c:ptCount val="7"/>
                <c:pt idx="0">
                  <c:v>3.4441560581716102E-2</c:v>
                </c:pt>
                <c:pt idx="1">
                  <c:v>-2.5449042176112102E-2</c:v>
                </c:pt>
                <c:pt idx="2">
                  <c:v>2.5950143032284378E-2</c:v>
                </c:pt>
                <c:pt idx="3">
                  <c:v>5.6389829383256984E-2</c:v>
                </c:pt>
                <c:pt idx="4">
                  <c:v>4.7849475880445524E-2</c:v>
                </c:pt>
                <c:pt idx="5">
                  <c:v>9.7614221113363486E-2</c:v>
                </c:pt>
                <c:pt idx="6">
                  <c:v>0.2566363174446229</c:v>
                </c:pt>
              </c:numCache>
            </c:numRef>
          </c:val>
        </c:ser>
        <c:ser>
          <c:idx val="1"/>
          <c:order val="3"/>
          <c:tx>
            <c:strRef>
              <c:f>'BRMA Profile - Greater Glasgow'!$I$53</c:f>
              <c:strCache>
                <c:ptCount val="1"/>
                <c:pt idx="0">
                  <c:v>Upper Quartile</c:v>
                </c:pt>
              </c:strCache>
            </c:strRef>
          </c:tx>
          <c:invertIfNegative val="0"/>
          <c:cat>
            <c:strRef>
              <c:f>'BRMA Profile - Greater Glasgow'!$J$49:$P$49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Glasgow'!$J$53:$P$53</c:f>
              <c:numCache>
                <c:formatCode>0.0%</c:formatCode>
                <c:ptCount val="7"/>
                <c:pt idx="0">
                  <c:v>4.5454545454545414E-2</c:v>
                </c:pt>
                <c:pt idx="1">
                  <c:v>-7.2463768115942018E-2</c:v>
                </c:pt>
                <c:pt idx="2">
                  <c:v>6.25E-2</c:v>
                </c:pt>
                <c:pt idx="3">
                  <c:v>5.8823529411764719E-2</c:v>
                </c:pt>
                <c:pt idx="4">
                  <c:v>8.3333333333333259E-2</c:v>
                </c:pt>
                <c:pt idx="5">
                  <c:v>0.19999999999999996</c:v>
                </c:pt>
                <c:pt idx="6">
                  <c:v>0.41818181818181821</c:v>
                </c:pt>
              </c:numCache>
            </c:numRef>
          </c:val>
        </c:ser>
        <c:dLbls>
          <c:showLegendKey val="0"/>
          <c:showVal val="0"/>
          <c:showCatName val="0"/>
          <c:showSerName val="0"/>
          <c:showPercent val="0"/>
          <c:showBubbleSize val="0"/>
        </c:dLbls>
        <c:gapWidth val="150"/>
        <c:axId val="50914048"/>
        <c:axId val="50915584"/>
      </c:barChart>
      <c:catAx>
        <c:axId val="5091404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0915584"/>
        <c:crosses val="autoZero"/>
        <c:auto val="1"/>
        <c:lblAlgn val="ctr"/>
        <c:lblOffset val="100"/>
        <c:noMultiLvlLbl val="0"/>
      </c:catAx>
      <c:valAx>
        <c:axId val="50915584"/>
        <c:scaling>
          <c:orientation val="minMax"/>
          <c:max val="0.43000000000000005"/>
          <c:min val="-0.15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091404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Greater Glasgow'!$I$72</c:f>
              <c:strCache>
                <c:ptCount val="1"/>
                <c:pt idx="0">
                  <c:v>Lower Quartile</c:v>
                </c:pt>
              </c:strCache>
            </c:strRef>
          </c:tx>
          <c:invertIfNegative val="0"/>
          <c:cat>
            <c:strRef>
              <c:f>'BRMA Profile - Greater Glasgow'!$J$71:$P$71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Glasgow'!$J$72:$P$72</c:f>
              <c:numCache>
                <c:formatCode>0.0%</c:formatCode>
                <c:ptCount val="7"/>
                <c:pt idx="0">
                  <c:v>3.5502958579881616E-2</c:v>
                </c:pt>
                <c:pt idx="1">
                  <c:v>-8.5714285714285743E-2</c:v>
                </c:pt>
                <c:pt idx="2">
                  <c:v>0.11874999999999991</c:v>
                </c:pt>
                <c:pt idx="3">
                  <c:v>0</c:v>
                </c:pt>
                <c:pt idx="4">
                  <c:v>-5.027932960893855E-2</c:v>
                </c:pt>
                <c:pt idx="5">
                  <c:v>8.8235294117646967E-2</c:v>
                </c:pt>
                <c:pt idx="6">
                  <c:v>9.4674556213017791E-2</c:v>
                </c:pt>
              </c:numCache>
            </c:numRef>
          </c:val>
        </c:ser>
        <c:ser>
          <c:idx val="2"/>
          <c:order val="1"/>
          <c:tx>
            <c:strRef>
              <c:f>'BRMA Profile - Greater Glasgow'!$I$73</c:f>
              <c:strCache>
                <c:ptCount val="1"/>
                <c:pt idx="0">
                  <c:v>Median</c:v>
                </c:pt>
              </c:strCache>
            </c:strRef>
          </c:tx>
          <c:invertIfNegative val="0"/>
          <c:cat>
            <c:strRef>
              <c:f>'BRMA Profile - Greater Glasgow'!$J$71:$P$71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Glasgow'!$J$73:$P$73</c:f>
              <c:numCache>
                <c:formatCode>0.0%</c:formatCode>
                <c:ptCount val="7"/>
                <c:pt idx="0">
                  <c:v>0.10000000000000009</c:v>
                </c:pt>
                <c:pt idx="1">
                  <c:v>-0.13636363636363635</c:v>
                </c:pt>
                <c:pt idx="2">
                  <c:v>5.2631578947368363E-2</c:v>
                </c:pt>
                <c:pt idx="3">
                  <c:v>0.19999999999999996</c:v>
                </c:pt>
                <c:pt idx="4">
                  <c:v>-8.333333333333337E-2</c:v>
                </c:pt>
                <c:pt idx="5">
                  <c:v>0.13636363636363646</c:v>
                </c:pt>
                <c:pt idx="6">
                  <c:v>0.25</c:v>
                </c:pt>
              </c:numCache>
            </c:numRef>
          </c:val>
        </c:ser>
        <c:ser>
          <c:idx val="0"/>
          <c:order val="2"/>
          <c:tx>
            <c:strRef>
              <c:f>'BRMA Profile - Greater Glasgow'!$I$74</c:f>
              <c:strCache>
                <c:ptCount val="1"/>
                <c:pt idx="0">
                  <c:v>Mean</c:v>
                </c:pt>
              </c:strCache>
            </c:strRef>
          </c:tx>
          <c:invertIfNegative val="0"/>
          <c:cat>
            <c:strRef>
              <c:f>'BRMA Profile - Greater Glasgow'!$J$71:$P$71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Glasgow'!$J$74:$P$74</c:f>
              <c:numCache>
                <c:formatCode>0.0%</c:formatCode>
                <c:ptCount val="7"/>
                <c:pt idx="0">
                  <c:v>9.6177812760614101E-2</c:v>
                </c:pt>
                <c:pt idx="1">
                  <c:v>-0.10343383226622671</c:v>
                </c:pt>
                <c:pt idx="2">
                  <c:v>0.13438784169026441</c:v>
                </c:pt>
                <c:pt idx="3">
                  <c:v>1.7936089024861657E-2</c:v>
                </c:pt>
                <c:pt idx="4">
                  <c:v>-1.7991611070744429E-2</c:v>
                </c:pt>
                <c:pt idx="5">
                  <c:v>9.2606761790251735E-2</c:v>
                </c:pt>
                <c:pt idx="6">
                  <c:v>0.21765571266597328</c:v>
                </c:pt>
              </c:numCache>
            </c:numRef>
          </c:val>
        </c:ser>
        <c:ser>
          <c:idx val="1"/>
          <c:order val="3"/>
          <c:tx>
            <c:strRef>
              <c:f>'BRMA Profile - Greater Glasgow'!$I$75</c:f>
              <c:strCache>
                <c:ptCount val="1"/>
                <c:pt idx="0">
                  <c:v>Upper Quartile</c:v>
                </c:pt>
              </c:strCache>
            </c:strRef>
          </c:tx>
          <c:invertIfNegative val="0"/>
          <c:cat>
            <c:strRef>
              <c:f>'BRMA Profile - Greater Glasgow'!$J$71:$P$71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Glasgow'!$J$75:$P$75</c:f>
              <c:numCache>
                <c:formatCode>0.0%</c:formatCode>
                <c:ptCount val="7"/>
                <c:pt idx="0">
                  <c:v>4.0000000000000036E-2</c:v>
                </c:pt>
                <c:pt idx="1">
                  <c:v>-3.8461538461538436E-2</c:v>
                </c:pt>
                <c:pt idx="2">
                  <c:v>0.12000000000000011</c:v>
                </c:pt>
                <c:pt idx="3">
                  <c:v>7.1428571428571397E-2</c:v>
                </c:pt>
                <c:pt idx="4">
                  <c:v>0</c:v>
                </c:pt>
                <c:pt idx="5">
                  <c:v>6.6666666666666652E-2</c:v>
                </c:pt>
                <c:pt idx="6">
                  <c:v>0.28000000000000003</c:v>
                </c:pt>
              </c:numCache>
            </c:numRef>
          </c:val>
        </c:ser>
        <c:dLbls>
          <c:showLegendKey val="0"/>
          <c:showVal val="0"/>
          <c:showCatName val="0"/>
          <c:showSerName val="0"/>
          <c:showPercent val="0"/>
          <c:showBubbleSize val="0"/>
        </c:dLbls>
        <c:gapWidth val="150"/>
        <c:axId val="50963968"/>
        <c:axId val="50965504"/>
      </c:barChart>
      <c:catAx>
        <c:axId val="5096396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0965504"/>
        <c:crosses val="autoZero"/>
        <c:auto val="1"/>
        <c:lblAlgn val="ctr"/>
        <c:lblOffset val="100"/>
        <c:noMultiLvlLbl val="0"/>
      </c:catAx>
      <c:valAx>
        <c:axId val="50965504"/>
        <c:scaling>
          <c:orientation val="minMax"/>
          <c:max val="0.43000000000000005"/>
          <c:min val="-0.15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096396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Greater Glasgow'!$I$94</c:f>
              <c:strCache>
                <c:ptCount val="1"/>
                <c:pt idx="0">
                  <c:v>Lower Quartile</c:v>
                </c:pt>
              </c:strCache>
            </c:strRef>
          </c:tx>
          <c:invertIfNegative val="0"/>
          <c:cat>
            <c:strRef>
              <c:f>'BRMA Profile - Greater Glasgow'!$J$93:$P$93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Glasgow'!$J$94:$P$94</c:f>
              <c:numCache>
                <c:formatCode>0.0%</c:formatCode>
                <c:ptCount val="7"/>
                <c:pt idx="0">
                  <c:v>-4.9295774647887369E-2</c:v>
                </c:pt>
                <c:pt idx="1">
                  <c:v>1.8518518518518601E-2</c:v>
                </c:pt>
                <c:pt idx="2">
                  <c:v>5.4545454545454453E-2</c:v>
                </c:pt>
                <c:pt idx="3">
                  <c:v>1.1482758620689593E-2</c:v>
                </c:pt>
                <c:pt idx="4">
                  <c:v>-2.8398049977840567E-2</c:v>
                </c:pt>
                <c:pt idx="5">
                  <c:v>8.0701754385964941E-2</c:v>
                </c:pt>
                <c:pt idx="6">
                  <c:v>8.4507042253521236E-2</c:v>
                </c:pt>
              </c:numCache>
            </c:numRef>
          </c:val>
        </c:ser>
        <c:ser>
          <c:idx val="2"/>
          <c:order val="1"/>
          <c:tx>
            <c:strRef>
              <c:f>'BRMA Profile - Greater Glasgow'!$I$95</c:f>
              <c:strCache>
                <c:ptCount val="1"/>
                <c:pt idx="0">
                  <c:v>Median</c:v>
                </c:pt>
              </c:strCache>
            </c:strRef>
          </c:tx>
          <c:invertIfNegative val="0"/>
          <c:cat>
            <c:strRef>
              <c:f>'BRMA Profile - Greater Glasgow'!$J$93:$P$93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Glasgow'!$J$95:$P$95</c:f>
              <c:numCache>
                <c:formatCode>0.0%</c:formatCode>
                <c:ptCount val="7"/>
                <c:pt idx="0">
                  <c:v>0</c:v>
                </c:pt>
                <c:pt idx="1">
                  <c:v>8.3333333333333037E-3</c:v>
                </c:pt>
                <c:pt idx="2">
                  <c:v>5.7851239669421517E-2</c:v>
                </c:pt>
                <c:pt idx="3">
                  <c:v>1.5625E-2</c:v>
                </c:pt>
                <c:pt idx="4">
                  <c:v>3.076923076923066E-2</c:v>
                </c:pt>
                <c:pt idx="5">
                  <c:v>4.4776119402984982E-2</c:v>
                </c:pt>
                <c:pt idx="6">
                  <c:v>0.16666666666666674</c:v>
                </c:pt>
              </c:numCache>
            </c:numRef>
          </c:val>
        </c:ser>
        <c:ser>
          <c:idx val="0"/>
          <c:order val="2"/>
          <c:tx>
            <c:strRef>
              <c:f>'BRMA Profile - Greater Glasgow'!$I$96</c:f>
              <c:strCache>
                <c:ptCount val="1"/>
                <c:pt idx="0">
                  <c:v>Mean</c:v>
                </c:pt>
              </c:strCache>
            </c:strRef>
          </c:tx>
          <c:invertIfNegative val="0"/>
          <c:cat>
            <c:strRef>
              <c:f>'BRMA Profile - Greater Glasgow'!$J$93:$P$93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Glasgow'!$J$96:$P$96</c:f>
              <c:numCache>
                <c:formatCode>0.0%</c:formatCode>
                <c:ptCount val="7"/>
                <c:pt idx="0">
                  <c:v>-5.6339827531140307E-2</c:v>
                </c:pt>
                <c:pt idx="1">
                  <c:v>5.6928179787450128E-2</c:v>
                </c:pt>
                <c:pt idx="2">
                  <c:v>3.4616369924426849E-2</c:v>
                </c:pt>
                <c:pt idx="3">
                  <c:v>7.1620910582190778E-2</c:v>
                </c:pt>
                <c:pt idx="4">
                  <c:v>1.917800306154871E-2</c:v>
                </c:pt>
                <c:pt idx="5">
                  <c:v>5.4637685266528679E-2</c:v>
                </c:pt>
                <c:pt idx="6">
                  <c:v>0.18859789204726907</c:v>
                </c:pt>
              </c:numCache>
            </c:numRef>
          </c:val>
        </c:ser>
        <c:ser>
          <c:idx val="1"/>
          <c:order val="3"/>
          <c:tx>
            <c:strRef>
              <c:f>'BRMA Profile - Greater Glasgow'!$I$97</c:f>
              <c:strCache>
                <c:ptCount val="1"/>
                <c:pt idx="0">
                  <c:v>Upper Quartile</c:v>
                </c:pt>
              </c:strCache>
            </c:strRef>
          </c:tx>
          <c:invertIfNegative val="0"/>
          <c:cat>
            <c:strRef>
              <c:f>'BRMA Profile - Greater Glasgow'!$J$93:$P$93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Greater Glasgow'!$J$97:$P$97</c:f>
              <c:numCache>
                <c:formatCode>0.0%</c:formatCode>
                <c:ptCount val="7"/>
                <c:pt idx="0">
                  <c:v>-5.7971014492753659E-2</c:v>
                </c:pt>
                <c:pt idx="1">
                  <c:v>7.6923076923076872E-2</c:v>
                </c:pt>
                <c:pt idx="2">
                  <c:v>0</c:v>
                </c:pt>
                <c:pt idx="3">
                  <c:v>0.14285714285714279</c:v>
                </c:pt>
                <c:pt idx="4">
                  <c:v>0</c:v>
                </c:pt>
                <c:pt idx="5">
                  <c:v>6.25E-2</c:v>
                </c:pt>
                <c:pt idx="6">
                  <c:v>0.23188405797101441</c:v>
                </c:pt>
              </c:numCache>
            </c:numRef>
          </c:val>
        </c:ser>
        <c:dLbls>
          <c:showLegendKey val="0"/>
          <c:showVal val="0"/>
          <c:showCatName val="0"/>
          <c:showSerName val="0"/>
          <c:showPercent val="0"/>
          <c:showBubbleSize val="0"/>
        </c:dLbls>
        <c:gapWidth val="150"/>
        <c:axId val="51010176"/>
        <c:axId val="51024256"/>
      </c:barChart>
      <c:catAx>
        <c:axId val="5101017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1024256"/>
        <c:crosses val="autoZero"/>
        <c:auto val="1"/>
        <c:lblAlgn val="ctr"/>
        <c:lblOffset val="100"/>
        <c:noMultiLvlLbl val="0"/>
      </c:catAx>
      <c:valAx>
        <c:axId val="51024256"/>
        <c:scaling>
          <c:orientation val="minMax"/>
          <c:max val="0.43000000000000005"/>
          <c:min val="-0.150000000000000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101017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1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Greater Glasgow'!$A$142</c:f>
              <c:strCache>
                <c:ptCount val="1"/>
                <c:pt idx="0">
                  <c:v>1 Bedroom </c:v>
                </c:pt>
              </c:strCache>
            </c:strRef>
          </c:tx>
          <c:invertIfNegative val="0"/>
          <c:cat>
            <c:numRef>
              <c:f>'BRMA Profile - Greater Glasgow'!$B$141:$H$141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Glasgow'!$B$142:$H$142</c:f>
              <c:numCache>
                <c:formatCode>#,##0</c:formatCode>
                <c:ptCount val="7"/>
                <c:pt idx="0">
                  <c:v>868</c:v>
                </c:pt>
                <c:pt idx="1">
                  <c:v>747</c:v>
                </c:pt>
                <c:pt idx="2">
                  <c:v>998</c:v>
                </c:pt>
                <c:pt idx="3">
                  <c:v>945</c:v>
                </c:pt>
                <c:pt idx="4">
                  <c:v>1116</c:v>
                </c:pt>
                <c:pt idx="5">
                  <c:v>1097</c:v>
                </c:pt>
                <c:pt idx="6">
                  <c:v>1289</c:v>
                </c:pt>
              </c:numCache>
            </c:numRef>
          </c:val>
        </c:ser>
        <c:ser>
          <c:idx val="1"/>
          <c:order val="1"/>
          <c:tx>
            <c:strRef>
              <c:f>'BRMA Profile - Greater Glasgow'!$A$143</c:f>
              <c:strCache>
                <c:ptCount val="1"/>
                <c:pt idx="0">
                  <c:v>2 Bedrooms</c:v>
                </c:pt>
              </c:strCache>
            </c:strRef>
          </c:tx>
          <c:invertIfNegative val="0"/>
          <c:cat>
            <c:numRef>
              <c:f>'BRMA Profile - Greater Glasgow'!$B$141:$H$141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Glasgow'!$B$143:$H$143</c:f>
              <c:numCache>
                <c:formatCode>#,##0</c:formatCode>
                <c:ptCount val="7"/>
                <c:pt idx="0">
                  <c:v>1486</c:v>
                </c:pt>
                <c:pt idx="1">
                  <c:v>1374</c:v>
                </c:pt>
                <c:pt idx="2">
                  <c:v>1570</c:v>
                </c:pt>
                <c:pt idx="3">
                  <c:v>1623</c:v>
                </c:pt>
                <c:pt idx="4">
                  <c:v>1840</c:v>
                </c:pt>
                <c:pt idx="5">
                  <c:v>1856</c:v>
                </c:pt>
                <c:pt idx="6">
                  <c:v>2199</c:v>
                </c:pt>
              </c:numCache>
            </c:numRef>
          </c:val>
        </c:ser>
        <c:ser>
          <c:idx val="2"/>
          <c:order val="2"/>
          <c:tx>
            <c:strRef>
              <c:f>'BRMA Profile - Greater Glasgow'!$A$144</c:f>
              <c:strCache>
                <c:ptCount val="1"/>
                <c:pt idx="0">
                  <c:v>3 Bedrooms</c:v>
                </c:pt>
              </c:strCache>
            </c:strRef>
          </c:tx>
          <c:invertIfNegative val="0"/>
          <c:cat>
            <c:numRef>
              <c:f>'BRMA Profile - Greater Glasgow'!$B$141:$H$141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Glasgow'!$B$144:$H$144</c:f>
              <c:numCache>
                <c:formatCode>#,##0</c:formatCode>
                <c:ptCount val="7"/>
                <c:pt idx="0">
                  <c:v>474</c:v>
                </c:pt>
                <c:pt idx="1">
                  <c:v>476</c:v>
                </c:pt>
                <c:pt idx="2">
                  <c:v>474</c:v>
                </c:pt>
                <c:pt idx="3">
                  <c:v>503</c:v>
                </c:pt>
                <c:pt idx="4">
                  <c:v>512</c:v>
                </c:pt>
                <c:pt idx="5">
                  <c:v>545</c:v>
                </c:pt>
                <c:pt idx="6">
                  <c:v>566</c:v>
                </c:pt>
              </c:numCache>
            </c:numRef>
          </c:val>
        </c:ser>
        <c:ser>
          <c:idx val="3"/>
          <c:order val="3"/>
          <c:tx>
            <c:strRef>
              <c:f>'BRMA Profile - Greater Glasgow'!$A$145</c:f>
              <c:strCache>
                <c:ptCount val="1"/>
                <c:pt idx="0">
                  <c:v>4 Bedrooms</c:v>
                </c:pt>
              </c:strCache>
            </c:strRef>
          </c:tx>
          <c:invertIfNegative val="0"/>
          <c:cat>
            <c:numRef>
              <c:f>'BRMA Profile - Greater Glasgow'!$B$141:$H$141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Glasgow'!$B$145:$H$145</c:f>
              <c:numCache>
                <c:formatCode>#,##0</c:formatCode>
                <c:ptCount val="7"/>
                <c:pt idx="0">
                  <c:v>219</c:v>
                </c:pt>
                <c:pt idx="1">
                  <c:v>233</c:v>
                </c:pt>
                <c:pt idx="2">
                  <c:v>227</c:v>
                </c:pt>
                <c:pt idx="3">
                  <c:v>138</c:v>
                </c:pt>
                <c:pt idx="4">
                  <c:v>130</c:v>
                </c:pt>
                <c:pt idx="5">
                  <c:v>127</c:v>
                </c:pt>
                <c:pt idx="6">
                  <c:v>123</c:v>
                </c:pt>
              </c:numCache>
            </c:numRef>
          </c:val>
        </c:ser>
        <c:ser>
          <c:idx val="4"/>
          <c:order val="4"/>
          <c:tx>
            <c:strRef>
              <c:f>'BRMA Profile - Greater Glasgow'!$A$146</c:f>
              <c:strCache>
                <c:ptCount val="1"/>
                <c:pt idx="0">
                  <c:v>1 Bedroom Shared</c:v>
                </c:pt>
              </c:strCache>
            </c:strRef>
          </c:tx>
          <c:invertIfNegative val="0"/>
          <c:cat>
            <c:numRef>
              <c:f>'BRMA Profile - Greater Glasgow'!$B$141:$H$141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Glasgow'!$B$146:$H$146</c:f>
              <c:numCache>
                <c:formatCode>#,##0</c:formatCode>
                <c:ptCount val="7"/>
                <c:pt idx="0">
                  <c:v>190</c:v>
                </c:pt>
                <c:pt idx="1">
                  <c:v>302</c:v>
                </c:pt>
                <c:pt idx="2">
                  <c:v>372</c:v>
                </c:pt>
                <c:pt idx="3">
                  <c:v>379</c:v>
                </c:pt>
                <c:pt idx="4">
                  <c:v>273</c:v>
                </c:pt>
                <c:pt idx="5">
                  <c:v>255</c:v>
                </c:pt>
                <c:pt idx="6">
                  <c:v>189</c:v>
                </c:pt>
              </c:numCache>
            </c:numRef>
          </c:val>
        </c:ser>
        <c:dLbls>
          <c:showLegendKey val="0"/>
          <c:showVal val="0"/>
          <c:showCatName val="0"/>
          <c:showSerName val="0"/>
          <c:showPercent val="0"/>
          <c:showBubbleSize val="0"/>
        </c:dLbls>
        <c:gapWidth val="150"/>
        <c:overlap val="100"/>
        <c:axId val="51122560"/>
        <c:axId val="51124096"/>
      </c:barChart>
      <c:catAx>
        <c:axId val="51122560"/>
        <c:scaling>
          <c:orientation val="minMax"/>
        </c:scaling>
        <c:delete val="0"/>
        <c:axPos val="b"/>
        <c:numFmt formatCode="General" sourceLinked="1"/>
        <c:majorTickMark val="out"/>
        <c:minorTickMark val="none"/>
        <c:tickLblPos val="nextTo"/>
        <c:crossAx val="51124096"/>
        <c:crosses val="autoZero"/>
        <c:auto val="1"/>
        <c:lblAlgn val="ctr"/>
        <c:lblOffset val="100"/>
        <c:noMultiLvlLbl val="0"/>
      </c:catAx>
      <c:valAx>
        <c:axId val="51124096"/>
        <c:scaling>
          <c:orientation val="minMax"/>
        </c:scaling>
        <c:delete val="0"/>
        <c:axPos val="l"/>
        <c:majorGridlines/>
        <c:numFmt formatCode="#,##0" sourceLinked="1"/>
        <c:majorTickMark val="out"/>
        <c:minorTickMark val="none"/>
        <c:tickLblPos val="nextTo"/>
        <c:crossAx val="51122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Greater Glasgow'!$I$142</c:f>
              <c:strCache>
                <c:ptCount val="1"/>
                <c:pt idx="0">
                  <c:v>1 Bedroom </c:v>
                </c:pt>
              </c:strCache>
            </c:strRef>
          </c:tx>
          <c:invertIfNegative val="0"/>
          <c:cat>
            <c:numRef>
              <c:f>'BRMA Profile - Greater Glasgow'!$J$141:$P$141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Glasgow'!$J$142:$P$142</c:f>
              <c:numCache>
                <c:formatCode>0%</c:formatCode>
                <c:ptCount val="7"/>
                <c:pt idx="0">
                  <c:v>0.26814952116156937</c:v>
                </c:pt>
                <c:pt idx="1">
                  <c:v>0.23850574712643677</c:v>
                </c:pt>
                <c:pt idx="2">
                  <c:v>0.27410052183466083</c:v>
                </c:pt>
                <c:pt idx="3">
                  <c:v>0.26337792642140467</c:v>
                </c:pt>
                <c:pt idx="4">
                  <c:v>0.28829759752002065</c:v>
                </c:pt>
                <c:pt idx="5">
                  <c:v>0.28273195876288659</c:v>
                </c:pt>
                <c:pt idx="6">
                  <c:v>0.29523591387998166</c:v>
                </c:pt>
              </c:numCache>
            </c:numRef>
          </c:val>
        </c:ser>
        <c:ser>
          <c:idx val="1"/>
          <c:order val="1"/>
          <c:tx>
            <c:strRef>
              <c:f>'BRMA Profile - Greater Glasgow'!$I$143</c:f>
              <c:strCache>
                <c:ptCount val="1"/>
                <c:pt idx="0">
                  <c:v>2 Bedrooms</c:v>
                </c:pt>
              </c:strCache>
            </c:strRef>
          </c:tx>
          <c:invertIfNegative val="0"/>
          <c:cat>
            <c:numRef>
              <c:f>'BRMA Profile - Greater Glasgow'!$J$141:$P$141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Glasgow'!$J$143:$P$143</c:f>
              <c:numCache>
                <c:formatCode>0%</c:formatCode>
                <c:ptCount val="7"/>
                <c:pt idx="0">
                  <c:v>0.45906703738029037</c:v>
                </c:pt>
                <c:pt idx="1">
                  <c:v>0.43869731800766282</c:v>
                </c:pt>
                <c:pt idx="2">
                  <c:v>0.43120021971985717</c:v>
                </c:pt>
                <c:pt idx="3">
                  <c:v>0.4523411371237458</c:v>
                </c:pt>
                <c:pt idx="4">
                  <c:v>0.4753293722552312</c:v>
                </c:pt>
                <c:pt idx="5">
                  <c:v>0.47835051546391755</c:v>
                </c:pt>
                <c:pt idx="6">
                  <c:v>0.50366468163078337</c:v>
                </c:pt>
              </c:numCache>
            </c:numRef>
          </c:val>
        </c:ser>
        <c:ser>
          <c:idx val="2"/>
          <c:order val="2"/>
          <c:tx>
            <c:strRef>
              <c:f>'BRMA Profile - Greater Glasgow'!$I$144</c:f>
              <c:strCache>
                <c:ptCount val="1"/>
                <c:pt idx="0">
                  <c:v>3 Bedrooms</c:v>
                </c:pt>
              </c:strCache>
            </c:strRef>
          </c:tx>
          <c:invertIfNegative val="0"/>
          <c:cat>
            <c:numRef>
              <c:f>'BRMA Profile - Greater Glasgow'!$J$141:$P$141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Glasgow'!$J$144:$P$144</c:f>
              <c:numCache>
                <c:formatCode>0%</c:formatCode>
                <c:ptCount val="7"/>
                <c:pt idx="0">
                  <c:v>0.1464318813716404</c:v>
                </c:pt>
                <c:pt idx="1">
                  <c:v>0.15197956577266922</c:v>
                </c:pt>
                <c:pt idx="2">
                  <c:v>0.13018401538039001</c:v>
                </c:pt>
                <c:pt idx="3">
                  <c:v>0.14018952062430323</c:v>
                </c:pt>
                <c:pt idx="4">
                  <c:v>0.13226556445362955</c:v>
                </c:pt>
                <c:pt idx="5">
                  <c:v>0.1404639175257732</c:v>
                </c:pt>
                <c:pt idx="6">
                  <c:v>0.12963811268896014</c:v>
                </c:pt>
              </c:numCache>
            </c:numRef>
          </c:val>
        </c:ser>
        <c:ser>
          <c:idx val="3"/>
          <c:order val="3"/>
          <c:tx>
            <c:strRef>
              <c:f>'BRMA Profile - Greater Glasgow'!$I$145</c:f>
              <c:strCache>
                <c:ptCount val="1"/>
                <c:pt idx="0">
                  <c:v>4 Bedrooms</c:v>
                </c:pt>
              </c:strCache>
            </c:strRef>
          </c:tx>
          <c:invertIfNegative val="0"/>
          <c:cat>
            <c:numRef>
              <c:f>'BRMA Profile - Greater Glasgow'!$J$141:$P$141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Glasgow'!$J$145:$P$145</c:f>
              <c:numCache>
                <c:formatCode>0%</c:formatCode>
                <c:ptCount val="7"/>
                <c:pt idx="0">
                  <c:v>6.7655236329935128E-2</c:v>
                </c:pt>
                <c:pt idx="1">
                  <c:v>7.4393358876117491E-2</c:v>
                </c:pt>
                <c:pt idx="2">
                  <c:v>6.2345509475418844E-2</c:v>
                </c:pt>
                <c:pt idx="3">
                  <c:v>3.8461538461538464E-2</c:v>
                </c:pt>
                <c:pt idx="4">
                  <c:v>3.3583053474554377E-2</c:v>
                </c:pt>
                <c:pt idx="5">
                  <c:v>3.27319587628866E-2</c:v>
                </c:pt>
                <c:pt idx="6">
                  <c:v>2.8172240036646815E-2</c:v>
                </c:pt>
              </c:numCache>
            </c:numRef>
          </c:val>
        </c:ser>
        <c:ser>
          <c:idx val="4"/>
          <c:order val="4"/>
          <c:tx>
            <c:strRef>
              <c:f>'BRMA Profile - Greater Glasgow'!$I$146</c:f>
              <c:strCache>
                <c:ptCount val="1"/>
                <c:pt idx="0">
                  <c:v>1 Bedroom Shared</c:v>
                </c:pt>
              </c:strCache>
            </c:strRef>
          </c:tx>
          <c:invertIfNegative val="0"/>
          <c:cat>
            <c:numRef>
              <c:f>'BRMA Profile - Greater Glasgow'!$J$141:$P$141</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Glasgow'!$J$146:$P$146</c:f>
              <c:numCache>
                <c:formatCode>0%</c:formatCode>
                <c:ptCount val="7"/>
                <c:pt idx="0">
                  <c:v>5.8696323756564722E-2</c:v>
                </c:pt>
                <c:pt idx="1">
                  <c:v>9.6424010217113665E-2</c:v>
                </c:pt>
                <c:pt idx="2">
                  <c:v>0.10216973358967317</c:v>
                </c:pt>
                <c:pt idx="3">
                  <c:v>0.10562987736900781</c:v>
                </c:pt>
                <c:pt idx="4">
                  <c:v>7.0524412296564198E-2</c:v>
                </c:pt>
                <c:pt idx="5">
                  <c:v>6.5721649484536085E-2</c:v>
                </c:pt>
                <c:pt idx="6">
                  <c:v>4.3289051763628038E-2</c:v>
                </c:pt>
              </c:numCache>
            </c:numRef>
          </c:val>
        </c:ser>
        <c:dLbls>
          <c:showLegendKey val="0"/>
          <c:showVal val="0"/>
          <c:showCatName val="0"/>
          <c:showSerName val="0"/>
          <c:showPercent val="0"/>
          <c:showBubbleSize val="0"/>
        </c:dLbls>
        <c:gapWidth val="150"/>
        <c:overlap val="100"/>
        <c:axId val="51172864"/>
        <c:axId val="51174400"/>
      </c:barChart>
      <c:catAx>
        <c:axId val="51172864"/>
        <c:scaling>
          <c:orientation val="minMax"/>
        </c:scaling>
        <c:delete val="0"/>
        <c:axPos val="b"/>
        <c:numFmt formatCode="General" sourceLinked="1"/>
        <c:majorTickMark val="out"/>
        <c:minorTickMark val="none"/>
        <c:tickLblPos val="nextTo"/>
        <c:crossAx val="51174400"/>
        <c:crosses val="autoZero"/>
        <c:auto val="1"/>
        <c:lblAlgn val="ctr"/>
        <c:lblOffset val="100"/>
        <c:noMultiLvlLbl val="0"/>
      </c:catAx>
      <c:valAx>
        <c:axId val="51174400"/>
        <c:scaling>
          <c:orientation val="minMax"/>
        </c:scaling>
        <c:delete val="0"/>
        <c:axPos val="l"/>
        <c:majorGridlines/>
        <c:numFmt formatCode="0%" sourceLinked="1"/>
        <c:majorTickMark val="out"/>
        <c:minorTickMark val="none"/>
        <c:tickLblPos val="nextTo"/>
        <c:crossAx val="511728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Greater Glasgow'!$A$122</c:f>
              <c:strCache>
                <c:ptCount val="1"/>
                <c:pt idx="0">
                  <c:v>4 Bedrooms</c:v>
                </c:pt>
              </c:strCache>
            </c:strRef>
          </c:tx>
          <c:cat>
            <c:numRef>
              <c:f>'BRMA Profile - Greater Glasgow'!$B$117:$H$117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Glasgow'!$B$122:$H$122</c:f>
              <c:numCache>
                <c:formatCode>#,##0</c:formatCode>
                <c:ptCount val="7"/>
                <c:pt idx="0">
                  <c:v>1067.19</c:v>
                </c:pt>
                <c:pt idx="1">
                  <c:v>1169.83</c:v>
                </c:pt>
                <c:pt idx="2">
                  <c:v>1048.83</c:v>
                </c:pt>
                <c:pt idx="3">
                  <c:v>1189.78</c:v>
                </c:pt>
                <c:pt idx="4">
                  <c:v>1211.1199999999999</c:v>
                </c:pt>
                <c:pt idx="5">
                  <c:v>1189.33</c:v>
                </c:pt>
                <c:pt idx="6">
                  <c:v>1299.47</c:v>
                </c:pt>
              </c:numCache>
            </c:numRef>
          </c:val>
          <c:smooth val="0"/>
        </c:ser>
        <c:ser>
          <c:idx val="0"/>
          <c:order val="1"/>
          <c:tx>
            <c:strRef>
              <c:f>'BRMA Profile - Greater Glasgow'!$A$121</c:f>
              <c:strCache>
                <c:ptCount val="1"/>
                <c:pt idx="0">
                  <c:v>3 Bedrooms</c:v>
                </c:pt>
              </c:strCache>
            </c:strRef>
          </c:tx>
          <c:cat>
            <c:numRef>
              <c:f>'BRMA Profile - Greater Glasgow'!$B$117:$H$117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Glasgow'!$B$121:$H$121</c:f>
              <c:numCache>
                <c:formatCode>#,##0</c:formatCode>
                <c:ptCount val="7"/>
                <c:pt idx="0">
                  <c:v>728.19</c:v>
                </c:pt>
                <c:pt idx="1">
                  <c:v>753.27</c:v>
                </c:pt>
                <c:pt idx="2">
                  <c:v>734.1</c:v>
                </c:pt>
                <c:pt idx="3">
                  <c:v>753.15</c:v>
                </c:pt>
                <c:pt idx="4">
                  <c:v>795.62</c:v>
                </c:pt>
                <c:pt idx="5">
                  <c:v>833.69</c:v>
                </c:pt>
                <c:pt idx="6">
                  <c:v>915.07</c:v>
                </c:pt>
              </c:numCache>
            </c:numRef>
          </c:val>
          <c:smooth val="0"/>
        </c:ser>
        <c:ser>
          <c:idx val="1"/>
          <c:order val="2"/>
          <c:tx>
            <c:strRef>
              <c:f>'BRMA Profile - Greater Glasgow'!$A$120</c:f>
              <c:strCache>
                <c:ptCount val="1"/>
                <c:pt idx="0">
                  <c:v>2 Bedrooms</c:v>
                </c:pt>
              </c:strCache>
            </c:strRef>
          </c:tx>
          <c:cat>
            <c:numRef>
              <c:f>'BRMA Profile - Greater Glasgow'!$B$117:$H$117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Glasgow'!$B$120:$H$120</c:f>
              <c:numCache>
                <c:formatCode>#,##0</c:formatCode>
                <c:ptCount val="7"/>
                <c:pt idx="0">
                  <c:v>563.64</c:v>
                </c:pt>
                <c:pt idx="1">
                  <c:v>588.04999999999995</c:v>
                </c:pt>
                <c:pt idx="2">
                  <c:v>572.74</c:v>
                </c:pt>
                <c:pt idx="3">
                  <c:v>593.71</c:v>
                </c:pt>
                <c:pt idx="4">
                  <c:v>626.38</c:v>
                </c:pt>
                <c:pt idx="5">
                  <c:v>667.74</c:v>
                </c:pt>
                <c:pt idx="6">
                  <c:v>695.92</c:v>
                </c:pt>
              </c:numCache>
            </c:numRef>
          </c:val>
          <c:smooth val="0"/>
        </c:ser>
        <c:ser>
          <c:idx val="2"/>
          <c:order val="3"/>
          <c:tx>
            <c:strRef>
              <c:f>'BRMA Profile - Greater Glasgow'!$A$119</c:f>
              <c:strCache>
                <c:ptCount val="1"/>
                <c:pt idx="0">
                  <c:v>1 Bedroom </c:v>
                </c:pt>
              </c:strCache>
            </c:strRef>
          </c:tx>
          <c:cat>
            <c:numRef>
              <c:f>'BRMA Profile - Greater Glasgow'!$B$117:$H$117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Glasgow'!$B$119:$H$119</c:f>
              <c:numCache>
                <c:formatCode>#,##0</c:formatCode>
                <c:ptCount val="7"/>
                <c:pt idx="0">
                  <c:v>437.14</c:v>
                </c:pt>
                <c:pt idx="1">
                  <c:v>451.11</c:v>
                </c:pt>
                <c:pt idx="2">
                  <c:v>444.05</c:v>
                </c:pt>
                <c:pt idx="3">
                  <c:v>455.78</c:v>
                </c:pt>
                <c:pt idx="4">
                  <c:v>476.49</c:v>
                </c:pt>
                <c:pt idx="5">
                  <c:v>501.23</c:v>
                </c:pt>
                <c:pt idx="6">
                  <c:v>520.03</c:v>
                </c:pt>
              </c:numCache>
            </c:numRef>
          </c:val>
          <c:smooth val="0"/>
        </c:ser>
        <c:ser>
          <c:idx val="3"/>
          <c:order val="4"/>
          <c:tx>
            <c:strRef>
              <c:f>'BRMA Profile - Greater Glasgow'!$A$118</c:f>
              <c:strCache>
                <c:ptCount val="1"/>
                <c:pt idx="0">
                  <c:v>1 Bedroom Shared</c:v>
                </c:pt>
              </c:strCache>
            </c:strRef>
          </c:tx>
          <c:cat>
            <c:numRef>
              <c:f>'BRMA Profile - Greater Glasgow'!$B$117:$H$117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Glasgow'!$B$118:$H$118</c:f>
              <c:numCache>
                <c:formatCode>#,##0</c:formatCode>
                <c:ptCount val="7"/>
                <c:pt idx="0">
                  <c:v>313.10000000000002</c:v>
                </c:pt>
                <c:pt idx="1">
                  <c:v>295.45999999999998</c:v>
                </c:pt>
                <c:pt idx="2">
                  <c:v>312.27999999999997</c:v>
                </c:pt>
                <c:pt idx="3">
                  <c:v>323.08999999999997</c:v>
                </c:pt>
                <c:pt idx="4">
                  <c:v>346.23</c:v>
                </c:pt>
                <c:pt idx="5">
                  <c:v>352.87</c:v>
                </c:pt>
                <c:pt idx="6">
                  <c:v>372.15</c:v>
                </c:pt>
              </c:numCache>
            </c:numRef>
          </c:val>
          <c:smooth val="0"/>
        </c:ser>
        <c:dLbls>
          <c:showLegendKey val="0"/>
          <c:showVal val="0"/>
          <c:showCatName val="0"/>
          <c:showSerName val="0"/>
          <c:showPercent val="0"/>
          <c:showBubbleSize val="0"/>
        </c:dLbls>
        <c:marker val="1"/>
        <c:smooth val="0"/>
        <c:axId val="51214592"/>
        <c:axId val="51228672"/>
      </c:lineChart>
      <c:catAx>
        <c:axId val="51214592"/>
        <c:scaling>
          <c:orientation val="minMax"/>
        </c:scaling>
        <c:delete val="0"/>
        <c:axPos val="b"/>
        <c:numFmt formatCode="General" sourceLinked="1"/>
        <c:majorTickMark val="none"/>
        <c:minorTickMark val="none"/>
        <c:tickLblPos val="nextTo"/>
        <c:txPr>
          <a:bodyPr/>
          <a:lstStyle/>
          <a:p>
            <a:pPr>
              <a:defRPr sz="800"/>
            </a:pPr>
            <a:endParaRPr lang="en-US"/>
          </a:p>
        </c:txPr>
        <c:crossAx val="51228672"/>
        <c:crosses val="autoZero"/>
        <c:auto val="1"/>
        <c:lblAlgn val="ctr"/>
        <c:lblOffset val="100"/>
        <c:noMultiLvlLbl val="0"/>
      </c:catAx>
      <c:valAx>
        <c:axId val="5122867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121459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Greater Glasgow'!$I$122</c:f>
              <c:strCache>
                <c:ptCount val="1"/>
                <c:pt idx="0">
                  <c:v>4 Bedrooms</c:v>
                </c:pt>
              </c:strCache>
            </c:strRef>
          </c:tx>
          <c:cat>
            <c:numRef>
              <c:f>'BRMA Profile - Greater Glasgow'!$J$117:$P$117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Glasgow'!$J$122:$P$122</c:f>
              <c:numCache>
                <c:formatCode>#,##0</c:formatCode>
                <c:ptCount val="7"/>
                <c:pt idx="0">
                  <c:v>1000</c:v>
                </c:pt>
                <c:pt idx="1">
                  <c:v>1100</c:v>
                </c:pt>
                <c:pt idx="2">
                  <c:v>950</c:v>
                </c:pt>
                <c:pt idx="3">
                  <c:v>1000</c:v>
                </c:pt>
                <c:pt idx="4">
                  <c:v>1200</c:v>
                </c:pt>
                <c:pt idx="5">
                  <c:v>1100</c:v>
                </c:pt>
                <c:pt idx="6">
                  <c:v>1250</c:v>
                </c:pt>
              </c:numCache>
            </c:numRef>
          </c:val>
          <c:smooth val="0"/>
        </c:ser>
        <c:ser>
          <c:idx val="0"/>
          <c:order val="1"/>
          <c:tx>
            <c:strRef>
              <c:f>'BRMA Profile - Greater Glasgow'!$I$121</c:f>
              <c:strCache>
                <c:ptCount val="1"/>
                <c:pt idx="0">
                  <c:v>3 Bedrooms</c:v>
                </c:pt>
              </c:strCache>
            </c:strRef>
          </c:tx>
          <c:cat>
            <c:numRef>
              <c:f>'BRMA Profile - Greater Glasgow'!$J$117:$P$117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Glasgow'!$J$121:$P$121</c:f>
              <c:numCache>
                <c:formatCode>#,##0</c:formatCode>
                <c:ptCount val="7"/>
                <c:pt idx="0">
                  <c:v>695</c:v>
                </c:pt>
                <c:pt idx="1">
                  <c:v>695</c:v>
                </c:pt>
                <c:pt idx="2">
                  <c:v>695</c:v>
                </c:pt>
                <c:pt idx="3">
                  <c:v>675</c:v>
                </c:pt>
                <c:pt idx="4">
                  <c:v>695</c:v>
                </c:pt>
                <c:pt idx="5">
                  <c:v>750</c:v>
                </c:pt>
                <c:pt idx="6">
                  <c:v>800</c:v>
                </c:pt>
              </c:numCache>
            </c:numRef>
          </c:val>
          <c:smooth val="0"/>
        </c:ser>
        <c:ser>
          <c:idx val="1"/>
          <c:order val="2"/>
          <c:tx>
            <c:strRef>
              <c:f>'BRMA Profile - Greater Glasgow'!$I$120</c:f>
              <c:strCache>
                <c:ptCount val="1"/>
                <c:pt idx="0">
                  <c:v>2 Bedrooms</c:v>
                </c:pt>
              </c:strCache>
            </c:strRef>
          </c:tx>
          <c:cat>
            <c:numRef>
              <c:f>'BRMA Profile - Greater Glasgow'!$J$117:$P$117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Glasgow'!$J$120:$P$120</c:f>
              <c:numCache>
                <c:formatCode>#,##0</c:formatCode>
                <c:ptCount val="7"/>
                <c:pt idx="0">
                  <c:v>550</c:v>
                </c:pt>
                <c:pt idx="1">
                  <c:v>550</c:v>
                </c:pt>
                <c:pt idx="2">
                  <c:v>550</c:v>
                </c:pt>
                <c:pt idx="3">
                  <c:v>550</c:v>
                </c:pt>
                <c:pt idx="4">
                  <c:v>575</c:v>
                </c:pt>
                <c:pt idx="5">
                  <c:v>625</c:v>
                </c:pt>
                <c:pt idx="6">
                  <c:v>650</c:v>
                </c:pt>
              </c:numCache>
            </c:numRef>
          </c:val>
          <c:smooth val="0"/>
        </c:ser>
        <c:ser>
          <c:idx val="2"/>
          <c:order val="3"/>
          <c:tx>
            <c:strRef>
              <c:f>'BRMA Profile - Greater Glasgow'!$I$119</c:f>
              <c:strCache>
                <c:ptCount val="1"/>
                <c:pt idx="0">
                  <c:v>1 Bedroom </c:v>
                </c:pt>
              </c:strCache>
            </c:strRef>
          </c:tx>
          <c:cat>
            <c:numRef>
              <c:f>'BRMA Profile - Greater Glasgow'!$J$117:$P$117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Glasgow'!$J$119:$P$119</c:f>
              <c:numCache>
                <c:formatCode>#,##0</c:formatCode>
                <c:ptCount val="7"/>
                <c:pt idx="0">
                  <c:v>425</c:v>
                </c:pt>
                <c:pt idx="1">
                  <c:v>450</c:v>
                </c:pt>
                <c:pt idx="2">
                  <c:v>430</c:v>
                </c:pt>
                <c:pt idx="3">
                  <c:v>450</c:v>
                </c:pt>
                <c:pt idx="4">
                  <c:v>450</c:v>
                </c:pt>
                <c:pt idx="5">
                  <c:v>480</c:v>
                </c:pt>
                <c:pt idx="6">
                  <c:v>495</c:v>
                </c:pt>
              </c:numCache>
            </c:numRef>
          </c:val>
          <c:smooth val="0"/>
        </c:ser>
        <c:ser>
          <c:idx val="3"/>
          <c:order val="4"/>
          <c:tx>
            <c:strRef>
              <c:f>'BRMA Profile - Greater Glasgow'!$I$118</c:f>
              <c:strCache>
                <c:ptCount val="1"/>
                <c:pt idx="0">
                  <c:v>1 Bedroom Shared</c:v>
                </c:pt>
              </c:strCache>
            </c:strRef>
          </c:tx>
          <c:cat>
            <c:numRef>
              <c:f>'BRMA Profile - Greater Glasgow'!$J$117:$P$117</c:f>
              <c:numCache>
                <c:formatCode>General</c:formatCode>
                <c:ptCount val="7"/>
                <c:pt idx="0">
                  <c:v>2010</c:v>
                </c:pt>
                <c:pt idx="1">
                  <c:v>2011</c:v>
                </c:pt>
                <c:pt idx="2">
                  <c:v>2012</c:v>
                </c:pt>
                <c:pt idx="3">
                  <c:v>2013</c:v>
                </c:pt>
                <c:pt idx="4">
                  <c:v>2014</c:v>
                </c:pt>
                <c:pt idx="5">
                  <c:v>2015</c:v>
                </c:pt>
                <c:pt idx="6">
                  <c:v>2016</c:v>
                </c:pt>
              </c:numCache>
            </c:numRef>
          </c:cat>
          <c:val>
            <c:numRef>
              <c:f>'BRMA Profile - Greater Glasgow'!$J$118:$P$118</c:f>
              <c:numCache>
                <c:formatCode>#,##0</c:formatCode>
                <c:ptCount val="7"/>
                <c:pt idx="0">
                  <c:v>300</c:v>
                </c:pt>
                <c:pt idx="1">
                  <c:v>300</c:v>
                </c:pt>
                <c:pt idx="2">
                  <c:v>302.5</c:v>
                </c:pt>
                <c:pt idx="3">
                  <c:v>320</c:v>
                </c:pt>
                <c:pt idx="4">
                  <c:v>325</c:v>
                </c:pt>
                <c:pt idx="5">
                  <c:v>335</c:v>
                </c:pt>
                <c:pt idx="6">
                  <c:v>350</c:v>
                </c:pt>
              </c:numCache>
            </c:numRef>
          </c:val>
          <c:smooth val="0"/>
        </c:ser>
        <c:dLbls>
          <c:showLegendKey val="0"/>
          <c:showVal val="0"/>
          <c:showCatName val="0"/>
          <c:showSerName val="0"/>
          <c:showPercent val="0"/>
          <c:showBubbleSize val="0"/>
        </c:dLbls>
        <c:marker val="1"/>
        <c:smooth val="0"/>
        <c:axId val="51273728"/>
        <c:axId val="51275264"/>
      </c:lineChart>
      <c:catAx>
        <c:axId val="51273728"/>
        <c:scaling>
          <c:orientation val="minMax"/>
        </c:scaling>
        <c:delete val="0"/>
        <c:axPos val="b"/>
        <c:numFmt formatCode="General" sourceLinked="1"/>
        <c:majorTickMark val="none"/>
        <c:minorTickMark val="none"/>
        <c:tickLblPos val="nextTo"/>
        <c:txPr>
          <a:bodyPr/>
          <a:lstStyle/>
          <a:p>
            <a:pPr>
              <a:defRPr sz="800"/>
            </a:pPr>
            <a:endParaRPr lang="en-US"/>
          </a:p>
        </c:txPr>
        <c:crossAx val="51275264"/>
        <c:crosses val="autoZero"/>
        <c:auto val="1"/>
        <c:lblAlgn val="ctr"/>
        <c:lblOffset val="100"/>
        <c:noMultiLvlLbl val="0"/>
      </c:catAx>
      <c:valAx>
        <c:axId val="5127526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127372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3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Highlands and Is'!$A$9</c:f>
              <c:strCache>
                <c:ptCount val="1"/>
                <c:pt idx="0">
                  <c:v>Upper Quartile</c:v>
                </c:pt>
              </c:strCache>
            </c:strRef>
          </c:tx>
          <c:cat>
            <c:numRef>
              <c:f>'BRMA Profile - Highlands and Is'!$B$5:$H$5</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Is'!$B$9:$H$9</c:f>
              <c:numCache>
                <c:formatCode>#,##0</c:formatCode>
                <c:ptCount val="7"/>
                <c:pt idx="0">
                  <c:v>450</c:v>
                </c:pt>
                <c:pt idx="1">
                  <c:v>450</c:v>
                </c:pt>
                <c:pt idx="2">
                  <c:v>450</c:v>
                </c:pt>
                <c:pt idx="3">
                  <c:v>475</c:v>
                </c:pt>
                <c:pt idx="4">
                  <c:v>475</c:v>
                </c:pt>
                <c:pt idx="5">
                  <c:v>495</c:v>
                </c:pt>
                <c:pt idx="6">
                  <c:v>500</c:v>
                </c:pt>
              </c:numCache>
            </c:numRef>
          </c:val>
          <c:smooth val="0"/>
        </c:ser>
        <c:ser>
          <c:idx val="0"/>
          <c:order val="1"/>
          <c:tx>
            <c:strRef>
              <c:f>'BRMA Profile - Highlands and Is'!$A$8</c:f>
              <c:strCache>
                <c:ptCount val="1"/>
                <c:pt idx="0">
                  <c:v>Mean</c:v>
                </c:pt>
              </c:strCache>
            </c:strRef>
          </c:tx>
          <c:cat>
            <c:numRef>
              <c:f>'BRMA Profile - Highlands and Is'!$B$5:$H$5</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Is'!$B$8:$H$8</c:f>
              <c:numCache>
                <c:formatCode>#,##0</c:formatCode>
                <c:ptCount val="7"/>
                <c:pt idx="0">
                  <c:v>415.01</c:v>
                </c:pt>
                <c:pt idx="1">
                  <c:v>419.9</c:v>
                </c:pt>
                <c:pt idx="2">
                  <c:v>424.36</c:v>
                </c:pt>
                <c:pt idx="3">
                  <c:v>430.75</c:v>
                </c:pt>
                <c:pt idx="4">
                  <c:v>439.51</c:v>
                </c:pt>
                <c:pt idx="5">
                  <c:v>449.77</c:v>
                </c:pt>
                <c:pt idx="6">
                  <c:v>460.5</c:v>
                </c:pt>
              </c:numCache>
            </c:numRef>
          </c:val>
          <c:smooth val="0"/>
        </c:ser>
        <c:ser>
          <c:idx val="2"/>
          <c:order val="2"/>
          <c:tx>
            <c:strRef>
              <c:f>'BRMA Profile - Highlands and Is'!$A$7</c:f>
              <c:strCache>
                <c:ptCount val="1"/>
                <c:pt idx="0">
                  <c:v>Median</c:v>
                </c:pt>
              </c:strCache>
            </c:strRef>
          </c:tx>
          <c:cat>
            <c:numRef>
              <c:f>'BRMA Profile - Highlands and Is'!$B$5:$H$5</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Is'!$B$7:$H$7</c:f>
              <c:numCache>
                <c:formatCode>#,##0</c:formatCode>
                <c:ptCount val="7"/>
                <c:pt idx="0">
                  <c:v>420</c:v>
                </c:pt>
                <c:pt idx="1">
                  <c:v>420</c:v>
                </c:pt>
                <c:pt idx="2">
                  <c:v>425</c:v>
                </c:pt>
                <c:pt idx="3">
                  <c:v>430</c:v>
                </c:pt>
                <c:pt idx="4">
                  <c:v>445</c:v>
                </c:pt>
                <c:pt idx="5">
                  <c:v>450</c:v>
                </c:pt>
                <c:pt idx="6">
                  <c:v>470</c:v>
                </c:pt>
              </c:numCache>
            </c:numRef>
          </c:val>
          <c:smooth val="0"/>
        </c:ser>
        <c:ser>
          <c:idx val="3"/>
          <c:order val="3"/>
          <c:tx>
            <c:strRef>
              <c:f>'BRMA Profile - Highlands and Is'!$A$6</c:f>
              <c:strCache>
                <c:ptCount val="1"/>
                <c:pt idx="0">
                  <c:v>Lower Quartile</c:v>
                </c:pt>
              </c:strCache>
            </c:strRef>
          </c:tx>
          <c:marker>
            <c:symbol val="circle"/>
            <c:size val="7"/>
          </c:marker>
          <c:cat>
            <c:numRef>
              <c:f>'BRMA Profile - Highlands and Is'!$B$5:$H$5</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Is'!$B$6:$H$6</c:f>
              <c:numCache>
                <c:formatCode>#,##0</c:formatCode>
                <c:ptCount val="7"/>
                <c:pt idx="0">
                  <c:v>375</c:v>
                </c:pt>
                <c:pt idx="1">
                  <c:v>375</c:v>
                </c:pt>
                <c:pt idx="2">
                  <c:v>375</c:v>
                </c:pt>
                <c:pt idx="3">
                  <c:v>395</c:v>
                </c:pt>
                <c:pt idx="4">
                  <c:v>400</c:v>
                </c:pt>
                <c:pt idx="5">
                  <c:v>400</c:v>
                </c:pt>
                <c:pt idx="6">
                  <c:v>400</c:v>
                </c:pt>
              </c:numCache>
            </c:numRef>
          </c:val>
          <c:smooth val="0"/>
        </c:ser>
        <c:dLbls>
          <c:showLegendKey val="0"/>
          <c:showVal val="0"/>
          <c:showCatName val="0"/>
          <c:showSerName val="0"/>
          <c:showPercent val="0"/>
          <c:showBubbleSize val="0"/>
        </c:dLbls>
        <c:marker val="1"/>
        <c:smooth val="0"/>
        <c:axId val="18283520"/>
        <c:axId val="50483968"/>
      </c:lineChart>
      <c:catAx>
        <c:axId val="18283520"/>
        <c:scaling>
          <c:orientation val="minMax"/>
        </c:scaling>
        <c:delete val="0"/>
        <c:axPos val="b"/>
        <c:numFmt formatCode="General" sourceLinked="1"/>
        <c:majorTickMark val="none"/>
        <c:minorTickMark val="none"/>
        <c:tickLblPos val="nextTo"/>
        <c:txPr>
          <a:bodyPr/>
          <a:lstStyle/>
          <a:p>
            <a:pPr>
              <a:defRPr sz="800"/>
            </a:pPr>
            <a:endParaRPr lang="en-US"/>
          </a:p>
        </c:txPr>
        <c:crossAx val="50483968"/>
        <c:crosses val="autoZero"/>
        <c:auto val="1"/>
        <c:lblAlgn val="ctr"/>
        <c:lblOffset val="100"/>
        <c:noMultiLvlLbl val="0"/>
      </c:catAx>
      <c:valAx>
        <c:axId val="5048396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8283520"/>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3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Highlands and Is'!$A$31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Highlands and Is'!$B$27:$H$27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Is'!$B$31:$H$31</c:f>
              <c:numCache>
                <c:formatCode>#,##0</c:formatCode>
                <c:ptCount val="7"/>
                <c:pt idx="0">
                  <c:v>550</c:v>
                </c:pt>
                <c:pt idx="1">
                  <c:v>550</c:v>
                </c:pt>
                <c:pt idx="2">
                  <c:v>550</c:v>
                </c:pt>
                <c:pt idx="3">
                  <c:v>575</c:v>
                </c:pt>
                <c:pt idx="4">
                  <c:v>580</c:v>
                </c:pt>
                <c:pt idx="5">
                  <c:v>600</c:v>
                </c:pt>
                <c:pt idx="6">
                  <c:v>625</c:v>
                </c:pt>
              </c:numCache>
            </c:numRef>
          </c:val>
          <c:smooth val="0"/>
        </c:ser>
        <c:ser>
          <c:idx val="2"/>
          <c:order val="1"/>
          <c:tx>
            <c:strRef>
              <c:f>'BRMA Profile - Highlands and Is'!$A$30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Highlands and Is'!$B$27:$H$27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Is'!$B$30:$H$30</c:f>
              <c:numCache>
                <c:formatCode>#,##0</c:formatCode>
                <c:ptCount val="7"/>
                <c:pt idx="0">
                  <c:v>503.41</c:v>
                </c:pt>
                <c:pt idx="1">
                  <c:v>513.76</c:v>
                </c:pt>
                <c:pt idx="2">
                  <c:v>516.38</c:v>
                </c:pt>
                <c:pt idx="3">
                  <c:v>527.24</c:v>
                </c:pt>
                <c:pt idx="4">
                  <c:v>532.32000000000005</c:v>
                </c:pt>
                <c:pt idx="5">
                  <c:v>544.54999999999995</c:v>
                </c:pt>
                <c:pt idx="6">
                  <c:v>560.95000000000005</c:v>
                </c:pt>
              </c:numCache>
            </c:numRef>
          </c:val>
          <c:smooth val="0"/>
        </c:ser>
        <c:ser>
          <c:idx val="1"/>
          <c:order val="2"/>
          <c:tx>
            <c:strRef>
              <c:f>'BRMA Profile - Highlands and Is'!$A$29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Highlands and Is'!$B$27:$H$27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Is'!$B$29:$H$29</c:f>
              <c:numCache>
                <c:formatCode>#,##0</c:formatCode>
                <c:ptCount val="7"/>
                <c:pt idx="0">
                  <c:v>500</c:v>
                </c:pt>
                <c:pt idx="1">
                  <c:v>500</c:v>
                </c:pt>
                <c:pt idx="2">
                  <c:v>500</c:v>
                </c:pt>
                <c:pt idx="3">
                  <c:v>525</c:v>
                </c:pt>
                <c:pt idx="4">
                  <c:v>525</c:v>
                </c:pt>
                <c:pt idx="5">
                  <c:v>550</c:v>
                </c:pt>
                <c:pt idx="6">
                  <c:v>550</c:v>
                </c:pt>
              </c:numCache>
            </c:numRef>
          </c:val>
          <c:smooth val="0"/>
        </c:ser>
        <c:ser>
          <c:idx val="0"/>
          <c:order val="3"/>
          <c:tx>
            <c:strRef>
              <c:f>'BRMA Profile - Highlands and Is'!$A$28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Highlands and Is'!$B$27:$H$27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Is'!$B$28:$H$28</c:f>
              <c:numCache>
                <c:formatCode>#,##0</c:formatCode>
                <c:ptCount val="7"/>
                <c:pt idx="0">
                  <c:v>450</c:v>
                </c:pt>
                <c:pt idx="1">
                  <c:v>460</c:v>
                </c:pt>
                <c:pt idx="2">
                  <c:v>450</c:v>
                </c:pt>
                <c:pt idx="3">
                  <c:v>475</c:v>
                </c:pt>
                <c:pt idx="4">
                  <c:v>475</c:v>
                </c:pt>
                <c:pt idx="5" formatCode="General">
                  <c:v>495</c:v>
                </c:pt>
                <c:pt idx="6" formatCode="General">
                  <c:v>500</c:v>
                </c:pt>
              </c:numCache>
            </c:numRef>
          </c:val>
          <c:smooth val="0"/>
        </c:ser>
        <c:dLbls>
          <c:showLegendKey val="0"/>
          <c:showVal val="0"/>
          <c:showCatName val="0"/>
          <c:showSerName val="0"/>
          <c:showPercent val="0"/>
          <c:showBubbleSize val="0"/>
        </c:dLbls>
        <c:marker val="1"/>
        <c:smooth val="0"/>
        <c:axId val="50412928"/>
        <c:axId val="50423296"/>
      </c:lineChart>
      <c:catAx>
        <c:axId val="50412928"/>
        <c:scaling>
          <c:orientation val="minMax"/>
        </c:scaling>
        <c:delete val="0"/>
        <c:axPos val="b"/>
        <c:numFmt formatCode="General" sourceLinked="1"/>
        <c:majorTickMark val="none"/>
        <c:minorTickMark val="none"/>
        <c:tickLblPos val="nextTo"/>
        <c:txPr>
          <a:bodyPr/>
          <a:lstStyle/>
          <a:p>
            <a:pPr>
              <a:defRPr sz="800"/>
            </a:pPr>
            <a:endParaRPr lang="en-US"/>
          </a:p>
        </c:txPr>
        <c:crossAx val="50423296"/>
        <c:crosses val="autoZero"/>
        <c:auto val="1"/>
        <c:lblAlgn val="ctr"/>
        <c:lblOffset val="100"/>
        <c:noMultiLvlLbl val="0"/>
      </c:catAx>
      <c:valAx>
        <c:axId val="50423296"/>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041292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Highlands and Is'!$A$53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Highlands and Is'!$B$49:$H$49</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Is'!$B$53:$H$53</c:f>
              <c:numCache>
                <c:formatCode>#,##0</c:formatCode>
                <c:ptCount val="7"/>
                <c:pt idx="0">
                  <c:v>650</c:v>
                </c:pt>
                <c:pt idx="1">
                  <c:v>695</c:v>
                </c:pt>
                <c:pt idx="2">
                  <c:v>695</c:v>
                </c:pt>
                <c:pt idx="3">
                  <c:v>695</c:v>
                </c:pt>
                <c:pt idx="4">
                  <c:v>700</c:v>
                </c:pt>
                <c:pt idx="5">
                  <c:v>750</c:v>
                </c:pt>
                <c:pt idx="6">
                  <c:v>765</c:v>
                </c:pt>
              </c:numCache>
            </c:numRef>
          </c:val>
          <c:smooth val="0"/>
        </c:ser>
        <c:ser>
          <c:idx val="1"/>
          <c:order val="1"/>
          <c:tx>
            <c:strRef>
              <c:f>'BRMA Profile - Highlands and Is'!$A$52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Highlands and Is'!$B$49:$H$49</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Is'!$B$52:$H$52</c:f>
              <c:numCache>
                <c:formatCode>#,##0</c:formatCode>
                <c:ptCount val="7"/>
                <c:pt idx="0">
                  <c:v>594.77</c:v>
                </c:pt>
                <c:pt idx="1">
                  <c:v>619.54</c:v>
                </c:pt>
                <c:pt idx="2">
                  <c:v>623.1</c:v>
                </c:pt>
                <c:pt idx="3">
                  <c:v>620.37</c:v>
                </c:pt>
                <c:pt idx="4">
                  <c:v>625.22</c:v>
                </c:pt>
                <c:pt idx="5">
                  <c:v>652.25</c:v>
                </c:pt>
                <c:pt idx="6">
                  <c:v>671.75</c:v>
                </c:pt>
              </c:numCache>
            </c:numRef>
          </c:val>
          <c:smooth val="0"/>
        </c:ser>
        <c:ser>
          <c:idx val="2"/>
          <c:order val="2"/>
          <c:tx>
            <c:strRef>
              <c:f>'BRMA Profile - Highlands and Is'!$A$51</c:f>
              <c:strCache>
                <c:ptCount val="1"/>
                <c:pt idx="0">
                  <c:v>Median</c:v>
                </c:pt>
              </c:strCache>
            </c:strRef>
          </c:tx>
          <c:cat>
            <c:numRef>
              <c:f>'BRMA Profile - Highlands and Is'!$B$49:$H$49</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Is'!$B$51:$H$51</c:f>
              <c:numCache>
                <c:formatCode>#,##0</c:formatCode>
                <c:ptCount val="7"/>
                <c:pt idx="0">
                  <c:v>600</c:v>
                </c:pt>
                <c:pt idx="1">
                  <c:v>625</c:v>
                </c:pt>
                <c:pt idx="2">
                  <c:v>620</c:v>
                </c:pt>
                <c:pt idx="3">
                  <c:v>600</c:v>
                </c:pt>
                <c:pt idx="4">
                  <c:v>600</c:v>
                </c:pt>
                <c:pt idx="5">
                  <c:v>650</c:v>
                </c:pt>
                <c:pt idx="6">
                  <c:v>650</c:v>
                </c:pt>
              </c:numCache>
            </c:numRef>
          </c:val>
          <c:smooth val="0"/>
        </c:ser>
        <c:ser>
          <c:idx val="3"/>
          <c:order val="3"/>
          <c:tx>
            <c:strRef>
              <c:f>'BRMA Profile - Highlands and Is'!$A$50</c:f>
              <c:strCache>
                <c:ptCount val="1"/>
                <c:pt idx="0">
                  <c:v>Lower Quartile</c:v>
                </c:pt>
              </c:strCache>
            </c:strRef>
          </c:tx>
          <c:marker>
            <c:symbol val="circle"/>
            <c:size val="7"/>
          </c:marker>
          <c:cat>
            <c:numRef>
              <c:f>'BRMA Profile - Highlands and Is'!$B$49:$H$49</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Is'!$B$50:$H$50</c:f>
              <c:numCache>
                <c:formatCode>#,##0</c:formatCode>
                <c:ptCount val="7"/>
                <c:pt idx="0">
                  <c:v>525</c:v>
                </c:pt>
                <c:pt idx="1">
                  <c:v>550</c:v>
                </c:pt>
                <c:pt idx="2">
                  <c:v>550</c:v>
                </c:pt>
                <c:pt idx="3">
                  <c:v>550</c:v>
                </c:pt>
                <c:pt idx="4">
                  <c:v>550</c:v>
                </c:pt>
                <c:pt idx="5">
                  <c:v>550</c:v>
                </c:pt>
                <c:pt idx="6">
                  <c:v>575</c:v>
                </c:pt>
              </c:numCache>
            </c:numRef>
          </c:val>
          <c:smooth val="0"/>
        </c:ser>
        <c:dLbls>
          <c:showLegendKey val="0"/>
          <c:showVal val="0"/>
          <c:showCatName val="0"/>
          <c:showSerName val="0"/>
          <c:showPercent val="0"/>
          <c:showBubbleSize val="0"/>
        </c:dLbls>
        <c:marker val="1"/>
        <c:smooth val="0"/>
        <c:axId val="18154624"/>
        <c:axId val="18155776"/>
      </c:lineChart>
      <c:catAx>
        <c:axId val="18154624"/>
        <c:scaling>
          <c:orientation val="minMax"/>
        </c:scaling>
        <c:delete val="0"/>
        <c:axPos val="b"/>
        <c:numFmt formatCode="General" sourceLinked="1"/>
        <c:majorTickMark val="none"/>
        <c:minorTickMark val="none"/>
        <c:tickLblPos val="nextTo"/>
        <c:txPr>
          <a:bodyPr/>
          <a:lstStyle/>
          <a:p>
            <a:pPr>
              <a:defRPr sz="800"/>
            </a:pPr>
            <a:endParaRPr lang="en-US"/>
          </a:p>
        </c:txPr>
        <c:crossAx val="18155776"/>
        <c:crosses val="autoZero"/>
        <c:auto val="1"/>
        <c:lblAlgn val="ctr"/>
        <c:lblOffset val="100"/>
        <c:noMultiLvlLbl val="0"/>
      </c:catAx>
      <c:valAx>
        <c:axId val="1815577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815462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Highlands and Is'!$A$75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Highlands and Is'!$B$71:$H$71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Is'!$B$75:$H$75</c:f>
              <c:numCache>
                <c:formatCode>#,##0</c:formatCode>
                <c:ptCount val="7"/>
                <c:pt idx="0">
                  <c:v>850</c:v>
                </c:pt>
                <c:pt idx="1">
                  <c:v>825</c:v>
                </c:pt>
                <c:pt idx="2">
                  <c:v>850</c:v>
                </c:pt>
                <c:pt idx="3">
                  <c:v>850</c:v>
                </c:pt>
                <c:pt idx="4">
                  <c:v>850</c:v>
                </c:pt>
                <c:pt idx="5">
                  <c:v>900</c:v>
                </c:pt>
                <c:pt idx="6">
                  <c:v>950</c:v>
                </c:pt>
              </c:numCache>
            </c:numRef>
          </c:val>
          <c:smooth val="0"/>
        </c:ser>
        <c:ser>
          <c:idx val="1"/>
          <c:order val="1"/>
          <c:tx>
            <c:strRef>
              <c:f>'BRMA Profile - Highlands and Is'!$A$74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Highlands and Is'!$B$71:$H$71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Is'!$B$74:$H$74</c:f>
              <c:numCache>
                <c:formatCode>#,##0</c:formatCode>
                <c:ptCount val="7"/>
                <c:pt idx="0">
                  <c:v>750.68</c:v>
                </c:pt>
                <c:pt idx="1">
                  <c:v>745.16</c:v>
                </c:pt>
                <c:pt idx="2">
                  <c:v>755.01</c:v>
                </c:pt>
                <c:pt idx="3">
                  <c:v>748.89</c:v>
                </c:pt>
                <c:pt idx="4">
                  <c:v>761.79</c:v>
                </c:pt>
                <c:pt idx="5">
                  <c:v>814.1</c:v>
                </c:pt>
                <c:pt idx="6">
                  <c:v>822.47</c:v>
                </c:pt>
              </c:numCache>
            </c:numRef>
          </c:val>
          <c:smooth val="0"/>
        </c:ser>
        <c:ser>
          <c:idx val="2"/>
          <c:order val="2"/>
          <c:tx>
            <c:strRef>
              <c:f>'BRMA Profile - Highlands and Is'!$A$73</c:f>
              <c:strCache>
                <c:ptCount val="1"/>
                <c:pt idx="0">
                  <c:v>Median</c:v>
                </c:pt>
              </c:strCache>
            </c:strRef>
          </c:tx>
          <c:cat>
            <c:numRef>
              <c:f>'BRMA Profile - Highlands and Is'!$B$71:$H$71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Is'!$B$73:$H$73</c:f>
              <c:numCache>
                <c:formatCode>#,##0</c:formatCode>
                <c:ptCount val="7"/>
                <c:pt idx="0">
                  <c:v>775</c:v>
                </c:pt>
                <c:pt idx="1">
                  <c:v>750</c:v>
                </c:pt>
                <c:pt idx="2">
                  <c:v>750</c:v>
                </c:pt>
                <c:pt idx="3">
                  <c:v>750</c:v>
                </c:pt>
                <c:pt idx="4">
                  <c:v>750</c:v>
                </c:pt>
                <c:pt idx="5">
                  <c:v>795</c:v>
                </c:pt>
                <c:pt idx="6">
                  <c:v>812.5</c:v>
                </c:pt>
              </c:numCache>
            </c:numRef>
          </c:val>
          <c:smooth val="0"/>
        </c:ser>
        <c:ser>
          <c:idx val="3"/>
          <c:order val="3"/>
          <c:tx>
            <c:strRef>
              <c:f>'BRMA Profile - Highlands and Is'!$A$72</c:f>
              <c:strCache>
                <c:ptCount val="1"/>
                <c:pt idx="0">
                  <c:v>Lower Quartile</c:v>
                </c:pt>
              </c:strCache>
            </c:strRef>
          </c:tx>
          <c:marker>
            <c:symbol val="circle"/>
            <c:size val="7"/>
          </c:marker>
          <c:cat>
            <c:numRef>
              <c:f>'BRMA Profile - Highlands and Is'!$B$71:$H$71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Is'!$B$72:$H$72</c:f>
              <c:numCache>
                <c:formatCode>#,##0</c:formatCode>
                <c:ptCount val="7"/>
                <c:pt idx="0">
                  <c:v>650</c:v>
                </c:pt>
                <c:pt idx="1">
                  <c:v>650</c:v>
                </c:pt>
                <c:pt idx="2">
                  <c:v>650</c:v>
                </c:pt>
                <c:pt idx="3">
                  <c:v>650</c:v>
                </c:pt>
                <c:pt idx="4">
                  <c:v>675</c:v>
                </c:pt>
                <c:pt idx="5">
                  <c:v>695</c:v>
                </c:pt>
                <c:pt idx="6">
                  <c:v>695</c:v>
                </c:pt>
              </c:numCache>
            </c:numRef>
          </c:val>
          <c:smooth val="0"/>
        </c:ser>
        <c:dLbls>
          <c:showLegendKey val="0"/>
          <c:showVal val="0"/>
          <c:showCatName val="0"/>
          <c:showSerName val="0"/>
          <c:showPercent val="0"/>
          <c:showBubbleSize val="0"/>
        </c:dLbls>
        <c:marker val="1"/>
        <c:smooth val="0"/>
        <c:axId val="18204160"/>
        <c:axId val="18205696"/>
      </c:lineChart>
      <c:catAx>
        <c:axId val="18204160"/>
        <c:scaling>
          <c:orientation val="minMax"/>
        </c:scaling>
        <c:delete val="0"/>
        <c:axPos val="b"/>
        <c:numFmt formatCode="General" sourceLinked="1"/>
        <c:majorTickMark val="none"/>
        <c:minorTickMark val="none"/>
        <c:tickLblPos val="nextTo"/>
        <c:txPr>
          <a:bodyPr/>
          <a:lstStyle/>
          <a:p>
            <a:pPr>
              <a:defRPr sz="800"/>
            </a:pPr>
            <a:endParaRPr lang="en-US"/>
          </a:p>
        </c:txPr>
        <c:crossAx val="18205696"/>
        <c:crosses val="autoZero"/>
        <c:auto val="1"/>
        <c:lblAlgn val="ctr"/>
        <c:lblOffset val="100"/>
        <c:noMultiLvlLbl val="0"/>
      </c:catAx>
      <c:valAx>
        <c:axId val="1820569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82041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Highlands and Is'!$A$97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Highlands and Is'!$B$93:$H$93</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Is'!$B$97:$H$97</c:f>
              <c:numCache>
                <c:formatCode>#,##0</c:formatCode>
                <c:ptCount val="7"/>
                <c:pt idx="0">
                  <c:v>310</c:v>
                </c:pt>
                <c:pt idx="1">
                  <c:v>320</c:v>
                </c:pt>
                <c:pt idx="2">
                  <c:v>300</c:v>
                </c:pt>
                <c:pt idx="3">
                  <c:v>311.67</c:v>
                </c:pt>
                <c:pt idx="4">
                  <c:v>318.33</c:v>
                </c:pt>
                <c:pt idx="5">
                  <c:v>334.52</c:v>
                </c:pt>
                <c:pt idx="6">
                  <c:v>350</c:v>
                </c:pt>
              </c:numCache>
            </c:numRef>
          </c:val>
          <c:smooth val="0"/>
        </c:ser>
        <c:ser>
          <c:idx val="1"/>
          <c:order val="1"/>
          <c:tx>
            <c:strRef>
              <c:f>'BRMA Profile - Highlands and Is'!$A$96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Highlands and Is'!$B$93:$H$93</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Is'!$B$96:$H$96</c:f>
              <c:numCache>
                <c:formatCode>#,##0</c:formatCode>
                <c:ptCount val="7"/>
                <c:pt idx="0">
                  <c:v>287.37</c:v>
                </c:pt>
                <c:pt idx="1">
                  <c:v>289.49</c:v>
                </c:pt>
                <c:pt idx="2">
                  <c:v>279.29000000000002</c:v>
                </c:pt>
                <c:pt idx="3">
                  <c:v>317.58999999999997</c:v>
                </c:pt>
                <c:pt idx="4">
                  <c:v>290.83</c:v>
                </c:pt>
                <c:pt idx="5">
                  <c:v>315.31</c:v>
                </c:pt>
                <c:pt idx="6">
                  <c:v>319.81</c:v>
                </c:pt>
              </c:numCache>
            </c:numRef>
          </c:val>
          <c:smooth val="0"/>
        </c:ser>
        <c:ser>
          <c:idx val="2"/>
          <c:order val="2"/>
          <c:tx>
            <c:strRef>
              <c:f>'BRMA Profile - Highlands and Is'!$A$95</c:f>
              <c:strCache>
                <c:ptCount val="1"/>
                <c:pt idx="0">
                  <c:v>Median</c:v>
                </c:pt>
              </c:strCache>
            </c:strRef>
          </c:tx>
          <c:cat>
            <c:numRef>
              <c:f>'BRMA Profile - Highlands and Is'!$B$93:$H$93</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Is'!$B$95:$H$95</c:f>
              <c:numCache>
                <c:formatCode>#,##0</c:formatCode>
                <c:ptCount val="7"/>
                <c:pt idx="0">
                  <c:v>285</c:v>
                </c:pt>
                <c:pt idx="1">
                  <c:v>285</c:v>
                </c:pt>
                <c:pt idx="2">
                  <c:v>275</c:v>
                </c:pt>
                <c:pt idx="3">
                  <c:v>285.33999999999997</c:v>
                </c:pt>
                <c:pt idx="4">
                  <c:v>290</c:v>
                </c:pt>
                <c:pt idx="5">
                  <c:v>300</c:v>
                </c:pt>
                <c:pt idx="6">
                  <c:v>306.39999999999998</c:v>
                </c:pt>
              </c:numCache>
            </c:numRef>
          </c:val>
          <c:smooth val="0"/>
        </c:ser>
        <c:ser>
          <c:idx val="3"/>
          <c:order val="3"/>
          <c:tx>
            <c:strRef>
              <c:f>'BRMA Profile - Highlands and Is'!$A$94</c:f>
              <c:strCache>
                <c:ptCount val="1"/>
                <c:pt idx="0">
                  <c:v>Lower Quartile</c:v>
                </c:pt>
              </c:strCache>
            </c:strRef>
          </c:tx>
          <c:marker>
            <c:symbol val="circle"/>
            <c:size val="7"/>
          </c:marker>
          <c:cat>
            <c:numRef>
              <c:f>'BRMA Profile - Highlands and Is'!$B$93:$H$93</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Is'!$B$94:$H$94</c:f>
              <c:numCache>
                <c:formatCode>#,##0</c:formatCode>
                <c:ptCount val="7"/>
                <c:pt idx="0">
                  <c:v>255</c:v>
                </c:pt>
                <c:pt idx="1">
                  <c:v>258.27</c:v>
                </c:pt>
                <c:pt idx="2">
                  <c:v>250</c:v>
                </c:pt>
                <c:pt idx="3">
                  <c:v>250</c:v>
                </c:pt>
                <c:pt idx="4">
                  <c:v>253.33</c:v>
                </c:pt>
                <c:pt idx="5">
                  <c:v>270</c:v>
                </c:pt>
                <c:pt idx="6">
                  <c:v>275.89</c:v>
                </c:pt>
              </c:numCache>
            </c:numRef>
          </c:val>
          <c:smooth val="0"/>
        </c:ser>
        <c:dLbls>
          <c:showLegendKey val="0"/>
          <c:showVal val="0"/>
          <c:showCatName val="0"/>
          <c:showSerName val="0"/>
          <c:showPercent val="0"/>
          <c:showBubbleSize val="0"/>
        </c:dLbls>
        <c:marker val="1"/>
        <c:smooth val="0"/>
        <c:axId val="50690304"/>
        <c:axId val="50704384"/>
      </c:lineChart>
      <c:catAx>
        <c:axId val="50690304"/>
        <c:scaling>
          <c:orientation val="minMax"/>
        </c:scaling>
        <c:delete val="0"/>
        <c:axPos val="b"/>
        <c:numFmt formatCode="General" sourceLinked="1"/>
        <c:majorTickMark val="none"/>
        <c:minorTickMark val="none"/>
        <c:tickLblPos val="nextTo"/>
        <c:txPr>
          <a:bodyPr/>
          <a:lstStyle/>
          <a:p>
            <a:pPr>
              <a:defRPr sz="800"/>
            </a:pPr>
            <a:endParaRPr lang="en-US"/>
          </a:p>
        </c:txPr>
        <c:crossAx val="50704384"/>
        <c:crosses val="autoZero"/>
        <c:auto val="1"/>
        <c:lblAlgn val="ctr"/>
        <c:lblOffset val="100"/>
        <c:noMultiLvlLbl val="0"/>
      </c:catAx>
      <c:valAx>
        <c:axId val="5070438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0690304"/>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Highlands and Is'!$I$6</c:f>
              <c:strCache>
                <c:ptCount val="1"/>
                <c:pt idx="0">
                  <c:v>Lower Quartile</c:v>
                </c:pt>
              </c:strCache>
            </c:strRef>
          </c:tx>
          <c:invertIfNegative val="0"/>
          <c:cat>
            <c:strRef>
              <c:f>'BRMA Profile - Highlands and Is'!$J$5:$P$5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Is'!$J$6:$P$6</c:f>
              <c:numCache>
                <c:formatCode>0.0%</c:formatCode>
                <c:ptCount val="7"/>
                <c:pt idx="0">
                  <c:v>0</c:v>
                </c:pt>
                <c:pt idx="1">
                  <c:v>0</c:v>
                </c:pt>
                <c:pt idx="2">
                  <c:v>5.3333333333333233E-2</c:v>
                </c:pt>
                <c:pt idx="3">
                  <c:v>1.2658227848101333E-2</c:v>
                </c:pt>
                <c:pt idx="4">
                  <c:v>0</c:v>
                </c:pt>
                <c:pt idx="5">
                  <c:v>0</c:v>
                </c:pt>
                <c:pt idx="6">
                  <c:v>6.6666666666666652E-2</c:v>
                </c:pt>
              </c:numCache>
            </c:numRef>
          </c:val>
        </c:ser>
        <c:ser>
          <c:idx val="2"/>
          <c:order val="1"/>
          <c:tx>
            <c:strRef>
              <c:f>'BRMA Profile - Highlands and Is'!$I$7</c:f>
              <c:strCache>
                <c:ptCount val="1"/>
                <c:pt idx="0">
                  <c:v>Median</c:v>
                </c:pt>
              </c:strCache>
            </c:strRef>
          </c:tx>
          <c:invertIfNegative val="0"/>
          <c:cat>
            <c:strRef>
              <c:f>'BRMA Profile - Highlands and Is'!$J$5:$P$5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Is'!$J$7:$P$7</c:f>
              <c:numCache>
                <c:formatCode>0.0%</c:formatCode>
                <c:ptCount val="7"/>
                <c:pt idx="0">
                  <c:v>0</c:v>
                </c:pt>
                <c:pt idx="1">
                  <c:v>1.1904761904761862E-2</c:v>
                </c:pt>
                <c:pt idx="2">
                  <c:v>1.1764705882352899E-2</c:v>
                </c:pt>
                <c:pt idx="3">
                  <c:v>3.488372093023262E-2</c:v>
                </c:pt>
                <c:pt idx="4">
                  <c:v>1.1235955056179803E-2</c:v>
                </c:pt>
                <c:pt idx="5">
                  <c:v>4.4444444444444509E-2</c:v>
                </c:pt>
                <c:pt idx="6">
                  <c:v>0.11904761904761907</c:v>
                </c:pt>
              </c:numCache>
            </c:numRef>
          </c:val>
        </c:ser>
        <c:ser>
          <c:idx val="0"/>
          <c:order val="2"/>
          <c:tx>
            <c:strRef>
              <c:f>'BRMA Profile - Highlands and Is'!$I$8</c:f>
              <c:strCache>
                <c:ptCount val="1"/>
                <c:pt idx="0">
                  <c:v>Mean</c:v>
                </c:pt>
              </c:strCache>
            </c:strRef>
          </c:tx>
          <c:invertIfNegative val="0"/>
          <c:cat>
            <c:strRef>
              <c:f>'BRMA Profile - Highlands and Is'!$J$5:$P$5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Is'!$J$8:$P$8</c:f>
              <c:numCache>
                <c:formatCode>0.0%</c:formatCode>
                <c:ptCount val="7"/>
                <c:pt idx="0">
                  <c:v>1.1782848606057605E-2</c:v>
                </c:pt>
                <c:pt idx="1">
                  <c:v>1.0621576565849056E-2</c:v>
                </c:pt>
                <c:pt idx="2">
                  <c:v>1.5057969648411662E-2</c:v>
                </c:pt>
                <c:pt idx="3">
                  <c:v>2.0336622170632701E-2</c:v>
                </c:pt>
                <c:pt idx="4">
                  <c:v>2.3344178744511002E-2</c:v>
                </c:pt>
                <c:pt idx="5">
                  <c:v>2.3856637837116779E-2</c:v>
                </c:pt>
                <c:pt idx="6">
                  <c:v>0.10961181658273289</c:v>
                </c:pt>
              </c:numCache>
            </c:numRef>
          </c:val>
        </c:ser>
        <c:ser>
          <c:idx val="1"/>
          <c:order val="3"/>
          <c:tx>
            <c:strRef>
              <c:f>'BRMA Profile - Highlands and Is'!$I$9</c:f>
              <c:strCache>
                <c:ptCount val="1"/>
                <c:pt idx="0">
                  <c:v>Upper Quartile</c:v>
                </c:pt>
              </c:strCache>
            </c:strRef>
          </c:tx>
          <c:invertIfNegative val="0"/>
          <c:cat>
            <c:strRef>
              <c:f>'BRMA Profile - Highlands and Is'!$J$5:$P$5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Is'!$J$9:$P$9</c:f>
              <c:numCache>
                <c:formatCode>0.0%</c:formatCode>
                <c:ptCount val="7"/>
                <c:pt idx="0">
                  <c:v>0</c:v>
                </c:pt>
                <c:pt idx="1">
                  <c:v>0</c:v>
                </c:pt>
                <c:pt idx="2">
                  <c:v>5.555555555555558E-2</c:v>
                </c:pt>
                <c:pt idx="3">
                  <c:v>0</c:v>
                </c:pt>
                <c:pt idx="4">
                  <c:v>4.2105263157894646E-2</c:v>
                </c:pt>
                <c:pt idx="5">
                  <c:v>1.0101010101010166E-2</c:v>
                </c:pt>
                <c:pt idx="6">
                  <c:v>0.11111111111111116</c:v>
                </c:pt>
              </c:numCache>
            </c:numRef>
          </c:val>
        </c:ser>
        <c:dLbls>
          <c:showLegendKey val="0"/>
          <c:showVal val="0"/>
          <c:showCatName val="0"/>
          <c:showSerName val="0"/>
          <c:showPercent val="0"/>
          <c:showBubbleSize val="0"/>
        </c:dLbls>
        <c:gapWidth val="150"/>
        <c:axId val="50605056"/>
        <c:axId val="50610944"/>
      </c:barChart>
      <c:catAx>
        <c:axId val="50605056"/>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50610944"/>
        <c:crosses val="autoZero"/>
        <c:auto val="1"/>
        <c:lblAlgn val="ctr"/>
        <c:lblOffset val="100"/>
        <c:noMultiLvlLbl val="0"/>
      </c:catAx>
      <c:valAx>
        <c:axId val="50610944"/>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060505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Highlands and Is'!$I$28</c:f>
              <c:strCache>
                <c:ptCount val="1"/>
                <c:pt idx="0">
                  <c:v>Lower Quartile</c:v>
                </c:pt>
              </c:strCache>
            </c:strRef>
          </c:tx>
          <c:invertIfNegative val="0"/>
          <c:cat>
            <c:strRef>
              <c:f>'BRMA Profile - Highlands and Is'!$J$27:$P$27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Is'!$J$28:$P$28</c:f>
              <c:numCache>
                <c:formatCode>0.0%</c:formatCode>
                <c:ptCount val="7"/>
                <c:pt idx="0">
                  <c:v>2.2222222222222143E-2</c:v>
                </c:pt>
                <c:pt idx="1">
                  <c:v>-2.1739130434782594E-2</c:v>
                </c:pt>
                <c:pt idx="2">
                  <c:v>5.555555555555558E-2</c:v>
                </c:pt>
                <c:pt idx="3">
                  <c:v>0</c:v>
                </c:pt>
                <c:pt idx="4">
                  <c:v>4.2105263157894646E-2</c:v>
                </c:pt>
                <c:pt idx="5">
                  <c:v>1.0101010101010166E-2</c:v>
                </c:pt>
                <c:pt idx="6">
                  <c:v>0.11111111111111116</c:v>
                </c:pt>
              </c:numCache>
            </c:numRef>
          </c:val>
        </c:ser>
        <c:ser>
          <c:idx val="2"/>
          <c:order val="1"/>
          <c:tx>
            <c:strRef>
              <c:f>'BRMA Profile - Highlands and Is'!$I$29</c:f>
              <c:strCache>
                <c:ptCount val="1"/>
                <c:pt idx="0">
                  <c:v>Median</c:v>
                </c:pt>
              </c:strCache>
            </c:strRef>
          </c:tx>
          <c:invertIfNegative val="0"/>
          <c:cat>
            <c:strRef>
              <c:f>'BRMA Profile - Highlands and Is'!$J$27:$P$27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Is'!$J$29:$P$29</c:f>
              <c:numCache>
                <c:formatCode>0.0%</c:formatCode>
                <c:ptCount val="7"/>
                <c:pt idx="0">
                  <c:v>0</c:v>
                </c:pt>
                <c:pt idx="1">
                  <c:v>0</c:v>
                </c:pt>
                <c:pt idx="2">
                  <c:v>5.0000000000000044E-2</c:v>
                </c:pt>
                <c:pt idx="3">
                  <c:v>0</c:v>
                </c:pt>
                <c:pt idx="4">
                  <c:v>4.7619047619047672E-2</c:v>
                </c:pt>
                <c:pt idx="5">
                  <c:v>0</c:v>
                </c:pt>
                <c:pt idx="6">
                  <c:v>0.10000000000000009</c:v>
                </c:pt>
              </c:numCache>
            </c:numRef>
          </c:val>
        </c:ser>
        <c:ser>
          <c:idx val="0"/>
          <c:order val="2"/>
          <c:tx>
            <c:strRef>
              <c:f>'BRMA Profile - Highlands and Is'!$I$30</c:f>
              <c:strCache>
                <c:ptCount val="1"/>
                <c:pt idx="0">
                  <c:v>Mean</c:v>
                </c:pt>
              </c:strCache>
            </c:strRef>
          </c:tx>
          <c:invertIfNegative val="0"/>
          <c:cat>
            <c:strRef>
              <c:f>'BRMA Profile - Highlands and Is'!$J$27:$P$27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Is'!$J$30:$P$30</c:f>
              <c:numCache>
                <c:formatCode>0.0%</c:formatCode>
                <c:ptCount val="7"/>
                <c:pt idx="0">
                  <c:v>2.0559782284817585E-2</c:v>
                </c:pt>
                <c:pt idx="1">
                  <c:v>5.0996574275925521E-3</c:v>
                </c:pt>
                <c:pt idx="2">
                  <c:v>2.1031023664743076E-2</c:v>
                </c:pt>
                <c:pt idx="3">
                  <c:v>9.6350807981184783E-3</c:v>
                </c:pt>
                <c:pt idx="4">
                  <c:v>2.297490231439725E-2</c:v>
                </c:pt>
                <c:pt idx="5">
                  <c:v>3.0116610044991443E-2</c:v>
                </c:pt>
                <c:pt idx="6">
                  <c:v>0.11430047078921768</c:v>
                </c:pt>
              </c:numCache>
            </c:numRef>
          </c:val>
        </c:ser>
        <c:ser>
          <c:idx val="1"/>
          <c:order val="3"/>
          <c:tx>
            <c:strRef>
              <c:f>'BRMA Profile - Highlands and Is'!$I$31</c:f>
              <c:strCache>
                <c:ptCount val="1"/>
                <c:pt idx="0">
                  <c:v>Upper Quartile</c:v>
                </c:pt>
              </c:strCache>
            </c:strRef>
          </c:tx>
          <c:invertIfNegative val="0"/>
          <c:cat>
            <c:strRef>
              <c:f>'BRMA Profile - Highlands and Is'!$J$27:$P$27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Is'!$J$31:$P$31</c:f>
              <c:numCache>
                <c:formatCode>0.0%</c:formatCode>
                <c:ptCount val="7"/>
                <c:pt idx="0">
                  <c:v>0</c:v>
                </c:pt>
                <c:pt idx="1">
                  <c:v>0</c:v>
                </c:pt>
                <c:pt idx="2">
                  <c:v>4.5454545454545414E-2</c:v>
                </c:pt>
                <c:pt idx="3">
                  <c:v>8.6956521739129933E-3</c:v>
                </c:pt>
                <c:pt idx="4">
                  <c:v>3.4482758620689724E-2</c:v>
                </c:pt>
                <c:pt idx="5">
                  <c:v>4.1666666666666741E-2</c:v>
                </c:pt>
                <c:pt idx="6">
                  <c:v>0.13636363636363646</c:v>
                </c:pt>
              </c:numCache>
            </c:numRef>
          </c:val>
        </c:ser>
        <c:dLbls>
          <c:showLegendKey val="0"/>
          <c:showVal val="0"/>
          <c:showCatName val="0"/>
          <c:showSerName val="0"/>
          <c:showPercent val="0"/>
          <c:showBubbleSize val="0"/>
        </c:dLbls>
        <c:gapWidth val="150"/>
        <c:axId val="51904512"/>
        <c:axId val="51906048"/>
      </c:barChart>
      <c:catAx>
        <c:axId val="5190451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1906048"/>
        <c:crosses val="autoZero"/>
        <c:auto val="1"/>
        <c:lblAlgn val="ctr"/>
        <c:lblOffset val="100"/>
        <c:noMultiLvlLbl val="0"/>
      </c:catAx>
      <c:valAx>
        <c:axId val="51906048"/>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190451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Highlands and Is'!$I$50</c:f>
              <c:strCache>
                <c:ptCount val="1"/>
                <c:pt idx="0">
                  <c:v>Lower Quartile</c:v>
                </c:pt>
              </c:strCache>
            </c:strRef>
          </c:tx>
          <c:invertIfNegative val="0"/>
          <c:cat>
            <c:strRef>
              <c:f>'BRMA Profile - Highlands and Is'!$J$49:$P$49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Is'!$J$50:$P$50</c:f>
              <c:numCache>
                <c:formatCode>0.0%</c:formatCode>
                <c:ptCount val="7"/>
                <c:pt idx="0">
                  <c:v>4.7619047619047672E-2</c:v>
                </c:pt>
                <c:pt idx="1">
                  <c:v>0</c:v>
                </c:pt>
                <c:pt idx="2">
                  <c:v>0</c:v>
                </c:pt>
                <c:pt idx="3">
                  <c:v>0</c:v>
                </c:pt>
                <c:pt idx="4">
                  <c:v>0</c:v>
                </c:pt>
                <c:pt idx="5">
                  <c:v>4.5454545454545414E-2</c:v>
                </c:pt>
                <c:pt idx="6">
                  <c:v>9.5238095238095344E-2</c:v>
                </c:pt>
              </c:numCache>
            </c:numRef>
          </c:val>
        </c:ser>
        <c:ser>
          <c:idx val="2"/>
          <c:order val="1"/>
          <c:tx>
            <c:strRef>
              <c:f>'BRMA Profile - Highlands and Is'!$I$51</c:f>
              <c:strCache>
                <c:ptCount val="1"/>
                <c:pt idx="0">
                  <c:v>Median</c:v>
                </c:pt>
              </c:strCache>
            </c:strRef>
          </c:tx>
          <c:invertIfNegative val="0"/>
          <c:cat>
            <c:strRef>
              <c:f>'BRMA Profile - Highlands and Is'!$J$49:$P$49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Is'!$J$51:$P$51</c:f>
              <c:numCache>
                <c:formatCode>0.0%</c:formatCode>
                <c:ptCount val="7"/>
                <c:pt idx="0">
                  <c:v>4.1666666666666741E-2</c:v>
                </c:pt>
                <c:pt idx="1">
                  <c:v>-8.0000000000000071E-3</c:v>
                </c:pt>
                <c:pt idx="2">
                  <c:v>-3.2258064516129004E-2</c:v>
                </c:pt>
                <c:pt idx="3">
                  <c:v>0</c:v>
                </c:pt>
                <c:pt idx="4">
                  <c:v>8.3333333333333259E-2</c:v>
                </c:pt>
                <c:pt idx="5">
                  <c:v>0</c:v>
                </c:pt>
                <c:pt idx="6">
                  <c:v>8.3333333333333259E-2</c:v>
                </c:pt>
              </c:numCache>
            </c:numRef>
          </c:val>
        </c:ser>
        <c:ser>
          <c:idx val="0"/>
          <c:order val="2"/>
          <c:tx>
            <c:strRef>
              <c:f>'BRMA Profile - Highlands and Is'!$I$52</c:f>
              <c:strCache>
                <c:ptCount val="1"/>
                <c:pt idx="0">
                  <c:v>Mean</c:v>
                </c:pt>
              </c:strCache>
            </c:strRef>
          </c:tx>
          <c:invertIfNegative val="0"/>
          <c:cat>
            <c:strRef>
              <c:f>'BRMA Profile - Highlands and Is'!$J$49:$P$49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Is'!$J$52:$P$52</c:f>
              <c:numCache>
                <c:formatCode>0.0%</c:formatCode>
                <c:ptCount val="7"/>
                <c:pt idx="0">
                  <c:v>4.1646350690182743E-2</c:v>
                </c:pt>
                <c:pt idx="1">
                  <c:v>5.7461987926528124E-3</c:v>
                </c:pt>
                <c:pt idx="2">
                  <c:v>-4.3813192103996368E-3</c:v>
                </c:pt>
                <c:pt idx="3">
                  <c:v>7.8179151151731574E-3</c:v>
                </c:pt>
                <c:pt idx="4">
                  <c:v>4.323278206071457E-2</c:v>
                </c:pt>
                <c:pt idx="5">
                  <c:v>2.9896512073591452E-2</c:v>
                </c:pt>
                <c:pt idx="6">
                  <c:v>0.12942818232257847</c:v>
                </c:pt>
              </c:numCache>
            </c:numRef>
          </c:val>
        </c:ser>
        <c:ser>
          <c:idx val="1"/>
          <c:order val="3"/>
          <c:tx>
            <c:strRef>
              <c:f>'BRMA Profile - Highlands and Is'!$I$53</c:f>
              <c:strCache>
                <c:ptCount val="1"/>
                <c:pt idx="0">
                  <c:v>Upper Quartile</c:v>
                </c:pt>
              </c:strCache>
            </c:strRef>
          </c:tx>
          <c:invertIfNegative val="0"/>
          <c:cat>
            <c:strRef>
              <c:f>'BRMA Profile - Highlands and Is'!$J$49:$P$49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Is'!$J$53:$P$53</c:f>
              <c:numCache>
                <c:formatCode>0.0%</c:formatCode>
                <c:ptCount val="7"/>
                <c:pt idx="0">
                  <c:v>6.9230769230769207E-2</c:v>
                </c:pt>
                <c:pt idx="1">
                  <c:v>0</c:v>
                </c:pt>
                <c:pt idx="2">
                  <c:v>0</c:v>
                </c:pt>
                <c:pt idx="3">
                  <c:v>7.194244604316502E-3</c:v>
                </c:pt>
                <c:pt idx="4">
                  <c:v>7.1428571428571397E-2</c:v>
                </c:pt>
                <c:pt idx="5">
                  <c:v>2.0000000000000018E-2</c:v>
                </c:pt>
                <c:pt idx="6">
                  <c:v>0.17692307692307696</c:v>
                </c:pt>
              </c:numCache>
            </c:numRef>
          </c:val>
        </c:ser>
        <c:dLbls>
          <c:showLegendKey val="0"/>
          <c:showVal val="0"/>
          <c:showCatName val="0"/>
          <c:showSerName val="0"/>
          <c:showPercent val="0"/>
          <c:showBubbleSize val="0"/>
        </c:dLbls>
        <c:gapWidth val="150"/>
        <c:axId val="51958528"/>
        <c:axId val="51960064"/>
      </c:barChart>
      <c:catAx>
        <c:axId val="5195852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1960064"/>
        <c:crosses val="autoZero"/>
        <c:auto val="1"/>
        <c:lblAlgn val="ctr"/>
        <c:lblOffset val="100"/>
        <c:noMultiLvlLbl val="0"/>
      </c:catAx>
      <c:valAx>
        <c:axId val="51960064"/>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195852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Highlands and Is'!$I$72</c:f>
              <c:strCache>
                <c:ptCount val="1"/>
                <c:pt idx="0">
                  <c:v>Lower Quartile</c:v>
                </c:pt>
              </c:strCache>
            </c:strRef>
          </c:tx>
          <c:invertIfNegative val="0"/>
          <c:cat>
            <c:strRef>
              <c:f>'BRMA Profile - Highlands and Is'!$J$71:$P$71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Is'!$J$72:$P$72</c:f>
              <c:numCache>
                <c:formatCode>0.0%</c:formatCode>
                <c:ptCount val="7"/>
                <c:pt idx="0">
                  <c:v>0</c:v>
                </c:pt>
                <c:pt idx="1">
                  <c:v>0</c:v>
                </c:pt>
                <c:pt idx="2">
                  <c:v>0</c:v>
                </c:pt>
                <c:pt idx="3">
                  <c:v>3.8461538461538547E-2</c:v>
                </c:pt>
                <c:pt idx="4">
                  <c:v>2.9629629629629672E-2</c:v>
                </c:pt>
                <c:pt idx="5">
                  <c:v>0</c:v>
                </c:pt>
                <c:pt idx="6">
                  <c:v>6.9230769230769207E-2</c:v>
                </c:pt>
              </c:numCache>
            </c:numRef>
          </c:val>
        </c:ser>
        <c:ser>
          <c:idx val="2"/>
          <c:order val="1"/>
          <c:tx>
            <c:strRef>
              <c:f>'BRMA Profile - Highlands and Is'!$I$73</c:f>
              <c:strCache>
                <c:ptCount val="1"/>
                <c:pt idx="0">
                  <c:v>Median</c:v>
                </c:pt>
              </c:strCache>
            </c:strRef>
          </c:tx>
          <c:invertIfNegative val="0"/>
          <c:cat>
            <c:strRef>
              <c:f>'BRMA Profile - Highlands and Is'!$J$71:$P$71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Is'!$J$73:$P$73</c:f>
              <c:numCache>
                <c:formatCode>0.0%</c:formatCode>
                <c:ptCount val="7"/>
                <c:pt idx="0">
                  <c:v>-3.2258064516129004E-2</c:v>
                </c:pt>
                <c:pt idx="1">
                  <c:v>0</c:v>
                </c:pt>
                <c:pt idx="2">
                  <c:v>0</c:v>
                </c:pt>
                <c:pt idx="3">
                  <c:v>0</c:v>
                </c:pt>
                <c:pt idx="4">
                  <c:v>6.0000000000000053E-2</c:v>
                </c:pt>
                <c:pt idx="5">
                  <c:v>2.2012578616352307E-2</c:v>
                </c:pt>
                <c:pt idx="6">
                  <c:v>4.8387096774193505E-2</c:v>
                </c:pt>
              </c:numCache>
            </c:numRef>
          </c:val>
        </c:ser>
        <c:ser>
          <c:idx val="0"/>
          <c:order val="2"/>
          <c:tx>
            <c:strRef>
              <c:f>'BRMA Profile - Highlands and Is'!$I$74</c:f>
              <c:strCache>
                <c:ptCount val="1"/>
                <c:pt idx="0">
                  <c:v>Mean</c:v>
                </c:pt>
              </c:strCache>
            </c:strRef>
          </c:tx>
          <c:invertIfNegative val="0"/>
          <c:cat>
            <c:strRef>
              <c:f>'BRMA Profile - Highlands and Is'!$J$71:$P$71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Is'!$J$74:$P$74</c:f>
              <c:numCache>
                <c:formatCode>0.0%</c:formatCode>
                <c:ptCount val="7"/>
                <c:pt idx="0">
                  <c:v>-7.3533329780998136E-3</c:v>
                </c:pt>
                <c:pt idx="1">
                  <c:v>1.3218637608030548E-2</c:v>
                </c:pt>
                <c:pt idx="2">
                  <c:v>-8.1058529026105663E-3</c:v>
                </c:pt>
                <c:pt idx="3">
                  <c:v>1.7225493730721464E-2</c:v>
                </c:pt>
                <c:pt idx="4">
                  <c:v>6.8667217999711205E-2</c:v>
                </c:pt>
                <c:pt idx="5">
                  <c:v>1.0281292224542549E-2</c:v>
                </c:pt>
                <c:pt idx="6">
                  <c:v>9.5633292481483556E-2</c:v>
                </c:pt>
              </c:numCache>
            </c:numRef>
          </c:val>
        </c:ser>
        <c:ser>
          <c:idx val="1"/>
          <c:order val="3"/>
          <c:tx>
            <c:strRef>
              <c:f>'BRMA Profile - Highlands and Is'!$I$75</c:f>
              <c:strCache>
                <c:ptCount val="1"/>
                <c:pt idx="0">
                  <c:v>Upper Quartile</c:v>
                </c:pt>
              </c:strCache>
            </c:strRef>
          </c:tx>
          <c:invertIfNegative val="0"/>
          <c:cat>
            <c:strRef>
              <c:f>'BRMA Profile - Highlands and Is'!$J$71:$P$71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Is'!$J$75:$P$75</c:f>
              <c:numCache>
                <c:formatCode>0.0%</c:formatCode>
                <c:ptCount val="7"/>
                <c:pt idx="0">
                  <c:v>-2.9411764705882359E-2</c:v>
                </c:pt>
                <c:pt idx="1">
                  <c:v>3.0303030303030276E-2</c:v>
                </c:pt>
                <c:pt idx="2">
                  <c:v>0</c:v>
                </c:pt>
                <c:pt idx="3">
                  <c:v>0</c:v>
                </c:pt>
                <c:pt idx="4">
                  <c:v>5.8823529411764719E-2</c:v>
                </c:pt>
                <c:pt idx="5">
                  <c:v>5.555555555555558E-2</c:v>
                </c:pt>
                <c:pt idx="6">
                  <c:v>0.11764705882352944</c:v>
                </c:pt>
              </c:numCache>
            </c:numRef>
          </c:val>
        </c:ser>
        <c:dLbls>
          <c:showLegendKey val="0"/>
          <c:showVal val="0"/>
          <c:showCatName val="0"/>
          <c:showSerName val="0"/>
          <c:showPercent val="0"/>
          <c:showBubbleSize val="0"/>
        </c:dLbls>
        <c:gapWidth val="150"/>
        <c:axId val="51676672"/>
        <c:axId val="51678208"/>
      </c:barChart>
      <c:catAx>
        <c:axId val="5167667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1678208"/>
        <c:crosses val="autoZero"/>
        <c:auto val="1"/>
        <c:lblAlgn val="ctr"/>
        <c:lblOffset val="100"/>
        <c:noMultiLvlLbl val="0"/>
      </c:catAx>
      <c:valAx>
        <c:axId val="51678208"/>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16766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4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Highlands and Is'!$I$94</c:f>
              <c:strCache>
                <c:ptCount val="1"/>
                <c:pt idx="0">
                  <c:v>Lower Quartile</c:v>
                </c:pt>
              </c:strCache>
            </c:strRef>
          </c:tx>
          <c:invertIfNegative val="0"/>
          <c:cat>
            <c:strRef>
              <c:f>'BRMA Profile - Highlands and Is'!$J$93:$P$93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Is'!$J$94:$P$94</c:f>
              <c:numCache>
                <c:formatCode>0.0%</c:formatCode>
                <c:ptCount val="7"/>
                <c:pt idx="0">
                  <c:v>1.2823529411764678E-2</c:v>
                </c:pt>
                <c:pt idx="1">
                  <c:v>-3.2020753475045405E-2</c:v>
                </c:pt>
                <c:pt idx="2">
                  <c:v>0</c:v>
                </c:pt>
                <c:pt idx="3">
                  <c:v>1.3319999999999999E-2</c:v>
                </c:pt>
                <c:pt idx="4">
                  <c:v>6.5803497414439693E-2</c:v>
                </c:pt>
                <c:pt idx="5">
                  <c:v>2.1814814814814731E-2</c:v>
                </c:pt>
                <c:pt idx="6">
                  <c:v>8.1921568627451036E-2</c:v>
                </c:pt>
              </c:numCache>
            </c:numRef>
          </c:val>
        </c:ser>
        <c:ser>
          <c:idx val="2"/>
          <c:order val="1"/>
          <c:tx>
            <c:strRef>
              <c:f>'BRMA Profile - Highlands and Is'!$I$95</c:f>
              <c:strCache>
                <c:ptCount val="1"/>
                <c:pt idx="0">
                  <c:v>Median</c:v>
                </c:pt>
              </c:strCache>
            </c:strRef>
          </c:tx>
          <c:invertIfNegative val="0"/>
          <c:cat>
            <c:strRef>
              <c:f>'BRMA Profile - Highlands and Is'!$J$93:$P$93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Is'!$J$95:$P$95</c:f>
              <c:numCache>
                <c:formatCode>0.0%</c:formatCode>
                <c:ptCount val="7"/>
                <c:pt idx="0">
                  <c:v>0</c:v>
                </c:pt>
                <c:pt idx="1">
                  <c:v>-3.5087719298245612E-2</c:v>
                </c:pt>
                <c:pt idx="2">
                  <c:v>3.7599999999999856E-2</c:v>
                </c:pt>
                <c:pt idx="3">
                  <c:v>1.6331394126305465E-2</c:v>
                </c:pt>
                <c:pt idx="4">
                  <c:v>3.4482758620689724E-2</c:v>
                </c:pt>
                <c:pt idx="5">
                  <c:v>2.1333333333333204E-2</c:v>
                </c:pt>
                <c:pt idx="6">
                  <c:v>7.5087719298245537E-2</c:v>
                </c:pt>
              </c:numCache>
            </c:numRef>
          </c:val>
        </c:ser>
        <c:ser>
          <c:idx val="0"/>
          <c:order val="2"/>
          <c:tx>
            <c:strRef>
              <c:f>'BRMA Profile - Highlands and Is'!$I$96</c:f>
              <c:strCache>
                <c:ptCount val="1"/>
                <c:pt idx="0">
                  <c:v>Mean</c:v>
                </c:pt>
              </c:strCache>
            </c:strRef>
          </c:tx>
          <c:invertIfNegative val="0"/>
          <c:cat>
            <c:strRef>
              <c:f>'BRMA Profile - Highlands and Is'!$J$93:$P$93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Is'!$J$96:$P$96</c:f>
              <c:numCache>
                <c:formatCode>0.0%</c:formatCode>
                <c:ptCount val="7"/>
                <c:pt idx="0">
                  <c:v>7.3772488429550975E-3</c:v>
                </c:pt>
                <c:pt idx="1">
                  <c:v>-3.5234377698711516E-2</c:v>
                </c:pt>
                <c:pt idx="2">
                  <c:v>0.137133445522575</c:v>
                </c:pt>
                <c:pt idx="3">
                  <c:v>-8.4259579961585618E-2</c:v>
                </c:pt>
                <c:pt idx="4">
                  <c:v>8.4172884502974332E-2</c:v>
                </c:pt>
                <c:pt idx="5">
                  <c:v>1.4271669150994315E-2</c:v>
                </c:pt>
                <c:pt idx="6">
                  <c:v>0.11288582663465219</c:v>
                </c:pt>
              </c:numCache>
            </c:numRef>
          </c:val>
        </c:ser>
        <c:ser>
          <c:idx val="1"/>
          <c:order val="3"/>
          <c:tx>
            <c:strRef>
              <c:f>'BRMA Profile - Highlands and Is'!$I$97</c:f>
              <c:strCache>
                <c:ptCount val="1"/>
                <c:pt idx="0">
                  <c:v>Upper Quartile</c:v>
                </c:pt>
              </c:strCache>
            </c:strRef>
          </c:tx>
          <c:invertIfNegative val="0"/>
          <c:cat>
            <c:strRef>
              <c:f>'BRMA Profile - Highlands and Is'!$J$93:$P$93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Highlands and Is'!$J$97:$P$97</c:f>
              <c:numCache>
                <c:formatCode>0.0%</c:formatCode>
                <c:ptCount val="7"/>
                <c:pt idx="0">
                  <c:v>3.2258064516129004E-2</c:v>
                </c:pt>
                <c:pt idx="1">
                  <c:v>-6.25E-2</c:v>
                </c:pt>
                <c:pt idx="2">
                  <c:v>3.8900000000000157E-2</c:v>
                </c:pt>
                <c:pt idx="3">
                  <c:v>2.1368755414380436E-2</c:v>
                </c:pt>
                <c:pt idx="4">
                  <c:v>5.0859171300223105E-2</c:v>
                </c:pt>
                <c:pt idx="5">
                  <c:v>4.6275260074136071E-2</c:v>
                </c:pt>
                <c:pt idx="6">
                  <c:v>0.12903225806451624</c:v>
                </c:pt>
              </c:numCache>
            </c:numRef>
          </c:val>
        </c:ser>
        <c:dLbls>
          <c:showLegendKey val="0"/>
          <c:showVal val="0"/>
          <c:showCatName val="0"/>
          <c:showSerName val="0"/>
          <c:showPercent val="0"/>
          <c:showBubbleSize val="0"/>
        </c:dLbls>
        <c:gapWidth val="150"/>
        <c:axId val="51718784"/>
        <c:axId val="51732864"/>
      </c:barChart>
      <c:catAx>
        <c:axId val="5171878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1732864"/>
        <c:crosses val="autoZero"/>
        <c:auto val="1"/>
        <c:lblAlgn val="ctr"/>
        <c:lblOffset val="100"/>
        <c:noMultiLvlLbl val="0"/>
      </c:catAx>
      <c:valAx>
        <c:axId val="51732864"/>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17187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14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Highlands and Is'!$A$142</c:f>
              <c:strCache>
                <c:ptCount val="1"/>
                <c:pt idx="0">
                  <c:v>1 Bedroom </c:v>
                </c:pt>
              </c:strCache>
            </c:strRef>
          </c:tx>
          <c:invertIfNegative val="0"/>
          <c:cat>
            <c:numRef>
              <c:f>'BRMA Profile - Highlands and Is'!$B$141:$H$141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Is'!$B$142:$H$142</c:f>
              <c:numCache>
                <c:formatCode>#,##0</c:formatCode>
                <c:ptCount val="7"/>
                <c:pt idx="0">
                  <c:v>175</c:v>
                </c:pt>
                <c:pt idx="1">
                  <c:v>244</c:v>
                </c:pt>
                <c:pt idx="2">
                  <c:v>257</c:v>
                </c:pt>
                <c:pt idx="3">
                  <c:v>179</c:v>
                </c:pt>
                <c:pt idx="4">
                  <c:v>236</c:v>
                </c:pt>
                <c:pt idx="5">
                  <c:v>258</c:v>
                </c:pt>
                <c:pt idx="6">
                  <c:v>269</c:v>
                </c:pt>
              </c:numCache>
            </c:numRef>
          </c:val>
        </c:ser>
        <c:ser>
          <c:idx val="1"/>
          <c:order val="1"/>
          <c:tx>
            <c:strRef>
              <c:f>'BRMA Profile - Highlands and Is'!$A$143</c:f>
              <c:strCache>
                <c:ptCount val="1"/>
                <c:pt idx="0">
                  <c:v>2 Bedrooms</c:v>
                </c:pt>
              </c:strCache>
            </c:strRef>
          </c:tx>
          <c:invertIfNegative val="0"/>
          <c:cat>
            <c:numRef>
              <c:f>'BRMA Profile - Highlands and Is'!$B$141:$H$141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Is'!$B$143:$H$143</c:f>
              <c:numCache>
                <c:formatCode>#,##0</c:formatCode>
                <c:ptCount val="7"/>
                <c:pt idx="0">
                  <c:v>585</c:v>
                </c:pt>
                <c:pt idx="1">
                  <c:v>783</c:v>
                </c:pt>
                <c:pt idx="2">
                  <c:v>785</c:v>
                </c:pt>
                <c:pt idx="3">
                  <c:v>566</c:v>
                </c:pt>
                <c:pt idx="4">
                  <c:v>741</c:v>
                </c:pt>
                <c:pt idx="5">
                  <c:v>734</c:v>
                </c:pt>
                <c:pt idx="6">
                  <c:v>733</c:v>
                </c:pt>
              </c:numCache>
            </c:numRef>
          </c:val>
        </c:ser>
        <c:ser>
          <c:idx val="2"/>
          <c:order val="2"/>
          <c:tx>
            <c:strRef>
              <c:f>'BRMA Profile - Highlands and Is'!$A$144</c:f>
              <c:strCache>
                <c:ptCount val="1"/>
                <c:pt idx="0">
                  <c:v>3 Bedrooms</c:v>
                </c:pt>
              </c:strCache>
            </c:strRef>
          </c:tx>
          <c:invertIfNegative val="0"/>
          <c:cat>
            <c:numRef>
              <c:f>'BRMA Profile - Highlands and Is'!$B$141:$H$141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Is'!$B$144:$H$144</c:f>
              <c:numCache>
                <c:formatCode>#,##0</c:formatCode>
                <c:ptCount val="7"/>
                <c:pt idx="0">
                  <c:v>362</c:v>
                </c:pt>
                <c:pt idx="1">
                  <c:v>467</c:v>
                </c:pt>
                <c:pt idx="2">
                  <c:v>491</c:v>
                </c:pt>
                <c:pt idx="3">
                  <c:v>355</c:v>
                </c:pt>
                <c:pt idx="4">
                  <c:v>436</c:v>
                </c:pt>
                <c:pt idx="5">
                  <c:v>347</c:v>
                </c:pt>
                <c:pt idx="6">
                  <c:v>361</c:v>
                </c:pt>
              </c:numCache>
            </c:numRef>
          </c:val>
        </c:ser>
        <c:ser>
          <c:idx val="3"/>
          <c:order val="3"/>
          <c:tx>
            <c:strRef>
              <c:f>'BRMA Profile - Highlands and Is'!$A$145</c:f>
              <c:strCache>
                <c:ptCount val="1"/>
                <c:pt idx="0">
                  <c:v>4 Bedrooms</c:v>
                </c:pt>
              </c:strCache>
            </c:strRef>
          </c:tx>
          <c:invertIfNegative val="0"/>
          <c:cat>
            <c:numRef>
              <c:f>'BRMA Profile - Highlands and Is'!$B$141:$H$141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Is'!$B$145:$H$145</c:f>
              <c:numCache>
                <c:formatCode>#,##0</c:formatCode>
                <c:ptCount val="7"/>
                <c:pt idx="0">
                  <c:v>117</c:v>
                </c:pt>
                <c:pt idx="1">
                  <c:v>170</c:v>
                </c:pt>
                <c:pt idx="2">
                  <c:v>184</c:v>
                </c:pt>
                <c:pt idx="3">
                  <c:v>128</c:v>
                </c:pt>
                <c:pt idx="4">
                  <c:v>123</c:v>
                </c:pt>
                <c:pt idx="5">
                  <c:v>129</c:v>
                </c:pt>
                <c:pt idx="6">
                  <c:v>108</c:v>
                </c:pt>
              </c:numCache>
            </c:numRef>
          </c:val>
        </c:ser>
        <c:ser>
          <c:idx val="4"/>
          <c:order val="4"/>
          <c:tx>
            <c:strRef>
              <c:f>'BRMA Profile - Highlands and Is'!$A$146</c:f>
              <c:strCache>
                <c:ptCount val="1"/>
                <c:pt idx="0">
                  <c:v>1 Bedroom Shared</c:v>
                </c:pt>
              </c:strCache>
            </c:strRef>
          </c:tx>
          <c:invertIfNegative val="0"/>
          <c:cat>
            <c:numRef>
              <c:f>'BRMA Profile - Highlands and Is'!$B$141:$H$141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Is'!$B$146:$H$146</c:f>
              <c:numCache>
                <c:formatCode>#,##0</c:formatCode>
                <c:ptCount val="7"/>
                <c:pt idx="0">
                  <c:v>101</c:v>
                </c:pt>
                <c:pt idx="1">
                  <c:v>133</c:v>
                </c:pt>
                <c:pt idx="2">
                  <c:v>143</c:v>
                </c:pt>
                <c:pt idx="3">
                  <c:v>126</c:v>
                </c:pt>
                <c:pt idx="4">
                  <c:v>134</c:v>
                </c:pt>
                <c:pt idx="5">
                  <c:v>201</c:v>
                </c:pt>
                <c:pt idx="6">
                  <c:v>178</c:v>
                </c:pt>
              </c:numCache>
            </c:numRef>
          </c:val>
        </c:ser>
        <c:dLbls>
          <c:showLegendKey val="0"/>
          <c:showVal val="0"/>
          <c:showCatName val="0"/>
          <c:showSerName val="0"/>
          <c:showPercent val="0"/>
          <c:showBubbleSize val="0"/>
        </c:dLbls>
        <c:gapWidth val="150"/>
        <c:overlap val="100"/>
        <c:axId val="51773824"/>
        <c:axId val="51775360"/>
      </c:barChart>
      <c:catAx>
        <c:axId val="51773824"/>
        <c:scaling>
          <c:orientation val="minMax"/>
        </c:scaling>
        <c:delete val="0"/>
        <c:axPos val="b"/>
        <c:numFmt formatCode="General" sourceLinked="1"/>
        <c:majorTickMark val="out"/>
        <c:minorTickMark val="none"/>
        <c:tickLblPos val="nextTo"/>
        <c:crossAx val="51775360"/>
        <c:crosses val="autoZero"/>
        <c:auto val="1"/>
        <c:lblAlgn val="ctr"/>
        <c:lblOffset val="100"/>
        <c:noMultiLvlLbl val="0"/>
      </c:catAx>
      <c:valAx>
        <c:axId val="51775360"/>
        <c:scaling>
          <c:orientation val="minMax"/>
        </c:scaling>
        <c:delete val="0"/>
        <c:axPos val="l"/>
        <c:majorGridlines/>
        <c:numFmt formatCode="#,##0" sourceLinked="1"/>
        <c:majorTickMark val="out"/>
        <c:minorTickMark val="none"/>
        <c:tickLblPos val="nextTo"/>
        <c:crossAx val="51773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Highlands and Is'!$I$142</c:f>
              <c:strCache>
                <c:ptCount val="1"/>
                <c:pt idx="0">
                  <c:v>1 Bedroom </c:v>
                </c:pt>
              </c:strCache>
            </c:strRef>
          </c:tx>
          <c:invertIfNegative val="0"/>
          <c:cat>
            <c:numRef>
              <c:f>'BRMA Profile - Highlands and Is'!$J$141:$P$141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Is'!$J$142:$P$142</c:f>
              <c:numCache>
                <c:formatCode>0%</c:formatCode>
                <c:ptCount val="7"/>
                <c:pt idx="0">
                  <c:v>0.13059701492537312</c:v>
                </c:pt>
                <c:pt idx="1">
                  <c:v>0.13578185865331108</c:v>
                </c:pt>
                <c:pt idx="2">
                  <c:v>0.1381720430107527</c:v>
                </c:pt>
                <c:pt idx="3">
                  <c:v>0.13220088626292467</c:v>
                </c:pt>
                <c:pt idx="4">
                  <c:v>0.14131736526946106</c:v>
                </c:pt>
                <c:pt idx="5">
                  <c:v>0.15458358298382266</c:v>
                </c:pt>
                <c:pt idx="6">
                  <c:v>0.16312916919345058</c:v>
                </c:pt>
              </c:numCache>
            </c:numRef>
          </c:val>
        </c:ser>
        <c:ser>
          <c:idx val="1"/>
          <c:order val="1"/>
          <c:tx>
            <c:strRef>
              <c:f>'BRMA Profile - Highlands and Is'!$I$143</c:f>
              <c:strCache>
                <c:ptCount val="1"/>
                <c:pt idx="0">
                  <c:v>2 Bedrooms</c:v>
                </c:pt>
              </c:strCache>
            </c:strRef>
          </c:tx>
          <c:invertIfNegative val="0"/>
          <c:cat>
            <c:numRef>
              <c:f>'BRMA Profile - Highlands and Is'!$J$141:$P$141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Is'!$J$143:$P$143</c:f>
              <c:numCache>
                <c:formatCode>0%</c:formatCode>
                <c:ptCount val="7"/>
                <c:pt idx="0">
                  <c:v>0.43656716417910446</c:v>
                </c:pt>
                <c:pt idx="1">
                  <c:v>0.43572621035058429</c:v>
                </c:pt>
                <c:pt idx="2">
                  <c:v>0.42204301075268819</c:v>
                </c:pt>
                <c:pt idx="3">
                  <c:v>0.41802067946824223</c:v>
                </c:pt>
                <c:pt idx="4">
                  <c:v>0.44371257485029941</c:v>
                </c:pt>
                <c:pt idx="5">
                  <c:v>0.4397843019772319</c:v>
                </c:pt>
                <c:pt idx="6">
                  <c:v>0.44451182534869615</c:v>
                </c:pt>
              </c:numCache>
            </c:numRef>
          </c:val>
        </c:ser>
        <c:ser>
          <c:idx val="2"/>
          <c:order val="2"/>
          <c:tx>
            <c:strRef>
              <c:f>'BRMA Profile - Highlands and Is'!$I$144</c:f>
              <c:strCache>
                <c:ptCount val="1"/>
                <c:pt idx="0">
                  <c:v>3 Bedrooms</c:v>
                </c:pt>
              </c:strCache>
            </c:strRef>
          </c:tx>
          <c:invertIfNegative val="0"/>
          <c:cat>
            <c:numRef>
              <c:f>'BRMA Profile - Highlands and Is'!$J$141:$P$141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Is'!$J$144:$P$144</c:f>
              <c:numCache>
                <c:formatCode>0%</c:formatCode>
                <c:ptCount val="7"/>
                <c:pt idx="0">
                  <c:v>0.2701492537313433</c:v>
                </c:pt>
                <c:pt idx="1">
                  <c:v>0.25987757373400111</c:v>
                </c:pt>
                <c:pt idx="2">
                  <c:v>0.26397849462365591</c:v>
                </c:pt>
                <c:pt idx="3">
                  <c:v>0.26218611521418023</c:v>
                </c:pt>
                <c:pt idx="4">
                  <c:v>0.26107784431137726</c:v>
                </c:pt>
                <c:pt idx="5">
                  <c:v>0.20790892750149789</c:v>
                </c:pt>
                <c:pt idx="6">
                  <c:v>0.2189205579138872</c:v>
                </c:pt>
              </c:numCache>
            </c:numRef>
          </c:val>
        </c:ser>
        <c:ser>
          <c:idx val="3"/>
          <c:order val="3"/>
          <c:tx>
            <c:strRef>
              <c:f>'BRMA Profile - Highlands and Is'!$I$145</c:f>
              <c:strCache>
                <c:ptCount val="1"/>
                <c:pt idx="0">
                  <c:v>4 Bedrooms</c:v>
                </c:pt>
              </c:strCache>
            </c:strRef>
          </c:tx>
          <c:invertIfNegative val="0"/>
          <c:cat>
            <c:numRef>
              <c:f>'BRMA Profile - Highlands and Is'!$J$141:$P$141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Is'!$J$145:$P$145</c:f>
              <c:numCache>
                <c:formatCode>0%</c:formatCode>
                <c:ptCount val="7"/>
                <c:pt idx="0">
                  <c:v>8.7313432835820895E-2</c:v>
                </c:pt>
                <c:pt idx="1">
                  <c:v>9.4602114635503623E-2</c:v>
                </c:pt>
                <c:pt idx="2">
                  <c:v>9.8924731182795697E-2</c:v>
                </c:pt>
                <c:pt idx="3">
                  <c:v>9.4534711964549489E-2</c:v>
                </c:pt>
                <c:pt idx="4">
                  <c:v>7.3652694610778446E-2</c:v>
                </c:pt>
                <c:pt idx="5">
                  <c:v>7.729179149191133E-2</c:v>
                </c:pt>
                <c:pt idx="6">
                  <c:v>6.549423893268648E-2</c:v>
                </c:pt>
              </c:numCache>
            </c:numRef>
          </c:val>
        </c:ser>
        <c:ser>
          <c:idx val="4"/>
          <c:order val="4"/>
          <c:tx>
            <c:strRef>
              <c:f>'BRMA Profile - Highlands and Is'!$I$146</c:f>
              <c:strCache>
                <c:ptCount val="1"/>
                <c:pt idx="0">
                  <c:v>1 Bedroom Shared</c:v>
                </c:pt>
              </c:strCache>
            </c:strRef>
          </c:tx>
          <c:invertIfNegative val="0"/>
          <c:cat>
            <c:numRef>
              <c:f>'BRMA Profile - Highlands and Is'!$J$141:$P$141</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Is'!$J$146:$P$146</c:f>
              <c:numCache>
                <c:formatCode>0%</c:formatCode>
                <c:ptCount val="7"/>
                <c:pt idx="0">
                  <c:v>7.537313432835821E-2</c:v>
                </c:pt>
                <c:pt idx="1">
                  <c:v>7.4012242626599889E-2</c:v>
                </c:pt>
                <c:pt idx="2">
                  <c:v>7.6881720430107534E-2</c:v>
                </c:pt>
                <c:pt idx="3">
                  <c:v>9.3057607090103397E-2</c:v>
                </c:pt>
                <c:pt idx="4">
                  <c:v>8.0239520958083829E-2</c:v>
                </c:pt>
                <c:pt idx="5">
                  <c:v>0.12043139604553625</c:v>
                </c:pt>
                <c:pt idx="6">
                  <c:v>0.10794420861127957</c:v>
                </c:pt>
              </c:numCache>
            </c:numRef>
          </c:val>
        </c:ser>
        <c:dLbls>
          <c:showLegendKey val="0"/>
          <c:showVal val="0"/>
          <c:showCatName val="0"/>
          <c:showSerName val="0"/>
          <c:showPercent val="0"/>
          <c:showBubbleSize val="0"/>
        </c:dLbls>
        <c:gapWidth val="150"/>
        <c:overlap val="100"/>
        <c:axId val="51811840"/>
        <c:axId val="51813376"/>
      </c:barChart>
      <c:catAx>
        <c:axId val="51811840"/>
        <c:scaling>
          <c:orientation val="minMax"/>
        </c:scaling>
        <c:delete val="0"/>
        <c:axPos val="b"/>
        <c:numFmt formatCode="General" sourceLinked="1"/>
        <c:majorTickMark val="out"/>
        <c:minorTickMark val="none"/>
        <c:tickLblPos val="nextTo"/>
        <c:crossAx val="51813376"/>
        <c:crosses val="autoZero"/>
        <c:auto val="1"/>
        <c:lblAlgn val="ctr"/>
        <c:lblOffset val="100"/>
        <c:noMultiLvlLbl val="0"/>
      </c:catAx>
      <c:valAx>
        <c:axId val="51813376"/>
        <c:scaling>
          <c:orientation val="minMax"/>
        </c:scaling>
        <c:delete val="0"/>
        <c:axPos val="l"/>
        <c:majorGridlines/>
        <c:numFmt formatCode="0%" sourceLinked="1"/>
        <c:majorTickMark val="out"/>
        <c:minorTickMark val="none"/>
        <c:tickLblPos val="nextTo"/>
        <c:crossAx val="518118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Highlands and Is'!$A$122</c:f>
              <c:strCache>
                <c:ptCount val="1"/>
                <c:pt idx="0">
                  <c:v>4 Bedrooms</c:v>
                </c:pt>
              </c:strCache>
            </c:strRef>
          </c:tx>
          <c:cat>
            <c:numRef>
              <c:f>'BRMA Profile - Highlands and Is'!$B$117:$H$117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Is'!$B$122:$H$122</c:f>
              <c:numCache>
                <c:formatCode>#,##0</c:formatCode>
                <c:ptCount val="7"/>
                <c:pt idx="0">
                  <c:v>750.68</c:v>
                </c:pt>
                <c:pt idx="1">
                  <c:v>745.16</c:v>
                </c:pt>
                <c:pt idx="2">
                  <c:v>755.01</c:v>
                </c:pt>
                <c:pt idx="3">
                  <c:v>748.89</c:v>
                </c:pt>
                <c:pt idx="4">
                  <c:v>761.79</c:v>
                </c:pt>
                <c:pt idx="5">
                  <c:v>814.1</c:v>
                </c:pt>
                <c:pt idx="6">
                  <c:v>822.47</c:v>
                </c:pt>
              </c:numCache>
            </c:numRef>
          </c:val>
          <c:smooth val="0"/>
        </c:ser>
        <c:ser>
          <c:idx val="0"/>
          <c:order val="1"/>
          <c:tx>
            <c:strRef>
              <c:f>'BRMA Profile - Highlands and Is'!$A$121</c:f>
              <c:strCache>
                <c:ptCount val="1"/>
                <c:pt idx="0">
                  <c:v>3 Bedrooms</c:v>
                </c:pt>
              </c:strCache>
            </c:strRef>
          </c:tx>
          <c:cat>
            <c:numRef>
              <c:f>'BRMA Profile - Highlands and Is'!$B$117:$H$117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Is'!$B$121:$H$121</c:f>
              <c:numCache>
                <c:formatCode>#,##0</c:formatCode>
                <c:ptCount val="7"/>
                <c:pt idx="0">
                  <c:v>594.77</c:v>
                </c:pt>
                <c:pt idx="1">
                  <c:v>619.54</c:v>
                </c:pt>
                <c:pt idx="2">
                  <c:v>623.1</c:v>
                </c:pt>
                <c:pt idx="3">
                  <c:v>620.37</c:v>
                </c:pt>
                <c:pt idx="4">
                  <c:v>625.22</c:v>
                </c:pt>
                <c:pt idx="5">
                  <c:v>652.25</c:v>
                </c:pt>
                <c:pt idx="6">
                  <c:v>671.75</c:v>
                </c:pt>
              </c:numCache>
            </c:numRef>
          </c:val>
          <c:smooth val="0"/>
        </c:ser>
        <c:ser>
          <c:idx val="1"/>
          <c:order val="2"/>
          <c:tx>
            <c:strRef>
              <c:f>'BRMA Profile - Highlands and Is'!$A$120</c:f>
              <c:strCache>
                <c:ptCount val="1"/>
                <c:pt idx="0">
                  <c:v>2 Bedrooms</c:v>
                </c:pt>
              </c:strCache>
            </c:strRef>
          </c:tx>
          <c:cat>
            <c:numRef>
              <c:f>'BRMA Profile - Highlands and Is'!$B$117:$H$117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Is'!$B$120:$H$120</c:f>
              <c:numCache>
                <c:formatCode>#,##0</c:formatCode>
                <c:ptCount val="7"/>
                <c:pt idx="0">
                  <c:v>503.41</c:v>
                </c:pt>
                <c:pt idx="1">
                  <c:v>513.76</c:v>
                </c:pt>
                <c:pt idx="2">
                  <c:v>516.38</c:v>
                </c:pt>
                <c:pt idx="3">
                  <c:v>527.24</c:v>
                </c:pt>
                <c:pt idx="4">
                  <c:v>532.32000000000005</c:v>
                </c:pt>
                <c:pt idx="5">
                  <c:v>544.54999999999995</c:v>
                </c:pt>
                <c:pt idx="6">
                  <c:v>560.95000000000005</c:v>
                </c:pt>
              </c:numCache>
            </c:numRef>
          </c:val>
          <c:smooth val="0"/>
        </c:ser>
        <c:ser>
          <c:idx val="2"/>
          <c:order val="3"/>
          <c:tx>
            <c:strRef>
              <c:f>'BRMA Profile - Highlands and Is'!$A$119</c:f>
              <c:strCache>
                <c:ptCount val="1"/>
                <c:pt idx="0">
                  <c:v>1 Bedroom </c:v>
                </c:pt>
              </c:strCache>
            </c:strRef>
          </c:tx>
          <c:cat>
            <c:numRef>
              <c:f>'BRMA Profile - Highlands and Is'!$B$117:$H$117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Is'!$B$119:$H$119</c:f>
              <c:numCache>
                <c:formatCode>#,##0</c:formatCode>
                <c:ptCount val="7"/>
                <c:pt idx="0">
                  <c:v>415.01</c:v>
                </c:pt>
                <c:pt idx="1">
                  <c:v>419.9</c:v>
                </c:pt>
                <c:pt idx="2">
                  <c:v>424.36</c:v>
                </c:pt>
                <c:pt idx="3">
                  <c:v>430.75</c:v>
                </c:pt>
                <c:pt idx="4">
                  <c:v>439.51</c:v>
                </c:pt>
                <c:pt idx="5">
                  <c:v>449.77</c:v>
                </c:pt>
                <c:pt idx="6">
                  <c:v>460.5</c:v>
                </c:pt>
              </c:numCache>
            </c:numRef>
          </c:val>
          <c:smooth val="0"/>
        </c:ser>
        <c:ser>
          <c:idx val="3"/>
          <c:order val="4"/>
          <c:tx>
            <c:strRef>
              <c:f>'BRMA Profile - Highlands and Is'!$A$118</c:f>
              <c:strCache>
                <c:ptCount val="1"/>
                <c:pt idx="0">
                  <c:v>1 Bedroom Shared</c:v>
                </c:pt>
              </c:strCache>
            </c:strRef>
          </c:tx>
          <c:cat>
            <c:numRef>
              <c:f>'BRMA Profile - Highlands and Is'!$B$117:$H$117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Is'!$B$118:$H$118</c:f>
              <c:numCache>
                <c:formatCode>#,##0</c:formatCode>
                <c:ptCount val="7"/>
                <c:pt idx="0">
                  <c:v>287.37</c:v>
                </c:pt>
                <c:pt idx="1">
                  <c:v>289.49</c:v>
                </c:pt>
                <c:pt idx="2">
                  <c:v>279.29000000000002</c:v>
                </c:pt>
                <c:pt idx="3">
                  <c:v>317.58999999999997</c:v>
                </c:pt>
                <c:pt idx="4">
                  <c:v>290.83</c:v>
                </c:pt>
                <c:pt idx="5">
                  <c:v>315.31</c:v>
                </c:pt>
                <c:pt idx="6">
                  <c:v>319.81</c:v>
                </c:pt>
              </c:numCache>
            </c:numRef>
          </c:val>
          <c:smooth val="0"/>
        </c:ser>
        <c:dLbls>
          <c:showLegendKey val="0"/>
          <c:showVal val="0"/>
          <c:showCatName val="0"/>
          <c:showSerName val="0"/>
          <c:showPercent val="0"/>
          <c:showBubbleSize val="0"/>
        </c:dLbls>
        <c:marker val="1"/>
        <c:smooth val="0"/>
        <c:axId val="51861760"/>
        <c:axId val="51867648"/>
      </c:lineChart>
      <c:catAx>
        <c:axId val="51861760"/>
        <c:scaling>
          <c:orientation val="minMax"/>
        </c:scaling>
        <c:delete val="0"/>
        <c:axPos val="b"/>
        <c:numFmt formatCode="General" sourceLinked="1"/>
        <c:majorTickMark val="none"/>
        <c:minorTickMark val="none"/>
        <c:tickLblPos val="nextTo"/>
        <c:txPr>
          <a:bodyPr/>
          <a:lstStyle/>
          <a:p>
            <a:pPr>
              <a:defRPr sz="800"/>
            </a:pPr>
            <a:endParaRPr lang="en-US"/>
          </a:p>
        </c:txPr>
        <c:crossAx val="51867648"/>
        <c:crosses val="autoZero"/>
        <c:auto val="1"/>
        <c:lblAlgn val="ctr"/>
        <c:lblOffset val="100"/>
        <c:noMultiLvlLbl val="0"/>
      </c:catAx>
      <c:valAx>
        <c:axId val="5186764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18617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Highlands and Is'!$I$122</c:f>
              <c:strCache>
                <c:ptCount val="1"/>
                <c:pt idx="0">
                  <c:v>4 Bedrooms</c:v>
                </c:pt>
              </c:strCache>
            </c:strRef>
          </c:tx>
          <c:cat>
            <c:numRef>
              <c:f>'BRMA Profile - Highlands and Is'!$J$117:$P$117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Is'!$J$122:$P$122</c:f>
              <c:numCache>
                <c:formatCode>#,##0</c:formatCode>
                <c:ptCount val="7"/>
                <c:pt idx="0">
                  <c:v>775</c:v>
                </c:pt>
                <c:pt idx="1">
                  <c:v>750</c:v>
                </c:pt>
                <c:pt idx="2">
                  <c:v>750</c:v>
                </c:pt>
                <c:pt idx="3">
                  <c:v>750</c:v>
                </c:pt>
                <c:pt idx="4">
                  <c:v>750</c:v>
                </c:pt>
                <c:pt idx="5">
                  <c:v>795</c:v>
                </c:pt>
                <c:pt idx="6">
                  <c:v>812.5</c:v>
                </c:pt>
              </c:numCache>
            </c:numRef>
          </c:val>
          <c:smooth val="0"/>
        </c:ser>
        <c:ser>
          <c:idx val="0"/>
          <c:order val="1"/>
          <c:tx>
            <c:strRef>
              <c:f>'BRMA Profile - Highlands and Is'!$I$121</c:f>
              <c:strCache>
                <c:ptCount val="1"/>
                <c:pt idx="0">
                  <c:v>3 Bedrooms</c:v>
                </c:pt>
              </c:strCache>
            </c:strRef>
          </c:tx>
          <c:cat>
            <c:numRef>
              <c:f>'BRMA Profile - Highlands and Is'!$J$117:$P$117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Is'!$J$121:$P$121</c:f>
              <c:numCache>
                <c:formatCode>#,##0</c:formatCode>
                <c:ptCount val="7"/>
                <c:pt idx="0">
                  <c:v>600</c:v>
                </c:pt>
                <c:pt idx="1">
                  <c:v>625</c:v>
                </c:pt>
                <c:pt idx="2">
                  <c:v>620</c:v>
                </c:pt>
                <c:pt idx="3">
                  <c:v>600</c:v>
                </c:pt>
                <c:pt idx="4">
                  <c:v>600</c:v>
                </c:pt>
                <c:pt idx="5">
                  <c:v>650</c:v>
                </c:pt>
                <c:pt idx="6">
                  <c:v>650</c:v>
                </c:pt>
              </c:numCache>
            </c:numRef>
          </c:val>
          <c:smooth val="0"/>
        </c:ser>
        <c:ser>
          <c:idx val="1"/>
          <c:order val="2"/>
          <c:tx>
            <c:strRef>
              <c:f>'BRMA Profile - Highlands and Is'!$I$120</c:f>
              <c:strCache>
                <c:ptCount val="1"/>
                <c:pt idx="0">
                  <c:v>2 Bedrooms</c:v>
                </c:pt>
              </c:strCache>
            </c:strRef>
          </c:tx>
          <c:cat>
            <c:numRef>
              <c:f>'BRMA Profile - Highlands and Is'!$J$117:$P$117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Is'!$J$120:$P$120</c:f>
              <c:numCache>
                <c:formatCode>#,##0</c:formatCode>
                <c:ptCount val="7"/>
                <c:pt idx="0">
                  <c:v>500</c:v>
                </c:pt>
                <c:pt idx="1">
                  <c:v>500</c:v>
                </c:pt>
                <c:pt idx="2">
                  <c:v>500</c:v>
                </c:pt>
                <c:pt idx="3">
                  <c:v>525</c:v>
                </c:pt>
                <c:pt idx="4">
                  <c:v>525</c:v>
                </c:pt>
                <c:pt idx="5">
                  <c:v>550</c:v>
                </c:pt>
                <c:pt idx="6">
                  <c:v>550</c:v>
                </c:pt>
              </c:numCache>
            </c:numRef>
          </c:val>
          <c:smooth val="0"/>
        </c:ser>
        <c:ser>
          <c:idx val="2"/>
          <c:order val="3"/>
          <c:tx>
            <c:strRef>
              <c:f>'BRMA Profile - Highlands and Is'!$I$119</c:f>
              <c:strCache>
                <c:ptCount val="1"/>
                <c:pt idx="0">
                  <c:v>1 Bedroom </c:v>
                </c:pt>
              </c:strCache>
            </c:strRef>
          </c:tx>
          <c:cat>
            <c:numRef>
              <c:f>'BRMA Profile - Highlands and Is'!$J$117:$P$117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Is'!$J$119:$P$119</c:f>
              <c:numCache>
                <c:formatCode>#,##0</c:formatCode>
                <c:ptCount val="7"/>
                <c:pt idx="0">
                  <c:v>420</c:v>
                </c:pt>
                <c:pt idx="1">
                  <c:v>420</c:v>
                </c:pt>
                <c:pt idx="2">
                  <c:v>425</c:v>
                </c:pt>
                <c:pt idx="3">
                  <c:v>430</c:v>
                </c:pt>
                <c:pt idx="4">
                  <c:v>445</c:v>
                </c:pt>
                <c:pt idx="5">
                  <c:v>450</c:v>
                </c:pt>
                <c:pt idx="6">
                  <c:v>470</c:v>
                </c:pt>
              </c:numCache>
            </c:numRef>
          </c:val>
          <c:smooth val="0"/>
        </c:ser>
        <c:ser>
          <c:idx val="3"/>
          <c:order val="4"/>
          <c:tx>
            <c:strRef>
              <c:f>'BRMA Profile - Highlands and Is'!$I$118</c:f>
              <c:strCache>
                <c:ptCount val="1"/>
                <c:pt idx="0">
                  <c:v>1 Bedroom Shared</c:v>
                </c:pt>
              </c:strCache>
            </c:strRef>
          </c:tx>
          <c:cat>
            <c:numRef>
              <c:f>'BRMA Profile - Highlands and Is'!$J$117:$P$117</c:f>
              <c:numCache>
                <c:formatCode>General</c:formatCode>
                <c:ptCount val="7"/>
                <c:pt idx="0">
                  <c:v>2010</c:v>
                </c:pt>
                <c:pt idx="1">
                  <c:v>2011</c:v>
                </c:pt>
                <c:pt idx="2">
                  <c:v>2012</c:v>
                </c:pt>
                <c:pt idx="3">
                  <c:v>2013</c:v>
                </c:pt>
                <c:pt idx="4">
                  <c:v>2014</c:v>
                </c:pt>
                <c:pt idx="5">
                  <c:v>2015</c:v>
                </c:pt>
                <c:pt idx="6">
                  <c:v>2016</c:v>
                </c:pt>
              </c:numCache>
            </c:numRef>
          </c:cat>
          <c:val>
            <c:numRef>
              <c:f>'BRMA Profile - Highlands and Is'!$J$118:$P$118</c:f>
              <c:numCache>
                <c:formatCode>#,##0</c:formatCode>
                <c:ptCount val="7"/>
                <c:pt idx="0">
                  <c:v>285</c:v>
                </c:pt>
                <c:pt idx="1">
                  <c:v>285</c:v>
                </c:pt>
                <c:pt idx="2">
                  <c:v>275</c:v>
                </c:pt>
                <c:pt idx="3">
                  <c:v>285.33999999999997</c:v>
                </c:pt>
                <c:pt idx="4">
                  <c:v>290</c:v>
                </c:pt>
                <c:pt idx="5">
                  <c:v>300</c:v>
                </c:pt>
                <c:pt idx="6">
                  <c:v>306.39999999999998</c:v>
                </c:pt>
              </c:numCache>
            </c:numRef>
          </c:val>
          <c:smooth val="0"/>
        </c:ser>
        <c:dLbls>
          <c:showLegendKey val="0"/>
          <c:showVal val="0"/>
          <c:showCatName val="0"/>
          <c:showSerName val="0"/>
          <c:showPercent val="0"/>
          <c:showBubbleSize val="0"/>
        </c:dLbls>
        <c:marker val="1"/>
        <c:smooth val="0"/>
        <c:axId val="52379648"/>
        <c:axId val="52381184"/>
      </c:lineChart>
      <c:catAx>
        <c:axId val="52379648"/>
        <c:scaling>
          <c:orientation val="minMax"/>
        </c:scaling>
        <c:delete val="0"/>
        <c:axPos val="b"/>
        <c:numFmt formatCode="General" sourceLinked="1"/>
        <c:majorTickMark val="none"/>
        <c:minorTickMark val="none"/>
        <c:tickLblPos val="nextTo"/>
        <c:txPr>
          <a:bodyPr/>
          <a:lstStyle/>
          <a:p>
            <a:pPr>
              <a:defRPr sz="800"/>
            </a:pPr>
            <a:endParaRPr lang="en-US"/>
          </a:p>
        </c:txPr>
        <c:crossAx val="52381184"/>
        <c:crosses val="autoZero"/>
        <c:auto val="1"/>
        <c:lblAlgn val="ctr"/>
        <c:lblOffset val="100"/>
        <c:noMultiLvlLbl val="0"/>
      </c:catAx>
      <c:valAx>
        <c:axId val="5238118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237964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Lothian'!$A$9</c:f>
              <c:strCache>
                <c:ptCount val="1"/>
                <c:pt idx="0">
                  <c:v>Upper Quartile</c:v>
                </c:pt>
              </c:strCache>
            </c:strRef>
          </c:tx>
          <c:cat>
            <c:numRef>
              <c:f>'BRMA Profile - Lothian'!$B$5:$H$5</c:f>
              <c:numCache>
                <c:formatCode>General</c:formatCode>
                <c:ptCount val="7"/>
                <c:pt idx="0">
                  <c:v>2010</c:v>
                </c:pt>
                <c:pt idx="1">
                  <c:v>2011</c:v>
                </c:pt>
                <c:pt idx="2">
                  <c:v>2012</c:v>
                </c:pt>
                <c:pt idx="3">
                  <c:v>2013</c:v>
                </c:pt>
                <c:pt idx="4">
                  <c:v>2014</c:v>
                </c:pt>
                <c:pt idx="5">
                  <c:v>2015</c:v>
                </c:pt>
                <c:pt idx="6">
                  <c:v>2016</c:v>
                </c:pt>
              </c:numCache>
            </c:numRef>
          </c:cat>
          <c:val>
            <c:numRef>
              <c:f>'BRMA Profile - Lothian'!$B$9:$H$9</c:f>
              <c:numCache>
                <c:formatCode>#,##0</c:formatCode>
                <c:ptCount val="7"/>
                <c:pt idx="0">
                  <c:v>550</c:v>
                </c:pt>
                <c:pt idx="1">
                  <c:v>575</c:v>
                </c:pt>
                <c:pt idx="2">
                  <c:v>575</c:v>
                </c:pt>
                <c:pt idx="3">
                  <c:v>595</c:v>
                </c:pt>
                <c:pt idx="4">
                  <c:v>625</c:v>
                </c:pt>
                <c:pt idx="5">
                  <c:v>675</c:v>
                </c:pt>
                <c:pt idx="6">
                  <c:v>700</c:v>
                </c:pt>
              </c:numCache>
            </c:numRef>
          </c:val>
          <c:smooth val="0"/>
        </c:ser>
        <c:ser>
          <c:idx val="0"/>
          <c:order val="1"/>
          <c:tx>
            <c:strRef>
              <c:f>'BRMA Profile - Lothian'!$A$8</c:f>
              <c:strCache>
                <c:ptCount val="1"/>
                <c:pt idx="0">
                  <c:v>Mean</c:v>
                </c:pt>
              </c:strCache>
            </c:strRef>
          </c:tx>
          <c:cat>
            <c:numRef>
              <c:f>'BRMA Profile - Lothian'!$B$5:$H$5</c:f>
              <c:numCache>
                <c:formatCode>General</c:formatCode>
                <c:ptCount val="7"/>
                <c:pt idx="0">
                  <c:v>2010</c:v>
                </c:pt>
                <c:pt idx="1">
                  <c:v>2011</c:v>
                </c:pt>
                <c:pt idx="2">
                  <c:v>2012</c:v>
                </c:pt>
                <c:pt idx="3">
                  <c:v>2013</c:v>
                </c:pt>
                <c:pt idx="4">
                  <c:v>2014</c:v>
                </c:pt>
                <c:pt idx="5">
                  <c:v>2015</c:v>
                </c:pt>
                <c:pt idx="6">
                  <c:v>2016</c:v>
                </c:pt>
              </c:numCache>
            </c:numRef>
          </c:cat>
          <c:val>
            <c:numRef>
              <c:f>'BRMA Profile - Lothian'!$B$8:$H$8</c:f>
              <c:numCache>
                <c:formatCode>#,##0</c:formatCode>
                <c:ptCount val="7"/>
                <c:pt idx="0">
                  <c:v>520.36</c:v>
                </c:pt>
                <c:pt idx="1">
                  <c:v>535.28</c:v>
                </c:pt>
                <c:pt idx="2">
                  <c:v>541.54999999999995</c:v>
                </c:pt>
                <c:pt idx="3">
                  <c:v>555.27</c:v>
                </c:pt>
                <c:pt idx="4">
                  <c:v>582.17999999999995</c:v>
                </c:pt>
                <c:pt idx="5">
                  <c:v>619.9</c:v>
                </c:pt>
                <c:pt idx="6">
                  <c:v>652.91999999999996</c:v>
                </c:pt>
              </c:numCache>
            </c:numRef>
          </c:val>
          <c:smooth val="0"/>
        </c:ser>
        <c:ser>
          <c:idx val="2"/>
          <c:order val="2"/>
          <c:tx>
            <c:strRef>
              <c:f>'BRMA Profile - Lothian'!$A$7</c:f>
              <c:strCache>
                <c:ptCount val="1"/>
                <c:pt idx="0">
                  <c:v>Median</c:v>
                </c:pt>
              </c:strCache>
            </c:strRef>
          </c:tx>
          <c:cat>
            <c:numRef>
              <c:f>'BRMA Profile - Lothian'!$B$5:$H$5</c:f>
              <c:numCache>
                <c:formatCode>General</c:formatCode>
                <c:ptCount val="7"/>
                <c:pt idx="0">
                  <c:v>2010</c:v>
                </c:pt>
                <c:pt idx="1">
                  <c:v>2011</c:v>
                </c:pt>
                <c:pt idx="2">
                  <c:v>2012</c:v>
                </c:pt>
                <c:pt idx="3">
                  <c:v>2013</c:v>
                </c:pt>
                <c:pt idx="4">
                  <c:v>2014</c:v>
                </c:pt>
                <c:pt idx="5">
                  <c:v>2015</c:v>
                </c:pt>
                <c:pt idx="6">
                  <c:v>2016</c:v>
                </c:pt>
              </c:numCache>
            </c:numRef>
          </c:cat>
          <c:val>
            <c:numRef>
              <c:f>'BRMA Profile - Lothian'!$B$7:$H$7</c:f>
              <c:numCache>
                <c:formatCode>#,##0</c:formatCode>
                <c:ptCount val="7"/>
                <c:pt idx="0">
                  <c:v>500</c:v>
                </c:pt>
                <c:pt idx="1">
                  <c:v>525</c:v>
                </c:pt>
                <c:pt idx="2">
                  <c:v>525</c:v>
                </c:pt>
                <c:pt idx="3">
                  <c:v>525</c:v>
                </c:pt>
                <c:pt idx="4">
                  <c:v>550</c:v>
                </c:pt>
                <c:pt idx="5">
                  <c:v>595</c:v>
                </c:pt>
                <c:pt idx="6">
                  <c:v>625</c:v>
                </c:pt>
              </c:numCache>
            </c:numRef>
          </c:val>
          <c:smooth val="0"/>
        </c:ser>
        <c:ser>
          <c:idx val="3"/>
          <c:order val="3"/>
          <c:tx>
            <c:strRef>
              <c:f>'BRMA Profile - Lothian'!$A$6</c:f>
              <c:strCache>
                <c:ptCount val="1"/>
                <c:pt idx="0">
                  <c:v>Lower Quartile</c:v>
                </c:pt>
              </c:strCache>
            </c:strRef>
          </c:tx>
          <c:marker>
            <c:symbol val="circle"/>
            <c:size val="7"/>
          </c:marker>
          <c:cat>
            <c:numRef>
              <c:f>'BRMA Profile - Lothian'!$B$5:$H$5</c:f>
              <c:numCache>
                <c:formatCode>General</c:formatCode>
                <c:ptCount val="7"/>
                <c:pt idx="0">
                  <c:v>2010</c:v>
                </c:pt>
                <c:pt idx="1">
                  <c:v>2011</c:v>
                </c:pt>
                <c:pt idx="2">
                  <c:v>2012</c:v>
                </c:pt>
                <c:pt idx="3">
                  <c:v>2013</c:v>
                </c:pt>
                <c:pt idx="4">
                  <c:v>2014</c:v>
                </c:pt>
                <c:pt idx="5">
                  <c:v>2015</c:v>
                </c:pt>
                <c:pt idx="6">
                  <c:v>2016</c:v>
                </c:pt>
              </c:numCache>
            </c:numRef>
          </c:cat>
          <c:val>
            <c:numRef>
              <c:f>'BRMA Profile - Lothian'!$B$6:$H$6</c:f>
              <c:numCache>
                <c:formatCode>#,##0</c:formatCode>
                <c:ptCount val="7"/>
                <c:pt idx="0">
                  <c:v>465</c:v>
                </c:pt>
                <c:pt idx="1">
                  <c:v>480</c:v>
                </c:pt>
                <c:pt idx="2">
                  <c:v>495</c:v>
                </c:pt>
                <c:pt idx="3">
                  <c:v>495</c:v>
                </c:pt>
                <c:pt idx="4">
                  <c:v>515</c:v>
                </c:pt>
                <c:pt idx="5">
                  <c:v>550</c:v>
                </c:pt>
                <c:pt idx="6">
                  <c:v>575</c:v>
                </c:pt>
              </c:numCache>
            </c:numRef>
          </c:val>
          <c:smooth val="0"/>
        </c:ser>
        <c:dLbls>
          <c:showLegendKey val="0"/>
          <c:showVal val="0"/>
          <c:showCatName val="0"/>
          <c:showSerName val="0"/>
          <c:showPercent val="0"/>
          <c:showBubbleSize val="0"/>
        </c:dLbls>
        <c:marker val="1"/>
        <c:smooth val="0"/>
        <c:axId val="42626432"/>
        <c:axId val="42632320"/>
      </c:lineChart>
      <c:catAx>
        <c:axId val="42626432"/>
        <c:scaling>
          <c:orientation val="minMax"/>
        </c:scaling>
        <c:delete val="0"/>
        <c:axPos val="b"/>
        <c:numFmt formatCode="General" sourceLinked="1"/>
        <c:majorTickMark val="none"/>
        <c:minorTickMark val="none"/>
        <c:tickLblPos val="nextTo"/>
        <c:txPr>
          <a:bodyPr/>
          <a:lstStyle/>
          <a:p>
            <a:pPr>
              <a:defRPr sz="800"/>
            </a:pPr>
            <a:endParaRPr lang="en-US"/>
          </a:p>
        </c:txPr>
        <c:crossAx val="42632320"/>
        <c:crosses val="autoZero"/>
        <c:auto val="1"/>
        <c:lblAlgn val="ctr"/>
        <c:lblOffset val="100"/>
        <c:noMultiLvlLbl val="0"/>
      </c:catAx>
      <c:valAx>
        <c:axId val="4263232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2626432"/>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Lothian'!$A$31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Lothian'!$B$27:$H$27</c:f>
              <c:numCache>
                <c:formatCode>General</c:formatCode>
                <c:ptCount val="7"/>
                <c:pt idx="0">
                  <c:v>2010</c:v>
                </c:pt>
                <c:pt idx="1">
                  <c:v>2011</c:v>
                </c:pt>
                <c:pt idx="2">
                  <c:v>2012</c:v>
                </c:pt>
                <c:pt idx="3">
                  <c:v>2013</c:v>
                </c:pt>
                <c:pt idx="4">
                  <c:v>2014</c:v>
                </c:pt>
                <c:pt idx="5">
                  <c:v>2015</c:v>
                </c:pt>
                <c:pt idx="6">
                  <c:v>2016</c:v>
                </c:pt>
              </c:numCache>
            </c:numRef>
          </c:cat>
          <c:val>
            <c:numRef>
              <c:f>'BRMA Profile - Lothian'!$B$31:$H$31</c:f>
              <c:numCache>
                <c:formatCode>#,##0</c:formatCode>
                <c:ptCount val="7"/>
                <c:pt idx="0">
                  <c:v>715</c:v>
                </c:pt>
                <c:pt idx="1">
                  <c:v>750</c:v>
                </c:pt>
                <c:pt idx="2">
                  <c:v>750</c:v>
                </c:pt>
                <c:pt idx="3">
                  <c:v>775</c:v>
                </c:pt>
                <c:pt idx="4">
                  <c:v>840</c:v>
                </c:pt>
                <c:pt idx="5">
                  <c:v>900</c:v>
                </c:pt>
                <c:pt idx="6">
                  <c:v>925</c:v>
                </c:pt>
              </c:numCache>
            </c:numRef>
          </c:val>
          <c:smooth val="0"/>
        </c:ser>
        <c:ser>
          <c:idx val="2"/>
          <c:order val="1"/>
          <c:tx>
            <c:strRef>
              <c:f>'BRMA Profile - Lothian'!$A$30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Lothian'!$B$27:$H$27</c:f>
              <c:numCache>
                <c:formatCode>General</c:formatCode>
                <c:ptCount val="7"/>
                <c:pt idx="0">
                  <c:v>2010</c:v>
                </c:pt>
                <c:pt idx="1">
                  <c:v>2011</c:v>
                </c:pt>
                <c:pt idx="2">
                  <c:v>2012</c:v>
                </c:pt>
                <c:pt idx="3">
                  <c:v>2013</c:v>
                </c:pt>
                <c:pt idx="4">
                  <c:v>2014</c:v>
                </c:pt>
                <c:pt idx="5">
                  <c:v>2015</c:v>
                </c:pt>
                <c:pt idx="6">
                  <c:v>2016</c:v>
                </c:pt>
              </c:numCache>
            </c:numRef>
          </c:cat>
          <c:val>
            <c:numRef>
              <c:f>'BRMA Profile - Lothian'!$B$30:$H$30</c:f>
              <c:numCache>
                <c:formatCode>#,##0</c:formatCode>
                <c:ptCount val="7"/>
                <c:pt idx="0">
                  <c:v>664.51</c:v>
                </c:pt>
                <c:pt idx="1">
                  <c:v>688.96</c:v>
                </c:pt>
                <c:pt idx="2">
                  <c:v>699.53</c:v>
                </c:pt>
                <c:pt idx="3">
                  <c:v>728.57</c:v>
                </c:pt>
                <c:pt idx="4">
                  <c:v>779.12</c:v>
                </c:pt>
                <c:pt idx="5">
                  <c:v>828.92</c:v>
                </c:pt>
                <c:pt idx="6">
                  <c:v>830.97</c:v>
                </c:pt>
              </c:numCache>
            </c:numRef>
          </c:val>
          <c:smooth val="0"/>
        </c:ser>
        <c:ser>
          <c:idx val="1"/>
          <c:order val="2"/>
          <c:tx>
            <c:strRef>
              <c:f>'BRMA Profile - Lothian'!$A$29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Lothian'!$B$27:$H$27</c:f>
              <c:numCache>
                <c:formatCode>General</c:formatCode>
                <c:ptCount val="7"/>
                <c:pt idx="0">
                  <c:v>2010</c:v>
                </c:pt>
                <c:pt idx="1">
                  <c:v>2011</c:v>
                </c:pt>
                <c:pt idx="2">
                  <c:v>2012</c:v>
                </c:pt>
                <c:pt idx="3">
                  <c:v>2013</c:v>
                </c:pt>
                <c:pt idx="4">
                  <c:v>2014</c:v>
                </c:pt>
                <c:pt idx="5">
                  <c:v>2015</c:v>
                </c:pt>
                <c:pt idx="6">
                  <c:v>2016</c:v>
                </c:pt>
              </c:numCache>
            </c:numRef>
          </c:cat>
          <c:val>
            <c:numRef>
              <c:f>'BRMA Profile - Lothian'!$B$29:$H$29</c:f>
              <c:numCache>
                <c:formatCode>#,##0</c:formatCode>
                <c:ptCount val="7"/>
                <c:pt idx="0">
                  <c:v>650</c:v>
                </c:pt>
                <c:pt idx="1">
                  <c:v>650</c:v>
                </c:pt>
                <c:pt idx="2">
                  <c:v>650</c:v>
                </c:pt>
                <c:pt idx="3">
                  <c:v>680</c:v>
                </c:pt>
                <c:pt idx="4">
                  <c:v>705</c:v>
                </c:pt>
                <c:pt idx="5">
                  <c:v>775</c:v>
                </c:pt>
                <c:pt idx="6">
                  <c:v>800</c:v>
                </c:pt>
              </c:numCache>
            </c:numRef>
          </c:val>
          <c:smooth val="0"/>
        </c:ser>
        <c:ser>
          <c:idx val="0"/>
          <c:order val="3"/>
          <c:tx>
            <c:strRef>
              <c:f>'BRMA Profile - Lothian'!$A$28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Lothian'!$B$27:$H$27</c:f>
              <c:numCache>
                <c:formatCode>General</c:formatCode>
                <c:ptCount val="7"/>
                <c:pt idx="0">
                  <c:v>2010</c:v>
                </c:pt>
                <c:pt idx="1">
                  <c:v>2011</c:v>
                </c:pt>
                <c:pt idx="2">
                  <c:v>2012</c:v>
                </c:pt>
                <c:pt idx="3">
                  <c:v>2013</c:v>
                </c:pt>
                <c:pt idx="4">
                  <c:v>2014</c:v>
                </c:pt>
                <c:pt idx="5">
                  <c:v>2015</c:v>
                </c:pt>
                <c:pt idx="6">
                  <c:v>2016</c:v>
                </c:pt>
              </c:numCache>
            </c:numRef>
          </c:cat>
          <c:val>
            <c:numRef>
              <c:f>'BRMA Profile - Lothian'!$B$28:$H$28</c:f>
              <c:numCache>
                <c:formatCode>#,##0</c:formatCode>
                <c:ptCount val="7"/>
                <c:pt idx="0">
                  <c:v>580</c:v>
                </c:pt>
                <c:pt idx="1">
                  <c:v>595</c:v>
                </c:pt>
                <c:pt idx="2">
                  <c:v>600</c:v>
                </c:pt>
                <c:pt idx="3">
                  <c:v>625</c:v>
                </c:pt>
                <c:pt idx="4">
                  <c:v>630</c:v>
                </c:pt>
                <c:pt idx="5" formatCode="General">
                  <c:v>675</c:v>
                </c:pt>
                <c:pt idx="6" formatCode="General">
                  <c:v>700</c:v>
                </c:pt>
              </c:numCache>
            </c:numRef>
          </c:val>
          <c:smooth val="0"/>
        </c:ser>
        <c:dLbls>
          <c:showLegendKey val="0"/>
          <c:showVal val="0"/>
          <c:showCatName val="0"/>
          <c:showSerName val="0"/>
          <c:showPercent val="0"/>
          <c:showBubbleSize val="0"/>
        </c:dLbls>
        <c:marker val="1"/>
        <c:smooth val="0"/>
        <c:axId val="52121600"/>
        <c:axId val="52123520"/>
      </c:lineChart>
      <c:catAx>
        <c:axId val="52121600"/>
        <c:scaling>
          <c:orientation val="minMax"/>
        </c:scaling>
        <c:delete val="0"/>
        <c:axPos val="b"/>
        <c:numFmt formatCode="General" sourceLinked="1"/>
        <c:majorTickMark val="none"/>
        <c:minorTickMark val="none"/>
        <c:tickLblPos val="nextTo"/>
        <c:txPr>
          <a:bodyPr/>
          <a:lstStyle/>
          <a:p>
            <a:pPr>
              <a:defRPr sz="800"/>
            </a:pPr>
            <a:endParaRPr lang="en-US"/>
          </a:p>
        </c:txPr>
        <c:crossAx val="52123520"/>
        <c:crosses val="autoZero"/>
        <c:auto val="1"/>
        <c:lblAlgn val="ctr"/>
        <c:lblOffset val="100"/>
        <c:noMultiLvlLbl val="0"/>
      </c:catAx>
      <c:valAx>
        <c:axId val="5212352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212160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Lothian'!$A$53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Lothian'!$B$49:$H$49</c:f>
              <c:numCache>
                <c:formatCode>General</c:formatCode>
                <c:ptCount val="7"/>
                <c:pt idx="0">
                  <c:v>2010</c:v>
                </c:pt>
                <c:pt idx="1">
                  <c:v>2011</c:v>
                </c:pt>
                <c:pt idx="2">
                  <c:v>2012</c:v>
                </c:pt>
                <c:pt idx="3">
                  <c:v>2013</c:v>
                </c:pt>
                <c:pt idx="4">
                  <c:v>2014</c:v>
                </c:pt>
                <c:pt idx="5">
                  <c:v>2015</c:v>
                </c:pt>
                <c:pt idx="6">
                  <c:v>2016</c:v>
                </c:pt>
              </c:numCache>
            </c:numRef>
          </c:cat>
          <c:val>
            <c:numRef>
              <c:f>'BRMA Profile - Lothian'!$B$53:$H$53</c:f>
              <c:numCache>
                <c:formatCode>#,##0</c:formatCode>
                <c:ptCount val="7"/>
                <c:pt idx="0">
                  <c:v>1005</c:v>
                </c:pt>
                <c:pt idx="1">
                  <c:v>1050</c:v>
                </c:pt>
                <c:pt idx="2">
                  <c:v>1100</c:v>
                </c:pt>
                <c:pt idx="3">
                  <c:v>1100</c:v>
                </c:pt>
                <c:pt idx="4">
                  <c:v>1215</c:v>
                </c:pt>
                <c:pt idx="5">
                  <c:v>1300</c:v>
                </c:pt>
                <c:pt idx="6">
                  <c:v>1300</c:v>
                </c:pt>
              </c:numCache>
            </c:numRef>
          </c:val>
          <c:smooth val="0"/>
        </c:ser>
        <c:ser>
          <c:idx val="1"/>
          <c:order val="1"/>
          <c:tx>
            <c:strRef>
              <c:f>'BRMA Profile - Lothian'!$A$52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Lothian'!$B$49:$H$49</c:f>
              <c:numCache>
                <c:formatCode>General</c:formatCode>
                <c:ptCount val="7"/>
                <c:pt idx="0">
                  <c:v>2010</c:v>
                </c:pt>
                <c:pt idx="1">
                  <c:v>2011</c:v>
                </c:pt>
                <c:pt idx="2">
                  <c:v>2012</c:v>
                </c:pt>
                <c:pt idx="3">
                  <c:v>2013</c:v>
                </c:pt>
                <c:pt idx="4">
                  <c:v>2014</c:v>
                </c:pt>
                <c:pt idx="5">
                  <c:v>2015</c:v>
                </c:pt>
                <c:pt idx="6">
                  <c:v>2016</c:v>
                </c:pt>
              </c:numCache>
            </c:numRef>
          </c:cat>
          <c:val>
            <c:numRef>
              <c:f>'BRMA Profile - Lothian'!$B$52:$H$52</c:f>
              <c:numCache>
                <c:formatCode>#,##0</c:formatCode>
                <c:ptCount val="7"/>
                <c:pt idx="0">
                  <c:v>917.68</c:v>
                </c:pt>
                <c:pt idx="1">
                  <c:v>924.64</c:v>
                </c:pt>
                <c:pt idx="2">
                  <c:v>983.3</c:v>
                </c:pt>
                <c:pt idx="3">
                  <c:v>970.95</c:v>
                </c:pt>
                <c:pt idx="4">
                  <c:v>1065.8599999999999</c:v>
                </c:pt>
                <c:pt idx="5">
                  <c:v>1097.1500000000001</c:v>
                </c:pt>
                <c:pt idx="6">
                  <c:v>1111.6400000000001</c:v>
                </c:pt>
              </c:numCache>
            </c:numRef>
          </c:val>
          <c:smooth val="0"/>
        </c:ser>
        <c:ser>
          <c:idx val="2"/>
          <c:order val="2"/>
          <c:tx>
            <c:strRef>
              <c:f>'BRMA Profile - Lothian'!$A$51</c:f>
              <c:strCache>
                <c:ptCount val="1"/>
                <c:pt idx="0">
                  <c:v>Median</c:v>
                </c:pt>
              </c:strCache>
            </c:strRef>
          </c:tx>
          <c:cat>
            <c:numRef>
              <c:f>'BRMA Profile - Lothian'!$B$49:$H$49</c:f>
              <c:numCache>
                <c:formatCode>General</c:formatCode>
                <c:ptCount val="7"/>
                <c:pt idx="0">
                  <c:v>2010</c:v>
                </c:pt>
                <c:pt idx="1">
                  <c:v>2011</c:v>
                </c:pt>
                <c:pt idx="2">
                  <c:v>2012</c:v>
                </c:pt>
                <c:pt idx="3">
                  <c:v>2013</c:v>
                </c:pt>
                <c:pt idx="4">
                  <c:v>2014</c:v>
                </c:pt>
                <c:pt idx="5">
                  <c:v>2015</c:v>
                </c:pt>
                <c:pt idx="6">
                  <c:v>2016</c:v>
                </c:pt>
              </c:numCache>
            </c:numRef>
          </c:cat>
          <c:val>
            <c:numRef>
              <c:f>'BRMA Profile - Lothian'!$B$51:$H$51</c:f>
              <c:numCache>
                <c:formatCode>#,##0</c:formatCode>
                <c:ptCount val="7"/>
                <c:pt idx="0">
                  <c:v>895</c:v>
                </c:pt>
                <c:pt idx="1">
                  <c:v>895</c:v>
                </c:pt>
                <c:pt idx="2">
                  <c:v>925</c:v>
                </c:pt>
                <c:pt idx="3">
                  <c:v>920</c:v>
                </c:pt>
                <c:pt idx="4">
                  <c:v>985</c:v>
                </c:pt>
                <c:pt idx="5">
                  <c:v>1000</c:v>
                </c:pt>
                <c:pt idx="6">
                  <c:v>1100</c:v>
                </c:pt>
              </c:numCache>
            </c:numRef>
          </c:val>
          <c:smooth val="0"/>
        </c:ser>
        <c:ser>
          <c:idx val="3"/>
          <c:order val="3"/>
          <c:tx>
            <c:strRef>
              <c:f>'BRMA Profile - Lothian'!$A$50</c:f>
              <c:strCache>
                <c:ptCount val="1"/>
                <c:pt idx="0">
                  <c:v>Lower Quartile</c:v>
                </c:pt>
              </c:strCache>
            </c:strRef>
          </c:tx>
          <c:marker>
            <c:symbol val="circle"/>
            <c:size val="7"/>
          </c:marker>
          <c:cat>
            <c:numRef>
              <c:f>'BRMA Profile - Lothian'!$B$49:$H$49</c:f>
              <c:numCache>
                <c:formatCode>General</c:formatCode>
                <c:ptCount val="7"/>
                <c:pt idx="0">
                  <c:v>2010</c:v>
                </c:pt>
                <c:pt idx="1">
                  <c:v>2011</c:v>
                </c:pt>
                <c:pt idx="2">
                  <c:v>2012</c:v>
                </c:pt>
                <c:pt idx="3">
                  <c:v>2013</c:v>
                </c:pt>
                <c:pt idx="4">
                  <c:v>2014</c:v>
                </c:pt>
                <c:pt idx="5">
                  <c:v>2015</c:v>
                </c:pt>
                <c:pt idx="6">
                  <c:v>2016</c:v>
                </c:pt>
              </c:numCache>
            </c:numRef>
          </c:cat>
          <c:val>
            <c:numRef>
              <c:f>'BRMA Profile - Lothian'!$B$50:$H$50</c:f>
              <c:numCache>
                <c:formatCode>#,##0</c:formatCode>
                <c:ptCount val="7"/>
                <c:pt idx="0">
                  <c:v>750</c:v>
                </c:pt>
                <c:pt idx="1">
                  <c:v>750</c:v>
                </c:pt>
                <c:pt idx="2">
                  <c:v>795</c:v>
                </c:pt>
                <c:pt idx="3">
                  <c:v>795</c:v>
                </c:pt>
                <c:pt idx="4">
                  <c:v>800</c:v>
                </c:pt>
                <c:pt idx="5">
                  <c:v>825</c:v>
                </c:pt>
                <c:pt idx="6">
                  <c:v>860</c:v>
                </c:pt>
              </c:numCache>
            </c:numRef>
          </c:val>
          <c:smooth val="0"/>
        </c:ser>
        <c:dLbls>
          <c:showLegendKey val="0"/>
          <c:showVal val="0"/>
          <c:showCatName val="0"/>
          <c:showSerName val="0"/>
          <c:showPercent val="0"/>
          <c:showBubbleSize val="0"/>
        </c:dLbls>
        <c:marker val="1"/>
        <c:smooth val="0"/>
        <c:axId val="51405952"/>
        <c:axId val="51407488"/>
      </c:lineChart>
      <c:catAx>
        <c:axId val="51405952"/>
        <c:scaling>
          <c:orientation val="minMax"/>
        </c:scaling>
        <c:delete val="0"/>
        <c:axPos val="b"/>
        <c:numFmt formatCode="General" sourceLinked="1"/>
        <c:majorTickMark val="none"/>
        <c:minorTickMark val="none"/>
        <c:tickLblPos val="nextTo"/>
        <c:txPr>
          <a:bodyPr/>
          <a:lstStyle/>
          <a:p>
            <a:pPr>
              <a:defRPr sz="800"/>
            </a:pPr>
            <a:endParaRPr lang="en-US"/>
          </a:p>
        </c:txPr>
        <c:crossAx val="51407488"/>
        <c:crosses val="autoZero"/>
        <c:auto val="1"/>
        <c:lblAlgn val="ctr"/>
        <c:lblOffset val="100"/>
        <c:noMultiLvlLbl val="0"/>
      </c:catAx>
      <c:valAx>
        <c:axId val="5140748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140595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Lothian'!$A$75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Lothian'!$B$71:$H$71</c:f>
              <c:numCache>
                <c:formatCode>General</c:formatCode>
                <c:ptCount val="7"/>
                <c:pt idx="0">
                  <c:v>2010</c:v>
                </c:pt>
                <c:pt idx="1">
                  <c:v>2011</c:v>
                </c:pt>
                <c:pt idx="2">
                  <c:v>2012</c:v>
                </c:pt>
                <c:pt idx="3">
                  <c:v>2013</c:v>
                </c:pt>
                <c:pt idx="4">
                  <c:v>2014</c:v>
                </c:pt>
                <c:pt idx="5">
                  <c:v>2015</c:v>
                </c:pt>
                <c:pt idx="6">
                  <c:v>2016</c:v>
                </c:pt>
              </c:numCache>
            </c:numRef>
          </c:cat>
          <c:val>
            <c:numRef>
              <c:f>'BRMA Profile - Lothian'!$B$75:$H$75</c:f>
              <c:numCache>
                <c:formatCode>#,##0</c:formatCode>
                <c:ptCount val="7"/>
                <c:pt idx="0">
                  <c:v>1400</c:v>
                </c:pt>
                <c:pt idx="1">
                  <c:v>1500</c:v>
                </c:pt>
                <c:pt idx="2">
                  <c:v>1500</c:v>
                </c:pt>
                <c:pt idx="3">
                  <c:v>1600</c:v>
                </c:pt>
                <c:pt idx="4">
                  <c:v>1695</c:v>
                </c:pt>
                <c:pt idx="5">
                  <c:v>1730</c:v>
                </c:pt>
                <c:pt idx="6">
                  <c:v>1800</c:v>
                </c:pt>
              </c:numCache>
            </c:numRef>
          </c:val>
          <c:smooth val="0"/>
        </c:ser>
        <c:ser>
          <c:idx val="1"/>
          <c:order val="1"/>
          <c:tx>
            <c:strRef>
              <c:f>'BRMA Profile - Lothian'!$A$74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Lothian'!$B$71:$H$71</c:f>
              <c:numCache>
                <c:formatCode>General</c:formatCode>
                <c:ptCount val="7"/>
                <c:pt idx="0">
                  <c:v>2010</c:v>
                </c:pt>
                <c:pt idx="1">
                  <c:v>2011</c:v>
                </c:pt>
                <c:pt idx="2">
                  <c:v>2012</c:v>
                </c:pt>
                <c:pt idx="3">
                  <c:v>2013</c:v>
                </c:pt>
                <c:pt idx="4">
                  <c:v>2014</c:v>
                </c:pt>
                <c:pt idx="5">
                  <c:v>2015</c:v>
                </c:pt>
                <c:pt idx="6">
                  <c:v>2016</c:v>
                </c:pt>
              </c:numCache>
            </c:numRef>
          </c:cat>
          <c:val>
            <c:numRef>
              <c:f>'BRMA Profile - Lothian'!$B$74:$H$74</c:f>
              <c:numCache>
                <c:formatCode>#,##0</c:formatCode>
                <c:ptCount val="7"/>
                <c:pt idx="0">
                  <c:v>1290.68</c:v>
                </c:pt>
                <c:pt idx="1">
                  <c:v>1321.2</c:v>
                </c:pt>
                <c:pt idx="2">
                  <c:v>1341.31</c:v>
                </c:pt>
                <c:pt idx="3">
                  <c:v>1416.47</c:v>
                </c:pt>
                <c:pt idx="4">
                  <c:v>1428.27</c:v>
                </c:pt>
                <c:pt idx="5">
                  <c:v>1510.64</c:v>
                </c:pt>
                <c:pt idx="6">
                  <c:v>1512.32</c:v>
                </c:pt>
              </c:numCache>
            </c:numRef>
          </c:val>
          <c:smooth val="0"/>
        </c:ser>
        <c:ser>
          <c:idx val="2"/>
          <c:order val="2"/>
          <c:tx>
            <c:strRef>
              <c:f>'BRMA Profile - Lothian'!$A$73</c:f>
              <c:strCache>
                <c:ptCount val="1"/>
                <c:pt idx="0">
                  <c:v>Median</c:v>
                </c:pt>
              </c:strCache>
            </c:strRef>
          </c:tx>
          <c:cat>
            <c:numRef>
              <c:f>'BRMA Profile - Lothian'!$B$71:$H$71</c:f>
              <c:numCache>
                <c:formatCode>General</c:formatCode>
                <c:ptCount val="7"/>
                <c:pt idx="0">
                  <c:v>2010</c:v>
                </c:pt>
                <c:pt idx="1">
                  <c:v>2011</c:v>
                </c:pt>
                <c:pt idx="2">
                  <c:v>2012</c:v>
                </c:pt>
                <c:pt idx="3">
                  <c:v>2013</c:v>
                </c:pt>
                <c:pt idx="4">
                  <c:v>2014</c:v>
                </c:pt>
                <c:pt idx="5">
                  <c:v>2015</c:v>
                </c:pt>
                <c:pt idx="6">
                  <c:v>2016</c:v>
                </c:pt>
              </c:numCache>
            </c:numRef>
          </c:cat>
          <c:val>
            <c:numRef>
              <c:f>'BRMA Profile - Lothian'!$B$73:$H$73</c:f>
              <c:numCache>
                <c:formatCode>#,##0</c:formatCode>
                <c:ptCount val="7"/>
                <c:pt idx="0">
                  <c:v>1280</c:v>
                </c:pt>
                <c:pt idx="1">
                  <c:v>1300</c:v>
                </c:pt>
                <c:pt idx="2">
                  <c:v>1300</c:v>
                </c:pt>
                <c:pt idx="3">
                  <c:v>1400</c:v>
                </c:pt>
                <c:pt idx="4">
                  <c:v>1395</c:v>
                </c:pt>
                <c:pt idx="5">
                  <c:v>1500</c:v>
                </c:pt>
                <c:pt idx="6">
                  <c:v>1500</c:v>
                </c:pt>
              </c:numCache>
            </c:numRef>
          </c:val>
          <c:smooth val="0"/>
        </c:ser>
        <c:ser>
          <c:idx val="3"/>
          <c:order val="3"/>
          <c:tx>
            <c:strRef>
              <c:f>'BRMA Profile - Lothian'!$A$72</c:f>
              <c:strCache>
                <c:ptCount val="1"/>
                <c:pt idx="0">
                  <c:v>Lower Quartile</c:v>
                </c:pt>
              </c:strCache>
            </c:strRef>
          </c:tx>
          <c:marker>
            <c:symbol val="circle"/>
            <c:size val="7"/>
          </c:marker>
          <c:cat>
            <c:numRef>
              <c:f>'BRMA Profile - Lothian'!$B$71:$H$71</c:f>
              <c:numCache>
                <c:formatCode>General</c:formatCode>
                <c:ptCount val="7"/>
                <c:pt idx="0">
                  <c:v>2010</c:v>
                </c:pt>
                <c:pt idx="1">
                  <c:v>2011</c:v>
                </c:pt>
                <c:pt idx="2">
                  <c:v>2012</c:v>
                </c:pt>
                <c:pt idx="3">
                  <c:v>2013</c:v>
                </c:pt>
                <c:pt idx="4">
                  <c:v>2014</c:v>
                </c:pt>
                <c:pt idx="5">
                  <c:v>2015</c:v>
                </c:pt>
                <c:pt idx="6">
                  <c:v>2016</c:v>
                </c:pt>
              </c:numCache>
            </c:numRef>
          </c:cat>
          <c:val>
            <c:numRef>
              <c:f>'BRMA Profile - Lothian'!$B$72:$H$72</c:f>
              <c:numCache>
                <c:formatCode>#,##0</c:formatCode>
                <c:ptCount val="7"/>
                <c:pt idx="0">
                  <c:v>1100</c:v>
                </c:pt>
                <c:pt idx="1">
                  <c:v>1045</c:v>
                </c:pt>
                <c:pt idx="2">
                  <c:v>1100</c:v>
                </c:pt>
                <c:pt idx="3">
                  <c:v>1175</c:v>
                </c:pt>
                <c:pt idx="4">
                  <c:v>1050</c:v>
                </c:pt>
                <c:pt idx="5">
                  <c:v>1200</c:v>
                </c:pt>
                <c:pt idx="6">
                  <c:v>1225</c:v>
                </c:pt>
              </c:numCache>
            </c:numRef>
          </c:val>
          <c:smooth val="0"/>
        </c:ser>
        <c:dLbls>
          <c:showLegendKey val="0"/>
          <c:showVal val="0"/>
          <c:showCatName val="0"/>
          <c:showSerName val="0"/>
          <c:showPercent val="0"/>
          <c:showBubbleSize val="0"/>
        </c:dLbls>
        <c:marker val="1"/>
        <c:smooth val="0"/>
        <c:axId val="52176768"/>
        <c:axId val="52178304"/>
      </c:lineChart>
      <c:catAx>
        <c:axId val="52176768"/>
        <c:scaling>
          <c:orientation val="minMax"/>
        </c:scaling>
        <c:delete val="0"/>
        <c:axPos val="b"/>
        <c:numFmt formatCode="General" sourceLinked="1"/>
        <c:majorTickMark val="none"/>
        <c:minorTickMark val="none"/>
        <c:tickLblPos val="nextTo"/>
        <c:txPr>
          <a:bodyPr/>
          <a:lstStyle/>
          <a:p>
            <a:pPr>
              <a:defRPr sz="800"/>
            </a:pPr>
            <a:endParaRPr lang="en-US"/>
          </a:p>
        </c:txPr>
        <c:crossAx val="52178304"/>
        <c:crosses val="autoZero"/>
        <c:auto val="1"/>
        <c:lblAlgn val="ctr"/>
        <c:lblOffset val="100"/>
        <c:noMultiLvlLbl val="0"/>
      </c:catAx>
      <c:valAx>
        <c:axId val="5217830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217676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Lothian'!$A$97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Lothian'!$B$93:$H$93</c:f>
              <c:numCache>
                <c:formatCode>General</c:formatCode>
                <c:ptCount val="7"/>
                <c:pt idx="0">
                  <c:v>2010</c:v>
                </c:pt>
                <c:pt idx="1">
                  <c:v>2011</c:v>
                </c:pt>
                <c:pt idx="2">
                  <c:v>2012</c:v>
                </c:pt>
                <c:pt idx="3">
                  <c:v>2013</c:v>
                </c:pt>
                <c:pt idx="4">
                  <c:v>2014</c:v>
                </c:pt>
                <c:pt idx="5">
                  <c:v>2015</c:v>
                </c:pt>
                <c:pt idx="6">
                  <c:v>2016</c:v>
                </c:pt>
              </c:numCache>
            </c:numRef>
          </c:cat>
          <c:val>
            <c:numRef>
              <c:f>'BRMA Profile - Lothian'!$B$97:$H$97</c:f>
              <c:numCache>
                <c:formatCode>#,##0</c:formatCode>
                <c:ptCount val="7"/>
                <c:pt idx="0">
                  <c:v>350</c:v>
                </c:pt>
                <c:pt idx="1">
                  <c:v>341.47</c:v>
                </c:pt>
                <c:pt idx="2">
                  <c:v>350</c:v>
                </c:pt>
                <c:pt idx="3">
                  <c:v>366.33</c:v>
                </c:pt>
                <c:pt idx="4">
                  <c:v>375</c:v>
                </c:pt>
                <c:pt idx="5">
                  <c:v>395</c:v>
                </c:pt>
                <c:pt idx="6">
                  <c:v>425</c:v>
                </c:pt>
              </c:numCache>
            </c:numRef>
          </c:val>
          <c:smooth val="0"/>
        </c:ser>
        <c:ser>
          <c:idx val="1"/>
          <c:order val="1"/>
          <c:tx>
            <c:strRef>
              <c:f>'BRMA Profile - Lothian'!$A$96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Lothian'!$B$93:$H$93</c:f>
              <c:numCache>
                <c:formatCode>General</c:formatCode>
                <c:ptCount val="7"/>
                <c:pt idx="0">
                  <c:v>2010</c:v>
                </c:pt>
                <c:pt idx="1">
                  <c:v>2011</c:v>
                </c:pt>
                <c:pt idx="2">
                  <c:v>2012</c:v>
                </c:pt>
                <c:pt idx="3">
                  <c:v>2013</c:v>
                </c:pt>
                <c:pt idx="4">
                  <c:v>2014</c:v>
                </c:pt>
                <c:pt idx="5">
                  <c:v>2015</c:v>
                </c:pt>
                <c:pt idx="6">
                  <c:v>2016</c:v>
                </c:pt>
              </c:numCache>
            </c:numRef>
          </c:cat>
          <c:val>
            <c:numRef>
              <c:f>'BRMA Profile - Lothian'!$B$96:$H$96</c:f>
              <c:numCache>
                <c:formatCode>#,##0</c:formatCode>
                <c:ptCount val="7"/>
                <c:pt idx="0">
                  <c:v>319.85000000000002</c:v>
                </c:pt>
                <c:pt idx="1">
                  <c:v>313.86</c:v>
                </c:pt>
                <c:pt idx="2">
                  <c:v>316.18</c:v>
                </c:pt>
                <c:pt idx="3">
                  <c:v>327.84</c:v>
                </c:pt>
                <c:pt idx="4">
                  <c:v>338.41</c:v>
                </c:pt>
                <c:pt idx="5">
                  <c:v>351.08</c:v>
                </c:pt>
                <c:pt idx="6">
                  <c:v>367.86</c:v>
                </c:pt>
              </c:numCache>
            </c:numRef>
          </c:val>
          <c:smooth val="0"/>
        </c:ser>
        <c:ser>
          <c:idx val="2"/>
          <c:order val="2"/>
          <c:tx>
            <c:strRef>
              <c:f>'BRMA Profile - Lothian'!$A$95</c:f>
              <c:strCache>
                <c:ptCount val="1"/>
                <c:pt idx="0">
                  <c:v>Median</c:v>
                </c:pt>
              </c:strCache>
            </c:strRef>
          </c:tx>
          <c:cat>
            <c:numRef>
              <c:f>'BRMA Profile - Lothian'!$B$93:$H$93</c:f>
              <c:numCache>
                <c:formatCode>General</c:formatCode>
                <c:ptCount val="7"/>
                <c:pt idx="0">
                  <c:v>2010</c:v>
                </c:pt>
                <c:pt idx="1">
                  <c:v>2011</c:v>
                </c:pt>
                <c:pt idx="2">
                  <c:v>2012</c:v>
                </c:pt>
                <c:pt idx="3">
                  <c:v>2013</c:v>
                </c:pt>
                <c:pt idx="4">
                  <c:v>2014</c:v>
                </c:pt>
                <c:pt idx="5">
                  <c:v>2015</c:v>
                </c:pt>
                <c:pt idx="6">
                  <c:v>2016</c:v>
                </c:pt>
              </c:numCache>
            </c:numRef>
          </c:cat>
          <c:val>
            <c:numRef>
              <c:f>'BRMA Profile - Lothian'!$B$95:$H$95</c:f>
              <c:numCache>
                <c:formatCode>#,##0</c:formatCode>
                <c:ptCount val="7"/>
                <c:pt idx="0">
                  <c:v>325</c:v>
                </c:pt>
                <c:pt idx="1">
                  <c:v>320</c:v>
                </c:pt>
                <c:pt idx="2">
                  <c:v>325</c:v>
                </c:pt>
                <c:pt idx="3">
                  <c:v>325</c:v>
                </c:pt>
                <c:pt idx="4">
                  <c:v>328</c:v>
                </c:pt>
                <c:pt idx="5">
                  <c:v>350</c:v>
                </c:pt>
                <c:pt idx="6">
                  <c:v>375</c:v>
                </c:pt>
              </c:numCache>
            </c:numRef>
          </c:val>
          <c:smooth val="0"/>
        </c:ser>
        <c:ser>
          <c:idx val="3"/>
          <c:order val="3"/>
          <c:tx>
            <c:strRef>
              <c:f>'BRMA Profile - Lothian'!$A$94</c:f>
              <c:strCache>
                <c:ptCount val="1"/>
                <c:pt idx="0">
                  <c:v>Lower Quartile</c:v>
                </c:pt>
              </c:strCache>
            </c:strRef>
          </c:tx>
          <c:marker>
            <c:symbol val="circle"/>
            <c:size val="7"/>
          </c:marker>
          <c:cat>
            <c:numRef>
              <c:f>'BRMA Profile - Lothian'!$B$93:$H$93</c:f>
              <c:numCache>
                <c:formatCode>General</c:formatCode>
                <c:ptCount val="7"/>
                <c:pt idx="0">
                  <c:v>2010</c:v>
                </c:pt>
                <c:pt idx="1">
                  <c:v>2011</c:v>
                </c:pt>
                <c:pt idx="2">
                  <c:v>2012</c:v>
                </c:pt>
                <c:pt idx="3">
                  <c:v>2013</c:v>
                </c:pt>
                <c:pt idx="4">
                  <c:v>2014</c:v>
                </c:pt>
                <c:pt idx="5">
                  <c:v>2015</c:v>
                </c:pt>
                <c:pt idx="6">
                  <c:v>2016</c:v>
                </c:pt>
              </c:numCache>
            </c:numRef>
          </c:cat>
          <c:val>
            <c:numRef>
              <c:f>'BRMA Profile - Lothian'!$B$94:$H$94</c:f>
              <c:numCache>
                <c:formatCode>#,##0</c:formatCode>
                <c:ptCount val="7"/>
                <c:pt idx="0">
                  <c:v>285</c:v>
                </c:pt>
                <c:pt idx="1">
                  <c:v>285</c:v>
                </c:pt>
                <c:pt idx="2">
                  <c:v>280</c:v>
                </c:pt>
                <c:pt idx="3">
                  <c:v>285</c:v>
                </c:pt>
                <c:pt idx="4">
                  <c:v>300</c:v>
                </c:pt>
                <c:pt idx="5">
                  <c:v>305</c:v>
                </c:pt>
                <c:pt idx="6">
                  <c:v>325</c:v>
                </c:pt>
              </c:numCache>
            </c:numRef>
          </c:val>
          <c:smooth val="0"/>
        </c:ser>
        <c:dLbls>
          <c:showLegendKey val="0"/>
          <c:showVal val="0"/>
          <c:showCatName val="0"/>
          <c:showSerName val="0"/>
          <c:showPercent val="0"/>
          <c:showBubbleSize val="0"/>
        </c:dLbls>
        <c:marker val="1"/>
        <c:smooth val="0"/>
        <c:axId val="52226688"/>
        <c:axId val="52236672"/>
      </c:lineChart>
      <c:catAx>
        <c:axId val="52226688"/>
        <c:scaling>
          <c:orientation val="minMax"/>
        </c:scaling>
        <c:delete val="0"/>
        <c:axPos val="b"/>
        <c:numFmt formatCode="General" sourceLinked="1"/>
        <c:majorTickMark val="none"/>
        <c:minorTickMark val="none"/>
        <c:tickLblPos val="nextTo"/>
        <c:txPr>
          <a:bodyPr/>
          <a:lstStyle/>
          <a:p>
            <a:pPr>
              <a:defRPr sz="800"/>
            </a:pPr>
            <a:endParaRPr lang="en-US"/>
          </a:p>
        </c:txPr>
        <c:crossAx val="52236672"/>
        <c:crosses val="autoZero"/>
        <c:auto val="1"/>
        <c:lblAlgn val="ctr"/>
        <c:lblOffset val="100"/>
        <c:noMultiLvlLbl val="0"/>
      </c:catAx>
      <c:valAx>
        <c:axId val="5223667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2226688"/>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Lothian'!$I$6</c:f>
              <c:strCache>
                <c:ptCount val="1"/>
                <c:pt idx="0">
                  <c:v>Lower Quartile</c:v>
                </c:pt>
              </c:strCache>
            </c:strRef>
          </c:tx>
          <c:invertIfNegative val="0"/>
          <c:cat>
            <c:strRef>
              <c:f>'BRMA Profile - Lothian'!$J$5:$P$5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Lothian'!$J$6:$P$6</c:f>
              <c:numCache>
                <c:formatCode>0.0%</c:formatCode>
                <c:ptCount val="7"/>
                <c:pt idx="0">
                  <c:v>3.2258064516129004E-2</c:v>
                </c:pt>
                <c:pt idx="1">
                  <c:v>3.125E-2</c:v>
                </c:pt>
                <c:pt idx="2">
                  <c:v>0</c:v>
                </c:pt>
                <c:pt idx="3">
                  <c:v>4.0404040404040442E-2</c:v>
                </c:pt>
                <c:pt idx="4">
                  <c:v>6.7961165048543659E-2</c:v>
                </c:pt>
                <c:pt idx="5">
                  <c:v>4.5454545454545414E-2</c:v>
                </c:pt>
                <c:pt idx="6">
                  <c:v>0.23655913978494625</c:v>
                </c:pt>
              </c:numCache>
            </c:numRef>
          </c:val>
        </c:ser>
        <c:ser>
          <c:idx val="2"/>
          <c:order val="1"/>
          <c:tx>
            <c:strRef>
              <c:f>'BRMA Profile - Lothian'!$I$7</c:f>
              <c:strCache>
                <c:ptCount val="1"/>
                <c:pt idx="0">
                  <c:v>Median</c:v>
                </c:pt>
              </c:strCache>
            </c:strRef>
          </c:tx>
          <c:invertIfNegative val="0"/>
          <c:cat>
            <c:strRef>
              <c:f>'BRMA Profile - Lothian'!$J$5:$P$5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Lothian'!$J$7:$P$7</c:f>
              <c:numCache>
                <c:formatCode>0.0%</c:formatCode>
                <c:ptCount val="7"/>
                <c:pt idx="0">
                  <c:v>5.0000000000000044E-2</c:v>
                </c:pt>
                <c:pt idx="1">
                  <c:v>0</c:v>
                </c:pt>
                <c:pt idx="2">
                  <c:v>0</c:v>
                </c:pt>
                <c:pt idx="3">
                  <c:v>4.7619047619047672E-2</c:v>
                </c:pt>
                <c:pt idx="4">
                  <c:v>8.181818181818179E-2</c:v>
                </c:pt>
                <c:pt idx="5">
                  <c:v>5.0420168067226934E-2</c:v>
                </c:pt>
                <c:pt idx="6">
                  <c:v>0.25</c:v>
                </c:pt>
              </c:numCache>
            </c:numRef>
          </c:val>
        </c:ser>
        <c:ser>
          <c:idx val="0"/>
          <c:order val="2"/>
          <c:tx>
            <c:strRef>
              <c:f>'BRMA Profile - Lothian'!$I$8</c:f>
              <c:strCache>
                <c:ptCount val="1"/>
                <c:pt idx="0">
                  <c:v>Mean</c:v>
                </c:pt>
              </c:strCache>
            </c:strRef>
          </c:tx>
          <c:invertIfNegative val="0"/>
          <c:cat>
            <c:strRef>
              <c:f>'BRMA Profile - Lothian'!$J$5:$P$5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Lothian'!$J$8:$P$8</c:f>
              <c:numCache>
                <c:formatCode>0.0%</c:formatCode>
                <c:ptCount val="7"/>
                <c:pt idx="0">
                  <c:v>2.8672457529402617E-2</c:v>
                </c:pt>
                <c:pt idx="1">
                  <c:v>1.171349574054692E-2</c:v>
                </c:pt>
                <c:pt idx="2">
                  <c:v>2.5334687471147754E-2</c:v>
                </c:pt>
                <c:pt idx="3">
                  <c:v>4.8462909935706788E-2</c:v>
                </c:pt>
                <c:pt idx="4">
                  <c:v>6.4790958122917353E-2</c:v>
                </c:pt>
                <c:pt idx="5">
                  <c:v>5.3266655912243888E-2</c:v>
                </c:pt>
                <c:pt idx="6">
                  <c:v>0.25474671381351355</c:v>
                </c:pt>
              </c:numCache>
            </c:numRef>
          </c:val>
        </c:ser>
        <c:ser>
          <c:idx val="1"/>
          <c:order val="3"/>
          <c:tx>
            <c:strRef>
              <c:f>'BRMA Profile - Lothian'!$I$9</c:f>
              <c:strCache>
                <c:ptCount val="1"/>
                <c:pt idx="0">
                  <c:v>Upper Quartile</c:v>
                </c:pt>
              </c:strCache>
            </c:strRef>
          </c:tx>
          <c:invertIfNegative val="0"/>
          <c:cat>
            <c:strRef>
              <c:f>'BRMA Profile - Lothian'!$J$5:$P$5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Lothian'!$J$9:$P$9</c:f>
              <c:numCache>
                <c:formatCode>0.0%</c:formatCode>
                <c:ptCount val="7"/>
                <c:pt idx="0">
                  <c:v>4.5454545454545414E-2</c:v>
                </c:pt>
                <c:pt idx="1">
                  <c:v>0</c:v>
                </c:pt>
                <c:pt idx="2">
                  <c:v>3.4782608695652195E-2</c:v>
                </c:pt>
                <c:pt idx="3">
                  <c:v>5.0420168067226934E-2</c:v>
                </c:pt>
                <c:pt idx="4">
                  <c:v>8.0000000000000071E-2</c:v>
                </c:pt>
                <c:pt idx="5">
                  <c:v>3.7037037037036979E-2</c:v>
                </c:pt>
                <c:pt idx="6">
                  <c:v>0.27272727272727271</c:v>
                </c:pt>
              </c:numCache>
            </c:numRef>
          </c:val>
        </c:ser>
        <c:dLbls>
          <c:showLegendKey val="0"/>
          <c:showVal val="0"/>
          <c:showCatName val="0"/>
          <c:showSerName val="0"/>
          <c:showPercent val="0"/>
          <c:showBubbleSize val="0"/>
        </c:dLbls>
        <c:gapWidth val="150"/>
        <c:axId val="52272512"/>
        <c:axId val="52278400"/>
      </c:barChart>
      <c:catAx>
        <c:axId val="52272512"/>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52278400"/>
        <c:crosses val="autoZero"/>
        <c:auto val="1"/>
        <c:lblAlgn val="ctr"/>
        <c:lblOffset val="100"/>
        <c:noMultiLvlLbl val="0"/>
      </c:catAx>
      <c:valAx>
        <c:axId val="52278400"/>
        <c:scaling>
          <c:orientation val="minMax"/>
          <c:max val="0.30000000000000004"/>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227251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Lothian'!$I$28</c:f>
              <c:strCache>
                <c:ptCount val="1"/>
                <c:pt idx="0">
                  <c:v>Lower Quartile</c:v>
                </c:pt>
              </c:strCache>
            </c:strRef>
          </c:tx>
          <c:invertIfNegative val="0"/>
          <c:cat>
            <c:strRef>
              <c:f>'BRMA Profile - Lothian'!$J$27:$P$27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Lothian'!$J$28:$P$28</c:f>
              <c:numCache>
                <c:formatCode>0.0%</c:formatCode>
                <c:ptCount val="7"/>
                <c:pt idx="0">
                  <c:v>2.5862068965517349E-2</c:v>
                </c:pt>
                <c:pt idx="1">
                  <c:v>8.4033613445377853E-3</c:v>
                </c:pt>
                <c:pt idx="2">
                  <c:v>4.1666666666666741E-2</c:v>
                </c:pt>
                <c:pt idx="3">
                  <c:v>8.0000000000000071E-3</c:v>
                </c:pt>
                <c:pt idx="4">
                  <c:v>7.1428571428571397E-2</c:v>
                </c:pt>
                <c:pt idx="5">
                  <c:v>3.7037037037036979E-2</c:v>
                </c:pt>
                <c:pt idx="6">
                  <c:v>0.2068965517241379</c:v>
                </c:pt>
              </c:numCache>
            </c:numRef>
          </c:val>
        </c:ser>
        <c:ser>
          <c:idx val="2"/>
          <c:order val="1"/>
          <c:tx>
            <c:strRef>
              <c:f>'BRMA Profile - Lothian'!$I$29</c:f>
              <c:strCache>
                <c:ptCount val="1"/>
                <c:pt idx="0">
                  <c:v>Median</c:v>
                </c:pt>
              </c:strCache>
            </c:strRef>
          </c:tx>
          <c:invertIfNegative val="0"/>
          <c:cat>
            <c:strRef>
              <c:f>'BRMA Profile - Lothian'!$J$27:$P$27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Lothian'!$J$29:$P$29</c:f>
              <c:numCache>
                <c:formatCode>0.0%</c:formatCode>
                <c:ptCount val="7"/>
                <c:pt idx="0">
                  <c:v>0</c:v>
                </c:pt>
                <c:pt idx="1">
                  <c:v>0</c:v>
                </c:pt>
                <c:pt idx="2">
                  <c:v>4.6153846153846212E-2</c:v>
                </c:pt>
                <c:pt idx="3">
                  <c:v>3.6764705882353033E-2</c:v>
                </c:pt>
                <c:pt idx="4">
                  <c:v>9.9290780141843893E-2</c:v>
                </c:pt>
                <c:pt idx="5">
                  <c:v>3.2258064516129004E-2</c:v>
                </c:pt>
                <c:pt idx="6">
                  <c:v>0.23076923076923084</c:v>
                </c:pt>
              </c:numCache>
            </c:numRef>
          </c:val>
        </c:ser>
        <c:ser>
          <c:idx val="0"/>
          <c:order val="2"/>
          <c:tx>
            <c:strRef>
              <c:f>'BRMA Profile - Lothian'!$I$30</c:f>
              <c:strCache>
                <c:ptCount val="1"/>
                <c:pt idx="0">
                  <c:v>Mean</c:v>
                </c:pt>
              </c:strCache>
            </c:strRef>
          </c:tx>
          <c:invertIfNegative val="0"/>
          <c:cat>
            <c:strRef>
              <c:f>'BRMA Profile - Lothian'!$J$27:$P$27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Lothian'!$J$30:$P$30</c:f>
              <c:numCache>
                <c:formatCode>0.0%</c:formatCode>
                <c:ptCount val="7"/>
                <c:pt idx="0">
                  <c:v>3.6794028682788804E-2</c:v>
                </c:pt>
                <c:pt idx="1">
                  <c:v>1.5341964700417821E-2</c:v>
                </c:pt>
                <c:pt idx="2">
                  <c:v>4.1513587694595122E-2</c:v>
                </c:pt>
                <c:pt idx="3">
                  <c:v>6.938248898527255E-2</c:v>
                </c:pt>
                <c:pt idx="4">
                  <c:v>6.3918266762501119E-2</c:v>
                </c:pt>
                <c:pt idx="5">
                  <c:v>2.4730975244897646E-3</c:v>
                </c:pt>
                <c:pt idx="6">
                  <c:v>0.25050036869272096</c:v>
                </c:pt>
              </c:numCache>
            </c:numRef>
          </c:val>
        </c:ser>
        <c:ser>
          <c:idx val="1"/>
          <c:order val="3"/>
          <c:tx>
            <c:strRef>
              <c:f>'BRMA Profile - Lothian'!$I$31</c:f>
              <c:strCache>
                <c:ptCount val="1"/>
                <c:pt idx="0">
                  <c:v>Upper Quartile</c:v>
                </c:pt>
              </c:strCache>
            </c:strRef>
          </c:tx>
          <c:invertIfNegative val="0"/>
          <c:cat>
            <c:strRef>
              <c:f>'BRMA Profile - Lothian'!$J$27:$P$27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Lothian'!$J$31:$P$31</c:f>
              <c:numCache>
                <c:formatCode>0.0%</c:formatCode>
                <c:ptCount val="7"/>
                <c:pt idx="0">
                  <c:v>4.8951048951048959E-2</c:v>
                </c:pt>
                <c:pt idx="1">
                  <c:v>0</c:v>
                </c:pt>
                <c:pt idx="2">
                  <c:v>3.3333333333333437E-2</c:v>
                </c:pt>
                <c:pt idx="3">
                  <c:v>8.3870967741935587E-2</c:v>
                </c:pt>
                <c:pt idx="4">
                  <c:v>7.1428571428571397E-2</c:v>
                </c:pt>
                <c:pt idx="5">
                  <c:v>2.7777777777777679E-2</c:v>
                </c:pt>
                <c:pt idx="6">
                  <c:v>0.29370629370629375</c:v>
                </c:pt>
              </c:numCache>
            </c:numRef>
          </c:val>
        </c:ser>
        <c:dLbls>
          <c:showLegendKey val="0"/>
          <c:showVal val="0"/>
          <c:showCatName val="0"/>
          <c:showSerName val="0"/>
          <c:showPercent val="0"/>
          <c:showBubbleSize val="0"/>
        </c:dLbls>
        <c:gapWidth val="150"/>
        <c:axId val="53039488"/>
        <c:axId val="53041024"/>
      </c:barChart>
      <c:catAx>
        <c:axId val="5303948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3041024"/>
        <c:crosses val="autoZero"/>
        <c:auto val="1"/>
        <c:lblAlgn val="ctr"/>
        <c:lblOffset val="100"/>
        <c:noMultiLvlLbl val="0"/>
      </c:catAx>
      <c:valAx>
        <c:axId val="53041024"/>
        <c:scaling>
          <c:orientation val="minMax"/>
          <c:max val="0.30000000000000004"/>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30394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5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Lothian'!$I$50</c:f>
              <c:strCache>
                <c:ptCount val="1"/>
                <c:pt idx="0">
                  <c:v>Lower Quartile</c:v>
                </c:pt>
              </c:strCache>
            </c:strRef>
          </c:tx>
          <c:invertIfNegative val="0"/>
          <c:cat>
            <c:strRef>
              <c:f>'BRMA Profile - Lothian'!$J$49:$P$49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Lothian'!$J$50:$P$50</c:f>
              <c:numCache>
                <c:formatCode>0.0%</c:formatCode>
                <c:ptCount val="7"/>
                <c:pt idx="0">
                  <c:v>0</c:v>
                </c:pt>
                <c:pt idx="1">
                  <c:v>6.0000000000000053E-2</c:v>
                </c:pt>
                <c:pt idx="2">
                  <c:v>0</c:v>
                </c:pt>
                <c:pt idx="3">
                  <c:v>6.2893081761006275E-3</c:v>
                </c:pt>
                <c:pt idx="4">
                  <c:v>3.125E-2</c:v>
                </c:pt>
                <c:pt idx="5">
                  <c:v>4.2424242424242475E-2</c:v>
                </c:pt>
                <c:pt idx="6">
                  <c:v>0.14666666666666672</c:v>
                </c:pt>
              </c:numCache>
            </c:numRef>
          </c:val>
        </c:ser>
        <c:ser>
          <c:idx val="2"/>
          <c:order val="1"/>
          <c:tx>
            <c:strRef>
              <c:f>'BRMA Profile - Lothian'!$I$51</c:f>
              <c:strCache>
                <c:ptCount val="1"/>
                <c:pt idx="0">
                  <c:v>Median</c:v>
                </c:pt>
              </c:strCache>
            </c:strRef>
          </c:tx>
          <c:invertIfNegative val="0"/>
          <c:cat>
            <c:strRef>
              <c:f>'BRMA Profile - Lothian'!$J$49:$P$49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Lothian'!$J$51:$P$51</c:f>
              <c:numCache>
                <c:formatCode>0.0%</c:formatCode>
                <c:ptCount val="7"/>
                <c:pt idx="0">
                  <c:v>0</c:v>
                </c:pt>
                <c:pt idx="1">
                  <c:v>3.3519553072625774E-2</c:v>
                </c:pt>
                <c:pt idx="2">
                  <c:v>-5.4054054054053502E-3</c:v>
                </c:pt>
                <c:pt idx="3">
                  <c:v>7.0652173913043459E-2</c:v>
                </c:pt>
                <c:pt idx="4">
                  <c:v>1.5228426395939021E-2</c:v>
                </c:pt>
                <c:pt idx="5">
                  <c:v>0.10000000000000009</c:v>
                </c:pt>
                <c:pt idx="6">
                  <c:v>0.22905027932960897</c:v>
                </c:pt>
              </c:numCache>
            </c:numRef>
          </c:val>
        </c:ser>
        <c:ser>
          <c:idx val="0"/>
          <c:order val="2"/>
          <c:tx>
            <c:strRef>
              <c:f>'BRMA Profile - Lothian'!$I$52</c:f>
              <c:strCache>
                <c:ptCount val="1"/>
                <c:pt idx="0">
                  <c:v>Mean</c:v>
                </c:pt>
              </c:strCache>
            </c:strRef>
          </c:tx>
          <c:invertIfNegative val="0"/>
          <c:cat>
            <c:strRef>
              <c:f>'BRMA Profile - Lothian'!$J$49:$P$49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Lothian'!$J$52:$P$52</c:f>
              <c:numCache>
                <c:formatCode>0.0%</c:formatCode>
                <c:ptCount val="7"/>
                <c:pt idx="0">
                  <c:v>7.5843431261441996E-3</c:v>
                </c:pt>
                <c:pt idx="1">
                  <c:v>6.3440906731268454E-2</c:v>
                </c:pt>
                <c:pt idx="2">
                  <c:v>-1.2559747788060571E-2</c:v>
                </c:pt>
                <c:pt idx="3">
                  <c:v>9.774962665430742E-2</c:v>
                </c:pt>
                <c:pt idx="4">
                  <c:v>2.9356575910532534E-2</c:v>
                </c:pt>
                <c:pt idx="5">
                  <c:v>1.3206945267283388E-2</c:v>
                </c:pt>
                <c:pt idx="6">
                  <c:v>0.21135907941766208</c:v>
                </c:pt>
              </c:numCache>
            </c:numRef>
          </c:val>
        </c:ser>
        <c:ser>
          <c:idx val="1"/>
          <c:order val="3"/>
          <c:tx>
            <c:strRef>
              <c:f>'BRMA Profile - Lothian'!$I$53</c:f>
              <c:strCache>
                <c:ptCount val="1"/>
                <c:pt idx="0">
                  <c:v>Upper Quartile</c:v>
                </c:pt>
              </c:strCache>
            </c:strRef>
          </c:tx>
          <c:invertIfNegative val="0"/>
          <c:cat>
            <c:strRef>
              <c:f>'BRMA Profile - Lothian'!$J$49:$P$49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Lothian'!$J$53:$P$53</c:f>
              <c:numCache>
                <c:formatCode>0.0%</c:formatCode>
                <c:ptCount val="7"/>
                <c:pt idx="0">
                  <c:v>4.4776119402984982E-2</c:v>
                </c:pt>
                <c:pt idx="1">
                  <c:v>4.7619047619047672E-2</c:v>
                </c:pt>
                <c:pt idx="2">
                  <c:v>0</c:v>
                </c:pt>
                <c:pt idx="3">
                  <c:v>0.1045454545454545</c:v>
                </c:pt>
                <c:pt idx="4">
                  <c:v>6.9958847736625529E-2</c:v>
                </c:pt>
                <c:pt idx="5">
                  <c:v>0</c:v>
                </c:pt>
                <c:pt idx="6">
                  <c:v>0.29353233830845782</c:v>
                </c:pt>
              </c:numCache>
            </c:numRef>
          </c:val>
        </c:ser>
        <c:dLbls>
          <c:showLegendKey val="0"/>
          <c:showVal val="0"/>
          <c:showCatName val="0"/>
          <c:showSerName val="0"/>
          <c:showPercent val="0"/>
          <c:showBubbleSize val="0"/>
        </c:dLbls>
        <c:gapWidth val="150"/>
        <c:axId val="53089408"/>
        <c:axId val="53090944"/>
      </c:barChart>
      <c:catAx>
        <c:axId val="5308940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3090944"/>
        <c:crosses val="autoZero"/>
        <c:auto val="1"/>
        <c:lblAlgn val="ctr"/>
        <c:lblOffset val="100"/>
        <c:noMultiLvlLbl val="0"/>
      </c:catAx>
      <c:valAx>
        <c:axId val="53090944"/>
        <c:scaling>
          <c:orientation val="minMax"/>
          <c:max val="0.30000000000000004"/>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30894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6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Lothian'!$I$72</c:f>
              <c:strCache>
                <c:ptCount val="1"/>
                <c:pt idx="0">
                  <c:v>Lower Quartile</c:v>
                </c:pt>
              </c:strCache>
            </c:strRef>
          </c:tx>
          <c:invertIfNegative val="0"/>
          <c:cat>
            <c:strRef>
              <c:f>'BRMA Profile - Lothian'!$J$71:$P$71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Lothian'!$J$72:$P$72</c:f>
              <c:numCache>
                <c:formatCode>0.0%</c:formatCode>
                <c:ptCount val="7"/>
                <c:pt idx="0">
                  <c:v>-5.0000000000000044E-2</c:v>
                </c:pt>
                <c:pt idx="1">
                  <c:v>5.2631578947368363E-2</c:v>
                </c:pt>
                <c:pt idx="2">
                  <c:v>6.8181818181818121E-2</c:v>
                </c:pt>
                <c:pt idx="3">
                  <c:v>-0.1063829787234043</c:v>
                </c:pt>
                <c:pt idx="4">
                  <c:v>0.14285714285714279</c:v>
                </c:pt>
                <c:pt idx="5">
                  <c:v>2.0833333333333259E-2</c:v>
                </c:pt>
                <c:pt idx="6">
                  <c:v>0.11363636363636354</c:v>
                </c:pt>
              </c:numCache>
            </c:numRef>
          </c:val>
        </c:ser>
        <c:ser>
          <c:idx val="2"/>
          <c:order val="1"/>
          <c:tx>
            <c:strRef>
              <c:f>'BRMA Profile - Lothian'!$I$73</c:f>
              <c:strCache>
                <c:ptCount val="1"/>
                <c:pt idx="0">
                  <c:v>Median</c:v>
                </c:pt>
              </c:strCache>
            </c:strRef>
          </c:tx>
          <c:invertIfNegative val="0"/>
          <c:cat>
            <c:strRef>
              <c:f>'BRMA Profile - Lothian'!$J$71:$P$71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Lothian'!$J$73:$P$73</c:f>
              <c:numCache>
                <c:formatCode>0.0%</c:formatCode>
                <c:ptCount val="7"/>
                <c:pt idx="0">
                  <c:v>1.5625E-2</c:v>
                </c:pt>
                <c:pt idx="1">
                  <c:v>0</c:v>
                </c:pt>
                <c:pt idx="2">
                  <c:v>7.6923076923076872E-2</c:v>
                </c:pt>
                <c:pt idx="3">
                  <c:v>-3.5714285714285587E-3</c:v>
                </c:pt>
                <c:pt idx="4">
                  <c:v>7.5268817204301008E-2</c:v>
                </c:pt>
                <c:pt idx="5">
                  <c:v>0</c:v>
                </c:pt>
                <c:pt idx="6">
                  <c:v>0.171875</c:v>
                </c:pt>
              </c:numCache>
            </c:numRef>
          </c:val>
        </c:ser>
        <c:ser>
          <c:idx val="0"/>
          <c:order val="2"/>
          <c:tx>
            <c:strRef>
              <c:f>'BRMA Profile - Lothian'!$I$74</c:f>
              <c:strCache>
                <c:ptCount val="1"/>
                <c:pt idx="0">
                  <c:v>Mean</c:v>
                </c:pt>
              </c:strCache>
            </c:strRef>
          </c:tx>
          <c:invertIfNegative val="0"/>
          <c:cat>
            <c:strRef>
              <c:f>'BRMA Profile - Lothian'!$J$71:$P$71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Lothian'!$J$74:$P$74</c:f>
              <c:numCache>
                <c:formatCode>0.0%</c:formatCode>
                <c:ptCount val="7"/>
                <c:pt idx="0">
                  <c:v>2.3646449933368396E-2</c:v>
                </c:pt>
                <c:pt idx="1">
                  <c:v>1.5221011201937529E-2</c:v>
                </c:pt>
                <c:pt idx="2">
                  <c:v>5.6034771976649855E-2</c:v>
                </c:pt>
                <c:pt idx="3">
                  <c:v>8.330568243591463E-3</c:v>
                </c:pt>
                <c:pt idx="4">
                  <c:v>5.7671168616578283E-2</c:v>
                </c:pt>
                <c:pt idx="5">
                  <c:v>1.1121114229728501E-3</c:v>
                </c:pt>
                <c:pt idx="6">
                  <c:v>0.17172343260916723</c:v>
                </c:pt>
              </c:numCache>
            </c:numRef>
          </c:val>
        </c:ser>
        <c:ser>
          <c:idx val="1"/>
          <c:order val="3"/>
          <c:tx>
            <c:strRef>
              <c:f>'BRMA Profile - Lothian'!$I$75</c:f>
              <c:strCache>
                <c:ptCount val="1"/>
                <c:pt idx="0">
                  <c:v>Upper Quartile</c:v>
                </c:pt>
              </c:strCache>
            </c:strRef>
          </c:tx>
          <c:invertIfNegative val="0"/>
          <c:cat>
            <c:strRef>
              <c:f>'BRMA Profile - Lothian'!$J$71:$P$71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Lothian'!$J$75:$P$75</c:f>
              <c:numCache>
                <c:formatCode>0.0%</c:formatCode>
                <c:ptCount val="7"/>
                <c:pt idx="0">
                  <c:v>7.1428571428571397E-2</c:v>
                </c:pt>
                <c:pt idx="1">
                  <c:v>0</c:v>
                </c:pt>
                <c:pt idx="2">
                  <c:v>6.6666666666666652E-2</c:v>
                </c:pt>
                <c:pt idx="3">
                  <c:v>5.9374999999999956E-2</c:v>
                </c:pt>
                <c:pt idx="4">
                  <c:v>2.0648967551622377E-2</c:v>
                </c:pt>
                <c:pt idx="5">
                  <c:v>4.0462427745664664E-2</c:v>
                </c:pt>
                <c:pt idx="6">
                  <c:v>0.28571428571428581</c:v>
                </c:pt>
              </c:numCache>
            </c:numRef>
          </c:val>
        </c:ser>
        <c:dLbls>
          <c:showLegendKey val="0"/>
          <c:showVal val="0"/>
          <c:showCatName val="0"/>
          <c:showSerName val="0"/>
          <c:showPercent val="0"/>
          <c:showBubbleSize val="0"/>
        </c:dLbls>
        <c:gapWidth val="150"/>
        <c:axId val="53131136"/>
        <c:axId val="53132672"/>
      </c:barChart>
      <c:catAx>
        <c:axId val="5313113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3132672"/>
        <c:crosses val="autoZero"/>
        <c:auto val="1"/>
        <c:lblAlgn val="ctr"/>
        <c:lblOffset val="100"/>
        <c:noMultiLvlLbl val="0"/>
      </c:catAx>
      <c:valAx>
        <c:axId val="53132672"/>
        <c:scaling>
          <c:orientation val="minMax"/>
          <c:max val="0.30000000000000004"/>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31311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6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Lothian'!$I$94</c:f>
              <c:strCache>
                <c:ptCount val="1"/>
                <c:pt idx="0">
                  <c:v>Lower Quartile</c:v>
                </c:pt>
              </c:strCache>
            </c:strRef>
          </c:tx>
          <c:invertIfNegative val="0"/>
          <c:cat>
            <c:strRef>
              <c:f>'BRMA Profile - Lothian'!$J$93:$P$93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Lothian'!$J$94:$P$94</c:f>
              <c:numCache>
                <c:formatCode>0.0%</c:formatCode>
                <c:ptCount val="7"/>
                <c:pt idx="0">
                  <c:v>0</c:v>
                </c:pt>
                <c:pt idx="1">
                  <c:v>-1.7543859649122862E-2</c:v>
                </c:pt>
                <c:pt idx="2">
                  <c:v>1.7857142857142794E-2</c:v>
                </c:pt>
                <c:pt idx="3">
                  <c:v>5.2631578947368363E-2</c:v>
                </c:pt>
                <c:pt idx="4">
                  <c:v>1.6666666666666607E-2</c:v>
                </c:pt>
                <c:pt idx="5">
                  <c:v>6.5573770491803351E-2</c:v>
                </c:pt>
                <c:pt idx="6">
                  <c:v>0.14035087719298245</c:v>
                </c:pt>
              </c:numCache>
            </c:numRef>
          </c:val>
        </c:ser>
        <c:ser>
          <c:idx val="2"/>
          <c:order val="1"/>
          <c:tx>
            <c:strRef>
              <c:f>'BRMA Profile - Lothian'!$I$95</c:f>
              <c:strCache>
                <c:ptCount val="1"/>
                <c:pt idx="0">
                  <c:v>Median</c:v>
                </c:pt>
              </c:strCache>
            </c:strRef>
          </c:tx>
          <c:invertIfNegative val="0"/>
          <c:cat>
            <c:strRef>
              <c:f>'BRMA Profile - Lothian'!$J$93:$P$93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Lothian'!$J$95:$P$95</c:f>
              <c:numCache>
                <c:formatCode>0.0%</c:formatCode>
                <c:ptCount val="7"/>
                <c:pt idx="0">
                  <c:v>-1.538461538461533E-2</c:v>
                </c:pt>
                <c:pt idx="1">
                  <c:v>1.5625E-2</c:v>
                </c:pt>
                <c:pt idx="2">
                  <c:v>0</c:v>
                </c:pt>
                <c:pt idx="3">
                  <c:v>9.2307692307691536E-3</c:v>
                </c:pt>
                <c:pt idx="4">
                  <c:v>6.7073170731707377E-2</c:v>
                </c:pt>
                <c:pt idx="5">
                  <c:v>7.1428571428571397E-2</c:v>
                </c:pt>
                <c:pt idx="6">
                  <c:v>0.15384615384615374</c:v>
                </c:pt>
              </c:numCache>
            </c:numRef>
          </c:val>
        </c:ser>
        <c:ser>
          <c:idx val="0"/>
          <c:order val="2"/>
          <c:tx>
            <c:strRef>
              <c:f>'BRMA Profile - Lothian'!$I$96</c:f>
              <c:strCache>
                <c:ptCount val="1"/>
                <c:pt idx="0">
                  <c:v>Mean</c:v>
                </c:pt>
              </c:strCache>
            </c:strRef>
          </c:tx>
          <c:invertIfNegative val="0"/>
          <c:cat>
            <c:strRef>
              <c:f>'BRMA Profile - Lothian'!$J$93:$P$93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Lothian'!$J$96:$P$96</c:f>
              <c:numCache>
                <c:formatCode>0.0%</c:formatCode>
                <c:ptCount val="7"/>
                <c:pt idx="0">
                  <c:v>-1.872752852899795E-2</c:v>
                </c:pt>
                <c:pt idx="1">
                  <c:v>7.3918307525648874E-3</c:v>
                </c:pt>
                <c:pt idx="2">
                  <c:v>3.687772787652599E-2</c:v>
                </c:pt>
                <c:pt idx="3">
                  <c:v>3.2241337237677081E-2</c:v>
                </c:pt>
                <c:pt idx="4">
                  <c:v>3.7439791968322256E-2</c:v>
                </c:pt>
                <c:pt idx="5">
                  <c:v>4.7795374273669866E-2</c:v>
                </c:pt>
                <c:pt idx="6">
                  <c:v>0.15010161012974832</c:v>
                </c:pt>
              </c:numCache>
            </c:numRef>
          </c:val>
        </c:ser>
        <c:ser>
          <c:idx val="1"/>
          <c:order val="3"/>
          <c:tx>
            <c:strRef>
              <c:f>'BRMA Profile - Lothian'!$I$97</c:f>
              <c:strCache>
                <c:ptCount val="1"/>
                <c:pt idx="0">
                  <c:v>Upper Quartile</c:v>
                </c:pt>
              </c:strCache>
            </c:strRef>
          </c:tx>
          <c:invertIfNegative val="0"/>
          <c:cat>
            <c:strRef>
              <c:f>'BRMA Profile - Lothian'!$J$93:$P$93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Lothian'!$J$97:$P$97</c:f>
              <c:numCache>
                <c:formatCode>0.0%</c:formatCode>
                <c:ptCount val="7"/>
                <c:pt idx="0">
                  <c:v>-2.4371428571428488E-2</c:v>
                </c:pt>
                <c:pt idx="1">
                  <c:v>2.4980232524086876E-2</c:v>
                </c:pt>
                <c:pt idx="2">
                  <c:v>4.665714285714273E-2</c:v>
                </c:pt>
                <c:pt idx="3">
                  <c:v>2.3667185324707241E-2</c:v>
                </c:pt>
                <c:pt idx="4">
                  <c:v>5.3333333333333233E-2</c:v>
                </c:pt>
                <c:pt idx="5">
                  <c:v>7.5949367088607556E-2</c:v>
                </c:pt>
                <c:pt idx="6">
                  <c:v>0.21428571428571419</c:v>
                </c:pt>
              </c:numCache>
            </c:numRef>
          </c:val>
        </c:ser>
        <c:dLbls>
          <c:showLegendKey val="0"/>
          <c:showVal val="0"/>
          <c:showCatName val="0"/>
          <c:showSerName val="0"/>
          <c:showPercent val="0"/>
          <c:showBubbleSize val="0"/>
        </c:dLbls>
        <c:gapWidth val="150"/>
        <c:axId val="52841472"/>
        <c:axId val="52843264"/>
      </c:barChart>
      <c:catAx>
        <c:axId val="5284147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2843264"/>
        <c:crosses val="autoZero"/>
        <c:auto val="1"/>
        <c:lblAlgn val="ctr"/>
        <c:lblOffset val="100"/>
        <c:noMultiLvlLbl val="0"/>
      </c:catAx>
      <c:valAx>
        <c:axId val="52843264"/>
        <c:scaling>
          <c:orientation val="minMax"/>
          <c:max val="0.30000000000000004"/>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28414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16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Lothian'!$A$142</c:f>
              <c:strCache>
                <c:ptCount val="1"/>
                <c:pt idx="0">
                  <c:v>1 Bedroom </c:v>
                </c:pt>
              </c:strCache>
            </c:strRef>
          </c:tx>
          <c:invertIfNegative val="0"/>
          <c:cat>
            <c:numRef>
              <c:f>'BRMA Profile - Lothian'!$B$141:$H$141</c:f>
              <c:numCache>
                <c:formatCode>General</c:formatCode>
                <c:ptCount val="7"/>
                <c:pt idx="0">
                  <c:v>2010</c:v>
                </c:pt>
                <c:pt idx="1">
                  <c:v>2011</c:v>
                </c:pt>
                <c:pt idx="2">
                  <c:v>2012</c:v>
                </c:pt>
                <c:pt idx="3">
                  <c:v>2013</c:v>
                </c:pt>
                <c:pt idx="4">
                  <c:v>2014</c:v>
                </c:pt>
                <c:pt idx="5">
                  <c:v>2015</c:v>
                </c:pt>
                <c:pt idx="6">
                  <c:v>2016</c:v>
                </c:pt>
              </c:numCache>
            </c:numRef>
          </c:cat>
          <c:val>
            <c:numRef>
              <c:f>'BRMA Profile - Lothian'!$B$142:$H$142</c:f>
              <c:numCache>
                <c:formatCode>#,##0</c:formatCode>
                <c:ptCount val="7"/>
                <c:pt idx="0">
                  <c:v>1221</c:v>
                </c:pt>
                <c:pt idx="1">
                  <c:v>987</c:v>
                </c:pt>
                <c:pt idx="2">
                  <c:v>1276</c:v>
                </c:pt>
                <c:pt idx="3">
                  <c:v>1049</c:v>
                </c:pt>
                <c:pt idx="4">
                  <c:v>950</c:v>
                </c:pt>
                <c:pt idx="5">
                  <c:v>939</c:v>
                </c:pt>
                <c:pt idx="6">
                  <c:v>944</c:v>
                </c:pt>
              </c:numCache>
            </c:numRef>
          </c:val>
        </c:ser>
        <c:ser>
          <c:idx val="1"/>
          <c:order val="1"/>
          <c:tx>
            <c:strRef>
              <c:f>'BRMA Profile - Lothian'!$A$143</c:f>
              <c:strCache>
                <c:ptCount val="1"/>
                <c:pt idx="0">
                  <c:v>2 Bedrooms</c:v>
                </c:pt>
              </c:strCache>
            </c:strRef>
          </c:tx>
          <c:invertIfNegative val="0"/>
          <c:cat>
            <c:numRef>
              <c:f>'BRMA Profile - Lothian'!$B$141:$H$141</c:f>
              <c:numCache>
                <c:formatCode>General</c:formatCode>
                <c:ptCount val="7"/>
                <c:pt idx="0">
                  <c:v>2010</c:v>
                </c:pt>
                <c:pt idx="1">
                  <c:v>2011</c:v>
                </c:pt>
                <c:pt idx="2">
                  <c:v>2012</c:v>
                </c:pt>
                <c:pt idx="3">
                  <c:v>2013</c:v>
                </c:pt>
                <c:pt idx="4">
                  <c:v>2014</c:v>
                </c:pt>
                <c:pt idx="5">
                  <c:v>2015</c:v>
                </c:pt>
                <c:pt idx="6">
                  <c:v>2016</c:v>
                </c:pt>
              </c:numCache>
            </c:numRef>
          </c:cat>
          <c:val>
            <c:numRef>
              <c:f>'BRMA Profile - Lothian'!$B$143:$H$143</c:f>
              <c:numCache>
                <c:formatCode>#,##0</c:formatCode>
                <c:ptCount val="7"/>
                <c:pt idx="0">
                  <c:v>1909</c:v>
                </c:pt>
                <c:pt idx="1">
                  <c:v>1495</c:v>
                </c:pt>
                <c:pt idx="2">
                  <c:v>1654</c:v>
                </c:pt>
                <c:pt idx="3">
                  <c:v>1791</c:v>
                </c:pt>
                <c:pt idx="4">
                  <c:v>1602</c:v>
                </c:pt>
                <c:pt idx="5">
                  <c:v>1818</c:v>
                </c:pt>
                <c:pt idx="6">
                  <c:v>1776</c:v>
                </c:pt>
              </c:numCache>
            </c:numRef>
          </c:val>
        </c:ser>
        <c:ser>
          <c:idx val="2"/>
          <c:order val="2"/>
          <c:tx>
            <c:strRef>
              <c:f>'BRMA Profile - Lothian'!$A$144</c:f>
              <c:strCache>
                <c:ptCount val="1"/>
                <c:pt idx="0">
                  <c:v>3 Bedrooms</c:v>
                </c:pt>
              </c:strCache>
            </c:strRef>
          </c:tx>
          <c:invertIfNegative val="0"/>
          <c:cat>
            <c:numRef>
              <c:f>'BRMA Profile - Lothian'!$B$141:$H$141</c:f>
              <c:numCache>
                <c:formatCode>General</c:formatCode>
                <c:ptCount val="7"/>
                <c:pt idx="0">
                  <c:v>2010</c:v>
                </c:pt>
                <c:pt idx="1">
                  <c:v>2011</c:v>
                </c:pt>
                <c:pt idx="2">
                  <c:v>2012</c:v>
                </c:pt>
                <c:pt idx="3">
                  <c:v>2013</c:v>
                </c:pt>
                <c:pt idx="4">
                  <c:v>2014</c:v>
                </c:pt>
                <c:pt idx="5">
                  <c:v>2015</c:v>
                </c:pt>
                <c:pt idx="6">
                  <c:v>2016</c:v>
                </c:pt>
              </c:numCache>
            </c:numRef>
          </c:cat>
          <c:val>
            <c:numRef>
              <c:f>'BRMA Profile - Lothian'!$B$144:$H$144</c:f>
              <c:numCache>
                <c:formatCode>#,##0</c:formatCode>
                <c:ptCount val="7"/>
                <c:pt idx="0">
                  <c:v>923</c:v>
                </c:pt>
                <c:pt idx="1">
                  <c:v>737</c:v>
                </c:pt>
                <c:pt idx="2">
                  <c:v>801</c:v>
                </c:pt>
                <c:pt idx="3">
                  <c:v>666</c:v>
                </c:pt>
                <c:pt idx="4">
                  <c:v>612</c:v>
                </c:pt>
                <c:pt idx="5">
                  <c:v>698</c:v>
                </c:pt>
                <c:pt idx="6">
                  <c:v>613</c:v>
                </c:pt>
              </c:numCache>
            </c:numRef>
          </c:val>
        </c:ser>
        <c:ser>
          <c:idx val="3"/>
          <c:order val="3"/>
          <c:tx>
            <c:strRef>
              <c:f>'BRMA Profile - Lothian'!$A$145</c:f>
              <c:strCache>
                <c:ptCount val="1"/>
                <c:pt idx="0">
                  <c:v>4 Bedrooms</c:v>
                </c:pt>
              </c:strCache>
            </c:strRef>
          </c:tx>
          <c:invertIfNegative val="0"/>
          <c:cat>
            <c:numRef>
              <c:f>'BRMA Profile - Lothian'!$B$141:$H$141</c:f>
              <c:numCache>
                <c:formatCode>General</c:formatCode>
                <c:ptCount val="7"/>
                <c:pt idx="0">
                  <c:v>2010</c:v>
                </c:pt>
                <c:pt idx="1">
                  <c:v>2011</c:v>
                </c:pt>
                <c:pt idx="2">
                  <c:v>2012</c:v>
                </c:pt>
                <c:pt idx="3">
                  <c:v>2013</c:v>
                </c:pt>
                <c:pt idx="4">
                  <c:v>2014</c:v>
                </c:pt>
                <c:pt idx="5">
                  <c:v>2015</c:v>
                </c:pt>
                <c:pt idx="6">
                  <c:v>2016</c:v>
                </c:pt>
              </c:numCache>
            </c:numRef>
          </c:cat>
          <c:val>
            <c:numRef>
              <c:f>'BRMA Profile - Lothian'!$B$145:$H$145</c:f>
              <c:numCache>
                <c:formatCode>#,##0</c:formatCode>
                <c:ptCount val="7"/>
                <c:pt idx="0">
                  <c:v>473</c:v>
                </c:pt>
                <c:pt idx="1">
                  <c:v>406</c:v>
                </c:pt>
                <c:pt idx="2">
                  <c:v>442</c:v>
                </c:pt>
                <c:pt idx="3">
                  <c:v>264</c:v>
                </c:pt>
                <c:pt idx="4">
                  <c:v>242</c:v>
                </c:pt>
                <c:pt idx="5">
                  <c:v>229</c:v>
                </c:pt>
                <c:pt idx="6">
                  <c:v>194</c:v>
                </c:pt>
              </c:numCache>
            </c:numRef>
          </c:val>
        </c:ser>
        <c:ser>
          <c:idx val="4"/>
          <c:order val="4"/>
          <c:tx>
            <c:strRef>
              <c:f>'BRMA Profile - Lothian'!$A$146</c:f>
              <c:strCache>
                <c:ptCount val="1"/>
                <c:pt idx="0">
                  <c:v>1 Bedroom Shared</c:v>
                </c:pt>
              </c:strCache>
            </c:strRef>
          </c:tx>
          <c:invertIfNegative val="0"/>
          <c:cat>
            <c:numRef>
              <c:f>'BRMA Profile - Lothian'!$B$141:$H$141</c:f>
              <c:numCache>
                <c:formatCode>General</c:formatCode>
                <c:ptCount val="7"/>
                <c:pt idx="0">
                  <c:v>2010</c:v>
                </c:pt>
                <c:pt idx="1">
                  <c:v>2011</c:v>
                </c:pt>
                <c:pt idx="2">
                  <c:v>2012</c:v>
                </c:pt>
                <c:pt idx="3">
                  <c:v>2013</c:v>
                </c:pt>
                <c:pt idx="4">
                  <c:v>2014</c:v>
                </c:pt>
                <c:pt idx="5">
                  <c:v>2015</c:v>
                </c:pt>
                <c:pt idx="6">
                  <c:v>2016</c:v>
                </c:pt>
              </c:numCache>
            </c:numRef>
          </c:cat>
          <c:val>
            <c:numRef>
              <c:f>'BRMA Profile - Lothian'!$B$146:$H$146</c:f>
              <c:numCache>
                <c:formatCode>#,##0</c:formatCode>
                <c:ptCount val="7"/>
                <c:pt idx="0">
                  <c:v>251</c:v>
                </c:pt>
                <c:pt idx="1">
                  <c:v>243</c:v>
                </c:pt>
                <c:pt idx="2">
                  <c:v>307</c:v>
                </c:pt>
                <c:pt idx="3">
                  <c:v>329</c:v>
                </c:pt>
                <c:pt idx="4">
                  <c:v>333</c:v>
                </c:pt>
                <c:pt idx="5">
                  <c:v>339</c:v>
                </c:pt>
                <c:pt idx="6">
                  <c:v>379</c:v>
                </c:pt>
              </c:numCache>
            </c:numRef>
          </c:val>
        </c:ser>
        <c:dLbls>
          <c:showLegendKey val="0"/>
          <c:showVal val="0"/>
          <c:showCatName val="0"/>
          <c:showSerName val="0"/>
          <c:showPercent val="0"/>
          <c:showBubbleSize val="0"/>
        </c:dLbls>
        <c:gapWidth val="150"/>
        <c:overlap val="100"/>
        <c:axId val="52970240"/>
        <c:axId val="52971776"/>
      </c:barChart>
      <c:catAx>
        <c:axId val="52970240"/>
        <c:scaling>
          <c:orientation val="minMax"/>
        </c:scaling>
        <c:delete val="0"/>
        <c:axPos val="b"/>
        <c:numFmt formatCode="General" sourceLinked="1"/>
        <c:majorTickMark val="out"/>
        <c:minorTickMark val="none"/>
        <c:tickLblPos val="nextTo"/>
        <c:crossAx val="52971776"/>
        <c:crosses val="autoZero"/>
        <c:auto val="1"/>
        <c:lblAlgn val="ctr"/>
        <c:lblOffset val="100"/>
        <c:noMultiLvlLbl val="0"/>
      </c:catAx>
      <c:valAx>
        <c:axId val="52971776"/>
        <c:scaling>
          <c:orientation val="minMax"/>
        </c:scaling>
        <c:delete val="0"/>
        <c:axPos val="l"/>
        <c:majorGridlines/>
        <c:numFmt formatCode="#,##0" sourceLinked="1"/>
        <c:majorTickMark val="out"/>
        <c:minorTickMark val="none"/>
        <c:tickLblPos val="nextTo"/>
        <c:crossAx val="5297024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Lothian'!$I$142</c:f>
              <c:strCache>
                <c:ptCount val="1"/>
                <c:pt idx="0">
                  <c:v>1 Bedroom </c:v>
                </c:pt>
              </c:strCache>
            </c:strRef>
          </c:tx>
          <c:invertIfNegative val="0"/>
          <c:cat>
            <c:numRef>
              <c:f>'BRMA Profile - Lothian'!$J$141:$P$141</c:f>
              <c:numCache>
                <c:formatCode>General</c:formatCode>
                <c:ptCount val="7"/>
                <c:pt idx="0">
                  <c:v>2010</c:v>
                </c:pt>
                <c:pt idx="1">
                  <c:v>2011</c:v>
                </c:pt>
                <c:pt idx="2">
                  <c:v>2012</c:v>
                </c:pt>
                <c:pt idx="3">
                  <c:v>2013</c:v>
                </c:pt>
                <c:pt idx="4">
                  <c:v>2014</c:v>
                </c:pt>
                <c:pt idx="5">
                  <c:v>2015</c:v>
                </c:pt>
                <c:pt idx="6">
                  <c:v>2016</c:v>
                </c:pt>
              </c:numCache>
            </c:numRef>
          </c:cat>
          <c:val>
            <c:numRef>
              <c:f>'BRMA Profile - Lothian'!$J$142:$P$142</c:f>
              <c:numCache>
                <c:formatCode>0%</c:formatCode>
                <c:ptCount val="7"/>
                <c:pt idx="0">
                  <c:v>0.2555997487963157</c:v>
                </c:pt>
                <c:pt idx="1">
                  <c:v>0.25517063081695968</c:v>
                </c:pt>
                <c:pt idx="2">
                  <c:v>0.28482142857142856</c:v>
                </c:pt>
                <c:pt idx="3">
                  <c:v>0.25591607709197367</c:v>
                </c:pt>
                <c:pt idx="4">
                  <c:v>0.25407863064990638</c:v>
                </c:pt>
                <c:pt idx="5">
                  <c:v>0.23340790454884414</c:v>
                </c:pt>
                <c:pt idx="6">
                  <c:v>0.24167946748591909</c:v>
                </c:pt>
              </c:numCache>
            </c:numRef>
          </c:val>
        </c:ser>
        <c:ser>
          <c:idx val="1"/>
          <c:order val="1"/>
          <c:tx>
            <c:strRef>
              <c:f>'BRMA Profile - Lothian'!$I$143</c:f>
              <c:strCache>
                <c:ptCount val="1"/>
                <c:pt idx="0">
                  <c:v>2 Bedrooms</c:v>
                </c:pt>
              </c:strCache>
            </c:strRef>
          </c:tx>
          <c:invertIfNegative val="0"/>
          <c:cat>
            <c:numRef>
              <c:f>'BRMA Profile - Lothian'!$J$141:$P$141</c:f>
              <c:numCache>
                <c:formatCode>General</c:formatCode>
                <c:ptCount val="7"/>
                <c:pt idx="0">
                  <c:v>2010</c:v>
                </c:pt>
                <c:pt idx="1">
                  <c:v>2011</c:v>
                </c:pt>
                <c:pt idx="2">
                  <c:v>2012</c:v>
                </c:pt>
                <c:pt idx="3">
                  <c:v>2013</c:v>
                </c:pt>
                <c:pt idx="4">
                  <c:v>2014</c:v>
                </c:pt>
                <c:pt idx="5">
                  <c:v>2015</c:v>
                </c:pt>
                <c:pt idx="6">
                  <c:v>2016</c:v>
                </c:pt>
              </c:numCache>
            </c:numRef>
          </c:cat>
          <c:val>
            <c:numRef>
              <c:f>'BRMA Profile - Lothian'!$J$143:$P$143</c:f>
              <c:numCache>
                <c:formatCode>0%</c:formatCode>
                <c:ptCount val="7"/>
                <c:pt idx="0">
                  <c:v>0.39962319447351896</c:v>
                </c:pt>
                <c:pt idx="1">
                  <c:v>0.38650465356773528</c:v>
                </c:pt>
                <c:pt idx="2">
                  <c:v>0.36919642857142859</c:v>
                </c:pt>
                <c:pt idx="3">
                  <c:v>0.43693583800927055</c:v>
                </c:pt>
                <c:pt idx="4">
                  <c:v>0.42845680663278951</c:v>
                </c:pt>
                <c:pt idx="5">
                  <c:v>0.45190156599552572</c:v>
                </c:pt>
                <c:pt idx="6">
                  <c:v>0.45468509984639016</c:v>
                </c:pt>
              </c:numCache>
            </c:numRef>
          </c:val>
        </c:ser>
        <c:ser>
          <c:idx val="2"/>
          <c:order val="2"/>
          <c:tx>
            <c:strRef>
              <c:f>'BRMA Profile - Lothian'!$I$144</c:f>
              <c:strCache>
                <c:ptCount val="1"/>
                <c:pt idx="0">
                  <c:v>3 Bedrooms</c:v>
                </c:pt>
              </c:strCache>
            </c:strRef>
          </c:tx>
          <c:invertIfNegative val="0"/>
          <c:cat>
            <c:numRef>
              <c:f>'BRMA Profile - Lothian'!$J$141:$P$141</c:f>
              <c:numCache>
                <c:formatCode>General</c:formatCode>
                <c:ptCount val="7"/>
                <c:pt idx="0">
                  <c:v>2010</c:v>
                </c:pt>
                <c:pt idx="1">
                  <c:v>2011</c:v>
                </c:pt>
                <c:pt idx="2">
                  <c:v>2012</c:v>
                </c:pt>
                <c:pt idx="3">
                  <c:v>2013</c:v>
                </c:pt>
                <c:pt idx="4">
                  <c:v>2014</c:v>
                </c:pt>
                <c:pt idx="5">
                  <c:v>2015</c:v>
                </c:pt>
                <c:pt idx="6">
                  <c:v>2016</c:v>
                </c:pt>
              </c:numCache>
            </c:numRef>
          </c:cat>
          <c:val>
            <c:numRef>
              <c:f>'BRMA Profile - Lothian'!$J$144:$P$144</c:f>
              <c:numCache>
                <c:formatCode>0%</c:formatCode>
                <c:ptCount val="7"/>
                <c:pt idx="0">
                  <c:v>0.193217500523341</c:v>
                </c:pt>
                <c:pt idx="1">
                  <c:v>0.19053774560496381</c:v>
                </c:pt>
                <c:pt idx="2">
                  <c:v>0.17879464285714286</c:v>
                </c:pt>
                <c:pt idx="3">
                  <c:v>0.16247865333008052</c:v>
                </c:pt>
                <c:pt idx="4">
                  <c:v>0.16368012837657128</c:v>
                </c:pt>
                <c:pt idx="5">
                  <c:v>0.17350236142182451</c:v>
                </c:pt>
                <c:pt idx="6">
                  <c:v>0.15693804403481823</c:v>
                </c:pt>
              </c:numCache>
            </c:numRef>
          </c:val>
        </c:ser>
        <c:ser>
          <c:idx val="3"/>
          <c:order val="3"/>
          <c:tx>
            <c:strRef>
              <c:f>'BRMA Profile - Lothian'!$I$145</c:f>
              <c:strCache>
                <c:ptCount val="1"/>
                <c:pt idx="0">
                  <c:v>4 Bedrooms</c:v>
                </c:pt>
              </c:strCache>
            </c:strRef>
          </c:tx>
          <c:invertIfNegative val="0"/>
          <c:cat>
            <c:numRef>
              <c:f>'BRMA Profile - Lothian'!$J$141:$P$141</c:f>
              <c:numCache>
                <c:formatCode>General</c:formatCode>
                <c:ptCount val="7"/>
                <c:pt idx="0">
                  <c:v>2010</c:v>
                </c:pt>
                <c:pt idx="1">
                  <c:v>2011</c:v>
                </c:pt>
                <c:pt idx="2">
                  <c:v>2012</c:v>
                </c:pt>
                <c:pt idx="3">
                  <c:v>2013</c:v>
                </c:pt>
                <c:pt idx="4">
                  <c:v>2014</c:v>
                </c:pt>
                <c:pt idx="5">
                  <c:v>2015</c:v>
                </c:pt>
                <c:pt idx="6">
                  <c:v>2016</c:v>
                </c:pt>
              </c:numCache>
            </c:numRef>
          </c:cat>
          <c:val>
            <c:numRef>
              <c:f>'BRMA Profile - Lothian'!$J$145:$P$145</c:f>
              <c:numCache>
                <c:formatCode>0%</c:formatCode>
                <c:ptCount val="7"/>
                <c:pt idx="0">
                  <c:v>9.9016118903077252E-2</c:v>
                </c:pt>
                <c:pt idx="1">
                  <c:v>0.10496380558428128</c:v>
                </c:pt>
                <c:pt idx="2">
                  <c:v>9.8660714285714282E-2</c:v>
                </c:pt>
                <c:pt idx="3">
                  <c:v>6.4405952671383271E-2</c:v>
                </c:pt>
                <c:pt idx="4">
                  <c:v>6.4723188018186675E-2</c:v>
                </c:pt>
                <c:pt idx="5">
                  <c:v>5.6922694506587122E-2</c:v>
                </c:pt>
                <c:pt idx="6">
                  <c:v>4.9667178699436765E-2</c:v>
                </c:pt>
              </c:numCache>
            </c:numRef>
          </c:val>
        </c:ser>
        <c:ser>
          <c:idx val="4"/>
          <c:order val="4"/>
          <c:tx>
            <c:strRef>
              <c:f>'BRMA Profile - Lothian'!$I$146</c:f>
              <c:strCache>
                <c:ptCount val="1"/>
                <c:pt idx="0">
                  <c:v>1 Bedroom Shared</c:v>
                </c:pt>
              </c:strCache>
            </c:strRef>
          </c:tx>
          <c:invertIfNegative val="0"/>
          <c:cat>
            <c:numRef>
              <c:f>'BRMA Profile - Lothian'!$J$141:$P$141</c:f>
              <c:numCache>
                <c:formatCode>General</c:formatCode>
                <c:ptCount val="7"/>
                <c:pt idx="0">
                  <c:v>2010</c:v>
                </c:pt>
                <c:pt idx="1">
                  <c:v>2011</c:v>
                </c:pt>
                <c:pt idx="2">
                  <c:v>2012</c:v>
                </c:pt>
                <c:pt idx="3">
                  <c:v>2013</c:v>
                </c:pt>
                <c:pt idx="4">
                  <c:v>2014</c:v>
                </c:pt>
                <c:pt idx="5">
                  <c:v>2015</c:v>
                </c:pt>
                <c:pt idx="6">
                  <c:v>2016</c:v>
                </c:pt>
              </c:numCache>
            </c:numRef>
          </c:cat>
          <c:val>
            <c:numRef>
              <c:f>'BRMA Profile - Lothian'!$J$146:$P$146</c:f>
              <c:numCache>
                <c:formatCode>0%</c:formatCode>
                <c:ptCount val="7"/>
                <c:pt idx="0">
                  <c:v>5.2543437303747123E-2</c:v>
                </c:pt>
                <c:pt idx="1">
                  <c:v>6.282316442605998E-2</c:v>
                </c:pt>
                <c:pt idx="2">
                  <c:v>6.8526785714285721E-2</c:v>
                </c:pt>
                <c:pt idx="3">
                  <c:v>8.0263478897292018E-2</c:v>
                </c:pt>
                <c:pt idx="4">
                  <c:v>8.9061246322546139E-2</c:v>
                </c:pt>
                <c:pt idx="5">
                  <c:v>8.4265473527218498E-2</c:v>
                </c:pt>
                <c:pt idx="6">
                  <c:v>9.7030209933435738E-2</c:v>
                </c:pt>
              </c:numCache>
            </c:numRef>
          </c:val>
        </c:ser>
        <c:dLbls>
          <c:showLegendKey val="0"/>
          <c:showVal val="0"/>
          <c:showCatName val="0"/>
          <c:showSerName val="0"/>
          <c:showPercent val="0"/>
          <c:showBubbleSize val="0"/>
        </c:dLbls>
        <c:gapWidth val="150"/>
        <c:overlap val="100"/>
        <c:axId val="53016448"/>
        <c:axId val="53017984"/>
      </c:barChart>
      <c:catAx>
        <c:axId val="53016448"/>
        <c:scaling>
          <c:orientation val="minMax"/>
        </c:scaling>
        <c:delete val="0"/>
        <c:axPos val="b"/>
        <c:numFmt formatCode="General" sourceLinked="1"/>
        <c:majorTickMark val="out"/>
        <c:minorTickMark val="none"/>
        <c:tickLblPos val="nextTo"/>
        <c:crossAx val="53017984"/>
        <c:crosses val="autoZero"/>
        <c:auto val="1"/>
        <c:lblAlgn val="ctr"/>
        <c:lblOffset val="100"/>
        <c:noMultiLvlLbl val="0"/>
      </c:catAx>
      <c:valAx>
        <c:axId val="53017984"/>
        <c:scaling>
          <c:orientation val="minMax"/>
        </c:scaling>
        <c:delete val="0"/>
        <c:axPos val="l"/>
        <c:majorGridlines/>
        <c:numFmt formatCode="0%" sourceLinked="1"/>
        <c:majorTickMark val="out"/>
        <c:minorTickMark val="none"/>
        <c:tickLblPos val="nextTo"/>
        <c:crossAx val="530164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Lothian'!$A$122</c:f>
              <c:strCache>
                <c:ptCount val="1"/>
                <c:pt idx="0">
                  <c:v>4 Bedrooms</c:v>
                </c:pt>
              </c:strCache>
            </c:strRef>
          </c:tx>
          <c:cat>
            <c:numRef>
              <c:f>'BRMA Profile - Lothian'!$B$117:$H$117</c:f>
              <c:numCache>
                <c:formatCode>General</c:formatCode>
                <c:ptCount val="7"/>
                <c:pt idx="0">
                  <c:v>2010</c:v>
                </c:pt>
                <c:pt idx="1">
                  <c:v>2011</c:v>
                </c:pt>
                <c:pt idx="2">
                  <c:v>2012</c:v>
                </c:pt>
                <c:pt idx="3">
                  <c:v>2013</c:v>
                </c:pt>
                <c:pt idx="4">
                  <c:v>2014</c:v>
                </c:pt>
                <c:pt idx="5">
                  <c:v>2015</c:v>
                </c:pt>
                <c:pt idx="6">
                  <c:v>2016</c:v>
                </c:pt>
              </c:numCache>
            </c:numRef>
          </c:cat>
          <c:val>
            <c:numRef>
              <c:f>'BRMA Profile - Lothian'!$B$122:$H$122</c:f>
              <c:numCache>
                <c:formatCode>#,##0</c:formatCode>
                <c:ptCount val="7"/>
                <c:pt idx="0">
                  <c:v>1290.68</c:v>
                </c:pt>
                <c:pt idx="1">
                  <c:v>1321.2</c:v>
                </c:pt>
                <c:pt idx="2">
                  <c:v>1341.31</c:v>
                </c:pt>
                <c:pt idx="3">
                  <c:v>1416.47</c:v>
                </c:pt>
                <c:pt idx="4">
                  <c:v>1428.27</c:v>
                </c:pt>
                <c:pt idx="5">
                  <c:v>1510.64</c:v>
                </c:pt>
                <c:pt idx="6">
                  <c:v>1512.32</c:v>
                </c:pt>
              </c:numCache>
            </c:numRef>
          </c:val>
          <c:smooth val="0"/>
        </c:ser>
        <c:ser>
          <c:idx val="0"/>
          <c:order val="1"/>
          <c:tx>
            <c:strRef>
              <c:f>'BRMA Profile - Lothian'!$A$121</c:f>
              <c:strCache>
                <c:ptCount val="1"/>
                <c:pt idx="0">
                  <c:v>3 Bedrooms</c:v>
                </c:pt>
              </c:strCache>
            </c:strRef>
          </c:tx>
          <c:cat>
            <c:numRef>
              <c:f>'BRMA Profile - Lothian'!$B$117:$H$117</c:f>
              <c:numCache>
                <c:formatCode>General</c:formatCode>
                <c:ptCount val="7"/>
                <c:pt idx="0">
                  <c:v>2010</c:v>
                </c:pt>
                <c:pt idx="1">
                  <c:v>2011</c:v>
                </c:pt>
                <c:pt idx="2">
                  <c:v>2012</c:v>
                </c:pt>
                <c:pt idx="3">
                  <c:v>2013</c:v>
                </c:pt>
                <c:pt idx="4">
                  <c:v>2014</c:v>
                </c:pt>
                <c:pt idx="5">
                  <c:v>2015</c:v>
                </c:pt>
                <c:pt idx="6">
                  <c:v>2016</c:v>
                </c:pt>
              </c:numCache>
            </c:numRef>
          </c:cat>
          <c:val>
            <c:numRef>
              <c:f>'BRMA Profile - Lothian'!$B$121:$H$121</c:f>
              <c:numCache>
                <c:formatCode>#,##0</c:formatCode>
                <c:ptCount val="7"/>
                <c:pt idx="0">
                  <c:v>917.68</c:v>
                </c:pt>
                <c:pt idx="1">
                  <c:v>924.64</c:v>
                </c:pt>
                <c:pt idx="2">
                  <c:v>983.3</c:v>
                </c:pt>
                <c:pt idx="3">
                  <c:v>970.95</c:v>
                </c:pt>
                <c:pt idx="4">
                  <c:v>1065.8599999999999</c:v>
                </c:pt>
                <c:pt idx="5">
                  <c:v>1097.1500000000001</c:v>
                </c:pt>
                <c:pt idx="6">
                  <c:v>1111.6400000000001</c:v>
                </c:pt>
              </c:numCache>
            </c:numRef>
          </c:val>
          <c:smooth val="0"/>
        </c:ser>
        <c:ser>
          <c:idx val="1"/>
          <c:order val="2"/>
          <c:tx>
            <c:strRef>
              <c:f>'BRMA Profile - Lothian'!$A$120</c:f>
              <c:strCache>
                <c:ptCount val="1"/>
                <c:pt idx="0">
                  <c:v>2 Bedrooms</c:v>
                </c:pt>
              </c:strCache>
            </c:strRef>
          </c:tx>
          <c:cat>
            <c:numRef>
              <c:f>'BRMA Profile - Lothian'!$B$117:$H$117</c:f>
              <c:numCache>
                <c:formatCode>General</c:formatCode>
                <c:ptCount val="7"/>
                <c:pt idx="0">
                  <c:v>2010</c:v>
                </c:pt>
                <c:pt idx="1">
                  <c:v>2011</c:v>
                </c:pt>
                <c:pt idx="2">
                  <c:v>2012</c:v>
                </c:pt>
                <c:pt idx="3">
                  <c:v>2013</c:v>
                </c:pt>
                <c:pt idx="4">
                  <c:v>2014</c:v>
                </c:pt>
                <c:pt idx="5">
                  <c:v>2015</c:v>
                </c:pt>
                <c:pt idx="6">
                  <c:v>2016</c:v>
                </c:pt>
              </c:numCache>
            </c:numRef>
          </c:cat>
          <c:val>
            <c:numRef>
              <c:f>'BRMA Profile - Lothian'!$B$120:$H$120</c:f>
              <c:numCache>
                <c:formatCode>#,##0</c:formatCode>
                <c:ptCount val="7"/>
                <c:pt idx="0">
                  <c:v>664.51</c:v>
                </c:pt>
                <c:pt idx="1">
                  <c:v>688.96</c:v>
                </c:pt>
                <c:pt idx="2">
                  <c:v>699.53</c:v>
                </c:pt>
                <c:pt idx="3">
                  <c:v>728.57</c:v>
                </c:pt>
                <c:pt idx="4">
                  <c:v>779.12</c:v>
                </c:pt>
                <c:pt idx="5">
                  <c:v>828.92</c:v>
                </c:pt>
                <c:pt idx="6">
                  <c:v>830.97</c:v>
                </c:pt>
              </c:numCache>
            </c:numRef>
          </c:val>
          <c:smooth val="0"/>
        </c:ser>
        <c:ser>
          <c:idx val="2"/>
          <c:order val="3"/>
          <c:tx>
            <c:strRef>
              <c:f>'BRMA Profile - Lothian'!$A$119</c:f>
              <c:strCache>
                <c:ptCount val="1"/>
                <c:pt idx="0">
                  <c:v>1 Bedroom </c:v>
                </c:pt>
              </c:strCache>
            </c:strRef>
          </c:tx>
          <c:cat>
            <c:numRef>
              <c:f>'BRMA Profile - Lothian'!$B$117:$H$117</c:f>
              <c:numCache>
                <c:formatCode>General</c:formatCode>
                <c:ptCount val="7"/>
                <c:pt idx="0">
                  <c:v>2010</c:v>
                </c:pt>
                <c:pt idx="1">
                  <c:v>2011</c:v>
                </c:pt>
                <c:pt idx="2">
                  <c:v>2012</c:v>
                </c:pt>
                <c:pt idx="3">
                  <c:v>2013</c:v>
                </c:pt>
                <c:pt idx="4">
                  <c:v>2014</c:v>
                </c:pt>
                <c:pt idx="5">
                  <c:v>2015</c:v>
                </c:pt>
                <c:pt idx="6">
                  <c:v>2016</c:v>
                </c:pt>
              </c:numCache>
            </c:numRef>
          </c:cat>
          <c:val>
            <c:numRef>
              <c:f>'BRMA Profile - Lothian'!$B$119:$H$119</c:f>
              <c:numCache>
                <c:formatCode>#,##0</c:formatCode>
                <c:ptCount val="7"/>
                <c:pt idx="0">
                  <c:v>520.36</c:v>
                </c:pt>
                <c:pt idx="1">
                  <c:v>535.28</c:v>
                </c:pt>
                <c:pt idx="2">
                  <c:v>541.54999999999995</c:v>
                </c:pt>
                <c:pt idx="3">
                  <c:v>555.27</c:v>
                </c:pt>
                <c:pt idx="4">
                  <c:v>582.17999999999995</c:v>
                </c:pt>
                <c:pt idx="5">
                  <c:v>619.9</c:v>
                </c:pt>
                <c:pt idx="6">
                  <c:v>652.91999999999996</c:v>
                </c:pt>
              </c:numCache>
            </c:numRef>
          </c:val>
          <c:smooth val="0"/>
        </c:ser>
        <c:ser>
          <c:idx val="3"/>
          <c:order val="4"/>
          <c:tx>
            <c:strRef>
              <c:f>'BRMA Profile - Lothian'!$A$118</c:f>
              <c:strCache>
                <c:ptCount val="1"/>
                <c:pt idx="0">
                  <c:v>1 Bedroom Shared</c:v>
                </c:pt>
              </c:strCache>
            </c:strRef>
          </c:tx>
          <c:cat>
            <c:numRef>
              <c:f>'BRMA Profile - Lothian'!$B$117:$H$117</c:f>
              <c:numCache>
                <c:formatCode>General</c:formatCode>
                <c:ptCount val="7"/>
                <c:pt idx="0">
                  <c:v>2010</c:v>
                </c:pt>
                <c:pt idx="1">
                  <c:v>2011</c:v>
                </c:pt>
                <c:pt idx="2">
                  <c:v>2012</c:v>
                </c:pt>
                <c:pt idx="3">
                  <c:v>2013</c:v>
                </c:pt>
                <c:pt idx="4">
                  <c:v>2014</c:v>
                </c:pt>
                <c:pt idx="5">
                  <c:v>2015</c:v>
                </c:pt>
                <c:pt idx="6">
                  <c:v>2016</c:v>
                </c:pt>
              </c:numCache>
            </c:numRef>
          </c:cat>
          <c:val>
            <c:numRef>
              <c:f>'BRMA Profile - Lothian'!$B$118:$H$118</c:f>
              <c:numCache>
                <c:formatCode>#,##0</c:formatCode>
                <c:ptCount val="7"/>
                <c:pt idx="0">
                  <c:v>319.85000000000002</c:v>
                </c:pt>
                <c:pt idx="1">
                  <c:v>313.86</c:v>
                </c:pt>
                <c:pt idx="2">
                  <c:v>316.18</c:v>
                </c:pt>
                <c:pt idx="3">
                  <c:v>327.84</c:v>
                </c:pt>
                <c:pt idx="4">
                  <c:v>338.41</c:v>
                </c:pt>
                <c:pt idx="5">
                  <c:v>351.08</c:v>
                </c:pt>
                <c:pt idx="6">
                  <c:v>367.86</c:v>
                </c:pt>
              </c:numCache>
            </c:numRef>
          </c:val>
          <c:smooth val="0"/>
        </c:ser>
        <c:dLbls>
          <c:showLegendKey val="0"/>
          <c:showVal val="0"/>
          <c:showCatName val="0"/>
          <c:showSerName val="0"/>
          <c:showPercent val="0"/>
          <c:showBubbleSize val="0"/>
        </c:dLbls>
        <c:marker val="1"/>
        <c:smooth val="0"/>
        <c:axId val="53447296"/>
        <c:axId val="53453184"/>
      </c:lineChart>
      <c:catAx>
        <c:axId val="53447296"/>
        <c:scaling>
          <c:orientation val="minMax"/>
        </c:scaling>
        <c:delete val="0"/>
        <c:axPos val="b"/>
        <c:numFmt formatCode="General" sourceLinked="1"/>
        <c:majorTickMark val="none"/>
        <c:minorTickMark val="none"/>
        <c:tickLblPos val="nextTo"/>
        <c:txPr>
          <a:bodyPr/>
          <a:lstStyle/>
          <a:p>
            <a:pPr>
              <a:defRPr sz="800"/>
            </a:pPr>
            <a:endParaRPr lang="en-US"/>
          </a:p>
        </c:txPr>
        <c:crossAx val="53453184"/>
        <c:crosses val="autoZero"/>
        <c:auto val="1"/>
        <c:lblAlgn val="ctr"/>
        <c:lblOffset val="100"/>
        <c:noMultiLvlLbl val="0"/>
      </c:catAx>
      <c:valAx>
        <c:axId val="5345318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344729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6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Lothian'!$I$122</c:f>
              <c:strCache>
                <c:ptCount val="1"/>
                <c:pt idx="0">
                  <c:v>4 Bedrooms</c:v>
                </c:pt>
              </c:strCache>
            </c:strRef>
          </c:tx>
          <c:cat>
            <c:numRef>
              <c:f>'BRMA Profile - Lothian'!$J$117:$P$117</c:f>
              <c:numCache>
                <c:formatCode>General</c:formatCode>
                <c:ptCount val="7"/>
                <c:pt idx="0">
                  <c:v>2010</c:v>
                </c:pt>
                <c:pt idx="1">
                  <c:v>2011</c:v>
                </c:pt>
                <c:pt idx="2">
                  <c:v>2012</c:v>
                </c:pt>
                <c:pt idx="3">
                  <c:v>2013</c:v>
                </c:pt>
                <c:pt idx="4">
                  <c:v>2014</c:v>
                </c:pt>
                <c:pt idx="5">
                  <c:v>2015</c:v>
                </c:pt>
                <c:pt idx="6">
                  <c:v>2016</c:v>
                </c:pt>
              </c:numCache>
            </c:numRef>
          </c:cat>
          <c:val>
            <c:numRef>
              <c:f>'BRMA Profile - Lothian'!$J$122:$P$122</c:f>
              <c:numCache>
                <c:formatCode>#,##0</c:formatCode>
                <c:ptCount val="7"/>
                <c:pt idx="0">
                  <c:v>1280</c:v>
                </c:pt>
                <c:pt idx="1">
                  <c:v>1300</c:v>
                </c:pt>
                <c:pt idx="2">
                  <c:v>1300</c:v>
                </c:pt>
                <c:pt idx="3">
                  <c:v>1400</c:v>
                </c:pt>
                <c:pt idx="4">
                  <c:v>1395</c:v>
                </c:pt>
                <c:pt idx="5">
                  <c:v>1500</c:v>
                </c:pt>
                <c:pt idx="6">
                  <c:v>1500</c:v>
                </c:pt>
              </c:numCache>
            </c:numRef>
          </c:val>
          <c:smooth val="0"/>
        </c:ser>
        <c:ser>
          <c:idx val="0"/>
          <c:order val="1"/>
          <c:tx>
            <c:strRef>
              <c:f>'BRMA Profile - Lothian'!$I$121</c:f>
              <c:strCache>
                <c:ptCount val="1"/>
                <c:pt idx="0">
                  <c:v>3 Bedrooms</c:v>
                </c:pt>
              </c:strCache>
            </c:strRef>
          </c:tx>
          <c:cat>
            <c:numRef>
              <c:f>'BRMA Profile - Lothian'!$J$117:$P$117</c:f>
              <c:numCache>
                <c:formatCode>General</c:formatCode>
                <c:ptCount val="7"/>
                <c:pt idx="0">
                  <c:v>2010</c:v>
                </c:pt>
                <c:pt idx="1">
                  <c:v>2011</c:v>
                </c:pt>
                <c:pt idx="2">
                  <c:v>2012</c:v>
                </c:pt>
                <c:pt idx="3">
                  <c:v>2013</c:v>
                </c:pt>
                <c:pt idx="4">
                  <c:v>2014</c:v>
                </c:pt>
                <c:pt idx="5">
                  <c:v>2015</c:v>
                </c:pt>
                <c:pt idx="6">
                  <c:v>2016</c:v>
                </c:pt>
              </c:numCache>
            </c:numRef>
          </c:cat>
          <c:val>
            <c:numRef>
              <c:f>'BRMA Profile - Lothian'!$J$121:$P$121</c:f>
              <c:numCache>
                <c:formatCode>#,##0</c:formatCode>
                <c:ptCount val="7"/>
                <c:pt idx="0">
                  <c:v>895</c:v>
                </c:pt>
                <c:pt idx="1">
                  <c:v>895</c:v>
                </c:pt>
                <c:pt idx="2">
                  <c:v>925</c:v>
                </c:pt>
                <c:pt idx="3">
                  <c:v>920</c:v>
                </c:pt>
                <c:pt idx="4">
                  <c:v>985</c:v>
                </c:pt>
                <c:pt idx="5">
                  <c:v>1000</c:v>
                </c:pt>
                <c:pt idx="6">
                  <c:v>1100</c:v>
                </c:pt>
              </c:numCache>
            </c:numRef>
          </c:val>
          <c:smooth val="0"/>
        </c:ser>
        <c:ser>
          <c:idx val="1"/>
          <c:order val="2"/>
          <c:tx>
            <c:strRef>
              <c:f>'BRMA Profile - Lothian'!$I$120</c:f>
              <c:strCache>
                <c:ptCount val="1"/>
                <c:pt idx="0">
                  <c:v>2 Bedrooms</c:v>
                </c:pt>
              </c:strCache>
            </c:strRef>
          </c:tx>
          <c:cat>
            <c:numRef>
              <c:f>'BRMA Profile - Lothian'!$J$117:$P$117</c:f>
              <c:numCache>
                <c:formatCode>General</c:formatCode>
                <c:ptCount val="7"/>
                <c:pt idx="0">
                  <c:v>2010</c:v>
                </c:pt>
                <c:pt idx="1">
                  <c:v>2011</c:v>
                </c:pt>
                <c:pt idx="2">
                  <c:v>2012</c:v>
                </c:pt>
                <c:pt idx="3">
                  <c:v>2013</c:v>
                </c:pt>
                <c:pt idx="4">
                  <c:v>2014</c:v>
                </c:pt>
                <c:pt idx="5">
                  <c:v>2015</c:v>
                </c:pt>
                <c:pt idx="6">
                  <c:v>2016</c:v>
                </c:pt>
              </c:numCache>
            </c:numRef>
          </c:cat>
          <c:val>
            <c:numRef>
              <c:f>'BRMA Profile - Lothian'!$J$120:$P$120</c:f>
              <c:numCache>
                <c:formatCode>#,##0</c:formatCode>
                <c:ptCount val="7"/>
                <c:pt idx="0">
                  <c:v>650</c:v>
                </c:pt>
                <c:pt idx="1">
                  <c:v>650</c:v>
                </c:pt>
                <c:pt idx="2">
                  <c:v>650</c:v>
                </c:pt>
                <c:pt idx="3">
                  <c:v>680</c:v>
                </c:pt>
                <c:pt idx="4">
                  <c:v>705</c:v>
                </c:pt>
                <c:pt idx="5">
                  <c:v>775</c:v>
                </c:pt>
                <c:pt idx="6">
                  <c:v>800</c:v>
                </c:pt>
              </c:numCache>
            </c:numRef>
          </c:val>
          <c:smooth val="0"/>
        </c:ser>
        <c:ser>
          <c:idx val="2"/>
          <c:order val="3"/>
          <c:tx>
            <c:strRef>
              <c:f>'BRMA Profile - Lothian'!$I$119</c:f>
              <c:strCache>
                <c:ptCount val="1"/>
                <c:pt idx="0">
                  <c:v>1 Bedroom </c:v>
                </c:pt>
              </c:strCache>
            </c:strRef>
          </c:tx>
          <c:cat>
            <c:numRef>
              <c:f>'BRMA Profile - Lothian'!$J$117:$P$117</c:f>
              <c:numCache>
                <c:formatCode>General</c:formatCode>
                <c:ptCount val="7"/>
                <c:pt idx="0">
                  <c:v>2010</c:v>
                </c:pt>
                <c:pt idx="1">
                  <c:v>2011</c:v>
                </c:pt>
                <c:pt idx="2">
                  <c:v>2012</c:v>
                </c:pt>
                <c:pt idx="3">
                  <c:v>2013</c:v>
                </c:pt>
                <c:pt idx="4">
                  <c:v>2014</c:v>
                </c:pt>
                <c:pt idx="5">
                  <c:v>2015</c:v>
                </c:pt>
                <c:pt idx="6">
                  <c:v>2016</c:v>
                </c:pt>
              </c:numCache>
            </c:numRef>
          </c:cat>
          <c:val>
            <c:numRef>
              <c:f>'BRMA Profile - Lothian'!$J$119:$P$119</c:f>
              <c:numCache>
                <c:formatCode>#,##0</c:formatCode>
                <c:ptCount val="7"/>
                <c:pt idx="0">
                  <c:v>500</c:v>
                </c:pt>
                <c:pt idx="1">
                  <c:v>525</c:v>
                </c:pt>
                <c:pt idx="2">
                  <c:v>525</c:v>
                </c:pt>
                <c:pt idx="3">
                  <c:v>525</c:v>
                </c:pt>
                <c:pt idx="4">
                  <c:v>550</c:v>
                </c:pt>
                <c:pt idx="5">
                  <c:v>595</c:v>
                </c:pt>
                <c:pt idx="6">
                  <c:v>625</c:v>
                </c:pt>
              </c:numCache>
            </c:numRef>
          </c:val>
          <c:smooth val="0"/>
        </c:ser>
        <c:ser>
          <c:idx val="3"/>
          <c:order val="4"/>
          <c:tx>
            <c:strRef>
              <c:f>'BRMA Profile - Lothian'!$I$118</c:f>
              <c:strCache>
                <c:ptCount val="1"/>
                <c:pt idx="0">
                  <c:v>1 Bedroom Shared</c:v>
                </c:pt>
              </c:strCache>
            </c:strRef>
          </c:tx>
          <c:cat>
            <c:numRef>
              <c:f>'BRMA Profile - Lothian'!$J$117:$P$117</c:f>
              <c:numCache>
                <c:formatCode>General</c:formatCode>
                <c:ptCount val="7"/>
                <c:pt idx="0">
                  <c:v>2010</c:v>
                </c:pt>
                <c:pt idx="1">
                  <c:v>2011</c:v>
                </c:pt>
                <c:pt idx="2">
                  <c:v>2012</c:v>
                </c:pt>
                <c:pt idx="3">
                  <c:v>2013</c:v>
                </c:pt>
                <c:pt idx="4">
                  <c:v>2014</c:v>
                </c:pt>
                <c:pt idx="5">
                  <c:v>2015</c:v>
                </c:pt>
                <c:pt idx="6">
                  <c:v>2016</c:v>
                </c:pt>
              </c:numCache>
            </c:numRef>
          </c:cat>
          <c:val>
            <c:numRef>
              <c:f>'BRMA Profile - Lothian'!$J$118:$P$118</c:f>
              <c:numCache>
                <c:formatCode>#,##0</c:formatCode>
                <c:ptCount val="7"/>
                <c:pt idx="0">
                  <c:v>325</c:v>
                </c:pt>
                <c:pt idx="1">
                  <c:v>320</c:v>
                </c:pt>
                <c:pt idx="2">
                  <c:v>325</c:v>
                </c:pt>
                <c:pt idx="3">
                  <c:v>325</c:v>
                </c:pt>
                <c:pt idx="4">
                  <c:v>328</c:v>
                </c:pt>
                <c:pt idx="5">
                  <c:v>350</c:v>
                </c:pt>
                <c:pt idx="6">
                  <c:v>375</c:v>
                </c:pt>
              </c:numCache>
            </c:numRef>
          </c:val>
          <c:smooth val="0"/>
        </c:ser>
        <c:dLbls>
          <c:showLegendKey val="0"/>
          <c:showVal val="0"/>
          <c:showCatName val="0"/>
          <c:showSerName val="0"/>
          <c:showPercent val="0"/>
          <c:showBubbleSize val="0"/>
        </c:dLbls>
        <c:marker val="1"/>
        <c:smooth val="0"/>
        <c:axId val="53248384"/>
        <c:axId val="53249920"/>
      </c:lineChart>
      <c:catAx>
        <c:axId val="53248384"/>
        <c:scaling>
          <c:orientation val="minMax"/>
        </c:scaling>
        <c:delete val="0"/>
        <c:axPos val="b"/>
        <c:numFmt formatCode="General" sourceLinked="1"/>
        <c:majorTickMark val="none"/>
        <c:minorTickMark val="none"/>
        <c:tickLblPos val="nextTo"/>
        <c:txPr>
          <a:bodyPr/>
          <a:lstStyle/>
          <a:p>
            <a:pPr>
              <a:defRPr sz="800"/>
            </a:pPr>
            <a:endParaRPr lang="en-US"/>
          </a:p>
        </c:txPr>
        <c:crossAx val="53249920"/>
        <c:crosses val="autoZero"/>
        <c:auto val="1"/>
        <c:lblAlgn val="ctr"/>
        <c:lblOffset val="100"/>
        <c:noMultiLvlLbl val="0"/>
      </c:catAx>
      <c:valAx>
        <c:axId val="5324992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32483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6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North Lanarkshir'!$A$9</c:f>
              <c:strCache>
                <c:ptCount val="1"/>
                <c:pt idx="0">
                  <c:v>Upper Quartile</c:v>
                </c:pt>
              </c:strCache>
            </c:strRef>
          </c:tx>
          <c:cat>
            <c:numRef>
              <c:f>'BRMA Profile - North Lanarkshir'!$B$5:$H$5</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Lanarkshir'!$B$9:$H$9</c:f>
              <c:numCache>
                <c:formatCode>#,##0</c:formatCode>
                <c:ptCount val="7"/>
                <c:pt idx="0">
                  <c:v>400</c:v>
                </c:pt>
                <c:pt idx="1">
                  <c:v>425</c:v>
                </c:pt>
                <c:pt idx="2">
                  <c:v>400</c:v>
                </c:pt>
                <c:pt idx="3">
                  <c:v>425</c:v>
                </c:pt>
                <c:pt idx="4">
                  <c:v>395</c:v>
                </c:pt>
                <c:pt idx="5">
                  <c:v>400</c:v>
                </c:pt>
                <c:pt idx="6">
                  <c:v>425</c:v>
                </c:pt>
              </c:numCache>
            </c:numRef>
          </c:val>
          <c:smooth val="0"/>
        </c:ser>
        <c:ser>
          <c:idx val="0"/>
          <c:order val="1"/>
          <c:tx>
            <c:strRef>
              <c:f>'BRMA Profile - North Lanarkshir'!$A$8</c:f>
              <c:strCache>
                <c:ptCount val="1"/>
                <c:pt idx="0">
                  <c:v>Mean</c:v>
                </c:pt>
              </c:strCache>
            </c:strRef>
          </c:tx>
          <c:cat>
            <c:numRef>
              <c:f>'BRMA Profile - North Lanarkshir'!$B$5:$H$5</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Lanarkshir'!$B$8:$H$8</c:f>
              <c:numCache>
                <c:formatCode>#,##0</c:formatCode>
                <c:ptCount val="7"/>
                <c:pt idx="0">
                  <c:v>373.16</c:v>
                </c:pt>
                <c:pt idx="1">
                  <c:v>378.99</c:v>
                </c:pt>
                <c:pt idx="2">
                  <c:v>382.48</c:v>
                </c:pt>
                <c:pt idx="3">
                  <c:v>382.66</c:v>
                </c:pt>
                <c:pt idx="4">
                  <c:v>375.12</c:v>
                </c:pt>
                <c:pt idx="5">
                  <c:v>383.63</c:v>
                </c:pt>
                <c:pt idx="6">
                  <c:v>381.35</c:v>
                </c:pt>
              </c:numCache>
            </c:numRef>
          </c:val>
          <c:smooth val="0"/>
        </c:ser>
        <c:ser>
          <c:idx val="2"/>
          <c:order val="2"/>
          <c:tx>
            <c:strRef>
              <c:f>'BRMA Profile - North Lanarkshir'!$A$7</c:f>
              <c:strCache>
                <c:ptCount val="1"/>
                <c:pt idx="0">
                  <c:v>Median</c:v>
                </c:pt>
              </c:strCache>
            </c:strRef>
          </c:tx>
          <c:cat>
            <c:numRef>
              <c:f>'BRMA Profile - North Lanarkshir'!$B$5:$H$5</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Lanarkshir'!$B$7:$H$7</c:f>
              <c:numCache>
                <c:formatCode>#,##0</c:formatCode>
                <c:ptCount val="7"/>
                <c:pt idx="0">
                  <c:v>375</c:v>
                </c:pt>
                <c:pt idx="1">
                  <c:v>375</c:v>
                </c:pt>
                <c:pt idx="2">
                  <c:v>375</c:v>
                </c:pt>
                <c:pt idx="3">
                  <c:v>375</c:v>
                </c:pt>
                <c:pt idx="4">
                  <c:v>375</c:v>
                </c:pt>
                <c:pt idx="5">
                  <c:v>375</c:v>
                </c:pt>
                <c:pt idx="6">
                  <c:v>375</c:v>
                </c:pt>
              </c:numCache>
            </c:numRef>
          </c:val>
          <c:smooth val="0"/>
        </c:ser>
        <c:ser>
          <c:idx val="3"/>
          <c:order val="3"/>
          <c:tx>
            <c:strRef>
              <c:f>'BRMA Profile - North Lanarkshir'!$A$6</c:f>
              <c:strCache>
                <c:ptCount val="1"/>
                <c:pt idx="0">
                  <c:v>Lower Quartile</c:v>
                </c:pt>
              </c:strCache>
            </c:strRef>
          </c:tx>
          <c:marker>
            <c:symbol val="circle"/>
            <c:size val="7"/>
          </c:marker>
          <c:cat>
            <c:numRef>
              <c:f>'BRMA Profile - North Lanarkshir'!$B$5:$H$5</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Lanarkshir'!$B$6:$H$6</c:f>
              <c:numCache>
                <c:formatCode>#,##0</c:formatCode>
                <c:ptCount val="7"/>
                <c:pt idx="0">
                  <c:v>350</c:v>
                </c:pt>
                <c:pt idx="1">
                  <c:v>350</c:v>
                </c:pt>
                <c:pt idx="2">
                  <c:v>350</c:v>
                </c:pt>
                <c:pt idx="3">
                  <c:v>350</c:v>
                </c:pt>
                <c:pt idx="4">
                  <c:v>350</c:v>
                </c:pt>
                <c:pt idx="5">
                  <c:v>350</c:v>
                </c:pt>
                <c:pt idx="6">
                  <c:v>350</c:v>
                </c:pt>
              </c:numCache>
            </c:numRef>
          </c:val>
          <c:smooth val="0"/>
        </c:ser>
        <c:dLbls>
          <c:showLegendKey val="0"/>
          <c:showVal val="0"/>
          <c:showCatName val="0"/>
          <c:showSerName val="0"/>
          <c:showPercent val="0"/>
          <c:showBubbleSize val="0"/>
        </c:dLbls>
        <c:marker val="1"/>
        <c:smooth val="0"/>
        <c:axId val="53308800"/>
        <c:axId val="53314688"/>
      </c:lineChart>
      <c:catAx>
        <c:axId val="53308800"/>
        <c:scaling>
          <c:orientation val="minMax"/>
        </c:scaling>
        <c:delete val="0"/>
        <c:axPos val="b"/>
        <c:numFmt formatCode="General" sourceLinked="1"/>
        <c:majorTickMark val="none"/>
        <c:minorTickMark val="none"/>
        <c:tickLblPos val="nextTo"/>
        <c:txPr>
          <a:bodyPr/>
          <a:lstStyle/>
          <a:p>
            <a:pPr>
              <a:defRPr sz="800"/>
            </a:pPr>
            <a:endParaRPr lang="en-US"/>
          </a:p>
        </c:txPr>
        <c:crossAx val="53314688"/>
        <c:crosses val="autoZero"/>
        <c:auto val="1"/>
        <c:lblAlgn val="ctr"/>
        <c:lblOffset val="100"/>
        <c:noMultiLvlLbl val="0"/>
      </c:catAx>
      <c:valAx>
        <c:axId val="5331468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3308800"/>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6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North Lanarkshir'!$A$31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North Lanarkshir'!$B$27:$H$27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Lanarkshir'!$B$31:$H$31</c:f>
              <c:numCache>
                <c:formatCode>#,##0</c:formatCode>
                <c:ptCount val="7"/>
                <c:pt idx="0">
                  <c:v>495</c:v>
                </c:pt>
                <c:pt idx="1">
                  <c:v>495</c:v>
                </c:pt>
                <c:pt idx="2">
                  <c:v>500</c:v>
                </c:pt>
                <c:pt idx="3">
                  <c:v>495</c:v>
                </c:pt>
                <c:pt idx="4">
                  <c:v>497.5</c:v>
                </c:pt>
                <c:pt idx="5">
                  <c:v>525</c:v>
                </c:pt>
                <c:pt idx="6">
                  <c:v>525</c:v>
                </c:pt>
              </c:numCache>
            </c:numRef>
          </c:val>
          <c:smooth val="0"/>
        </c:ser>
        <c:ser>
          <c:idx val="2"/>
          <c:order val="1"/>
          <c:tx>
            <c:strRef>
              <c:f>'BRMA Profile - North Lanarkshir'!$A$30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North Lanarkshir'!$B$27:$H$27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Lanarkshir'!$B$30:$H$30</c:f>
              <c:numCache>
                <c:formatCode>#,##0</c:formatCode>
                <c:ptCount val="7"/>
                <c:pt idx="0">
                  <c:v>454.65</c:v>
                </c:pt>
                <c:pt idx="1">
                  <c:v>463.08</c:v>
                </c:pt>
                <c:pt idx="2">
                  <c:v>464.37</c:v>
                </c:pt>
                <c:pt idx="3">
                  <c:v>463.09</c:v>
                </c:pt>
                <c:pt idx="4">
                  <c:v>463.85</c:v>
                </c:pt>
                <c:pt idx="5">
                  <c:v>474.83</c:v>
                </c:pt>
                <c:pt idx="6">
                  <c:v>475.8</c:v>
                </c:pt>
              </c:numCache>
            </c:numRef>
          </c:val>
          <c:smooth val="0"/>
        </c:ser>
        <c:ser>
          <c:idx val="1"/>
          <c:order val="2"/>
          <c:tx>
            <c:strRef>
              <c:f>'BRMA Profile - North Lanarkshir'!$A$29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North Lanarkshir'!$B$27:$H$27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Lanarkshir'!$B$29:$H$29</c:f>
              <c:numCache>
                <c:formatCode>#,##0</c:formatCode>
                <c:ptCount val="7"/>
                <c:pt idx="0">
                  <c:v>450</c:v>
                </c:pt>
                <c:pt idx="1">
                  <c:v>450</c:v>
                </c:pt>
                <c:pt idx="2">
                  <c:v>450</c:v>
                </c:pt>
                <c:pt idx="3">
                  <c:v>450</c:v>
                </c:pt>
                <c:pt idx="4">
                  <c:v>450</c:v>
                </c:pt>
                <c:pt idx="5">
                  <c:v>450</c:v>
                </c:pt>
                <c:pt idx="6">
                  <c:v>475</c:v>
                </c:pt>
              </c:numCache>
            </c:numRef>
          </c:val>
          <c:smooth val="0"/>
        </c:ser>
        <c:ser>
          <c:idx val="0"/>
          <c:order val="3"/>
          <c:tx>
            <c:strRef>
              <c:f>'BRMA Profile - North Lanarkshir'!$A$28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North Lanarkshir'!$B$27:$H$27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Lanarkshir'!$B$28:$H$28</c:f>
              <c:numCache>
                <c:formatCode>#,##0</c:formatCode>
                <c:ptCount val="7"/>
                <c:pt idx="0">
                  <c:v>425</c:v>
                </c:pt>
                <c:pt idx="1">
                  <c:v>425</c:v>
                </c:pt>
                <c:pt idx="2">
                  <c:v>425</c:v>
                </c:pt>
                <c:pt idx="3">
                  <c:v>425</c:v>
                </c:pt>
                <c:pt idx="4">
                  <c:v>425</c:v>
                </c:pt>
                <c:pt idx="5" formatCode="General">
                  <c:v>425</c:v>
                </c:pt>
                <c:pt idx="6" formatCode="General">
                  <c:v>425</c:v>
                </c:pt>
              </c:numCache>
            </c:numRef>
          </c:val>
          <c:smooth val="0"/>
        </c:ser>
        <c:dLbls>
          <c:showLegendKey val="0"/>
          <c:showVal val="0"/>
          <c:showCatName val="0"/>
          <c:showSerName val="0"/>
          <c:showPercent val="0"/>
          <c:showBubbleSize val="0"/>
        </c:dLbls>
        <c:marker val="1"/>
        <c:smooth val="0"/>
        <c:axId val="52527104"/>
        <c:axId val="52529024"/>
      </c:lineChart>
      <c:catAx>
        <c:axId val="52527104"/>
        <c:scaling>
          <c:orientation val="minMax"/>
        </c:scaling>
        <c:delete val="0"/>
        <c:axPos val="b"/>
        <c:numFmt formatCode="General" sourceLinked="1"/>
        <c:majorTickMark val="none"/>
        <c:minorTickMark val="none"/>
        <c:tickLblPos val="nextTo"/>
        <c:txPr>
          <a:bodyPr/>
          <a:lstStyle/>
          <a:p>
            <a:pPr>
              <a:defRPr sz="800"/>
            </a:pPr>
            <a:endParaRPr lang="en-US"/>
          </a:p>
        </c:txPr>
        <c:crossAx val="52529024"/>
        <c:crosses val="autoZero"/>
        <c:auto val="1"/>
        <c:lblAlgn val="ctr"/>
        <c:lblOffset val="100"/>
        <c:noMultiLvlLbl val="0"/>
      </c:catAx>
      <c:valAx>
        <c:axId val="52529024"/>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252710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6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North Lanarkshir'!$A$53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North Lanarkshir'!$B$49:$H$49</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Lanarkshir'!$B$53:$H$53</c:f>
              <c:numCache>
                <c:formatCode>#,##0</c:formatCode>
                <c:ptCount val="7"/>
                <c:pt idx="0">
                  <c:v>600</c:v>
                </c:pt>
                <c:pt idx="1">
                  <c:v>595</c:v>
                </c:pt>
                <c:pt idx="2">
                  <c:v>650</c:v>
                </c:pt>
                <c:pt idx="3">
                  <c:v>600</c:v>
                </c:pt>
                <c:pt idx="4">
                  <c:v>597.5</c:v>
                </c:pt>
                <c:pt idx="5">
                  <c:v>650</c:v>
                </c:pt>
                <c:pt idx="6">
                  <c:v>600</c:v>
                </c:pt>
              </c:numCache>
            </c:numRef>
          </c:val>
          <c:smooth val="0"/>
        </c:ser>
        <c:ser>
          <c:idx val="1"/>
          <c:order val="1"/>
          <c:tx>
            <c:strRef>
              <c:f>'BRMA Profile - North Lanarkshir'!$A$52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North Lanarkshir'!$B$49:$H$49</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Lanarkshir'!$B$52:$H$52</c:f>
              <c:numCache>
                <c:formatCode>#,##0</c:formatCode>
                <c:ptCount val="7"/>
                <c:pt idx="0">
                  <c:v>548.52</c:v>
                </c:pt>
                <c:pt idx="1">
                  <c:v>545.82000000000005</c:v>
                </c:pt>
                <c:pt idx="2">
                  <c:v>571.46</c:v>
                </c:pt>
                <c:pt idx="3">
                  <c:v>540.87</c:v>
                </c:pt>
                <c:pt idx="4">
                  <c:v>550.52</c:v>
                </c:pt>
                <c:pt idx="5">
                  <c:v>564.87</c:v>
                </c:pt>
                <c:pt idx="6">
                  <c:v>564.39</c:v>
                </c:pt>
              </c:numCache>
            </c:numRef>
          </c:val>
          <c:smooth val="0"/>
        </c:ser>
        <c:ser>
          <c:idx val="2"/>
          <c:order val="2"/>
          <c:tx>
            <c:strRef>
              <c:f>'BRMA Profile - North Lanarkshir'!$A$51</c:f>
              <c:strCache>
                <c:ptCount val="1"/>
                <c:pt idx="0">
                  <c:v>Median</c:v>
                </c:pt>
              </c:strCache>
            </c:strRef>
          </c:tx>
          <c:cat>
            <c:numRef>
              <c:f>'BRMA Profile - North Lanarkshir'!$B$49:$H$49</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Lanarkshir'!$B$51:$H$51</c:f>
              <c:numCache>
                <c:formatCode>#,##0</c:formatCode>
                <c:ptCount val="7"/>
                <c:pt idx="0">
                  <c:v>550</c:v>
                </c:pt>
                <c:pt idx="1">
                  <c:v>550</c:v>
                </c:pt>
                <c:pt idx="2">
                  <c:v>550</c:v>
                </c:pt>
                <c:pt idx="3">
                  <c:v>550</c:v>
                </c:pt>
                <c:pt idx="4">
                  <c:v>550</c:v>
                </c:pt>
                <c:pt idx="5">
                  <c:v>550</c:v>
                </c:pt>
                <c:pt idx="6">
                  <c:v>550</c:v>
                </c:pt>
              </c:numCache>
            </c:numRef>
          </c:val>
          <c:smooth val="0"/>
        </c:ser>
        <c:ser>
          <c:idx val="3"/>
          <c:order val="3"/>
          <c:tx>
            <c:strRef>
              <c:f>'BRMA Profile - North Lanarkshir'!$A$50</c:f>
              <c:strCache>
                <c:ptCount val="1"/>
                <c:pt idx="0">
                  <c:v>Lower Quartile</c:v>
                </c:pt>
              </c:strCache>
            </c:strRef>
          </c:tx>
          <c:marker>
            <c:symbol val="circle"/>
            <c:size val="7"/>
          </c:marker>
          <c:cat>
            <c:numRef>
              <c:f>'BRMA Profile - North Lanarkshir'!$B$49:$H$49</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Lanarkshir'!$B$50:$H$50</c:f>
              <c:numCache>
                <c:formatCode>#,##0</c:formatCode>
                <c:ptCount val="7"/>
                <c:pt idx="0">
                  <c:v>495</c:v>
                </c:pt>
                <c:pt idx="1">
                  <c:v>475</c:v>
                </c:pt>
                <c:pt idx="2">
                  <c:v>495</c:v>
                </c:pt>
                <c:pt idx="3">
                  <c:v>475</c:v>
                </c:pt>
                <c:pt idx="4">
                  <c:v>495</c:v>
                </c:pt>
                <c:pt idx="5">
                  <c:v>479</c:v>
                </c:pt>
                <c:pt idx="6">
                  <c:v>495</c:v>
                </c:pt>
              </c:numCache>
            </c:numRef>
          </c:val>
          <c:smooth val="0"/>
        </c:ser>
        <c:dLbls>
          <c:showLegendKey val="0"/>
          <c:showVal val="0"/>
          <c:showCatName val="0"/>
          <c:showSerName val="0"/>
          <c:showPercent val="0"/>
          <c:showBubbleSize val="0"/>
        </c:dLbls>
        <c:marker val="1"/>
        <c:smooth val="0"/>
        <c:axId val="52577408"/>
        <c:axId val="52578944"/>
      </c:lineChart>
      <c:catAx>
        <c:axId val="52577408"/>
        <c:scaling>
          <c:orientation val="minMax"/>
        </c:scaling>
        <c:delete val="0"/>
        <c:axPos val="b"/>
        <c:numFmt formatCode="General" sourceLinked="1"/>
        <c:majorTickMark val="none"/>
        <c:minorTickMark val="none"/>
        <c:tickLblPos val="nextTo"/>
        <c:txPr>
          <a:bodyPr/>
          <a:lstStyle/>
          <a:p>
            <a:pPr>
              <a:defRPr sz="800"/>
            </a:pPr>
            <a:endParaRPr lang="en-US"/>
          </a:p>
        </c:txPr>
        <c:crossAx val="52578944"/>
        <c:crosses val="autoZero"/>
        <c:auto val="1"/>
        <c:lblAlgn val="ctr"/>
        <c:lblOffset val="100"/>
        <c:noMultiLvlLbl val="0"/>
      </c:catAx>
      <c:valAx>
        <c:axId val="5257894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25774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6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North Lanarkshir'!$A$75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North Lanarkshir'!$B$71:$H$71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Lanarkshir'!$B$75:$H$75</c:f>
              <c:numCache>
                <c:formatCode>#,##0</c:formatCode>
                <c:ptCount val="7"/>
                <c:pt idx="0">
                  <c:v>850</c:v>
                </c:pt>
                <c:pt idx="1">
                  <c:v>850</c:v>
                </c:pt>
                <c:pt idx="2">
                  <c:v>850</c:v>
                </c:pt>
                <c:pt idx="3">
                  <c:v>895</c:v>
                </c:pt>
                <c:pt idx="4">
                  <c:v>850</c:v>
                </c:pt>
                <c:pt idx="5">
                  <c:v>950</c:v>
                </c:pt>
                <c:pt idx="6">
                  <c:v>925</c:v>
                </c:pt>
              </c:numCache>
            </c:numRef>
          </c:val>
          <c:smooth val="0"/>
        </c:ser>
        <c:ser>
          <c:idx val="1"/>
          <c:order val="1"/>
          <c:tx>
            <c:strRef>
              <c:f>'BRMA Profile - North Lanarkshir'!$A$74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North Lanarkshir'!$B$71:$H$71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Lanarkshir'!$B$74:$H$74</c:f>
              <c:numCache>
                <c:formatCode>#,##0</c:formatCode>
                <c:ptCount val="7"/>
                <c:pt idx="0">
                  <c:v>776.25</c:v>
                </c:pt>
                <c:pt idx="1">
                  <c:v>769.27</c:v>
                </c:pt>
                <c:pt idx="2">
                  <c:v>793.22</c:v>
                </c:pt>
                <c:pt idx="3">
                  <c:v>826.73</c:v>
                </c:pt>
                <c:pt idx="4">
                  <c:v>791.64</c:v>
                </c:pt>
                <c:pt idx="5">
                  <c:v>895.06</c:v>
                </c:pt>
                <c:pt idx="6">
                  <c:v>823.4</c:v>
                </c:pt>
              </c:numCache>
            </c:numRef>
          </c:val>
          <c:smooth val="0"/>
        </c:ser>
        <c:ser>
          <c:idx val="2"/>
          <c:order val="2"/>
          <c:tx>
            <c:strRef>
              <c:f>'BRMA Profile - North Lanarkshir'!$A$73</c:f>
              <c:strCache>
                <c:ptCount val="1"/>
                <c:pt idx="0">
                  <c:v>Median</c:v>
                </c:pt>
              </c:strCache>
            </c:strRef>
          </c:tx>
          <c:cat>
            <c:numRef>
              <c:f>'BRMA Profile - North Lanarkshir'!$B$71:$H$71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Lanarkshir'!$B$73:$H$73</c:f>
              <c:numCache>
                <c:formatCode>#,##0</c:formatCode>
                <c:ptCount val="7"/>
                <c:pt idx="0">
                  <c:v>795</c:v>
                </c:pt>
                <c:pt idx="1">
                  <c:v>750</c:v>
                </c:pt>
                <c:pt idx="2">
                  <c:v>795</c:v>
                </c:pt>
                <c:pt idx="3">
                  <c:v>800</c:v>
                </c:pt>
                <c:pt idx="4">
                  <c:v>795</c:v>
                </c:pt>
                <c:pt idx="5">
                  <c:v>850</c:v>
                </c:pt>
                <c:pt idx="6">
                  <c:v>795</c:v>
                </c:pt>
              </c:numCache>
            </c:numRef>
          </c:val>
          <c:smooth val="0"/>
        </c:ser>
        <c:ser>
          <c:idx val="3"/>
          <c:order val="3"/>
          <c:tx>
            <c:strRef>
              <c:f>'BRMA Profile - North Lanarkshir'!$A$72</c:f>
              <c:strCache>
                <c:ptCount val="1"/>
                <c:pt idx="0">
                  <c:v>Lower Quartile</c:v>
                </c:pt>
              </c:strCache>
            </c:strRef>
          </c:tx>
          <c:marker>
            <c:symbol val="circle"/>
            <c:size val="7"/>
          </c:marker>
          <c:cat>
            <c:numRef>
              <c:f>'BRMA Profile - North Lanarkshir'!$B$71:$H$71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Lanarkshir'!$B$72:$H$72</c:f>
              <c:numCache>
                <c:formatCode>#,##0</c:formatCode>
                <c:ptCount val="7"/>
                <c:pt idx="0">
                  <c:v>695</c:v>
                </c:pt>
                <c:pt idx="1">
                  <c:v>695</c:v>
                </c:pt>
                <c:pt idx="2">
                  <c:v>725</c:v>
                </c:pt>
                <c:pt idx="3">
                  <c:v>750</c:v>
                </c:pt>
                <c:pt idx="4">
                  <c:v>695</c:v>
                </c:pt>
                <c:pt idx="5">
                  <c:v>750</c:v>
                </c:pt>
                <c:pt idx="6">
                  <c:v>695</c:v>
                </c:pt>
              </c:numCache>
            </c:numRef>
          </c:val>
          <c:smooth val="0"/>
        </c:ser>
        <c:dLbls>
          <c:showLegendKey val="0"/>
          <c:showVal val="0"/>
          <c:showCatName val="0"/>
          <c:showSerName val="0"/>
          <c:showPercent val="0"/>
          <c:showBubbleSize val="0"/>
        </c:dLbls>
        <c:marker val="1"/>
        <c:smooth val="0"/>
        <c:axId val="52623232"/>
        <c:axId val="52624768"/>
      </c:lineChart>
      <c:catAx>
        <c:axId val="52623232"/>
        <c:scaling>
          <c:orientation val="minMax"/>
        </c:scaling>
        <c:delete val="0"/>
        <c:axPos val="b"/>
        <c:numFmt formatCode="General" sourceLinked="1"/>
        <c:majorTickMark val="none"/>
        <c:minorTickMark val="none"/>
        <c:tickLblPos val="nextTo"/>
        <c:txPr>
          <a:bodyPr/>
          <a:lstStyle/>
          <a:p>
            <a:pPr>
              <a:defRPr sz="800"/>
            </a:pPr>
            <a:endParaRPr lang="en-US"/>
          </a:p>
        </c:txPr>
        <c:crossAx val="52624768"/>
        <c:crosses val="autoZero"/>
        <c:auto val="1"/>
        <c:lblAlgn val="ctr"/>
        <c:lblOffset val="100"/>
        <c:noMultiLvlLbl val="0"/>
      </c:catAx>
      <c:valAx>
        <c:axId val="5262476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262323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North Lanarkshir'!$A$97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North Lanarkshir'!$B$93:$H$93</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Lanarkshir'!$B$97:$H$97</c:f>
              <c:numCache>
                <c:formatCode>#,##0</c:formatCode>
                <c:ptCount val="7"/>
                <c:pt idx="0">
                  <c:v>320.33</c:v>
                </c:pt>
                <c:pt idx="1">
                  <c:v>349</c:v>
                </c:pt>
                <c:pt idx="2">
                  <c:v>329</c:v>
                </c:pt>
                <c:pt idx="3">
                  <c:v>300</c:v>
                </c:pt>
                <c:pt idx="4">
                  <c:v>325</c:v>
                </c:pt>
                <c:pt idx="5">
                  <c:v>338.81</c:v>
                </c:pt>
                <c:pt idx="6">
                  <c:v>359.52</c:v>
                </c:pt>
              </c:numCache>
            </c:numRef>
          </c:val>
          <c:smooth val="0"/>
        </c:ser>
        <c:ser>
          <c:idx val="1"/>
          <c:order val="1"/>
          <c:tx>
            <c:strRef>
              <c:f>'BRMA Profile - North Lanarkshir'!$A$96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North Lanarkshir'!$B$93:$H$93</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Lanarkshir'!$B$96:$H$96</c:f>
              <c:numCache>
                <c:formatCode>#,##0</c:formatCode>
                <c:ptCount val="7"/>
                <c:pt idx="0">
                  <c:v>296.88</c:v>
                </c:pt>
                <c:pt idx="1">
                  <c:v>306.67</c:v>
                </c:pt>
                <c:pt idx="2">
                  <c:v>297.25</c:v>
                </c:pt>
                <c:pt idx="3">
                  <c:v>274.70999999999998</c:v>
                </c:pt>
                <c:pt idx="4">
                  <c:v>296.10000000000002</c:v>
                </c:pt>
                <c:pt idx="5">
                  <c:v>310.17</c:v>
                </c:pt>
                <c:pt idx="6">
                  <c:v>319.95999999999998</c:v>
                </c:pt>
              </c:numCache>
            </c:numRef>
          </c:val>
          <c:smooth val="0"/>
        </c:ser>
        <c:ser>
          <c:idx val="2"/>
          <c:order val="2"/>
          <c:tx>
            <c:strRef>
              <c:f>'BRMA Profile - North Lanarkshir'!$A$95</c:f>
              <c:strCache>
                <c:ptCount val="1"/>
                <c:pt idx="0">
                  <c:v>Median</c:v>
                </c:pt>
              </c:strCache>
            </c:strRef>
          </c:tx>
          <c:cat>
            <c:numRef>
              <c:f>'BRMA Profile - North Lanarkshir'!$B$93:$H$93</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Lanarkshir'!$B$95:$H$95</c:f>
              <c:numCache>
                <c:formatCode>#,##0</c:formatCode>
                <c:ptCount val="7"/>
                <c:pt idx="0">
                  <c:v>300</c:v>
                </c:pt>
                <c:pt idx="1">
                  <c:v>300</c:v>
                </c:pt>
                <c:pt idx="2">
                  <c:v>301.5</c:v>
                </c:pt>
                <c:pt idx="3">
                  <c:v>275</c:v>
                </c:pt>
                <c:pt idx="4">
                  <c:v>300</c:v>
                </c:pt>
                <c:pt idx="5">
                  <c:v>300</c:v>
                </c:pt>
                <c:pt idx="6">
                  <c:v>325</c:v>
                </c:pt>
              </c:numCache>
            </c:numRef>
          </c:val>
          <c:smooth val="0"/>
        </c:ser>
        <c:ser>
          <c:idx val="3"/>
          <c:order val="3"/>
          <c:tx>
            <c:strRef>
              <c:f>'BRMA Profile - North Lanarkshir'!$A$94</c:f>
              <c:strCache>
                <c:ptCount val="1"/>
                <c:pt idx="0">
                  <c:v>Lower Quartile</c:v>
                </c:pt>
              </c:strCache>
            </c:strRef>
          </c:tx>
          <c:marker>
            <c:symbol val="circle"/>
            <c:size val="7"/>
          </c:marker>
          <c:cat>
            <c:numRef>
              <c:f>'BRMA Profile - North Lanarkshir'!$B$93:$H$93</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Lanarkshir'!$B$94:$H$94</c:f>
              <c:numCache>
                <c:formatCode>#,##0</c:formatCode>
                <c:ptCount val="7"/>
                <c:pt idx="0">
                  <c:v>260</c:v>
                </c:pt>
                <c:pt idx="1">
                  <c:v>280</c:v>
                </c:pt>
                <c:pt idx="2">
                  <c:v>255.5</c:v>
                </c:pt>
                <c:pt idx="3">
                  <c:v>253</c:v>
                </c:pt>
                <c:pt idx="4">
                  <c:v>260</c:v>
                </c:pt>
                <c:pt idx="5">
                  <c:v>260.70999999999998</c:v>
                </c:pt>
                <c:pt idx="6">
                  <c:v>260.70999999999998</c:v>
                </c:pt>
              </c:numCache>
            </c:numRef>
          </c:val>
          <c:smooth val="0"/>
        </c:ser>
        <c:dLbls>
          <c:showLegendKey val="0"/>
          <c:showVal val="0"/>
          <c:showCatName val="0"/>
          <c:showSerName val="0"/>
          <c:showPercent val="0"/>
          <c:showBubbleSize val="0"/>
        </c:dLbls>
        <c:marker val="1"/>
        <c:smooth val="0"/>
        <c:axId val="52673152"/>
        <c:axId val="52674944"/>
      </c:lineChart>
      <c:catAx>
        <c:axId val="52673152"/>
        <c:scaling>
          <c:orientation val="minMax"/>
        </c:scaling>
        <c:delete val="0"/>
        <c:axPos val="b"/>
        <c:numFmt formatCode="General" sourceLinked="1"/>
        <c:majorTickMark val="none"/>
        <c:minorTickMark val="none"/>
        <c:tickLblPos val="nextTo"/>
        <c:txPr>
          <a:bodyPr/>
          <a:lstStyle/>
          <a:p>
            <a:pPr>
              <a:defRPr sz="800"/>
            </a:pPr>
            <a:endParaRPr lang="en-US"/>
          </a:p>
        </c:txPr>
        <c:crossAx val="52674944"/>
        <c:crosses val="autoZero"/>
        <c:auto val="1"/>
        <c:lblAlgn val="ctr"/>
        <c:lblOffset val="100"/>
        <c:noMultiLvlLbl val="0"/>
      </c:catAx>
      <c:valAx>
        <c:axId val="5267494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2673152"/>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North Lanarkshir'!$I$6</c:f>
              <c:strCache>
                <c:ptCount val="1"/>
                <c:pt idx="0">
                  <c:v>Lower Quartile</c:v>
                </c:pt>
              </c:strCache>
            </c:strRef>
          </c:tx>
          <c:invertIfNegative val="0"/>
          <c:cat>
            <c:strRef>
              <c:f>'BRMA Profile - North Lanarkshir'!$J$5:$P$5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Lanarkshir'!$J$6:$P$6</c:f>
              <c:numCache>
                <c:formatCode>0.0%</c:formatCode>
                <c:ptCount val="7"/>
                <c:pt idx="0">
                  <c:v>0</c:v>
                </c:pt>
                <c:pt idx="1">
                  <c:v>0</c:v>
                </c:pt>
                <c:pt idx="2">
                  <c:v>0</c:v>
                </c:pt>
                <c:pt idx="3">
                  <c:v>0</c:v>
                </c:pt>
                <c:pt idx="4">
                  <c:v>0</c:v>
                </c:pt>
                <c:pt idx="5">
                  <c:v>0</c:v>
                </c:pt>
                <c:pt idx="6">
                  <c:v>0</c:v>
                </c:pt>
              </c:numCache>
            </c:numRef>
          </c:val>
        </c:ser>
        <c:ser>
          <c:idx val="2"/>
          <c:order val="1"/>
          <c:tx>
            <c:strRef>
              <c:f>'BRMA Profile - North Lanarkshir'!$I$7</c:f>
              <c:strCache>
                <c:ptCount val="1"/>
                <c:pt idx="0">
                  <c:v>Median</c:v>
                </c:pt>
              </c:strCache>
            </c:strRef>
          </c:tx>
          <c:invertIfNegative val="0"/>
          <c:cat>
            <c:strRef>
              <c:f>'BRMA Profile - North Lanarkshir'!$J$5:$P$5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Lanarkshir'!$J$7:$P$7</c:f>
              <c:numCache>
                <c:formatCode>0.0%</c:formatCode>
                <c:ptCount val="7"/>
                <c:pt idx="0">
                  <c:v>0</c:v>
                </c:pt>
                <c:pt idx="1">
                  <c:v>0</c:v>
                </c:pt>
                <c:pt idx="2">
                  <c:v>0</c:v>
                </c:pt>
                <c:pt idx="3">
                  <c:v>0</c:v>
                </c:pt>
                <c:pt idx="4">
                  <c:v>0</c:v>
                </c:pt>
                <c:pt idx="5">
                  <c:v>0</c:v>
                </c:pt>
                <c:pt idx="6">
                  <c:v>0</c:v>
                </c:pt>
              </c:numCache>
            </c:numRef>
          </c:val>
        </c:ser>
        <c:ser>
          <c:idx val="0"/>
          <c:order val="2"/>
          <c:tx>
            <c:strRef>
              <c:f>'BRMA Profile - North Lanarkshir'!$I$8</c:f>
              <c:strCache>
                <c:ptCount val="1"/>
                <c:pt idx="0">
                  <c:v>Mean</c:v>
                </c:pt>
              </c:strCache>
            </c:strRef>
          </c:tx>
          <c:invertIfNegative val="0"/>
          <c:cat>
            <c:strRef>
              <c:f>'BRMA Profile - North Lanarkshir'!$J$5:$P$5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Lanarkshir'!$J$8:$P$8</c:f>
              <c:numCache>
                <c:formatCode>0.0%</c:formatCode>
                <c:ptCount val="7"/>
                <c:pt idx="0">
                  <c:v>1.5623325115232012E-2</c:v>
                </c:pt>
                <c:pt idx="1">
                  <c:v>9.2086862450195817E-3</c:v>
                </c:pt>
                <c:pt idx="2">
                  <c:v>4.706128425016054E-4</c:v>
                </c:pt>
                <c:pt idx="3">
                  <c:v>-1.9704176030941323E-2</c:v>
                </c:pt>
                <c:pt idx="4">
                  <c:v>2.268607378972054E-2</c:v>
                </c:pt>
                <c:pt idx="5">
                  <c:v>-5.9432265464118839E-3</c:v>
                </c:pt>
                <c:pt idx="6">
                  <c:v>2.1947689998928155E-2</c:v>
                </c:pt>
              </c:numCache>
            </c:numRef>
          </c:val>
        </c:ser>
        <c:ser>
          <c:idx val="1"/>
          <c:order val="3"/>
          <c:tx>
            <c:strRef>
              <c:f>'BRMA Profile - North Lanarkshir'!$I$9</c:f>
              <c:strCache>
                <c:ptCount val="1"/>
                <c:pt idx="0">
                  <c:v>Upper Quartile</c:v>
                </c:pt>
              </c:strCache>
            </c:strRef>
          </c:tx>
          <c:invertIfNegative val="0"/>
          <c:cat>
            <c:strRef>
              <c:f>'BRMA Profile - North Lanarkshir'!$J$5:$P$5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Lanarkshir'!$J$9:$P$9</c:f>
              <c:numCache>
                <c:formatCode>0.0%</c:formatCode>
                <c:ptCount val="7"/>
                <c:pt idx="0">
                  <c:v>6.25E-2</c:v>
                </c:pt>
                <c:pt idx="1">
                  <c:v>-5.8823529411764719E-2</c:v>
                </c:pt>
                <c:pt idx="2">
                  <c:v>6.25E-2</c:v>
                </c:pt>
                <c:pt idx="3">
                  <c:v>-7.0588235294117618E-2</c:v>
                </c:pt>
                <c:pt idx="4">
                  <c:v>1.2658227848101333E-2</c:v>
                </c:pt>
                <c:pt idx="5">
                  <c:v>6.25E-2</c:v>
                </c:pt>
                <c:pt idx="6">
                  <c:v>6.25E-2</c:v>
                </c:pt>
              </c:numCache>
            </c:numRef>
          </c:val>
        </c:ser>
        <c:dLbls>
          <c:showLegendKey val="0"/>
          <c:showVal val="0"/>
          <c:showCatName val="0"/>
          <c:showSerName val="0"/>
          <c:showPercent val="0"/>
          <c:showBubbleSize val="0"/>
        </c:dLbls>
        <c:gapWidth val="150"/>
        <c:axId val="53755264"/>
        <c:axId val="53765248"/>
      </c:barChart>
      <c:catAx>
        <c:axId val="53755264"/>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53765248"/>
        <c:crosses val="autoZero"/>
        <c:auto val="1"/>
        <c:lblAlgn val="ctr"/>
        <c:lblOffset val="100"/>
        <c:noMultiLvlLbl val="0"/>
      </c:catAx>
      <c:valAx>
        <c:axId val="53765248"/>
        <c:scaling>
          <c:orientation val="minMax"/>
          <c:max val="0.14000000000000001"/>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375526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North Lanarkshir'!$I$28</c:f>
              <c:strCache>
                <c:ptCount val="1"/>
                <c:pt idx="0">
                  <c:v>Lower Quartile</c:v>
                </c:pt>
              </c:strCache>
            </c:strRef>
          </c:tx>
          <c:invertIfNegative val="0"/>
          <c:cat>
            <c:strRef>
              <c:f>'BRMA Profile - North Lanarkshir'!$J$27:$P$27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Lanarkshir'!$J$28:$P$28</c:f>
              <c:numCache>
                <c:formatCode>0.0%</c:formatCode>
                <c:ptCount val="7"/>
                <c:pt idx="0">
                  <c:v>0</c:v>
                </c:pt>
                <c:pt idx="1">
                  <c:v>0</c:v>
                </c:pt>
                <c:pt idx="2">
                  <c:v>0</c:v>
                </c:pt>
                <c:pt idx="3">
                  <c:v>0</c:v>
                </c:pt>
                <c:pt idx="4">
                  <c:v>0</c:v>
                </c:pt>
                <c:pt idx="5">
                  <c:v>0</c:v>
                </c:pt>
                <c:pt idx="6">
                  <c:v>0</c:v>
                </c:pt>
              </c:numCache>
            </c:numRef>
          </c:val>
        </c:ser>
        <c:ser>
          <c:idx val="2"/>
          <c:order val="1"/>
          <c:tx>
            <c:strRef>
              <c:f>'BRMA Profile - North Lanarkshir'!$I$29</c:f>
              <c:strCache>
                <c:ptCount val="1"/>
                <c:pt idx="0">
                  <c:v>Median</c:v>
                </c:pt>
              </c:strCache>
            </c:strRef>
          </c:tx>
          <c:invertIfNegative val="0"/>
          <c:cat>
            <c:strRef>
              <c:f>'BRMA Profile - North Lanarkshir'!$J$27:$P$27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Lanarkshir'!$J$29:$P$29</c:f>
              <c:numCache>
                <c:formatCode>0.0%</c:formatCode>
                <c:ptCount val="7"/>
                <c:pt idx="0">
                  <c:v>0</c:v>
                </c:pt>
                <c:pt idx="1">
                  <c:v>0</c:v>
                </c:pt>
                <c:pt idx="2">
                  <c:v>0</c:v>
                </c:pt>
                <c:pt idx="3">
                  <c:v>0</c:v>
                </c:pt>
                <c:pt idx="4">
                  <c:v>0</c:v>
                </c:pt>
                <c:pt idx="5">
                  <c:v>5.555555555555558E-2</c:v>
                </c:pt>
                <c:pt idx="6">
                  <c:v>5.555555555555558E-2</c:v>
                </c:pt>
              </c:numCache>
            </c:numRef>
          </c:val>
        </c:ser>
        <c:ser>
          <c:idx val="0"/>
          <c:order val="2"/>
          <c:tx>
            <c:strRef>
              <c:f>'BRMA Profile - North Lanarkshir'!$I$30</c:f>
              <c:strCache>
                <c:ptCount val="1"/>
                <c:pt idx="0">
                  <c:v>Mean</c:v>
                </c:pt>
              </c:strCache>
            </c:strRef>
          </c:tx>
          <c:invertIfNegative val="0"/>
          <c:cat>
            <c:strRef>
              <c:f>'BRMA Profile - North Lanarkshir'!$J$27:$P$27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Lanarkshir'!$J$30:$P$30</c:f>
              <c:numCache>
                <c:formatCode>0.0%</c:formatCode>
                <c:ptCount val="7"/>
                <c:pt idx="0">
                  <c:v>1.8541735400857906E-2</c:v>
                </c:pt>
                <c:pt idx="1">
                  <c:v>2.7856957761078771E-3</c:v>
                </c:pt>
                <c:pt idx="2">
                  <c:v>-2.7564226801903846E-3</c:v>
                </c:pt>
                <c:pt idx="3">
                  <c:v>1.6411496685311278E-3</c:v>
                </c:pt>
                <c:pt idx="4">
                  <c:v>2.3671445510401901E-2</c:v>
                </c:pt>
                <c:pt idx="5">
                  <c:v>2.0428363835478525E-3</c:v>
                </c:pt>
                <c:pt idx="6">
                  <c:v>4.6519300560871057E-2</c:v>
                </c:pt>
              </c:numCache>
            </c:numRef>
          </c:val>
        </c:ser>
        <c:ser>
          <c:idx val="1"/>
          <c:order val="3"/>
          <c:tx>
            <c:strRef>
              <c:f>'BRMA Profile - North Lanarkshir'!$I$31</c:f>
              <c:strCache>
                <c:ptCount val="1"/>
                <c:pt idx="0">
                  <c:v>Upper Quartile</c:v>
                </c:pt>
              </c:strCache>
            </c:strRef>
          </c:tx>
          <c:invertIfNegative val="0"/>
          <c:cat>
            <c:strRef>
              <c:f>'BRMA Profile - North Lanarkshir'!$J$27:$P$27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Lanarkshir'!$J$31:$P$31</c:f>
              <c:numCache>
                <c:formatCode>0.0%</c:formatCode>
                <c:ptCount val="7"/>
                <c:pt idx="0">
                  <c:v>0</c:v>
                </c:pt>
                <c:pt idx="1">
                  <c:v>1.0101010101010166E-2</c:v>
                </c:pt>
                <c:pt idx="2">
                  <c:v>-1.0000000000000009E-2</c:v>
                </c:pt>
                <c:pt idx="3">
                  <c:v>5.050505050504972E-3</c:v>
                </c:pt>
                <c:pt idx="4">
                  <c:v>5.5276381909547645E-2</c:v>
                </c:pt>
                <c:pt idx="5">
                  <c:v>0</c:v>
                </c:pt>
                <c:pt idx="6">
                  <c:v>6.0606060606060552E-2</c:v>
                </c:pt>
              </c:numCache>
            </c:numRef>
          </c:val>
        </c:ser>
        <c:dLbls>
          <c:showLegendKey val="0"/>
          <c:showVal val="0"/>
          <c:showCatName val="0"/>
          <c:showSerName val="0"/>
          <c:showPercent val="0"/>
          <c:showBubbleSize val="0"/>
        </c:dLbls>
        <c:gapWidth val="150"/>
        <c:axId val="53870976"/>
        <c:axId val="53872512"/>
      </c:barChart>
      <c:catAx>
        <c:axId val="5387097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53872512"/>
        <c:crosses val="autoZero"/>
        <c:auto val="1"/>
        <c:lblAlgn val="ctr"/>
        <c:lblOffset val="100"/>
        <c:noMultiLvlLbl val="0"/>
      </c:catAx>
      <c:valAx>
        <c:axId val="53872512"/>
        <c:scaling>
          <c:orientation val="minMax"/>
          <c:max val="0.14000000000000001"/>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5387097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North Lanarkshir'!$I$50</c:f>
              <c:strCache>
                <c:ptCount val="1"/>
                <c:pt idx="0">
                  <c:v>Lower Quartile</c:v>
                </c:pt>
              </c:strCache>
            </c:strRef>
          </c:tx>
          <c:invertIfNegative val="0"/>
          <c:cat>
            <c:strRef>
              <c:f>'BRMA Profile - North Lanarkshir'!$J$49:$P$49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Lanarkshir'!$J$50:$P$50</c:f>
              <c:numCache>
                <c:formatCode>0.0%</c:formatCode>
                <c:ptCount val="7"/>
                <c:pt idx="0">
                  <c:v>-4.0404040404040442E-2</c:v>
                </c:pt>
                <c:pt idx="1">
                  <c:v>4.2105263157894646E-2</c:v>
                </c:pt>
                <c:pt idx="2">
                  <c:v>-4.0404040404040442E-2</c:v>
                </c:pt>
                <c:pt idx="3">
                  <c:v>4.2105263157894646E-2</c:v>
                </c:pt>
                <c:pt idx="4">
                  <c:v>-3.2323232323232309E-2</c:v>
                </c:pt>
                <c:pt idx="5">
                  <c:v>3.3402922755741082E-2</c:v>
                </c:pt>
                <c:pt idx="6">
                  <c:v>0</c:v>
                </c:pt>
              </c:numCache>
            </c:numRef>
          </c:val>
        </c:ser>
        <c:ser>
          <c:idx val="2"/>
          <c:order val="1"/>
          <c:tx>
            <c:strRef>
              <c:f>'BRMA Profile - North Lanarkshir'!$I$51</c:f>
              <c:strCache>
                <c:ptCount val="1"/>
                <c:pt idx="0">
                  <c:v>Median</c:v>
                </c:pt>
              </c:strCache>
            </c:strRef>
          </c:tx>
          <c:invertIfNegative val="0"/>
          <c:cat>
            <c:strRef>
              <c:f>'BRMA Profile - North Lanarkshir'!$J$49:$P$49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Lanarkshir'!$J$51:$P$51</c:f>
              <c:numCache>
                <c:formatCode>0.0%</c:formatCode>
                <c:ptCount val="7"/>
                <c:pt idx="0">
                  <c:v>0</c:v>
                </c:pt>
                <c:pt idx="1">
                  <c:v>0</c:v>
                </c:pt>
                <c:pt idx="2">
                  <c:v>0</c:v>
                </c:pt>
                <c:pt idx="3">
                  <c:v>0</c:v>
                </c:pt>
                <c:pt idx="4">
                  <c:v>0</c:v>
                </c:pt>
                <c:pt idx="5">
                  <c:v>0</c:v>
                </c:pt>
                <c:pt idx="6">
                  <c:v>0</c:v>
                </c:pt>
              </c:numCache>
            </c:numRef>
          </c:val>
        </c:ser>
        <c:ser>
          <c:idx val="0"/>
          <c:order val="2"/>
          <c:tx>
            <c:strRef>
              <c:f>'BRMA Profile - North Lanarkshir'!$I$52</c:f>
              <c:strCache>
                <c:ptCount val="1"/>
                <c:pt idx="0">
                  <c:v>Mean</c:v>
                </c:pt>
              </c:strCache>
            </c:strRef>
          </c:tx>
          <c:invertIfNegative val="0"/>
          <c:cat>
            <c:strRef>
              <c:f>'BRMA Profile - North Lanarkshir'!$J$49:$P$49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Lanarkshir'!$J$52:$P$52</c:f>
              <c:numCache>
                <c:formatCode>0.0%</c:formatCode>
                <c:ptCount val="7"/>
                <c:pt idx="0">
                  <c:v>-4.9223364690438309E-3</c:v>
                </c:pt>
                <c:pt idx="1">
                  <c:v>4.6975193287164263E-2</c:v>
                </c:pt>
                <c:pt idx="2">
                  <c:v>-5.3529555874426982E-2</c:v>
                </c:pt>
                <c:pt idx="3">
                  <c:v>1.7841625529239957E-2</c:v>
                </c:pt>
                <c:pt idx="4">
                  <c:v>2.6066264622538693E-2</c:v>
                </c:pt>
                <c:pt idx="5">
                  <c:v>-8.4975304052259393E-4</c:v>
                </c:pt>
                <c:pt idx="6">
                  <c:v>2.8932399912491746E-2</c:v>
                </c:pt>
              </c:numCache>
            </c:numRef>
          </c:val>
        </c:ser>
        <c:ser>
          <c:idx val="1"/>
          <c:order val="3"/>
          <c:tx>
            <c:strRef>
              <c:f>'BRMA Profile - North Lanarkshir'!$I$53</c:f>
              <c:strCache>
                <c:ptCount val="1"/>
                <c:pt idx="0">
                  <c:v>Upper Quartile</c:v>
                </c:pt>
              </c:strCache>
            </c:strRef>
          </c:tx>
          <c:invertIfNegative val="0"/>
          <c:cat>
            <c:strRef>
              <c:f>'BRMA Profile - North Lanarkshir'!$J$49:$P$49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Lanarkshir'!$J$53:$P$53</c:f>
              <c:numCache>
                <c:formatCode>0.0%</c:formatCode>
                <c:ptCount val="7"/>
                <c:pt idx="0">
                  <c:v>-8.3333333333333037E-3</c:v>
                </c:pt>
                <c:pt idx="1">
                  <c:v>9.243697478991586E-2</c:v>
                </c:pt>
                <c:pt idx="2">
                  <c:v>-7.6923076923076872E-2</c:v>
                </c:pt>
                <c:pt idx="3">
                  <c:v>-4.1666666666666519E-3</c:v>
                </c:pt>
                <c:pt idx="4">
                  <c:v>8.786610878661083E-2</c:v>
                </c:pt>
                <c:pt idx="5">
                  <c:v>-7.6923076923076872E-2</c:v>
                </c:pt>
                <c:pt idx="6">
                  <c:v>0</c:v>
                </c:pt>
              </c:numCache>
            </c:numRef>
          </c:val>
        </c:ser>
        <c:dLbls>
          <c:showLegendKey val="0"/>
          <c:showVal val="0"/>
          <c:showCatName val="0"/>
          <c:showSerName val="0"/>
          <c:showPercent val="0"/>
          <c:showBubbleSize val="0"/>
        </c:dLbls>
        <c:gapWidth val="150"/>
        <c:axId val="66598016"/>
        <c:axId val="66599552"/>
      </c:barChart>
      <c:catAx>
        <c:axId val="6659801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66599552"/>
        <c:crosses val="autoZero"/>
        <c:auto val="1"/>
        <c:lblAlgn val="ctr"/>
        <c:lblOffset val="100"/>
        <c:noMultiLvlLbl val="0"/>
      </c:catAx>
      <c:valAx>
        <c:axId val="66599552"/>
        <c:scaling>
          <c:orientation val="minMax"/>
          <c:max val="0.14000000000000001"/>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6659801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North Lanarkshir'!$I$72</c:f>
              <c:strCache>
                <c:ptCount val="1"/>
                <c:pt idx="0">
                  <c:v>Lower Quartile</c:v>
                </c:pt>
              </c:strCache>
            </c:strRef>
          </c:tx>
          <c:invertIfNegative val="0"/>
          <c:cat>
            <c:strRef>
              <c:f>'BRMA Profile - North Lanarkshir'!$J$71:$P$71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Lanarkshir'!$J$72:$P$72</c:f>
              <c:numCache>
                <c:formatCode>0.0%</c:formatCode>
                <c:ptCount val="7"/>
                <c:pt idx="0">
                  <c:v>0</c:v>
                </c:pt>
                <c:pt idx="1">
                  <c:v>4.3165467625899234E-2</c:v>
                </c:pt>
                <c:pt idx="2">
                  <c:v>3.4482758620689724E-2</c:v>
                </c:pt>
                <c:pt idx="3">
                  <c:v>-7.3333333333333361E-2</c:v>
                </c:pt>
                <c:pt idx="4">
                  <c:v>7.9136690647481966E-2</c:v>
                </c:pt>
                <c:pt idx="5">
                  <c:v>-7.3333333333333361E-2</c:v>
                </c:pt>
                <c:pt idx="6">
                  <c:v>0</c:v>
                </c:pt>
              </c:numCache>
            </c:numRef>
          </c:val>
        </c:ser>
        <c:ser>
          <c:idx val="2"/>
          <c:order val="1"/>
          <c:tx>
            <c:strRef>
              <c:f>'BRMA Profile - North Lanarkshir'!$I$73</c:f>
              <c:strCache>
                <c:ptCount val="1"/>
                <c:pt idx="0">
                  <c:v>Median</c:v>
                </c:pt>
              </c:strCache>
            </c:strRef>
          </c:tx>
          <c:invertIfNegative val="0"/>
          <c:cat>
            <c:strRef>
              <c:f>'BRMA Profile - North Lanarkshir'!$J$71:$P$71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Lanarkshir'!$J$73:$P$73</c:f>
              <c:numCache>
                <c:formatCode>0.0%</c:formatCode>
                <c:ptCount val="7"/>
                <c:pt idx="0">
                  <c:v>-5.6603773584905648E-2</c:v>
                </c:pt>
                <c:pt idx="1">
                  <c:v>6.0000000000000053E-2</c:v>
                </c:pt>
                <c:pt idx="2">
                  <c:v>6.2893081761006275E-3</c:v>
                </c:pt>
                <c:pt idx="3">
                  <c:v>-6.2499999999999778E-3</c:v>
                </c:pt>
                <c:pt idx="4">
                  <c:v>6.9182389937106903E-2</c:v>
                </c:pt>
                <c:pt idx="5">
                  <c:v>-6.4705882352941169E-2</c:v>
                </c:pt>
                <c:pt idx="6">
                  <c:v>0</c:v>
                </c:pt>
              </c:numCache>
            </c:numRef>
          </c:val>
        </c:ser>
        <c:ser>
          <c:idx val="0"/>
          <c:order val="2"/>
          <c:tx>
            <c:strRef>
              <c:f>'BRMA Profile - North Lanarkshir'!$I$74</c:f>
              <c:strCache>
                <c:ptCount val="1"/>
                <c:pt idx="0">
                  <c:v>Mean</c:v>
                </c:pt>
              </c:strCache>
            </c:strRef>
          </c:tx>
          <c:invertIfNegative val="0"/>
          <c:cat>
            <c:strRef>
              <c:f>'BRMA Profile - North Lanarkshir'!$J$71:$P$71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Lanarkshir'!$J$74:$P$74</c:f>
              <c:numCache>
                <c:formatCode>0.0%</c:formatCode>
                <c:ptCount val="7"/>
                <c:pt idx="0">
                  <c:v>-8.9919484702093433E-3</c:v>
                </c:pt>
                <c:pt idx="1">
                  <c:v>3.1133412195978094E-2</c:v>
                </c:pt>
                <c:pt idx="2">
                  <c:v>4.2245530874158499E-2</c:v>
                </c:pt>
                <c:pt idx="3">
                  <c:v>-4.2444328861901748E-2</c:v>
                </c:pt>
                <c:pt idx="4">
                  <c:v>0.13064018998534688</c:v>
                </c:pt>
                <c:pt idx="5">
                  <c:v>-8.0061671843228321E-2</c:v>
                </c:pt>
                <c:pt idx="6">
                  <c:v>6.0740740740740762E-2</c:v>
                </c:pt>
              </c:numCache>
            </c:numRef>
          </c:val>
        </c:ser>
        <c:ser>
          <c:idx val="1"/>
          <c:order val="3"/>
          <c:tx>
            <c:strRef>
              <c:f>'BRMA Profile - North Lanarkshir'!$I$75</c:f>
              <c:strCache>
                <c:ptCount val="1"/>
                <c:pt idx="0">
                  <c:v>Upper Quartile</c:v>
                </c:pt>
              </c:strCache>
            </c:strRef>
          </c:tx>
          <c:invertIfNegative val="0"/>
          <c:cat>
            <c:strRef>
              <c:f>'BRMA Profile - North Lanarkshir'!$J$71:$P$71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Lanarkshir'!$J$75:$P$75</c:f>
              <c:numCache>
                <c:formatCode>0.0%</c:formatCode>
                <c:ptCount val="7"/>
                <c:pt idx="0">
                  <c:v>0</c:v>
                </c:pt>
                <c:pt idx="1">
                  <c:v>0</c:v>
                </c:pt>
                <c:pt idx="2">
                  <c:v>5.2941176470588269E-2</c:v>
                </c:pt>
                <c:pt idx="3">
                  <c:v>-5.027932960893855E-2</c:v>
                </c:pt>
                <c:pt idx="4">
                  <c:v>0.11764705882352944</c:v>
                </c:pt>
                <c:pt idx="5">
                  <c:v>-2.6315789473684181E-2</c:v>
                </c:pt>
                <c:pt idx="6">
                  <c:v>8.8235294117646967E-2</c:v>
                </c:pt>
              </c:numCache>
            </c:numRef>
          </c:val>
        </c:ser>
        <c:dLbls>
          <c:showLegendKey val="0"/>
          <c:showVal val="0"/>
          <c:showCatName val="0"/>
          <c:showSerName val="0"/>
          <c:showPercent val="0"/>
          <c:showBubbleSize val="0"/>
        </c:dLbls>
        <c:gapWidth val="150"/>
        <c:axId val="66619264"/>
        <c:axId val="66620800"/>
      </c:barChart>
      <c:catAx>
        <c:axId val="6661926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66620800"/>
        <c:crosses val="autoZero"/>
        <c:auto val="1"/>
        <c:lblAlgn val="ctr"/>
        <c:lblOffset val="100"/>
        <c:noMultiLvlLbl val="0"/>
      </c:catAx>
      <c:valAx>
        <c:axId val="66620800"/>
        <c:scaling>
          <c:orientation val="minMax"/>
          <c:max val="0.14000000000000001"/>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6661926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North Lanarkshir'!$I$94</c:f>
              <c:strCache>
                <c:ptCount val="1"/>
                <c:pt idx="0">
                  <c:v>Lower Quartile</c:v>
                </c:pt>
              </c:strCache>
            </c:strRef>
          </c:tx>
          <c:invertIfNegative val="0"/>
          <c:cat>
            <c:strRef>
              <c:f>'BRMA Profile - North Lanarkshir'!$J$93:$P$93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Lanarkshir'!$J$94:$P$94</c:f>
              <c:numCache>
                <c:formatCode>0.0%</c:formatCode>
                <c:ptCount val="7"/>
                <c:pt idx="0">
                  <c:v>7.6923076923076872E-2</c:v>
                </c:pt>
                <c:pt idx="1">
                  <c:v>-8.7500000000000022E-2</c:v>
                </c:pt>
                <c:pt idx="2">
                  <c:v>-9.7847358121331274E-3</c:v>
                </c:pt>
                <c:pt idx="3">
                  <c:v>2.7667984189723382E-2</c:v>
                </c:pt>
                <c:pt idx="4">
                  <c:v>2.7307692307692033E-3</c:v>
                </c:pt>
                <c:pt idx="5">
                  <c:v>0</c:v>
                </c:pt>
                <c:pt idx="6">
                  <c:v>2.7307692307692033E-3</c:v>
                </c:pt>
              </c:numCache>
            </c:numRef>
          </c:val>
        </c:ser>
        <c:ser>
          <c:idx val="2"/>
          <c:order val="1"/>
          <c:tx>
            <c:strRef>
              <c:f>'BRMA Profile - North Lanarkshir'!$I$95</c:f>
              <c:strCache>
                <c:ptCount val="1"/>
                <c:pt idx="0">
                  <c:v>Median</c:v>
                </c:pt>
              </c:strCache>
            </c:strRef>
          </c:tx>
          <c:invertIfNegative val="0"/>
          <c:cat>
            <c:strRef>
              <c:f>'BRMA Profile - North Lanarkshir'!$J$93:$P$93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Lanarkshir'!$J$95:$P$95</c:f>
              <c:numCache>
                <c:formatCode>0.0%</c:formatCode>
                <c:ptCount val="7"/>
                <c:pt idx="0">
                  <c:v>0</c:v>
                </c:pt>
                <c:pt idx="1">
                  <c:v>4.9999999999998934E-3</c:v>
                </c:pt>
                <c:pt idx="2">
                  <c:v>-8.7893864013267042E-2</c:v>
                </c:pt>
                <c:pt idx="3">
                  <c:v>9.0909090909090828E-2</c:v>
                </c:pt>
                <c:pt idx="4">
                  <c:v>0</c:v>
                </c:pt>
                <c:pt idx="5">
                  <c:v>8.3333333333333259E-2</c:v>
                </c:pt>
                <c:pt idx="6">
                  <c:v>8.3333333333333259E-2</c:v>
                </c:pt>
              </c:numCache>
            </c:numRef>
          </c:val>
        </c:ser>
        <c:ser>
          <c:idx val="0"/>
          <c:order val="2"/>
          <c:tx>
            <c:strRef>
              <c:f>'BRMA Profile - North Lanarkshir'!$I$96</c:f>
              <c:strCache>
                <c:ptCount val="1"/>
                <c:pt idx="0">
                  <c:v>Mean</c:v>
                </c:pt>
              </c:strCache>
            </c:strRef>
          </c:tx>
          <c:invertIfNegative val="0"/>
          <c:cat>
            <c:strRef>
              <c:f>'BRMA Profile - North Lanarkshir'!$J$93:$P$93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Lanarkshir'!$J$96:$P$96</c:f>
              <c:numCache>
                <c:formatCode>0.0%</c:formatCode>
                <c:ptCount val="7"/>
                <c:pt idx="0">
                  <c:v>3.2976286715171277E-2</c:v>
                </c:pt>
                <c:pt idx="1">
                  <c:v>-3.0717057423288896E-2</c:v>
                </c:pt>
                <c:pt idx="2">
                  <c:v>-7.5828427249789776E-2</c:v>
                </c:pt>
                <c:pt idx="3">
                  <c:v>7.7863929234465612E-2</c:v>
                </c:pt>
                <c:pt idx="4">
                  <c:v>4.7517730496453803E-2</c:v>
                </c:pt>
                <c:pt idx="5">
                  <c:v>3.1563336234967876E-2</c:v>
                </c:pt>
                <c:pt idx="6">
                  <c:v>7.7741848558340099E-2</c:v>
                </c:pt>
              </c:numCache>
            </c:numRef>
          </c:val>
        </c:ser>
        <c:ser>
          <c:idx val="1"/>
          <c:order val="3"/>
          <c:tx>
            <c:strRef>
              <c:f>'BRMA Profile - North Lanarkshir'!$I$97</c:f>
              <c:strCache>
                <c:ptCount val="1"/>
                <c:pt idx="0">
                  <c:v>Upper Quartile</c:v>
                </c:pt>
              </c:strCache>
            </c:strRef>
          </c:tx>
          <c:invertIfNegative val="0"/>
          <c:cat>
            <c:strRef>
              <c:f>'BRMA Profile - North Lanarkshir'!$J$93:$P$93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North Lanarkshir'!$J$97:$P$97</c:f>
              <c:numCache>
                <c:formatCode>0.0%</c:formatCode>
                <c:ptCount val="7"/>
                <c:pt idx="0">
                  <c:v>8.9501451628008599E-2</c:v>
                </c:pt>
                <c:pt idx="1">
                  <c:v>-5.7306590257879653E-2</c:v>
                </c:pt>
                <c:pt idx="2">
                  <c:v>-8.8145896656534939E-2</c:v>
                </c:pt>
                <c:pt idx="3">
                  <c:v>8.3333333333333259E-2</c:v>
                </c:pt>
                <c:pt idx="4">
                  <c:v>4.2492307692307607E-2</c:v>
                </c:pt>
                <c:pt idx="5">
                  <c:v>6.1125704672235104E-2</c:v>
                </c:pt>
                <c:pt idx="6">
                  <c:v>0.12234258421003341</c:v>
                </c:pt>
              </c:numCache>
            </c:numRef>
          </c:val>
        </c:ser>
        <c:dLbls>
          <c:showLegendKey val="0"/>
          <c:showVal val="0"/>
          <c:showCatName val="0"/>
          <c:showSerName val="0"/>
          <c:showPercent val="0"/>
          <c:showBubbleSize val="0"/>
        </c:dLbls>
        <c:gapWidth val="150"/>
        <c:axId val="66665472"/>
        <c:axId val="66675456"/>
      </c:barChart>
      <c:catAx>
        <c:axId val="6666547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66675456"/>
        <c:crosses val="autoZero"/>
        <c:auto val="1"/>
        <c:lblAlgn val="ctr"/>
        <c:lblOffset val="100"/>
        <c:noMultiLvlLbl val="0"/>
      </c:catAx>
      <c:valAx>
        <c:axId val="66675456"/>
        <c:scaling>
          <c:orientation val="minMax"/>
          <c:max val="0.14000000000000001"/>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666654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17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North Lanarkshir'!$A$142</c:f>
              <c:strCache>
                <c:ptCount val="1"/>
                <c:pt idx="0">
                  <c:v>1 Bedroom </c:v>
                </c:pt>
              </c:strCache>
            </c:strRef>
          </c:tx>
          <c:invertIfNegative val="0"/>
          <c:cat>
            <c:numRef>
              <c:f>'BRMA Profile - North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Lanarkshir'!$B$142:$H$142</c:f>
              <c:numCache>
                <c:formatCode>#,##0</c:formatCode>
                <c:ptCount val="7"/>
                <c:pt idx="0">
                  <c:v>153</c:v>
                </c:pt>
                <c:pt idx="1">
                  <c:v>185</c:v>
                </c:pt>
                <c:pt idx="2">
                  <c:v>162</c:v>
                </c:pt>
                <c:pt idx="3">
                  <c:v>127</c:v>
                </c:pt>
                <c:pt idx="4">
                  <c:v>164</c:v>
                </c:pt>
                <c:pt idx="5">
                  <c:v>160</c:v>
                </c:pt>
                <c:pt idx="6">
                  <c:v>181</c:v>
                </c:pt>
              </c:numCache>
            </c:numRef>
          </c:val>
        </c:ser>
        <c:ser>
          <c:idx val="1"/>
          <c:order val="1"/>
          <c:tx>
            <c:strRef>
              <c:f>'BRMA Profile - North Lanarkshir'!$A$143</c:f>
              <c:strCache>
                <c:ptCount val="1"/>
                <c:pt idx="0">
                  <c:v>2 Bedrooms</c:v>
                </c:pt>
              </c:strCache>
            </c:strRef>
          </c:tx>
          <c:invertIfNegative val="0"/>
          <c:cat>
            <c:numRef>
              <c:f>'BRMA Profile - North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Lanarkshir'!$B$143:$H$143</c:f>
              <c:numCache>
                <c:formatCode>#,##0</c:formatCode>
                <c:ptCount val="7"/>
                <c:pt idx="0">
                  <c:v>468</c:v>
                </c:pt>
                <c:pt idx="1">
                  <c:v>548</c:v>
                </c:pt>
                <c:pt idx="2">
                  <c:v>430</c:v>
                </c:pt>
                <c:pt idx="3">
                  <c:v>431</c:v>
                </c:pt>
                <c:pt idx="4">
                  <c:v>468</c:v>
                </c:pt>
                <c:pt idx="5">
                  <c:v>437</c:v>
                </c:pt>
                <c:pt idx="6">
                  <c:v>505</c:v>
                </c:pt>
              </c:numCache>
            </c:numRef>
          </c:val>
        </c:ser>
        <c:ser>
          <c:idx val="2"/>
          <c:order val="2"/>
          <c:tx>
            <c:strRef>
              <c:f>'BRMA Profile - North Lanarkshir'!$A$144</c:f>
              <c:strCache>
                <c:ptCount val="1"/>
                <c:pt idx="0">
                  <c:v>3 Bedrooms</c:v>
                </c:pt>
              </c:strCache>
            </c:strRef>
          </c:tx>
          <c:invertIfNegative val="0"/>
          <c:cat>
            <c:numRef>
              <c:f>'BRMA Profile - North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Lanarkshir'!$B$144:$H$144</c:f>
              <c:numCache>
                <c:formatCode>#,##0</c:formatCode>
                <c:ptCount val="7"/>
                <c:pt idx="0">
                  <c:v>180</c:v>
                </c:pt>
                <c:pt idx="1">
                  <c:v>251</c:v>
                </c:pt>
                <c:pt idx="2">
                  <c:v>229</c:v>
                </c:pt>
                <c:pt idx="3">
                  <c:v>199</c:v>
                </c:pt>
                <c:pt idx="4">
                  <c:v>200</c:v>
                </c:pt>
                <c:pt idx="5">
                  <c:v>237</c:v>
                </c:pt>
                <c:pt idx="6">
                  <c:v>215</c:v>
                </c:pt>
              </c:numCache>
            </c:numRef>
          </c:val>
        </c:ser>
        <c:ser>
          <c:idx val="3"/>
          <c:order val="3"/>
          <c:tx>
            <c:strRef>
              <c:f>'BRMA Profile - North Lanarkshir'!$A$145</c:f>
              <c:strCache>
                <c:ptCount val="1"/>
                <c:pt idx="0">
                  <c:v>4 Bedrooms</c:v>
                </c:pt>
              </c:strCache>
            </c:strRef>
          </c:tx>
          <c:invertIfNegative val="0"/>
          <c:cat>
            <c:numRef>
              <c:f>'BRMA Profile - North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Lanarkshir'!$B$145:$H$145</c:f>
              <c:numCache>
                <c:formatCode>#,##0</c:formatCode>
                <c:ptCount val="7"/>
                <c:pt idx="0">
                  <c:v>102</c:v>
                </c:pt>
                <c:pt idx="1">
                  <c:v>97</c:v>
                </c:pt>
                <c:pt idx="2">
                  <c:v>96</c:v>
                </c:pt>
                <c:pt idx="3">
                  <c:v>66</c:v>
                </c:pt>
                <c:pt idx="4">
                  <c:v>55</c:v>
                </c:pt>
                <c:pt idx="5">
                  <c:v>62</c:v>
                </c:pt>
                <c:pt idx="6">
                  <c:v>47</c:v>
                </c:pt>
              </c:numCache>
            </c:numRef>
          </c:val>
        </c:ser>
        <c:ser>
          <c:idx val="4"/>
          <c:order val="4"/>
          <c:tx>
            <c:strRef>
              <c:f>'BRMA Profile - North Lanarkshir'!$A$146</c:f>
              <c:strCache>
                <c:ptCount val="1"/>
                <c:pt idx="0">
                  <c:v>1 Bedroom Shared</c:v>
                </c:pt>
              </c:strCache>
            </c:strRef>
          </c:tx>
          <c:invertIfNegative val="0"/>
          <c:cat>
            <c:numRef>
              <c:f>'BRMA Profile - North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Lanarkshir'!$B$146:$H$146</c:f>
              <c:numCache>
                <c:formatCode>#,##0</c:formatCode>
                <c:ptCount val="7"/>
                <c:pt idx="0">
                  <c:v>44</c:v>
                </c:pt>
                <c:pt idx="1">
                  <c:v>51</c:v>
                </c:pt>
                <c:pt idx="2">
                  <c:v>64</c:v>
                </c:pt>
                <c:pt idx="3">
                  <c:v>59</c:v>
                </c:pt>
                <c:pt idx="4">
                  <c:v>51</c:v>
                </c:pt>
                <c:pt idx="5">
                  <c:v>64</c:v>
                </c:pt>
                <c:pt idx="6">
                  <c:v>69</c:v>
                </c:pt>
              </c:numCache>
            </c:numRef>
          </c:val>
        </c:ser>
        <c:dLbls>
          <c:showLegendKey val="0"/>
          <c:showVal val="0"/>
          <c:showCatName val="0"/>
          <c:showSerName val="0"/>
          <c:showPercent val="0"/>
          <c:showBubbleSize val="0"/>
        </c:dLbls>
        <c:gapWidth val="150"/>
        <c:overlap val="100"/>
        <c:axId val="66388736"/>
        <c:axId val="66390272"/>
      </c:barChart>
      <c:catAx>
        <c:axId val="66388736"/>
        <c:scaling>
          <c:orientation val="minMax"/>
        </c:scaling>
        <c:delete val="0"/>
        <c:axPos val="b"/>
        <c:numFmt formatCode="General" sourceLinked="1"/>
        <c:majorTickMark val="out"/>
        <c:minorTickMark val="none"/>
        <c:tickLblPos val="nextTo"/>
        <c:crossAx val="66390272"/>
        <c:crosses val="autoZero"/>
        <c:auto val="1"/>
        <c:lblAlgn val="ctr"/>
        <c:lblOffset val="100"/>
        <c:noMultiLvlLbl val="0"/>
      </c:catAx>
      <c:valAx>
        <c:axId val="66390272"/>
        <c:scaling>
          <c:orientation val="minMax"/>
        </c:scaling>
        <c:delete val="0"/>
        <c:axPos val="l"/>
        <c:majorGridlines/>
        <c:numFmt formatCode="#,##0" sourceLinked="1"/>
        <c:majorTickMark val="out"/>
        <c:minorTickMark val="none"/>
        <c:tickLblPos val="nextTo"/>
        <c:crossAx val="663887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North Lanarkshir'!$I$142</c:f>
              <c:strCache>
                <c:ptCount val="1"/>
                <c:pt idx="0">
                  <c:v>1 Bedroom </c:v>
                </c:pt>
              </c:strCache>
            </c:strRef>
          </c:tx>
          <c:invertIfNegative val="0"/>
          <c:cat>
            <c:numRef>
              <c:f>'BRMA Profile - North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Lanarkshir'!$J$142:$P$142</c:f>
              <c:numCache>
                <c:formatCode>0%</c:formatCode>
                <c:ptCount val="7"/>
                <c:pt idx="0">
                  <c:v>0.16156282998944033</c:v>
                </c:pt>
                <c:pt idx="1">
                  <c:v>0.16342756183745583</c:v>
                </c:pt>
                <c:pt idx="2">
                  <c:v>0.16513761467889909</c:v>
                </c:pt>
                <c:pt idx="3">
                  <c:v>0.14399092970521543</c:v>
                </c:pt>
                <c:pt idx="4">
                  <c:v>0.17484008528784648</c:v>
                </c:pt>
                <c:pt idx="5">
                  <c:v>0.16666666666666666</c:v>
                </c:pt>
                <c:pt idx="6">
                  <c:v>0.17797443461160276</c:v>
                </c:pt>
              </c:numCache>
            </c:numRef>
          </c:val>
        </c:ser>
        <c:ser>
          <c:idx val="1"/>
          <c:order val="1"/>
          <c:tx>
            <c:strRef>
              <c:f>'BRMA Profile - North Lanarkshir'!$I$143</c:f>
              <c:strCache>
                <c:ptCount val="1"/>
                <c:pt idx="0">
                  <c:v>2 Bedrooms</c:v>
                </c:pt>
              </c:strCache>
            </c:strRef>
          </c:tx>
          <c:invertIfNegative val="0"/>
          <c:cat>
            <c:numRef>
              <c:f>'BRMA Profile - North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Lanarkshir'!$J$143:$P$143</c:f>
              <c:numCache>
                <c:formatCode>0%</c:formatCode>
                <c:ptCount val="7"/>
                <c:pt idx="0">
                  <c:v>0.49419218585005281</c:v>
                </c:pt>
                <c:pt idx="1">
                  <c:v>0.48409893992932862</c:v>
                </c:pt>
                <c:pt idx="2">
                  <c:v>0.4383282364933741</c:v>
                </c:pt>
                <c:pt idx="3">
                  <c:v>0.4886621315192744</c:v>
                </c:pt>
                <c:pt idx="4">
                  <c:v>0.49893390191897652</c:v>
                </c:pt>
                <c:pt idx="5">
                  <c:v>0.45520833333333333</c:v>
                </c:pt>
                <c:pt idx="6">
                  <c:v>0.49655850540806296</c:v>
                </c:pt>
              </c:numCache>
            </c:numRef>
          </c:val>
        </c:ser>
        <c:ser>
          <c:idx val="2"/>
          <c:order val="2"/>
          <c:tx>
            <c:strRef>
              <c:f>'BRMA Profile - North Lanarkshir'!$I$144</c:f>
              <c:strCache>
                <c:ptCount val="1"/>
                <c:pt idx="0">
                  <c:v>3 Bedrooms</c:v>
                </c:pt>
              </c:strCache>
            </c:strRef>
          </c:tx>
          <c:invertIfNegative val="0"/>
          <c:cat>
            <c:numRef>
              <c:f>'BRMA Profile - North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Lanarkshir'!$J$144:$P$144</c:f>
              <c:numCache>
                <c:formatCode>0%</c:formatCode>
                <c:ptCount val="7"/>
                <c:pt idx="0">
                  <c:v>0.19007391763463569</c:v>
                </c:pt>
                <c:pt idx="1">
                  <c:v>0.22173144876325088</c:v>
                </c:pt>
                <c:pt idx="2">
                  <c:v>0.23343527013251783</c:v>
                </c:pt>
                <c:pt idx="3">
                  <c:v>0.2256235827664399</c:v>
                </c:pt>
                <c:pt idx="4">
                  <c:v>0.21321961620469082</c:v>
                </c:pt>
                <c:pt idx="5">
                  <c:v>0.24687500000000001</c:v>
                </c:pt>
                <c:pt idx="6">
                  <c:v>0.21140609636184857</c:v>
                </c:pt>
              </c:numCache>
            </c:numRef>
          </c:val>
        </c:ser>
        <c:ser>
          <c:idx val="3"/>
          <c:order val="3"/>
          <c:tx>
            <c:strRef>
              <c:f>'BRMA Profile - North Lanarkshir'!$I$145</c:f>
              <c:strCache>
                <c:ptCount val="1"/>
                <c:pt idx="0">
                  <c:v>4 Bedrooms</c:v>
                </c:pt>
              </c:strCache>
            </c:strRef>
          </c:tx>
          <c:invertIfNegative val="0"/>
          <c:cat>
            <c:numRef>
              <c:f>'BRMA Profile - North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Lanarkshir'!$J$145:$P$145</c:f>
              <c:numCache>
                <c:formatCode>0%</c:formatCode>
                <c:ptCount val="7"/>
                <c:pt idx="0">
                  <c:v>0.10770855332629356</c:v>
                </c:pt>
                <c:pt idx="1">
                  <c:v>8.5689045936395758E-2</c:v>
                </c:pt>
                <c:pt idx="2">
                  <c:v>9.7859327217125383E-2</c:v>
                </c:pt>
                <c:pt idx="3">
                  <c:v>7.4829931972789115E-2</c:v>
                </c:pt>
                <c:pt idx="4">
                  <c:v>5.8635394456289978E-2</c:v>
                </c:pt>
                <c:pt idx="5">
                  <c:v>6.458333333333334E-2</c:v>
                </c:pt>
                <c:pt idx="6">
                  <c:v>4.6214355948869225E-2</c:v>
                </c:pt>
              </c:numCache>
            </c:numRef>
          </c:val>
        </c:ser>
        <c:ser>
          <c:idx val="4"/>
          <c:order val="4"/>
          <c:tx>
            <c:strRef>
              <c:f>'BRMA Profile - North Lanarkshir'!$I$146</c:f>
              <c:strCache>
                <c:ptCount val="1"/>
                <c:pt idx="0">
                  <c:v>1 Bedroom Shared</c:v>
                </c:pt>
              </c:strCache>
            </c:strRef>
          </c:tx>
          <c:invertIfNegative val="0"/>
          <c:cat>
            <c:numRef>
              <c:f>'BRMA Profile - North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Lanarkshir'!$J$146:$P$146</c:f>
              <c:numCache>
                <c:formatCode>0%</c:formatCode>
                <c:ptCount val="7"/>
                <c:pt idx="0">
                  <c:v>4.6462513199577615E-2</c:v>
                </c:pt>
                <c:pt idx="1">
                  <c:v>4.5053003533568906E-2</c:v>
                </c:pt>
                <c:pt idx="2">
                  <c:v>6.5239551478083593E-2</c:v>
                </c:pt>
                <c:pt idx="3">
                  <c:v>6.6893424036281179E-2</c:v>
                </c:pt>
                <c:pt idx="4">
                  <c:v>5.4371002132196165E-2</c:v>
                </c:pt>
                <c:pt idx="5">
                  <c:v>6.6666666666666666E-2</c:v>
                </c:pt>
                <c:pt idx="6">
                  <c:v>6.7846607669616518E-2</c:v>
                </c:pt>
              </c:numCache>
            </c:numRef>
          </c:val>
        </c:ser>
        <c:dLbls>
          <c:showLegendKey val="0"/>
          <c:showVal val="0"/>
          <c:showCatName val="0"/>
          <c:showSerName val="0"/>
          <c:showPercent val="0"/>
          <c:showBubbleSize val="0"/>
        </c:dLbls>
        <c:gapWidth val="150"/>
        <c:overlap val="100"/>
        <c:axId val="66426752"/>
        <c:axId val="66428288"/>
      </c:barChart>
      <c:catAx>
        <c:axId val="66426752"/>
        <c:scaling>
          <c:orientation val="minMax"/>
        </c:scaling>
        <c:delete val="0"/>
        <c:axPos val="b"/>
        <c:numFmt formatCode="General" sourceLinked="1"/>
        <c:majorTickMark val="out"/>
        <c:minorTickMark val="none"/>
        <c:tickLblPos val="nextTo"/>
        <c:crossAx val="66428288"/>
        <c:crosses val="autoZero"/>
        <c:auto val="1"/>
        <c:lblAlgn val="ctr"/>
        <c:lblOffset val="100"/>
        <c:noMultiLvlLbl val="0"/>
      </c:catAx>
      <c:valAx>
        <c:axId val="66428288"/>
        <c:scaling>
          <c:orientation val="minMax"/>
        </c:scaling>
        <c:delete val="0"/>
        <c:axPos val="l"/>
        <c:majorGridlines/>
        <c:numFmt formatCode="0%" sourceLinked="1"/>
        <c:majorTickMark val="out"/>
        <c:minorTickMark val="none"/>
        <c:tickLblPos val="nextTo"/>
        <c:crossAx val="664267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North Lanarkshir'!$A$122</c:f>
              <c:strCache>
                <c:ptCount val="1"/>
                <c:pt idx="0">
                  <c:v>4 Bedrooms</c:v>
                </c:pt>
              </c:strCache>
            </c:strRef>
          </c:tx>
          <c:cat>
            <c:numRef>
              <c:f>'BRMA Profile - North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Lanarkshir'!$B$122:$H$122</c:f>
              <c:numCache>
                <c:formatCode>#,##0</c:formatCode>
                <c:ptCount val="7"/>
                <c:pt idx="0">
                  <c:v>776.25</c:v>
                </c:pt>
                <c:pt idx="1">
                  <c:v>769.27</c:v>
                </c:pt>
                <c:pt idx="2">
                  <c:v>793.22</c:v>
                </c:pt>
                <c:pt idx="3">
                  <c:v>826.73</c:v>
                </c:pt>
                <c:pt idx="4">
                  <c:v>791.64</c:v>
                </c:pt>
                <c:pt idx="5">
                  <c:v>895.06</c:v>
                </c:pt>
                <c:pt idx="6">
                  <c:v>823.4</c:v>
                </c:pt>
              </c:numCache>
            </c:numRef>
          </c:val>
          <c:smooth val="0"/>
        </c:ser>
        <c:ser>
          <c:idx val="0"/>
          <c:order val="1"/>
          <c:tx>
            <c:strRef>
              <c:f>'BRMA Profile - North Lanarkshir'!$A$121</c:f>
              <c:strCache>
                <c:ptCount val="1"/>
                <c:pt idx="0">
                  <c:v>3 Bedrooms</c:v>
                </c:pt>
              </c:strCache>
            </c:strRef>
          </c:tx>
          <c:cat>
            <c:numRef>
              <c:f>'BRMA Profile - North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Lanarkshir'!$B$121:$H$121</c:f>
              <c:numCache>
                <c:formatCode>#,##0</c:formatCode>
                <c:ptCount val="7"/>
                <c:pt idx="0">
                  <c:v>548.52</c:v>
                </c:pt>
                <c:pt idx="1">
                  <c:v>545.82000000000005</c:v>
                </c:pt>
                <c:pt idx="2">
                  <c:v>571.46</c:v>
                </c:pt>
                <c:pt idx="3">
                  <c:v>540.87</c:v>
                </c:pt>
                <c:pt idx="4">
                  <c:v>550.52</c:v>
                </c:pt>
                <c:pt idx="5">
                  <c:v>564.87</c:v>
                </c:pt>
                <c:pt idx="6">
                  <c:v>564.39</c:v>
                </c:pt>
              </c:numCache>
            </c:numRef>
          </c:val>
          <c:smooth val="0"/>
        </c:ser>
        <c:ser>
          <c:idx val="1"/>
          <c:order val="2"/>
          <c:tx>
            <c:strRef>
              <c:f>'BRMA Profile - North Lanarkshir'!$A$120</c:f>
              <c:strCache>
                <c:ptCount val="1"/>
                <c:pt idx="0">
                  <c:v>2 Bedrooms</c:v>
                </c:pt>
              </c:strCache>
            </c:strRef>
          </c:tx>
          <c:cat>
            <c:numRef>
              <c:f>'BRMA Profile - North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Lanarkshir'!$B$120:$H$120</c:f>
              <c:numCache>
                <c:formatCode>#,##0</c:formatCode>
                <c:ptCount val="7"/>
                <c:pt idx="0">
                  <c:v>454.65</c:v>
                </c:pt>
                <c:pt idx="1">
                  <c:v>463.08</c:v>
                </c:pt>
                <c:pt idx="2">
                  <c:v>464.37</c:v>
                </c:pt>
                <c:pt idx="3">
                  <c:v>463.09</c:v>
                </c:pt>
                <c:pt idx="4">
                  <c:v>463.85</c:v>
                </c:pt>
                <c:pt idx="5">
                  <c:v>474.83</c:v>
                </c:pt>
                <c:pt idx="6">
                  <c:v>475.8</c:v>
                </c:pt>
              </c:numCache>
            </c:numRef>
          </c:val>
          <c:smooth val="0"/>
        </c:ser>
        <c:ser>
          <c:idx val="2"/>
          <c:order val="3"/>
          <c:tx>
            <c:strRef>
              <c:f>'BRMA Profile - North Lanarkshir'!$A$119</c:f>
              <c:strCache>
                <c:ptCount val="1"/>
                <c:pt idx="0">
                  <c:v>1 Bedroom </c:v>
                </c:pt>
              </c:strCache>
            </c:strRef>
          </c:tx>
          <c:cat>
            <c:numRef>
              <c:f>'BRMA Profile - North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Lanarkshir'!$B$119:$H$119</c:f>
              <c:numCache>
                <c:formatCode>#,##0</c:formatCode>
                <c:ptCount val="7"/>
                <c:pt idx="0">
                  <c:v>373.16</c:v>
                </c:pt>
                <c:pt idx="1">
                  <c:v>378.99</c:v>
                </c:pt>
                <c:pt idx="2">
                  <c:v>382.48</c:v>
                </c:pt>
                <c:pt idx="3">
                  <c:v>382.66</c:v>
                </c:pt>
                <c:pt idx="4">
                  <c:v>375.12</c:v>
                </c:pt>
                <c:pt idx="5">
                  <c:v>383.63</c:v>
                </c:pt>
                <c:pt idx="6">
                  <c:v>381.35</c:v>
                </c:pt>
              </c:numCache>
            </c:numRef>
          </c:val>
          <c:smooth val="0"/>
        </c:ser>
        <c:ser>
          <c:idx val="3"/>
          <c:order val="4"/>
          <c:tx>
            <c:strRef>
              <c:f>'BRMA Profile - North Lanarkshir'!$A$118</c:f>
              <c:strCache>
                <c:ptCount val="1"/>
                <c:pt idx="0">
                  <c:v>1 Bedroom Shared</c:v>
                </c:pt>
              </c:strCache>
            </c:strRef>
          </c:tx>
          <c:cat>
            <c:numRef>
              <c:f>'BRMA Profile - North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Lanarkshir'!$B$118:$H$118</c:f>
              <c:numCache>
                <c:formatCode>#,##0</c:formatCode>
                <c:ptCount val="7"/>
                <c:pt idx="0">
                  <c:v>296.88</c:v>
                </c:pt>
                <c:pt idx="1">
                  <c:v>306.67</c:v>
                </c:pt>
                <c:pt idx="2">
                  <c:v>297.25</c:v>
                </c:pt>
                <c:pt idx="3">
                  <c:v>274.70999999999998</c:v>
                </c:pt>
                <c:pt idx="4">
                  <c:v>296.10000000000002</c:v>
                </c:pt>
                <c:pt idx="5">
                  <c:v>310.17</c:v>
                </c:pt>
                <c:pt idx="6">
                  <c:v>319.95999999999998</c:v>
                </c:pt>
              </c:numCache>
            </c:numRef>
          </c:val>
          <c:smooth val="0"/>
        </c:ser>
        <c:dLbls>
          <c:showLegendKey val="0"/>
          <c:showVal val="0"/>
          <c:showCatName val="0"/>
          <c:showSerName val="0"/>
          <c:showPercent val="0"/>
          <c:showBubbleSize val="0"/>
        </c:dLbls>
        <c:marker val="1"/>
        <c:smooth val="0"/>
        <c:axId val="66542208"/>
        <c:axId val="66552192"/>
      </c:lineChart>
      <c:catAx>
        <c:axId val="66542208"/>
        <c:scaling>
          <c:orientation val="minMax"/>
        </c:scaling>
        <c:delete val="0"/>
        <c:axPos val="b"/>
        <c:numFmt formatCode="General" sourceLinked="1"/>
        <c:majorTickMark val="none"/>
        <c:minorTickMark val="none"/>
        <c:tickLblPos val="nextTo"/>
        <c:txPr>
          <a:bodyPr/>
          <a:lstStyle/>
          <a:p>
            <a:pPr>
              <a:defRPr sz="800"/>
            </a:pPr>
            <a:endParaRPr lang="en-US"/>
          </a:p>
        </c:txPr>
        <c:crossAx val="66552192"/>
        <c:crosses val="autoZero"/>
        <c:auto val="1"/>
        <c:lblAlgn val="ctr"/>
        <c:lblOffset val="100"/>
        <c:noMultiLvlLbl val="0"/>
      </c:catAx>
      <c:valAx>
        <c:axId val="6655219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665422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7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North Lanarkshir'!$I$122</c:f>
              <c:strCache>
                <c:ptCount val="1"/>
                <c:pt idx="0">
                  <c:v>4 Bedrooms</c:v>
                </c:pt>
              </c:strCache>
            </c:strRef>
          </c:tx>
          <c:cat>
            <c:numRef>
              <c:f>'BRMA Profile - North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Lanarkshir'!$J$122:$P$122</c:f>
              <c:numCache>
                <c:formatCode>#,##0</c:formatCode>
                <c:ptCount val="7"/>
                <c:pt idx="0">
                  <c:v>795</c:v>
                </c:pt>
                <c:pt idx="1">
                  <c:v>750</c:v>
                </c:pt>
                <c:pt idx="2">
                  <c:v>795</c:v>
                </c:pt>
                <c:pt idx="3">
                  <c:v>800</c:v>
                </c:pt>
                <c:pt idx="4">
                  <c:v>795</c:v>
                </c:pt>
                <c:pt idx="5">
                  <c:v>850</c:v>
                </c:pt>
                <c:pt idx="6">
                  <c:v>795</c:v>
                </c:pt>
              </c:numCache>
            </c:numRef>
          </c:val>
          <c:smooth val="0"/>
        </c:ser>
        <c:ser>
          <c:idx val="0"/>
          <c:order val="1"/>
          <c:tx>
            <c:strRef>
              <c:f>'BRMA Profile - North Lanarkshir'!$I$121</c:f>
              <c:strCache>
                <c:ptCount val="1"/>
                <c:pt idx="0">
                  <c:v>3 Bedrooms</c:v>
                </c:pt>
              </c:strCache>
            </c:strRef>
          </c:tx>
          <c:cat>
            <c:numRef>
              <c:f>'BRMA Profile - North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Lanarkshir'!$J$121:$P$121</c:f>
              <c:numCache>
                <c:formatCode>#,##0</c:formatCode>
                <c:ptCount val="7"/>
                <c:pt idx="0">
                  <c:v>550</c:v>
                </c:pt>
                <c:pt idx="1">
                  <c:v>550</c:v>
                </c:pt>
                <c:pt idx="2">
                  <c:v>550</c:v>
                </c:pt>
                <c:pt idx="3">
                  <c:v>550</c:v>
                </c:pt>
                <c:pt idx="4">
                  <c:v>550</c:v>
                </c:pt>
                <c:pt idx="5">
                  <c:v>550</c:v>
                </c:pt>
                <c:pt idx="6">
                  <c:v>550</c:v>
                </c:pt>
              </c:numCache>
            </c:numRef>
          </c:val>
          <c:smooth val="0"/>
        </c:ser>
        <c:ser>
          <c:idx val="1"/>
          <c:order val="2"/>
          <c:tx>
            <c:strRef>
              <c:f>'BRMA Profile - North Lanarkshir'!$I$120</c:f>
              <c:strCache>
                <c:ptCount val="1"/>
                <c:pt idx="0">
                  <c:v>2 Bedrooms</c:v>
                </c:pt>
              </c:strCache>
            </c:strRef>
          </c:tx>
          <c:cat>
            <c:numRef>
              <c:f>'BRMA Profile - North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Lanarkshir'!$J$120:$P$120</c:f>
              <c:numCache>
                <c:formatCode>#,##0</c:formatCode>
                <c:ptCount val="7"/>
                <c:pt idx="0">
                  <c:v>450</c:v>
                </c:pt>
                <c:pt idx="1">
                  <c:v>450</c:v>
                </c:pt>
                <c:pt idx="2">
                  <c:v>450</c:v>
                </c:pt>
                <c:pt idx="3">
                  <c:v>450</c:v>
                </c:pt>
                <c:pt idx="4">
                  <c:v>450</c:v>
                </c:pt>
                <c:pt idx="5">
                  <c:v>450</c:v>
                </c:pt>
                <c:pt idx="6">
                  <c:v>475</c:v>
                </c:pt>
              </c:numCache>
            </c:numRef>
          </c:val>
          <c:smooth val="0"/>
        </c:ser>
        <c:ser>
          <c:idx val="2"/>
          <c:order val="3"/>
          <c:tx>
            <c:strRef>
              <c:f>'BRMA Profile - North Lanarkshir'!$I$119</c:f>
              <c:strCache>
                <c:ptCount val="1"/>
                <c:pt idx="0">
                  <c:v>1 Bedroom </c:v>
                </c:pt>
              </c:strCache>
            </c:strRef>
          </c:tx>
          <c:cat>
            <c:numRef>
              <c:f>'BRMA Profile - North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Lanarkshir'!$J$119:$P$119</c:f>
              <c:numCache>
                <c:formatCode>#,##0</c:formatCode>
                <c:ptCount val="7"/>
                <c:pt idx="0">
                  <c:v>375</c:v>
                </c:pt>
                <c:pt idx="1">
                  <c:v>375</c:v>
                </c:pt>
                <c:pt idx="2">
                  <c:v>375</c:v>
                </c:pt>
                <c:pt idx="3">
                  <c:v>375</c:v>
                </c:pt>
                <c:pt idx="4">
                  <c:v>375</c:v>
                </c:pt>
                <c:pt idx="5">
                  <c:v>375</c:v>
                </c:pt>
                <c:pt idx="6">
                  <c:v>375</c:v>
                </c:pt>
              </c:numCache>
            </c:numRef>
          </c:val>
          <c:smooth val="0"/>
        </c:ser>
        <c:ser>
          <c:idx val="3"/>
          <c:order val="4"/>
          <c:tx>
            <c:strRef>
              <c:f>'BRMA Profile - North Lanarkshir'!$I$118</c:f>
              <c:strCache>
                <c:ptCount val="1"/>
                <c:pt idx="0">
                  <c:v>1 Bedroom Shared</c:v>
                </c:pt>
              </c:strCache>
            </c:strRef>
          </c:tx>
          <c:cat>
            <c:numRef>
              <c:f>'BRMA Profile - North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North Lanarkshir'!$J$118:$P$118</c:f>
              <c:numCache>
                <c:formatCode>#,##0</c:formatCode>
                <c:ptCount val="7"/>
                <c:pt idx="0">
                  <c:v>300</c:v>
                </c:pt>
                <c:pt idx="1">
                  <c:v>300</c:v>
                </c:pt>
                <c:pt idx="2">
                  <c:v>301.5</c:v>
                </c:pt>
                <c:pt idx="3">
                  <c:v>275</c:v>
                </c:pt>
                <c:pt idx="4">
                  <c:v>300</c:v>
                </c:pt>
                <c:pt idx="5">
                  <c:v>300</c:v>
                </c:pt>
                <c:pt idx="6">
                  <c:v>325</c:v>
                </c:pt>
              </c:numCache>
            </c:numRef>
          </c:val>
          <c:smooth val="0"/>
        </c:ser>
        <c:dLbls>
          <c:showLegendKey val="0"/>
          <c:showVal val="0"/>
          <c:showCatName val="0"/>
          <c:showSerName val="0"/>
          <c:showPercent val="0"/>
          <c:showBubbleSize val="0"/>
        </c:dLbls>
        <c:marker val="1"/>
        <c:smooth val="0"/>
        <c:axId val="66994560"/>
        <c:axId val="66996096"/>
      </c:lineChart>
      <c:catAx>
        <c:axId val="66994560"/>
        <c:scaling>
          <c:orientation val="minMax"/>
        </c:scaling>
        <c:delete val="0"/>
        <c:axPos val="b"/>
        <c:numFmt formatCode="General" sourceLinked="1"/>
        <c:majorTickMark val="none"/>
        <c:minorTickMark val="none"/>
        <c:tickLblPos val="nextTo"/>
        <c:txPr>
          <a:bodyPr/>
          <a:lstStyle/>
          <a:p>
            <a:pPr>
              <a:defRPr sz="800"/>
            </a:pPr>
            <a:endParaRPr lang="en-US"/>
          </a:p>
        </c:txPr>
        <c:crossAx val="66996096"/>
        <c:crosses val="autoZero"/>
        <c:auto val="1"/>
        <c:lblAlgn val="ctr"/>
        <c:lblOffset val="100"/>
        <c:noMultiLvlLbl val="0"/>
      </c:catAx>
      <c:valAx>
        <c:axId val="6699609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669945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Perth and Kinros'!$A$9</c:f>
              <c:strCache>
                <c:ptCount val="1"/>
                <c:pt idx="0">
                  <c:v>Upper Quartile</c:v>
                </c:pt>
              </c:strCache>
            </c:strRef>
          </c:tx>
          <c:cat>
            <c:numRef>
              <c:f>'BRMA Profile - Perth and Kinros'!$B$5:$H$5</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Kinros'!$B$9:$H$9</c:f>
              <c:numCache>
                <c:formatCode>#,##0</c:formatCode>
                <c:ptCount val="7"/>
                <c:pt idx="0">
                  <c:v>400</c:v>
                </c:pt>
                <c:pt idx="1">
                  <c:v>400</c:v>
                </c:pt>
                <c:pt idx="2">
                  <c:v>400</c:v>
                </c:pt>
                <c:pt idx="3">
                  <c:v>420</c:v>
                </c:pt>
                <c:pt idx="4">
                  <c:v>420</c:v>
                </c:pt>
                <c:pt idx="5">
                  <c:v>425</c:v>
                </c:pt>
                <c:pt idx="6">
                  <c:v>430</c:v>
                </c:pt>
              </c:numCache>
            </c:numRef>
          </c:val>
          <c:smooth val="0"/>
        </c:ser>
        <c:ser>
          <c:idx val="0"/>
          <c:order val="1"/>
          <c:tx>
            <c:strRef>
              <c:f>'BRMA Profile - Perth and Kinros'!$A$8</c:f>
              <c:strCache>
                <c:ptCount val="1"/>
                <c:pt idx="0">
                  <c:v>Mean</c:v>
                </c:pt>
              </c:strCache>
            </c:strRef>
          </c:tx>
          <c:cat>
            <c:numRef>
              <c:f>'BRMA Profile - Perth and Kinros'!$B$5:$H$5</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Kinros'!$B$8:$H$8</c:f>
              <c:numCache>
                <c:formatCode>#,##0</c:formatCode>
                <c:ptCount val="7"/>
                <c:pt idx="0">
                  <c:v>377.44</c:v>
                </c:pt>
                <c:pt idx="1">
                  <c:v>377.57</c:v>
                </c:pt>
                <c:pt idx="2">
                  <c:v>380.4</c:v>
                </c:pt>
                <c:pt idx="3">
                  <c:v>396.18</c:v>
                </c:pt>
                <c:pt idx="4">
                  <c:v>388.83</c:v>
                </c:pt>
                <c:pt idx="5">
                  <c:v>402.5</c:v>
                </c:pt>
                <c:pt idx="6">
                  <c:v>408.15</c:v>
                </c:pt>
              </c:numCache>
            </c:numRef>
          </c:val>
          <c:smooth val="0"/>
        </c:ser>
        <c:ser>
          <c:idx val="2"/>
          <c:order val="2"/>
          <c:tx>
            <c:strRef>
              <c:f>'BRMA Profile - Perth and Kinros'!$A$7</c:f>
              <c:strCache>
                <c:ptCount val="1"/>
                <c:pt idx="0">
                  <c:v>Median</c:v>
                </c:pt>
              </c:strCache>
            </c:strRef>
          </c:tx>
          <c:cat>
            <c:numRef>
              <c:f>'BRMA Profile - Perth and Kinros'!$B$5:$H$5</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Kinros'!$B$7:$H$7</c:f>
              <c:numCache>
                <c:formatCode>#,##0</c:formatCode>
                <c:ptCount val="7"/>
                <c:pt idx="0">
                  <c:v>380</c:v>
                </c:pt>
                <c:pt idx="1">
                  <c:v>380</c:v>
                </c:pt>
                <c:pt idx="2">
                  <c:v>380</c:v>
                </c:pt>
                <c:pt idx="3">
                  <c:v>395</c:v>
                </c:pt>
                <c:pt idx="4">
                  <c:v>392.5</c:v>
                </c:pt>
                <c:pt idx="5">
                  <c:v>400</c:v>
                </c:pt>
                <c:pt idx="6">
                  <c:v>400</c:v>
                </c:pt>
              </c:numCache>
            </c:numRef>
          </c:val>
          <c:smooth val="0"/>
        </c:ser>
        <c:ser>
          <c:idx val="3"/>
          <c:order val="3"/>
          <c:tx>
            <c:strRef>
              <c:f>'BRMA Profile - Perth and Kinros'!$A$6</c:f>
              <c:strCache>
                <c:ptCount val="1"/>
                <c:pt idx="0">
                  <c:v>Lower Quartile</c:v>
                </c:pt>
              </c:strCache>
            </c:strRef>
          </c:tx>
          <c:marker>
            <c:symbol val="circle"/>
            <c:size val="7"/>
          </c:marker>
          <c:cat>
            <c:numRef>
              <c:f>'BRMA Profile - Perth and Kinros'!$B$5:$H$5</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Kinros'!$B$6:$H$6</c:f>
              <c:numCache>
                <c:formatCode>#,##0</c:formatCode>
                <c:ptCount val="7"/>
                <c:pt idx="0">
                  <c:v>350</c:v>
                </c:pt>
                <c:pt idx="1">
                  <c:v>350</c:v>
                </c:pt>
                <c:pt idx="2">
                  <c:v>350</c:v>
                </c:pt>
                <c:pt idx="3">
                  <c:v>365</c:v>
                </c:pt>
                <c:pt idx="4">
                  <c:v>360</c:v>
                </c:pt>
                <c:pt idx="5">
                  <c:v>375</c:v>
                </c:pt>
                <c:pt idx="6">
                  <c:v>380</c:v>
                </c:pt>
              </c:numCache>
            </c:numRef>
          </c:val>
          <c:smooth val="0"/>
        </c:ser>
        <c:dLbls>
          <c:showLegendKey val="0"/>
          <c:showVal val="0"/>
          <c:showCatName val="0"/>
          <c:showSerName val="0"/>
          <c:showPercent val="0"/>
          <c:showBubbleSize val="0"/>
        </c:dLbls>
        <c:marker val="1"/>
        <c:smooth val="0"/>
        <c:axId val="53706112"/>
        <c:axId val="53712000"/>
      </c:lineChart>
      <c:catAx>
        <c:axId val="53706112"/>
        <c:scaling>
          <c:orientation val="minMax"/>
        </c:scaling>
        <c:delete val="0"/>
        <c:axPos val="b"/>
        <c:numFmt formatCode="General" sourceLinked="1"/>
        <c:majorTickMark val="none"/>
        <c:minorTickMark val="none"/>
        <c:tickLblPos val="nextTo"/>
        <c:txPr>
          <a:bodyPr/>
          <a:lstStyle/>
          <a:p>
            <a:pPr>
              <a:defRPr sz="800"/>
            </a:pPr>
            <a:endParaRPr lang="en-US"/>
          </a:p>
        </c:txPr>
        <c:crossAx val="53712000"/>
        <c:crosses val="autoZero"/>
        <c:auto val="1"/>
        <c:lblAlgn val="ctr"/>
        <c:lblOffset val="100"/>
        <c:noMultiLvlLbl val="0"/>
      </c:catAx>
      <c:valAx>
        <c:axId val="5371200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3706112"/>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Perth and Kinros'!$A$31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Perth and Kinros'!$B$27:$H$27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Kinros'!$B$31:$H$31</c:f>
              <c:numCache>
                <c:formatCode>#,##0</c:formatCode>
                <c:ptCount val="7"/>
                <c:pt idx="0">
                  <c:v>550</c:v>
                </c:pt>
                <c:pt idx="1">
                  <c:v>550</c:v>
                </c:pt>
                <c:pt idx="2">
                  <c:v>550</c:v>
                </c:pt>
                <c:pt idx="3">
                  <c:v>550</c:v>
                </c:pt>
                <c:pt idx="4">
                  <c:v>575</c:v>
                </c:pt>
                <c:pt idx="5">
                  <c:v>575</c:v>
                </c:pt>
                <c:pt idx="6">
                  <c:v>595</c:v>
                </c:pt>
              </c:numCache>
            </c:numRef>
          </c:val>
          <c:smooth val="0"/>
        </c:ser>
        <c:ser>
          <c:idx val="2"/>
          <c:order val="1"/>
          <c:tx>
            <c:strRef>
              <c:f>'BRMA Profile - Perth and Kinros'!$A$30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Perth and Kinros'!$B$27:$H$27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Kinros'!$B$30:$H$30</c:f>
              <c:numCache>
                <c:formatCode>#,##0</c:formatCode>
                <c:ptCount val="7"/>
                <c:pt idx="0">
                  <c:v>506.44</c:v>
                </c:pt>
                <c:pt idx="1">
                  <c:v>512.44000000000005</c:v>
                </c:pt>
                <c:pt idx="2">
                  <c:v>504.82</c:v>
                </c:pt>
                <c:pt idx="3">
                  <c:v>518.61</c:v>
                </c:pt>
                <c:pt idx="4">
                  <c:v>520.45000000000005</c:v>
                </c:pt>
                <c:pt idx="5">
                  <c:v>528.99</c:v>
                </c:pt>
                <c:pt idx="6">
                  <c:v>539.95000000000005</c:v>
                </c:pt>
              </c:numCache>
            </c:numRef>
          </c:val>
          <c:smooth val="0"/>
        </c:ser>
        <c:ser>
          <c:idx val="1"/>
          <c:order val="2"/>
          <c:tx>
            <c:strRef>
              <c:f>'BRMA Profile - Perth and Kinros'!$A$29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Perth and Kinros'!$B$27:$H$27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Kinros'!$B$29:$H$29</c:f>
              <c:numCache>
                <c:formatCode>#,##0</c:formatCode>
                <c:ptCount val="7"/>
                <c:pt idx="0">
                  <c:v>500</c:v>
                </c:pt>
                <c:pt idx="1">
                  <c:v>500</c:v>
                </c:pt>
                <c:pt idx="2">
                  <c:v>495</c:v>
                </c:pt>
                <c:pt idx="3">
                  <c:v>500</c:v>
                </c:pt>
                <c:pt idx="4">
                  <c:v>500</c:v>
                </c:pt>
                <c:pt idx="5">
                  <c:v>525</c:v>
                </c:pt>
                <c:pt idx="6">
                  <c:v>525</c:v>
                </c:pt>
              </c:numCache>
            </c:numRef>
          </c:val>
          <c:smooth val="0"/>
        </c:ser>
        <c:ser>
          <c:idx val="0"/>
          <c:order val="3"/>
          <c:tx>
            <c:strRef>
              <c:f>'BRMA Profile - Perth and Kinros'!$A$28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Perth and Kinros'!$B$27:$H$27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Kinros'!$B$28:$H$28</c:f>
              <c:numCache>
                <c:formatCode>#,##0</c:formatCode>
                <c:ptCount val="7"/>
                <c:pt idx="0">
                  <c:v>450</c:v>
                </c:pt>
                <c:pt idx="1">
                  <c:v>452.5</c:v>
                </c:pt>
                <c:pt idx="2">
                  <c:v>450</c:v>
                </c:pt>
                <c:pt idx="3">
                  <c:v>460</c:v>
                </c:pt>
                <c:pt idx="4">
                  <c:v>460</c:v>
                </c:pt>
                <c:pt idx="5" formatCode="General">
                  <c:v>475</c:v>
                </c:pt>
                <c:pt idx="6" formatCode="General">
                  <c:v>495</c:v>
                </c:pt>
              </c:numCache>
            </c:numRef>
          </c:val>
          <c:smooth val="0"/>
        </c:ser>
        <c:dLbls>
          <c:showLegendKey val="0"/>
          <c:showVal val="0"/>
          <c:showCatName val="0"/>
          <c:showSerName val="0"/>
          <c:showPercent val="0"/>
          <c:showBubbleSize val="0"/>
        </c:dLbls>
        <c:marker val="1"/>
        <c:smooth val="0"/>
        <c:axId val="53494144"/>
        <c:axId val="53496064"/>
      </c:lineChart>
      <c:catAx>
        <c:axId val="53494144"/>
        <c:scaling>
          <c:orientation val="minMax"/>
        </c:scaling>
        <c:delete val="0"/>
        <c:axPos val="b"/>
        <c:numFmt formatCode="General" sourceLinked="1"/>
        <c:majorTickMark val="none"/>
        <c:minorTickMark val="none"/>
        <c:tickLblPos val="nextTo"/>
        <c:txPr>
          <a:bodyPr/>
          <a:lstStyle/>
          <a:p>
            <a:pPr>
              <a:defRPr sz="800"/>
            </a:pPr>
            <a:endParaRPr lang="en-US"/>
          </a:p>
        </c:txPr>
        <c:crossAx val="53496064"/>
        <c:crosses val="autoZero"/>
        <c:auto val="1"/>
        <c:lblAlgn val="ctr"/>
        <c:lblOffset val="100"/>
        <c:noMultiLvlLbl val="0"/>
      </c:catAx>
      <c:valAx>
        <c:axId val="53496064"/>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34941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Perth and Kinros'!$A$53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Perth and Kinros'!$B$49:$H$49</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Kinros'!$B$53:$H$53</c:f>
              <c:numCache>
                <c:formatCode>#,##0</c:formatCode>
                <c:ptCount val="7"/>
                <c:pt idx="0">
                  <c:v>695</c:v>
                </c:pt>
                <c:pt idx="1">
                  <c:v>700</c:v>
                </c:pt>
                <c:pt idx="2">
                  <c:v>700</c:v>
                </c:pt>
                <c:pt idx="3">
                  <c:v>700</c:v>
                </c:pt>
                <c:pt idx="4">
                  <c:v>695</c:v>
                </c:pt>
                <c:pt idx="5">
                  <c:v>750</c:v>
                </c:pt>
                <c:pt idx="6">
                  <c:v>795</c:v>
                </c:pt>
              </c:numCache>
            </c:numRef>
          </c:val>
          <c:smooth val="0"/>
        </c:ser>
        <c:ser>
          <c:idx val="1"/>
          <c:order val="1"/>
          <c:tx>
            <c:strRef>
              <c:f>'BRMA Profile - Perth and Kinros'!$A$52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Perth and Kinros'!$B$49:$H$49</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Kinros'!$B$52:$H$52</c:f>
              <c:numCache>
                <c:formatCode>#,##0</c:formatCode>
                <c:ptCount val="7"/>
                <c:pt idx="0">
                  <c:v>647.27</c:v>
                </c:pt>
                <c:pt idx="1">
                  <c:v>646.58000000000004</c:v>
                </c:pt>
                <c:pt idx="2">
                  <c:v>639.04999999999995</c:v>
                </c:pt>
                <c:pt idx="3">
                  <c:v>665.03</c:v>
                </c:pt>
                <c:pt idx="4">
                  <c:v>639.44000000000005</c:v>
                </c:pt>
                <c:pt idx="5">
                  <c:v>679.55</c:v>
                </c:pt>
                <c:pt idx="6">
                  <c:v>699.52</c:v>
                </c:pt>
              </c:numCache>
            </c:numRef>
          </c:val>
          <c:smooth val="0"/>
        </c:ser>
        <c:ser>
          <c:idx val="2"/>
          <c:order val="2"/>
          <c:tx>
            <c:strRef>
              <c:f>'BRMA Profile - Perth and Kinros'!$A$51</c:f>
              <c:strCache>
                <c:ptCount val="1"/>
                <c:pt idx="0">
                  <c:v>Median</c:v>
                </c:pt>
              </c:strCache>
            </c:strRef>
          </c:tx>
          <c:cat>
            <c:numRef>
              <c:f>'BRMA Profile - Perth and Kinros'!$B$49:$H$49</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Kinros'!$B$51:$H$51</c:f>
              <c:numCache>
                <c:formatCode>#,##0</c:formatCode>
                <c:ptCount val="7"/>
                <c:pt idx="0">
                  <c:v>650</c:v>
                </c:pt>
                <c:pt idx="1">
                  <c:v>650</c:v>
                </c:pt>
                <c:pt idx="2">
                  <c:v>650</c:v>
                </c:pt>
                <c:pt idx="3">
                  <c:v>650</c:v>
                </c:pt>
                <c:pt idx="4">
                  <c:v>625</c:v>
                </c:pt>
                <c:pt idx="5">
                  <c:v>650</c:v>
                </c:pt>
                <c:pt idx="6">
                  <c:v>675</c:v>
                </c:pt>
              </c:numCache>
            </c:numRef>
          </c:val>
          <c:smooth val="0"/>
        </c:ser>
        <c:ser>
          <c:idx val="3"/>
          <c:order val="3"/>
          <c:tx>
            <c:strRef>
              <c:f>'BRMA Profile - Perth and Kinros'!$A$50</c:f>
              <c:strCache>
                <c:ptCount val="1"/>
                <c:pt idx="0">
                  <c:v>Lower Quartile</c:v>
                </c:pt>
              </c:strCache>
            </c:strRef>
          </c:tx>
          <c:marker>
            <c:symbol val="circle"/>
            <c:size val="7"/>
          </c:marker>
          <c:cat>
            <c:numRef>
              <c:f>'BRMA Profile - Perth and Kinros'!$B$49:$H$49</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Kinros'!$B$50:$H$50</c:f>
              <c:numCache>
                <c:formatCode>#,##0</c:formatCode>
                <c:ptCount val="7"/>
                <c:pt idx="0">
                  <c:v>595</c:v>
                </c:pt>
                <c:pt idx="1">
                  <c:v>575</c:v>
                </c:pt>
                <c:pt idx="2">
                  <c:v>575</c:v>
                </c:pt>
                <c:pt idx="3">
                  <c:v>575</c:v>
                </c:pt>
                <c:pt idx="4">
                  <c:v>550</c:v>
                </c:pt>
                <c:pt idx="5">
                  <c:v>595</c:v>
                </c:pt>
                <c:pt idx="6">
                  <c:v>600</c:v>
                </c:pt>
              </c:numCache>
            </c:numRef>
          </c:val>
          <c:smooth val="0"/>
        </c:ser>
        <c:dLbls>
          <c:showLegendKey val="0"/>
          <c:showVal val="0"/>
          <c:showCatName val="0"/>
          <c:showSerName val="0"/>
          <c:showPercent val="0"/>
          <c:showBubbleSize val="0"/>
        </c:dLbls>
        <c:marker val="1"/>
        <c:smooth val="0"/>
        <c:axId val="50672768"/>
        <c:axId val="50674304"/>
      </c:lineChart>
      <c:catAx>
        <c:axId val="50672768"/>
        <c:scaling>
          <c:orientation val="minMax"/>
        </c:scaling>
        <c:delete val="0"/>
        <c:axPos val="b"/>
        <c:numFmt formatCode="General" sourceLinked="1"/>
        <c:majorTickMark val="none"/>
        <c:minorTickMark val="none"/>
        <c:tickLblPos val="nextTo"/>
        <c:txPr>
          <a:bodyPr/>
          <a:lstStyle/>
          <a:p>
            <a:pPr>
              <a:defRPr sz="800"/>
            </a:pPr>
            <a:endParaRPr lang="en-US"/>
          </a:p>
        </c:txPr>
        <c:crossAx val="50674304"/>
        <c:crosses val="autoZero"/>
        <c:auto val="1"/>
        <c:lblAlgn val="ctr"/>
        <c:lblOffset val="100"/>
        <c:noMultiLvlLbl val="0"/>
      </c:catAx>
      <c:valAx>
        <c:axId val="5067430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5067276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Perth and Kinros'!$A$75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Perth and Kinros'!$B$71:$H$71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Kinros'!$B$75:$H$75</c:f>
              <c:numCache>
                <c:formatCode>#,##0</c:formatCode>
                <c:ptCount val="7"/>
                <c:pt idx="0">
                  <c:v>995</c:v>
                </c:pt>
                <c:pt idx="1">
                  <c:v>975</c:v>
                </c:pt>
                <c:pt idx="2">
                  <c:v>995</c:v>
                </c:pt>
                <c:pt idx="3">
                  <c:v>1000</c:v>
                </c:pt>
                <c:pt idx="4">
                  <c:v>1000</c:v>
                </c:pt>
                <c:pt idx="5">
                  <c:v>1100</c:v>
                </c:pt>
                <c:pt idx="6">
                  <c:v>1100</c:v>
                </c:pt>
              </c:numCache>
            </c:numRef>
          </c:val>
          <c:smooth val="0"/>
        </c:ser>
        <c:ser>
          <c:idx val="1"/>
          <c:order val="1"/>
          <c:tx>
            <c:strRef>
              <c:f>'BRMA Profile - Perth and Kinros'!$A$74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Perth and Kinros'!$B$71:$H$71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Kinros'!$B$74:$H$74</c:f>
              <c:numCache>
                <c:formatCode>#,##0</c:formatCode>
                <c:ptCount val="7"/>
                <c:pt idx="0">
                  <c:v>857.5</c:v>
                </c:pt>
                <c:pt idx="1">
                  <c:v>865.06</c:v>
                </c:pt>
                <c:pt idx="2">
                  <c:v>870.84</c:v>
                </c:pt>
                <c:pt idx="3">
                  <c:v>972.7</c:v>
                </c:pt>
                <c:pt idx="4">
                  <c:v>912.59</c:v>
                </c:pt>
                <c:pt idx="5">
                  <c:v>992.12</c:v>
                </c:pt>
                <c:pt idx="6">
                  <c:v>1018.04</c:v>
                </c:pt>
              </c:numCache>
            </c:numRef>
          </c:val>
          <c:smooth val="0"/>
        </c:ser>
        <c:ser>
          <c:idx val="2"/>
          <c:order val="2"/>
          <c:tx>
            <c:strRef>
              <c:f>'BRMA Profile - Perth and Kinros'!$A$73</c:f>
              <c:strCache>
                <c:ptCount val="1"/>
                <c:pt idx="0">
                  <c:v>Median</c:v>
                </c:pt>
              </c:strCache>
            </c:strRef>
          </c:tx>
          <c:cat>
            <c:numRef>
              <c:f>'BRMA Profile - Perth and Kinros'!$B$71:$H$71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Kinros'!$B$73:$H$73</c:f>
              <c:numCache>
                <c:formatCode>#,##0</c:formatCode>
                <c:ptCount val="7"/>
                <c:pt idx="0">
                  <c:v>850</c:v>
                </c:pt>
                <c:pt idx="1">
                  <c:v>875</c:v>
                </c:pt>
                <c:pt idx="2">
                  <c:v>850</c:v>
                </c:pt>
                <c:pt idx="3">
                  <c:v>895</c:v>
                </c:pt>
                <c:pt idx="4">
                  <c:v>885</c:v>
                </c:pt>
                <c:pt idx="5">
                  <c:v>972.5</c:v>
                </c:pt>
                <c:pt idx="6">
                  <c:v>950</c:v>
                </c:pt>
              </c:numCache>
            </c:numRef>
          </c:val>
          <c:smooth val="0"/>
        </c:ser>
        <c:ser>
          <c:idx val="3"/>
          <c:order val="3"/>
          <c:tx>
            <c:strRef>
              <c:f>'BRMA Profile - Perth and Kinros'!$A$72</c:f>
              <c:strCache>
                <c:ptCount val="1"/>
                <c:pt idx="0">
                  <c:v>Lower Quartile</c:v>
                </c:pt>
              </c:strCache>
            </c:strRef>
          </c:tx>
          <c:marker>
            <c:symbol val="circle"/>
            <c:size val="7"/>
          </c:marker>
          <c:cat>
            <c:numRef>
              <c:f>'BRMA Profile - Perth and Kinros'!$B$71:$H$71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Kinros'!$B$72:$H$72</c:f>
              <c:numCache>
                <c:formatCode>#,##0</c:formatCode>
                <c:ptCount val="7"/>
                <c:pt idx="0">
                  <c:v>750</c:v>
                </c:pt>
                <c:pt idx="1">
                  <c:v>750</c:v>
                </c:pt>
                <c:pt idx="2">
                  <c:v>725</c:v>
                </c:pt>
                <c:pt idx="3">
                  <c:v>762.5</c:v>
                </c:pt>
                <c:pt idx="4">
                  <c:v>725</c:v>
                </c:pt>
                <c:pt idx="5">
                  <c:v>862.5</c:v>
                </c:pt>
                <c:pt idx="6">
                  <c:v>850</c:v>
                </c:pt>
              </c:numCache>
            </c:numRef>
          </c:val>
          <c:smooth val="0"/>
        </c:ser>
        <c:dLbls>
          <c:showLegendKey val="0"/>
          <c:showVal val="0"/>
          <c:showCatName val="0"/>
          <c:showSerName val="0"/>
          <c:showPercent val="0"/>
          <c:showBubbleSize val="0"/>
        </c:dLbls>
        <c:marker val="1"/>
        <c:smooth val="0"/>
        <c:axId val="67381120"/>
        <c:axId val="67382656"/>
      </c:lineChart>
      <c:catAx>
        <c:axId val="67381120"/>
        <c:scaling>
          <c:orientation val="minMax"/>
        </c:scaling>
        <c:delete val="0"/>
        <c:axPos val="b"/>
        <c:numFmt formatCode="General" sourceLinked="1"/>
        <c:majorTickMark val="none"/>
        <c:minorTickMark val="none"/>
        <c:tickLblPos val="nextTo"/>
        <c:txPr>
          <a:bodyPr/>
          <a:lstStyle/>
          <a:p>
            <a:pPr>
              <a:defRPr sz="800"/>
            </a:pPr>
            <a:endParaRPr lang="en-US"/>
          </a:p>
        </c:txPr>
        <c:crossAx val="67382656"/>
        <c:crosses val="autoZero"/>
        <c:auto val="1"/>
        <c:lblAlgn val="ctr"/>
        <c:lblOffset val="100"/>
        <c:noMultiLvlLbl val="0"/>
      </c:catAx>
      <c:valAx>
        <c:axId val="6738265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6738112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Perth and Kinros'!$A$97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Perth and Kinros'!$B$93:$H$93</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Kinros'!$B$97:$H$97</c:f>
              <c:numCache>
                <c:formatCode>#,##0</c:formatCode>
                <c:ptCount val="7"/>
                <c:pt idx="0">
                  <c:v>285</c:v>
                </c:pt>
                <c:pt idx="1">
                  <c:v>300</c:v>
                </c:pt>
                <c:pt idx="2">
                  <c:v>283</c:v>
                </c:pt>
                <c:pt idx="3">
                  <c:v>300</c:v>
                </c:pt>
                <c:pt idx="4">
                  <c:v>300</c:v>
                </c:pt>
                <c:pt idx="5">
                  <c:v>330</c:v>
                </c:pt>
                <c:pt idx="6">
                  <c:v>300</c:v>
                </c:pt>
              </c:numCache>
            </c:numRef>
          </c:val>
          <c:smooth val="0"/>
        </c:ser>
        <c:ser>
          <c:idx val="1"/>
          <c:order val="1"/>
          <c:tx>
            <c:strRef>
              <c:f>'BRMA Profile - Perth and Kinros'!$A$96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Perth and Kinros'!$B$93:$H$93</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Kinros'!$B$96:$H$96</c:f>
              <c:numCache>
                <c:formatCode>#,##0</c:formatCode>
                <c:ptCount val="7"/>
                <c:pt idx="0">
                  <c:v>261.86</c:v>
                </c:pt>
                <c:pt idx="1">
                  <c:v>267.89</c:v>
                </c:pt>
                <c:pt idx="2">
                  <c:v>258.69</c:v>
                </c:pt>
                <c:pt idx="3">
                  <c:v>275.49</c:v>
                </c:pt>
                <c:pt idx="4">
                  <c:v>280.86</c:v>
                </c:pt>
                <c:pt idx="5">
                  <c:v>294.54000000000002</c:v>
                </c:pt>
                <c:pt idx="6">
                  <c:v>288.35000000000002</c:v>
                </c:pt>
              </c:numCache>
            </c:numRef>
          </c:val>
          <c:smooth val="0"/>
        </c:ser>
        <c:ser>
          <c:idx val="2"/>
          <c:order val="2"/>
          <c:tx>
            <c:strRef>
              <c:f>'BRMA Profile - Perth and Kinros'!$A$95</c:f>
              <c:strCache>
                <c:ptCount val="1"/>
                <c:pt idx="0">
                  <c:v>Median</c:v>
                </c:pt>
              </c:strCache>
            </c:strRef>
          </c:tx>
          <c:cat>
            <c:numRef>
              <c:f>'BRMA Profile - Perth and Kinros'!$B$93:$H$93</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Kinros'!$B$95:$H$95</c:f>
              <c:numCache>
                <c:formatCode>#,##0</c:formatCode>
                <c:ptCount val="7"/>
                <c:pt idx="0">
                  <c:v>260</c:v>
                </c:pt>
                <c:pt idx="1">
                  <c:v>265</c:v>
                </c:pt>
                <c:pt idx="2">
                  <c:v>253.33</c:v>
                </c:pt>
                <c:pt idx="3">
                  <c:v>280</c:v>
                </c:pt>
                <c:pt idx="4">
                  <c:v>256.67</c:v>
                </c:pt>
                <c:pt idx="5">
                  <c:v>291.07</c:v>
                </c:pt>
                <c:pt idx="6">
                  <c:v>291.07</c:v>
                </c:pt>
              </c:numCache>
            </c:numRef>
          </c:val>
          <c:smooth val="0"/>
        </c:ser>
        <c:ser>
          <c:idx val="3"/>
          <c:order val="3"/>
          <c:tx>
            <c:strRef>
              <c:f>'BRMA Profile - Perth and Kinros'!$A$94</c:f>
              <c:strCache>
                <c:ptCount val="1"/>
                <c:pt idx="0">
                  <c:v>Lower Quartile</c:v>
                </c:pt>
              </c:strCache>
            </c:strRef>
          </c:tx>
          <c:marker>
            <c:symbol val="circle"/>
            <c:size val="7"/>
          </c:marker>
          <c:cat>
            <c:numRef>
              <c:f>'BRMA Profile - Perth and Kinros'!$B$93:$H$93</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Kinros'!$B$94:$H$94</c:f>
              <c:numCache>
                <c:formatCode>#,##0</c:formatCode>
                <c:ptCount val="7"/>
                <c:pt idx="0">
                  <c:v>235</c:v>
                </c:pt>
                <c:pt idx="1">
                  <c:v>235</c:v>
                </c:pt>
                <c:pt idx="2">
                  <c:v>236</c:v>
                </c:pt>
                <c:pt idx="3">
                  <c:v>250</c:v>
                </c:pt>
                <c:pt idx="4">
                  <c:v>250</c:v>
                </c:pt>
                <c:pt idx="5">
                  <c:v>254.17</c:v>
                </c:pt>
                <c:pt idx="6">
                  <c:v>250</c:v>
                </c:pt>
              </c:numCache>
            </c:numRef>
          </c:val>
          <c:smooth val="0"/>
        </c:ser>
        <c:dLbls>
          <c:showLegendKey val="0"/>
          <c:showVal val="0"/>
          <c:showCatName val="0"/>
          <c:showSerName val="0"/>
          <c:showPercent val="0"/>
          <c:showBubbleSize val="0"/>
        </c:dLbls>
        <c:marker val="1"/>
        <c:smooth val="0"/>
        <c:axId val="67431040"/>
        <c:axId val="67445120"/>
      </c:lineChart>
      <c:catAx>
        <c:axId val="67431040"/>
        <c:scaling>
          <c:orientation val="minMax"/>
        </c:scaling>
        <c:delete val="0"/>
        <c:axPos val="b"/>
        <c:numFmt formatCode="General" sourceLinked="1"/>
        <c:majorTickMark val="none"/>
        <c:minorTickMark val="none"/>
        <c:tickLblPos val="nextTo"/>
        <c:txPr>
          <a:bodyPr/>
          <a:lstStyle/>
          <a:p>
            <a:pPr>
              <a:defRPr sz="800"/>
            </a:pPr>
            <a:endParaRPr lang="en-US"/>
          </a:p>
        </c:txPr>
        <c:crossAx val="67445120"/>
        <c:crosses val="autoZero"/>
        <c:auto val="1"/>
        <c:lblAlgn val="ctr"/>
        <c:lblOffset val="100"/>
        <c:noMultiLvlLbl val="0"/>
      </c:catAx>
      <c:valAx>
        <c:axId val="6744512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67431040"/>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Perth and Kinros'!$I$6</c:f>
              <c:strCache>
                <c:ptCount val="1"/>
                <c:pt idx="0">
                  <c:v>Lower Quartile</c:v>
                </c:pt>
              </c:strCache>
            </c:strRef>
          </c:tx>
          <c:invertIfNegative val="0"/>
          <c:cat>
            <c:strRef>
              <c:f>'BRMA Profile - Perth and Kinros'!$J$5:$P$5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Kinros'!$J$6:$P$6</c:f>
              <c:numCache>
                <c:formatCode>0.0%</c:formatCode>
                <c:ptCount val="7"/>
                <c:pt idx="0">
                  <c:v>0</c:v>
                </c:pt>
                <c:pt idx="1">
                  <c:v>0</c:v>
                </c:pt>
                <c:pt idx="2">
                  <c:v>4.2857142857142927E-2</c:v>
                </c:pt>
                <c:pt idx="3">
                  <c:v>-1.3698630136986356E-2</c:v>
                </c:pt>
                <c:pt idx="4">
                  <c:v>4.1666666666666741E-2</c:v>
                </c:pt>
                <c:pt idx="5">
                  <c:v>1.3333333333333419E-2</c:v>
                </c:pt>
                <c:pt idx="6">
                  <c:v>8.5714285714285632E-2</c:v>
                </c:pt>
              </c:numCache>
            </c:numRef>
          </c:val>
        </c:ser>
        <c:ser>
          <c:idx val="2"/>
          <c:order val="1"/>
          <c:tx>
            <c:strRef>
              <c:f>'BRMA Profile - Perth and Kinros'!$I$7</c:f>
              <c:strCache>
                <c:ptCount val="1"/>
                <c:pt idx="0">
                  <c:v>Median</c:v>
                </c:pt>
              </c:strCache>
            </c:strRef>
          </c:tx>
          <c:invertIfNegative val="0"/>
          <c:cat>
            <c:strRef>
              <c:f>'BRMA Profile - Perth and Kinros'!$J$5:$P$5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Kinros'!$J$7:$P$7</c:f>
              <c:numCache>
                <c:formatCode>0.0%</c:formatCode>
                <c:ptCount val="7"/>
                <c:pt idx="0">
                  <c:v>0</c:v>
                </c:pt>
                <c:pt idx="1">
                  <c:v>0</c:v>
                </c:pt>
                <c:pt idx="2">
                  <c:v>3.9473684210526327E-2</c:v>
                </c:pt>
                <c:pt idx="3">
                  <c:v>-6.3291139240506666E-3</c:v>
                </c:pt>
                <c:pt idx="4">
                  <c:v>1.9108280254777066E-2</c:v>
                </c:pt>
                <c:pt idx="5">
                  <c:v>0</c:v>
                </c:pt>
                <c:pt idx="6">
                  <c:v>5.2631578947368363E-2</c:v>
                </c:pt>
              </c:numCache>
            </c:numRef>
          </c:val>
        </c:ser>
        <c:ser>
          <c:idx val="0"/>
          <c:order val="2"/>
          <c:tx>
            <c:strRef>
              <c:f>'BRMA Profile - Perth and Kinros'!$I$8</c:f>
              <c:strCache>
                <c:ptCount val="1"/>
                <c:pt idx="0">
                  <c:v>Mean</c:v>
                </c:pt>
              </c:strCache>
            </c:strRef>
          </c:tx>
          <c:invertIfNegative val="0"/>
          <c:cat>
            <c:strRef>
              <c:f>'BRMA Profile - Perth and Kinros'!$J$5:$P$5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Kinros'!$J$8:$P$8</c:f>
              <c:numCache>
                <c:formatCode>0.0%</c:formatCode>
                <c:ptCount val="7"/>
                <c:pt idx="0">
                  <c:v>3.4442560406944267E-4</c:v>
                </c:pt>
                <c:pt idx="1">
                  <c:v>7.4952988849750213E-3</c:v>
                </c:pt>
                <c:pt idx="2">
                  <c:v>4.1482649842271346E-2</c:v>
                </c:pt>
                <c:pt idx="3">
                  <c:v>-1.8552173254581361E-2</c:v>
                </c:pt>
                <c:pt idx="4">
                  <c:v>3.5156752308206807E-2</c:v>
                </c:pt>
                <c:pt idx="5">
                  <c:v>1.4037267080745375E-2</c:v>
                </c:pt>
                <c:pt idx="6">
                  <c:v>8.1363925392115233E-2</c:v>
                </c:pt>
              </c:numCache>
            </c:numRef>
          </c:val>
        </c:ser>
        <c:ser>
          <c:idx val="1"/>
          <c:order val="3"/>
          <c:tx>
            <c:strRef>
              <c:f>'BRMA Profile - Perth and Kinros'!$I$9</c:f>
              <c:strCache>
                <c:ptCount val="1"/>
                <c:pt idx="0">
                  <c:v>Upper Quartile</c:v>
                </c:pt>
              </c:strCache>
            </c:strRef>
          </c:tx>
          <c:invertIfNegative val="0"/>
          <c:cat>
            <c:strRef>
              <c:f>'BRMA Profile - Perth and Kinros'!$J$5:$P$5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Kinros'!$J$9:$P$9</c:f>
              <c:numCache>
                <c:formatCode>0.0%</c:formatCode>
                <c:ptCount val="7"/>
                <c:pt idx="0">
                  <c:v>0</c:v>
                </c:pt>
                <c:pt idx="1">
                  <c:v>0</c:v>
                </c:pt>
                <c:pt idx="2">
                  <c:v>5.0000000000000044E-2</c:v>
                </c:pt>
                <c:pt idx="3">
                  <c:v>0</c:v>
                </c:pt>
                <c:pt idx="4">
                  <c:v>1.1904761904761862E-2</c:v>
                </c:pt>
                <c:pt idx="5">
                  <c:v>1.1764705882352899E-2</c:v>
                </c:pt>
                <c:pt idx="6">
                  <c:v>7.4999999999999956E-2</c:v>
                </c:pt>
              </c:numCache>
            </c:numRef>
          </c:val>
        </c:ser>
        <c:dLbls>
          <c:showLegendKey val="0"/>
          <c:showVal val="0"/>
          <c:showCatName val="0"/>
          <c:showSerName val="0"/>
          <c:showPercent val="0"/>
          <c:showBubbleSize val="0"/>
        </c:dLbls>
        <c:gapWidth val="150"/>
        <c:axId val="67489152"/>
        <c:axId val="67490944"/>
      </c:barChart>
      <c:catAx>
        <c:axId val="67489152"/>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67490944"/>
        <c:crosses val="autoZero"/>
        <c:auto val="1"/>
        <c:lblAlgn val="ctr"/>
        <c:lblOffset val="100"/>
        <c:noMultiLvlLbl val="0"/>
      </c:catAx>
      <c:valAx>
        <c:axId val="67490944"/>
        <c:scaling>
          <c:orientation val="minMax"/>
          <c:max val="0.2"/>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6748915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Perth and Kinros'!$I$28</c:f>
              <c:strCache>
                <c:ptCount val="1"/>
                <c:pt idx="0">
                  <c:v>Lower Quartile</c:v>
                </c:pt>
              </c:strCache>
            </c:strRef>
          </c:tx>
          <c:invertIfNegative val="0"/>
          <c:cat>
            <c:strRef>
              <c:f>'BRMA Profile - Perth and Kinros'!$J$27:$P$27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Kinros'!$J$28:$P$28</c:f>
              <c:numCache>
                <c:formatCode>0.0%</c:formatCode>
                <c:ptCount val="7"/>
                <c:pt idx="0">
                  <c:v>5.5555555555555358E-3</c:v>
                </c:pt>
                <c:pt idx="1">
                  <c:v>-5.5248618784530246E-3</c:v>
                </c:pt>
                <c:pt idx="2">
                  <c:v>2.2222222222222143E-2</c:v>
                </c:pt>
                <c:pt idx="3">
                  <c:v>0</c:v>
                </c:pt>
                <c:pt idx="4">
                  <c:v>3.2608695652173836E-2</c:v>
                </c:pt>
                <c:pt idx="5">
                  <c:v>4.2105263157894646E-2</c:v>
                </c:pt>
                <c:pt idx="6">
                  <c:v>0.10000000000000009</c:v>
                </c:pt>
              </c:numCache>
            </c:numRef>
          </c:val>
        </c:ser>
        <c:ser>
          <c:idx val="2"/>
          <c:order val="1"/>
          <c:tx>
            <c:strRef>
              <c:f>'BRMA Profile - Perth and Kinros'!$I$29</c:f>
              <c:strCache>
                <c:ptCount val="1"/>
                <c:pt idx="0">
                  <c:v>Median</c:v>
                </c:pt>
              </c:strCache>
            </c:strRef>
          </c:tx>
          <c:invertIfNegative val="0"/>
          <c:cat>
            <c:strRef>
              <c:f>'BRMA Profile - Perth and Kinros'!$J$27:$P$27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Kinros'!$J$29:$P$29</c:f>
              <c:numCache>
                <c:formatCode>0.0%</c:formatCode>
                <c:ptCount val="7"/>
                <c:pt idx="0">
                  <c:v>0</c:v>
                </c:pt>
                <c:pt idx="1">
                  <c:v>-1.0000000000000009E-2</c:v>
                </c:pt>
                <c:pt idx="2">
                  <c:v>1.0101010101010166E-2</c:v>
                </c:pt>
                <c:pt idx="3">
                  <c:v>0</c:v>
                </c:pt>
                <c:pt idx="4">
                  <c:v>5.0000000000000044E-2</c:v>
                </c:pt>
                <c:pt idx="5">
                  <c:v>0</c:v>
                </c:pt>
                <c:pt idx="6">
                  <c:v>5.0000000000000044E-2</c:v>
                </c:pt>
              </c:numCache>
            </c:numRef>
          </c:val>
        </c:ser>
        <c:ser>
          <c:idx val="0"/>
          <c:order val="2"/>
          <c:tx>
            <c:strRef>
              <c:f>'BRMA Profile - Perth and Kinros'!$I$30</c:f>
              <c:strCache>
                <c:ptCount val="1"/>
                <c:pt idx="0">
                  <c:v>Mean</c:v>
                </c:pt>
              </c:strCache>
            </c:strRef>
          </c:tx>
          <c:invertIfNegative val="0"/>
          <c:cat>
            <c:strRef>
              <c:f>'BRMA Profile - Perth and Kinros'!$J$27:$P$27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Kinros'!$J$30:$P$30</c:f>
              <c:numCache>
                <c:formatCode>0.0%</c:formatCode>
                <c:ptCount val="7"/>
                <c:pt idx="0">
                  <c:v>1.1847405418213608E-2</c:v>
                </c:pt>
                <c:pt idx="1">
                  <c:v>-1.4870033564905238E-2</c:v>
                </c:pt>
                <c:pt idx="2">
                  <c:v>2.7316667326968025E-2</c:v>
                </c:pt>
                <c:pt idx="3">
                  <c:v>3.5479454696207835E-3</c:v>
                </c:pt>
                <c:pt idx="4">
                  <c:v>1.6408876933422967E-2</c:v>
                </c:pt>
                <c:pt idx="5">
                  <c:v>2.0718728142308906E-2</c:v>
                </c:pt>
                <c:pt idx="6">
                  <c:v>6.6167759260721937E-2</c:v>
                </c:pt>
              </c:numCache>
            </c:numRef>
          </c:val>
        </c:ser>
        <c:ser>
          <c:idx val="1"/>
          <c:order val="3"/>
          <c:tx>
            <c:strRef>
              <c:f>'BRMA Profile - Perth and Kinros'!$I$31</c:f>
              <c:strCache>
                <c:ptCount val="1"/>
                <c:pt idx="0">
                  <c:v>Upper Quartile</c:v>
                </c:pt>
              </c:strCache>
            </c:strRef>
          </c:tx>
          <c:invertIfNegative val="0"/>
          <c:cat>
            <c:strRef>
              <c:f>'BRMA Profile - Perth and Kinros'!$J$27:$P$27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Kinros'!$J$31:$P$31</c:f>
              <c:numCache>
                <c:formatCode>0.0%</c:formatCode>
                <c:ptCount val="7"/>
                <c:pt idx="0">
                  <c:v>0</c:v>
                </c:pt>
                <c:pt idx="1">
                  <c:v>0</c:v>
                </c:pt>
                <c:pt idx="2">
                  <c:v>0</c:v>
                </c:pt>
                <c:pt idx="3">
                  <c:v>4.5454545454545414E-2</c:v>
                </c:pt>
                <c:pt idx="4">
                  <c:v>0</c:v>
                </c:pt>
                <c:pt idx="5">
                  <c:v>3.4782608695652195E-2</c:v>
                </c:pt>
                <c:pt idx="6">
                  <c:v>8.181818181818179E-2</c:v>
                </c:pt>
              </c:numCache>
            </c:numRef>
          </c:val>
        </c:ser>
        <c:dLbls>
          <c:showLegendKey val="0"/>
          <c:showVal val="0"/>
          <c:showCatName val="0"/>
          <c:showSerName val="0"/>
          <c:showPercent val="0"/>
          <c:showBubbleSize val="0"/>
        </c:dLbls>
        <c:gapWidth val="150"/>
        <c:axId val="67547520"/>
        <c:axId val="67549056"/>
      </c:barChart>
      <c:catAx>
        <c:axId val="6754752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67549056"/>
        <c:crosses val="autoZero"/>
        <c:auto val="1"/>
        <c:lblAlgn val="ctr"/>
        <c:lblOffset val="100"/>
        <c:noMultiLvlLbl val="0"/>
      </c:catAx>
      <c:valAx>
        <c:axId val="67549056"/>
        <c:scaling>
          <c:orientation val="minMax"/>
          <c:max val="0.2"/>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6754752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Perth and Kinros'!$I$50</c:f>
              <c:strCache>
                <c:ptCount val="1"/>
                <c:pt idx="0">
                  <c:v>Lower Quartile</c:v>
                </c:pt>
              </c:strCache>
            </c:strRef>
          </c:tx>
          <c:invertIfNegative val="0"/>
          <c:cat>
            <c:strRef>
              <c:f>'BRMA Profile - Perth and Kinros'!$J$49:$P$49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Kinros'!$J$50:$P$50</c:f>
              <c:numCache>
                <c:formatCode>0.0%</c:formatCode>
                <c:ptCount val="7"/>
                <c:pt idx="0">
                  <c:v>-3.3613445378151252E-2</c:v>
                </c:pt>
                <c:pt idx="1">
                  <c:v>0</c:v>
                </c:pt>
                <c:pt idx="2">
                  <c:v>0</c:v>
                </c:pt>
                <c:pt idx="3">
                  <c:v>-4.3478260869565188E-2</c:v>
                </c:pt>
                <c:pt idx="4">
                  <c:v>8.181818181818179E-2</c:v>
                </c:pt>
                <c:pt idx="5">
                  <c:v>8.4033613445377853E-3</c:v>
                </c:pt>
                <c:pt idx="6">
                  <c:v>8.4033613445377853E-3</c:v>
                </c:pt>
              </c:numCache>
            </c:numRef>
          </c:val>
        </c:ser>
        <c:ser>
          <c:idx val="2"/>
          <c:order val="1"/>
          <c:tx>
            <c:strRef>
              <c:f>'BRMA Profile - Perth and Kinros'!$I$51</c:f>
              <c:strCache>
                <c:ptCount val="1"/>
                <c:pt idx="0">
                  <c:v>Median</c:v>
                </c:pt>
              </c:strCache>
            </c:strRef>
          </c:tx>
          <c:invertIfNegative val="0"/>
          <c:cat>
            <c:strRef>
              <c:f>'BRMA Profile - Perth and Kinros'!$J$49:$P$49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Kinros'!$J$51:$P$51</c:f>
              <c:numCache>
                <c:formatCode>0.0%</c:formatCode>
                <c:ptCount val="7"/>
                <c:pt idx="0">
                  <c:v>0</c:v>
                </c:pt>
                <c:pt idx="1">
                  <c:v>0</c:v>
                </c:pt>
                <c:pt idx="2">
                  <c:v>0</c:v>
                </c:pt>
                <c:pt idx="3">
                  <c:v>-3.8461538461538436E-2</c:v>
                </c:pt>
                <c:pt idx="4">
                  <c:v>4.0000000000000036E-2</c:v>
                </c:pt>
                <c:pt idx="5">
                  <c:v>3.8461538461538547E-2</c:v>
                </c:pt>
                <c:pt idx="6">
                  <c:v>3.8461538461538547E-2</c:v>
                </c:pt>
              </c:numCache>
            </c:numRef>
          </c:val>
        </c:ser>
        <c:ser>
          <c:idx val="0"/>
          <c:order val="2"/>
          <c:tx>
            <c:strRef>
              <c:f>'BRMA Profile - Perth and Kinros'!$I$52</c:f>
              <c:strCache>
                <c:ptCount val="1"/>
                <c:pt idx="0">
                  <c:v>Mean</c:v>
                </c:pt>
              </c:strCache>
            </c:strRef>
          </c:tx>
          <c:invertIfNegative val="0"/>
          <c:cat>
            <c:strRef>
              <c:f>'BRMA Profile - Perth and Kinros'!$J$49:$P$49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Kinros'!$J$52:$P$52</c:f>
              <c:numCache>
                <c:formatCode>0.0%</c:formatCode>
                <c:ptCount val="7"/>
                <c:pt idx="0">
                  <c:v>-1.0660157275942383E-3</c:v>
                </c:pt>
                <c:pt idx="1">
                  <c:v>-1.1645890686380778E-2</c:v>
                </c:pt>
                <c:pt idx="2">
                  <c:v>4.0654095923636779E-2</c:v>
                </c:pt>
                <c:pt idx="3">
                  <c:v>-3.8479467091710018E-2</c:v>
                </c:pt>
                <c:pt idx="4">
                  <c:v>6.2726760915801094E-2</c:v>
                </c:pt>
                <c:pt idx="5">
                  <c:v>2.9387094400706415E-2</c:v>
                </c:pt>
                <c:pt idx="6">
                  <c:v>8.0723654734500272E-2</c:v>
                </c:pt>
              </c:numCache>
            </c:numRef>
          </c:val>
        </c:ser>
        <c:ser>
          <c:idx val="1"/>
          <c:order val="3"/>
          <c:tx>
            <c:strRef>
              <c:f>'BRMA Profile - Perth and Kinros'!$I$53</c:f>
              <c:strCache>
                <c:ptCount val="1"/>
                <c:pt idx="0">
                  <c:v>Upper Quartile</c:v>
                </c:pt>
              </c:strCache>
            </c:strRef>
          </c:tx>
          <c:invertIfNegative val="0"/>
          <c:cat>
            <c:strRef>
              <c:f>'BRMA Profile - Perth and Kinros'!$J$49:$P$49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Kinros'!$J$53:$P$53</c:f>
              <c:numCache>
                <c:formatCode>0.0%</c:formatCode>
                <c:ptCount val="7"/>
                <c:pt idx="0">
                  <c:v>7.194244604316502E-3</c:v>
                </c:pt>
                <c:pt idx="1">
                  <c:v>0</c:v>
                </c:pt>
                <c:pt idx="2">
                  <c:v>0</c:v>
                </c:pt>
                <c:pt idx="3">
                  <c:v>-7.1428571428571175E-3</c:v>
                </c:pt>
                <c:pt idx="4">
                  <c:v>7.9136690647481966E-2</c:v>
                </c:pt>
                <c:pt idx="5">
                  <c:v>6.0000000000000053E-2</c:v>
                </c:pt>
                <c:pt idx="6">
                  <c:v>0.14388489208633093</c:v>
                </c:pt>
              </c:numCache>
            </c:numRef>
          </c:val>
        </c:ser>
        <c:dLbls>
          <c:showLegendKey val="0"/>
          <c:showVal val="0"/>
          <c:showCatName val="0"/>
          <c:showSerName val="0"/>
          <c:showPercent val="0"/>
          <c:showBubbleSize val="0"/>
        </c:dLbls>
        <c:gapWidth val="150"/>
        <c:axId val="67052672"/>
        <c:axId val="67054208"/>
      </c:barChart>
      <c:catAx>
        <c:axId val="6705267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67054208"/>
        <c:crosses val="autoZero"/>
        <c:auto val="1"/>
        <c:lblAlgn val="ctr"/>
        <c:lblOffset val="100"/>
        <c:noMultiLvlLbl val="0"/>
      </c:catAx>
      <c:valAx>
        <c:axId val="67054208"/>
        <c:scaling>
          <c:orientation val="minMax"/>
          <c:max val="0.2"/>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670526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Perth and Kinros'!$I$72</c:f>
              <c:strCache>
                <c:ptCount val="1"/>
                <c:pt idx="0">
                  <c:v>Lower Quartile</c:v>
                </c:pt>
              </c:strCache>
            </c:strRef>
          </c:tx>
          <c:invertIfNegative val="0"/>
          <c:cat>
            <c:strRef>
              <c:f>'BRMA Profile - Perth and Kinros'!$J$71:$P$71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Kinros'!$J$72:$P$72</c:f>
              <c:numCache>
                <c:formatCode>0.0%</c:formatCode>
                <c:ptCount val="7"/>
                <c:pt idx="0">
                  <c:v>0</c:v>
                </c:pt>
                <c:pt idx="1">
                  <c:v>-3.3333333333333326E-2</c:v>
                </c:pt>
                <c:pt idx="2">
                  <c:v>5.1724137931034475E-2</c:v>
                </c:pt>
                <c:pt idx="3">
                  <c:v>-4.9180327868852514E-2</c:v>
                </c:pt>
                <c:pt idx="4">
                  <c:v>0.18965517241379315</c:v>
                </c:pt>
                <c:pt idx="5">
                  <c:v>-1.4492753623188359E-2</c:v>
                </c:pt>
                <c:pt idx="6">
                  <c:v>0.1333333333333333</c:v>
                </c:pt>
              </c:numCache>
            </c:numRef>
          </c:val>
        </c:ser>
        <c:ser>
          <c:idx val="2"/>
          <c:order val="1"/>
          <c:tx>
            <c:strRef>
              <c:f>'BRMA Profile - Perth and Kinros'!$I$73</c:f>
              <c:strCache>
                <c:ptCount val="1"/>
                <c:pt idx="0">
                  <c:v>Median</c:v>
                </c:pt>
              </c:strCache>
            </c:strRef>
          </c:tx>
          <c:invertIfNegative val="0"/>
          <c:cat>
            <c:strRef>
              <c:f>'BRMA Profile - Perth and Kinros'!$J$71:$P$71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Kinros'!$J$73:$P$73</c:f>
              <c:numCache>
                <c:formatCode>0.0%</c:formatCode>
                <c:ptCount val="7"/>
                <c:pt idx="0">
                  <c:v>2.9411764705882248E-2</c:v>
                </c:pt>
                <c:pt idx="1">
                  <c:v>-2.8571428571428581E-2</c:v>
                </c:pt>
                <c:pt idx="2">
                  <c:v>5.2941176470588269E-2</c:v>
                </c:pt>
                <c:pt idx="3">
                  <c:v>-1.1173184357541888E-2</c:v>
                </c:pt>
                <c:pt idx="4">
                  <c:v>9.8870056497175174E-2</c:v>
                </c:pt>
                <c:pt idx="5">
                  <c:v>-2.3136246786632397E-2</c:v>
                </c:pt>
                <c:pt idx="6">
                  <c:v>0.11764705882352944</c:v>
                </c:pt>
              </c:numCache>
            </c:numRef>
          </c:val>
        </c:ser>
        <c:ser>
          <c:idx val="0"/>
          <c:order val="2"/>
          <c:tx>
            <c:strRef>
              <c:f>'BRMA Profile - Perth and Kinros'!$I$74</c:f>
              <c:strCache>
                <c:ptCount val="1"/>
                <c:pt idx="0">
                  <c:v>Mean</c:v>
                </c:pt>
              </c:strCache>
            </c:strRef>
          </c:tx>
          <c:invertIfNegative val="0"/>
          <c:cat>
            <c:strRef>
              <c:f>'BRMA Profile - Perth and Kinros'!$J$71:$P$71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Kinros'!$J$74:$P$74</c:f>
              <c:numCache>
                <c:formatCode>0.0%</c:formatCode>
                <c:ptCount val="7"/>
                <c:pt idx="0">
                  <c:v>8.8163265306122618E-3</c:v>
                </c:pt>
                <c:pt idx="1">
                  <c:v>6.6816174600605738E-3</c:v>
                </c:pt>
                <c:pt idx="2">
                  <c:v>0.11696752560745938</c:v>
                </c:pt>
                <c:pt idx="3">
                  <c:v>-6.1797059730646642E-2</c:v>
                </c:pt>
                <c:pt idx="4">
                  <c:v>8.7147569006892356E-2</c:v>
                </c:pt>
                <c:pt idx="5">
                  <c:v>2.6125871870338324E-2</c:v>
                </c:pt>
                <c:pt idx="6">
                  <c:v>0.1872186588921283</c:v>
                </c:pt>
              </c:numCache>
            </c:numRef>
          </c:val>
        </c:ser>
        <c:ser>
          <c:idx val="1"/>
          <c:order val="3"/>
          <c:tx>
            <c:strRef>
              <c:f>'BRMA Profile - Perth and Kinros'!$I$75</c:f>
              <c:strCache>
                <c:ptCount val="1"/>
                <c:pt idx="0">
                  <c:v>Upper Quartile</c:v>
                </c:pt>
              </c:strCache>
            </c:strRef>
          </c:tx>
          <c:invertIfNegative val="0"/>
          <c:cat>
            <c:strRef>
              <c:f>'BRMA Profile - Perth and Kinros'!$J$71:$P$71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Kinros'!$J$75:$P$75</c:f>
              <c:numCache>
                <c:formatCode>0.0%</c:formatCode>
                <c:ptCount val="7"/>
                <c:pt idx="0">
                  <c:v>-2.010050251256279E-2</c:v>
                </c:pt>
                <c:pt idx="1">
                  <c:v>2.051282051282044E-2</c:v>
                </c:pt>
                <c:pt idx="2">
                  <c:v>5.0251256281406143E-3</c:v>
                </c:pt>
                <c:pt idx="3">
                  <c:v>0</c:v>
                </c:pt>
                <c:pt idx="4">
                  <c:v>0.10000000000000009</c:v>
                </c:pt>
                <c:pt idx="5">
                  <c:v>0</c:v>
                </c:pt>
                <c:pt idx="6">
                  <c:v>0.10552763819095468</c:v>
                </c:pt>
              </c:numCache>
            </c:numRef>
          </c:val>
        </c:ser>
        <c:dLbls>
          <c:showLegendKey val="0"/>
          <c:showVal val="0"/>
          <c:showCatName val="0"/>
          <c:showSerName val="0"/>
          <c:showPercent val="0"/>
          <c:showBubbleSize val="0"/>
        </c:dLbls>
        <c:gapWidth val="150"/>
        <c:axId val="67102592"/>
        <c:axId val="67104128"/>
      </c:barChart>
      <c:catAx>
        <c:axId val="6710259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67104128"/>
        <c:crosses val="autoZero"/>
        <c:auto val="1"/>
        <c:lblAlgn val="ctr"/>
        <c:lblOffset val="100"/>
        <c:noMultiLvlLbl val="0"/>
      </c:catAx>
      <c:valAx>
        <c:axId val="67104128"/>
        <c:scaling>
          <c:orientation val="minMax"/>
          <c:max val="0.2"/>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6710259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8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Perth and Kinros'!$I$94</c:f>
              <c:strCache>
                <c:ptCount val="1"/>
                <c:pt idx="0">
                  <c:v>Lower Quartile</c:v>
                </c:pt>
              </c:strCache>
            </c:strRef>
          </c:tx>
          <c:invertIfNegative val="0"/>
          <c:cat>
            <c:strRef>
              <c:f>'BRMA Profile - Perth and Kinros'!$J$93:$P$93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Kinros'!$J$94:$P$94</c:f>
              <c:numCache>
                <c:formatCode>0.0%</c:formatCode>
                <c:ptCount val="7"/>
                <c:pt idx="0">
                  <c:v>0</c:v>
                </c:pt>
                <c:pt idx="1">
                  <c:v>4.2553191489360653E-3</c:v>
                </c:pt>
                <c:pt idx="2">
                  <c:v>5.9322033898305149E-2</c:v>
                </c:pt>
                <c:pt idx="3">
                  <c:v>0</c:v>
                </c:pt>
                <c:pt idx="4">
                  <c:v>1.6680000000000028E-2</c:v>
                </c:pt>
                <c:pt idx="5">
                  <c:v>-1.64063422119054E-2</c:v>
                </c:pt>
                <c:pt idx="6">
                  <c:v>6.3829787234042534E-2</c:v>
                </c:pt>
              </c:numCache>
            </c:numRef>
          </c:val>
        </c:ser>
        <c:ser>
          <c:idx val="2"/>
          <c:order val="1"/>
          <c:tx>
            <c:strRef>
              <c:f>'BRMA Profile - Perth and Kinros'!$I$95</c:f>
              <c:strCache>
                <c:ptCount val="1"/>
                <c:pt idx="0">
                  <c:v>Median</c:v>
                </c:pt>
              </c:strCache>
            </c:strRef>
          </c:tx>
          <c:invertIfNegative val="0"/>
          <c:cat>
            <c:strRef>
              <c:f>'BRMA Profile - Perth and Kinros'!$J$93:$P$93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Kinros'!$J$95:$P$95</c:f>
              <c:numCache>
                <c:formatCode>0.0%</c:formatCode>
                <c:ptCount val="7"/>
                <c:pt idx="0">
                  <c:v>1.9230769230769162E-2</c:v>
                </c:pt>
                <c:pt idx="1">
                  <c:v>-4.403773584905657E-2</c:v>
                </c:pt>
                <c:pt idx="2">
                  <c:v>0.10527770102238176</c:v>
                </c:pt>
                <c:pt idx="3">
                  <c:v>-8.3321428571428546E-2</c:v>
                </c:pt>
                <c:pt idx="4">
                  <c:v>0.1340242334515136</c:v>
                </c:pt>
                <c:pt idx="5">
                  <c:v>0</c:v>
                </c:pt>
                <c:pt idx="6">
                  <c:v>0.11949999999999994</c:v>
                </c:pt>
              </c:numCache>
            </c:numRef>
          </c:val>
        </c:ser>
        <c:ser>
          <c:idx val="0"/>
          <c:order val="2"/>
          <c:tx>
            <c:strRef>
              <c:f>'BRMA Profile - Perth and Kinros'!$I$96</c:f>
              <c:strCache>
                <c:ptCount val="1"/>
                <c:pt idx="0">
                  <c:v>Mean</c:v>
                </c:pt>
              </c:strCache>
            </c:strRef>
          </c:tx>
          <c:invertIfNegative val="0"/>
          <c:cat>
            <c:strRef>
              <c:f>'BRMA Profile - Perth and Kinros'!$J$93:$P$93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Kinros'!$J$96:$P$96</c:f>
              <c:numCache>
                <c:formatCode>0.0%</c:formatCode>
                <c:ptCount val="7"/>
                <c:pt idx="0">
                  <c:v>2.3027571985030137E-2</c:v>
                </c:pt>
                <c:pt idx="1">
                  <c:v>-3.4342453992310285E-2</c:v>
                </c:pt>
                <c:pt idx="2">
                  <c:v>6.4942595384436919E-2</c:v>
                </c:pt>
                <c:pt idx="3">
                  <c:v>1.9492540564085781E-2</c:v>
                </c:pt>
                <c:pt idx="4">
                  <c:v>4.8707541123691467E-2</c:v>
                </c:pt>
                <c:pt idx="5">
                  <c:v>-2.1015821280640945E-2</c:v>
                </c:pt>
                <c:pt idx="6">
                  <c:v>0.10116092568548085</c:v>
                </c:pt>
              </c:numCache>
            </c:numRef>
          </c:val>
        </c:ser>
        <c:ser>
          <c:idx val="1"/>
          <c:order val="3"/>
          <c:tx>
            <c:strRef>
              <c:f>'BRMA Profile - Perth and Kinros'!$I$97</c:f>
              <c:strCache>
                <c:ptCount val="1"/>
                <c:pt idx="0">
                  <c:v>Upper Quartile</c:v>
                </c:pt>
              </c:strCache>
            </c:strRef>
          </c:tx>
          <c:invertIfNegative val="0"/>
          <c:cat>
            <c:strRef>
              <c:f>'BRMA Profile - Perth and Kinros'!$J$93:$P$93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Perth and Kinros'!$J$97:$P$97</c:f>
              <c:numCache>
                <c:formatCode>0.0%</c:formatCode>
                <c:ptCount val="7"/>
                <c:pt idx="0">
                  <c:v>5.2631578947368363E-2</c:v>
                </c:pt>
                <c:pt idx="1">
                  <c:v>-5.6666666666666643E-2</c:v>
                </c:pt>
                <c:pt idx="2">
                  <c:v>6.0070671378091856E-2</c:v>
                </c:pt>
                <c:pt idx="3">
                  <c:v>0</c:v>
                </c:pt>
                <c:pt idx="4">
                  <c:v>0.10000000000000009</c:v>
                </c:pt>
                <c:pt idx="5">
                  <c:v>-9.0909090909090939E-2</c:v>
                </c:pt>
                <c:pt idx="6">
                  <c:v>5.2631578947368363E-2</c:v>
                </c:pt>
              </c:numCache>
            </c:numRef>
          </c:val>
        </c:ser>
        <c:dLbls>
          <c:showLegendKey val="0"/>
          <c:showVal val="0"/>
          <c:showCatName val="0"/>
          <c:showSerName val="0"/>
          <c:showPercent val="0"/>
          <c:showBubbleSize val="0"/>
        </c:dLbls>
        <c:gapWidth val="150"/>
        <c:axId val="67148800"/>
        <c:axId val="67158784"/>
      </c:barChart>
      <c:catAx>
        <c:axId val="6714880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67158784"/>
        <c:crosses val="autoZero"/>
        <c:auto val="1"/>
        <c:lblAlgn val="ctr"/>
        <c:lblOffset val="100"/>
        <c:noMultiLvlLbl val="0"/>
      </c:catAx>
      <c:valAx>
        <c:axId val="67158784"/>
        <c:scaling>
          <c:orientation val="minMax"/>
          <c:max val="0.2"/>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6714880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19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Perth and Kinros'!$A$142</c:f>
              <c:strCache>
                <c:ptCount val="1"/>
                <c:pt idx="0">
                  <c:v>1 Bedroom </c:v>
                </c:pt>
              </c:strCache>
            </c:strRef>
          </c:tx>
          <c:invertIfNegative val="0"/>
          <c:cat>
            <c:numRef>
              <c:f>'BRMA Profile - Perth and Kinros'!$B$141:$H$141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Kinros'!$B$142:$H$142</c:f>
              <c:numCache>
                <c:formatCode>#,##0</c:formatCode>
                <c:ptCount val="7"/>
                <c:pt idx="0">
                  <c:v>176</c:v>
                </c:pt>
                <c:pt idx="1">
                  <c:v>212</c:v>
                </c:pt>
                <c:pt idx="2">
                  <c:v>210</c:v>
                </c:pt>
                <c:pt idx="3">
                  <c:v>165</c:v>
                </c:pt>
                <c:pt idx="4">
                  <c:v>200</c:v>
                </c:pt>
                <c:pt idx="5">
                  <c:v>201</c:v>
                </c:pt>
                <c:pt idx="6">
                  <c:v>240</c:v>
                </c:pt>
              </c:numCache>
            </c:numRef>
          </c:val>
        </c:ser>
        <c:ser>
          <c:idx val="1"/>
          <c:order val="1"/>
          <c:tx>
            <c:strRef>
              <c:f>'BRMA Profile - Perth and Kinros'!$A$143</c:f>
              <c:strCache>
                <c:ptCount val="1"/>
                <c:pt idx="0">
                  <c:v>2 Bedrooms</c:v>
                </c:pt>
              </c:strCache>
            </c:strRef>
          </c:tx>
          <c:invertIfNegative val="0"/>
          <c:cat>
            <c:numRef>
              <c:f>'BRMA Profile - Perth and Kinros'!$B$141:$H$141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Kinros'!$B$143:$H$143</c:f>
              <c:numCache>
                <c:formatCode>#,##0</c:formatCode>
                <c:ptCount val="7"/>
                <c:pt idx="0">
                  <c:v>379</c:v>
                </c:pt>
                <c:pt idx="1">
                  <c:v>472</c:v>
                </c:pt>
                <c:pt idx="2">
                  <c:v>516</c:v>
                </c:pt>
                <c:pt idx="3">
                  <c:v>419</c:v>
                </c:pt>
                <c:pt idx="4">
                  <c:v>462</c:v>
                </c:pt>
                <c:pt idx="5">
                  <c:v>442</c:v>
                </c:pt>
                <c:pt idx="6">
                  <c:v>424</c:v>
                </c:pt>
              </c:numCache>
            </c:numRef>
          </c:val>
        </c:ser>
        <c:ser>
          <c:idx val="2"/>
          <c:order val="2"/>
          <c:tx>
            <c:strRef>
              <c:f>'BRMA Profile - Perth and Kinros'!$A$144</c:f>
              <c:strCache>
                <c:ptCount val="1"/>
                <c:pt idx="0">
                  <c:v>3 Bedrooms</c:v>
                </c:pt>
              </c:strCache>
            </c:strRef>
          </c:tx>
          <c:invertIfNegative val="0"/>
          <c:cat>
            <c:numRef>
              <c:f>'BRMA Profile - Perth and Kinros'!$B$141:$H$141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Kinros'!$B$144:$H$144</c:f>
              <c:numCache>
                <c:formatCode>#,##0</c:formatCode>
                <c:ptCount val="7"/>
                <c:pt idx="0">
                  <c:v>161</c:v>
                </c:pt>
                <c:pt idx="1">
                  <c:v>218</c:v>
                </c:pt>
                <c:pt idx="2">
                  <c:v>213</c:v>
                </c:pt>
                <c:pt idx="3">
                  <c:v>153</c:v>
                </c:pt>
                <c:pt idx="4">
                  <c:v>179</c:v>
                </c:pt>
                <c:pt idx="5">
                  <c:v>133</c:v>
                </c:pt>
                <c:pt idx="6">
                  <c:v>138</c:v>
                </c:pt>
              </c:numCache>
            </c:numRef>
          </c:val>
        </c:ser>
        <c:ser>
          <c:idx val="3"/>
          <c:order val="3"/>
          <c:tx>
            <c:strRef>
              <c:f>'BRMA Profile - Perth and Kinros'!$A$145</c:f>
              <c:strCache>
                <c:ptCount val="1"/>
                <c:pt idx="0">
                  <c:v>4 Bedrooms</c:v>
                </c:pt>
              </c:strCache>
            </c:strRef>
          </c:tx>
          <c:invertIfNegative val="0"/>
          <c:cat>
            <c:numRef>
              <c:f>'BRMA Profile - Perth and Kinros'!$B$141:$H$141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Kinros'!$B$145:$H$145</c:f>
              <c:numCache>
                <c:formatCode>#,##0</c:formatCode>
                <c:ptCount val="7"/>
                <c:pt idx="0">
                  <c:v>62</c:v>
                </c:pt>
                <c:pt idx="1">
                  <c:v>78</c:v>
                </c:pt>
                <c:pt idx="2">
                  <c:v>77</c:v>
                </c:pt>
                <c:pt idx="3">
                  <c:v>76</c:v>
                </c:pt>
                <c:pt idx="4">
                  <c:v>66</c:v>
                </c:pt>
                <c:pt idx="5">
                  <c:v>52</c:v>
                </c:pt>
                <c:pt idx="6">
                  <c:v>47</c:v>
                </c:pt>
              </c:numCache>
            </c:numRef>
          </c:val>
        </c:ser>
        <c:ser>
          <c:idx val="4"/>
          <c:order val="4"/>
          <c:tx>
            <c:strRef>
              <c:f>'BRMA Profile - Perth and Kinros'!$A$146</c:f>
              <c:strCache>
                <c:ptCount val="1"/>
                <c:pt idx="0">
                  <c:v>1 Bedroom Shared</c:v>
                </c:pt>
              </c:strCache>
            </c:strRef>
          </c:tx>
          <c:invertIfNegative val="0"/>
          <c:cat>
            <c:numRef>
              <c:f>'BRMA Profile - Perth and Kinros'!$B$141:$H$141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Kinros'!$B$146:$H$146</c:f>
              <c:numCache>
                <c:formatCode>#,##0</c:formatCode>
                <c:ptCount val="7"/>
                <c:pt idx="0">
                  <c:v>49</c:v>
                </c:pt>
                <c:pt idx="1">
                  <c:v>54</c:v>
                </c:pt>
                <c:pt idx="2">
                  <c:v>69</c:v>
                </c:pt>
                <c:pt idx="3">
                  <c:v>69</c:v>
                </c:pt>
                <c:pt idx="4">
                  <c:v>54</c:v>
                </c:pt>
                <c:pt idx="5">
                  <c:v>49</c:v>
                </c:pt>
                <c:pt idx="6">
                  <c:v>64</c:v>
                </c:pt>
              </c:numCache>
            </c:numRef>
          </c:val>
        </c:ser>
        <c:dLbls>
          <c:showLegendKey val="0"/>
          <c:showVal val="0"/>
          <c:showCatName val="0"/>
          <c:showSerName val="0"/>
          <c:showPercent val="0"/>
          <c:showBubbleSize val="0"/>
        </c:dLbls>
        <c:gapWidth val="150"/>
        <c:overlap val="100"/>
        <c:axId val="67199744"/>
        <c:axId val="67201280"/>
      </c:barChart>
      <c:catAx>
        <c:axId val="67199744"/>
        <c:scaling>
          <c:orientation val="minMax"/>
        </c:scaling>
        <c:delete val="0"/>
        <c:axPos val="b"/>
        <c:numFmt formatCode="General" sourceLinked="1"/>
        <c:majorTickMark val="out"/>
        <c:minorTickMark val="none"/>
        <c:tickLblPos val="nextTo"/>
        <c:crossAx val="67201280"/>
        <c:crosses val="autoZero"/>
        <c:auto val="1"/>
        <c:lblAlgn val="ctr"/>
        <c:lblOffset val="100"/>
        <c:noMultiLvlLbl val="0"/>
      </c:catAx>
      <c:valAx>
        <c:axId val="67201280"/>
        <c:scaling>
          <c:orientation val="minMax"/>
        </c:scaling>
        <c:delete val="0"/>
        <c:axPos val="l"/>
        <c:majorGridlines/>
        <c:numFmt formatCode="#,##0" sourceLinked="1"/>
        <c:majorTickMark val="out"/>
        <c:minorTickMark val="none"/>
        <c:tickLblPos val="nextTo"/>
        <c:crossAx val="6719974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Perth and Kinros'!$I$142</c:f>
              <c:strCache>
                <c:ptCount val="1"/>
                <c:pt idx="0">
                  <c:v>1 Bedroom </c:v>
                </c:pt>
              </c:strCache>
            </c:strRef>
          </c:tx>
          <c:invertIfNegative val="0"/>
          <c:cat>
            <c:numRef>
              <c:f>'BRMA Profile - Perth and Kinros'!$J$141:$P$141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Kinros'!$J$142:$P$142</c:f>
              <c:numCache>
                <c:formatCode>0%</c:formatCode>
                <c:ptCount val="7"/>
                <c:pt idx="0">
                  <c:v>0.21281741233373638</c:v>
                </c:pt>
                <c:pt idx="1">
                  <c:v>0.20502901353965183</c:v>
                </c:pt>
                <c:pt idx="2">
                  <c:v>0.19354838709677419</c:v>
                </c:pt>
                <c:pt idx="3">
                  <c:v>0.1870748299319728</c:v>
                </c:pt>
                <c:pt idx="4">
                  <c:v>0.20811654526534859</c:v>
                </c:pt>
                <c:pt idx="5">
                  <c:v>0.22919042189281641</c:v>
                </c:pt>
                <c:pt idx="6">
                  <c:v>0.26286966046002191</c:v>
                </c:pt>
              </c:numCache>
            </c:numRef>
          </c:val>
        </c:ser>
        <c:ser>
          <c:idx val="1"/>
          <c:order val="1"/>
          <c:tx>
            <c:strRef>
              <c:f>'BRMA Profile - Perth and Kinros'!$I$143</c:f>
              <c:strCache>
                <c:ptCount val="1"/>
                <c:pt idx="0">
                  <c:v>2 Bedrooms</c:v>
                </c:pt>
              </c:strCache>
            </c:strRef>
          </c:tx>
          <c:invertIfNegative val="0"/>
          <c:cat>
            <c:numRef>
              <c:f>'BRMA Profile - Perth and Kinros'!$J$141:$P$141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Kinros'!$J$143:$P$143</c:f>
              <c:numCache>
                <c:formatCode>0%</c:formatCode>
                <c:ptCount val="7"/>
                <c:pt idx="0">
                  <c:v>0.45828295042321643</c:v>
                </c:pt>
                <c:pt idx="1">
                  <c:v>0.45647969052224369</c:v>
                </c:pt>
                <c:pt idx="2">
                  <c:v>0.47557603686635946</c:v>
                </c:pt>
                <c:pt idx="3">
                  <c:v>0.47505668934240364</c:v>
                </c:pt>
                <c:pt idx="4">
                  <c:v>0.48074921956295524</c:v>
                </c:pt>
                <c:pt idx="5">
                  <c:v>0.50399087799315845</c:v>
                </c:pt>
                <c:pt idx="6">
                  <c:v>0.46440306681270538</c:v>
                </c:pt>
              </c:numCache>
            </c:numRef>
          </c:val>
        </c:ser>
        <c:ser>
          <c:idx val="2"/>
          <c:order val="2"/>
          <c:tx>
            <c:strRef>
              <c:f>'BRMA Profile - Perth and Kinros'!$I$144</c:f>
              <c:strCache>
                <c:ptCount val="1"/>
                <c:pt idx="0">
                  <c:v>3 Bedrooms</c:v>
                </c:pt>
              </c:strCache>
            </c:strRef>
          </c:tx>
          <c:invertIfNegative val="0"/>
          <c:cat>
            <c:numRef>
              <c:f>'BRMA Profile - Perth and Kinros'!$J$141:$P$141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Kinros'!$J$144:$P$144</c:f>
              <c:numCache>
                <c:formatCode>0%</c:formatCode>
                <c:ptCount val="7"/>
                <c:pt idx="0">
                  <c:v>0.19467956469165659</c:v>
                </c:pt>
                <c:pt idx="1">
                  <c:v>0.21083172147001933</c:v>
                </c:pt>
                <c:pt idx="2">
                  <c:v>0.19631336405529953</c:v>
                </c:pt>
                <c:pt idx="3">
                  <c:v>0.17346938775510204</c:v>
                </c:pt>
                <c:pt idx="4">
                  <c:v>0.186264308012487</c:v>
                </c:pt>
                <c:pt idx="5">
                  <c:v>0.15165336374002281</c:v>
                </c:pt>
                <c:pt idx="6">
                  <c:v>0.1511500547645126</c:v>
                </c:pt>
              </c:numCache>
            </c:numRef>
          </c:val>
        </c:ser>
        <c:ser>
          <c:idx val="3"/>
          <c:order val="3"/>
          <c:tx>
            <c:strRef>
              <c:f>'BRMA Profile - Perth and Kinros'!$I$145</c:f>
              <c:strCache>
                <c:ptCount val="1"/>
                <c:pt idx="0">
                  <c:v>4 Bedrooms</c:v>
                </c:pt>
              </c:strCache>
            </c:strRef>
          </c:tx>
          <c:invertIfNegative val="0"/>
          <c:cat>
            <c:numRef>
              <c:f>'BRMA Profile - Perth and Kinros'!$J$141:$P$141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Kinros'!$J$145:$P$145</c:f>
              <c:numCache>
                <c:formatCode>0%</c:formatCode>
                <c:ptCount val="7"/>
                <c:pt idx="0">
                  <c:v>7.4969770253929868E-2</c:v>
                </c:pt>
                <c:pt idx="1">
                  <c:v>7.5435203094777567E-2</c:v>
                </c:pt>
                <c:pt idx="2">
                  <c:v>7.0967741935483872E-2</c:v>
                </c:pt>
                <c:pt idx="3">
                  <c:v>8.6167800453514742E-2</c:v>
                </c:pt>
                <c:pt idx="4">
                  <c:v>6.8678459937565037E-2</c:v>
                </c:pt>
                <c:pt idx="5">
                  <c:v>5.9293044469783354E-2</c:v>
                </c:pt>
                <c:pt idx="6">
                  <c:v>5.1478641840087623E-2</c:v>
                </c:pt>
              </c:numCache>
            </c:numRef>
          </c:val>
        </c:ser>
        <c:ser>
          <c:idx val="4"/>
          <c:order val="4"/>
          <c:tx>
            <c:strRef>
              <c:f>'BRMA Profile - Perth and Kinros'!$I$146</c:f>
              <c:strCache>
                <c:ptCount val="1"/>
                <c:pt idx="0">
                  <c:v>1 Bedroom Shared</c:v>
                </c:pt>
              </c:strCache>
            </c:strRef>
          </c:tx>
          <c:invertIfNegative val="0"/>
          <c:cat>
            <c:numRef>
              <c:f>'BRMA Profile - Perth and Kinros'!$J$141:$P$141</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Kinros'!$J$146:$P$146</c:f>
              <c:numCache>
                <c:formatCode>0%</c:formatCode>
                <c:ptCount val="7"/>
                <c:pt idx="0">
                  <c:v>5.92503022974607E-2</c:v>
                </c:pt>
                <c:pt idx="1">
                  <c:v>5.2224371373307543E-2</c:v>
                </c:pt>
                <c:pt idx="2">
                  <c:v>6.3594470046082943E-2</c:v>
                </c:pt>
                <c:pt idx="3">
                  <c:v>7.8231292517006806E-2</c:v>
                </c:pt>
                <c:pt idx="4">
                  <c:v>5.6191467221644122E-2</c:v>
                </c:pt>
                <c:pt idx="5">
                  <c:v>5.5872291904218926E-2</c:v>
                </c:pt>
                <c:pt idx="6">
                  <c:v>7.0098576122672507E-2</c:v>
                </c:pt>
              </c:numCache>
            </c:numRef>
          </c:val>
        </c:ser>
        <c:dLbls>
          <c:showLegendKey val="0"/>
          <c:showVal val="0"/>
          <c:showCatName val="0"/>
          <c:showSerName val="0"/>
          <c:showPercent val="0"/>
          <c:showBubbleSize val="0"/>
        </c:dLbls>
        <c:gapWidth val="150"/>
        <c:overlap val="100"/>
        <c:axId val="114964352"/>
        <c:axId val="114965888"/>
      </c:barChart>
      <c:catAx>
        <c:axId val="114964352"/>
        <c:scaling>
          <c:orientation val="minMax"/>
        </c:scaling>
        <c:delete val="0"/>
        <c:axPos val="b"/>
        <c:numFmt formatCode="General" sourceLinked="1"/>
        <c:majorTickMark val="out"/>
        <c:minorTickMark val="none"/>
        <c:tickLblPos val="nextTo"/>
        <c:crossAx val="114965888"/>
        <c:crosses val="autoZero"/>
        <c:auto val="1"/>
        <c:lblAlgn val="ctr"/>
        <c:lblOffset val="100"/>
        <c:noMultiLvlLbl val="0"/>
      </c:catAx>
      <c:valAx>
        <c:axId val="114965888"/>
        <c:scaling>
          <c:orientation val="minMax"/>
        </c:scaling>
        <c:delete val="0"/>
        <c:axPos val="l"/>
        <c:majorGridlines/>
        <c:numFmt formatCode="0%" sourceLinked="1"/>
        <c:majorTickMark val="out"/>
        <c:minorTickMark val="none"/>
        <c:tickLblPos val="nextTo"/>
        <c:crossAx val="1149643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Perth and Kinros'!$A$122</c:f>
              <c:strCache>
                <c:ptCount val="1"/>
                <c:pt idx="0">
                  <c:v>4 Bedrooms</c:v>
                </c:pt>
              </c:strCache>
            </c:strRef>
          </c:tx>
          <c:cat>
            <c:numRef>
              <c:f>'BRMA Profile - Perth and Kinros'!$B$117:$H$117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Kinros'!$B$122:$H$122</c:f>
              <c:numCache>
                <c:formatCode>#,##0</c:formatCode>
                <c:ptCount val="7"/>
                <c:pt idx="0">
                  <c:v>857.5</c:v>
                </c:pt>
                <c:pt idx="1">
                  <c:v>865.06</c:v>
                </c:pt>
                <c:pt idx="2">
                  <c:v>870.84</c:v>
                </c:pt>
                <c:pt idx="3">
                  <c:v>972.7</c:v>
                </c:pt>
                <c:pt idx="4">
                  <c:v>912.59</c:v>
                </c:pt>
                <c:pt idx="5">
                  <c:v>992.12</c:v>
                </c:pt>
                <c:pt idx="6">
                  <c:v>1018.04</c:v>
                </c:pt>
              </c:numCache>
            </c:numRef>
          </c:val>
          <c:smooth val="0"/>
        </c:ser>
        <c:ser>
          <c:idx val="0"/>
          <c:order val="1"/>
          <c:tx>
            <c:strRef>
              <c:f>'BRMA Profile - Perth and Kinros'!$A$121</c:f>
              <c:strCache>
                <c:ptCount val="1"/>
                <c:pt idx="0">
                  <c:v>3 Bedrooms</c:v>
                </c:pt>
              </c:strCache>
            </c:strRef>
          </c:tx>
          <c:cat>
            <c:numRef>
              <c:f>'BRMA Profile - Perth and Kinros'!$B$117:$H$117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Kinros'!$B$121:$H$121</c:f>
              <c:numCache>
                <c:formatCode>#,##0</c:formatCode>
                <c:ptCount val="7"/>
                <c:pt idx="0">
                  <c:v>647.27</c:v>
                </c:pt>
                <c:pt idx="1">
                  <c:v>646.58000000000004</c:v>
                </c:pt>
                <c:pt idx="2">
                  <c:v>639.04999999999995</c:v>
                </c:pt>
                <c:pt idx="3">
                  <c:v>665.03</c:v>
                </c:pt>
                <c:pt idx="4">
                  <c:v>639.44000000000005</c:v>
                </c:pt>
                <c:pt idx="5">
                  <c:v>679.55</c:v>
                </c:pt>
                <c:pt idx="6">
                  <c:v>699.52</c:v>
                </c:pt>
              </c:numCache>
            </c:numRef>
          </c:val>
          <c:smooth val="0"/>
        </c:ser>
        <c:ser>
          <c:idx val="1"/>
          <c:order val="2"/>
          <c:tx>
            <c:strRef>
              <c:f>'BRMA Profile - Perth and Kinros'!$A$120</c:f>
              <c:strCache>
                <c:ptCount val="1"/>
                <c:pt idx="0">
                  <c:v>2 Bedrooms</c:v>
                </c:pt>
              </c:strCache>
            </c:strRef>
          </c:tx>
          <c:cat>
            <c:numRef>
              <c:f>'BRMA Profile - Perth and Kinros'!$B$117:$H$117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Kinros'!$B$120:$H$120</c:f>
              <c:numCache>
                <c:formatCode>#,##0</c:formatCode>
                <c:ptCount val="7"/>
                <c:pt idx="0">
                  <c:v>506.44</c:v>
                </c:pt>
                <c:pt idx="1">
                  <c:v>512.44000000000005</c:v>
                </c:pt>
                <c:pt idx="2">
                  <c:v>504.82</c:v>
                </c:pt>
                <c:pt idx="3">
                  <c:v>518.61</c:v>
                </c:pt>
                <c:pt idx="4">
                  <c:v>520.45000000000005</c:v>
                </c:pt>
                <c:pt idx="5">
                  <c:v>528.99</c:v>
                </c:pt>
                <c:pt idx="6">
                  <c:v>539.95000000000005</c:v>
                </c:pt>
              </c:numCache>
            </c:numRef>
          </c:val>
          <c:smooth val="0"/>
        </c:ser>
        <c:ser>
          <c:idx val="2"/>
          <c:order val="3"/>
          <c:tx>
            <c:strRef>
              <c:f>'BRMA Profile - Perth and Kinros'!$A$119</c:f>
              <c:strCache>
                <c:ptCount val="1"/>
                <c:pt idx="0">
                  <c:v>1 Bedroom </c:v>
                </c:pt>
              </c:strCache>
            </c:strRef>
          </c:tx>
          <c:cat>
            <c:numRef>
              <c:f>'BRMA Profile - Perth and Kinros'!$B$117:$H$117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Kinros'!$B$119:$H$119</c:f>
              <c:numCache>
                <c:formatCode>#,##0</c:formatCode>
                <c:ptCount val="7"/>
                <c:pt idx="0">
                  <c:v>377.44</c:v>
                </c:pt>
                <c:pt idx="1">
                  <c:v>377.57</c:v>
                </c:pt>
                <c:pt idx="2">
                  <c:v>380.4</c:v>
                </c:pt>
                <c:pt idx="3">
                  <c:v>396.18</c:v>
                </c:pt>
                <c:pt idx="4">
                  <c:v>388.83</c:v>
                </c:pt>
                <c:pt idx="5">
                  <c:v>402.5</c:v>
                </c:pt>
                <c:pt idx="6">
                  <c:v>408.15</c:v>
                </c:pt>
              </c:numCache>
            </c:numRef>
          </c:val>
          <c:smooth val="0"/>
        </c:ser>
        <c:ser>
          <c:idx val="3"/>
          <c:order val="4"/>
          <c:tx>
            <c:strRef>
              <c:f>'BRMA Profile - Perth and Kinros'!$A$118</c:f>
              <c:strCache>
                <c:ptCount val="1"/>
                <c:pt idx="0">
                  <c:v>1 Bedroom Shared</c:v>
                </c:pt>
              </c:strCache>
            </c:strRef>
          </c:tx>
          <c:cat>
            <c:numRef>
              <c:f>'BRMA Profile - Perth and Kinros'!$B$117:$H$117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Kinros'!$B$118:$H$118</c:f>
              <c:numCache>
                <c:formatCode>#,##0</c:formatCode>
                <c:ptCount val="7"/>
                <c:pt idx="0">
                  <c:v>261.86</c:v>
                </c:pt>
                <c:pt idx="1">
                  <c:v>267.89</c:v>
                </c:pt>
                <c:pt idx="2">
                  <c:v>258.69</c:v>
                </c:pt>
                <c:pt idx="3">
                  <c:v>275.49</c:v>
                </c:pt>
                <c:pt idx="4">
                  <c:v>280.86</c:v>
                </c:pt>
                <c:pt idx="5">
                  <c:v>294.54000000000002</c:v>
                </c:pt>
                <c:pt idx="6">
                  <c:v>288.35000000000002</c:v>
                </c:pt>
              </c:numCache>
            </c:numRef>
          </c:val>
          <c:smooth val="0"/>
        </c:ser>
        <c:dLbls>
          <c:showLegendKey val="0"/>
          <c:showVal val="0"/>
          <c:showCatName val="0"/>
          <c:showSerName val="0"/>
          <c:showPercent val="0"/>
          <c:showBubbleSize val="0"/>
        </c:dLbls>
        <c:marker val="1"/>
        <c:smooth val="0"/>
        <c:axId val="114993792"/>
        <c:axId val="115011968"/>
      </c:lineChart>
      <c:catAx>
        <c:axId val="114993792"/>
        <c:scaling>
          <c:orientation val="minMax"/>
        </c:scaling>
        <c:delete val="0"/>
        <c:axPos val="b"/>
        <c:numFmt formatCode="General" sourceLinked="1"/>
        <c:majorTickMark val="none"/>
        <c:minorTickMark val="none"/>
        <c:tickLblPos val="nextTo"/>
        <c:txPr>
          <a:bodyPr/>
          <a:lstStyle/>
          <a:p>
            <a:pPr>
              <a:defRPr sz="800"/>
            </a:pPr>
            <a:endParaRPr lang="en-US"/>
          </a:p>
        </c:txPr>
        <c:crossAx val="115011968"/>
        <c:crosses val="autoZero"/>
        <c:auto val="1"/>
        <c:lblAlgn val="ctr"/>
        <c:lblOffset val="100"/>
        <c:noMultiLvlLbl val="0"/>
      </c:catAx>
      <c:valAx>
        <c:axId val="11501196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1499379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9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Perth and Kinros'!$I$122</c:f>
              <c:strCache>
                <c:ptCount val="1"/>
                <c:pt idx="0">
                  <c:v>4 Bedrooms</c:v>
                </c:pt>
              </c:strCache>
            </c:strRef>
          </c:tx>
          <c:cat>
            <c:numRef>
              <c:f>'BRMA Profile - Perth and Kinros'!$J$117:$P$117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Kinros'!$J$122:$P$122</c:f>
              <c:numCache>
                <c:formatCode>#,##0</c:formatCode>
                <c:ptCount val="7"/>
                <c:pt idx="0">
                  <c:v>850</c:v>
                </c:pt>
                <c:pt idx="1">
                  <c:v>875</c:v>
                </c:pt>
                <c:pt idx="2">
                  <c:v>850</c:v>
                </c:pt>
                <c:pt idx="3">
                  <c:v>895</c:v>
                </c:pt>
                <c:pt idx="4">
                  <c:v>885</c:v>
                </c:pt>
                <c:pt idx="5">
                  <c:v>972.5</c:v>
                </c:pt>
                <c:pt idx="6">
                  <c:v>950</c:v>
                </c:pt>
              </c:numCache>
            </c:numRef>
          </c:val>
          <c:smooth val="0"/>
        </c:ser>
        <c:ser>
          <c:idx val="0"/>
          <c:order val="1"/>
          <c:tx>
            <c:strRef>
              <c:f>'BRMA Profile - Perth and Kinros'!$I$121</c:f>
              <c:strCache>
                <c:ptCount val="1"/>
                <c:pt idx="0">
                  <c:v>3 Bedrooms</c:v>
                </c:pt>
              </c:strCache>
            </c:strRef>
          </c:tx>
          <c:cat>
            <c:numRef>
              <c:f>'BRMA Profile - Perth and Kinros'!$J$117:$P$117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Kinros'!$J$121:$P$121</c:f>
              <c:numCache>
                <c:formatCode>#,##0</c:formatCode>
                <c:ptCount val="7"/>
                <c:pt idx="0">
                  <c:v>650</c:v>
                </c:pt>
                <c:pt idx="1">
                  <c:v>650</c:v>
                </c:pt>
                <c:pt idx="2">
                  <c:v>650</c:v>
                </c:pt>
                <c:pt idx="3">
                  <c:v>650</c:v>
                </c:pt>
                <c:pt idx="4">
                  <c:v>625</c:v>
                </c:pt>
                <c:pt idx="5">
                  <c:v>650</c:v>
                </c:pt>
                <c:pt idx="6">
                  <c:v>675</c:v>
                </c:pt>
              </c:numCache>
            </c:numRef>
          </c:val>
          <c:smooth val="0"/>
        </c:ser>
        <c:ser>
          <c:idx val="1"/>
          <c:order val="2"/>
          <c:tx>
            <c:strRef>
              <c:f>'BRMA Profile - Perth and Kinros'!$I$120</c:f>
              <c:strCache>
                <c:ptCount val="1"/>
                <c:pt idx="0">
                  <c:v>2 Bedrooms</c:v>
                </c:pt>
              </c:strCache>
            </c:strRef>
          </c:tx>
          <c:cat>
            <c:numRef>
              <c:f>'BRMA Profile - Perth and Kinros'!$J$117:$P$117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Kinros'!$J$120:$P$120</c:f>
              <c:numCache>
                <c:formatCode>#,##0</c:formatCode>
                <c:ptCount val="7"/>
                <c:pt idx="0">
                  <c:v>500</c:v>
                </c:pt>
                <c:pt idx="1">
                  <c:v>500</c:v>
                </c:pt>
                <c:pt idx="2">
                  <c:v>495</c:v>
                </c:pt>
                <c:pt idx="3">
                  <c:v>500</c:v>
                </c:pt>
                <c:pt idx="4">
                  <c:v>500</c:v>
                </c:pt>
                <c:pt idx="5">
                  <c:v>525</c:v>
                </c:pt>
                <c:pt idx="6">
                  <c:v>525</c:v>
                </c:pt>
              </c:numCache>
            </c:numRef>
          </c:val>
          <c:smooth val="0"/>
        </c:ser>
        <c:ser>
          <c:idx val="2"/>
          <c:order val="3"/>
          <c:tx>
            <c:strRef>
              <c:f>'BRMA Profile - Perth and Kinros'!$I$119</c:f>
              <c:strCache>
                <c:ptCount val="1"/>
                <c:pt idx="0">
                  <c:v>1 Bedroom </c:v>
                </c:pt>
              </c:strCache>
            </c:strRef>
          </c:tx>
          <c:cat>
            <c:numRef>
              <c:f>'BRMA Profile - Perth and Kinros'!$J$117:$P$117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Kinros'!$J$119:$P$119</c:f>
              <c:numCache>
                <c:formatCode>#,##0</c:formatCode>
                <c:ptCount val="7"/>
                <c:pt idx="0">
                  <c:v>380</c:v>
                </c:pt>
                <c:pt idx="1">
                  <c:v>380</c:v>
                </c:pt>
                <c:pt idx="2">
                  <c:v>380</c:v>
                </c:pt>
                <c:pt idx="3">
                  <c:v>395</c:v>
                </c:pt>
                <c:pt idx="4">
                  <c:v>392.5</c:v>
                </c:pt>
                <c:pt idx="5">
                  <c:v>400</c:v>
                </c:pt>
                <c:pt idx="6">
                  <c:v>400</c:v>
                </c:pt>
              </c:numCache>
            </c:numRef>
          </c:val>
          <c:smooth val="0"/>
        </c:ser>
        <c:ser>
          <c:idx val="3"/>
          <c:order val="4"/>
          <c:tx>
            <c:strRef>
              <c:f>'BRMA Profile - Perth and Kinros'!$I$118</c:f>
              <c:strCache>
                <c:ptCount val="1"/>
                <c:pt idx="0">
                  <c:v>1 Bedroom Shared</c:v>
                </c:pt>
              </c:strCache>
            </c:strRef>
          </c:tx>
          <c:cat>
            <c:numRef>
              <c:f>'BRMA Profile - Perth and Kinros'!$J$117:$P$117</c:f>
              <c:numCache>
                <c:formatCode>General</c:formatCode>
                <c:ptCount val="7"/>
                <c:pt idx="0">
                  <c:v>2010</c:v>
                </c:pt>
                <c:pt idx="1">
                  <c:v>2011</c:v>
                </c:pt>
                <c:pt idx="2">
                  <c:v>2012</c:v>
                </c:pt>
                <c:pt idx="3">
                  <c:v>2013</c:v>
                </c:pt>
                <c:pt idx="4">
                  <c:v>2014</c:v>
                </c:pt>
                <c:pt idx="5">
                  <c:v>2015</c:v>
                </c:pt>
                <c:pt idx="6">
                  <c:v>2016</c:v>
                </c:pt>
              </c:numCache>
            </c:numRef>
          </c:cat>
          <c:val>
            <c:numRef>
              <c:f>'BRMA Profile - Perth and Kinros'!$J$118:$P$118</c:f>
              <c:numCache>
                <c:formatCode>#,##0</c:formatCode>
                <c:ptCount val="7"/>
                <c:pt idx="0">
                  <c:v>260</c:v>
                </c:pt>
                <c:pt idx="1">
                  <c:v>265</c:v>
                </c:pt>
                <c:pt idx="2">
                  <c:v>253.33</c:v>
                </c:pt>
                <c:pt idx="3">
                  <c:v>280</c:v>
                </c:pt>
                <c:pt idx="4">
                  <c:v>256.67</c:v>
                </c:pt>
                <c:pt idx="5">
                  <c:v>291.07</c:v>
                </c:pt>
                <c:pt idx="6">
                  <c:v>291.07</c:v>
                </c:pt>
              </c:numCache>
            </c:numRef>
          </c:val>
          <c:smooth val="0"/>
        </c:ser>
        <c:dLbls>
          <c:showLegendKey val="0"/>
          <c:showVal val="0"/>
          <c:showCatName val="0"/>
          <c:showSerName val="0"/>
          <c:showPercent val="0"/>
          <c:showBubbleSize val="0"/>
        </c:dLbls>
        <c:marker val="1"/>
        <c:smooth val="0"/>
        <c:axId val="129532288"/>
        <c:axId val="129533824"/>
      </c:lineChart>
      <c:catAx>
        <c:axId val="129532288"/>
        <c:scaling>
          <c:orientation val="minMax"/>
        </c:scaling>
        <c:delete val="0"/>
        <c:axPos val="b"/>
        <c:numFmt formatCode="General" sourceLinked="1"/>
        <c:majorTickMark val="none"/>
        <c:minorTickMark val="none"/>
        <c:tickLblPos val="nextTo"/>
        <c:txPr>
          <a:bodyPr/>
          <a:lstStyle/>
          <a:p>
            <a:pPr>
              <a:defRPr sz="800"/>
            </a:pPr>
            <a:endParaRPr lang="en-US"/>
          </a:p>
        </c:txPr>
        <c:crossAx val="129533824"/>
        <c:crosses val="autoZero"/>
        <c:auto val="1"/>
        <c:lblAlgn val="ctr"/>
        <c:lblOffset val="100"/>
        <c:noMultiLvlLbl val="0"/>
      </c:catAx>
      <c:valAx>
        <c:axId val="12953382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95322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9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Renfrewshire  In'!$A$9</c:f>
              <c:strCache>
                <c:ptCount val="1"/>
                <c:pt idx="0">
                  <c:v>Upper Quartile</c:v>
                </c:pt>
              </c:strCache>
            </c:strRef>
          </c:tx>
          <c:cat>
            <c:numRef>
              <c:f>'BRMA Profile - Renfrewshire  In'!$B$5:$H$5</c:f>
              <c:numCache>
                <c:formatCode>General</c:formatCode>
                <c:ptCount val="7"/>
                <c:pt idx="0">
                  <c:v>2010</c:v>
                </c:pt>
                <c:pt idx="1">
                  <c:v>2011</c:v>
                </c:pt>
                <c:pt idx="2">
                  <c:v>2012</c:v>
                </c:pt>
                <c:pt idx="3">
                  <c:v>2013</c:v>
                </c:pt>
                <c:pt idx="4">
                  <c:v>2014</c:v>
                </c:pt>
                <c:pt idx="5">
                  <c:v>2015</c:v>
                </c:pt>
                <c:pt idx="6">
                  <c:v>2016</c:v>
                </c:pt>
              </c:numCache>
            </c:numRef>
          </c:cat>
          <c:val>
            <c:numRef>
              <c:f>'BRMA Profile - Renfrewshire  In'!$B$9:$H$9</c:f>
              <c:numCache>
                <c:formatCode>#,##0</c:formatCode>
                <c:ptCount val="7"/>
                <c:pt idx="0">
                  <c:v>395</c:v>
                </c:pt>
                <c:pt idx="1">
                  <c:v>395</c:v>
                </c:pt>
                <c:pt idx="2">
                  <c:v>395</c:v>
                </c:pt>
                <c:pt idx="3">
                  <c:v>400</c:v>
                </c:pt>
                <c:pt idx="4">
                  <c:v>395</c:v>
                </c:pt>
                <c:pt idx="5">
                  <c:v>400</c:v>
                </c:pt>
                <c:pt idx="6">
                  <c:v>400</c:v>
                </c:pt>
              </c:numCache>
            </c:numRef>
          </c:val>
          <c:smooth val="0"/>
        </c:ser>
        <c:ser>
          <c:idx val="0"/>
          <c:order val="1"/>
          <c:tx>
            <c:strRef>
              <c:f>'BRMA Profile - Renfrewshire  In'!$A$8</c:f>
              <c:strCache>
                <c:ptCount val="1"/>
                <c:pt idx="0">
                  <c:v>Mean</c:v>
                </c:pt>
              </c:strCache>
            </c:strRef>
          </c:tx>
          <c:cat>
            <c:numRef>
              <c:f>'BRMA Profile - Renfrewshire  In'!$B$5:$H$5</c:f>
              <c:numCache>
                <c:formatCode>General</c:formatCode>
                <c:ptCount val="7"/>
                <c:pt idx="0">
                  <c:v>2010</c:v>
                </c:pt>
                <c:pt idx="1">
                  <c:v>2011</c:v>
                </c:pt>
                <c:pt idx="2">
                  <c:v>2012</c:v>
                </c:pt>
                <c:pt idx="3">
                  <c:v>2013</c:v>
                </c:pt>
                <c:pt idx="4">
                  <c:v>2014</c:v>
                </c:pt>
                <c:pt idx="5">
                  <c:v>2015</c:v>
                </c:pt>
                <c:pt idx="6">
                  <c:v>2016</c:v>
                </c:pt>
              </c:numCache>
            </c:numRef>
          </c:cat>
          <c:val>
            <c:numRef>
              <c:f>'BRMA Profile - Renfrewshire  In'!$B$8:$H$8</c:f>
              <c:numCache>
                <c:formatCode>#,##0</c:formatCode>
                <c:ptCount val="7"/>
                <c:pt idx="0">
                  <c:v>374.39</c:v>
                </c:pt>
                <c:pt idx="1">
                  <c:v>373.37</c:v>
                </c:pt>
                <c:pt idx="2">
                  <c:v>370.31</c:v>
                </c:pt>
                <c:pt idx="3">
                  <c:v>377.76</c:v>
                </c:pt>
                <c:pt idx="4">
                  <c:v>377.5</c:v>
                </c:pt>
                <c:pt idx="5">
                  <c:v>372.21</c:v>
                </c:pt>
                <c:pt idx="6">
                  <c:v>391.6</c:v>
                </c:pt>
              </c:numCache>
            </c:numRef>
          </c:val>
          <c:smooth val="0"/>
        </c:ser>
        <c:ser>
          <c:idx val="2"/>
          <c:order val="2"/>
          <c:tx>
            <c:strRef>
              <c:f>'BRMA Profile - Renfrewshire  In'!$A$7</c:f>
              <c:strCache>
                <c:ptCount val="1"/>
                <c:pt idx="0">
                  <c:v>Median</c:v>
                </c:pt>
              </c:strCache>
            </c:strRef>
          </c:tx>
          <c:cat>
            <c:numRef>
              <c:f>'BRMA Profile - Renfrewshire  In'!$B$5:$H$5</c:f>
              <c:numCache>
                <c:formatCode>General</c:formatCode>
                <c:ptCount val="7"/>
                <c:pt idx="0">
                  <c:v>2010</c:v>
                </c:pt>
                <c:pt idx="1">
                  <c:v>2011</c:v>
                </c:pt>
                <c:pt idx="2">
                  <c:v>2012</c:v>
                </c:pt>
                <c:pt idx="3">
                  <c:v>2013</c:v>
                </c:pt>
                <c:pt idx="4">
                  <c:v>2014</c:v>
                </c:pt>
                <c:pt idx="5">
                  <c:v>2015</c:v>
                </c:pt>
                <c:pt idx="6">
                  <c:v>2016</c:v>
                </c:pt>
              </c:numCache>
            </c:numRef>
          </c:cat>
          <c:val>
            <c:numRef>
              <c:f>'BRMA Profile - Renfrewshire  In'!$B$7:$H$7</c:f>
              <c:numCache>
                <c:formatCode>#,##0</c:formatCode>
                <c:ptCount val="7"/>
                <c:pt idx="0">
                  <c:v>375</c:v>
                </c:pt>
                <c:pt idx="1">
                  <c:v>372.5</c:v>
                </c:pt>
                <c:pt idx="2">
                  <c:v>365</c:v>
                </c:pt>
                <c:pt idx="3">
                  <c:v>375</c:v>
                </c:pt>
                <c:pt idx="4">
                  <c:v>375</c:v>
                </c:pt>
                <c:pt idx="5">
                  <c:v>350</c:v>
                </c:pt>
                <c:pt idx="6">
                  <c:v>375</c:v>
                </c:pt>
              </c:numCache>
            </c:numRef>
          </c:val>
          <c:smooth val="0"/>
        </c:ser>
        <c:ser>
          <c:idx val="3"/>
          <c:order val="3"/>
          <c:tx>
            <c:strRef>
              <c:f>'BRMA Profile - Renfrewshire  In'!$A$6</c:f>
              <c:strCache>
                <c:ptCount val="1"/>
                <c:pt idx="0">
                  <c:v>Lower Quartile</c:v>
                </c:pt>
              </c:strCache>
            </c:strRef>
          </c:tx>
          <c:marker>
            <c:symbol val="circle"/>
            <c:size val="7"/>
          </c:marker>
          <c:cat>
            <c:numRef>
              <c:f>'BRMA Profile - Renfrewshire  In'!$B$5:$H$5</c:f>
              <c:numCache>
                <c:formatCode>General</c:formatCode>
                <c:ptCount val="7"/>
                <c:pt idx="0">
                  <c:v>2010</c:v>
                </c:pt>
                <c:pt idx="1">
                  <c:v>2011</c:v>
                </c:pt>
                <c:pt idx="2">
                  <c:v>2012</c:v>
                </c:pt>
                <c:pt idx="3">
                  <c:v>2013</c:v>
                </c:pt>
                <c:pt idx="4">
                  <c:v>2014</c:v>
                </c:pt>
                <c:pt idx="5">
                  <c:v>2015</c:v>
                </c:pt>
                <c:pt idx="6">
                  <c:v>2016</c:v>
                </c:pt>
              </c:numCache>
            </c:numRef>
          </c:cat>
          <c:val>
            <c:numRef>
              <c:f>'BRMA Profile - Renfrewshire  In'!$B$6:$H$6</c:f>
              <c:numCache>
                <c:formatCode>#,##0</c:formatCode>
                <c:ptCount val="7"/>
                <c:pt idx="0">
                  <c:v>350</c:v>
                </c:pt>
                <c:pt idx="1">
                  <c:v>350</c:v>
                </c:pt>
                <c:pt idx="2">
                  <c:v>330</c:v>
                </c:pt>
                <c:pt idx="3">
                  <c:v>350</c:v>
                </c:pt>
                <c:pt idx="4">
                  <c:v>350</c:v>
                </c:pt>
                <c:pt idx="5">
                  <c:v>330</c:v>
                </c:pt>
                <c:pt idx="6">
                  <c:v>350</c:v>
                </c:pt>
              </c:numCache>
            </c:numRef>
          </c:val>
          <c:smooth val="0"/>
        </c:ser>
        <c:dLbls>
          <c:showLegendKey val="0"/>
          <c:showVal val="0"/>
          <c:showCatName val="0"/>
          <c:showSerName val="0"/>
          <c:showPercent val="0"/>
          <c:showBubbleSize val="0"/>
        </c:dLbls>
        <c:marker val="1"/>
        <c:smooth val="0"/>
        <c:axId val="129674624"/>
        <c:axId val="129684608"/>
      </c:lineChart>
      <c:catAx>
        <c:axId val="129674624"/>
        <c:scaling>
          <c:orientation val="minMax"/>
        </c:scaling>
        <c:delete val="0"/>
        <c:axPos val="b"/>
        <c:numFmt formatCode="General" sourceLinked="1"/>
        <c:majorTickMark val="none"/>
        <c:minorTickMark val="none"/>
        <c:tickLblPos val="nextTo"/>
        <c:txPr>
          <a:bodyPr/>
          <a:lstStyle/>
          <a:p>
            <a:pPr>
              <a:defRPr sz="800"/>
            </a:pPr>
            <a:endParaRPr lang="en-US"/>
          </a:p>
        </c:txPr>
        <c:crossAx val="129684608"/>
        <c:crosses val="autoZero"/>
        <c:auto val="1"/>
        <c:lblAlgn val="ctr"/>
        <c:lblOffset val="100"/>
        <c:noMultiLvlLbl val="0"/>
      </c:catAx>
      <c:valAx>
        <c:axId val="12968460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9674624"/>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9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Renfrewshire  In'!$A$31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Renfrewshire  In'!$B$27:$H$27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In'!$B$31:$H$31</c:f>
              <c:numCache>
                <c:formatCode>#,##0</c:formatCode>
                <c:ptCount val="7"/>
                <c:pt idx="0">
                  <c:v>525</c:v>
                </c:pt>
                <c:pt idx="1">
                  <c:v>525</c:v>
                </c:pt>
                <c:pt idx="2">
                  <c:v>550</c:v>
                </c:pt>
                <c:pt idx="3">
                  <c:v>525</c:v>
                </c:pt>
                <c:pt idx="4">
                  <c:v>525</c:v>
                </c:pt>
                <c:pt idx="5">
                  <c:v>550</c:v>
                </c:pt>
                <c:pt idx="6">
                  <c:v>550</c:v>
                </c:pt>
              </c:numCache>
            </c:numRef>
          </c:val>
          <c:smooth val="0"/>
        </c:ser>
        <c:ser>
          <c:idx val="2"/>
          <c:order val="1"/>
          <c:tx>
            <c:strRef>
              <c:f>'BRMA Profile - Renfrewshire  In'!$A$30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Renfrewshire  In'!$B$27:$H$27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In'!$B$30:$H$30</c:f>
              <c:numCache>
                <c:formatCode>#,##0</c:formatCode>
                <c:ptCount val="7"/>
                <c:pt idx="0">
                  <c:v>472.96</c:v>
                </c:pt>
                <c:pt idx="1">
                  <c:v>477.94</c:v>
                </c:pt>
                <c:pt idx="2">
                  <c:v>484.84</c:v>
                </c:pt>
                <c:pt idx="3">
                  <c:v>480.45</c:v>
                </c:pt>
                <c:pt idx="4">
                  <c:v>483</c:v>
                </c:pt>
                <c:pt idx="5">
                  <c:v>488.37</c:v>
                </c:pt>
                <c:pt idx="6">
                  <c:v>493.93</c:v>
                </c:pt>
              </c:numCache>
            </c:numRef>
          </c:val>
          <c:smooth val="0"/>
        </c:ser>
        <c:ser>
          <c:idx val="1"/>
          <c:order val="2"/>
          <c:tx>
            <c:strRef>
              <c:f>'BRMA Profile - Renfrewshire  In'!$A$29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Renfrewshire  In'!$B$27:$H$27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In'!$B$29:$H$29</c:f>
              <c:numCache>
                <c:formatCode>#,##0</c:formatCode>
                <c:ptCount val="7"/>
                <c:pt idx="0">
                  <c:v>450</c:v>
                </c:pt>
                <c:pt idx="1">
                  <c:v>475</c:v>
                </c:pt>
                <c:pt idx="2">
                  <c:v>475</c:v>
                </c:pt>
                <c:pt idx="3">
                  <c:v>475</c:v>
                </c:pt>
                <c:pt idx="4">
                  <c:v>475</c:v>
                </c:pt>
                <c:pt idx="5">
                  <c:v>475</c:v>
                </c:pt>
                <c:pt idx="6">
                  <c:v>475</c:v>
                </c:pt>
              </c:numCache>
            </c:numRef>
          </c:val>
          <c:smooth val="0"/>
        </c:ser>
        <c:ser>
          <c:idx val="0"/>
          <c:order val="3"/>
          <c:tx>
            <c:strRef>
              <c:f>'BRMA Profile - Renfrewshire  In'!$A$28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Renfrewshire  In'!$B$27:$H$27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In'!$B$28:$H$28</c:f>
              <c:numCache>
                <c:formatCode>#,##0</c:formatCode>
                <c:ptCount val="7"/>
                <c:pt idx="0">
                  <c:v>425</c:v>
                </c:pt>
                <c:pt idx="1">
                  <c:v>425</c:v>
                </c:pt>
                <c:pt idx="2">
                  <c:v>425</c:v>
                </c:pt>
                <c:pt idx="3">
                  <c:v>425</c:v>
                </c:pt>
                <c:pt idx="4">
                  <c:v>425</c:v>
                </c:pt>
                <c:pt idx="5" formatCode="General">
                  <c:v>425</c:v>
                </c:pt>
                <c:pt idx="6" formatCode="General">
                  <c:v>425</c:v>
                </c:pt>
              </c:numCache>
            </c:numRef>
          </c:val>
          <c:smooth val="0"/>
        </c:ser>
        <c:dLbls>
          <c:showLegendKey val="0"/>
          <c:showVal val="0"/>
          <c:showCatName val="0"/>
          <c:showSerName val="0"/>
          <c:showPercent val="0"/>
          <c:showBubbleSize val="0"/>
        </c:dLbls>
        <c:marker val="1"/>
        <c:smooth val="0"/>
        <c:axId val="66883584"/>
        <c:axId val="66885504"/>
      </c:lineChart>
      <c:catAx>
        <c:axId val="66883584"/>
        <c:scaling>
          <c:orientation val="minMax"/>
        </c:scaling>
        <c:delete val="0"/>
        <c:axPos val="b"/>
        <c:numFmt formatCode="General" sourceLinked="1"/>
        <c:majorTickMark val="none"/>
        <c:minorTickMark val="none"/>
        <c:tickLblPos val="nextTo"/>
        <c:txPr>
          <a:bodyPr/>
          <a:lstStyle/>
          <a:p>
            <a:pPr>
              <a:defRPr sz="800"/>
            </a:pPr>
            <a:endParaRPr lang="en-US"/>
          </a:p>
        </c:txPr>
        <c:crossAx val="66885504"/>
        <c:crosses val="autoZero"/>
        <c:auto val="1"/>
        <c:lblAlgn val="ctr"/>
        <c:lblOffset val="100"/>
        <c:noMultiLvlLbl val="0"/>
      </c:catAx>
      <c:valAx>
        <c:axId val="66885504"/>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668835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9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Renfrewshire  In'!$A$53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Renfrewshire  In'!$B$49:$H$49</c:f>
              <c:numCache>
                <c:formatCode>General</c:formatCode>
                <c:ptCount val="7"/>
                <c:pt idx="0">
                  <c:v>2010</c:v>
                </c:pt>
                <c:pt idx="1">
                  <c:v>2011</c:v>
                </c:pt>
                <c:pt idx="2">
                  <c:v>2012</c:v>
                </c:pt>
                <c:pt idx="3">
                  <c:v>2013</c:v>
                </c:pt>
                <c:pt idx="4">
                  <c:v>2014</c:v>
                </c:pt>
                <c:pt idx="5">
                  <c:v>2015</c:v>
                </c:pt>
                <c:pt idx="6">
                  <c:v>2016</c:v>
                </c:pt>
              </c:numCache>
            </c:numRef>
          </c:cat>
          <c:val>
            <c:numRef>
              <c:f>'BRMA Profile - Renfrewshire  In'!$B$53:$H$53</c:f>
              <c:numCache>
                <c:formatCode>#,##0</c:formatCode>
                <c:ptCount val="7"/>
                <c:pt idx="0">
                  <c:v>695</c:v>
                </c:pt>
                <c:pt idx="1">
                  <c:v>695</c:v>
                </c:pt>
                <c:pt idx="2">
                  <c:v>695</c:v>
                </c:pt>
                <c:pt idx="3">
                  <c:v>700</c:v>
                </c:pt>
                <c:pt idx="4">
                  <c:v>700</c:v>
                </c:pt>
                <c:pt idx="5">
                  <c:v>725</c:v>
                </c:pt>
                <c:pt idx="6">
                  <c:v>750</c:v>
                </c:pt>
              </c:numCache>
            </c:numRef>
          </c:val>
          <c:smooth val="0"/>
        </c:ser>
        <c:ser>
          <c:idx val="1"/>
          <c:order val="1"/>
          <c:tx>
            <c:strRef>
              <c:f>'BRMA Profile - Renfrewshire  In'!$A$52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Renfrewshire  In'!$B$49:$H$49</c:f>
              <c:numCache>
                <c:formatCode>General</c:formatCode>
                <c:ptCount val="7"/>
                <c:pt idx="0">
                  <c:v>2010</c:v>
                </c:pt>
                <c:pt idx="1">
                  <c:v>2011</c:v>
                </c:pt>
                <c:pt idx="2">
                  <c:v>2012</c:v>
                </c:pt>
                <c:pt idx="3">
                  <c:v>2013</c:v>
                </c:pt>
                <c:pt idx="4">
                  <c:v>2014</c:v>
                </c:pt>
                <c:pt idx="5">
                  <c:v>2015</c:v>
                </c:pt>
                <c:pt idx="6">
                  <c:v>2016</c:v>
                </c:pt>
              </c:numCache>
            </c:numRef>
          </c:cat>
          <c:val>
            <c:numRef>
              <c:f>'BRMA Profile - Renfrewshire  In'!$B$52:$H$52</c:f>
              <c:numCache>
                <c:formatCode>#,##0</c:formatCode>
                <c:ptCount val="7"/>
                <c:pt idx="0">
                  <c:v>611.61</c:v>
                </c:pt>
                <c:pt idx="1">
                  <c:v>620.07000000000005</c:v>
                </c:pt>
                <c:pt idx="2">
                  <c:v>609.26</c:v>
                </c:pt>
                <c:pt idx="3">
                  <c:v>626.29</c:v>
                </c:pt>
                <c:pt idx="4">
                  <c:v>621.87</c:v>
                </c:pt>
                <c:pt idx="5">
                  <c:v>646.1</c:v>
                </c:pt>
                <c:pt idx="6">
                  <c:v>643.1</c:v>
                </c:pt>
              </c:numCache>
            </c:numRef>
          </c:val>
          <c:smooth val="0"/>
        </c:ser>
        <c:ser>
          <c:idx val="2"/>
          <c:order val="2"/>
          <c:tx>
            <c:strRef>
              <c:f>'BRMA Profile - Renfrewshire  In'!$A$51</c:f>
              <c:strCache>
                <c:ptCount val="1"/>
                <c:pt idx="0">
                  <c:v>Median</c:v>
                </c:pt>
              </c:strCache>
            </c:strRef>
          </c:tx>
          <c:cat>
            <c:numRef>
              <c:f>'BRMA Profile - Renfrewshire  In'!$B$49:$H$49</c:f>
              <c:numCache>
                <c:formatCode>General</c:formatCode>
                <c:ptCount val="7"/>
                <c:pt idx="0">
                  <c:v>2010</c:v>
                </c:pt>
                <c:pt idx="1">
                  <c:v>2011</c:v>
                </c:pt>
                <c:pt idx="2">
                  <c:v>2012</c:v>
                </c:pt>
                <c:pt idx="3">
                  <c:v>2013</c:v>
                </c:pt>
                <c:pt idx="4">
                  <c:v>2014</c:v>
                </c:pt>
                <c:pt idx="5">
                  <c:v>2015</c:v>
                </c:pt>
                <c:pt idx="6">
                  <c:v>2016</c:v>
                </c:pt>
              </c:numCache>
            </c:numRef>
          </c:cat>
          <c:val>
            <c:numRef>
              <c:f>'BRMA Profile - Renfrewshire  In'!$B$51:$H$51</c:f>
              <c:numCache>
                <c:formatCode>#,##0</c:formatCode>
                <c:ptCount val="7"/>
                <c:pt idx="0">
                  <c:v>600</c:v>
                </c:pt>
                <c:pt idx="1">
                  <c:v>595</c:v>
                </c:pt>
                <c:pt idx="2">
                  <c:v>595</c:v>
                </c:pt>
                <c:pt idx="3">
                  <c:v>625</c:v>
                </c:pt>
                <c:pt idx="4">
                  <c:v>595</c:v>
                </c:pt>
                <c:pt idx="5">
                  <c:v>625</c:v>
                </c:pt>
                <c:pt idx="6">
                  <c:v>650</c:v>
                </c:pt>
              </c:numCache>
            </c:numRef>
          </c:val>
          <c:smooth val="0"/>
        </c:ser>
        <c:ser>
          <c:idx val="3"/>
          <c:order val="3"/>
          <c:tx>
            <c:strRef>
              <c:f>'BRMA Profile - Renfrewshire  In'!$A$50</c:f>
              <c:strCache>
                <c:ptCount val="1"/>
                <c:pt idx="0">
                  <c:v>Lower Quartile</c:v>
                </c:pt>
              </c:strCache>
            </c:strRef>
          </c:tx>
          <c:marker>
            <c:symbol val="circle"/>
            <c:size val="7"/>
          </c:marker>
          <c:cat>
            <c:numRef>
              <c:f>'BRMA Profile - Renfrewshire  In'!$B$49:$H$49</c:f>
              <c:numCache>
                <c:formatCode>General</c:formatCode>
                <c:ptCount val="7"/>
                <c:pt idx="0">
                  <c:v>2010</c:v>
                </c:pt>
                <c:pt idx="1">
                  <c:v>2011</c:v>
                </c:pt>
                <c:pt idx="2">
                  <c:v>2012</c:v>
                </c:pt>
                <c:pt idx="3">
                  <c:v>2013</c:v>
                </c:pt>
                <c:pt idx="4">
                  <c:v>2014</c:v>
                </c:pt>
                <c:pt idx="5">
                  <c:v>2015</c:v>
                </c:pt>
                <c:pt idx="6">
                  <c:v>2016</c:v>
                </c:pt>
              </c:numCache>
            </c:numRef>
          </c:cat>
          <c:val>
            <c:numRef>
              <c:f>'BRMA Profile - Renfrewshire  In'!$B$50:$H$50</c:f>
              <c:numCache>
                <c:formatCode>#,##0</c:formatCode>
                <c:ptCount val="7"/>
                <c:pt idx="0">
                  <c:v>497.5</c:v>
                </c:pt>
                <c:pt idx="1">
                  <c:v>500</c:v>
                </c:pt>
                <c:pt idx="2">
                  <c:v>500</c:v>
                </c:pt>
                <c:pt idx="3">
                  <c:v>525</c:v>
                </c:pt>
                <c:pt idx="4">
                  <c:v>500</c:v>
                </c:pt>
                <c:pt idx="5">
                  <c:v>500</c:v>
                </c:pt>
                <c:pt idx="6">
                  <c:v>525</c:v>
                </c:pt>
              </c:numCache>
            </c:numRef>
          </c:val>
          <c:smooth val="0"/>
        </c:ser>
        <c:dLbls>
          <c:showLegendKey val="0"/>
          <c:showVal val="0"/>
          <c:showCatName val="0"/>
          <c:showSerName val="0"/>
          <c:showPercent val="0"/>
          <c:showBubbleSize val="0"/>
        </c:dLbls>
        <c:marker val="1"/>
        <c:smooth val="0"/>
        <c:axId val="121267328"/>
        <c:axId val="121268864"/>
      </c:lineChart>
      <c:catAx>
        <c:axId val="121267328"/>
        <c:scaling>
          <c:orientation val="minMax"/>
        </c:scaling>
        <c:delete val="0"/>
        <c:axPos val="b"/>
        <c:numFmt formatCode="General" sourceLinked="1"/>
        <c:majorTickMark val="none"/>
        <c:minorTickMark val="none"/>
        <c:tickLblPos val="nextTo"/>
        <c:txPr>
          <a:bodyPr/>
          <a:lstStyle/>
          <a:p>
            <a:pPr>
              <a:defRPr sz="800"/>
            </a:pPr>
            <a:endParaRPr lang="en-US"/>
          </a:p>
        </c:txPr>
        <c:crossAx val="121268864"/>
        <c:crosses val="autoZero"/>
        <c:auto val="1"/>
        <c:lblAlgn val="ctr"/>
        <c:lblOffset val="100"/>
        <c:noMultiLvlLbl val="0"/>
      </c:catAx>
      <c:valAx>
        <c:axId val="12126886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126732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9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Renfrewshire  In'!$A$75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Renfrewshire  In'!$B$71:$H$71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In'!$B$75:$H$75</c:f>
              <c:numCache>
                <c:formatCode>#,##0</c:formatCode>
                <c:ptCount val="7"/>
                <c:pt idx="0">
                  <c:v>995</c:v>
                </c:pt>
                <c:pt idx="1">
                  <c:v>1000</c:v>
                </c:pt>
                <c:pt idx="2">
                  <c:v>1000</c:v>
                </c:pt>
                <c:pt idx="3">
                  <c:v>1000</c:v>
                </c:pt>
                <c:pt idx="4">
                  <c:v>1200</c:v>
                </c:pt>
                <c:pt idx="5">
                  <c:v>1100</c:v>
                </c:pt>
                <c:pt idx="6">
                  <c:v>1200</c:v>
                </c:pt>
              </c:numCache>
            </c:numRef>
          </c:val>
          <c:smooth val="0"/>
        </c:ser>
        <c:ser>
          <c:idx val="1"/>
          <c:order val="1"/>
          <c:tx>
            <c:strRef>
              <c:f>'BRMA Profile - Renfrewshire  In'!$A$74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Renfrewshire  In'!$B$71:$H$71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In'!$B$74:$H$74</c:f>
              <c:numCache>
                <c:formatCode>#,##0</c:formatCode>
                <c:ptCount val="7"/>
                <c:pt idx="0">
                  <c:v>833.68</c:v>
                </c:pt>
                <c:pt idx="1">
                  <c:v>954.19</c:v>
                </c:pt>
                <c:pt idx="2">
                  <c:v>998.27</c:v>
                </c:pt>
                <c:pt idx="3">
                  <c:v>915.1</c:v>
                </c:pt>
                <c:pt idx="4">
                  <c:v>975.32</c:v>
                </c:pt>
                <c:pt idx="5">
                  <c:v>977.39</c:v>
                </c:pt>
                <c:pt idx="6">
                  <c:v>1014.72</c:v>
                </c:pt>
              </c:numCache>
            </c:numRef>
          </c:val>
          <c:smooth val="0"/>
        </c:ser>
        <c:ser>
          <c:idx val="2"/>
          <c:order val="2"/>
          <c:tx>
            <c:strRef>
              <c:f>'BRMA Profile - Renfrewshire  In'!$A$73</c:f>
              <c:strCache>
                <c:ptCount val="1"/>
                <c:pt idx="0">
                  <c:v>Median</c:v>
                </c:pt>
              </c:strCache>
            </c:strRef>
          </c:tx>
          <c:cat>
            <c:numRef>
              <c:f>'BRMA Profile - Renfrewshire  In'!$B$71:$H$71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In'!$B$73:$H$73</c:f>
              <c:numCache>
                <c:formatCode>#,##0</c:formatCode>
                <c:ptCount val="7"/>
                <c:pt idx="0">
                  <c:v>800</c:v>
                </c:pt>
                <c:pt idx="1">
                  <c:v>875</c:v>
                </c:pt>
                <c:pt idx="2">
                  <c:v>900</c:v>
                </c:pt>
                <c:pt idx="3">
                  <c:v>875</c:v>
                </c:pt>
                <c:pt idx="4">
                  <c:v>912.5</c:v>
                </c:pt>
                <c:pt idx="5">
                  <c:v>895</c:v>
                </c:pt>
                <c:pt idx="6">
                  <c:v>950</c:v>
                </c:pt>
              </c:numCache>
            </c:numRef>
          </c:val>
          <c:smooth val="0"/>
        </c:ser>
        <c:ser>
          <c:idx val="3"/>
          <c:order val="3"/>
          <c:tx>
            <c:strRef>
              <c:f>'BRMA Profile - Renfrewshire  In'!$A$72</c:f>
              <c:strCache>
                <c:ptCount val="1"/>
                <c:pt idx="0">
                  <c:v>Lower Quartile</c:v>
                </c:pt>
              </c:strCache>
            </c:strRef>
          </c:tx>
          <c:marker>
            <c:symbol val="circle"/>
            <c:size val="7"/>
          </c:marker>
          <c:cat>
            <c:numRef>
              <c:f>'BRMA Profile - Renfrewshire  In'!$B$71:$H$71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In'!$B$72:$H$72</c:f>
              <c:numCache>
                <c:formatCode>#,##0</c:formatCode>
                <c:ptCount val="7"/>
                <c:pt idx="0">
                  <c:v>675</c:v>
                </c:pt>
                <c:pt idx="1">
                  <c:v>775</c:v>
                </c:pt>
                <c:pt idx="2">
                  <c:v>795</c:v>
                </c:pt>
                <c:pt idx="3">
                  <c:v>750</c:v>
                </c:pt>
                <c:pt idx="4">
                  <c:v>800</c:v>
                </c:pt>
                <c:pt idx="5">
                  <c:v>795</c:v>
                </c:pt>
                <c:pt idx="6">
                  <c:v>800</c:v>
                </c:pt>
              </c:numCache>
            </c:numRef>
          </c:val>
          <c:smooth val="0"/>
        </c:ser>
        <c:dLbls>
          <c:showLegendKey val="0"/>
          <c:showVal val="0"/>
          <c:showCatName val="0"/>
          <c:showSerName val="0"/>
          <c:showPercent val="0"/>
          <c:showBubbleSize val="0"/>
        </c:dLbls>
        <c:marker val="1"/>
        <c:smooth val="0"/>
        <c:axId val="121186560"/>
        <c:axId val="121187712"/>
      </c:lineChart>
      <c:catAx>
        <c:axId val="121186560"/>
        <c:scaling>
          <c:orientation val="minMax"/>
        </c:scaling>
        <c:delete val="0"/>
        <c:axPos val="b"/>
        <c:numFmt formatCode="General" sourceLinked="1"/>
        <c:majorTickMark val="none"/>
        <c:minorTickMark val="none"/>
        <c:tickLblPos val="nextTo"/>
        <c:txPr>
          <a:bodyPr/>
          <a:lstStyle/>
          <a:p>
            <a:pPr>
              <a:defRPr sz="800"/>
            </a:pPr>
            <a:endParaRPr lang="en-US"/>
          </a:p>
        </c:txPr>
        <c:crossAx val="121187712"/>
        <c:crosses val="autoZero"/>
        <c:auto val="1"/>
        <c:lblAlgn val="ctr"/>
        <c:lblOffset val="100"/>
        <c:noMultiLvlLbl val="0"/>
      </c:catAx>
      <c:valAx>
        <c:axId val="12118771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11865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9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Renfrewshire  In'!$A$97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Renfrewshire  In'!$B$93:$H$93</c:f>
              <c:numCache>
                <c:formatCode>General</c:formatCode>
                <c:ptCount val="7"/>
                <c:pt idx="0">
                  <c:v>2010</c:v>
                </c:pt>
                <c:pt idx="1">
                  <c:v>2011</c:v>
                </c:pt>
                <c:pt idx="2">
                  <c:v>2012</c:v>
                </c:pt>
                <c:pt idx="3">
                  <c:v>2013</c:v>
                </c:pt>
                <c:pt idx="4">
                  <c:v>2014</c:v>
                </c:pt>
                <c:pt idx="5">
                  <c:v>2015</c:v>
                </c:pt>
                <c:pt idx="6">
                  <c:v>2016</c:v>
                </c:pt>
              </c:numCache>
            </c:numRef>
          </c:cat>
          <c:val>
            <c:numRef>
              <c:f>'BRMA Profile - Renfrewshire  In'!$B$97:$H$97</c:f>
              <c:numCache>
                <c:formatCode>#,##0</c:formatCode>
                <c:ptCount val="7"/>
                <c:pt idx="0">
                  <c:v>330</c:v>
                </c:pt>
                <c:pt idx="1">
                  <c:v>324</c:v>
                </c:pt>
                <c:pt idx="2">
                  <c:v>320</c:v>
                </c:pt>
                <c:pt idx="3">
                  <c:v>315</c:v>
                </c:pt>
                <c:pt idx="4">
                  <c:v>325</c:v>
                </c:pt>
                <c:pt idx="5">
                  <c:v>320</c:v>
                </c:pt>
                <c:pt idx="6">
                  <c:v>330</c:v>
                </c:pt>
              </c:numCache>
            </c:numRef>
          </c:val>
          <c:smooth val="0"/>
        </c:ser>
        <c:ser>
          <c:idx val="1"/>
          <c:order val="1"/>
          <c:tx>
            <c:strRef>
              <c:f>'BRMA Profile - Renfrewshire  In'!$A$96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Renfrewshire  In'!$B$93:$H$93</c:f>
              <c:numCache>
                <c:formatCode>General</c:formatCode>
                <c:ptCount val="7"/>
                <c:pt idx="0">
                  <c:v>2010</c:v>
                </c:pt>
                <c:pt idx="1">
                  <c:v>2011</c:v>
                </c:pt>
                <c:pt idx="2">
                  <c:v>2012</c:v>
                </c:pt>
                <c:pt idx="3">
                  <c:v>2013</c:v>
                </c:pt>
                <c:pt idx="4">
                  <c:v>2014</c:v>
                </c:pt>
                <c:pt idx="5">
                  <c:v>2015</c:v>
                </c:pt>
                <c:pt idx="6">
                  <c:v>2016</c:v>
                </c:pt>
              </c:numCache>
            </c:numRef>
          </c:cat>
          <c:val>
            <c:numRef>
              <c:f>'BRMA Profile - Renfrewshire  In'!$B$96:$H$96</c:f>
              <c:numCache>
                <c:formatCode>#,##0</c:formatCode>
                <c:ptCount val="7"/>
                <c:pt idx="0">
                  <c:v>296.26</c:v>
                </c:pt>
                <c:pt idx="1">
                  <c:v>299.05</c:v>
                </c:pt>
                <c:pt idx="2">
                  <c:v>290.55</c:v>
                </c:pt>
                <c:pt idx="3">
                  <c:v>292.81</c:v>
                </c:pt>
                <c:pt idx="4">
                  <c:v>291.26</c:v>
                </c:pt>
                <c:pt idx="5">
                  <c:v>286.83999999999997</c:v>
                </c:pt>
                <c:pt idx="6">
                  <c:v>304.02999999999997</c:v>
                </c:pt>
              </c:numCache>
            </c:numRef>
          </c:val>
          <c:smooth val="0"/>
        </c:ser>
        <c:ser>
          <c:idx val="2"/>
          <c:order val="2"/>
          <c:tx>
            <c:strRef>
              <c:f>'BRMA Profile - Renfrewshire  In'!$A$95</c:f>
              <c:strCache>
                <c:ptCount val="1"/>
                <c:pt idx="0">
                  <c:v>Median</c:v>
                </c:pt>
              </c:strCache>
            </c:strRef>
          </c:tx>
          <c:cat>
            <c:numRef>
              <c:f>'BRMA Profile - Renfrewshire  In'!$B$93:$H$93</c:f>
              <c:numCache>
                <c:formatCode>General</c:formatCode>
                <c:ptCount val="7"/>
                <c:pt idx="0">
                  <c:v>2010</c:v>
                </c:pt>
                <c:pt idx="1">
                  <c:v>2011</c:v>
                </c:pt>
                <c:pt idx="2">
                  <c:v>2012</c:v>
                </c:pt>
                <c:pt idx="3">
                  <c:v>2013</c:v>
                </c:pt>
                <c:pt idx="4">
                  <c:v>2014</c:v>
                </c:pt>
                <c:pt idx="5">
                  <c:v>2015</c:v>
                </c:pt>
                <c:pt idx="6">
                  <c:v>2016</c:v>
                </c:pt>
              </c:numCache>
            </c:numRef>
          </c:cat>
          <c:val>
            <c:numRef>
              <c:f>'BRMA Profile - Renfrewshire  In'!$B$95:$H$95</c:f>
              <c:numCache>
                <c:formatCode>#,##0</c:formatCode>
                <c:ptCount val="7"/>
                <c:pt idx="0">
                  <c:v>300</c:v>
                </c:pt>
                <c:pt idx="1">
                  <c:v>300</c:v>
                </c:pt>
                <c:pt idx="2">
                  <c:v>300</c:v>
                </c:pt>
                <c:pt idx="3">
                  <c:v>287.5</c:v>
                </c:pt>
                <c:pt idx="4">
                  <c:v>283.33</c:v>
                </c:pt>
                <c:pt idx="5">
                  <c:v>294.35000000000002</c:v>
                </c:pt>
                <c:pt idx="6">
                  <c:v>300</c:v>
                </c:pt>
              </c:numCache>
            </c:numRef>
          </c:val>
          <c:smooth val="0"/>
        </c:ser>
        <c:ser>
          <c:idx val="3"/>
          <c:order val="3"/>
          <c:tx>
            <c:strRef>
              <c:f>'BRMA Profile - Renfrewshire  In'!$A$94</c:f>
              <c:strCache>
                <c:ptCount val="1"/>
                <c:pt idx="0">
                  <c:v>Lower Quartile</c:v>
                </c:pt>
              </c:strCache>
            </c:strRef>
          </c:tx>
          <c:marker>
            <c:symbol val="circle"/>
            <c:size val="7"/>
          </c:marker>
          <c:cat>
            <c:numRef>
              <c:f>'BRMA Profile - Renfrewshire  In'!$B$93:$H$93</c:f>
              <c:numCache>
                <c:formatCode>General</c:formatCode>
                <c:ptCount val="7"/>
                <c:pt idx="0">
                  <c:v>2010</c:v>
                </c:pt>
                <c:pt idx="1">
                  <c:v>2011</c:v>
                </c:pt>
                <c:pt idx="2">
                  <c:v>2012</c:v>
                </c:pt>
                <c:pt idx="3">
                  <c:v>2013</c:v>
                </c:pt>
                <c:pt idx="4">
                  <c:v>2014</c:v>
                </c:pt>
                <c:pt idx="5">
                  <c:v>2015</c:v>
                </c:pt>
                <c:pt idx="6">
                  <c:v>2016</c:v>
                </c:pt>
              </c:numCache>
            </c:numRef>
          </c:cat>
          <c:val>
            <c:numRef>
              <c:f>'BRMA Profile - Renfrewshire  In'!$B$94:$H$94</c:f>
              <c:numCache>
                <c:formatCode>#,##0</c:formatCode>
                <c:ptCount val="7"/>
                <c:pt idx="0">
                  <c:v>274</c:v>
                </c:pt>
                <c:pt idx="1">
                  <c:v>265.5</c:v>
                </c:pt>
                <c:pt idx="2">
                  <c:v>275</c:v>
                </c:pt>
                <c:pt idx="3">
                  <c:v>250</c:v>
                </c:pt>
                <c:pt idx="4">
                  <c:v>250</c:v>
                </c:pt>
                <c:pt idx="5">
                  <c:v>250</c:v>
                </c:pt>
                <c:pt idx="6">
                  <c:v>270</c:v>
                </c:pt>
              </c:numCache>
            </c:numRef>
          </c:val>
          <c:smooth val="0"/>
        </c:ser>
        <c:dLbls>
          <c:showLegendKey val="0"/>
          <c:showVal val="0"/>
          <c:showCatName val="0"/>
          <c:showSerName val="0"/>
          <c:showPercent val="0"/>
          <c:showBubbleSize val="0"/>
        </c:dLbls>
        <c:marker val="1"/>
        <c:smooth val="0"/>
        <c:axId val="121219712"/>
        <c:axId val="121229696"/>
      </c:lineChart>
      <c:catAx>
        <c:axId val="121219712"/>
        <c:scaling>
          <c:orientation val="minMax"/>
        </c:scaling>
        <c:delete val="0"/>
        <c:axPos val="b"/>
        <c:numFmt formatCode="General" sourceLinked="1"/>
        <c:majorTickMark val="none"/>
        <c:minorTickMark val="none"/>
        <c:tickLblPos val="nextTo"/>
        <c:txPr>
          <a:bodyPr/>
          <a:lstStyle/>
          <a:p>
            <a:pPr>
              <a:defRPr sz="800"/>
            </a:pPr>
            <a:endParaRPr lang="en-US"/>
          </a:p>
        </c:txPr>
        <c:crossAx val="121229696"/>
        <c:crosses val="autoZero"/>
        <c:auto val="1"/>
        <c:lblAlgn val="ctr"/>
        <c:lblOffset val="100"/>
        <c:noMultiLvlLbl val="0"/>
      </c:catAx>
      <c:valAx>
        <c:axId val="12122969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21219712"/>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19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Renfrewshire  In'!$I$6</c:f>
              <c:strCache>
                <c:ptCount val="1"/>
                <c:pt idx="0">
                  <c:v>Lower Quartile</c:v>
                </c:pt>
              </c:strCache>
            </c:strRef>
          </c:tx>
          <c:invertIfNegative val="0"/>
          <c:cat>
            <c:strRef>
              <c:f>'BRMA Profile - Renfrewshire  In'!$J$5:$P$5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In'!$J$6:$P$6</c:f>
              <c:numCache>
                <c:formatCode>0.0%</c:formatCode>
                <c:ptCount val="7"/>
                <c:pt idx="0">
                  <c:v>0</c:v>
                </c:pt>
                <c:pt idx="1">
                  <c:v>-5.7142857142857162E-2</c:v>
                </c:pt>
                <c:pt idx="2">
                  <c:v>6.0606060606060552E-2</c:v>
                </c:pt>
                <c:pt idx="3">
                  <c:v>0</c:v>
                </c:pt>
                <c:pt idx="4">
                  <c:v>-5.7142857142857162E-2</c:v>
                </c:pt>
                <c:pt idx="5">
                  <c:v>6.0606060606060552E-2</c:v>
                </c:pt>
                <c:pt idx="6">
                  <c:v>0</c:v>
                </c:pt>
              </c:numCache>
            </c:numRef>
          </c:val>
        </c:ser>
        <c:ser>
          <c:idx val="2"/>
          <c:order val="1"/>
          <c:tx>
            <c:strRef>
              <c:f>'BRMA Profile - Renfrewshire  In'!$I$7</c:f>
              <c:strCache>
                <c:ptCount val="1"/>
                <c:pt idx="0">
                  <c:v>Median</c:v>
                </c:pt>
              </c:strCache>
            </c:strRef>
          </c:tx>
          <c:invertIfNegative val="0"/>
          <c:cat>
            <c:strRef>
              <c:f>'BRMA Profile - Renfrewshire  In'!$J$5:$P$5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In'!$J$7:$P$7</c:f>
              <c:numCache>
                <c:formatCode>0.0%</c:formatCode>
                <c:ptCount val="7"/>
                <c:pt idx="0">
                  <c:v>-6.6666666666667096E-3</c:v>
                </c:pt>
                <c:pt idx="1">
                  <c:v>-2.0134228187919434E-2</c:v>
                </c:pt>
                <c:pt idx="2">
                  <c:v>2.7397260273972712E-2</c:v>
                </c:pt>
                <c:pt idx="3">
                  <c:v>0</c:v>
                </c:pt>
                <c:pt idx="4">
                  <c:v>-6.6666666666666652E-2</c:v>
                </c:pt>
                <c:pt idx="5">
                  <c:v>7.1428571428571397E-2</c:v>
                </c:pt>
                <c:pt idx="6">
                  <c:v>0</c:v>
                </c:pt>
              </c:numCache>
            </c:numRef>
          </c:val>
        </c:ser>
        <c:ser>
          <c:idx val="0"/>
          <c:order val="2"/>
          <c:tx>
            <c:strRef>
              <c:f>'BRMA Profile - Renfrewshire  In'!$I$8</c:f>
              <c:strCache>
                <c:ptCount val="1"/>
                <c:pt idx="0">
                  <c:v>Mean</c:v>
                </c:pt>
              </c:strCache>
            </c:strRef>
          </c:tx>
          <c:invertIfNegative val="0"/>
          <c:cat>
            <c:strRef>
              <c:f>'BRMA Profile - Renfrewshire  In'!$J$5:$P$5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In'!$J$8:$P$8</c:f>
              <c:numCache>
                <c:formatCode>0.0%</c:formatCode>
                <c:ptCount val="7"/>
                <c:pt idx="0">
                  <c:v>-2.724431742300748E-3</c:v>
                </c:pt>
                <c:pt idx="1">
                  <c:v>-8.1956236441064201E-3</c:v>
                </c:pt>
                <c:pt idx="2">
                  <c:v>2.0118279279522477E-2</c:v>
                </c:pt>
                <c:pt idx="3">
                  <c:v>-6.8826768318508424E-4</c:v>
                </c:pt>
                <c:pt idx="4">
                  <c:v>-1.4013245033112631E-2</c:v>
                </c:pt>
                <c:pt idx="5">
                  <c:v>5.2094247870825727E-2</c:v>
                </c:pt>
                <c:pt idx="6">
                  <c:v>4.5968108122546036E-2</c:v>
                </c:pt>
              </c:numCache>
            </c:numRef>
          </c:val>
        </c:ser>
        <c:ser>
          <c:idx val="1"/>
          <c:order val="3"/>
          <c:tx>
            <c:strRef>
              <c:f>'BRMA Profile - Renfrewshire  In'!$I$9</c:f>
              <c:strCache>
                <c:ptCount val="1"/>
                <c:pt idx="0">
                  <c:v>Upper Quartile</c:v>
                </c:pt>
              </c:strCache>
            </c:strRef>
          </c:tx>
          <c:invertIfNegative val="0"/>
          <c:cat>
            <c:strRef>
              <c:f>'BRMA Profile - Renfrewshire  In'!$J$5:$P$5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In'!$J$9:$P$9</c:f>
              <c:numCache>
                <c:formatCode>0.0%</c:formatCode>
                <c:ptCount val="7"/>
                <c:pt idx="0">
                  <c:v>0</c:v>
                </c:pt>
                <c:pt idx="1">
                  <c:v>0</c:v>
                </c:pt>
                <c:pt idx="2">
                  <c:v>1.2658227848101333E-2</c:v>
                </c:pt>
                <c:pt idx="3">
                  <c:v>-1.2499999999999956E-2</c:v>
                </c:pt>
                <c:pt idx="4">
                  <c:v>1.2658227848101333E-2</c:v>
                </c:pt>
                <c:pt idx="5">
                  <c:v>0</c:v>
                </c:pt>
                <c:pt idx="6">
                  <c:v>1.2658227848101333E-2</c:v>
                </c:pt>
              </c:numCache>
            </c:numRef>
          </c:val>
        </c:ser>
        <c:dLbls>
          <c:showLegendKey val="0"/>
          <c:showVal val="0"/>
          <c:showCatName val="0"/>
          <c:showSerName val="0"/>
          <c:showPercent val="0"/>
          <c:showBubbleSize val="0"/>
        </c:dLbls>
        <c:gapWidth val="150"/>
        <c:axId val="129719680"/>
        <c:axId val="129725568"/>
      </c:barChart>
      <c:catAx>
        <c:axId val="129719680"/>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129725568"/>
        <c:crosses val="autoZero"/>
        <c:auto val="1"/>
        <c:lblAlgn val="ctr"/>
        <c:lblOffset val="100"/>
        <c:noMultiLvlLbl val="0"/>
      </c:catAx>
      <c:valAx>
        <c:axId val="129725568"/>
        <c:scaling>
          <c:orientation val="minMax"/>
          <c:max val="0.23"/>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2971968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0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Renfrewshire  In'!$I$28</c:f>
              <c:strCache>
                <c:ptCount val="1"/>
                <c:pt idx="0">
                  <c:v>Lower Quartile</c:v>
                </c:pt>
              </c:strCache>
            </c:strRef>
          </c:tx>
          <c:invertIfNegative val="0"/>
          <c:cat>
            <c:strRef>
              <c:f>'BRMA Profile - Renfrewshire  In'!$J$27:$P$27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In'!$J$28:$P$28</c:f>
              <c:numCache>
                <c:formatCode>0.0%</c:formatCode>
                <c:ptCount val="7"/>
                <c:pt idx="0">
                  <c:v>0</c:v>
                </c:pt>
                <c:pt idx="1">
                  <c:v>0</c:v>
                </c:pt>
                <c:pt idx="2">
                  <c:v>0</c:v>
                </c:pt>
                <c:pt idx="3">
                  <c:v>0</c:v>
                </c:pt>
                <c:pt idx="4">
                  <c:v>0</c:v>
                </c:pt>
                <c:pt idx="5">
                  <c:v>0</c:v>
                </c:pt>
                <c:pt idx="6">
                  <c:v>0</c:v>
                </c:pt>
              </c:numCache>
            </c:numRef>
          </c:val>
        </c:ser>
        <c:ser>
          <c:idx val="2"/>
          <c:order val="1"/>
          <c:tx>
            <c:strRef>
              <c:f>'BRMA Profile - Renfrewshire  In'!$I$29</c:f>
              <c:strCache>
                <c:ptCount val="1"/>
                <c:pt idx="0">
                  <c:v>Median</c:v>
                </c:pt>
              </c:strCache>
            </c:strRef>
          </c:tx>
          <c:invertIfNegative val="0"/>
          <c:cat>
            <c:strRef>
              <c:f>'BRMA Profile - Renfrewshire  In'!$J$27:$P$27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In'!$J$29:$P$29</c:f>
              <c:numCache>
                <c:formatCode>0.0%</c:formatCode>
                <c:ptCount val="7"/>
                <c:pt idx="0">
                  <c:v>5.555555555555558E-2</c:v>
                </c:pt>
                <c:pt idx="1">
                  <c:v>0</c:v>
                </c:pt>
                <c:pt idx="2">
                  <c:v>0</c:v>
                </c:pt>
                <c:pt idx="3">
                  <c:v>0</c:v>
                </c:pt>
                <c:pt idx="4">
                  <c:v>0</c:v>
                </c:pt>
                <c:pt idx="5">
                  <c:v>0</c:v>
                </c:pt>
                <c:pt idx="6">
                  <c:v>5.555555555555558E-2</c:v>
                </c:pt>
              </c:numCache>
            </c:numRef>
          </c:val>
        </c:ser>
        <c:ser>
          <c:idx val="0"/>
          <c:order val="2"/>
          <c:tx>
            <c:strRef>
              <c:f>'BRMA Profile - Renfrewshire  In'!$I$30</c:f>
              <c:strCache>
                <c:ptCount val="1"/>
                <c:pt idx="0">
                  <c:v>Mean</c:v>
                </c:pt>
              </c:strCache>
            </c:strRef>
          </c:tx>
          <c:invertIfNegative val="0"/>
          <c:cat>
            <c:strRef>
              <c:f>'BRMA Profile - Renfrewshire  In'!$J$27:$P$27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In'!$J$30:$P$30</c:f>
              <c:numCache>
                <c:formatCode>0.0%</c:formatCode>
                <c:ptCount val="7"/>
                <c:pt idx="0">
                  <c:v>1.0529431664411337E-2</c:v>
                </c:pt>
                <c:pt idx="1">
                  <c:v>1.4436958614052031E-2</c:v>
                </c:pt>
                <c:pt idx="2">
                  <c:v>-9.0545334543353784E-3</c:v>
                </c:pt>
                <c:pt idx="3">
                  <c:v>5.3075241960662822E-3</c:v>
                </c:pt>
                <c:pt idx="4">
                  <c:v>1.1118012422360213E-2</c:v>
                </c:pt>
                <c:pt idx="5">
                  <c:v>1.1384810696807746E-2</c:v>
                </c:pt>
                <c:pt idx="6">
                  <c:v>4.4337787550744245E-2</c:v>
                </c:pt>
              </c:numCache>
            </c:numRef>
          </c:val>
        </c:ser>
        <c:ser>
          <c:idx val="1"/>
          <c:order val="3"/>
          <c:tx>
            <c:strRef>
              <c:f>'BRMA Profile - Renfrewshire  In'!$I$31</c:f>
              <c:strCache>
                <c:ptCount val="1"/>
                <c:pt idx="0">
                  <c:v>Upper Quartile</c:v>
                </c:pt>
              </c:strCache>
            </c:strRef>
          </c:tx>
          <c:invertIfNegative val="0"/>
          <c:cat>
            <c:strRef>
              <c:f>'BRMA Profile - Renfrewshire  In'!$J$27:$P$27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In'!$J$31:$P$31</c:f>
              <c:numCache>
                <c:formatCode>0.0%</c:formatCode>
                <c:ptCount val="7"/>
                <c:pt idx="0">
                  <c:v>0</c:v>
                </c:pt>
                <c:pt idx="1">
                  <c:v>4.7619047619047672E-2</c:v>
                </c:pt>
                <c:pt idx="2">
                  <c:v>-4.5454545454545414E-2</c:v>
                </c:pt>
                <c:pt idx="3">
                  <c:v>0</c:v>
                </c:pt>
                <c:pt idx="4">
                  <c:v>4.7619047619047672E-2</c:v>
                </c:pt>
                <c:pt idx="5">
                  <c:v>0</c:v>
                </c:pt>
                <c:pt idx="6">
                  <c:v>4.7619047619047672E-2</c:v>
                </c:pt>
              </c:numCache>
            </c:numRef>
          </c:val>
        </c:ser>
        <c:dLbls>
          <c:showLegendKey val="0"/>
          <c:showVal val="0"/>
          <c:showCatName val="0"/>
          <c:showSerName val="0"/>
          <c:showPercent val="0"/>
          <c:showBubbleSize val="0"/>
        </c:dLbls>
        <c:gapWidth val="150"/>
        <c:axId val="139477376"/>
        <c:axId val="139478912"/>
      </c:barChart>
      <c:catAx>
        <c:axId val="13947737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39478912"/>
        <c:crosses val="autoZero"/>
        <c:auto val="1"/>
        <c:lblAlgn val="ctr"/>
        <c:lblOffset val="100"/>
        <c:noMultiLvlLbl val="0"/>
      </c:catAx>
      <c:valAx>
        <c:axId val="139478912"/>
        <c:scaling>
          <c:orientation val="minMax"/>
          <c:max val="0.30000000000000004"/>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3947737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0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Renfrewshire  In'!$I$50</c:f>
              <c:strCache>
                <c:ptCount val="1"/>
                <c:pt idx="0">
                  <c:v>Lower Quartile</c:v>
                </c:pt>
              </c:strCache>
            </c:strRef>
          </c:tx>
          <c:invertIfNegative val="0"/>
          <c:cat>
            <c:strRef>
              <c:f>'BRMA Profile - Renfrewshire  In'!$J$49:$P$49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In'!$J$50:$P$50</c:f>
              <c:numCache>
                <c:formatCode>0.0%</c:formatCode>
                <c:ptCount val="7"/>
                <c:pt idx="0">
                  <c:v>5.0251256281406143E-3</c:v>
                </c:pt>
                <c:pt idx="1">
                  <c:v>0</c:v>
                </c:pt>
                <c:pt idx="2">
                  <c:v>5.0000000000000044E-2</c:v>
                </c:pt>
                <c:pt idx="3">
                  <c:v>-4.7619047619047672E-2</c:v>
                </c:pt>
                <c:pt idx="4">
                  <c:v>0</c:v>
                </c:pt>
                <c:pt idx="5">
                  <c:v>5.0000000000000044E-2</c:v>
                </c:pt>
                <c:pt idx="6">
                  <c:v>5.5276381909547645E-2</c:v>
                </c:pt>
              </c:numCache>
            </c:numRef>
          </c:val>
        </c:ser>
        <c:ser>
          <c:idx val="2"/>
          <c:order val="1"/>
          <c:tx>
            <c:strRef>
              <c:f>'BRMA Profile - Renfrewshire  In'!$I$51</c:f>
              <c:strCache>
                <c:ptCount val="1"/>
                <c:pt idx="0">
                  <c:v>Median</c:v>
                </c:pt>
              </c:strCache>
            </c:strRef>
          </c:tx>
          <c:invertIfNegative val="0"/>
          <c:cat>
            <c:strRef>
              <c:f>'BRMA Profile - Renfrewshire  In'!$J$49:$P$49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In'!$J$51:$P$51</c:f>
              <c:numCache>
                <c:formatCode>0.0%</c:formatCode>
                <c:ptCount val="7"/>
                <c:pt idx="0">
                  <c:v>-8.3333333333333037E-3</c:v>
                </c:pt>
                <c:pt idx="1">
                  <c:v>0</c:v>
                </c:pt>
                <c:pt idx="2">
                  <c:v>5.0420168067226934E-2</c:v>
                </c:pt>
                <c:pt idx="3">
                  <c:v>-4.8000000000000043E-2</c:v>
                </c:pt>
                <c:pt idx="4">
                  <c:v>5.0420168067226934E-2</c:v>
                </c:pt>
                <c:pt idx="5">
                  <c:v>4.0000000000000036E-2</c:v>
                </c:pt>
                <c:pt idx="6">
                  <c:v>8.3333333333333259E-2</c:v>
                </c:pt>
              </c:numCache>
            </c:numRef>
          </c:val>
        </c:ser>
        <c:ser>
          <c:idx val="0"/>
          <c:order val="2"/>
          <c:tx>
            <c:strRef>
              <c:f>'BRMA Profile - Renfrewshire  In'!$I$52</c:f>
              <c:strCache>
                <c:ptCount val="1"/>
                <c:pt idx="0">
                  <c:v>Mean</c:v>
                </c:pt>
              </c:strCache>
            </c:strRef>
          </c:tx>
          <c:invertIfNegative val="0"/>
          <c:cat>
            <c:strRef>
              <c:f>'BRMA Profile - Renfrewshire  In'!$J$49:$P$49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In'!$J$52:$P$52</c:f>
              <c:numCache>
                <c:formatCode>0.0%</c:formatCode>
                <c:ptCount val="7"/>
                <c:pt idx="0">
                  <c:v>1.3832344140874087E-2</c:v>
                </c:pt>
                <c:pt idx="1">
                  <c:v>-1.7433515570822733E-2</c:v>
                </c:pt>
                <c:pt idx="2">
                  <c:v>2.7951941699766891E-2</c:v>
                </c:pt>
                <c:pt idx="3">
                  <c:v>-7.0574334573439979E-3</c:v>
                </c:pt>
                <c:pt idx="4">
                  <c:v>3.8963127341727466E-2</c:v>
                </c:pt>
                <c:pt idx="5">
                  <c:v>-4.6432440798638286E-3</c:v>
                </c:pt>
                <c:pt idx="6">
                  <c:v>5.1487058746586989E-2</c:v>
                </c:pt>
              </c:numCache>
            </c:numRef>
          </c:val>
        </c:ser>
        <c:ser>
          <c:idx val="1"/>
          <c:order val="3"/>
          <c:tx>
            <c:strRef>
              <c:f>'BRMA Profile - Renfrewshire  In'!$I$53</c:f>
              <c:strCache>
                <c:ptCount val="1"/>
                <c:pt idx="0">
                  <c:v>Upper Quartile</c:v>
                </c:pt>
              </c:strCache>
            </c:strRef>
          </c:tx>
          <c:invertIfNegative val="0"/>
          <c:cat>
            <c:strRef>
              <c:f>'BRMA Profile - Renfrewshire  In'!$J$49:$P$49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In'!$J$53:$P$53</c:f>
              <c:numCache>
                <c:formatCode>0.0%</c:formatCode>
                <c:ptCount val="7"/>
                <c:pt idx="0">
                  <c:v>0</c:v>
                </c:pt>
                <c:pt idx="1">
                  <c:v>0</c:v>
                </c:pt>
                <c:pt idx="2">
                  <c:v>7.194244604316502E-3</c:v>
                </c:pt>
                <c:pt idx="3">
                  <c:v>0</c:v>
                </c:pt>
                <c:pt idx="4">
                  <c:v>3.5714285714285809E-2</c:v>
                </c:pt>
                <c:pt idx="5">
                  <c:v>3.4482758620689724E-2</c:v>
                </c:pt>
                <c:pt idx="6">
                  <c:v>7.9136690647481966E-2</c:v>
                </c:pt>
              </c:numCache>
            </c:numRef>
          </c:val>
        </c:ser>
        <c:dLbls>
          <c:showLegendKey val="0"/>
          <c:showVal val="0"/>
          <c:showCatName val="0"/>
          <c:showSerName val="0"/>
          <c:showPercent val="0"/>
          <c:showBubbleSize val="0"/>
        </c:dLbls>
        <c:gapWidth val="150"/>
        <c:axId val="139515008"/>
        <c:axId val="139516544"/>
      </c:barChart>
      <c:catAx>
        <c:axId val="13951500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39516544"/>
        <c:crosses val="autoZero"/>
        <c:auto val="1"/>
        <c:lblAlgn val="ctr"/>
        <c:lblOffset val="100"/>
        <c:noMultiLvlLbl val="0"/>
      </c:catAx>
      <c:valAx>
        <c:axId val="139516544"/>
        <c:scaling>
          <c:orientation val="minMax"/>
          <c:max val="0.23"/>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395150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0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Renfrewshire  In'!$I$72</c:f>
              <c:strCache>
                <c:ptCount val="1"/>
                <c:pt idx="0">
                  <c:v>Lower Quartile</c:v>
                </c:pt>
              </c:strCache>
            </c:strRef>
          </c:tx>
          <c:invertIfNegative val="0"/>
          <c:cat>
            <c:strRef>
              <c:f>'BRMA Profile - Renfrewshire  In'!$J$71:$P$71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In'!$J$72:$P$72</c:f>
              <c:numCache>
                <c:formatCode>0.0%</c:formatCode>
                <c:ptCount val="7"/>
                <c:pt idx="0">
                  <c:v>0.14814814814814814</c:v>
                </c:pt>
                <c:pt idx="1">
                  <c:v>2.5806451612903292E-2</c:v>
                </c:pt>
                <c:pt idx="2">
                  <c:v>-5.6603773584905648E-2</c:v>
                </c:pt>
                <c:pt idx="3">
                  <c:v>6.6666666666666652E-2</c:v>
                </c:pt>
                <c:pt idx="4">
                  <c:v>-6.2499999999999778E-3</c:v>
                </c:pt>
                <c:pt idx="5">
                  <c:v>6.2893081761006275E-3</c:v>
                </c:pt>
                <c:pt idx="6">
                  <c:v>0.18518518518518512</c:v>
                </c:pt>
              </c:numCache>
            </c:numRef>
          </c:val>
        </c:ser>
        <c:ser>
          <c:idx val="2"/>
          <c:order val="1"/>
          <c:tx>
            <c:strRef>
              <c:f>'BRMA Profile - Renfrewshire  In'!$I$73</c:f>
              <c:strCache>
                <c:ptCount val="1"/>
                <c:pt idx="0">
                  <c:v>Median</c:v>
                </c:pt>
              </c:strCache>
            </c:strRef>
          </c:tx>
          <c:invertIfNegative val="0"/>
          <c:cat>
            <c:strRef>
              <c:f>'BRMA Profile - Renfrewshire  In'!$J$71:$P$71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In'!$J$73:$P$73</c:f>
              <c:numCache>
                <c:formatCode>0.0%</c:formatCode>
                <c:ptCount val="7"/>
                <c:pt idx="0">
                  <c:v>9.375E-2</c:v>
                </c:pt>
                <c:pt idx="1">
                  <c:v>2.857142857142847E-2</c:v>
                </c:pt>
                <c:pt idx="2">
                  <c:v>-2.777777777777779E-2</c:v>
                </c:pt>
                <c:pt idx="3">
                  <c:v>4.2857142857142927E-2</c:v>
                </c:pt>
                <c:pt idx="4">
                  <c:v>-1.9178082191780854E-2</c:v>
                </c:pt>
                <c:pt idx="5">
                  <c:v>6.1452513966480549E-2</c:v>
                </c:pt>
                <c:pt idx="6">
                  <c:v>0.1875</c:v>
                </c:pt>
              </c:numCache>
            </c:numRef>
          </c:val>
        </c:ser>
        <c:ser>
          <c:idx val="0"/>
          <c:order val="2"/>
          <c:tx>
            <c:strRef>
              <c:f>'BRMA Profile - Renfrewshire  In'!$I$74</c:f>
              <c:strCache>
                <c:ptCount val="1"/>
                <c:pt idx="0">
                  <c:v>Mean</c:v>
                </c:pt>
              </c:strCache>
            </c:strRef>
          </c:tx>
          <c:invertIfNegative val="0"/>
          <c:cat>
            <c:strRef>
              <c:f>'BRMA Profile - Renfrewshire  In'!$J$71:$P$71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In'!$J$74:$P$74</c:f>
              <c:numCache>
                <c:formatCode>0.0%</c:formatCode>
                <c:ptCount val="7"/>
                <c:pt idx="0">
                  <c:v>0.14455186642356788</c:v>
                </c:pt>
                <c:pt idx="1">
                  <c:v>4.6196250222701796E-2</c:v>
                </c:pt>
                <c:pt idx="2">
                  <c:v>-8.331413345087002E-2</c:v>
                </c:pt>
                <c:pt idx="3">
                  <c:v>6.5807015626707432E-2</c:v>
                </c:pt>
                <c:pt idx="4">
                  <c:v>2.1223803469629932E-3</c:v>
                </c:pt>
                <c:pt idx="5">
                  <c:v>3.8193556308126819E-2</c:v>
                </c:pt>
                <c:pt idx="6">
                  <c:v>0.2171576624124365</c:v>
                </c:pt>
              </c:numCache>
            </c:numRef>
          </c:val>
        </c:ser>
        <c:ser>
          <c:idx val="1"/>
          <c:order val="3"/>
          <c:tx>
            <c:strRef>
              <c:f>'BRMA Profile - Renfrewshire  In'!$I$75</c:f>
              <c:strCache>
                <c:ptCount val="1"/>
                <c:pt idx="0">
                  <c:v>Upper Quartile</c:v>
                </c:pt>
              </c:strCache>
            </c:strRef>
          </c:tx>
          <c:invertIfNegative val="0"/>
          <c:cat>
            <c:strRef>
              <c:f>'BRMA Profile - Renfrewshire  In'!$J$71:$P$71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In'!$J$75:$P$75</c:f>
              <c:numCache>
                <c:formatCode>0.0%</c:formatCode>
                <c:ptCount val="7"/>
                <c:pt idx="0">
                  <c:v>5.0251256281406143E-3</c:v>
                </c:pt>
                <c:pt idx="1">
                  <c:v>0</c:v>
                </c:pt>
                <c:pt idx="2">
                  <c:v>0</c:v>
                </c:pt>
                <c:pt idx="3">
                  <c:v>0.19999999999999996</c:v>
                </c:pt>
                <c:pt idx="4">
                  <c:v>-8.333333333333337E-2</c:v>
                </c:pt>
                <c:pt idx="5">
                  <c:v>9.0909090909090828E-2</c:v>
                </c:pt>
                <c:pt idx="6">
                  <c:v>0.20603015075376874</c:v>
                </c:pt>
              </c:numCache>
            </c:numRef>
          </c:val>
        </c:ser>
        <c:dLbls>
          <c:showLegendKey val="0"/>
          <c:showVal val="0"/>
          <c:showCatName val="0"/>
          <c:showSerName val="0"/>
          <c:showPercent val="0"/>
          <c:showBubbleSize val="0"/>
        </c:dLbls>
        <c:gapWidth val="150"/>
        <c:axId val="129795968"/>
        <c:axId val="129797504"/>
      </c:barChart>
      <c:catAx>
        <c:axId val="12979596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29797504"/>
        <c:crosses val="autoZero"/>
        <c:auto val="1"/>
        <c:lblAlgn val="ctr"/>
        <c:lblOffset val="100"/>
        <c:noMultiLvlLbl val="0"/>
      </c:catAx>
      <c:valAx>
        <c:axId val="129797504"/>
        <c:scaling>
          <c:orientation val="minMax"/>
          <c:max val="0.23"/>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2979596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0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Renfrewshire  In'!$I$94</c:f>
              <c:strCache>
                <c:ptCount val="1"/>
                <c:pt idx="0">
                  <c:v>Lower Quartile</c:v>
                </c:pt>
              </c:strCache>
            </c:strRef>
          </c:tx>
          <c:invertIfNegative val="0"/>
          <c:cat>
            <c:strRef>
              <c:f>'BRMA Profile - Renfrewshire  In'!$J$93:$P$93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In'!$J$94:$P$94</c:f>
              <c:numCache>
                <c:formatCode>0.0%</c:formatCode>
                <c:ptCount val="7"/>
                <c:pt idx="0">
                  <c:v>-3.1021897810219023E-2</c:v>
                </c:pt>
                <c:pt idx="1">
                  <c:v>3.5781544256120457E-2</c:v>
                </c:pt>
                <c:pt idx="2">
                  <c:v>-9.0909090909090939E-2</c:v>
                </c:pt>
                <c:pt idx="3">
                  <c:v>0</c:v>
                </c:pt>
                <c:pt idx="4">
                  <c:v>0</c:v>
                </c:pt>
                <c:pt idx="5">
                  <c:v>8.0000000000000071E-2</c:v>
                </c:pt>
                <c:pt idx="6">
                  <c:v>-1.4598540145985384E-2</c:v>
                </c:pt>
              </c:numCache>
            </c:numRef>
          </c:val>
        </c:ser>
        <c:ser>
          <c:idx val="2"/>
          <c:order val="1"/>
          <c:tx>
            <c:strRef>
              <c:f>'BRMA Profile - Renfrewshire  In'!$I$95</c:f>
              <c:strCache>
                <c:ptCount val="1"/>
                <c:pt idx="0">
                  <c:v>Median</c:v>
                </c:pt>
              </c:strCache>
            </c:strRef>
          </c:tx>
          <c:invertIfNegative val="0"/>
          <c:cat>
            <c:strRef>
              <c:f>'BRMA Profile - Renfrewshire  In'!$J$93:$P$93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In'!$J$95:$P$95</c:f>
              <c:numCache>
                <c:formatCode>0.0%</c:formatCode>
                <c:ptCount val="7"/>
                <c:pt idx="0">
                  <c:v>0</c:v>
                </c:pt>
                <c:pt idx="1">
                  <c:v>0</c:v>
                </c:pt>
                <c:pt idx="2">
                  <c:v>-4.166666666666663E-2</c:v>
                </c:pt>
                <c:pt idx="3">
                  <c:v>-1.4504347826087005E-2</c:v>
                </c:pt>
                <c:pt idx="4">
                  <c:v>3.8894575230296935E-2</c:v>
                </c:pt>
                <c:pt idx="5">
                  <c:v>1.9194836079497124E-2</c:v>
                </c:pt>
                <c:pt idx="6">
                  <c:v>0</c:v>
                </c:pt>
              </c:numCache>
            </c:numRef>
          </c:val>
        </c:ser>
        <c:ser>
          <c:idx val="0"/>
          <c:order val="2"/>
          <c:tx>
            <c:strRef>
              <c:f>'BRMA Profile - Renfrewshire  In'!$I$96</c:f>
              <c:strCache>
                <c:ptCount val="1"/>
                <c:pt idx="0">
                  <c:v>Mean</c:v>
                </c:pt>
              </c:strCache>
            </c:strRef>
          </c:tx>
          <c:invertIfNegative val="0"/>
          <c:cat>
            <c:strRef>
              <c:f>'BRMA Profile - Renfrewshire  In'!$J$93:$P$93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In'!$J$96:$P$96</c:f>
              <c:numCache>
                <c:formatCode>0.0%</c:formatCode>
                <c:ptCount val="7"/>
                <c:pt idx="0">
                  <c:v>9.4174036319449872E-3</c:v>
                </c:pt>
                <c:pt idx="1">
                  <c:v>-2.8423340578498602E-2</c:v>
                </c:pt>
                <c:pt idx="2">
                  <c:v>7.7783514025124845E-3</c:v>
                </c:pt>
                <c:pt idx="3">
                  <c:v>-5.2935350568628081E-3</c:v>
                </c:pt>
                <c:pt idx="4">
                  <c:v>-1.5175444619927259E-2</c:v>
                </c:pt>
                <c:pt idx="5">
                  <c:v>5.9928880211964852E-2</c:v>
                </c:pt>
                <c:pt idx="6">
                  <c:v>2.6226962802943232E-2</c:v>
                </c:pt>
              </c:numCache>
            </c:numRef>
          </c:val>
        </c:ser>
        <c:ser>
          <c:idx val="1"/>
          <c:order val="3"/>
          <c:tx>
            <c:strRef>
              <c:f>'BRMA Profile - Renfrewshire  In'!$I$97</c:f>
              <c:strCache>
                <c:ptCount val="1"/>
                <c:pt idx="0">
                  <c:v>Upper Quartile</c:v>
                </c:pt>
              </c:strCache>
            </c:strRef>
          </c:tx>
          <c:invertIfNegative val="0"/>
          <c:cat>
            <c:strRef>
              <c:f>'BRMA Profile - Renfrewshire  In'!$J$93:$P$93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Renfrewshire  In'!$J$97:$P$97</c:f>
              <c:numCache>
                <c:formatCode>0.0%</c:formatCode>
                <c:ptCount val="7"/>
                <c:pt idx="0">
                  <c:v>-1.8181818181818188E-2</c:v>
                </c:pt>
                <c:pt idx="1">
                  <c:v>-1.2345679012345734E-2</c:v>
                </c:pt>
                <c:pt idx="2">
                  <c:v>-1.5625E-2</c:v>
                </c:pt>
                <c:pt idx="3">
                  <c:v>3.1746031746031855E-2</c:v>
                </c:pt>
                <c:pt idx="4">
                  <c:v>-1.538461538461533E-2</c:v>
                </c:pt>
                <c:pt idx="5">
                  <c:v>3.125E-2</c:v>
                </c:pt>
                <c:pt idx="6">
                  <c:v>0</c:v>
                </c:pt>
              </c:numCache>
            </c:numRef>
          </c:val>
        </c:ser>
        <c:dLbls>
          <c:showLegendKey val="0"/>
          <c:showVal val="0"/>
          <c:showCatName val="0"/>
          <c:showSerName val="0"/>
          <c:showPercent val="0"/>
          <c:showBubbleSize val="0"/>
        </c:dLbls>
        <c:gapWidth val="150"/>
        <c:axId val="139611136"/>
        <c:axId val="139633408"/>
      </c:barChart>
      <c:catAx>
        <c:axId val="13961113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39633408"/>
        <c:crosses val="autoZero"/>
        <c:auto val="1"/>
        <c:lblAlgn val="ctr"/>
        <c:lblOffset val="100"/>
        <c:noMultiLvlLbl val="0"/>
      </c:catAx>
      <c:valAx>
        <c:axId val="139633408"/>
        <c:scaling>
          <c:orientation val="minMax"/>
          <c:max val="0.2"/>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396111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20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Renfrewshire  In'!$A$142</c:f>
              <c:strCache>
                <c:ptCount val="1"/>
                <c:pt idx="0">
                  <c:v>1 Bedroom </c:v>
                </c:pt>
              </c:strCache>
            </c:strRef>
          </c:tx>
          <c:invertIfNegative val="0"/>
          <c:cat>
            <c:numRef>
              <c:f>'BRMA Profile - Renfrewshire  In'!$B$141:$H$141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In'!$B$142:$H$142</c:f>
              <c:numCache>
                <c:formatCode>#,##0</c:formatCode>
                <c:ptCount val="7"/>
                <c:pt idx="0">
                  <c:v>346</c:v>
                </c:pt>
                <c:pt idx="1">
                  <c:v>360</c:v>
                </c:pt>
                <c:pt idx="2">
                  <c:v>257</c:v>
                </c:pt>
                <c:pt idx="3">
                  <c:v>244</c:v>
                </c:pt>
                <c:pt idx="4">
                  <c:v>232</c:v>
                </c:pt>
                <c:pt idx="5">
                  <c:v>277</c:v>
                </c:pt>
                <c:pt idx="6">
                  <c:v>352</c:v>
                </c:pt>
              </c:numCache>
            </c:numRef>
          </c:val>
        </c:ser>
        <c:ser>
          <c:idx val="1"/>
          <c:order val="1"/>
          <c:tx>
            <c:strRef>
              <c:f>'BRMA Profile - Renfrewshire  In'!$A$143</c:f>
              <c:strCache>
                <c:ptCount val="1"/>
                <c:pt idx="0">
                  <c:v>2 Bedrooms</c:v>
                </c:pt>
              </c:strCache>
            </c:strRef>
          </c:tx>
          <c:invertIfNegative val="0"/>
          <c:cat>
            <c:numRef>
              <c:f>'BRMA Profile - Renfrewshire  In'!$B$141:$H$141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In'!$B$143:$H$143</c:f>
              <c:numCache>
                <c:formatCode>#,##0</c:formatCode>
                <c:ptCount val="7"/>
                <c:pt idx="0">
                  <c:v>613</c:v>
                </c:pt>
                <c:pt idx="1">
                  <c:v>653</c:v>
                </c:pt>
                <c:pt idx="2">
                  <c:v>528</c:v>
                </c:pt>
                <c:pt idx="3">
                  <c:v>478</c:v>
                </c:pt>
                <c:pt idx="4">
                  <c:v>513</c:v>
                </c:pt>
                <c:pt idx="5">
                  <c:v>493</c:v>
                </c:pt>
                <c:pt idx="6">
                  <c:v>583</c:v>
                </c:pt>
              </c:numCache>
            </c:numRef>
          </c:val>
        </c:ser>
        <c:ser>
          <c:idx val="2"/>
          <c:order val="2"/>
          <c:tx>
            <c:strRef>
              <c:f>'BRMA Profile - Renfrewshire  In'!$A$144</c:f>
              <c:strCache>
                <c:ptCount val="1"/>
                <c:pt idx="0">
                  <c:v>3 Bedrooms</c:v>
                </c:pt>
              </c:strCache>
            </c:strRef>
          </c:tx>
          <c:invertIfNegative val="0"/>
          <c:cat>
            <c:numRef>
              <c:f>'BRMA Profile - Renfrewshire  In'!$B$141:$H$141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In'!$B$144:$H$144</c:f>
              <c:numCache>
                <c:formatCode>#,##0</c:formatCode>
                <c:ptCount val="7"/>
                <c:pt idx="0">
                  <c:v>228</c:v>
                </c:pt>
                <c:pt idx="1">
                  <c:v>269</c:v>
                </c:pt>
                <c:pt idx="2">
                  <c:v>199</c:v>
                </c:pt>
                <c:pt idx="3">
                  <c:v>195</c:v>
                </c:pt>
                <c:pt idx="4">
                  <c:v>276</c:v>
                </c:pt>
                <c:pt idx="5">
                  <c:v>227</c:v>
                </c:pt>
                <c:pt idx="6">
                  <c:v>237</c:v>
                </c:pt>
              </c:numCache>
            </c:numRef>
          </c:val>
        </c:ser>
        <c:ser>
          <c:idx val="3"/>
          <c:order val="3"/>
          <c:tx>
            <c:strRef>
              <c:f>'BRMA Profile - Renfrewshire  In'!$A$145</c:f>
              <c:strCache>
                <c:ptCount val="1"/>
                <c:pt idx="0">
                  <c:v>4 Bedrooms</c:v>
                </c:pt>
              </c:strCache>
            </c:strRef>
          </c:tx>
          <c:invertIfNegative val="0"/>
          <c:cat>
            <c:numRef>
              <c:f>'BRMA Profile - Renfrewshire  In'!$B$141:$H$141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In'!$B$145:$H$145</c:f>
              <c:numCache>
                <c:formatCode>#,##0</c:formatCode>
                <c:ptCount val="7"/>
                <c:pt idx="0">
                  <c:v>62</c:v>
                </c:pt>
                <c:pt idx="1">
                  <c:v>100</c:v>
                </c:pt>
                <c:pt idx="2">
                  <c:v>66</c:v>
                </c:pt>
                <c:pt idx="3">
                  <c:v>81</c:v>
                </c:pt>
                <c:pt idx="4">
                  <c:v>74</c:v>
                </c:pt>
                <c:pt idx="5">
                  <c:v>95</c:v>
                </c:pt>
                <c:pt idx="6">
                  <c:v>71</c:v>
                </c:pt>
              </c:numCache>
            </c:numRef>
          </c:val>
        </c:ser>
        <c:ser>
          <c:idx val="4"/>
          <c:order val="4"/>
          <c:tx>
            <c:strRef>
              <c:f>'BRMA Profile - Renfrewshire  In'!$A$146</c:f>
              <c:strCache>
                <c:ptCount val="1"/>
                <c:pt idx="0">
                  <c:v>1 Bedroom Shared</c:v>
                </c:pt>
              </c:strCache>
            </c:strRef>
          </c:tx>
          <c:invertIfNegative val="0"/>
          <c:cat>
            <c:numRef>
              <c:f>'BRMA Profile - Renfrewshire  In'!$B$141:$H$141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In'!$B$146:$H$146</c:f>
              <c:numCache>
                <c:formatCode>#,##0</c:formatCode>
                <c:ptCount val="7"/>
                <c:pt idx="0">
                  <c:v>46</c:v>
                </c:pt>
                <c:pt idx="1">
                  <c:v>64</c:v>
                </c:pt>
                <c:pt idx="2">
                  <c:v>65</c:v>
                </c:pt>
                <c:pt idx="3">
                  <c:v>88</c:v>
                </c:pt>
                <c:pt idx="4">
                  <c:v>92</c:v>
                </c:pt>
                <c:pt idx="5">
                  <c:v>118</c:v>
                </c:pt>
                <c:pt idx="6">
                  <c:v>105</c:v>
                </c:pt>
              </c:numCache>
            </c:numRef>
          </c:val>
        </c:ser>
        <c:dLbls>
          <c:showLegendKey val="0"/>
          <c:showVal val="0"/>
          <c:showCatName val="0"/>
          <c:showSerName val="0"/>
          <c:showPercent val="0"/>
          <c:showBubbleSize val="0"/>
        </c:dLbls>
        <c:gapWidth val="150"/>
        <c:overlap val="100"/>
        <c:axId val="142091008"/>
        <c:axId val="142092544"/>
      </c:barChart>
      <c:catAx>
        <c:axId val="142091008"/>
        <c:scaling>
          <c:orientation val="minMax"/>
        </c:scaling>
        <c:delete val="0"/>
        <c:axPos val="b"/>
        <c:numFmt formatCode="General" sourceLinked="1"/>
        <c:majorTickMark val="out"/>
        <c:minorTickMark val="none"/>
        <c:tickLblPos val="nextTo"/>
        <c:crossAx val="142092544"/>
        <c:crosses val="autoZero"/>
        <c:auto val="1"/>
        <c:lblAlgn val="ctr"/>
        <c:lblOffset val="100"/>
        <c:noMultiLvlLbl val="0"/>
      </c:catAx>
      <c:valAx>
        <c:axId val="142092544"/>
        <c:scaling>
          <c:orientation val="minMax"/>
        </c:scaling>
        <c:delete val="0"/>
        <c:axPos val="l"/>
        <c:majorGridlines/>
        <c:numFmt formatCode="#,##0" sourceLinked="1"/>
        <c:majorTickMark val="out"/>
        <c:minorTickMark val="none"/>
        <c:tickLblPos val="nextTo"/>
        <c:crossAx val="1420910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Renfrewshire  In'!$I$142</c:f>
              <c:strCache>
                <c:ptCount val="1"/>
                <c:pt idx="0">
                  <c:v>1 Bedroom </c:v>
                </c:pt>
              </c:strCache>
            </c:strRef>
          </c:tx>
          <c:invertIfNegative val="0"/>
          <c:cat>
            <c:numRef>
              <c:f>'BRMA Profile - Renfrewshire  In'!$J$141:$P$141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In'!$J$142:$P$142</c:f>
              <c:numCache>
                <c:formatCode>0%</c:formatCode>
                <c:ptCount val="7"/>
                <c:pt idx="0">
                  <c:v>0.26718146718146718</c:v>
                </c:pt>
                <c:pt idx="1">
                  <c:v>0.24896265560165975</c:v>
                </c:pt>
                <c:pt idx="2">
                  <c:v>0.23049327354260091</c:v>
                </c:pt>
                <c:pt idx="3">
                  <c:v>0.22467771639042358</c:v>
                </c:pt>
                <c:pt idx="4">
                  <c:v>0.19545071609098569</c:v>
                </c:pt>
                <c:pt idx="5">
                  <c:v>0.22892561983471074</c:v>
                </c:pt>
                <c:pt idx="6">
                  <c:v>0.26112759643916916</c:v>
                </c:pt>
              </c:numCache>
            </c:numRef>
          </c:val>
        </c:ser>
        <c:ser>
          <c:idx val="1"/>
          <c:order val="1"/>
          <c:tx>
            <c:strRef>
              <c:f>'BRMA Profile - Renfrewshire  In'!$I$143</c:f>
              <c:strCache>
                <c:ptCount val="1"/>
                <c:pt idx="0">
                  <c:v>2 Bedrooms</c:v>
                </c:pt>
              </c:strCache>
            </c:strRef>
          </c:tx>
          <c:invertIfNegative val="0"/>
          <c:cat>
            <c:numRef>
              <c:f>'BRMA Profile - Renfrewshire  In'!$J$141:$P$141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In'!$J$143:$P$143</c:f>
              <c:numCache>
                <c:formatCode>0%</c:formatCode>
                <c:ptCount val="7"/>
                <c:pt idx="0">
                  <c:v>0.47335907335907335</c:v>
                </c:pt>
                <c:pt idx="1">
                  <c:v>0.45159059474412172</c:v>
                </c:pt>
                <c:pt idx="2">
                  <c:v>0.47354260089686101</c:v>
                </c:pt>
                <c:pt idx="3">
                  <c:v>0.44014732965009207</c:v>
                </c:pt>
                <c:pt idx="4">
                  <c:v>0.43218197135636055</c:v>
                </c:pt>
                <c:pt idx="5">
                  <c:v>0.40743801652892564</c:v>
                </c:pt>
                <c:pt idx="6">
                  <c:v>0.43249258160237386</c:v>
                </c:pt>
              </c:numCache>
            </c:numRef>
          </c:val>
        </c:ser>
        <c:ser>
          <c:idx val="2"/>
          <c:order val="2"/>
          <c:tx>
            <c:strRef>
              <c:f>'BRMA Profile - Renfrewshire  In'!$I$144</c:f>
              <c:strCache>
                <c:ptCount val="1"/>
                <c:pt idx="0">
                  <c:v>3 Bedrooms</c:v>
                </c:pt>
              </c:strCache>
            </c:strRef>
          </c:tx>
          <c:invertIfNegative val="0"/>
          <c:cat>
            <c:numRef>
              <c:f>'BRMA Profile - Renfrewshire  In'!$J$141:$P$141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In'!$J$144:$P$144</c:f>
              <c:numCache>
                <c:formatCode>0%</c:formatCode>
                <c:ptCount val="7"/>
                <c:pt idx="0">
                  <c:v>0.17606177606177606</c:v>
                </c:pt>
                <c:pt idx="1">
                  <c:v>0.18603042876901799</c:v>
                </c:pt>
                <c:pt idx="2">
                  <c:v>0.17847533632286997</c:v>
                </c:pt>
                <c:pt idx="3">
                  <c:v>0.17955801104972377</c:v>
                </c:pt>
                <c:pt idx="4">
                  <c:v>0.23251895534962089</c:v>
                </c:pt>
                <c:pt idx="5">
                  <c:v>0.18760330578512396</c:v>
                </c:pt>
                <c:pt idx="6">
                  <c:v>0.1758160237388724</c:v>
                </c:pt>
              </c:numCache>
            </c:numRef>
          </c:val>
        </c:ser>
        <c:ser>
          <c:idx val="3"/>
          <c:order val="3"/>
          <c:tx>
            <c:strRef>
              <c:f>'BRMA Profile - Renfrewshire  In'!$I$145</c:f>
              <c:strCache>
                <c:ptCount val="1"/>
                <c:pt idx="0">
                  <c:v>4 Bedrooms</c:v>
                </c:pt>
              </c:strCache>
            </c:strRef>
          </c:tx>
          <c:invertIfNegative val="0"/>
          <c:cat>
            <c:numRef>
              <c:f>'BRMA Profile - Renfrewshire  In'!$J$141:$P$141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In'!$J$145:$P$145</c:f>
              <c:numCache>
                <c:formatCode>0%</c:formatCode>
                <c:ptCount val="7"/>
                <c:pt idx="0">
                  <c:v>4.7876447876447875E-2</c:v>
                </c:pt>
                <c:pt idx="1">
                  <c:v>6.9156293222683268E-2</c:v>
                </c:pt>
                <c:pt idx="2">
                  <c:v>5.9192825112107626E-2</c:v>
                </c:pt>
                <c:pt idx="3">
                  <c:v>7.4585635359116026E-2</c:v>
                </c:pt>
                <c:pt idx="4">
                  <c:v>6.2342038753159225E-2</c:v>
                </c:pt>
                <c:pt idx="5">
                  <c:v>7.8512396694214878E-2</c:v>
                </c:pt>
                <c:pt idx="6">
                  <c:v>5.2670623145400594E-2</c:v>
                </c:pt>
              </c:numCache>
            </c:numRef>
          </c:val>
        </c:ser>
        <c:ser>
          <c:idx val="4"/>
          <c:order val="4"/>
          <c:tx>
            <c:strRef>
              <c:f>'BRMA Profile - Renfrewshire  In'!$I$146</c:f>
              <c:strCache>
                <c:ptCount val="1"/>
                <c:pt idx="0">
                  <c:v>1 Bedroom Shared</c:v>
                </c:pt>
              </c:strCache>
            </c:strRef>
          </c:tx>
          <c:invertIfNegative val="0"/>
          <c:cat>
            <c:numRef>
              <c:f>'BRMA Profile - Renfrewshire  In'!$J$141:$P$141</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In'!$J$146:$P$146</c:f>
              <c:numCache>
                <c:formatCode>0%</c:formatCode>
                <c:ptCount val="7"/>
                <c:pt idx="0">
                  <c:v>3.5521235521235518E-2</c:v>
                </c:pt>
                <c:pt idx="1">
                  <c:v>4.4260027662517291E-2</c:v>
                </c:pt>
                <c:pt idx="2">
                  <c:v>5.829596412556054E-2</c:v>
                </c:pt>
                <c:pt idx="3">
                  <c:v>8.1031307550644568E-2</c:v>
                </c:pt>
                <c:pt idx="4">
                  <c:v>7.7506318449873629E-2</c:v>
                </c:pt>
                <c:pt idx="5">
                  <c:v>9.7520661157024791E-2</c:v>
                </c:pt>
                <c:pt idx="6">
                  <c:v>7.7893175074183973E-2</c:v>
                </c:pt>
              </c:numCache>
            </c:numRef>
          </c:val>
        </c:ser>
        <c:dLbls>
          <c:showLegendKey val="0"/>
          <c:showVal val="0"/>
          <c:showCatName val="0"/>
          <c:showSerName val="0"/>
          <c:showPercent val="0"/>
          <c:showBubbleSize val="0"/>
        </c:dLbls>
        <c:gapWidth val="150"/>
        <c:overlap val="100"/>
        <c:axId val="142137216"/>
        <c:axId val="142138752"/>
      </c:barChart>
      <c:catAx>
        <c:axId val="142137216"/>
        <c:scaling>
          <c:orientation val="minMax"/>
        </c:scaling>
        <c:delete val="0"/>
        <c:axPos val="b"/>
        <c:numFmt formatCode="General" sourceLinked="1"/>
        <c:majorTickMark val="out"/>
        <c:minorTickMark val="none"/>
        <c:tickLblPos val="nextTo"/>
        <c:crossAx val="142138752"/>
        <c:crosses val="autoZero"/>
        <c:auto val="1"/>
        <c:lblAlgn val="ctr"/>
        <c:lblOffset val="100"/>
        <c:noMultiLvlLbl val="0"/>
      </c:catAx>
      <c:valAx>
        <c:axId val="142138752"/>
        <c:scaling>
          <c:orientation val="minMax"/>
        </c:scaling>
        <c:delete val="0"/>
        <c:axPos val="l"/>
        <c:majorGridlines/>
        <c:numFmt formatCode="0%" sourceLinked="1"/>
        <c:majorTickMark val="out"/>
        <c:minorTickMark val="none"/>
        <c:tickLblPos val="nextTo"/>
        <c:crossAx val="1421372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Renfrewshire  In'!$A$122</c:f>
              <c:strCache>
                <c:ptCount val="1"/>
                <c:pt idx="0">
                  <c:v>4 Bedrooms</c:v>
                </c:pt>
              </c:strCache>
            </c:strRef>
          </c:tx>
          <c:cat>
            <c:numRef>
              <c:f>'BRMA Profile - Renfrewshire  In'!$B$117:$H$117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In'!$B$122:$H$122</c:f>
              <c:numCache>
                <c:formatCode>#,##0</c:formatCode>
                <c:ptCount val="7"/>
                <c:pt idx="0">
                  <c:v>833.68</c:v>
                </c:pt>
                <c:pt idx="1">
                  <c:v>954.19</c:v>
                </c:pt>
                <c:pt idx="2">
                  <c:v>998.27</c:v>
                </c:pt>
                <c:pt idx="3">
                  <c:v>915.1</c:v>
                </c:pt>
                <c:pt idx="4">
                  <c:v>975.32</c:v>
                </c:pt>
                <c:pt idx="5">
                  <c:v>977.39</c:v>
                </c:pt>
                <c:pt idx="6">
                  <c:v>1014.72</c:v>
                </c:pt>
              </c:numCache>
            </c:numRef>
          </c:val>
          <c:smooth val="0"/>
        </c:ser>
        <c:ser>
          <c:idx val="0"/>
          <c:order val="1"/>
          <c:tx>
            <c:strRef>
              <c:f>'BRMA Profile - Renfrewshire  In'!$A$121</c:f>
              <c:strCache>
                <c:ptCount val="1"/>
                <c:pt idx="0">
                  <c:v>3 Bedrooms</c:v>
                </c:pt>
              </c:strCache>
            </c:strRef>
          </c:tx>
          <c:cat>
            <c:numRef>
              <c:f>'BRMA Profile - Renfrewshire  In'!$B$117:$H$117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In'!$B$121:$H$121</c:f>
              <c:numCache>
                <c:formatCode>#,##0</c:formatCode>
                <c:ptCount val="7"/>
                <c:pt idx="0">
                  <c:v>611.61</c:v>
                </c:pt>
                <c:pt idx="1">
                  <c:v>620.07000000000005</c:v>
                </c:pt>
                <c:pt idx="2">
                  <c:v>609.26</c:v>
                </c:pt>
                <c:pt idx="3">
                  <c:v>626.29</c:v>
                </c:pt>
                <c:pt idx="4">
                  <c:v>621.87</c:v>
                </c:pt>
                <c:pt idx="5">
                  <c:v>646.1</c:v>
                </c:pt>
                <c:pt idx="6">
                  <c:v>643.1</c:v>
                </c:pt>
              </c:numCache>
            </c:numRef>
          </c:val>
          <c:smooth val="0"/>
        </c:ser>
        <c:ser>
          <c:idx val="1"/>
          <c:order val="2"/>
          <c:tx>
            <c:strRef>
              <c:f>'BRMA Profile - Renfrewshire  In'!$A$120</c:f>
              <c:strCache>
                <c:ptCount val="1"/>
                <c:pt idx="0">
                  <c:v>2 Bedrooms</c:v>
                </c:pt>
              </c:strCache>
            </c:strRef>
          </c:tx>
          <c:cat>
            <c:numRef>
              <c:f>'BRMA Profile - Renfrewshire  In'!$B$117:$H$117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In'!$B$120:$H$120</c:f>
              <c:numCache>
                <c:formatCode>#,##0</c:formatCode>
                <c:ptCount val="7"/>
                <c:pt idx="0">
                  <c:v>472.96</c:v>
                </c:pt>
                <c:pt idx="1">
                  <c:v>477.94</c:v>
                </c:pt>
                <c:pt idx="2">
                  <c:v>484.84</c:v>
                </c:pt>
                <c:pt idx="3">
                  <c:v>480.45</c:v>
                </c:pt>
                <c:pt idx="4">
                  <c:v>483</c:v>
                </c:pt>
                <c:pt idx="5">
                  <c:v>488.37</c:v>
                </c:pt>
                <c:pt idx="6">
                  <c:v>493.93</c:v>
                </c:pt>
              </c:numCache>
            </c:numRef>
          </c:val>
          <c:smooth val="0"/>
        </c:ser>
        <c:ser>
          <c:idx val="2"/>
          <c:order val="3"/>
          <c:tx>
            <c:strRef>
              <c:f>'BRMA Profile - Renfrewshire  In'!$A$119</c:f>
              <c:strCache>
                <c:ptCount val="1"/>
                <c:pt idx="0">
                  <c:v>1 Bedroom </c:v>
                </c:pt>
              </c:strCache>
            </c:strRef>
          </c:tx>
          <c:cat>
            <c:numRef>
              <c:f>'BRMA Profile - Renfrewshire  In'!$B$117:$H$117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In'!$B$119:$H$119</c:f>
              <c:numCache>
                <c:formatCode>#,##0</c:formatCode>
                <c:ptCount val="7"/>
                <c:pt idx="0">
                  <c:v>374.39</c:v>
                </c:pt>
                <c:pt idx="1">
                  <c:v>373.37</c:v>
                </c:pt>
                <c:pt idx="2">
                  <c:v>370.31</c:v>
                </c:pt>
                <c:pt idx="3">
                  <c:v>377.76</c:v>
                </c:pt>
                <c:pt idx="4">
                  <c:v>377.5</c:v>
                </c:pt>
                <c:pt idx="5">
                  <c:v>372.21</c:v>
                </c:pt>
                <c:pt idx="6">
                  <c:v>391.6</c:v>
                </c:pt>
              </c:numCache>
            </c:numRef>
          </c:val>
          <c:smooth val="0"/>
        </c:ser>
        <c:ser>
          <c:idx val="3"/>
          <c:order val="4"/>
          <c:tx>
            <c:strRef>
              <c:f>'BRMA Profile - Renfrewshire  In'!$A$118</c:f>
              <c:strCache>
                <c:ptCount val="1"/>
                <c:pt idx="0">
                  <c:v>1 Bedroom Shared</c:v>
                </c:pt>
              </c:strCache>
            </c:strRef>
          </c:tx>
          <c:cat>
            <c:numRef>
              <c:f>'BRMA Profile - Renfrewshire  In'!$B$117:$H$117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In'!$B$118:$H$118</c:f>
              <c:numCache>
                <c:formatCode>#,##0</c:formatCode>
                <c:ptCount val="7"/>
                <c:pt idx="0">
                  <c:v>296.26</c:v>
                </c:pt>
                <c:pt idx="1">
                  <c:v>299.05</c:v>
                </c:pt>
                <c:pt idx="2">
                  <c:v>290.55</c:v>
                </c:pt>
                <c:pt idx="3">
                  <c:v>292.81</c:v>
                </c:pt>
                <c:pt idx="4">
                  <c:v>291.26</c:v>
                </c:pt>
                <c:pt idx="5">
                  <c:v>286.83999999999997</c:v>
                </c:pt>
                <c:pt idx="6">
                  <c:v>304.02999999999997</c:v>
                </c:pt>
              </c:numCache>
            </c:numRef>
          </c:val>
          <c:smooth val="0"/>
        </c:ser>
        <c:dLbls>
          <c:showLegendKey val="0"/>
          <c:showVal val="0"/>
          <c:showCatName val="0"/>
          <c:showSerName val="0"/>
          <c:showPercent val="0"/>
          <c:showBubbleSize val="0"/>
        </c:dLbls>
        <c:marker val="1"/>
        <c:smooth val="0"/>
        <c:axId val="142047872"/>
        <c:axId val="142057856"/>
      </c:lineChart>
      <c:catAx>
        <c:axId val="142047872"/>
        <c:scaling>
          <c:orientation val="minMax"/>
        </c:scaling>
        <c:delete val="0"/>
        <c:axPos val="b"/>
        <c:numFmt formatCode="General" sourceLinked="1"/>
        <c:majorTickMark val="none"/>
        <c:minorTickMark val="none"/>
        <c:tickLblPos val="nextTo"/>
        <c:txPr>
          <a:bodyPr/>
          <a:lstStyle/>
          <a:p>
            <a:pPr>
              <a:defRPr sz="800"/>
            </a:pPr>
            <a:endParaRPr lang="en-US"/>
          </a:p>
        </c:txPr>
        <c:crossAx val="142057856"/>
        <c:crosses val="autoZero"/>
        <c:auto val="1"/>
        <c:lblAlgn val="ctr"/>
        <c:lblOffset val="100"/>
        <c:noMultiLvlLbl val="0"/>
      </c:catAx>
      <c:valAx>
        <c:axId val="14205785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20478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0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Renfrewshire  In'!$I$122</c:f>
              <c:strCache>
                <c:ptCount val="1"/>
                <c:pt idx="0">
                  <c:v>4 Bedrooms</c:v>
                </c:pt>
              </c:strCache>
            </c:strRef>
          </c:tx>
          <c:cat>
            <c:numRef>
              <c:f>'BRMA Profile - Renfrewshire  In'!$J$117:$P$117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In'!$J$122:$P$122</c:f>
              <c:numCache>
                <c:formatCode>#,##0</c:formatCode>
                <c:ptCount val="7"/>
                <c:pt idx="0">
                  <c:v>800</c:v>
                </c:pt>
                <c:pt idx="1">
                  <c:v>875</c:v>
                </c:pt>
                <c:pt idx="2">
                  <c:v>900</c:v>
                </c:pt>
                <c:pt idx="3">
                  <c:v>875</c:v>
                </c:pt>
                <c:pt idx="4">
                  <c:v>912.5</c:v>
                </c:pt>
                <c:pt idx="5">
                  <c:v>895</c:v>
                </c:pt>
                <c:pt idx="6">
                  <c:v>950</c:v>
                </c:pt>
              </c:numCache>
            </c:numRef>
          </c:val>
          <c:smooth val="0"/>
        </c:ser>
        <c:ser>
          <c:idx val="0"/>
          <c:order val="1"/>
          <c:tx>
            <c:strRef>
              <c:f>'BRMA Profile - Renfrewshire  In'!$I$121</c:f>
              <c:strCache>
                <c:ptCount val="1"/>
                <c:pt idx="0">
                  <c:v>3 Bedrooms</c:v>
                </c:pt>
              </c:strCache>
            </c:strRef>
          </c:tx>
          <c:cat>
            <c:numRef>
              <c:f>'BRMA Profile - Renfrewshire  In'!$J$117:$P$117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In'!$J$121:$P$121</c:f>
              <c:numCache>
                <c:formatCode>#,##0</c:formatCode>
                <c:ptCount val="7"/>
                <c:pt idx="0">
                  <c:v>600</c:v>
                </c:pt>
                <c:pt idx="1">
                  <c:v>595</c:v>
                </c:pt>
                <c:pt idx="2">
                  <c:v>595</c:v>
                </c:pt>
                <c:pt idx="3">
                  <c:v>625</c:v>
                </c:pt>
                <c:pt idx="4">
                  <c:v>595</c:v>
                </c:pt>
                <c:pt idx="5">
                  <c:v>625</c:v>
                </c:pt>
                <c:pt idx="6">
                  <c:v>650</c:v>
                </c:pt>
              </c:numCache>
            </c:numRef>
          </c:val>
          <c:smooth val="0"/>
        </c:ser>
        <c:ser>
          <c:idx val="1"/>
          <c:order val="2"/>
          <c:tx>
            <c:strRef>
              <c:f>'BRMA Profile - Renfrewshire  In'!$I$120</c:f>
              <c:strCache>
                <c:ptCount val="1"/>
                <c:pt idx="0">
                  <c:v>2 Bedrooms</c:v>
                </c:pt>
              </c:strCache>
            </c:strRef>
          </c:tx>
          <c:cat>
            <c:numRef>
              <c:f>'BRMA Profile - Renfrewshire  In'!$J$117:$P$117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In'!$J$120:$P$120</c:f>
              <c:numCache>
                <c:formatCode>#,##0</c:formatCode>
                <c:ptCount val="7"/>
                <c:pt idx="0">
                  <c:v>450</c:v>
                </c:pt>
                <c:pt idx="1">
                  <c:v>475</c:v>
                </c:pt>
                <c:pt idx="2">
                  <c:v>475</c:v>
                </c:pt>
                <c:pt idx="3">
                  <c:v>475</c:v>
                </c:pt>
                <c:pt idx="4">
                  <c:v>475</c:v>
                </c:pt>
                <c:pt idx="5">
                  <c:v>475</c:v>
                </c:pt>
                <c:pt idx="6">
                  <c:v>475</c:v>
                </c:pt>
              </c:numCache>
            </c:numRef>
          </c:val>
          <c:smooth val="0"/>
        </c:ser>
        <c:ser>
          <c:idx val="2"/>
          <c:order val="3"/>
          <c:tx>
            <c:strRef>
              <c:f>'BRMA Profile - Renfrewshire  In'!$I$119</c:f>
              <c:strCache>
                <c:ptCount val="1"/>
                <c:pt idx="0">
                  <c:v>1 Bedroom </c:v>
                </c:pt>
              </c:strCache>
            </c:strRef>
          </c:tx>
          <c:cat>
            <c:numRef>
              <c:f>'BRMA Profile - Renfrewshire  In'!$J$117:$P$117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In'!$J$119:$P$119</c:f>
              <c:numCache>
                <c:formatCode>#,##0</c:formatCode>
                <c:ptCount val="7"/>
                <c:pt idx="0">
                  <c:v>375</c:v>
                </c:pt>
                <c:pt idx="1">
                  <c:v>372.5</c:v>
                </c:pt>
                <c:pt idx="2">
                  <c:v>365</c:v>
                </c:pt>
                <c:pt idx="3">
                  <c:v>375</c:v>
                </c:pt>
                <c:pt idx="4">
                  <c:v>375</c:v>
                </c:pt>
                <c:pt idx="5">
                  <c:v>350</c:v>
                </c:pt>
                <c:pt idx="6">
                  <c:v>375</c:v>
                </c:pt>
              </c:numCache>
            </c:numRef>
          </c:val>
          <c:smooth val="0"/>
        </c:ser>
        <c:ser>
          <c:idx val="3"/>
          <c:order val="4"/>
          <c:tx>
            <c:strRef>
              <c:f>'BRMA Profile - Renfrewshire  In'!$I$118</c:f>
              <c:strCache>
                <c:ptCount val="1"/>
                <c:pt idx="0">
                  <c:v>1 Bedroom Shared</c:v>
                </c:pt>
              </c:strCache>
            </c:strRef>
          </c:tx>
          <c:cat>
            <c:numRef>
              <c:f>'BRMA Profile - Renfrewshire  In'!$J$117:$P$117</c:f>
              <c:numCache>
                <c:formatCode>General</c:formatCode>
                <c:ptCount val="7"/>
                <c:pt idx="0">
                  <c:v>2010</c:v>
                </c:pt>
                <c:pt idx="1">
                  <c:v>2011</c:v>
                </c:pt>
                <c:pt idx="2">
                  <c:v>2012</c:v>
                </c:pt>
                <c:pt idx="3">
                  <c:v>2013</c:v>
                </c:pt>
                <c:pt idx="4">
                  <c:v>2014</c:v>
                </c:pt>
                <c:pt idx="5">
                  <c:v>2015</c:v>
                </c:pt>
                <c:pt idx="6">
                  <c:v>2016</c:v>
                </c:pt>
              </c:numCache>
            </c:numRef>
          </c:cat>
          <c:val>
            <c:numRef>
              <c:f>'BRMA Profile - Renfrewshire  In'!$J$118:$P$118</c:f>
              <c:numCache>
                <c:formatCode>#,##0</c:formatCode>
                <c:ptCount val="7"/>
                <c:pt idx="0">
                  <c:v>300</c:v>
                </c:pt>
                <c:pt idx="1">
                  <c:v>300</c:v>
                </c:pt>
                <c:pt idx="2">
                  <c:v>300</c:v>
                </c:pt>
                <c:pt idx="3">
                  <c:v>287.5</c:v>
                </c:pt>
                <c:pt idx="4">
                  <c:v>283.33</c:v>
                </c:pt>
                <c:pt idx="5">
                  <c:v>294.35000000000002</c:v>
                </c:pt>
                <c:pt idx="6">
                  <c:v>300</c:v>
                </c:pt>
              </c:numCache>
            </c:numRef>
          </c:val>
          <c:smooth val="0"/>
        </c:ser>
        <c:dLbls>
          <c:showLegendKey val="0"/>
          <c:showVal val="0"/>
          <c:showCatName val="0"/>
          <c:showSerName val="0"/>
          <c:showPercent val="0"/>
          <c:showBubbleSize val="0"/>
        </c:dLbls>
        <c:marker val="1"/>
        <c:smooth val="0"/>
        <c:axId val="142233984"/>
        <c:axId val="142235520"/>
      </c:lineChart>
      <c:catAx>
        <c:axId val="142233984"/>
        <c:scaling>
          <c:orientation val="minMax"/>
        </c:scaling>
        <c:delete val="0"/>
        <c:axPos val="b"/>
        <c:numFmt formatCode="General" sourceLinked="1"/>
        <c:majorTickMark val="none"/>
        <c:minorTickMark val="none"/>
        <c:tickLblPos val="nextTo"/>
        <c:txPr>
          <a:bodyPr/>
          <a:lstStyle/>
          <a:p>
            <a:pPr>
              <a:defRPr sz="800"/>
            </a:pPr>
            <a:endParaRPr lang="en-US"/>
          </a:p>
        </c:txPr>
        <c:crossAx val="142235520"/>
        <c:crosses val="autoZero"/>
        <c:auto val="1"/>
        <c:lblAlgn val="ctr"/>
        <c:lblOffset val="100"/>
        <c:noMultiLvlLbl val="0"/>
      </c:catAx>
      <c:valAx>
        <c:axId val="14223552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22339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0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Scottish Borders'!$A$9</c:f>
              <c:strCache>
                <c:ptCount val="1"/>
                <c:pt idx="0">
                  <c:v>Upper Quartile</c:v>
                </c:pt>
              </c:strCache>
            </c:strRef>
          </c:tx>
          <c:cat>
            <c:numRef>
              <c:f>'BRMA Profile - Scottish Borders'!$B$5:$H$5</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Borders'!$B$9:$H$9</c:f>
              <c:numCache>
                <c:formatCode>#,##0</c:formatCode>
                <c:ptCount val="7"/>
                <c:pt idx="0">
                  <c:v>370</c:v>
                </c:pt>
                <c:pt idx="1">
                  <c:v>375</c:v>
                </c:pt>
                <c:pt idx="2">
                  <c:v>355</c:v>
                </c:pt>
                <c:pt idx="3">
                  <c:v>350</c:v>
                </c:pt>
                <c:pt idx="4">
                  <c:v>370</c:v>
                </c:pt>
                <c:pt idx="5">
                  <c:v>360</c:v>
                </c:pt>
                <c:pt idx="6">
                  <c:v>360</c:v>
                </c:pt>
              </c:numCache>
            </c:numRef>
          </c:val>
          <c:smooth val="0"/>
        </c:ser>
        <c:ser>
          <c:idx val="0"/>
          <c:order val="1"/>
          <c:tx>
            <c:strRef>
              <c:f>'BRMA Profile - Scottish Borders'!$A$8</c:f>
              <c:strCache>
                <c:ptCount val="1"/>
                <c:pt idx="0">
                  <c:v>Mean</c:v>
                </c:pt>
              </c:strCache>
            </c:strRef>
          </c:tx>
          <c:cat>
            <c:numRef>
              <c:f>'BRMA Profile - Scottish Borders'!$B$5:$H$5</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Borders'!$B$8:$H$8</c:f>
              <c:numCache>
                <c:formatCode>#,##0</c:formatCode>
                <c:ptCount val="7"/>
                <c:pt idx="0">
                  <c:v>336.19</c:v>
                </c:pt>
                <c:pt idx="1">
                  <c:v>344.54</c:v>
                </c:pt>
                <c:pt idx="2">
                  <c:v>336.91</c:v>
                </c:pt>
                <c:pt idx="3">
                  <c:v>331.99</c:v>
                </c:pt>
                <c:pt idx="4">
                  <c:v>337.33</c:v>
                </c:pt>
                <c:pt idx="5">
                  <c:v>339.71</c:v>
                </c:pt>
                <c:pt idx="6">
                  <c:v>337.92</c:v>
                </c:pt>
              </c:numCache>
            </c:numRef>
          </c:val>
          <c:smooth val="0"/>
        </c:ser>
        <c:ser>
          <c:idx val="2"/>
          <c:order val="2"/>
          <c:tx>
            <c:strRef>
              <c:f>'BRMA Profile - Scottish Borders'!$A$7</c:f>
              <c:strCache>
                <c:ptCount val="1"/>
                <c:pt idx="0">
                  <c:v>Median</c:v>
                </c:pt>
              </c:strCache>
            </c:strRef>
          </c:tx>
          <c:cat>
            <c:numRef>
              <c:f>'BRMA Profile - Scottish Borders'!$B$5:$H$5</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Borders'!$B$7:$H$7</c:f>
              <c:numCache>
                <c:formatCode>#,##0</c:formatCode>
                <c:ptCount val="7"/>
                <c:pt idx="0">
                  <c:v>335</c:v>
                </c:pt>
                <c:pt idx="1">
                  <c:v>350</c:v>
                </c:pt>
                <c:pt idx="2">
                  <c:v>340</c:v>
                </c:pt>
                <c:pt idx="3">
                  <c:v>325</c:v>
                </c:pt>
                <c:pt idx="4">
                  <c:v>350</c:v>
                </c:pt>
                <c:pt idx="5">
                  <c:v>345</c:v>
                </c:pt>
                <c:pt idx="6">
                  <c:v>325</c:v>
                </c:pt>
              </c:numCache>
            </c:numRef>
          </c:val>
          <c:smooth val="0"/>
        </c:ser>
        <c:ser>
          <c:idx val="3"/>
          <c:order val="3"/>
          <c:tx>
            <c:strRef>
              <c:f>'BRMA Profile - Scottish Borders'!$A$6</c:f>
              <c:strCache>
                <c:ptCount val="1"/>
                <c:pt idx="0">
                  <c:v>Lower Quartile</c:v>
                </c:pt>
              </c:strCache>
            </c:strRef>
          </c:tx>
          <c:marker>
            <c:symbol val="circle"/>
            <c:size val="7"/>
          </c:marker>
          <c:cat>
            <c:numRef>
              <c:f>'BRMA Profile - Scottish Borders'!$B$5:$H$5</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Borders'!$B$6:$H$6</c:f>
              <c:numCache>
                <c:formatCode>#,##0</c:formatCode>
                <c:ptCount val="7"/>
                <c:pt idx="0">
                  <c:v>300</c:v>
                </c:pt>
                <c:pt idx="1">
                  <c:v>300</c:v>
                </c:pt>
                <c:pt idx="2">
                  <c:v>300</c:v>
                </c:pt>
                <c:pt idx="3">
                  <c:v>300</c:v>
                </c:pt>
                <c:pt idx="4">
                  <c:v>300</c:v>
                </c:pt>
                <c:pt idx="5">
                  <c:v>300</c:v>
                </c:pt>
                <c:pt idx="6">
                  <c:v>310</c:v>
                </c:pt>
              </c:numCache>
            </c:numRef>
          </c:val>
          <c:smooth val="0"/>
        </c:ser>
        <c:dLbls>
          <c:showLegendKey val="0"/>
          <c:showVal val="0"/>
          <c:showCatName val="0"/>
          <c:showSerName val="0"/>
          <c:showPercent val="0"/>
          <c:showBubbleSize val="0"/>
        </c:dLbls>
        <c:marker val="1"/>
        <c:smooth val="0"/>
        <c:axId val="47811584"/>
        <c:axId val="47817472"/>
      </c:lineChart>
      <c:catAx>
        <c:axId val="47811584"/>
        <c:scaling>
          <c:orientation val="minMax"/>
        </c:scaling>
        <c:delete val="0"/>
        <c:axPos val="b"/>
        <c:numFmt formatCode="General" sourceLinked="1"/>
        <c:majorTickMark val="none"/>
        <c:minorTickMark val="none"/>
        <c:tickLblPos val="nextTo"/>
        <c:txPr>
          <a:bodyPr/>
          <a:lstStyle/>
          <a:p>
            <a:pPr>
              <a:defRPr sz="800"/>
            </a:pPr>
            <a:endParaRPr lang="en-US"/>
          </a:p>
        </c:txPr>
        <c:crossAx val="47817472"/>
        <c:crosses val="autoZero"/>
        <c:auto val="1"/>
        <c:lblAlgn val="ctr"/>
        <c:lblOffset val="100"/>
        <c:noMultiLvlLbl val="0"/>
      </c:catAx>
      <c:valAx>
        <c:axId val="47817472"/>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47811584"/>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0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Scottish Borders'!$A$31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Scottish Borders'!$B$27:$H$27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Borders'!$B$31:$H$31</c:f>
              <c:numCache>
                <c:formatCode>#,##0</c:formatCode>
                <c:ptCount val="7"/>
                <c:pt idx="0">
                  <c:v>490</c:v>
                </c:pt>
                <c:pt idx="1">
                  <c:v>495</c:v>
                </c:pt>
                <c:pt idx="2">
                  <c:v>485</c:v>
                </c:pt>
                <c:pt idx="3">
                  <c:v>495</c:v>
                </c:pt>
                <c:pt idx="4">
                  <c:v>495</c:v>
                </c:pt>
                <c:pt idx="5">
                  <c:v>490</c:v>
                </c:pt>
                <c:pt idx="6">
                  <c:v>495</c:v>
                </c:pt>
              </c:numCache>
            </c:numRef>
          </c:val>
          <c:smooth val="0"/>
        </c:ser>
        <c:ser>
          <c:idx val="2"/>
          <c:order val="1"/>
          <c:tx>
            <c:strRef>
              <c:f>'BRMA Profile - Scottish Borders'!$A$30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Scottish Borders'!$B$27:$H$27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Borders'!$B$30:$H$30</c:f>
              <c:numCache>
                <c:formatCode>#,##0</c:formatCode>
                <c:ptCount val="7"/>
                <c:pt idx="0">
                  <c:v>441.58</c:v>
                </c:pt>
                <c:pt idx="1">
                  <c:v>446.24</c:v>
                </c:pt>
                <c:pt idx="2">
                  <c:v>444.92</c:v>
                </c:pt>
                <c:pt idx="3">
                  <c:v>443.86</c:v>
                </c:pt>
                <c:pt idx="4">
                  <c:v>444.22</c:v>
                </c:pt>
                <c:pt idx="5">
                  <c:v>443.93</c:v>
                </c:pt>
                <c:pt idx="6">
                  <c:v>452.23</c:v>
                </c:pt>
              </c:numCache>
            </c:numRef>
          </c:val>
          <c:smooth val="0"/>
        </c:ser>
        <c:ser>
          <c:idx val="1"/>
          <c:order val="2"/>
          <c:tx>
            <c:strRef>
              <c:f>'BRMA Profile - Scottish Borders'!$A$29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Scottish Borders'!$B$27:$H$27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Borders'!$B$29:$H$29</c:f>
              <c:numCache>
                <c:formatCode>#,##0</c:formatCode>
                <c:ptCount val="7"/>
                <c:pt idx="0">
                  <c:v>427.5</c:v>
                </c:pt>
                <c:pt idx="1">
                  <c:v>450</c:v>
                </c:pt>
                <c:pt idx="2">
                  <c:v>440</c:v>
                </c:pt>
                <c:pt idx="3">
                  <c:v>450</c:v>
                </c:pt>
                <c:pt idx="4">
                  <c:v>440</c:v>
                </c:pt>
                <c:pt idx="5">
                  <c:v>435</c:v>
                </c:pt>
                <c:pt idx="6">
                  <c:v>450</c:v>
                </c:pt>
              </c:numCache>
            </c:numRef>
          </c:val>
          <c:smooth val="0"/>
        </c:ser>
        <c:ser>
          <c:idx val="0"/>
          <c:order val="3"/>
          <c:tx>
            <c:strRef>
              <c:f>'BRMA Profile - Scottish Borders'!$A$28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Scottish Borders'!$B$27:$H$27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Borders'!$B$28:$H$28</c:f>
              <c:numCache>
                <c:formatCode>#,##0</c:formatCode>
                <c:ptCount val="7"/>
                <c:pt idx="0">
                  <c:v>395</c:v>
                </c:pt>
                <c:pt idx="1">
                  <c:v>400</c:v>
                </c:pt>
                <c:pt idx="2">
                  <c:v>400</c:v>
                </c:pt>
                <c:pt idx="3">
                  <c:v>395</c:v>
                </c:pt>
                <c:pt idx="4">
                  <c:v>400</c:v>
                </c:pt>
                <c:pt idx="5" formatCode="General">
                  <c:v>400</c:v>
                </c:pt>
                <c:pt idx="6" formatCode="General">
                  <c:v>400</c:v>
                </c:pt>
              </c:numCache>
            </c:numRef>
          </c:val>
          <c:smooth val="0"/>
        </c:ser>
        <c:dLbls>
          <c:showLegendKey val="0"/>
          <c:showVal val="0"/>
          <c:showCatName val="0"/>
          <c:showSerName val="0"/>
          <c:showPercent val="0"/>
          <c:showBubbleSize val="0"/>
        </c:dLbls>
        <c:marker val="1"/>
        <c:smooth val="0"/>
        <c:axId val="66735488"/>
        <c:axId val="142304768"/>
      </c:lineChart>
      <c:catAx>
        <c:axId val="66735488"/>
        <c:scaling>
          <c:orientation val="minMax"/>
        </c:scaling>
        <c:delete val="0"/>
        <c:axPos val="b"/>
        <c:numFmt formatCode="General" sourceLinked="1"/>
        <c:majorTickMark val="none"/>
        <c:minorTickMark val="none"/>
        <c:tickLblPos val="nextTo"/>
        <c:txPr>
          <a:bodyPr/>
          <a:lstStyle/>
          <a:p>
            <a:pPr>
              <a:defRPr sz="800"/>
            </a:pPr>
            <a:endParaRPr lang="en-US"/>
          </a:p>
        </c:txPr>
        <c:crossAx val="142304768"/>
        <c:crosses val="autoZero"/>
        <c:auto val="1"/>
        <c:lblAlgn val="ctr"/>
        <c:lblOffset val="100"/>
        <c:noMultiLvlLbl val="0"/>
      </c:catAx>
      <c:valAx>
        <c:axId val="14230476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667354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Scottish Borders'!$A$53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Scottish Borders'!$B$49:$H$49</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Borders'!$B$53:$H$53</c:f>
              <c:numCache>
                <c:formatCode>#,##0</c:formatCode>
                <c:ptCount val="7"/>
                <c:pt idx="0">
                  <c:v>595</c:v>
                </c:pt>
                <c:pt idx="1">
                  <c:v>595</c:v>
                </c:pt>
                <c:pt idx="2">
                  <c:v>600</c:v>
                </c:pt>
                <c:pt idx="3">
                  <c:v>600</c:v>
                </c:pt>
                <c:pt idx="4">
                  <c:v>580</c:v>
                </c:pt>
                <c:pt idx="5">
                  <c:v>595</c:v>
                </c:pt>
                <c:pt idx="6">
                  <c:v>600</c:v>
                </c:pt>
              </c:numCache>
            </c:numRef>
          </c:val>
          <c:smooth val="0"/>
        </c:ser>
        <c:ser>
          <c:idx val="1"/>
          <c:order val="1"/>
          <c:tx>
            <c:strRef>
              <c:f>'BRMA Profile - Scottish Borders'!$A$52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Scottish Borders'!$B$49:$H$49</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Borders'!$B$52:$H$52</c:f>
              <c:numCache>
                <c:formatCode>#,##0</c:formatCode>
                <c:ptCount val="7"/>
                <c:pt idx="0">
                  <c:v>514.96</c:v>
                </c:pt>
                <c:pt idx="1">
                  <c:v>539.47</c:v>
                </c:pt>
                <c:pt idx="2">
                  <c:v>553.24</c:v>
                </c:pt>
                <c:pt idx="3">
                  <c:v>541.89</c:v>
                </c:pt>
                <c:pt idx="4">
                  <c:v>528.23</c:v>
                </c:pt>
                <c:pt idx="5">
                  <c:v>535.36</c:v>
                </c:pt>
                <c:pt idx="6">
                  <c:v>545.97</c:v>
                </c:pt>
              </c:numCache>
            </c:numRef>
          </c:val>
          <c:smooth val="0"/>
        </c:ser>
        <c:ser>
          <c:idx val="2"/>
          <c:order val="2"/>
          <c:tx>
            <c:strRef>
              <c:f>'BRMA Profile - Scottish Borders'!$A$51</c:f>
              <c:strCache>
                <c:ptCount val="1"/>
                <c:pt idx="0">
                  <c:v>Median</c:v>
                </c:pt>
              </c:strCache>
            </c:strRef>
          </c:tx>
          <c:cat>
            <c:numRef>
              <c:f>'BRMA Profile - Scottish Borders'!$B$49:$H$49</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Borders'!$B$51:$H$51</c:f>
              <c:numCache>
                <c:formatCode>#,##0</c:formatCode>
                <c:ptCount val="7"/>
                <c:pt idx="0">
                  <c:v>500</c:v>
                </c:pt>
                <c:pt idx="1">
                  <c:v>525</c:v>
                </c:pt>
                <c:pt idx="2">
                  <c:v>550</c:v>
                </c:pt>
                <c:pt idx="3">
                  <c:v>525</c:v>
                </c:pt>
                <c:pt idx="4">
                  <c:v>515</c:v>
                </c:pt>
                <c:pt idx="5">
                  <c:v>525</c:v>
                </c:pt>
                <c:pt idx="6">
                  <c:v>525</c:v>
                </c:pt>
              </c:numCache>
            </c:numRef>
          </c:val>
          <c:smooth val="0"/>
        </c:ser>
        <c:ser>
          <c:idx val="3"/>
          <c:order val="3"/>
          <c:tx>
            <c:strRef>
              <c:f>'BRMA Profile - Scottish Borders'!$A$50</c:f>
              <c:strCache>
                <c:ptCount val="1"/>
                <c:pt idx="0">
                  <c:v>Lower Quartile</c:v>
                </c:pt>
              </c:strCache>
            </c:strRef>
          </c:tx>
          <c:marker>
            <c:symbol val="circle"/>
            <c:size val="7"/>
          </c:marker>
          <c:cat>
            <c:numRef>
              <c:f>'BRMA Profile - Scottish Borders'!$B$49:$H$49</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Borders'!$B$50:$H$50</c:f>
              <c:numCache>
                <c:formatCode>#,##0</c:formatCode>
                <c:ptCount val="7"/>
                <c:pt idx="0">
                  <c:v>440</c:v>
                </c:pt>
                <c:pt idx="1">
                  <c:v>450</c:v>
                </c:pt>
                <c:pt idx="2">
                  <c:v>475</c:v>
                </c:pt>
                <c:pt idx="3">
                  <c:v>450</c:v>
                </c:pt>
                <c:pt idx="4">
                  <c:v>450</c:v>
                </c:pt>
                <c:pt idx="5">
                  <c:v>450</c:v>
                </c:pt>
                <c:pt idx="6">
                  <c:v>475</c:v>
                </c:pt>
              </c:numCache>
            </c:numRef>
          </c:val>
          <c:smooth val="0"/>
        </c:ser>
        <c:dLbls>
          <c:showLegendKey val="0"/>
          <c:showVal val="0"/>
          <c:showCatName val="0"/>
          <c:showSerName val="0"/>
          <c:showPercent val="0"/>
          <c:showBubbleSize val="0"/>
        </c:dLbls>
        <c:marker val="1"/>
        <c:smooth val="0"/>
        <c:axId val="139166464"/>
        <c:axId val="139168000"/>
      </c:lineChart>
      <c:catAx>
        <c:axId val="139166464"/>
        <c:scaling>
          <c:orientation val="minMax"/>
        </c:scaling>
        <c:delete val="0"/>
        <c:axPos val="b"/>
        <c:numFmt formatCode="General" sourceLinked="1"/>
        <c:majorTickMark val="none"/>
        <c:minorTickMark val="none"/>
        <c:tickLblPos val="nextTo"/>
        <c:txPr>
          <a:bodyPr/>
          <a:lstStyle/>
          <a:p>
            <a:pPr>
              <a:defRPr sz="800"/>
            </a:pPr>
            <a:endParaRPr lang="en-US"/>
          </a:p>
        </c:txPr>
        <c:crossAx val="139168000"/>
        <c:crosses val="autoZero"/>
        <c:auto val="1"/>
        <c:lblAlgn val="ctr"/>
        <c:lblOffset val="100"/>
        <c:noMultiLvlLbl val="0"/>
      </c:catAx>
      <c:valAx>
        <c:axId val="13916800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3916646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Scottish Borders'!$A$75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Scottish Borders'!$B$71:$H$71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Borders'!$B$75:$H$75</c:f>
              <c:numCache>
                <c:formatCode>#,##0</c:formatCode>
                <c:ptCount val="7"/>
                <c:pt idx="0">
                  <c:v>800</c:v>
                </c:pt>
                <c:pt idx="1">
                  <c:v>845</c:v>
                </c:pt>
                <c:pt idx="2">
                  <c:v>800</c:v>
                </c:pt>
                <c:pt idx="3">
                  <c:v>795</c:v>
                </c:pt>
                <c:pt idx="4">
                  <c:v>800</c:v>
                </c:pt>
                <c:pt idx="5">
                  <c:v>830</c:v>
                </c:pt>
                <c:pt idx="6">
                  <c:v>850</c:v>
                </c:pt>
              </c:numCache>
            </c:numRef>
          </c:val>
          <c:smooth val="0"/>
        </c:ser>
        <c:ser>
          <c:idx val="1"/>
          <c:order val="1"/>
          <c:tx>
            <c:strRef>
              <c:f>'BRMA Profile - Scottish Borders'!$A$74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Scottish Borders'!$B$71:$H$71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Borders'!$B$74:$H$74</c:f>
              <c:numCache>
                <c:formatCode>#,##0</c:formatCode>
                <c:ptCount val="7"/>
                <c:pt idx="0">
                  <c:v>689.67</c:v>
                </c:pt>
                <c:pt idx="1">
                  <c:v>724.63</c:v>
                </c:pt>
                <c:pt idx="2">
                  <c:v>712.45</c:v>
                </c:pt>
                <c:pt idx="3">
                  <c:v>700.65</c:v>
                </c:pt>
                <c:pt idx="4">
                  <c:v>727.05</c:v>
                </c:pt>
                <c:pt idx="5">
                  <c:v>746.42</c:v>
                </c:pt>
                <c:pt idx="6">
                  <c:v>739.76</c:v>
                </c:pt>
              </c:numCache>
            </c:numRef>
          </c:val>
          <c:smooth val="0"/>
        </c:ser>
        <c:ser>
          <c:idx val="2"/>
          <c:order val="2"/>
          <c:tx>
            <c:strRef>
              <c:f>'BRMA Profile - Scottish Borders'!$A$73</c:f>
              <c:strCache>
                <c:ptCount val="1"/>
                <c:pt idx="0">
                  <c:v>Median</c:v>
                </c:pt>
              </c:strCache>
            </c:strRef>
          </c:tx>
          <c:cat>
            <c:numRef>
              <c:f>'BRMA Profile - Scottish Borders'!$B$71:$H$71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Borders'!$B$73:$H$73</c:f>
              <c:numCache>
                <c:formatCode>#,##0</c:formatCode>
                <c:ptCount val="7"/>
                <c:pt idx="0">
                  <c:v>685</c:v>
                </c:pt>
                <c:pt idx="1">
                  <c:v>700</c:v>
                </c:pt>
                <c:pt idx="2">
                  <c:v>695</c:v>
                </c:pt>
                <c:pt idx="3">
                  <c:v>665</c:v>
                </c:pt>
                <c:pt idx="4">
                  <c:v>695</c:v>
                </c:pt>
                <c:pt idx="5">
                  <c:v>755</c:v>
                </c:pt>
                <c:pt idx="6">
                  <c:v>695</c:v>
                </c:pt>
              </c:numCache>
            </c:numRef>
          </c:val>
          <c:smooth val="0"/>
        </c:ser>
        <c:ser>
          <c:idx val="3"/>
          <c:order val="3"/>
          <c:tx>
            <c:strRef>
              <c:f>'BRMA Profile - Scottish Borders'!$A$72</c:f>
              <c:strCache>
                <c:ptCount val="1"/>
                <c:pt idx="0">
                  <c:v>Lower Quartile</c:v>
                </c:pt>
              </c:strCache>
            </c:strRef>
          </c:tx>
          <c:marker>
            <c:symbol val="circle"/>
            <c:size val="7"/>
          </c:marker>
          <c:cat>
            <c:numRef>
              <c:f>'BRMA Profile - Scottish Borders'!$B$71:$H$71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Borders'!$B$72:$H$72</c:f>
              <c:numCache>
                <c:formatCode>#,##0</c:formatCode>
                <c:ptCount val="7"/>
                <c:pt idx="0">
                  <c:v>595</c:v>
                </c:pt>
                <c:pt idx="1">
                  <c:v>615</c:v>
                </c:pt>
                <c:pt idx="2">
                  <c:v>600</c:v>
                </c:pt>
                <c:pt idx="3">
                  <c:v>595</c:v>
                </c:pt>
                <c:pt idx="4">
                  <c:v>600</c:v>
                </c:pt>
                <c:pt idx="5">
                  <c:v>675</c:v>
                </c:pt>
                <c:pt idx="6">
                  <c:v>600</c:v>
                </c:pt>
              </c:numCache>
            </c:numRef>
          </c:val>
          <c:smooth val="0"/>
        </c:ser>
        <c:dLbls>
          <c:showLegendKey val="0"/>
          <c:showVal val="0"/>
          <c:showCatName val="0"/>
          <c:showSerName val="0"/>
          <c:showPercent val="0"/>
          <c:showBubbleSize val="0"/>
        </c:dLbls>
        <c:marker val="1"/>
        <c:smooth val="0"/>
        <c:axId val="139367936"/>
        <c:axId val="139369472"/>
      </c:lineChart>
      <c:catAx>
        <c:axId val="139367936"/>
        <c:scaling>
          <c:orientation val="minMax"/>
        </c:scaling>
        <c:delete val="0"/>
        <c:axPos val="b"/>
        <c:numFmt formatCode="General" sourceLinked="1"/>
        <c:majorTickMark val="none"/>
        <c:minorTickMark val="none"/>
        <c:tickLblPos val="nextTo"/>
        <c:txPr>
          <a:bodyPr/>
          <a:lstStyle/>
          <a:p>
            <a:pPr>
              <a:defRPr sz="800"/>
            </a:pPr>
            <a:endParaRPr lang="en-US"/>
          </a:p>
        </c:txPr>
        <c:crossAx val="139369472"/>
        <c:crosses val="autoZero"/>
        <c:auto val="1"/>
        <c:lblAlgn val="ctr"/>
        <c:lblOffset val="100"/>
        <c:noMultiLvlLbl val="0"/>
      </c:catAx>
      <c:valAx>
        <c:axId val="13936947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393679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Scottish Borders'!$A$97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Scottish Borders'!$B$93:$H$93</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Borders'!$B$97:$H$97</c:f>
              <c:numCache>
                <c:formatCode>#,##0</c:formatCode>
                <c:ptCount val="7"/>
                <c:pt idx="0">
                  <c:v>280</c:v>
                </c:pt>
                <c:pt idx="1">
                  <c:v>260</c:v>
                </c:pt>
                <c:pt idx="2">
                  <c:v>268.67</c:v>
                </c:pt>
                <c:pt idx="3">
                  <c:v>290</c:v>
                </c:pt>
                <c:pt idx="4">
                  <c:v>300</c:v>
                </c:pt>
                <c:pt idx="5">
                  <c:v>300</c:v>
                </c:pt>
                <c:pt idx="6">
                  <c:v>294.35000000000002</c:v>
                </c:pt>
              </c:numCache>
            </c:numRef>
          </c:val>
          <c:smooth val="0"/>
        </c:ser>
        <c:ser>
          <c:idx val="1"/>
          <c:order val="1"/>
          <c:tx>
            <c:strRef>
              <c:f>'BRMA Profile - Scottish Borders'!$A$96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Scottish Borders'!$B$93:$H$93</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Borders'!$B$96:$H$96</c:f>
              <c:numCache>
                <c:formatCode>#,##0</c:formatCode>
                <c:ptCount val="7"/>
                <c:pt idx="0">
                  <c:v>255.63</c:v>
                </c:pt>
                <c:pt idx="1">
                  <c:v>246.95</c:v>
                </c:pt>
                <c:pt idx="2">
                  <c:v>244.81</c:v>
                </c:pt>
                <c:pt idx="3">
                  <c:v>265.16000000000003</c:v>
                </c:pt>
                <c:pt idx="4">
                  <c:v>262.89999999999998</c:v>
                </c:pt>
                <c:pt idx="5">
                  <c:v>271.45</c:v>
                </c:pt>
                <c:pt idx="6">
                  <c:v>270.22000000000003</c:v>
                </c:pt>
              </c:numCache>
            </c:numRef>
          </c:val>
          <c:smooth val="0"/>
        </c:ser>
        <c:ser>
          <c:idx val="2"/>
          <c:order val="2"/>
          <c:tx>
            <c:strRef>
              <c:f>'BRMA Profile - Scottish Borders'!$A$95</c:f>
              <c:strCache>
                <c:ptCount val="1"/>
                <c:pt idx="0">
                  <c:v>Median</c:v>
                </c:pt>
              </c:strCache>
            </c:strRef>
          </c:tx>
          <c:cat>
            <c:numRef>
              <c:f>'BRMA Profile - Scottish Borders'!$B$93:$H$93</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Borders'!$B$95:$H$95</c:f>
              <c:numCache>
                <c:formatCode>#,##0</c:formatCode>
                <c:ptCount val="7"/>
                <c:pt idx="0">
                  <c:v>260</c:v>
                </c:pt>
                <c:pt idx="1">
                  <c:v>250</c:v>
                </c:pt>
                <c:pt idx="2">
                  <c:v>244.17</c:v>
                </c:pt>
                <c:pt idx="3">
                  <c:v>250</c:v>
                </c:pt>
                <c:pt idx="4">
                  <c:v>251.67</c:v>
                </c:pt>
                <c:pt idx="5">
                  <c:v>250.89</c:v>
                </c:pt>
                <c:pt idx="6">
                  <c:v>250</c:v>
                </c:pt>
              </c:numCache>
            </c:numRef>
          </c:val>
          <c:smooth val="0"/>
        </c:ser>
        <c:ser>
          <c:idx val="3"/>
          <c:order val="3"/>
          <c:tx>
            <c:strRef>
              <c:f>'BRMA Profile - Scottish Borders'!$A$94</c:f>
              <c:strCache>
                <c:ptCount val="1"/>
                <c:pt idx="0">
                  <c:v>Lower Quartile</c:v>
                </c:pt>
              </c:strCache>
            </c:strRef>
          </c:tx>
          <c:marker>
            <c:symbol val="circle"/>
            <c:size val="7"/>
          </c:marker>
          <c:cat>
            <c:numRef>
              <c:f>'BRMA Profile - Scottish Borders'!$B$93:$H$93</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Borders'!$B$94:$H$94</c:f>
              <c:numCache>
                <c:formatCode>#,##0</c:formatCode>
                <c:ptCount val="7"/>
                <c:pt idx="0">
                  <c:v>230</c:v>
                </c:pt>
                <c:pt idx="1">
                  <c:v>220</c:v>
                </c:pt>
                <c:pt idx="2">
                  <c:v>225</c:v>
                </c:pt>
                <c:pt idx="3">
                  <c:v>245</c:v>
                </c:pt>
                <c:pt idx="4">
                  <c:v>235</c:v>
                </c:pt>
                <c:pt idx="5">
                  <c:v>250</c:v>
                </c:pt>
                <c:pt idx="6">
                  <c:v>245</c:v>
                </c:pt>
              </c:numCache>
            </c:numRef>
          </c:val>
          <c:smooth val="0"/>
        </c:ser>
        <c:dLbls>
          <c:showLegendKey val="0"/>
          <c:showVal val="0"/>
          <c:showCatName val="0"/>
          <c:showSerName val="0"/>
          <c:showPercent val="0"/>
          <c:showBubbleSize val="0"/>
        </c:dLbls>
        <c:marker val="1"/>
        <c:smooth val="0"/>
        <c:axId val="144709888"/>
        <c:axId val="144723968"/>
      </c:lineChart>
      <c:catAx>
        <c:axId val="144709888"/>
        <c:scaling>
          <c:orientation val="minMax"/>
        </c:scaling>
        <c:delete val="0"/>
        <c:axPos val="b"/>
        <c:numFmt formatCode="General" sourceLinked="1"/>
        <c:majorTickMark val="none"/>
        <c:minorTickMark val="none"/>
        <c:tickLblPos val="nextTo"/>
        <c:txPr>
          <a:bodyPr/>
          <a:lstStyle/>
          <a:p>
            <a:pPr>
              <a:defRPr sz="800"/>
            </a:pPr>
            <a:endParaRPr lang="en-US"/>
          </a:p>
        </c:txPr>
        <c:crossAx val="144723968"/>
        <c:crosses val="autoZero"/>
        <c:auto val="1"/>
        <c:lblAlgn val="ctr"/>
        <c:lblOffset val="100"/>
        <c:noMultiLvlLbl val="0"/>
      </c:catAx>
      <c:valAx>
        <c:axId val="14472396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4709888"/>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Scottish Borders'!$I$6</c:f>
              <c:strCache>
                <c:ptCount val="1"/>
                <c:pt idx="0">
                  <c:v>Lower Quartile</c:v>
                </c:pt>
              </c:strCache>
            </c:strRef>
          </c:tx>
          <c:invertIfNegative val="0"/>
          <c:cat>
            <c:strRef>
              <c:f>'BRMA Profile - Scottish Borders'!$J$5:$P$5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Borders'!$J$6:$P$6</c:f>
              <c:numCache>
                <c:formatCode>0.0%</c:formatCode>
                <c:ptCount val="7"/>
                <c:pt idx="0">
                  <c:v>0</c:v>
                </c:pt>
                <c:pt idx="1">
                  <c:v>0</c:v>
                </c:pt>
                <c:pt idx="2">
                  <c:v>0</c:v>
                </c:pt>
                <c:pt idx="3">
                  <c:v>0</c:v>
                </c:pt>
                <c:pt idx="4">
                  <c:v>0</c:v>
                </c:pt>
                <c:pt idx="5">
                  <c:v>3.3333333333333437E-2</c:v>
                </c:pt>
                <c:pt idx="6">
                  <c:v>3.3333333333333437E-2</c:v>
                </c:pt>
              </c:numCache>
            </c:numRef>
          </c:val>
        </c:ser>
        <c:ser>
          <c:idx val="2"/>
          <c:order val="1"/>
          <c:tx>
            <c:strRef>
              <c:f>'BRMA Profile - Scottish Borders'!$I$7</c:f>
              <c:strCache>
                <c:ptCount val="1"/>
                <c:pt idx="0">
                  <c:v>Median</c:v>
                </c:pt>
              </c:strCache>
            </c:strRef>
          </c:tx>
          <c:invertIfNegative val="0"/>
          <c:cat>
            <c:strRef>
              <c:f>'BRMA Profile - Scottish Borders'!$J$5:$P$5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Borders'!$J$7:$P$7</c:f>
              <c:numCache>
                <c:formatCode>0.0%</c:formatCode>
                <c:ptCount val="7"/>
                <c:pt idx="0">
                  <c:v>4.4776119402984982E-2</c:v>
                </c:pt>
                <c:pt idx="1">
                  <c:v>-2.8571428571428581E-2</c:v>
                </c:pt>
                <c:pt idx="2">
                  <c:v>-4.4117647058823484E-2</c:v>
                </c:pt>
                <c:pt idx="3">
                  <c:v>7.6923076923076872E-2</c:v>
                </c:pt>
                <c:pt idx="4">
                  <c:v>-1.4285714285714235E-2</c:v>
                </c:pt>
                <c:pt idx="5">
                  <c:v>-5.7971014492753659E-2</c:v>
                </c:pt>
                <c:pt idx="6">
                  <c:v>-2.9850746268656692E-2</c:v>
                </c:pt>
              </c:numCache>
            </c:numRef>
          </c:val>
        </c:ser>
        <c:ser>
          <c:idx val="0"/>
          <c:order val="2"/>
          <c:tx>
            <c:strRef>
              <c:f>'BRMA Profile - Scottish Borders'!$I$8</c:f>
              <c:strCache>
                <c:ptCount val="1"/>
                <c:pt idx="0">
                  <c:v>Mean</c:v>
                </c:pt>
              </c:strCache>
            </c:strRef>
          </c:tx>
          <c:invertIfNegative val="0"/>
          <c:cat>
            <c:strRef>
              <c:f>'BRMA Profile - Scottish Borders'!$J$5:$P$5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Borders'!$J$8:$P$8</c:f>
              <c:numCache>
                <c:formatCode>0.0%</c:formatCode>
                <c:ptCount val="7"/>
                <c:pt idx="0">
                  <c:v>2.4837145661679383E-2</c:v>
                </c:pt>
                <c:pt idx="1">
                  <c:v>-2.2145469321414035E-2</c:v>
                </c:pt>
                <c:pt idx="2">
                  <c:v>-1.4603306521029369E-2</c:v>
                </c:pt>
                <c:pt idx="3">
                  <c:v>1.6084821831982898E-2</c:v>
                </c:pt>
                <c:pt idx="4">
                  <c:v>7.0554056858269654E-3</c:v>
                </c:pt>
                <c:pt idx="5">
                  <c:v>-5.2692002001706317E-3</c:v>
                </c:pt>
                <c:pt idx="6">
                  <c:v>5.1458996400846058E-3</c:v>
                </c:pt>
              </c:numCache>
            </c:numRef>
          </c:val>
        </c:ser>
        <c:ser>
          <c:idx val="1"/>
          <c:order val="3"/>
          <c:tx>
            <c:strRef>
              <c:f>'BRMA Profile - Scottish Borders'!$I$9</c:f>
              <c:strCache>
                <c:ptCount val="1"/>
                <c:pt idx="0">
                  <c:v>Upper Quartile</c:v>
                </c:pt>
              </c:strCache>
            </c:strRef>
          </c:tx>
          <c:invertIfNegative val="0"/>
          <c:cat>
            <c:strRef>
              <c:f>'BRMA Profile - Scottish Borders'!$J$5:$P$5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Borders'!$J$9:$P$9</c:f>
              <c:numCache>
                <c:formatCode>0.0%</c:formatCode>
                <c:ptCount val="7"/>
                <c:pt idx="0">
                  <c:v>1.3513513513513598E-2</c:v>
                </c:pt>
                <c:pt idx="1">
                  <c:v>-5.3333333333333344E-2</c:v>
                </c:pt>
                <c:pt idx="2">
                  <c:v>-1.4084507042253502E-2</c:v>
                </c:pt>
                <c:pt idx="3">
                  <c:v>5.7142857142857162E-2</c:v>
                </c:pt>
                <c:pt idx="4">
                  <c:v>-2.7027027027026973E-2</c:v>
                </c:pt>
                <c:pt idx="5">
                  <c:v>0</c:v>
                </c:pt>
                <c:pt idx="6">
                  <c:v>-2.7027027027026973E-2</c:v>
                </c:pt>
              </c:numCache>
            </c:numRef>
          </c:val>
        </c:ser>
        <c:dLbls>
          <c:showLegendKey val="0"/>
          <c:showVal val="0"/>
          <c:showCatName val="0"/>
          <c:showSerName val="0"/>
          <c:showPercent val="0"/>
          <c:showBubbleSize val="0"/>
        </c:dLbls>
        <c:gapWidth val="150"/>
        <c:axId val="144763904"/>
        <c:axId val="144765696"/>
      </c:barChart>
      <c:catAx>
        <c:axId val="144763904"/>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144765696"/>
        <c:crosses val="autoZero"/>
        <c:auto val="1"/>
        <c:lblAlgn val="ctr"/>
        <c:lblOffset val="100"/>
        <c:noMultiLvlLbl val="0"/>
      </c:catAx>
      <c:valAx>
        <c:axId val="144765696"/>
        <c:scaling>
          <c:orientation val="minMax"/>
          <c:max val="0.14000000000000001"/>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476390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Scottish Borders'!$I$28</c:f>
              <c:strCache>
                <c:ptCount val="1"/>
                <c:pt idx="0">
                  <c:v>Lower Quartile</c:v>
                </c:pt>
              </c:strCache>
            </c:strRef>
          </c:tx>
          <c:invertIfNegative val="0"/>
          <c:cat>
            <c:strRef>
              <c:f>'BRMA Profile - Scottish Borders'!$J$27:$P$27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Borders'!$J$28:$P$28</c:f>
              <c:numCache>
                <c:formatCode>0.0%</c:formatCode>
                <c:ptCount val="7"/>
                <c:pt idx="0">
                  <c:v>1.2658227848101333E-2</c:v>
                </c:pt>
                <c:pt idx="1">
                  <c:v>0</c:v>
                </c:pt>
                <c:pt idx="2">
                  <c:v>-1.2499999999999956E-2</c:v>
                </c:pt>
                <c:pt idx="3">
                  <c:v>1.2658227848101333E-2</c:v>
                </c:pt>
                <c:pt idx="4">
                  <c:v>0</c:v>
                </c:pt>
                <c:pt idx="5">
                  <c:v>0</c:v>
                </c:pt>
                <c:pt idx="6">
                  <c:v>1.2658227848101333E-2</c:v>
                </c:pt>
              </c:numCache>
            </c:numRef>
          </c:val>
        </c:ser>
        <c:ser>
          <c:idx val="2"/>
          <c:order val="1"/>
          <c:tx>
            <c:strRef>
              <c:f>'BRMA Profile - Scottish Borders'!$I$29</c:f>
              <c:strCache>
                <c:ptCount val="1"/>
                <c:pt idx="0">
                  <c:v>Median</c:v>
                </c:pt>
              </c:strCache>
            </c:strRef>
          </c:tx>
          <c:invertIfNegative val="0"/>
          <c:cat>
            <c:strRef>
              <c:f>'BRMA Profile - Scottish Borders'!$J$27:$P$27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Borders'!$J$29:$P$29</c:f>
              <c:numCache>
                <c:formatCode>0.0%</c:formatCode>
                <c:ptCount val="7"/>
                <c:pt idx="0">
                  <c:v>5.2631578947368363E-2</c:v>
                </c:pt>
                <c:pt idx="1">
                  <c:v>-2.2222222222222254E-2</c:v>
                </c:pt>
                <c:pt idx="2">
                  <c:v>2.2727272727272707E-2</c:v>
                </c:pt>
                <c:pt idx="3">
                  <c:v>-2.2222222222222254E-2</c:v>
                </c:pt>
                <c:pt idx="4">
                  <c:v>-1.1363636363636354E-2</c:v>
                </c:pt>
                <c:pt idx="5">
                  <c:v>3.4482758620689724E-2</c:v>
                </c:pt>
                <c:pt idx="6">
                  <c:v>5.2631578947368363E-2</c:v>
                </c:pt>
              </c:numCache>
            </c:numRef>
          </c:val>
        </c:ser>
        <c:ser>
          <c:idx val="0"/>
          <c:order val="2"/>
          <c:tx>
            <c:strRef>
              <c:f>'BRMA Profile - Scottish Borders'!$I$30</c:f>
              <c:strCache>
                <c:ptCount val="1"/>
                <c:pt idx="0">
                  <c:v>Mean</c:v>
                </c:pt>
              </c:strCache>
            </c:strRef>
          </c:tx>
          <c:invertIfNegative val="0"/>
          <c:cat>
            <c:strRef>
              <c:f>'BRMA Profile - Scottish Borders'!$J$27:$P$27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Borders'!$J$30:$P$30</c:f>
              <c:numCache>
                <c:formatCode>0.0%</c:formatCode>
                <c:ptCount val="7"/>
                <c:pt idx="0">
                  <c:v>1.0553014176366782E-2</c:v>
                </c:pt>
                <c:pt idx="1">
                  <c:v>-2.9580494801003665E-3</c:v>
                </c:pt>
                <c:pt idx="2">
                  <c:v>-2.382450777667855E-3</c:v>
                </c:pt>
                <c:pt idx="3">
                  <c:v>8.1106655251650395E-4</c:v>
                </c:pt>
                <c:pt idx="4">
                  <c:v>-6.5282967898794286E-4</c:v>
                </c:pt>
                <c:pt idx="5">
                  <c:v>1.8696641362377031E-2</c:v>
                </c:pt>
                <c:pt idx="6">
                  <c:v>2.4117940124099846E-2</c:v>
                </c:pt>
              </c:numCache>
            </c:numRef>
          </c:val>
        </c:ser>
        <c:ser>
          <c:idx val="1"/>
          <c:order val="3"/>
          <c:tx>
            <c:strRef>
              <c:f>'BRMA Profile - Scottish Borders'!$I$31</c:f>
              <c:strCache>
                <c:ptCount val="1"/>
                <c:pt idx="0">
                  <c:v>Upper Quartile</c:v>
                </c:pt>
              </c:strCache>
            </c:strRef>
          </c:tx>
          <c:invertIfNegative val="0"/>
          <c:cat>
            <c:strRef>
              <c:f>'BRMA Profile - Scottish Borders'!$J$27:$P$27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Borders'!$J$31:$P$31</c:f>
              <c:numCache>
                <c:formatCode>0.0%</c:formatCode>
                <c:ptCount val="7"/>
                <c:pt idx="0">
                  <c:v>1.0204081632652962E-2</c:v>
                </c:pt>
                <c:pt idx="1">
                  <c:v>-2.0202020202020221E-2</c:v>
                </c:pt>
                <c:pt idx="2">
                  <c:v>2.0618556701030855E-2</c:v>
                </c:pt>
                <c:pt idx="3">
                  <c:v>0</c:v>
                </c:pt>
                <c:pt idx="4">
                  <c:v>-1.0101010101010055E-2</c:v>
                </c:pt>
                <c:pt idx="5">
                  <c:v>1.0204081632652962E-2</c:v>
                </c:pt>
                <c:pt idx="6">
                  <c:v>1.0204081632652962E-2</c:v>
                </c:pt>
              </c:numCache>
            </c:numRef>
          </c:val>
        </c:ser>
        <c:dLbls>
          <c:showLegendKey val="0"/>
          <c:showVal val="0"/>
          <c:showCatName val="0"/>
          <c:showSerName val="0"/>
          <c:showPercent val="0"/>
          <c:showBubbleSize val="0"/>
        </c:dLbls>
        <c:gapWidth val="150"/>
        <c:axId val="144822272"/>
        <c:axId val="144823808"/>
      </c:barChart>
      <c:catAx>
        <c:axId val="14482227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4823808"/>
        <c:crosses val="autoZero"/>
        <c:auto val="1"/>
        <c:lblAlgn val="ctr"/>
        <c:lblOffset val="100"/>
        <c:noMultiLvlLbl val="0"/>
      </c:catAx>
      <c:valAx>
        <c:axId val="144823808"/>
        <c:scaling>
          <c:orientation val="minMax"/>
          <c:max val="0.14000000000000001"/>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482227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Scottish Borders'!$I$50</c:f>
              <c:strCache>
                <c:ptCount val="1"/>
                <c:pt idx="0">
                  <c:v>Lower Quartile</c:v>
                </c:pt>
              </c:strCache>
            </c:strRef>
          </c:tx>
          <c:invertIfNegative val="0"/>
          <c:cat>
            <c:strRef>
              <c:f>'BRMA Profile - Scottish Borders'!$J$49:$P$49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Borders'!$J$50:$P$50</c:f>
              <c:numCache>
                <c:formatCode>0.0%</c:formatCode>
                <c:ptCount val="7"/>
                <c:pt idx="0">
                  <c:v>2.2727272727272707E-2</c:v>
                </c:pt>
                <c:pt idx="1">
                  <c:v>5.555555555555558E-2</c:v>
                </c:pt>
                <c:pt idx="2">
                  <c:v>-5.2631578947368474E-2</c:v>
                </c:pt>
                <c:pt idx="3">
                  <c:v>0</c:v>
                </c:pt>
                <c:pt idx="4">
                  <c:v>0</c:v>
                </c:pt>
                <c:pt idx="5">
                  <c:v>5.555555555555558E-2</c:v>
                </c:pt>
                <c:pt idx="6">
                  <c:v>7.9545454545454586E-2</c:v>
                </c:pt>
              </c:numCache>
            </c:numRef>
          </c:val>
        </c:ser>
        <c:ser>
          <c:idx val="2"/>
          <c:order val="1"/>
          <c:tx>
            <c:strRef>
              <c:f>'BRMA Profile - Scottish Borders'!$I$51</c:f>
              <c:strCache>
                <c:ptCount val="1"/>
                <c:pt idx="0">
                  <c:v>Median</c:v>
                </c:pt>
              </c:strCache>
            </c:strRef>
          </c:tx>
          <c:invertIfNegative val="0"/>
          <c:cat>
            <c:strRef>
              <c:f>'BRMA Profile - Scottish Borders'!$J$49:$P$49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Borders'!$J$51:$P$51</c:f>
              <c:numCache>
                <c:formatCode>0.0%</c:formatCode>
                <c:ptCount val="7"/>
                <c:pt idx="0">
                  <c:v>5.0000000000000044E-2</c:v>
                </c:pt>
                <c:pt idx="1">
                  <c:v>4.7619047619047672E-2</c:v>
                </c:pt>
                <c:pt idx="2">
                  <c:v>-4.5454545454545414E-2</c:v>
                </c:pt>
                <c:pt idx="3">
                  <c:v>-1.9047619047619091E-2</c:v>
                </c:pt>
                <c:pt idx="4">
                  <c:v>1.9417475728155331E-2</c:v>
                </c:pt>
                <c:pt idx="5">
                  <c:v>0</c:v>
                </c:pt>
                <c:pt idx="6">
                  <c:v>5.0000000000000044E-2</c:v>
                </c:pt>
              </c:numCache>
            </c:numRef>
          </c:val>
        </c:ser>
        <c:ser>
          <c:idx val="0"/>
          <c:order val="2"/>
          <c:tx>
            <c:strRef>
              <c:f>'BRMA Profile - Scottish Borders'!$I$52</c:f>
              <c:strCache>
                <c:ptCount val="1"/>
                <c:pt idx="0">
                  <c:v>Mean</c:v>
                </c:pt>
              </c:strCache>
            </c:strRef>
          </c:tx>
          <c:invertIfNegative val="0"/>
          <c:cat>
            <c:strRef>
              <c:f>'BRMA Profile - Scottish Borders'!$J$49:$P$49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Borders'!$J$52:$P$52</c:f>
              <c:numCache>
                <c:formatCode>0.0%</c:formatCode>
                <c:ptCount val="7"/>
                <c:pt idx="0">
                  <c:v>4.7595929780953838E-2</c:v>
                </c:pt>
                <c:pt idx="1">
                  <c:v>2.5525052366211165E-2</c:v>
                </c:pt>
                <c:pt idx="2">
                  <c:v>-2.0515508640011615E-2</c:v>
                </c:pt>
                <c:pt idx="3">
                  <c:v>-2.5208068058092947E-2</c:v>
                </c:pt>
                <c:pt idx="4">
                  <c:v>1.3497908108210499E-2</c:v>
                </c:pt>
                <c:pt idx="5">
                  <c:v>1.9818439928272591E-2</c:v>
                </c:pt>
                <c:pt idx="6">
                  <c:v>6.0218269380146072E-2</c:v>
                </c:pt>
              </c:numCache>
            </c:numRef>
          </c:val>
        </c:ser>
        <c:ser>
          <c:idx val="1"/>
          <c:order val="3"/>
          <c:tx>
            <c:strRef>
              <c:f>'BRMA Profile - Scottish Borders'!$I$53</c:f>
              <c:strCache>
                <c:ptCount val="1"/>
                <c:pt idx="0">
                  <c:v>Upper Quartile</c:v>
                </c:pt>
              </c:strCache>
            </c:strRef>
          </c:tx>
          <c:invertIfNegative val="0"/>
          <c:cat>
            <c:strRef>
              <c:f>'BRMA Profile - Scottish Borders'!$J$49:$P$49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Borders'!$J$53:$P$53</c:f>
              <c:numCache>
                <c:formatCode>0.0%</c:formatCode>
                <c:ptCount val="7"/>
                <c:pt idx="0">
                  <c:v>0</c:v>
                </c:pt>
                <c:pt idx="1">
                  <c:v>8.4033613445377853E-3</c:v>
                </c:pt>
                <c:pt idx="2">
                  <c:v>0</c:v>
                </c:pt>
                <c:pt idx="3">
                  <c:v>-3.3333333333333326E-2</c:v>
                </c:pt>
                <c:pt idx="4">
                  <c:v>2.5862068965517349E-2</c:v>
                </c:pt>
                <c:pt idx="5">
                  <c:v>8.4033613445377853E-3</c:v>
                </c:pt>
                <c:pt idx="6">
                  <c:v>8.4033613445377853E-3</c:v>
                </c:pt>
              </c:numCache>
            </c:numRef>
          </c:val>
        </c:ser>
        <c:dLbls>
          <c:showLegendKey val="0"/>
          <c:showVal val="0"/>
          <c:showCatName val="0"/>
          <c:showSerName val="0"/>
          <c:showPercent val="0"/>
          <c:showBubbleSize val="0"/>
        </c:dLbls>
        <c:gapWidth val="150"/>
        <c:axId val="144519936"/>
        <c:axId val="144521472"/>
      </c:barChart>
      <c:catAx>
        <c:axId val="14451993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4521472"/>
        <c:crosses val="autoZero"/>
        <c:auto val="1"/>
        <c:lblAlgn val="ctr"/>
        <c:lblOffset val="100"/>
        <c:noMultiLvlLbl val="0"/>
      </c:catAx>
      <c:valAx>
        <c:axId val="144521472"/>
        <c:scaling>
          <c:orientation val="minMax"/>
          <c:max val="0.14000000000000001"/>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45199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Scottish Borders'!$I$72</c:f>
              <c:strCache>
                <c:ptCount val="1"/>
                <c:pt idx="0">
                  <c:v>Lower Quartile</c:v>
                </c:pt>
              </c:strCache>
            </c:strRef>
          </c:tx>
          <c:invertIfNegative val="0"/>
          <c:cat>
            <c:strRef>
              <c:f>'BRMA Profile - Scottish Borders'!$J$71:$P$71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Borders'!$J$72:$P$72</c:f>
              <c:numCache>
                <c:formatCode>0.0%</c:formatCode>
                <c:ptCount val="7"/>
                <c:pt idx="0">
                  <c:v>3.3613445378151363E-2</c:v>
                </c:pt>
                <c:pt idx="1">
                  <c:v>-2.4390243902439046E-2</c:v>
                </c:pt>
                <c:pt idx="2">
                  <c:v>-8.3333333333333037E-3</c:v>
                </c:pt>
                <c:pt idx="3">
                  <c:v>8.4033613445377853E-3</c:v>
                </c:pt>
                <c:pt idx="4">
                  <c:v>0.125</c:v>
                </c:pt>
                <c:pt idx="5">
                  <c:v>-0.11111111111111116</c:v>
                </c:pt>
                <c:pt idx="6">
                  <c:v>8.4033613445377853E-3</c:v>
                </c:pt>
              </c:numCache>
            </c:numRef>
          </c:val>
        </c:ser>
        <c:ser>
          <c:idx val="2"/>
          <c:order val="1"/>
          <c:tx>
            <c:strRef>
              <c:f>'BRMA Profile - Scottish Borders'!$I$73</c:f>
              <c:strCache>
                <c:ptCount val="1"/>
                <c:pt idx="0">
                  <c:v>Median</c:v>
                </c:pt>
              </c:strCache>
            </c:strRef>
          </c:tx>
          <c:invertIfNegative val="0"/>
          <c:cat>
            <c:strRef>
              <c:f>'BRMA Profile - Scottish Borders'!$J$71:$P$71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Borders'!$J$73:$P$73</c:f>
              <c:numCache>
                <c:formatCode>0.0%</c:formatCode>
                <c:ptCount val="7"/>
                <c:pt idx="0">
                  <c:v>2.1897810218978186E-2</c:v>
                </c:pt>
                <c:pt idx="1">
                  <c:v>-7.1428571428571175E-3</c:v>
                </c:pt>
                <c:pt idx="2">
                  <c:v>-4.3165467625899234E-2</c:v>
                </c:pt>
                <c:pt idx="3">
                  <c:v>4.5112781954887327E-2</c:v>
                </c:pt>
                <c:pt idx="4">
                  <c:v>8.6330935251798468E-2</c:v>
                </c:pt>
                <c:pt idx="5">
                  <c:v>-7.9470198675496651E-2</c:v>
                </c:pt>
                <c:pt idx="6">
                  <c:v>1.4598540145985384E-2</c:v>
                </c:pt>
              </c:numCache>
            </c:numRef>
          </c:val>
        </c:ser>
        <c:ser>
          <c:idx val="0"/>
          <c:order val="2"/>
          <c:tx>
            <c:strRef>
              <c:f>'BRMA Profile - Scottish Borders'!$I$74</c:f>
              <c:strCache>
                <c:ptCount val="1"/>
                <c:pt idx="0">
                  <c:v>Mean</c:v>
                </c:pt>
              </c:strCache>
            </c:strRef>
          </c:tx>
          <c:invertIfNegative val="0"/>
          <c:cat>
            <c:strRef>
              <c:f>'BRMA Profile - Scottish Borders'!$J$71:$P$71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Borders'!$J$74:$P$74</c:f>
              <c:numCache>
                <c:formatCode>0.0%</c:formatCode>
                <c:ptCount val="7"/>
                <c:pt idx="0">
                  <c:v>5.0690910145432033E-2</c:v>
                </c:pt>
                <c:pt idx="1">
                  <c:v>-1.6808578170928512E-2</c:v>
                </c:pt>
                <c:pt idx="2">
                  <c:v>-1.6562565794090878E-2</c:v>
                </c:pt>
                <c:pt idx="3">
                  <c:v>3.7679297794904754E-2</c:v>
                </c:pt>
                <c:pt idx="4">
                  <c:v>2.6641909084657245E-2</c:v>
                </c:pt>
                <c:pt idx="5">
                  <c:v>-8.9225904986468541E-3</c:v>
                </c:pt>
                <c:pt idx="6">
                  <c:v>7.2628938477822702E-2</c:v>
                </c:pt>
              </c:numCache>
            </c:numRef>
          </c:val>
        </c:ser>
        <c:ser>
          <c:idx val="1"/>
          <c:order val="3"/>
          <c:tx>
            <c:strRef>
              <c:f>'BRMA Profile - Scottish Borders'!$I$75</c:f>
              <c:strCache>
                <c:ptCount val="1"/>
                <c:pt idx="0">
                  <c:v>Upper Quartile</c:v>
                </c:pt>
              </c:strCache>
            </c:strRef>
          </c:tx>
          <c:invertIfNegative val="0"/>
          <c:cat>
            <c:strRef>
              <c:f>'BRMA Profile - Scottish Borders'!$J$71:$P$71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Borders'!$J$75:$P$75</c:f>
              <c:numCache>
                <c:formatCode>0.0%</c:formatCode>
                <c:ptCount val="7"/>
                <c:pt idx="0">
                  <c:v>5.6249999999999911E-2</c:v>
                </c:pt>
                <c:pt idx="1">
                  <c:v>-5.3254437869822535E-2</c:v>
                </c:pt>
                <c:pt idx="2">
                  <c:v>-6.2499999999999778E-3</c:v>
                </c:pt>
                <c:pt idx="3">
                  <c:v>6.2893081761006275E-3</c:v>
                </c:pt>
                <c:pt idx="4">
                  <c:v>3.7500000000000089E-2</c:v>
                </c:pt>
                <c:pt idx="5">
                  <c:v>2.4096385542168752E-2</c:v>
                </c:pt>
                <c:pt idx="6">
                  <c:v>6.25E-2</c:v>
                </c:pt>
              </c:numCache>
            </c:numRef>
          </c:val>
        </c:ser>
        <c:dLbls>
          <c:showLegendKey val="0"/>
          <c:showVal val="0"/>
          <c:showCatName val="0"/>
          <c:showSerName val="0"/>
          <c:showPercent val="0"/>
          <c:showBubbleSize val="0"/>
        </c:dLbls>
        <c:gapWidth val="150"/>
        <c:axId val="144569856"/>
        <c:axId val="144571392"/>
      </c:barChart>
      <c:catAx>
        <c:axId val="14456985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4571392"/>
        <c:crosses val="autoZero"/>
        <c:auto val="1"/>
        <c:lblAlgn val="ctr"/>
        <c:lblOffset val="100"/>
        <c:noMultiLvlLbl val="0"/>
      </c:catAx>
      <c:valAx>
        <c:axId val="144571392"/>
        <c:scaling>
          <c:orientation val="minMax"/>
          <c:max val="0.14000000000000001"/>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456985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Scottish Borders'!$I$94</c:f>
              <c:strCache>
                <c:ptCount val="1"/>
                <c:pt idx="0">
                  <c:v>Lower Quartile</c:v>
                </c:pt>
              </c:strCache>
            </c:strRef>
          </c:tx>
          <c:invertIfNegative val="0"/>
          <c:cat>
            <c:strRef>
              <c:f>'BRMA Profile - Scottish Borders'!$J$93:$P$93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Borders'!$J$94:$P$94</c:f>
              <c:numCache>
                <c:formatCode>0.0%</c:formatCode>
                <c:ptCount val="7"/>
                <c:pt idx="0">
                  <c:v>-4.3478260869565188E-2</c:v>
                </c:pt>
                <c:pt idx="1">
                  <c:v>2.2727272727272707E-2</c:v>
                </c:pt>
                <c:pt idx="2">
                  <c:v>8.8888888888888795E-2</c:v>
                </c:pt>
                <c:pt idx="3">
                  <c:v>-4.081632653061229E-2</c:v>
                </c:pt>
                <c:pt idx="4">
                  <c:v>6.3829787234042534E-2</c:v>
                </c:pt>
                <c:pt idx="5">
                  <c:v>-2.0000000000000018E-2</c:v>
                </c:pt>
                <c:pt idx="6">
                  <c:v>6.5217391304347894E-2</c:v>
                </c:pt>
              </c:numCache>
            </c:numRef>
          </c:val>
        </c:ser>
        <c:ser>
          <c:idx val="2"/>
          <c:order val="1"/>
          <c:tx>
            <c:strRef>
              <c:f>'BRMA Profile - Scottish Borders'!$I$95</c:f>
              <c:strCache>
                <c:ptCount val="1"/>
                <c:pt idx="0">
                  <c:v>Median</c:v>
                </c:pt>
              </c:strCache>
            </c:strRef>
          </c:tx>
          <c:invertIfNegative val="0"/>
          <c:cat>
            <c:strRef>
              <c:f>'BRMA Profile - Scottish Borders'!$J$93:$P$93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Borders'!$J$95:$P$95</c:f>
              <c:numCache>
                <c:formatCode>0.0%</c:formatCode>
                <c:ptCount val="7"/>
                <c:pt idx="0">
                  <c:v>-3.8461538461538436E-2</c:v>
                </c:pt>
                <c:pt idx="1">
                  <c:v>-2.3320000000000007E-2</c:v>
                </c:pt>
                <c:pt idx="2">
                  <c:v>2.3876807142564571E-2</c:v>
                </c:pt>
                <c:pt idx="3">
                  <c:v>6.6800000000000193E-3</c:v>
                </c:pt>
                <c:pt idx="4">
                  <c:v>-3.0992966980569747E-3</c:v>
                </c:pt>
                <c:pt idx="5">
                  <c:v>-3.5473713579655675E-3</c:v>
                </c:pt>
                <c:pt idx="6">
                  <c:v>-3.8461538461538436E-2</c:v>
                </c:pt>
              </c:numCache>
            </c:numRef>
          </c:val>
        </c:ser>
        <c:ser>
          <c:idx val="0"/>
          <c:order val="2"/>
          <c:tx>
            <c:strRef>
              <c:f>'BRMA Profile - Scottish Borders'!$I$96</c:f>
              <c:strCache>
                <c:ptCount val="1"/>
                <c:pt idx="0">
                  <c:v>Mean</c:v>
                </c:pt>
              </c:strCache>
            </c:strRef>
          </c:tx>
          <c:invertIfNegative val="0"/>
          <c:cat>
            <c:strRef>
              <c:f>'BRMA Profile - Scottish Borders'!$J$93:$P$93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Borders'!$J$96:$P$96</c:f>
              <c:numCache>
                <c:formatCode>0.0%</c:formatCode>
                <c:ptCount val="7"/>
                <c:pt idx="0">
                  <c:v>-3.3955326057192092E-2</c:v>
                </c:pt>
                <c:pt idx="1">
                  <c:v>-8.6657218060335328E-3</c:v>
                </c:pt>
                <c:pt idx="2">
                  <c:v>8.3125689310077355E-2</c:v>
                </c:pt>
                <c:pt idx="3">
                  <c:v>-8.523155830442164E-3</c:v>
                </c:pt>
                <c:pt idx="4">
                  <c:v>3.2521871434005423E-2</c:v>
                </c:pt>
                <c:pt idx="5">
                  <c:v>-4.5312212193773238E-3</c:v>
                </c:pt>
                <c:pt idx="6">
                  <c:v>5.7074678245902399E-2</c:v>
                </c:pt>
              </c:numCache>
            </c:numRef>
          </c:val>
        </c:ser>
        <c:ser>
          <c:idx val="1"/>
          <c:order val="3"/>
          <c:tx>
            <c:strRef>
              <c:f>'BRMA Profile - Scottish Borders'!$I$97</c:f>
              <c:strCache>
                <c:ptCount val="1"/>
                <c:pt idx="0">
                  <c:v>Upper Quartile</c:v>
                </c:pt>
              </c:strCache>
            </c:strRef>
          </c:tx>
          <c:invertIfNegative val="0"/>
          <c:cat>
            <c:strRef>
              <c:f>'BRMA Profile - Scottish Borders'!$J$93:$P$93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Scottish Borders'!$J$97:$P$97</c:f>
              <c:numCache>
                <c:formatCode>0.0%</c:formatCode>
                <c:ptCount val="7"/>
                <c:pt idx="0">
                  <c:v>-7.1428571428571397E-2</c:v>
                </c:pt>
                <c:pt idx="1">
                  <c:v>3.3346153846153914E-2</c:v>
                </c:pt>
                <c:pt idx="2">
                  <c:v>7.939107455242489E-2</c:v>
                </c:pt>
                <c:pt idx="3">
                  <c:v>3.4482758620689724E-2</c:v>
                </c:pt>
                <c:pt idx="4">
                  <c:v>0</c:v>
                </c:pt>
                <c:pt idx="5">
                  <c:v>-1.8833333333333258E-2</c:v>
                </c:pt>
                <c:pt idx="6">
                  <c:v>5.1250000000000018E-2</c:v>
                </c:pt>
              </c:numCache>
            </c:numRef>
          </c:val>
        </c:ser>
        <c:dLbls>
          <c:showLegendKey val="0"/>
          <c:showVal val="0"/>
          <c:showCatName val="0"/>
          <c:showSerName val="0"/>
          <c:showPercent val="0"/>
          <c:showBubbleSize val="0"/>
        </c:dLbls>
        <c:gapWidth val="150"/>
        <c:axId val="144620160"/>
        <c:axId val="144626048"/>
      </c:barChart>
      <c:catAx>
        <c:axId val="14462016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4626048"/>
        <c:crosses val="autoZero"/>
        <c:auto val="1"/>
        <c:lblAlgn val="ctr"/>
        <c:lblOffset val="100"/>
        <c:noMultiLvlLbl val="0"/>
      </c:catAx>
      <c:valAx>
        <c:axId val="144626048"/>
        <c:scaling>
          <c:orientation val="minMax"/>
          <c:max val="0.14000000000000001"/>
          <c:min val="-0.120000000000000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46201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2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Scottish Borders'!$A$142</c:f>
              <c:strCache>
                <c:ptCount val="1"/>
                <c:pt idx="0">
                  <c:v>1 Bedroom </c:v>
                </c:pt>
              </c:strCache>
            </c:strRef>
          </c:tx>
          <c:invertIfNegative val="0"/>
          <c:cat>
            <c:numRef>
              <c:f>'BRMA Profile - Scottish Borders'!$B$141:$H$141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Borders'!$B$142:$H$142</c:f>
              <c:numCache>
                <c:formatCode>#,##0</c:formatCode>
                <c:ptCount val="7"/>
                <c:pt idx="0">
                  <c:v>95</c:v>
                </c:pt>
                <c:pt idx="1">
                  <c:v>118</c:v>
                </c:pt>
                <c:pt idx="2">
                  <c:v>138</c:v>
                </c:pt>
                <c:pt idx="3">
                  <c:v>141</c:v>
                </c:pt>
                <c:pt idx="4">
                  <c:v>126</c:v>
                </c:pt>
                <c:pt idx="5">
                  <c:v>157</c:v>
                </c:pt>
                <c:pt idx="6">
                  <c:v>179</c:v>
                </c:pt>
              </c:numCache>
            </c:numRef>
          </c:val>
        </c:ser>
        <c:ser>
          <c:idx val="1"/>
          <c:order val="1"/>
          <c:tx>
            <c:strRef>
              <c:f>'BRMA Profile - Scottish Borders'!$A$143</c:f>
              <c:strCache>
                <c:ptCount val="1"/>
                <c:pt idx="0">
                  <c:v>2 Bedrooms</c:v>
                </c:pt>
              </c:strCache>
            </c:strRef>
          </c:tx>
          <c:invertIfNegative val="0"/>
          <c:cat>
            <c:numRef>
              <c:f>'BRMA Profile - Scottish Borders'!$B$141:$H$141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Borders'!$B$143:$H$143</c:f>
              <c:numCache>
                <c:formatCode>#,##0</c:formatCode>
                <c:ptCount val="7"/>
                <c:pt idx="0">
                  <c:v>244</c:v>
                </c:pt>
                <c:pt idx="1">
                  <c:v>272</c:v>
                </c:pt>
                <c:pt idx="2">
                  <c:v>301</c:v>
                </c:pt>
                <c:pt idx="3">
                  <c:v>317</c:v>
                </c:pt>
                <c:pt idx="4">
                  <c:v>325</c:v>
                </c:pt>
                <c:pt idx="5">
                  <c:v>309</c:v>
                </c:pt>
                <c:pt idx="6">
                  <c:v>303</c:v>
                </c:pt>
              </c:numCache>
            </c:numRef>
          </c:val>
        </c:ser>
        <c:ser>
          <c:idx val="2"/>
          <c:order val="2"/>
          <c:tx>
            <c:strRef>
              <c:f>'BRMA Profile - Scottish Borders'!$A$144</c:f>
              <c:strCache>
                <c:ptCount val="1"/>
                <c:pt idx="0">
                  <c:v>3 Bedrooms</c:v>
                </c:pt>
              </c:strCache>
            </c:strRef>
          </c:tx>
          <c:invertIfNegative val="0"/>
          <c:cat>
            <c:numRef>
              <c:f>'BRMA Profile - Scottish Borders'!$B$141:$H$141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Borders'!$B$144:$H$144</c:f>
              <c:numCache>
                <c:formatCode>#,##0</c:formatCode>
                <c:ptCount val="7"/>
                <c:pt idx="0">
                  <c:v>182</c:v>
                </c:pt>
                <c:pt idx="1">
                  <c:v>235</c:v>
                </c:pt>
                <c:pt idx="2">
                  <c:v>250</c:v>
                </c:pt>
                <c:pt idx="3">
                  <c:v>222</c:v>
                </c:pt>
                <c:pt idx="4">
                  <c:v>218</c:v>
                </c:pt>
                <c:pt idx="5">
                  <c:v>223</c:v>
                </c:pt>
                <c:pt idx="6">
                  <c:v>175</c:v>
                </c:pt>
              </c:numCache>
            </c:numRef>
          </c:val>
        </c:ser>
        <c:ser>
          <c:idx val="3"/>
          <c:order val="3"/>
          <c:tx>
            <c:strRef>
              <c:f>'BRMA Profile - Scottish Borders'!$A$145</c:f>
              <c:strCache>
                <c:ptCount val="1"/>
                <c:pt idx="0">
                  <c:v>4 Bedrooms</c:v>
                </c:pt>
              </c:strCache>
            </c:strRef>
          </c:tx>
          <c:invertIfNegative val="0"/>
          <c:cat>
            <c:numRef>
              <c:f>'BRMA Profile - Scottish Borders'!$B$141:$H$141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Borders'!$B$145:$H$145</c:f>
              <c:numCache>
                <c:formatCode>#,##0</c:formatCode>
                <c:ptCount val="7"/>
                <c:pt idx="0">
                  <c:v>82</c:v>
                </c:pt>
                <c:pt idx="1">
                  <c:v>81</c:v>
                </c:pt>
                <c:pt idx="2">
                  <c:v>94</c:v>
                </c:pt>
                <c:pt idx="3">
                  <c:v>81</c:v>
                </c:pt>
                <c:pt idx="4">
                  <c:v>73</c:v>
                </c:pt>
                <c:pt idx="5">
                  <c:v>60</c:v>
                </c:pt>
                <c:pt idx="6">
                  <c:v>41</c:v>
                </c:pt>
              </c:numCache>
            </c:numRef>
          </c:val>
        </c:ser>
        <c:ser>
          <c:idx val="4"/>
          <c:order val="4"/>
          <c:tx>
            <c:strRef>
              <c:f>'BRMA Profile - Scottish Borders'!$A$146</c:f>
              <c:strCache>
                <c:ptCount val="1"/>
                <c:pt idx="0">
                  <c:v>1 Bedroom Shared</c:v>
                </c:pt>
              </c:strCache>
            </c:strRef>
          </c:tx>
          <c:invertIfNegative val="0"/>
          <c:cat>
            <c:numRef>
              <c:f>'BRMA Profile - Scottish Borders'!$B$141:$H$141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Borders'!$B$146:$H$146</c:f>
              <c:numCache>
                <c:formatCode>#,##0</c:formatCode>
                <c:ptCount val="7"/>
                <c:pt idx="0">
                  <c:v>17</c:v>
                </c:pt>
                <c:pt idx="1">
                  <c:v>22</c:v>
                </c:pt>
                <c:pt idx="2">
                  <c:v>16</c:v>
                </c:pt>
                <c:pt idx="3">
                  <c:v>32</c:v>
                </c:pt>
                <c:pt idx="4">
                  <c:v>30</c:v>
                </c:pt>
                <c:pt idx="5">
                  <c:v>37</c:v>
                </c:pt>
                <c:pt idx="6">
                  <c:v>37</c:v>
                </c:pt>
              </c:numCache>
            </c:numRef>
          </c:val>
        </c:ser>
        <c:dLbls>
          <c:showLegendKey val="0"/>
          <c:showVal val="0"/>
          <c:showCatName val="0"/>
          <c:showSerName val="0"/>
          <c:showPercent val="0"/>
          <c:showBubbleSize val="0"/>
        </c:dLbls>
        <c:gapWidth val="150"/>
        <c:overlap val="100"/>
        <c:axId val="145138048"/>
        <c:axId val="145139584"/>
      </c:barChart>
      <c:catAx>
        <c:axId val="145138048"/>
        <c:scaling>
          <c:orientation val="minMax"/>
        </c:scaling>
        <c:delete val="0"/>
        <c:axPos val="b"/>
        <c:numFmt formatCode="General" sourceLinked="1"/>
        <c:majorTickMark val="out"/>
        <c:minorTickMark val="none"/>
        <c:tickLblPos val="nextTo"/>
        <c:crossAx val="145139584"/>
        <c:crosses val="autoZero"/>
        <c:auto val="1"/>
        <c:lblAlgn val="ctr"/>
        <c:lblOffset val="100"/>
        <c:noMultiLvlLbl val="0"/>
      </c:catAx>
      <c:valAx>
        <c:axId val="145139584"/>
        <c:scaling>
          <c:orientation val="minMax"/>
        </c:scaling>
        <c:delete val="0"/>
        <c:axPos val="l"/>
        <c:majorGridlines/>
        <c:numFmt formatCode="#,##0" sourceLinked="1"/>
        <c:majorTickMark val="out"/>
        <c:minorTickMark val="none"/>
        <c:tickLblPos val="nextTo"/>
        <c:crossAx val="145138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Scottish Borders'!$I$142</c:f>
              <c:strCache>
                <c:ptCount val="1"/>
                <c:pt idx="0">
                  <c:v>1 Bedroom </c:v>
                </c:pt>
              </c:strCache>
            </c:strRef>
          </c:tx>
          <c:invertIfNegative val="0"/>
          <c:cat>
            <c:numRef>
              <c:f>'BRMA Profile - Scottish Borders'!$J$141:$P$141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Borders'!$J$142:$P$142</c:f>
              <c:numCache>
                <c:formatCode>0%</c:formatCode>
                <c:ptCount val="7"/>
                <c:pt idx="0">
                  <c:v>0.15322580645161291</c:v>
                </c:pt>
                <c:pt idx="1">
                  <c:v>0.16208791208791209</c:v>
                </c:pt>
                <c:pt idx="2">
                  <c:v>0.17271589486858574</c:v>
                </c:pt>
                <c:pt idx="3">
                  <c:v>0.17780580075662042</c:v>
                </c:pt>
                <c:pt idx="4">
                  <c:v>0.16321243523316062</c:v>
                </c:pt>
                <c:pt idx="5">
                  <c:v>0.19974554707379136</c:v>
                </c:pt>
                <c:pt idx="6">
                  <c:v>0.24353741496598638</c:v>
                </c:pt>
              </c:numCache>
            </c:numRef>
          </c:val>
        </c:ser>
        <c:ser>
          <c:idx val="1"/>
          <c:order val="1"/>
          <c:tx>
            <c:strRef>
              <c:f>'BRMA Profile - Scottish Borders'!$I$143</c:f>
              <c:strCache>
                <c:ptCount val="1"/>
                <c:pt idx="0">
                  <c:v>2 Bedrooms</c:v>
                </c:pt>
              </c:strCache>
            </c:strRef>
          </c:tx>
          <c:invertIfNegative val="0"/>
          <c:cat>
            <c:numRef>
              <c:f>'BRMA Profile - Scottish Borders'!$J$141:$P$141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Borders'!$J$143:$P$143</c:f>
              <c:numCache>
                <c:formatCode>0%</c:formatCode>
                <c:ptCount val="7"/>
                <c:pt idx="0">
                  <c:v>0.3935483870967742</c:v>
                </c:pt>
                <c:pt idx="1">
                  <c:v>0.37362637362637363</c:v>
                </c:pt>
                <c:pt idx="2">
                  <c:v>0.37672090112640799</c:v>
                </c:pt>
                <c:pt idx="3">
                  <c:v>0.39974779319041615</c:v>
                </c:pt>
                <c:pt idx="4">
                  <c:v>0.42098445595854922</c:v>
                </c:pt>
                <c:pt idx="5">
                  <c:v>0.3931297709923664</c:v>
                </c:pt>
                <c:pt idx="6">
                  <c:v>0.41224489795918368</c:v>
                </c:pt>
              </c:numCache>
            </c:numRef>
          </c:val>
        </c:ser>
        <c:ser>
          <c:idx val="2"/>
          <c:order val="2"/>
          <c:tx>
            <c:strRef>
              <c:f>'BRMA Profile - Scottish Borders'!$I$144</c:f>
              <c:strCache>
                <c:ptCount val="1"/>
                <c:pt idx="0">
                  <c:v>3 Bedrooms</c:v>
                </c:pt>
              </c:strCache>
            </c:strRef>
          </c:tx>
          <c:invertIfNegative val="0"/>
          <c:cat>
            <c:numRef>
              <c:f>'BRMA Profile - Scottish Borders'!$J$141:$P$141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Borders'!$J$144:$P$144</c:f>
              <c:numCache>
                <c:formatCode>0%</c:formatCode>
                <c:ptCount val="7"/>
                <c:pt idx="0">
                  <c:v>0.29354838709677417</c:v>
                </c:pt>
                <c:pt idx="1">
                  <c:v>0.32280219780219782</c:v>
                </c:pt>
                <c:pt idx="2">
                  <c:v>0.31289111389236546</c:v>
                </c:pt>
                <c:pt idx="3">
                  <c:v>0.27994955863808324</c:v>
                </c:pt>
                <c:pt idx="4">
                  <c:v>0.28238341968911918</c:v>
                </c:pt>
                <c:pt idx="5">
                  <c:v>0.28371501272264632</c:v>
                </c:pt>
                <c:pt idx="6">
                  <c:v>0.23809523809523808</c:v>
                </c:pt>
              </c:numCache>
            </c:numRef>
          </c:val>
        </c:ser>
        <c:ser>
          <c:idx val="3"/>
          <c:order val="3"/>
          <c:tx>
            <c:strRef>
              <c:f>'BRMA Profile - Scottish Borders'!$I$145</c:f>
              <c:strCache>
                <c:ptCount val="1"/>
                <c:pt idx="0">
                  <c:v>4 Bedrooms</c:v>
                </c:pt>
              </c:strCache>
            </c:strRef>
          </c:tx>
          <c:invertIfNegative val="0"/>
          <c:cat>
            <c:numRef>
              <c:f>'BRMA Profile - Scottish Borders'!$J$141:$P$141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Borders'!$J$145:$P$145</c:f>
              <c:numCache>
                <c:formatCode>0%</c:formatCode>
                <c:ptCount val="7"/>
                <c:pt idx="0">
                  <c:v>0.13225806451612904</c:v>
                </c:pt>
                <c:pt idx="1">
                  <c:v>0.11126373626373626</c:v>
                </c:pt>
                <c:pt idx="2">
                  <c:v>0.11764705882352941</c:v>
                </c:pt>
                <c:pt idx="3">
                  <c:v>0.10214375788146279</c:v>
                </c:pt>
                <c:pt idx="4">
                  <c:v>9.4559585492227982E-2</c:v>
                </c:pt>
                <c:pt idx="5">
                  <c:v>7.6335877862595422E-2</c:v>
                </c:pt>
                <c:pt idx="6">
                  <c:v>5.5782312925170066E-2</c:v>
                </c:pt>
              </c:numCache>
            </c:numRef>
          </c:val>
        </c:ser>
        <c:ser>
          <c:idx val="4"/>
          <c:order val="4"/>
          <c:tx>
            <c:strRef>
              <c:f>'BRMA Profile - Scottish Borders'!$I$146</c:f>
              <c:strCache>
                <c:ptCount val="1"/>
                <c:pt idx="0">
                  <c:v>1 Bedroom Shared</c:v>
                </c:pt>
              </c:strCache>
            </c:strRef>
          </c:tx>
          <c:invertIfNegative val="0"/>
          <c:cat>
            <c:numRef>
              <c:f>'BRMA Profile - Scottish Borders'!$J$141:$P$141</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Borders'!$J$146:$P$146</c:f>
              <c:numCache>
                <c:formatCode>0%</c:formatCode>
                <c:ptCount val="7"/>
                <c:pt idx="0">
                  <c:v>2.7419354838709678E-2</c:v>
                </c:pt>
                <c:pt idx="1">
                  <c:v>3.021978021978022E-2</c:v>
                </c:pt>
                <c:pt idx="2">
                  <c:v>2.002503128911139E-2</c:v>
                </c:pt>
                <c:pt idx="3">
                  <c:v>4.0353089533417402E-2</c:v>
                </c:pt>
                <c:pt idx="4">
                  <c:v>3.8860103626943004E-2</c:v>
                </c:pt>
                <c:pt idx="5">
                  <c:v>4.7073791348600506E-2</c:v>
                </c:pt>
                <c:pt idx="6">
                  <c:v>5.0340136054421766E-2</c:v>
                </c:pt>
              </c:numCache>
            </c:numRef>
          </c:val>
        </c:ser>
        <c:dLbls>
          <c:showLegendKey val="0"/>
          <c:showVal val="0"/>
          <c:showCatName val="0"/>
          <c:showSerName val="0"/>
          <c:showPercent val="0"/>
          <c:showBubbleSize val="0"/>
        </c:dLbls>
        <c:gapWidth val="150"/>
        <c:overlap val="100"/>
        <c:axId val="145176064"/>
        <c:axId val="145177600"/>
      </c:barChart>
      <c:catAx>
        <c:axId val="145176064"/>
        <c:scaling>
          <c:orientation val="minMax"/>
        </c:scaling>
        <c:delete val="0"/>
        <c:axPos val="b"/>
        <c:numFmt formatCode="General" sourceLinked="1"/>
        <c:majorTickMark val="out"/>
        <c:minorTickMark val="none"/>
        <c:tickLblPos val="nextTo"/>
        <c:crossAx val="145177600"/>
        <c:crosses val="autoZero"/>
        <c:auto val="1"/>
        <c:lblAlgn val="ctr"/>
        <c:lblOffset val="100"/>
        <c:noMultiLvlLbl val="0"/>
      </c:catAx>
      <c:valAx>
        <c:axId val="145177600"/>
        <c:scaling>
          <c:orientation val="minMax"/>
        </c:scaling>
        <c:delete val="0"/>
        <c:axPos val="l"/>
        <c:majorGridlines/>
        <c:numFmt formatCode="0%" sourceLinked="1"/>
        <c:majorTickMark val="out"/>
        <c:minorTickMark val="none"/>
        <c:tickLblPos val="nextTo"/>
        <c:crossAx val="1451760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Scottish Borders'!$A$122</c:f>
              <c:strCache>
                <c:ptCount val="1"/>
                <c:pt idx="0">
                  <c:v>4 Bedrooms</c:v>
                </c:pt>
              </c:strCache>
            </c:strRef>
          </c:tx>
          <c:cat>
            <c:numRef>
              <c:f>'BRMA Profile - Scottish Borders'!$B$117:$H$117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Borders'!$B$122:$H$122</c:f>
              <c:numCache>
                <c:formatCode>#,##0</c:formatCode>
                <c:ptCount val="7"/>
                <c:pt idx="0">
                  <c:v>689.67</c:v>
                </c:pt>
                <c:pt idx="1">
                  <c:v>724.63</c:v>
                </c:pt>
                <c:pt idx="2">
                  <c:v>712.45</c:v>
                </c:pt>
                <c:pt idx="3">
                  <c:v>700.65</c:v>
                </c:pt>
                <c:pt idx="4">
                  <c:v>727.05</c:v>
                </c:pt>
                <c:pt idx="5">
                  <c:v>746.42</c:v>
                </c:pt>
                <c:pt idx="6">
                  <c:v>739.76</c:v>
                </c:pt>
              </c:numCache>
            </c:numRef>
          </c:val>
          <c:smooth val="0"/>
        </c:ser>
        <c:ser>
          <c:idx val="0"/>
          <c:order val="1"/>
          <c:tx>
            <c:strRef>
              <c:f>'BRMA Profile - Scottish Borders'!$A$121</c:f>
              <c:strCache>
                <c:ptCount val="1"/>
                <c:pt idx="0">
                  <c:v>3 Bedrooms</c:v>
                </c:pt>
              </c:strCache>
            </c:strRef>
          </c:tx>
          <c:cat>
            <c:numRef>
              <c:f>'BRMA Profile - Scottish Borders'!$B$117:$H$117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Borders'!$B$121:$H$121</c:f>
              <c:numCache>
                <c:formatCode>#,##0</c:formatCode>
                <c:ptCount val="7"/>
                <c:pt idx="0">
                  <c:v>514.96</c:v>
                </c:pt>
                <c:pt idx="1">
                  <c:v>539.47</c:v>
                </c:pt>
                <c:pt idx="2">
                  <c:v>553.24</c:v>
                </c:pt>
                <c:pt idx="3">
                  <c:v>541.89</c:v>
                </c:pt>
                <c:pt idx="4">
                  <c:v>528.23</c:v>
                </c:pt>
                <c:pt idx="5">
                  <c:v>535.36</c:v>
                </c:pt>
                <c:pt idx="6">
                  <c:v>545.97</c:v>
                </c:pt>
              </c:numCache>
            </c:numRef>
          </c:val>
          <c:smooth val="0"/>
        </c:ser>
        <c:ser>
          <c:idx val="1"/>
          <c:order val="2"/>
          <c:tx>
            <c:strRef>
              <c:f>'BRMA Profile - Scottish Borders'!$A$120</c:f>
              <c:strCache>
                <c:ptCount val="1"/>
                <c:pt idx="0">
                  <c:v>2 Bedrooms</c:v>
                </c:pt>
              </c:strCache>
            </c:strRef>
          </c:tx>
          <c:cat>
            <c:numRef>
              <c:f>'BRMA Profile - Scottish Borders'!$B$117:$H$117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Borders'!$B$120:$H$120</c:f>
              <c:numCache>
                <c:formatCode>#,##0</c:formatCode>
                <c:ptCount val="7"/>
                <c:pt idx="0">
                  <c:v>441.58</c:v>
                </c:pt>
                <c:pt idx="1">
                  <c:v>446.24</c:v>
                </c:pt>
                <c:pt idx="2">
                  <c:v>444.92</c:v>
                </c:pt>
                <c:pt idx="3">
                  <c:v>443.86</c:v>
                </c:pt>
                <c:pt idx="4">
                  <c:v>444.22</c:v>
                </c:pt>
                <c:pt idx="5">
                  <c:v>443.93</c:v>
                </c:pt>
                <c:pt idx="6">
                  <c:v>452.23</c:v>
                </c:pt>
              </c:numCache>
            </c:numRef>
          </c:val>
          <c:smooth val="0"/>
        </c:ser>
        <c:ser>
          <c:idx val="2"/>
          <c:order val="3"/>
          <c:tx>
            <c:strRef>
              <c:f>'BRMA Profile - Scottish Borders'!$A$119</c:f>
              <c:strCache>
                <c:ptCount val="1"/>
                <c:pt idx="0">
                  <c:v>1 Bedroom </c:v>
                </c:pt>
              </c:strCache>
            </c:strRef>
          </c:tx>
          <c:cat>
            <c:numRef>
              <c:f>'BRMA Profile - Scottish Borders'!$B$117:$H$117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Borders'!$B$119:$H$119</c:f>
              <c:numCache>
                <c:formatCode>#,##0</c:formatCode>
                <c:ptCount val="7"/>
                <c:pt idx="0">
                  <c:v>336.19</c:v>
                </c:pt>
                <c:pt idx="1">
                  <c:v>344.54</c:v>
                </c:pt>
                <c:pt idx="2">
                  <c:v>336.91</c:v>
                </c:pt>
                <c:pt idx="3">
                  <c:v>331.99</c:v>
                </c:pt>
                <c:pt idx="4">
                  <c:v>337.33</c:v>
                </c:pt>
                <c:pt idx="5">
                  <c:v>339.71</c:v>
                </c:pt>
                <c:pt idx="6">
                  <c:v>337.92</c:v>
                </c:pt>
              </c:numCache>
            </c:numRef>
          </c:val>
          <c:smooth val="0"/>
        </c:ser>
        <c:ser>
          <c:idx val="3"/>
          <c:order val="4"/>
          <c:tx>
            <c:strRef>
              <c:f>'BRMA Profile - Scottish Borders'!$A$118</c:f>
              <c:strCache>
                <c:ptCount val="1"/>
                <c:pt idx="0">
                  <c:v>1 Bedroom Shared</c:v>
                </c:pt>
              </c:strCache>
            </c:strRef>
          </c:tx>
          <c:cat>
            <c:numRef>
              <c:f>'BRMA Profile - Scottish Borders'!$B$117:$H$117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Borders'!$B$118:$H$118</c:f>
              <c:numCache>
                <c:formatCode>#,##0</c:formatCode>
                <c:ptCount val="7"/>
                <c:pt idx="0">
                  <c:v>255.63</c:v>
                </c:pt>
                <c:pt idx="1">
                  <c:v>246.95</c:v>
                </c:pt>
                <c:pt idx="2">
                  <c:v>244.81</c:v>
                </c:pt>
                <c:pt idx="3">
                  <c:v>265.16000000000003</c:v>
                </c:pt>
                <c:pt idx="4">
                  <c:v>262.89999999999998</c:v>
                </c:pt>
                <c:pt idx="5">
                  <c:v>271.45</c:v>
                </c:pt>
                <c:pt idx="6">
                  <c:v>270.22000000000003</c:v>
                </c:pt>
              </c:numCache>
            </c:numRef>
          </c:val>
          <c:smooth val="0"/>
        </c:ser>
        <c:dLbls>
          <c:showLegendKey val="0"/>
          <c:showVal val="0"/>
          <c:showCatName val="0"/>
          <c:showSerName val="0"/>
          <c:showPercent val="0"/>
          <c:showBubbleSize val="0"/>
        </c:dLbls>
        <c:marker val="1"/>
        <c:smooth val="0"/>
        <c:axId val="145230080"/>
        <c:axId val="145240064"/>
      </c:lineChart>
      <c:catAx>
        <c:axId val="145230080"/>
        <c:scaling>
          <c:orientation val="minMax"/>
        </c:scaling>
        <c:delete val="0"/>
        <c:axPos val="b"/>
        <c:numFmt formatCode="General" sourceLinked="1"/>
        <c:majorTickMark val="none"/>
        <c:minorTickMark val="none"/>
        <c:tickLblPos val="nextTo"/>
        <c:txPr>
          <a:bodyPr/>
          <a:lstStyle/>
          <a:p>
            <a:pPr>
              <a:defRPr sz="800"/>
            </a:pPr>
            <a:endParaRPr lang="en-US"/>
          </a:p>
        </c:txPr>
        <c:crossAx val="145240064"/>
        <c:crosses val="autoZero"/>
        <c:auto val="1"/>
        <c:lblAlgn val="ctr"/>
        <c:lblOffset val="100"/>
        <c:noMultiLvlLbl val="0"/>
      </c:catAx>
      <c:valAx>
        <c:axId val="14524006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23008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Scottish Borders'!$I$122</c:f>
              <c:strCache>
                <c:ptCount val="1"/>
                <c:pt idx="0">
                  <c:v>4 Bedrooms</c:v>
                </c:pt>
              </c:strCache>
            </c:strRef>
          </c:tx>
          <c:cat>
            <c:numRef>
              <c:f>'BRMA Profile - Scottish Borders'!$J$117:$P$117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Borders'!$J$122:$P$122</c:f>
              <c:numCache>
                <c:formatCode>#,##0</c:formatCode>
                <c:ptCount val="7"/>
                <c:pt idx="0">
                  <c:v>685</c:v>
                </c:pt>
                <c:pt idx="1">
                  <c:v>700</c:v>
                </c:pt>
                <c:pt idx="2">
                  <c:v>695</c:v>
                </c:pt>
                <c:pt idx="3">
                  <c:v>665</c:v>
                </c:pt>
                <c:pt idx="4">
                  <c:v>695</c:v>
                </c:pt>
                <c:pt idx="5">
                  <c:v>755</c:v>
                </c:pt>
                <c:pt idx="6">
                  <c:v>695</c:v>
                </c:pt>
              </c:numCache>
            </c:numRef>
          </c:val>
          <c:smooth val="0"/>
        </c:ser>
        <c:ser>
          <c:idx val="0"/>
          <c:order val="1"/>
          <c:tx>
            <c:strRef>
              <c:f>'BRMA Profile - Scottish Borders'!$I$121</c:f>
              <c:strCache>
                <c:ptCount val="1"/>
                <c:pt idx="0">
                  <c:v>3 Bedrooms</c:v>
                </c:pt>
              </c:strCache>
            </c:strRef>
          </c:tx>
          <c:cat>
            <c:numRef>
              <c:f>'BRMA Profile - Scottish Borders'!$J$117:$P$117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Borders'!$J$121:$P$121</c:f>
              <c:numCache>
                <c:formatCode>#,##0</c:formatCode>
                <c:ptCount val="7"/>
                <c:pt idx="0">
                  <c:v>500</c:v>
                </c:pt>
                <c:pt idx="1">
                  <c:v>525</c:v>
                </c:pt>
                <c:pt idx="2">
                  <c:v>550</c:v>
                </c:pt>
                <c:pt idx="3">
                  <c:v>525</c:v>
                </c:pt>
                <c:pt idx="4">
                  <c:v>515</c:v>
                </c:pt>
                <c:pt idx="5">
                  <c:v>525</c:v>
                </c:pt>
                <c:pt idx="6">
                  <c:v>525</c:v>
                </c:pt>
              </c:numCache>
            </c:numRef>
          </c:val>
          <c:smooth val="0"/>
        </c:ser>
        <c:ser>
          <c:idx val="1"/>
          <c:order val="2"/>
          <c:tx>
            <c:strRef>
              <c:f>'BRMA Profile - Scottish Borders'!$I$120</c:f>
              <c:strCache>
                <c:ptCount val="1"/>
                <c:pt idx="0">
                  <c:v>2 Bedrooms</c:v>
                </c:pt>
              </c:strCache>
            </c:strRef>
          </c:tx>
          <c:cat>
            <c:numRef>
              <c:f>'BRMA Profile - Scottish Borders'!$J$117:$P$117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Borders'!$J$120:$P$120</c:f>
              <c:numCache>
                <c:formatCode>#,##0</c:formatCode>
                <c:ptCount val="7"/>
                <c:pt idx="0">
                  <c:v>427.5</c:v>
                </c:pt>
                <c:pt idx="1">
                  <c:v>450</c:v>
                </c:pt>
                <c:pt idx="2">
                  <c:v>440</c:v>
                </c:pt>
                <c:pt idx="3">
                  <c:v>450</c:v>
                </c:pt>
                <c:pt idx="4">
                  <c:v>440</c:v>
                </c:pt>
                <c:pt idx="5">
                  <c:v>435</c:v>
                </c:pt>
                <c:pt idx="6">
                  <c:v>450</c:v>
                </c:pt>
              </c:numCache>
            </c:numRef>
          </c:val>
          <c:smooth val="0"/>
        </c:ser>
        <c:ser>
          <c:idx val="2"/>
          <c:order val="3"/>
          <c:tx>
            <c:strRef>
              <c:f>'BRMA Profile - Scottish Borders'!$I$119</c:f>
              <c:strCache>
                <c:ptCount val="1"/>
                <c:pt idx="0">
                  <c:v>1 Bedroom </c:v>
                </c:pt>
              </c:strCache>
            </c:strRef>
          </c:tx>
          <c:cat>
            <c:numRef>
              <c:f>'BRMA Profile - Scottish Borders'!$J$117:$P$117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Borders'!$J$119:$P$119</c:f>
              <c:numCache>
                <c:formatCode>#,##0</c:formatCode>
                <c:ptCount val="7"/>
                <c:pt idx="0">
                  <c:v>335</c:v>
                </c:pt>
                <c:pt idx="1">
                  <c:v>350</c:v>
                </c:pt>
                <c:pt idx="2">
                  <c:v>340</c:v>
                </c:pt>
                <c:pt idx="3">
                  <c:v>325</c:v>
                </c:pt>
                <c:pt idx="4">
                  <c:v>350</c:v>
                </c:pt>
                <c:pt idx="5">
                  <c:v>345</c:v>
                </c:pt>
                <c:pt idx="6">
                  <c:v>325</c:v>
                </c:pt>
              </c:numCache>
            </c:numRef>
          </c:val>
          <c:smooth val="0"/>
        </c:ser>
        <c:ser>
          <c:idx val="3"/>
          <c:order val="4"/>
          <c:tx>
            <c:strRef>
              <c:f>'BRMA Profile - Scottish Borders'!$I$118</c:f>
              <c:strCache>
                <c:ptCount val="1"/>
                <c:pt idx="0">
                  <c:v>1 Bedroom Shared</c:v>
                </c:pt>
              </c:strCache>
            </c:strRef>
          </c:tx>
          <c:cat>
            <c:numRef>
              <c:f>'BRMA Profile - Scottish Borders'!$J$117:$P$117</c:f>
              <c:numCache>
                <c:formatCode>General</c:formatCode>
                <c:ptCount val="7"/>
                <c:pt idx="0">
                  <c:v>2010</c:v>
                </c:pt>
                <c:pt idx="1">
                  <c:v>2011</c:v>
                </c:pt>
                <c:pt idx="2">
                  <c:v>2012</c:v>
                </c:pt>
                <c:pt idx="3">
                  <c:v>2013</c:v>
                </c:pt>
                <c:pt idx="4">
                  <c:v>2014</c:v>
                </c:pt>
                <c:pt idx="5">
                  <c:v>2015</c:v>
                </c:pt>
                <c:pt idx="6">
                  <c:v>2016</c:v>
                </c:pt>
              </c:numCache>
            </c:numRef>
          </c:cat>
          <c:val>
            <c:numRef>
              <c:f>'BRMA Profile - Scottish Borders'!$J$118:$P$118</c:f>
              <c:numCache>
                <c:formatCode>#,##0</c:formatCode>
                <c:ptCount val="7"/>
                <c:pt idx="0">
                  <c:v>260</c:v>
                </c:pt>
                <c:pt idx="1">
                  <c:v>250</c:v>
                </c:pt>
                <c:pt idx="2">
                  <c:v>244.17</c:v>
                </c:pt>
                <c:pt idx="3">
                  <c:v>250</c:v>
                </c:pt>
                <c:pt idx="4">
                  <c:v>251.67</c:v>
                </c:pt>
                <c:pt idx="5">
                  <c:v>250.89</c:v>
                </c:pt>
                <c:pt idx="6">
                  <c:v>250</c:v>
                </c:pt>
              </c:numCache>
            </c:numRef>
          </c:val>
          <c:smooth val="0"/>
        </c:ser>
        <c:dLbls>
          <c:showLegendKey val="0"/>
          <c:showVal val="0"/>
          <c:showCatName val="0"/>
          <c:showSerName val="0"/>
          <c:showPercent val="0"/>
          <c:showBubbleSize val="0"/>
        </c:dLbls>
        <c:marker val="1"/>
        <c:smooth val="0"/>
        <c:axId val="145264640"/>
        <c:axId val="145266176"/>
      </c:lineChart>
      <c:catAx>
        <c:axId val="145264640"/>
        <c:scaling>
          <c:orientation val="minMax"/>
        </c:scaling>
        <c:delete val="0"/>
        <c:axPos val="b"/>
        <c:numFmt formatCode="General" sourceLinked="1"/>
        <c:majorTickMark val="none"/>
        <c:minorTickMark val="none"/>
        <c:tickLblPos val="nextTo"/>
        <c:txPr>
          <a:bodyPr/>
          <a:lstStyle/>
          <a:p>
            <a:pPr>
              <a:defRPr sz="800"/>
            </a:pPr>
            <a:endParaRPr lang="en-US"/>
          </a:p>
        </c:txPr>
        <c:crossAx val="145266176"/>
        <c:crosses val="autoZero"/>
        <c:auto val="1"/>
        <c:lblAlgn val="ctr"/>
        <c:lblOffset val="100"/>
        <c:noMultiLvlLbl val="0"/>
      </c:catAx>
      <c:valAx>
        <c:axId val="14526617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26464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South Lanarkshir'!$A$9</c:f>
              <c:strCache>
                <c:ptCount val="1"/>
                <c:pt idx="0">
                  <c:v>Upper Quartile</c:v>
                </c:pt>
              </c:strCache>
            </c:strRef>
          </c:tx>
          <c:cat>
            <c:numRef>
              <c:f>'BRMA Profile - South Lanarkshir'!$B$5:$H$5</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Lanarkshir'!$B$9:$H$9</c:f>
              <c:numCache>
                <c:formatCode>#,##0</c:formatCode>
                <c:ptCount val="7"/>
                <c:pt idx="0">
                  <c:v>395</c:v>
                </c:pt>
                <c:pt idx="1">
                  <c:v>395</c:v>
                </c:pt>
                <c:pt idx="2">
                  <c:v>395</c:v>
                </c:pt>
                <c:pt idx="3">
                  <c:v>395</c:v>
                </c:pt>
                <c:pt idx="4">
                  <c:v>400</c:v>
                </c:pt>
                <c:pt idx="5">
                  <c:v>400</c:v>
                </c:pt>
                <c:pt idx="6">
                  <c:v>400</c:v>
                </c:pt>
              </c:numCache>
            </c:numRef>
          </c:val>
          <c:smooth val="0"/>
        </c:ser>
        <c:ser>
          <c:idx val="0"/>
          <c:order val="1"/>
          <c:tx>
            <c:strRef>
              <c:f>'BRMA Profile - South Lanarkshir'!$A$8</c:f>
              <c:strCache>
                <c:ptCount val="1"/>
                <c:pt idx="0">
                  <c:v>Mean</c:v>
                </c:pt>
              </c:strCache>
            </c:strRef>
          </c:tx>
          <c:cat>
            <c:numRef>
              <c:f>'BRMA Profile - South Lanarkshir'!$B$5:$H$5</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Lanarkshir'!$B$8:$H$8</c:f>
              <c:numCache>
                <c:formatCode>#,##0</c:formatCode>
                <c:ptCount val="7"/>
                <c:pt idx="0">
                  <c:v>382.47</c:v>
                </c:pt>
                <c:pt idx="1">
                  <c:v>384.89</c:v>
                </c:pt>
                <c:pt idx="2">
                  <c:v>379</c:v>
                </c:pt>
                <c:pt idx="3">
                  <c:v>375.26</c:v>
                </c:pt>
                <c:pt idx="4">
                  <c:v>379.54</c:v>
                </c:pt>
                <c:pt idx="5">
                  <c:v>384.36</c:v>
                </c:pt>
                <c:pt idx="6">
                  <c:v>381</c:v>
                </c:pt>
              </c:numCache>
            </c:numRef>
          </c:val>
          <c:smooth val="0"/>
        </c:ser>
        <c:ser>
          <c:idx val="2"/>
          <c:order val="2"/>
          <c:tx>
            <c:strRef>
              <c:f>'BRMA Profile - South Lanarkshir'!$A$7</c:f>
              <c:strCache>
                <c:ptCount val="1"/>
                <c:pt idx="0">
                  <c:v>Median</c:v>
                </c:pt>
              </c:strCache>
            </c:strRef>
          </c:tx>
          <c:cat>
            <c:numRef>
              <c:f>'BRMA Profile - South Lanarkshir'!$B$5:$H$5</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Lanarkshir'!$B$7:$H$7</c:f>
              <c:numCache>
                <c:formatCode>#,##0</c:formatCode>
                <c:ptCount val="7"/>
                <c:pt idx="0">
                  <c:v>375</c:v>
                </c:pt>
                <c:pt idx="1">
                  <c:v>375</c:v>
                </c:pt>
                <c:pt idx="2">
                  <c:v>375</c:v>
                </c:pt>
                <c:pt idx="3">
                  <c:v>375</c:v>
                </c:pt>
                <c:pt idx="4">
                  <c:v>375</c:v>
                </c:pt>
                <c:pt idx="5">
                  <c:v>380</c:v>
                </c:pt>
                <c:pt idx="6">
                  <c:v>375</c:v>
                </c:pt>
              </c:numCache>
            </c:numRef>
          </c:val>
          <c:smooth val="0"/>
        </c:ser>
        <c:ser>
          <c:idx val="3"/>
          <c:order val="3"/>
          <c:tx>
            <c:strRef>
              <c:f>'BRMA Profile - South Lanarkshir'!$A$6</c:f>
              <c:strCache>
                <c:ptCount val="1"/>
                <c:pt idx="0">
                  <c:v>Lower Quartile</c:v>
                </c:pt>
              </c:strCache>
            </c:strRef>
          </c:tx>
          <c:marker>
            <c:symbol val="circle"/>
            <c:size val="7"/>
          </c:marker>
          <c:cat>
            <c:numRef>
              <c:f>'BRMA Profile - South Lanarkshir'!$B$5:$H$5</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Lanarkshir'!$B$6:$H$6</c:f>
              <c:numCache>
                <c:formatCode>#,##0</c:formatCode>
                <c:ptCount val="7"/>
                <c:pt idx="0">
                  <c:v>350</c:v>
                </c:pt>
                <c:pt idx="1">
                  <c:v>350</c:v>
                </c:pt>
                <c:pt idx="2">
                  <c:v>350</c:v>
                </c:pt>
                <c:pt idx="3">
                  <c:v>350</c:v>
                </c:pt>
                <c:pt idx="4">
                  <c:v>350</c:v>
                </c:pt>
                <c:pt idx="5">
                  <c:v>350</c:v>
                </c:pt>
                <c:pt idx="6">
                  <c:v>350</c:v>
                </c:pt>
              </c:numCache>
            </c:numRef>
          </c:val>
          <c:smooth val="0"/>
        </c:ser>
        <c:dLbls>
          <c:showLegendKey val="0"/>
          <c:showVal val="0"/>
          <c:showCatName val="0"/>
          <c:showSerName val="0"/>
          <c:showPercent val="0"/>
          <c:showBubbleSize val="0"/>
        </c:dLbls>
        <c:marker val="1"/>
        <c:smooth val="0"/>
        <c:axId val="144960512"/>
        <c:axId val="144962304"/>
      </c:lineChart>
      <c:catAx>
        <c:axId val="144960512"/>
        <c:scaling>
          <c:orientation val="minMax"/>
        </c:scaling>
        <c:delete val="0"/>
        <c:axPos val="b"/>
        <c:numFmt formatCode="General" sourceLinked="1"/>
        <c:majorTickMark val="none"/>
        <c:minorTickMark val="none"/>
        <c:tickLblPos val="nextTo"/>
        <c:txPr>
          <a:bodyPr/>
          <a:lstStyle/>
          <a:p>
            <a:pPr>
              <a:defRPr sz="800"/>
            </a:pPr>
            <a:endParaRPr lang="en-US"/>
          </a:p>
        </c:txPr>
        <c:crossAx val="144962304"/>
        <c:crosses val="autoZero"/>
        <c:auto val="1"/>
        <c:lblAlgn val="ctr"/>
        <c:lblOffset val="100"/>
        <c:noMultiLvlLbl val="0"/>
      </c:catAx>
      <c:valAx>
        <c:axId val="144962304"/>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4960512"/>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South Lanarkshir'!$A$31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South Lanarkshir'!$B$27:$H$27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Lanarkshir'!$B$31:$H$31</c:f>
              <c:numCache>
                <c:formatCode>#,##0</c:formatCode>
                <c:ptCount val="7"/>
                <c:pt idx="0">
                  <c:v>525</c:v>
                </c:pt>
                <c:pt idx="1">
                  <c:v>550</c:v>
                </c:pt>
                <c:pt idx="2">
                  <c:v>550</c:v>
                </c:pt>
                <c:pt idx="3">
                  <c:v>545</c:v>
                </c:pt>
                <c:pt idx="4">
                  <c:v>550</c:v>
                </c:pt>
                <c:pt idx="5">
                  <c:v>550</c:v>
                </c:pt>
                <c:pt idx="6">
                  <c:v>550</c:v>
                </c:pt>
              </c:numCache>
            </c:numRef>
          </c:val>
          <c:smooth val="0"/>
        </c:ser>
        <c:ser>
          <c:idx val="2"/>
          <c:order val="1"/>
          <c:tx>
            <c:strRef>
              <c:f>'BRMA Profile - South Lanarkshir'!$A$30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South Lanarkshir'!$B$27:$H$27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Lanarkshir'!$B$30:$H$30</c:f>
              <c:numCache>
                <c:formatCode>#,##0</c:formatCode>
                <c:ptCount val="7"/>
                <c:pt idx="0">
                  <c:v>480.55</c:v>
                </c:pt>
                <c:pt idx="1">
                  <c:v>492.1</c:v>
                </c:pt>
                <c:pt idx="2">
                  <c:v>485.26</c:v>
                </c:pt>
                <c:pt idx="3">
                  <c:v>490.7</c:v>
                </c:pt>
                <c:pt idx="4">
                  <c:v>494.06</c:v>
                </c:pt>
                <c:pt idx="5">
                  <c:v>497.05</c:v>
                </c:pt>
                <c:pt idx="6">
                  <c:v>500.05</c:v>
                </c:pt>
              </c:numCache>
            </c:numRef>
          </c:val>
          <c:smooth val="0"/>
        </c:ser>
        <c:ser>
          <c:idx val="1"/>
          <c:order val="2"/>
          <c:tx>
            <c:strRef>
              <c:f>'BRMA Profile - South Lanarkshir'!$A$29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South Lanarkshir'!$B$27:$H$27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Lanarkshir'!$B$29:$H$29</c:f>
              <c:numCache>
                <c:formatCode>#,##0</c:formatCode>
                <c:ptCount val="7"/>
                <c:pt idx="0">
                  <c:v>460</c:v>
                </c:pt>
                <c:pt idx="1">
                  <c:v>475</c:v>
                </c:pt>
                <c:pt idx="2">
                  <c:v>475</c:v>
                </c:pt>
                <c:pt idx="3">
                  <c:v>475</c:v>
                </c:pt>
                <c:pt idx="4">
                  <c:v>475</c:v>
                </c:pt>
                <c:pt idx="5">
                  <c:v>475</c:v>
                </c:pt>
                <c:pt idx="6">
                  <c:v>475</c:v>
                </c:pt>
              </c:numCache>
            </c:numRef>
          </c:val>
          <c:smooth val="0"/>
        </c:ser>
        <c:ser>
          <c:idx val="0"/>
          <c:order val="3"/>
          <c:tx>
            <c:strRef>
              <c:f>'BRMA Profile - South Lanarkshir'!$A$28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South Lanarkshir'!$B$27:$H$27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Lanarkshir'!$B$28:$H$28</c:f>
              <c:numCache>
                <c:formatCode>#,##0</c:formatCode>
                <c:ptCount val="7"/>
                <c:pt idx="0">
                  <c:v>425</c:v>
                </c:pt>
                <c:pt idx="1">
                  <c:v>435</c:v>
                </c:pt>
                <c:pt idx="2">
                  <c:v>425</c:v>
                </c:pt>
                <c:pt idx="3">
                  <c:v>435</c:v>
                </c:pt>
                <c:pt idx="4">
                  <c:v>447.5</c:v>
                </c:pt>
                <c:pt idx="5" formatCode="General">
                  <c:v>450</c:v>
                </c:pt>
                <c:pt idx="6" formatCode="General">
                  <c:v>450</c:v>
                </c:pt>
              </c:numCache>
            </c:numRef>
          </c:val>
          <c:smooth val="0"/>
        </c:ser>
        <c:dLbls>
          <c:showLegendKey val="0"/>
          <c:showVal val="0"/>
          <c:showCatName val="0"/>
          <c:showSerName val="0"/>
          <c:showPercent val="0"/>
          <c:showBubbleSize val="0"/>
        </c:dLbls>
        <c:marker val="1"/>
        <c:smooth val="0"/>
        <c:axId val="141798784"/>
        <c:axId val="141800960"/>
      </c:lineChart>
      <c:catAx>
        <c:axId val="141798784"/>
        <c:scaling>
          <c:orientation val="minMax"/>
        </c:scaling>
        <c:delete val="0"/>
        <c:axPos val="b"/>
        <c:numFmt formatCode="General" sourceLinked="1"/>
        <c:majorTickMark val="none"/>
        <c:minorTickMark val="none"/>
        <c:tickLblPos val="nextTo"/>
        <c:txPr>
          <a:bodyPr/>
          <a:lstStyle/>
          <a:p>
            <a:pPr>
              <a:defRPr sz="800"/>
            </a:pPr>
            <a:endParaRPr lang="en-US"/>
          </a:p>
        </c:txPr>
        <c:crossAx val="141800960"/>
        <c:crosses val="autoZero"/>
        <c:auto val="1"/>
        <c:lblAlgn val="ctr"/>
        <c:lblOffset val="100"/>
        <c:noMultiLvlLbl val="0"/>
      </c:catAx>
      <c:valAx>
        <c:axId val="14180096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17987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South Lanarkshir'!$A$53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South Lanarkshir'!$B$49:$H$49</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Lanarkshir'!$B$53:$H$53</c:f>
              <c:numCache>
                <c:formatCode>#,##0</c:formatCode>
                <c:ptCount val="7"/>
                <c:pt idx="0">
                  <c:v>675</c:v>
                </c:pt>
                <c:pt idx="1">
                  <c:v>675</c:v>
                </c:pt>
                <c:pt idx="2">
                  <c:v>695</c:v>
                </c:pt>
                <c:pt idx="3">
                  <c:v>695</c:v>
                </c:pt>
                <c:pt idx="4">
                  <c:v>670</c:v>
                </c:pt>
                <c:pt idx="5">
                  <c:v>695</c:v>
                </c:pt>
                <c:pt idx="6">
                  <c:v>695</c:v>
                </c:pt>
              </c:numCache>
            </c:numRef>
          </c:val>
          <c:smooth val="0"/>
        </c:ser>
        <c:ser>
          <c:idx val="1"/>
          <c:order val="1"/>
          <c:tx>
            <c:strRef>
              <c:f>'BRMA Profile - South Lanarkshir'!$A$52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South Lanarkshir'!$B$49:$H$49</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Lanarkshir'!$B$52:$H$52</c:f>
              <c:numCache>
                <c:formatCode>#,##0</c:formatCode>
                <c:ptCount val="7"/>
                <c:pt idx="0">
                  <c:v>626.88</c:v>
                </c:pt>
                <c:pt idx="1">
                  <c:v>618.54</c:v>
                </c:pt>
                <c:pt idx="2">
                  <c:v>625.94000000000005</c:v>
                </c:pt>
                <c:pt idx="3">
                  <c:v>615.73</c:v>
                </c:pt>
                <c:pt idx="4">
                  <c:v>617.05999999999995</c:v>
                </c:pt>
                <c:pt idx="5">
                  <c:v>634.01</c:v>
                </c:pt>
                <c:pt idx="6">
                  <c:v>636.58000000000004</c:v>
                </c:pt>
              </c:numCache>
            </c:numRef>
          </c:val>
          <c:smooth val="0"/>
        </c:ser>
        <c:ser>
          <c:idx val="2"/>
          <c:order val="2"/>
          <c:tx>
            <c:strRef>
              <c:f>'BRMA Profile - South Lanarkshir'!$A$51</c:f>
              <c:strCache>
                <c:ptCount val="1"/>
                <c:pt idx="0">
                  <c:v>Median</c:v>
                </c:pt>
              </c:strCache>
            </c:strRef>
          </c:tx>
          <c:cat>
            <c:numRef>
              <c:f>'BRMA Profile - South Lanarkshir'!$B$49:$H$49</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Lanarkshir'!$B$51:$H$51</c:f>
              <c:numCache>
                <c:formatCode>#,##0</c:formatCode>
                <c:ptCount val="7"/>
                <c:pt idx="0">
                  <c:v>595</c:v>
                </c:pt>
                <c:pt idx="1">
                  <c:v>595</c:v>
                </c:pt>
                <c:pt idx="2">
                  <c:v>595</c:v>
                </c:pt>
                <c:pt idx="3">
                  <c:v>595</c:v>
                </c:pt>
                <c:pt idx="4">
                  <c:v>600</c:v>
                </c:pt>
                <c:pt idx="5">
                  <c:v>600</c:v>
                </c:pt>
                <c:pt idx="6">
                  <c:v>625</c:v>
                </c:pt>
              </c:numCache>
            </c:numRef>
          </c:val>
          <c:smooth val="0"/>
        </c:ser>
        <c:ser>
          <c:idx val="3"/>
          <c:order val="3"/>
          <c:tx>
            <c:strRef>
              <c:f>'BRMA Profile - South Lanarkshir'!$A$50</c:f>
              <c:strCache>
                <c:ptCount val="1"/>
                <c:pt idx="0">
                  <c:v>Lower Quartile</c:v>
                </c:pt>
              </c:strCache>
            </c:strRef>
          </c:tx>
          <c:marker>
            <c:symbol val="circle"/>
            <c:size val="7"/>
          </c:marker>
          <c:cat>
            <c:numRef>
              <c:f>'BRMA Profile - South Lanarkshir'!$B$49:$H$49</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Lanarkshir'!$B$50:$H$50</c:f>
              <c:numCache>
                <c:formatCode>#,##0</c:formatCode>
                <c:ptCount val="7"/>
                <c:pt idx="0">
                  <c:v>550</c:v>
                </c:pt>
                <c:pt idx="1">
                  <c:v>550</c:v>
                </c:pt>
                <c:pt idx="2">
                  <c:v>550</c:v>
                </c:pt>
                <c:pt idx="3">
                  <c:v>525</c:v>
                </c:pt>
                <c:pt idx="4">
                  <c:v>550</c:v>
                </c:pt>
                <c:pt idx="5">
                  <c:v>550</c:v>
                </c:pt>
                <c:pt idx="6">
                  <c:v>550</c:v>
                </c:pt>
              </c:numCache>
            </c:numRef>
          </c:val>
          <c:smooth val="0"/>
        </c:ser>
        <c:dLbls>
          <c:showLegendKey val="0"/>
          <c:showVal val="0"/>
          <c:showCatName val="0"/>
          <c:showSerName val="0"/>
          <c:showPercent val="0"/>
          <c:showBubbleSize val="0"/>
        </c:dLbls>
        <c:marker val="1"/>
        <c:smooth val="0"/>
        <c:axId val="145081088"/>
        <c:axId val="145082624"/>
      </c:lineChart>
      <c:catAx>
        <c:axId val="145081088"/>
        <c:scaling>
          <c:orientation val="minMax"/>
        </c:scaling>
        <c:delete val="0"/>
        <c:axPos val="b"/>
        <c:numFmt formatCode="General" sourceLinked="1"/>
        <c:majorTickMark val="none"/>
        <c:minorTickMark val="none"/>
        <c:tickLblPos val="nextTo"/>
        <c:txPr>
          <a:bodyPr/>
          <a:lstStyle/>
          <a:p>
            <a:pPr>
              <a:defRPr sz="800"/>
            </a:pPr>
            <a:endParaRPr lang="en-US"/>
          </a:p>
        </c:txPr>
        <c:crossAx val="145082624"/>
        <c:crosses val="autoZero"/>
        <c:auto val="1"/>
        <c:lblAlgn val="ctr"/>
        <c:lblOffset val="100"/>
        <c:noMultiLvlLbl val="0"/>
      </c:catAx>
      <c:valAx>
        <c:axId val="14508262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0810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South Lanarkshir'!$A$75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South Lanarkshir'!$B$71:$H$71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Lanarkshir'!$B$75:$H$75</c:f>
              <c:numCache>
                <c:formatCode>#,##0</c:formatCode>
                <c:ptCount val="7"/>
                <c:pt idx="0">
                  <c:v>900</c:v>
                </c:pt>
                <c:pt idx="1">
                  <c:v>995</c:v>
                </c:pt>
                <c:pt idx="2">
                  <c:v>995</c:v>
                </c:pt>
                <c:pt idx="3">
                  <c:v>995</c:v>
                </c:pt>
                <c:pt idx="4">
                  <c:v>1100</c:v>
                </c:pt>
                <c:pt idx="5">
                  <c:v>1200</c:v>
                </c:pt>
                <c:pt idx="6">
                  <c:v>1192.5</c:v>
                </c:pt>
              </c:numCache>
            </c:numRef>
          </c:val>
          <c:smooth val="0"/>
        </c:ser>
        <c:ser>
          <c:idx val="1"/>
          <c:order val="1"/>
          <c:tx>
            <c:strRef>
              <c:f>'BRMA Profile - South Lanarkshir'!$A$74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South Lanarkshir'!$B$71:$H$71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Lanarkshir'!$B$74:$H$74</c:f>
              <c:numCache>
                <c:formatCode>#,##0</c:formatCode>
                <c:ptCount val="7"/>
                <c:pt idx="0">
                  <c:v>924.21</c:v>
                </c:pt>
                <c:pt idx="1">
                  <c:v>925.78</c:v>
                </c:pt>
                <c:pt idx="2">
                  <c:v>956.99</c:v>
                </c:pt>
                <c:pt idx="3">
                  <c:v>893.4</c:v>
                </c:pt>
                <c:pt idx="4">
                  <c:v>976.84</c:v>
                </c:pt>
                <c:pt idx="5">
                  <c:v>1042.67</c:v>
                </c:pt>
                <c:pt idx="6">
                  <c:v>1022.17</c:v>
                </c:pt>
              </c:numCache>
            </c:numRef>
          </c:val>
          <c:smooth val="0"/>
        </c:ser>
        <c:ser>
          <c:idx val="2"/>
          <c:order val="2"/>
          <c:tx>
            <c:strRef>
              <c:f>'BRMA Profile - South Lanarkshir'!$A$73</c:f>
              <c:strCache>
                <c:ptCount val="1"/>
                <c:pt idx="0">
                  <c:v>Median</c:v>
                </c:pt>
              </c:strCache>
            </c:strRef>
          </c:tx>
          <c:cat>
            <c:numRef>
              <c:f>'BRMA Profile - South Lanarkshir'!$B$71:$H$71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Lanarkshir'!$B$73:$H$73</c:f>
              <c:numCache>
                <c:formatCode>#,##0</c:formatCode>
                <c:ptCount val="7"/>
                <c:pt idx="0">
                  <c:v>849.5</c:v>
                </c:pt>
                <c:pt idx="1">
                  <c:v>850</c:v>
                </c:pt>
                <c:pt idx="2">
                  <c:v>885</c:v>
                </c:pt>
                <c:pt idx="3">
                  <c:v>847.5</c:v>
                </c:pt>
                <c:pt idx="4">
                  <c:v>925</c:v>
                </c:pt>
                <c:pt idx="5">
                  <c:v>970</c:v>
                </c:pt>
                <c:pt idx="6">
                  <c:v>900</c:v>
                </c:pt>
              </c:numCache>
            </c:numRef>
          </c:val>
          <c:smooth val="0"/>
        </c:ser>
        <c:ser>
          <c:idx val="3"/>
          <c:order val="3"/>
          <c:tx>
            <c:strRef>
              <c:f>'BRMA Profile - South Lanarkshir'!$A$72</c:f>
              <c:strCache>
                <c:ptCount val="1"/>
                <c:pt idx="0">
                  <c:v>Lower Quartile</c:v>
                </c:pt>
              </c:strCache>
            </c:strRef>
          </c:tx>
          <c:marker>
            <c:symbol val="circle"/>
            <c:size val="7"/>
          </c:marker>
          <c:cat>
            <c:numRef>
              <c:f>'BRMA Profile - South Lanarkshir'!$B$71:$H$71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Lanarkshir'!$B$72:$H$72</c:f>
              <c:numCache>
                <c:formatCode>#,##0</c:formatCode>
                <c:ptCount val="7"/>
                <c:pt idx="0">
                  <c:v>750</c:v>
                </c:pt>
                <c:pt idx="1">
                  <c:v>750</c:v>
                </c:pt>
                <c:pt idx="2">
                  <c:v>795</c:v>
                </c:pt>
                <c:pt idx="3">
                  <c:v>750</c:v>
                </c:pt>
                <c:pt idx="4">
                  <c:v>800</c:v>
                </c:pt>
                <c:pt idx="5">
                  <c:v>825</c:v>
                </c:pt>
                <c:pt idx="6">
                  <c:v>812.5</c:v>
                </c:pt>
              </c:numCache>
            </c:numRef>
          </c:val>
          <c:smooth val="0"/>
        </c:ser>
        <c:dLbls>
          <c:showLegendKey val="0"/>
          <c:showVal val="0"/>
          <c:showCatName val="0"/>
          <c:showSerName val="0"/>
          <c:showPercent val="0"/>
          <c:showBubbleSize val="0"/>
        </c:dLbls>
        <c:marker val="1"/>
        <c:smooth val="0"/>
        <c:axId val="144991744"/>
        <c:axId val="144993280"/>
      </c:lineChart>
      <c:catAx>
        <c:axId val="144991744"/>
        <c:scaling>
          <c:orientation val="minMax"/>
        </c:scaling>
        <c:delete val="0"/>
        <c:axPos val="b"/>
        <c:numFmt formatCode="General" sourceLinked="1"/>
        <c:majorTickMark val="none"/>
        <c:minorTickMark val="none"/>
        <c:tickLblPos val="nextTo"/>
        <c:txPr>
          <a:bodyPr/>
          <a:lstStyle/>
          <a:p>
            <a:pPr>
              <a:defRPr sz="800"/>
            </a:pPr>
            <a:endParaRPr lang="en-US"/>
          </a:p>
        </c:txPr>
        <c:crossAx val="144993280"/>
        <c:crosses val="autoZero"/>
        <c:auto val="1"/>
        <c:lblAlgn val="ctr"/>
        <c:lblOffset val="100"/>
        <c:noMultiLvlLbl val="0"/>
      </c:catAx>
      <c:valAx>
        <c:axId val="14499328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49917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South Lanarkshir'!$A$97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South Lanarkshir'!$B$93:$H$93</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Lanarkshir'!$B$97:$H$97</c:f>
              <c:numCache>
                <c:formatCode>#,##0</c:formatCode>
                <c:ptCount val="7"/>
                <c:pt idx="0">
                  <c:v>320.67</c:v>
                </c:pt>
                <c:pt idx="1">
                  <c:v>303</c:v>
                </c:pt>
                <c:pt idx="2">
                  <c:v>320</c:v>
                </c:pt>
                <c:pt idx="3">
                  <c:v>317.5</c:v>
                </c:pt>
                <c:pt idx="4">
                  <c:v>325</c:v>
                </c:pt>
                <c:pt idx="5">
                  <c:v>359.52</c:v>
                </c:pt>
                <c:pt idx="6">
                  <c:v>350</c:v>
                </c:pt>
              </c:numCache>
            </c:numRef>
          </c:val>
          <c:smooth val="0"/>
        </c:ser>
        <c:ser>
          <c:idx val="1"/>
          <c:order val="1"/>
          <c:tx>
            <c:strRef>
              <c:f>'BRMA Profile - South Lanarkshir'!$A$96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South Lanarkshir'!$B$93:$H$93</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Lanarkshir'!$B$96:$H$96</c:f>
              <c:numCache>
                <c:formatCode>#,##0</c:formatCode>
                <c:ptCount val="7"/>
                <c:pt idx="0">
                  <c:v>309.07</c:v>
                </c:pt>
                <c:pt idx="1">
                  <c:v>290.62</c:v>
                </c:pt>
                <c:pt idx="2">
                  <c:v>304</c:v>
                </c:pt>
                <c:pt idx="3">
                  <c:v>292.51</c:v>
                </c:pt>
                <c:pt idx="4">
                  <c:v>302.57</c:v>
                </c:pt>
                <c:pt idx="5">
                  <c:v>325.39</c:v>
                </c:pt>
                <c:pt idx="6">
                  <c:v>315.10000000000002</c:v>
                </c:pt>
              </c:numCache>
            </c:numRef>
          </c:val>
          <c:smooth val="0"/>
        </c:ser>
        <c:ser>
          <c:idx val="2"/>
          <c:order val="2"/>
          <c:tx>
            <c:strRef>
              <c:f>'BRMA Profile - South Lanarkshir'!$A$95</c:f>
              <c:strCache>
                <c:ptCount val="1"/>
                <c:pt idx="0">
                  <c:v>Median</c:v>
                </c:pt>
              </c:strCache>
            </c:strRef>
          </c:tx>
          <c:cat>
            <c:numRef>
              <c:f>'BRMA Profile - South Lanarkshir'!$B$93:$H$93</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Lanarkshir'!$B$95:$H$95</c:f>
              <c:numCache>
                <c:formatCode>#,##0</c:formatCode>
                <c:ptCount val="7"/>
                <c:pt idx="0">
                  <c:v>300</c:v>
                </c:pt>
                <c:pt idx="1">
                  <c:v>285</c:v>
                </c:pt>
                <c:pt idx="2">
                  <c:v>300</c:v>
                </c:pt>
                <c:pt idx="3">
                  <c:v>300</c:v>
                </c:pt>
                <c:pt idx="4">
                  <c:v>300</c:v>
                </c:pt>
                <c:pt idx="5">
                  <c:v>325</c:v>
                </c:pt>
                <c:pt idx="6">
                  <c:v>309.68</c:v>
                </c:pt>
              </c:numCache>
            </c:numRef>
          </c:val>
          <c:smooth val="0"/>
        </c:ser>
        <c:ser>
          <c:idx val="3"/>
          <c:order val="3"/>
          <c:tx>
            <c:strRef>
              <c:f>'BRMA Profile - South Lanarkshir'!$A$94</c:f>
              <c:strCache>
                <c:ptCount val="1"/>
                <c:pt idx="0">
                  <c:v>Lower Quartile</c:v>
                </c:pt>
              </c:strCache>
            </c:strRef>
          </c:tx>
          <c:marker>
            <c:symbol val="circle"/>
            <c:size val="7"/>
          </c:marker>
          <c:cat>
            <c:numRef>
              <c:f>'BRMA Profile - South Lanarkshir'!$B$93:$H$93</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Lanarkshir'!$B$94:$H$94</c:f>
              <c:numCache>
                <c:formatCode>#,##0</c:formatCode>
                <c:ptCount val="7"/>
                <c:pt idx="0">
                  <c:v>299</c:v>
                </c:pt>
                <c:pt idx="1">
                  <c:v>252.5</c:v>
                </c:pt>
                <c:pt idx="2">
                  <c:v>260</c:v>
                </c:pt>
                <c:pt idx="3">
                  <c:v>260</c:v>
                </c:pt>
                <c:pt idx="4">
                  <c:v>271.66000000000003</c:v>
                </c:pt>
                <c:pt idx="5">
                  <c:v>275</c:v>
                </c:pt>
                <c:pt idx="6">
                  <c:v>275</c:v>
                </c:pt>
              </c:numCache>
            </c:numRef>
          </c:val>
          <c:smooth val="0"/>
        </c:ser>
        <c:dLbls>
          <c:showLegendKey val="0"/>
          <c:showVal val="0"/>
          <c:showCatName val="0"/>
          <c:showSerName val="0"/>
          <c:showPercent val="0"/>
          <c:showBubbleSize val="0"/>
        </c:dLbls>
        <c:marker val="1"/>
        <c:smooth val="0"/>
        <c:axId val="145025280"/>
        <c:axId val="145821696"/>
      </c:lineChart>
      <c:catAx>
        <c:axId val="145025280"/>
        <c:scaling>
          <c:orientation val="minMax"/>
        </c:scaling>
        <c:delete val="0"/>
        <c:axPos val="b"/>
        <c:numFmt formatCode="General" sourceLinked="1"/>
        <c:majorTickMark val="none"/>
        <c:minorTickMark val="none"/>
        <c:tickLblPos val="nextTo"/>
        <c:txPr>
          <a:bodyPr/>
          <a:lstStyle/>
          <a:p>
            <a:pPr>
              <a:defRPr sz="800"/>
            </a:pPr>
            <a:endParaRPr lang="en-US"/>
          </a:p>
        </c:txPr>
        <c:crossAx val="145821696"/>
        <c:crosses val="autoZero"/>
        <c:auto val="1"/>
        <c:lblAlgn val="ctr"/>
        <c:lblOffset val="100"/>
        <c:noMultiLvlLbl val="0"/>
      </c:catAx>
      <c:valAx>
        <c:axId val="14582169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025280"/>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South Lanarkshir'!$I$6</c:f>
              <c:strCache>
                <c:ptCount val="1"/>
                <c:pt idx="0">
                  <c:v>Lower Quartile</c:v>
                </c:pt>
              </c:strCache>
            </c:strRef>
          </c:tx>
          <c:invertIfNegative val="0"/>
          <c:cat>
            <c:strRef>
              <c:f>'BRMA Profile - South Lanarkshir'!$J$5:$P$5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Lanarkshir'!$J$6:$P$6</c:f>
              <c:numCache>
                <c:formatCode>0.0%</c:formatCode>
                <c:ptCount val="7"/>
                <c:pt idx="0">
                  <c:v>0</c:v>
                </c:pt>
                <c:pt idx="1">
                  <c:v>0</c:v>
                </c:pt>
                <c:pt idx="2">
                  <c:v>0</c:v>
                </c:pt>
                <c:pt idx="3">
                  <c:v>0</c:v>
                </c:pt>
                <c:pt idx="4">
                  <c:v>0</c:v>
                </c:pt>
                <c:pt idx="5">
                  <c:v>0</c:v>
                </c:pt>
                <c:pt idx="6">
                  <c:v>0</c:v>
                </c:pt>
              </c:numCache>
            </c:numRef>
          </c:val>
        </c:ser>
        <c:ser>
          <c:idx val="2"/>
          <c:order val="1"/>
          <c:tx>
            <c:strRef>
              <c:f>'BRMA Profile - South Lanarkshir'!$I$7</c:f>
              <c:strCache>
                <c:ptCount val="1"/>
                <c:pt idx="0">
                  <c:v>Median</c:v>
                </c:pt>
              </c:strCache>
            </c:strRef>
          </c:tx>
          <c:invertIfNegative val="0"/>
          <c:cat>
            <c:strRef>
              <c:f>'BRMA Profile - South Lanarkshir'!$J$5:$P$5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Lanarkshir'!$J$7:$P$7</c:f>
              <c:numCache>
                <c:formatCode>0.0%</c:formatCode>
                <c:ptCount val="7"/>
                <c:pt idx="0">
                  <c:v>0</c:v>
                </c:pt>
                <c:pt idx="1">
                  <c:v>0</c:v>
                </c:pt>
                <c:pt idx="2">
                  <c:v>0</c:v>
                </c:pt>
                <c:pt idx="3">
                  <c:v>0</c:v>
                </c:pt>
                <c:pt idx="4">
                  <c:v>1.3333333333333419E-2</c:v>
                </c:pt>
                <c:pt idx="5">
                  <c:v>-1.3157894736842146E-2</c:v>
                </c:pt>
                <c:pt idx="6">
                  <c:v>0</c:v>
                </c:pt>
              </c:numCache>
            </c:numRef>
          </c:val>
        </c:ser>
        <c:ser>
          <c:idx val="0"/>
          <c:order val="2"/>
          <c:tx>
            <c:strRef>
              <c:f>'BRMA Profile - South Lanarkshir'!$I$8</c:f>
              <c:strCache>
                <c:ptCount val="1"/>
                <c:pt idx="0">
                  <c:v>Mean</c:v>
                </c:pt>
              </c:strCache>
            </c:strRef>
          </c:tx>
          <c:invertIfNegative val="0"/>
          <c:cat>
            <c:strRef>
              <c:f>'BRMA Profile - South Lanarkshir'!$J$5:$P$5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Lanarkshir'!$J$8:$P$8</c:f>
              <c:numCache>
                <c:formatCode>0.0%</c:formatCode>
                <c:ptCount val="7"/>
                <c:pt idx="0">
                  <c:v>6.3272936439457972E-3</c:v>
                </c:pt>
                <c:pt idx="1">
                  <c:v>-1.5303073605445694E-2</c:v>
                </c:pt>
                <c:pt idx="2">
                  <c:v>-9.8680738786279809E-3</c:v>
                </c:pt>
                <c:pt idx="3">
                  <c:v>1.1405425571603844E-2</c:v>
                </c:pt>
                <c:pt idx="4">
                  <c:v>1.2699583706592188E-2</c:v>
                </c:pt>
                <c:pt idx="5">
                  <c:v>-8.7418045582267068E-3</c:v>
                </c:pt>
                <c:pt idx="6">
                  <c:v>-3.8434387010746196E-3</c:v>
                </c:pt>
              </c:numCache>
            </c:numRef>
          </c:val>
        </c:ser>
        <c:ser>
          <c:idx val="1"/>
          <c:order val="3"/>
          <c:tx>
            <c:strRef>
              <c:f>'BRMA Profile - South Lanarkshir'!$I$9</c:f>
              <c:strCache>
                <c:ptCount val="1"/>
                <c:pt idx="0">
                  <c:v>Upper Quartile</c:v>
                </c:pt>
              </c:strCache>
            </c:strRef>
          </c:tx>
          <c:invertIfNegative val="0"/>
          <c:cat>
            <c:strRef>
              <c:f>'BRMA Profile - South Lanarkshir'!$J$5:$P$5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Lanarkshir'!$J$9:$P$9</c:f>
              <c:numCache>
                <c:formatCode>0.0%</c:formatCode>
                <c:ptCount val="7"/>
                <c:pt idx="0">
                  <c:v>0</c:v>
                </c:pt>
                <c:pt idx="1">
                  <c:v>0</c:v>
                </c:pt>
                <c:pt idx="2">
                  <c:v>0</c:v>
                </c:pt>
                <c:pt idx="3">
                  <c:v>1.2658227848101333E-2</c:v>
                </c:pt>
                <c:pt idx="4">
                  <c:v>0</c:v>
                </c:pt>
                <c:pt idx="5">
                  <c:v>0</c:v>
                </c:pt>
                <c:pt idx="6">
                  <c:v>1.2658227848101333E-2</c:v>
                </c:pt>
              </c:numCache>
            </c:numRef>
          </c:val>
        </c:ser>
        <c:dLbls>
          <c:showLegendKey val="0"/>
          <c:showVal val="0"/>
          <c:showCatName val="0"/>
          <c:showSerName val="0"/>
          <c:showPercent val="0"/>
          <c:showBubbleSize val="0"/>
        </c:dLbls>
        <c:gapWidth val="150"/>
        <c:axId val="145857536"/>
        <c:axId val="145871616"/>
      </c:barChart>
      <c:catAx>
        <c:axId val="145857536"/>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145871616"/>
        <c:crosses val="autoZero"/>
        <c:auto val="1"/>
        <c:lblAlgn val="ctr"/>
        <c:lblOffset val="100"/>
        <c:noMultiLvlLbl val="0"/>
      </c:catAx>
      <c:valAx>
        <c:axId val="145871616"/>
        <c:scaling>
          <c:orientation val="minMax"/>
          <c:max val="0.34000000000000008"/>
          <c:min val="-0.17"/>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58575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South Lanarkshir'!$I$28</c:f>
              <c:strCache>
                <c:ptCount val="1"/>
                <c:pt idx="0">
                  <c:v>Lower Quartile</c:v>
                </c:pt>
              </c:strCache>
            </c:strRef>
          </c:tx>
          <c:invertIfNegative val="0"/>
          <c:cat>
            <c:strRef>
              <c:f>'BRMA Profile - South Lanarkshir'!$J$27:$P$27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Lanarkshir'!$J$28:$P$28</c:f>
              <c:numCache>
                <c:formatCode>0.0%</c:formatCode>
                <c:ptCount val="7"/>
                <c:pt idx="0">
                  <c:v>2.3529411764705799E-2</c:v>
                </c:pt>
                <c:pt idx="1">
                  <c:v>-2.2988505747126409E-2</c:v>
                </c:pt>
                <c:pt idx="2">
                  <c:v>2.3529411764705799E-2</c:v>
                </c:pt>
                <c:pt idx="3">
                  <c:v>2.8735632183908066E-2</c:v>
                </c:pt>
                <c:pt idx="4">
                  <c:v>5.5865921787709993E-3</c:v>
                </c:pt>
                <c:pt idx="5">
                  <c:v>0</c:v>
                </c:pt>
                <c:pt idx="6">
                  <c:v>5.8823529411764719E-2</c:v>
                </c:pt>
              </c:numCache>
            </c:numRef>
          </c:val>
        </c:ser>
        <c:ser>
          <c:idx val="2"/>
          <c:order val="1"/>
          <c:tx>
            <c:strRef>
              <c:f>'BRMA Profile - South Lanarkshir'!$I$29</c:f>
              <c:strCache>
                <c:ptCount val="1"/>
                <c:pt idx="0">
                  <c:v>Median</c:v>
                </c:pt>
              </c:strCache>
            </c:strRef>
          </c:tx>
          <c:invertIfNegative val="0"/>
          <c:cat>
            <c:strRef>
              <c:f>'BRMA Profile - South Lanarkshir'!$J$27:$P$27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Lanarkshir'!$J$29:$P$29</c:f>
              <c:numCache>
                <c:formatCode>0.0%</c:formatCode>
                <c:ptCount val="7"/>
                <c:pt idx="0">
                  <c:v>3.2608695652173836E-2</c:v>
                </c:pt>
                <c:pt idx="1">
                  <c:v>0</c:v>
                </c:pt>
                <c:pt idx="2">
                  <c:v>0</c:v>
                </c:pt>
                <c:pt idx="3">
                  <c:v>0</c:v>
                </c:pt>
                <c:pt idx="4">
                  <c:v>0</c:v>
                </c:pt>
                <c:pt idx="5">
                  <c:v>0</c:v>
                </c:pt>
                <c:pt idx="6">
                  <c:v>3.2608695652173836E-2</c:v>
                </c:pt>
              </c:numCache>
            </c:numRef>
          </c:val>
        </c:ser>
        <c:ser>
          <c:idx val="0"/>
          <c:order val="2"/>
          <c:tx>
            <c:strRef>
              <c:f>'BRMA Profile - South Lanarkshir'!$I$30</c:f>
              <c:strCache>
                <c:ptCount val="1"/>
                <c:pt idx="0">
                  <c:v>Mean</c:v>
                </c:pt>
              </c:strCache>
            </c:strRef>
          </c:tx>
          <c:invertIfNegative val="0"/>
          <c:cat>
            <c:strRef>
              <c:f>'BRMA Profile - South Lanarkshir'!$J$27:$P$27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Lanarkshir'!$J$30:$P$30</c:f>
              <c:numCache>
                <c:formatCode>0.0%</c:formatCode>
                <c:ptCount val="7"/>
                <c:pt idx="0">
                  <c:v>2.4034959941733547E-2</c:v>
                </c:pt>
                <c:pt idx="1">
                  <c:v>-1.3899613899613916E-2</c:v>
                </c:pt>
                <c:pt idx="2">
                  <c:v>1.1210485100770606E-2</c:v>
                </c:pt>
                <c:pt idx="3">
                  <c:v>6.8473609129815483E-3</c:v>
                </c:pt>
                <c:pt idx="4">
                  <c:v>6.0518965307858608E-3</c:v>
                </c:pt>
                <c:pt idx="5">
                  <c:v>6.0356100995875295E-3</c:v>
                </c:pt>
                <c:pt idx="6">
                  <c:v>4.0578503797731758E-2</c:v>
                </c:pt>
              </c:numCache>
            </c:numRef>
          </c:val>
        </c:ser>
        <c:ser>
          <c:idx val="1"/>
          <c:order val="3"/>
          <c:tx>
            <c:strRef>
              <c:f>'BRMA Profile - South Lanarkshir'!$I$31</c:f>
              <c:strCache>
                <c:ptCount val="1"/>
                <c:pt idx="0">
                  <c:v>Upper Quartile</c:v>
                </c:pt>
              </c:strCache>
            </c:strRef>
          </c:tx>
          <c:invertIfNegative val="0"/>
          <c:cat>
            <c:strRef>
              <c:f>'BRMA Profile - South Lanarkshir'!$J$27:$P$27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Lanarkshir'!$J$31:$P$31</c:f>
              <c:numCache>
                <c:formatCode>0.0%</c:formatCode>
                <c:ptCount val="7"/>
                <c:pt idx="0">
                  <c:v>4.7619047619047672E-2</c:v>
                </c:pt>
                <c:pt idx="1">
                  <c:v>0</c:v>
                </c:pt>
                <c:pt idx="2">
                  <c:v>-9.0909090909090384E-3</c:v>
                </c:pt>
                <c:pt idx="3">
                  <c:v>9.1743119266054496E-3</c:v>
                </c:pt>
                <c:pt idx="4">
                  <c:v>0</c:v>
                </c:pt>
                <c:pt idx="5">
                  <c:v>0</c:v>
                </c:pt>
                <c:pt idx="6">
                  <c:v>4.7619047619047672E-2</c:v>
                </c:pt>
              </c:numCache>
            </c:numRef>
          </c:val>
        </c:ser>
        <c:dLbls>
          <c:showLegendKey val="0"/>
          <c:showVal val="0"/>
          <c:showCatName val="0"/>
          <c:showSerName val="0"/>
          <c:showPercent val="0"/>
          <c:showBubbleSize val="0"/>
        </c:dLbls>
        <c:gapWidth val="150"/>
        <c:axId val="145915904"/>
        <c:axId val="145917440"/>
      </c:barChart>
      <c:catAx>
        <c:axId val="14591590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5917440"/>
        <c:crosses val="autoZero"/>
        <c:auto val="1"/>
        <c:lblAlgn val="ctr"/>
        <c:lblOffset val="100"/>
        <c:noMultiLvlLbl val="0"/>
      </c:catAx>
      <c:valAx>
        <c:axId val="145917440"/>
        <c:scaling>
          <c:orientation val="minMax"/>
          <c:max val="0.34000000000000008"/>
          <c:min val="-0.17"/>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591590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South Lanarkshir'!$I$50</c:f>
              <c:strCache>
                <c:ptCount val="1"/>
                <c:pt idx="0">
                  <c:v>Lower Quartile</c:v>
                </c:pt>
              </c:strCache>
            </c:strRef>
          </c:tx>
          <c:invertIfNegative val="0"/>
          <c:cat>
            <c:strRef>
              <c:f>'BRMA Profile - South Lanarkshir'!$J$49:$P$49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Lanarkshir'!$J$50:$P$50</c:f>
              <c:numCache>
                <c:formatCode>0.0%</c:formatCode>
                <c:ptCount val="7"/>
                <c:pt idx="0">
                  <c:v>0</c:v>
                </c:pt>
                <c:pt idx="1">
                  <c:v>0</c:v>
                </c:pt>
                <c:pt idx="2">
                  <c:v>-4.5454545454545414E-2</c:v>
                </c:pt>
                <c:pt idx="3">
                  <c:v>4.7619047619047672E-2</c:v>
                </c:pt>
                <c:pt idx="4">
                  <c:v>0</c:v>
                </c:pt>
                <c:pt idx="5">
                  <c:v>0</c:v>
                </c:pt>
                <c:pt idx="6">
                  <c:v>0</c:v>
                </c:pt>
              </c:numCache>
            </c:numRef>
          </c:val>
        </c:ser>
        <c:ser>
          <c:idx val="2"/>
          <c:order val="1"/>
          <c:tx>
            <c:strRef>
              <c:f>'BRMA Profile - South Lanarkshir'!$I$51</c:f>
              <c:strCache>
                <c:ptCount val="1"/>
                <c:pt idx="0">
                  <c:v>Median</c:v>
                </c:pt>
              </c:strCache>
            </c:strRef>
          </c:tx>
          <c:invertIfNegative val="0"/>
          <c:cat>
            <c:strRef>
              <c:f>'BRMA Profile - South Lanarkshir'!$J$49:$P$49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Lanarkshir'!$J$51:$P$51</c:f>
              <c:numCache>
                <c:formatCode>0.0%</c:formatCode>
                <c:ptCount val="7"/>
                <c:pt idx="0">
                  <c:v>0</c:v>
                </c:pt>
                <c:pt idx="1">
                  <c:v>0</c:v>
                </c:pt>
                <c:pt idx="2">
                  <c:v>0</c:v>
                </c:pt>
                <c:pt idx="3">
                  <c:v>8.4033613445377853E-3</c:v>
                </c:pt>
                <c:pt idx="4">
                  <c:v>0</c:v>
                </c:pt>
                <c:pt idx="5">
                  <c:v>4.1666666666666741E-2</c:v>
                </c:pt>
                <c:pt idx="6">
                  <c:v>5.0420168067226934E-2</c:v>
                </c:pt>
              </c:numCache>
            </c:numRef>
          </c:val>
        </c:ser>
        <c:ser>
          <c:idx val="0"/>
          <c:order val="2"/>
          <c:tx>
            <c:strRef>
              <c:f>'BRMA Profile - South Lanarkshir'!$I$52</c:f>
              <c:strCache>
                <c:ptCount val="1"/>
                <c:pt idx="0">
                  <c:v>Mean</c:v>
                </c:pt>
              </c:strCache>
            </c:strRef>
          </c:tx>
          <c:invertIfNegative val="0"/>
          <c:cat>
            <c:strRef>
              <c:f>'BRMA Profile - South Lanarkshir'!$J$49:$P$49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Lanarkshir'!$J$52:$P$52</c:f>
              <c:numCache>
                <c:formatCode>0.0%</c:formatCode>
                <c:ptCount val="7"/>
                <c:pt idx="0">
                  <c:v>-1.3303981623277283E-2</c:v>
                </c:pt>
                <c:pt idx="1">
                  <c:v>1.1963656352055096E-2</c:v>
                </c:pt>
                <c:pt idx="2">
                  <c:v>-1.6311467552800663E-2</c:v>
                </c:pt>
                <c:pt idx="3">
                  <c:v>2.1600376788526443E-3</c:v>
                </c:pt>
                <c:pt idx="4">
                  <c:v>2.7468965740770734E-2</c:v>
                </c:pt>
                <c:pt idx="5">
                  <c:v>4.05356382391453E-3</c:v>
                </c:pt>
                <c:pt idx="6">
                  <c:v>1.5473455844818851E-2</c:v>
                </c:pt>
              </c:numCache>
            </c:numRef>
          </c:val>
        </c:ser>
        <c:ser>
          <c:idx val="1"/>
          <c:order val="3"/>
          <c:tx>
            <c:strRef>
              <c:f>'BRMA Profile - South Lanarkshir'!$I$53</c:f>
              <c:strCache>
                <c:ptCount val="1"/>
                <c:pt idx="0">
                  <c:v>Upper Quartile</c:v>
                </c:pt>
              </c:strCache>
            </c:strRef>
          </c:tx>
          <c:invertIfNegative val="0"/>
          <c:cat>
            <c:strRef>
              <c:f>'BRMA Profile - South Lanarkshir'!$J$49:$P$49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Lanarkshir'!$J$53:$P$53</c:f>
              <c:numCache>
                <c:formatCode>0.0%</c:formatCode>
                <c:ptCount val="7"/>
                <c:pt idx="0">
                  <c:v>0</c:v>
                </c:pt>
                <c:pt idx="1">
                  <c:v>2.9629629629629672E-2</c:v>
                </c:pt>
                <c:pt idx="2">
                  <c:v>0</c:v>
                </c:pt>
                <c:pt idx="3">
                  <c:v>-3.5971223021582732E-2</c:v>
                </c:pt>
                <c:pt idx="4">
                  <c:v>3.7313432835820892E-2</c:v>
                </c:pt>
                <c:pt idx="5">
                  <c:v>0</c:v>
                </c:pt>
                <c:pt idx="6">
                  <c:v>2.9629629629629672E-2</c:v>
                </c:pt>
              </c:numCache>
            </c:numRef>
          </c:val>
        </c:ser>
        <c:dLbls>
          <c:showLegendKey val="0"/>
          <c:showVal val="0"/>
          <c:showCatName val="0"/>
          <c:showSerName val="0"/>
          <c:showPercent val="0"/>
          <c:showBubbleSize val="0"/>
        </c:dLbls>
        <c:gapWidth val="150"/>
        <c:axId val="146031360"/>
        <c:axId val="146032896"/>
      </c:barChart>
      <c:catAx>
        <c:axId val="146031360"/>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6032896"/>
        <c:crosses val="autoZero"/>
        <c:auto val="1"/>
        <c:lblAlgn val="ctr"/>
        <c:lblOffset val="100"/>
        <c:noMultiLvlLbl val="0"/>
      </c:catAx>
      <c:valAx>
        <c:axId val="146032896"/>
        <c:scaling>
          <c:orientation val="minMax"/>
          <c:max val="0.34000000000000008"/>
          <c:min val="-0.17"/>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60313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South Lanarkshir'!$I$72</c:f>
              <c:strCache>
                <c:ptCount val="1"/>
                <c:pt idx="0">
                  <c:v>Lower Quartile</c:v>
                </c:pt>
              </c:strCache>
            </c:strRef>
          </c:tx>
          <c:invertIfNegative val="0"/>
          <c:cat>
            <c:strRef>
              <c:f>'BRMA Profile - South Lanarkshir'!$J$71:$P$71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Lanarkshir'!$J$72:$P$72</c:f>
              <c:numCache>
                <c:formatCode>0.0%</c:formatCode>
                <c:ptCount val="7"/>
                <c:pt idx="0">
                  <c:v>0</c:v>
                </c:pt>
                <c:pt idx="1">
                  <c:v>6.0000000000000053E-2</c:v>
                </c:pt>
                <c:pt idx="2">
                  <c:v>-5.6603773584905648E-2</c:v>
                </c:pt>
                <c:pt idx="3">
                  <c:v>6.6666666666666652E-2</c:v>
                </c:pt>
                <c:pt idx="4">
                  <c:v>3.125E-2</c:v>
                </c:pt>
                <c:pt idx="5">
                  <c:v>-1.5151515151515138E-2</c:v>
                </c:pt>
                <c:pt idx="6">
                  <c:v>8.3333333333333259E-2</c:v>
                </c:pt>
              </c:numCache>
            </c:numRef>
          </c:val>
        </c:ser>
        <c:ser>
          <c:idx val="2"/>
          <c:order val="1"/>
          <c:tx>
            <c:strRef>
              <c:f>'BRMA Profile - South Lanarkshir'!$I$73</c:f>
              <c:strCache>
                <c:ptCount val="1"/>
                <c:pt idx="0">
                  <c:v>Median</c:v>
                </c:pt>
              </c:strCache>
            </c:strRef>
          </c:tx>
          <c:invertIfNegative val="0"/>
          <c:cat>
            <c:strRef>
              <c:f>'BRMA Profile - South Lanarkshir'!$J$71:$P$71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Lanarkshir'!$J$73:$P$73</c:f>
              <c:numCache>
                <c:formatCode>0.0%</c:formatCode>
                <c:ptCount val="7"/>
                <c:pt idx="0">
                  <c:v>5.8858151854024321E-4</c:v>
                </c:pt>
                <c:pt idx="1">
                  <c:v>4.117647058823537E-2</c:v>
                </c:pt>
                <c:pt idx="2">
                  <c:v>-4.2372881355932202E-2</c:v>
                </c:pt>
                <c:pt idx="3">
                  <c:v>9.1445427728613637E-2</c:v>
                </c:pt>
                <c:pt idx="4">
                  <c:v>4.8648648648648596E-2</c:v>
                </c:pt>
                <c:pt idx="5">
                  <c:v>-7.2164948453608213E-2</c:v>
                </c:pt>
                <c:pt idx="6">
                  <c:v>5.9446733372572114E-2</c:v>
                </c:pt>
              </c:numCache>
            </c:numRef>
          </c:val>
        </c:ser>
        <c:ser>
          <c:idx val="0"/>
          <c:order val="2"/>
          <c:tx>
            <c:strRef>
              <c:f>'BRMA Profile - South Lanarkshir'!$I$74</c:f>
              <c:strCache>
                <c:ptCount val="1"/>
                <c:pt idx="0">
                  <c:v>Mean</c:v>
                </c:pt>
              </c:strCache>
            </c:strRef>
          </c:tx>
          <c:invertIfNegative val="0"/>
          <c:cat>
            <c:strRef>
              <c:f>'BRMA Profile - South Lanarkshir'!$J$71:$P$71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Lanarkshir'!$J$74:$P$74</c:f>
              <c:numCache>
                <c:formatCode>0.0%</c:formatCode>
                <c:ptCount val="7"/>
                <c:pt idx="0">
                  <c:v>1.6987481200159138E-3</c:v>
                </c:pt>
                <c:pt idx="1">
                  <c:v>3.3712113029013446E-2</c:v>
                </c:pt>
                <c:pt idx="2">
                  <c:v>-6.6447925265676777E-2</c:v>
                </c:pt>
                <c:pt idx="3">
                  <c:v>9.3396015222744655E-2</c:v>
                </c:pt>
                <c:pt idx="4">
                  <c:v>6.7390770238729081E-2</c:v>
                </c:pt>
                <c:pt idx="5">
                  <c:v>-1.9661062464634171E-2</c:v>
                </c:pt>
                <c:pt idx="6">
                  <c:v>0.10599322664762334</c:v>
                </c:pt>
              </c:numCache>
            </c:numRef>
          </c:val>
        </c:ser>
        <c:ser>
          <c:idx val="1"/>
          <c:order val="3"/>
          <c:tx>
            <c:strRef>
              <c:f>'BRMA Profile - South Lanarkshir'!$I$75</c:f>
              <c:strCache>
                <c:ptCount val="1"/>
                <c:pt idx="0">
                  <c:v>Upper Quartile</c:v>
                </c:pt>
              </c:strCache>
            </c:strRef>
          </c:tx>
          <c:invertIfNegative val="0"/>
          <c:cat>
            <c:strRef>
              <c:f>'BRMA Profile - South Lanarkshir'!$J$71:$P$71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Lanarkshir'!$J$75:$P$75</c:f>
              <c:numCache>
                <c:formatCode>0.0%</c:formatCode>
                <c:ptCount val="7"/>
                <c:pt idx="0">
                  <c:v>0.10555555555555562</c:v>
                </c:pt>
                <c:pt idx="1">
                  <c:v>0</c:v>
                </c:pt>
                <c:pt idx="2">
                  <c:v>0</c:v>
                </c:pt>
                <c:pt idx="3">
                  <c:v>0.10552763819095468</c:v>
                </c:pt>
                <c:pt idx="4">
                  <c:v>9.0909090909090828E-2</c:v>
                </c:pt>
                <c:pt idx="5">
                  <c:v>-6.2499999999999778E-3</c:v>
                </c:pt>
                <c:pt idx="6">
                  <c:v>0.32499999999999996</c:v>
                </c:pt>
              </c:numCache>
            </c:numRef>
          </c:val>
        </c:ser>
        <c:dLbls>
          <c:showLegendKey val="0"/>
          <c:showVal val="0"/>
          <c:showCatName val="0"/>
          <c:showSerName val="0"/>
          <c:showPercent val="0"/>
          <c:showBubbleSize val="0"/>
        </c:dLbls>
        <c:gapWidth val="150"/>
        <c:axId val="146068992"/>
        <c:axId val="146070528"/>
      </c:barChart>
      <c:catAx>
        <c:axId val="14606899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6070528"/>
        <c:crosses val="autoZero"/>
        <c:auto val="1"/>
        <c:lblAlgn val="ctr"/>
        <c:lblOffset val="100"/>
        <c:noMultiLvlLbl val="0"/>
      </c:catAx>
      <c:valAx>
        <c:axId val="146070528"/>
        <c:scaling>
          <c:orientation val="minMax"/>
          <c:max val="0.34000000000000008"/>
          <c:min val="-0.17"/>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606899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South Lanarkshir'!$I$94</c:f>
              <c:strCache>
                <c:ptCount val="1"/>
                <c:pt idx="0">
                  <c:v>Lower Quartile</c:v>
                </c:pt>
              </c:strCache>
            </c:strRef>
          </c:tx>
          <c:invertIfNegative val="0"/>
          <c:cat>
            <c:strRef>
              <c:f>'BRMA Profile - South Lanarkshir'!$J$93:$P$93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Lanarkshir'!$J$94:$P$94</c:f>
              <c:numCache>
                <c:formatCode>0.0%</c:formatCode>
                <c:ptCount val="7"/>
                <c:pt idx="0">
                  <c:v>-0.15551839464882944</c:v>
                </c:pt>
                <c:pt idx="1">
                  <c:v>2.9702970297029729E-2</c:v>
                </c:pt>
                <c:pt idx="2">
                  <c:v>0</c:v>
                </c:pt>
                <c:pt idx="3">
                  <c:v>4.484615384615398E-2</c:v>
                </c:pt>
                <c:pt idx="4">
                  <c:v>1.2294780240005743E-2</c:v>
                </c:pt>
                <c:pt idx="5">
                  <c:v>0</c:v>
                </c:pt>
                <c:pt idx="6">
                  <c:v>-8.026755852842804E-2</c:v>
                </c:pt>
              </c:numCache>
            </c:numRef>
          </c:val>
        </c:ser>
        <c:ser>
          <c:idx val="2"/>
          <c:order val="1"/>
          <c:tx>
            <c:strRef>
              <c:f>'BRMA Profile - South Lanarkshir'!$I$95</c:f>
              <c:strCache>
                <c:ptCount val="1"/>
                <c:pt idx="0">
                  <c:v>Median</c:v>
                </c:pt>
              </c:strCache>
            </c:strRef>
          </c:tx>
          <c:invertIfNegative val="0"/>
          <c:cat>
            <c:strRef>
              <c:f>'BRMA Profile - South Lanarkshir'!$J$93:$P$93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Lanarkshir'!$J$95:$P$95</c:f>
              <c:numCache>
                <c:formatCode>0.0%</c:formatCode>
                <c:ptCount val="7"/>
                <c:pt idx="0">
                  <c:v>-5.0000000000000044E-2</c:v>
                </c:pt>
                <c:pt idx="1">
                  <c:v>5.2631578947368363E-2</c:v>
                </c:pt>
                <c:pt idx="2">
                  <c:v>0</c:v>
                </c:pt>
                <c:pt idx="3">
                  <c:v>0</c:v>
                </c:pt>
                <c:pt idx="4">
                  <c:v>8.3333333333333259E-2</c:v>
                </c:pt>
                <c:pt idx="5">
                  <c:v>-4.7138461538461462E-2</c:v>
                </c:pt>
                <c:pt idx="6">
                  <c:v>3.2266666666666666E-2</c:v>
                </c:pt>
              </c:numCache>
            </c:numRef>
          </c:val>
        </c:ser>
        <c:ser>
          <c:idx val="0"/>
          <c:order val="2"/>
          <c:tx>
            <c:strRef>
              <c:f>'BRMA Profile - South Lanarkshir'!$I$96</c:f>
              <c:strCache>
                <c:ptCount val="1"/>
                <c:pt idx="0">
                  <c:v>Mean</c:v>
                </c:pt>
              </c:strCache>
            </c:strRef>
          </c:tx>
          <c:invertIfNegative val="0"/>
          <c:cat>
            <c:strRef>
              <c:f>'BRMA Profile - South Lanarkshir'!$J$93:$P$93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Lanarkshir'!$J$96:$P$96</c:f>
              <c:numCache>
                <c:formatCode>0.0%</c:formatCode>
                <c:ptCount val="7"/>
                <c:pt idx="0">
                  <c:v>-5.9695214676286912E-2</c:v>
                </c:pt>
                <c:pt idx="1">
                  <c:v>4.6039501754868928E-2</c:v>
                </c:pt>
                <c:pt idx="2">
                  <c:v>-3.7796052631578925E-2</c:v>
                </c:pt>
                <c:pt idx="3">
                  <c:v>3.4391986598748758E-2</c:v>
                </c:pt>
                <c:pt idx="4">
                  <c:v>7.5420563836467558E-2</c:v>
                </c:pt>
                <c:pt idx="5">
                  <c:v>-3.1623590153354364E-2</c:v>
                </c:pt>
                <c:pt idx="6">
                  <c:v>1.9510143333225649E-2</c:v>
                </c:pt>
              </c:numCache>
            </c:numRef>
          </c:val>
        </c:ser>
        <c:ser>
          <c:idx val="1"/>
          <c:order val="3"/>
          <c:tx>
            <c:strRef>
              <c:f>'BRMA Profile - South Lanarkshir'!$I$97</c:f>
              <c:strCache>
                <c:ptCount val="1"/>
                <c:pt idx="0">
                  <c:v>Upper Quartile</c:v>
                </c:pt>
              </c:strCache>
            </c:strRef>
          </c:tx>
          <c:invertIfNegative val="0"/>
          <c:cat>
            <c:strRef>
              <c:f>'BRMA Profile - South Lanarkshir'!$J$93:$P$93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South Lanarkshir'!$J$97:$P$97</c:f>
              <c:numCache>
                <c:formatCode>0.0%</c:formatCode>
                <c:ptCount val="7"/>
                <c:pt idx="0">
                  <c:v>-5.510337730377024E-2</c:v>
                </c:pt>
                <c:pt idx="1">
                  <c:v>5.6105610561056007E-2</c:v>
                </c:pt>
                <c:pt idx="2">
                  <c:v>-7.8125E-3</c:v>
                </c:pt>
                <c:pt idx="3">
                  <c:v>2.3622047244094446E-2</c:v>
                </c:pt>
                <c:pt idx="4">
                  <c:v>0.1062153846153846</c:v>
                </c:pt>
                <c:pt idx="5">
                  <c:v>-2.6479750778816147E-2</c:v>
                </c:pt>
                <c:pt idx="6">
                  <c:v>9.14647456887141E-2</c:v>
                </c:pt>
              </c:numCache>
            </c:numRef>
          </c:val>
        </c:ser>
        <c:dLbls>
          <c:showLegendKey val="0"/>
          <c:showVal val="0"/>
          <c:showCatName val="0"/>
          <c:showSerName val="0"/>
          <c:showPercent val="0"/>
          <c:showBubbleSize val="0"/>
        </c:dLbls>
        <c:gapWidth val="150"/>
        <c:axId val="146119296"/>
        <c:axId val="146125184"/>
      </c:barChart>
      <c:catAx>
        <c:axId val="14611929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6125184"/>
        <c:crosses val="autoZero"/>
        <c:auto val="1"/>
        <c:lblAlgn val="ctr"/>
        <c:lblOffset val="100"/>
        <c:noMultiLvlLbl val="0"/>
      </c:catAx>
      <c:valAx>
        <c:axId val="146125184"/>
        <c:scaling>
          <c:orientation val="minMax"/>
          <c:max val="0.34000000000000008"/>
          <c:min val="-0.17"/>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611929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2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South Lanarkshir'!$A$142</c:f>
              <c:strCache>
                <c:ptCount val="1"/>
                <c:pt idx="0">
                  <c:v>1 Bedroom </c:v>
                </c:pt>
              </c:strCache>
            </c:strRef>
          </c:tx>
          <c:invertIfNegative val="0"/>
          <c:cat>
            <c:numRef>
              <c:f>'BRMA Profile - South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Lanarkshir'!$B$142:$H$142</c:f>
              <c:numCache>
                <c:formatCode>#,##0</c:formatCode>
                <c:ptCount val="7"/>
                <c:pt idx="0">
                  <c:v>302</c:v>
                </c:pt>
                <c:pt idx="1">
                  <c:v>272</c:v>
                </c:pt>
                <c:pt idx="2">
                  <c:v>246</c:v>
                </c:pt>
                <c:pt idx="3">
                  <c:v>245</c:v>
                </c:pt>
                <c:pt idx="4">
                  <c:v>188</c:v>
                </c:pt>
                <c:pt idx="5">
                  <c:v>192</c:v>
                </c:pt>
                <c:pt idx="6">
                  <c:v>223</c:v>
                </c:pt>
              </c:numCache>
            </c:numRef>
          </c:val>
        </c:ser>
        <c:ser>
          <c:idx val="1"/>
          <c:order val="1"/>
          <c:tx>
            <c:strRef>
              <c:f>'BRMA Profile - South Lanarkshir'!$A$143</c:f>
              <c:strCache>
                <c:ptCount val="1"/>
                <c:pt idx="0">
                  <c:v>2 Bedrooms</c:v>
                </c:pt>
              </c:strCache>
            </c:strRef>
          </c:tx>
          <c:invertIfNegative val="0"/>
          <c:cat>
            <c:numRef>
              <c:f>'BRMA Profile - South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Lanarkshir'!$B$143:$H$143</c:f>
              <c:numCache>
                <c:formatCode>#,##0</c:formatCode>
                <c:ptCount val="7"/>
                <c:pt idx="0">
                  <c:v>665</c:v>
                </c:pt>
                <c:pt idx="1">
                  <c:v>657</c:v>
                </c:pt>
                <c:pt idx="2">
                  <c:v>597</c:v>
                </c:pt>
                <c:pt idx="3">
                  <c:v>565</c:v>
                </c:pt>
                <c:pt idx="4">
                  <c:v>468</c:v>
                </c:pt>
                <c:pt idx="5">
                  <c:v>503</c:v>
                </c:pt>
                <c:pt idx="6">
                  <c:v>489</c:v>
                </c:pt>
              </c:numCache>
            </c:numRef>
          </c:val>
        </c:ser>
        <c:ser>
          <c:idx val="2"/>
          <c:order val="2"/>
          <c:tx>
            <c:strRef>
              <c:f>'BRMA Profile - South Lanarkshir'!$A$144</c:f>
              <c:strCache>
                <c:ptCount val="1"/>
                <c:pt idx="0">
                  <c:v>3 Bedrooms</c:v>
                </c:pt>
              </c:strCache>
            </c:strRef>
          </c:tx>
          <c:invertIfNegative val="0"/>
          <c:cat>
            <c:numRef>
              <c:f>'BRMA Profile - South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Lanarkshir'!$B$144:$H$144</c:f>
              <c:numCache>
                <c:formatCode>#,##0</c:formatCode>
                <c:ptCount val="7"/>
                <c:pt idx="0">
                  <c:v>279</c:v>
                </c:pt>
                <c:pt idx="1">
                  <c:v>374</c:v>
                </c:pt>
                <c:pt idx="2">
                  <c:v>299</c:v>
                </c:pt>
                <c:pt idx="3">
                  <c:v>251</c:v>
                </c:pt>
                <c:pt idx="4">
                  <c:v>202</c:v>
                </c:pt>
                <c:pt idx="5">
                  <c:v>181</c:v>
                </c:pt>
                <c:pt idx="6">
                  <c:v>199</c:v>
                </c:pt>
              </c:numCache>
            </c:numRef>
          </c:val>
        </c:ser>
        <c:ser>
          <c:idx val="3"/>
          <c:order val="3"/>
          <c:tx>
            <c:strRef>
              <c:f>'BRMA Profile - South Lanarkshir'!$A$145</c:f>
              <c:strCache>
                <c:ptCount val="1"/>
                <c:pt idx="0">
                  <c:v>4 Bedrooms</c:v>
                </c:pt>
              </c:strCache>
            </c:strRef>
          </c:tx>
          <c:invertIfNegative val="0"/>
          <c:cat>
            <c:numRef>
              <c:f>'BRMA Profile - South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Lanarkshir'!$B$145:$H$145</c:f>
              <c:numCache>
                <c:formatCode>#,##0</c:formatCode>
                <c:ptCount val="7"/>
                <c:pt idx="0">
                  <c:v>144</c:v>
                </c:pt>
                <c:pt idx="1">
                  <c:v>121</c:v>
                </c:pt>
                <c:pt idx="2">
                  <c:v>158</c:v>
                </c:pt>
                <c:pt idx="3">
                  <c:v>92</c:v>
                </c:pt>
                <c:pt idx="4">
                  <c:v>70</c:v>
                </c:pt>
                <c:pt idx="5">
                  <c:v>60</c:v>
                </c:pt>
                <c:pt idx="6">
                  <c:v>60</c:v>
                </c:pt>
              </c:numCache>
            </c:numRef>
          </c:val>
        </c:ser>
        <c:ser>
          <c:idx val="4"/>
          <c:order val="4"/>
          <c:tx>
            <c:strRef>
              <c:f>'BRMA Profile - South Lanarkshir'!$A$146</c:f>
              <c:strCache>
                <c:ptCount val="1"/>
                <c:pt idx="0">
                  <c:v>1 Bedroom Shared</c:v>
                </c:pt>
              </c:strCache>
            </c:strRef>
          </c:tx>
          <c:invertIfNegative val="0"/>
          <c:cat>
            <c:numRef>
              <c:f>'BRMA Profile - South Lanarkshir'!$B$141:$H$141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Lanarkshir'!$B$146:$H$146</c:f>
              <c:numCache>
                <c:formatCode>#,##0</c:formatCode>
                <c:ptCount val="7"/>
                <c:pt idx="0">
                  <c:v>47</c:v>
                </c:pt>
                <c:pt idx="1">
                  <c:v>68</c:v>
                </c:pt>
                <c:pt idx="2">
                  <c:v>66</c:v>
                </c:pt>
                <c:pt idx="3">
                  <c:v>68</c:v>
                </c:pt>
                <c:pt idx="4">
                  <c:v>74</c:v>
                </c:pt>
                <c:pt idx="5">
                  <c:v>67</c:v>
                </c:pt>
                <c:pt idx="6">
                  <c:v>66</c:v>
                </c:pt>
              </c:numCache>
            </c:numRef>
          </c:val>
        </c:ser>
        <c:dLbls>
          <c:showLegendKey val="0"/>
          <c:showVal val="0"/>
          <c:showCatName val="0"/>
          <c:showSerName val="0"/>
          <c:showPercent val="0"/>
          <c:showBubbleSize val="0"/>
        </c:dLbls>
        <c:gapWidth val="150"/>
        <c:overlap val="100"/>
        <c:axId val="146223488"/>
        <c:axId val="146225024"/>
      </c:barChart>
      <c:catAx>
        <c:axId val="146223488"/>
        <c:scaling>
          <c:orientation val="minMax"/>
        </c:scaling>
        <c:delete val="0"/>
        <c:axPos val="b"/>
        <c:numFmt formatCode="General" sourceLinked="1"/>
        <c:majorTickMark val="out"/>
        <c:minorTickMark val="none"/>
        <c:tickLblPos val="nextTo"/>
        <c:crossAx val="146225024"/>
        <c:crosses val="autoZero"/>
        <c:auto val="1"/>
        <c:lblAlgn val="ctr"/>
        <c:lblOffset val="100"/>
        <c:noMultiLvlLbl val="0"/>
      </c:catAx>
      <c:valAx>
        <c:axId val="146225024"/>
        <c:scaling>
          <c:orientation val="minMax"/>
        </c:scaling>
        <c:delete val="0"/>
        <c:axPos val="l"/>
        <c:majorGridlines/>
        <c:numFmt formatCode="#,##0" sourceLinked="1"/>
        <c:majorTickMark val="out"/>
        <c:minorTickMark val="none"/>
        <c:tickLblPos val="nextTo"/>
        <c:crossAx val="1462234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South Lanarkshir'!$I$142</c:f>
              <c:strCache>
                <c:ptCount val="1"/>
                <c:pt idx="0">
                  <c:v>1 Bedroom </c:v>
                </c:pt>
              </c:strCache>
            </c:strRef>
          </c:tx>
          <c:invertIfNegative val="0"/>
          <c:cat>
            <c:numRef>
              <c:f>'BRMA Profile - South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Lanarkshir'!$J$142:$P$142</c:f>
              <c:numCache>
                <c:formatCode>0%</c:formatCode>
                <c:ptCount val="7"/>
                <c:pt idx="0">
                  <c:v>0.21016005567153792</c:v>
                </c:pt>
                <c:pt idx="1">
                  <c:v>0.18230563002680966</c:v>
                </c:pt>
                <c:pt idx="2">
                  <c:v>0.1800878477306003</c:v>
                </c:pt>
                <c:pt idx="3">
                  <c:v>0.20065520065520065</c:v>
                </c:pt>
                <c:pt idx="4">
                  <c:v>0.18762475049900199</c:v>
                </c:pt>
                <c:pt idx="5">
                  <c:v>0.1914257228315055</c:v>
                </c:pt>
                <c:pt idx="6">
                  <c:v>0.21504339440694312</c:v>
                </c:pt>
              </c:numCache>
            </c:numRef>
          </c:val>
        </c:ser>
        <c:ser>
          <c:idx val="1"/>
          <c:order val="1"/>
          <c:tx>
            <c:strRef>
              <c:f>'BRMA Profile - South Lanarkshir'!$I$143</c:f>
              <c:strCache>
                <c:ptCount val="1"/>
                <c:pt idx="0">
                  <c:v>2 Bedrooms</c:v>
                </c:pt>
              </c:strCache>
            </c:strRef>
          </c:tx>
          <c:invertIfNegative val="0"/>
          <c:cat>
            <c:numRef>
              <c:f>'BRMA Profile - South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Lanarkshir'!$J$143:$P$143</c:f>
              <c:numCache>
                <c:formatCode>0%</c:formatCode>
                <c:ptCount val="7"/>
                <c:pt idx="0">
                  <c:v>0.4627696590118302</c:v>
                </c:pt>
                <c:pt idx="1">
                  <c:v>0.44034852546916892</c:v>
                </c:pt>
                <c:pt idx="2">
                  <c:v>0.43704245973645683</c:v>
                </c:pt>
                <c:pt idx="3">
                  <c:v>0.46273546273546273</c:v>
                </c:pt>
                <c:pt idx="4">
                  <c:v>0.46706586826347307</c:v>
                </c:pt>
                <c:pt idx="5">
                  <c:v>0.50149551345962118</c:v>
                </c:pt>
                <c:pt idx="6">
                  <c:v>0.47155255544840885</c:v>
                </c:pt>
              </c:numCache>
            </c:numRef>
          </c:val>
        </c:ser>
        <c:ser>
          <c:idx val="2"/>
          <c:order val="2"/>
          <c:tx>
            <c:strRef>
              <c:f>'BRMA Profile - South Lanarkshir'!$I$144</c:f>
              <c:strCache>
                <c:ptCount val="1"/>
                <c:pt idx="0">
                  <c:v>3 Bedrooms</c:v>
                </c:pt>
              </c:strCache>
            </c:strRef>
          </c:tx>
          <c:invertIfNegative val="0"/>
          <c:cat>
            <c:numRef>
              <c:f>'BRMA Profile - South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Lanarkshir'!$J$144:$P$144</c:f>
              <c:numCache>
                <c:formatCode>0%</c:formatCode>
                <c:ptCount val="7"/>
                <c:pt idx="0">
                  <c:v>0.19415448851774531</c:v>
                </c:pt>
                <c:pt idx="1">
                  <c:v>0.25067024128686327</c:v>
                </c:pt>
                <c:pt idx="2">
                  <c:v>0.21888726207906295</c:v>
                </c:pt>
                <c:pt idx="3">
                  <c:v>0.20556920556920558</c:v>
                </c:pt>
                <c:pt idx="4">
                  <c:v>0.20159680638722555</c:v>
                </c:pt>
                <c:pt idx="5">
                  <c:v>0.18045862412761715</c:v>
                </c:pt>
                <c:pt idx="6">
                  <c:v>0.1918997107039537</c:v>
                </c:pt>
              </c:numCache>
            </c:numRef>
          </c:val>
        </c:ser>
        <c:ser>
          <c:idx val="3"/>
          <c:order val="3"/>
          <c:tx>
            <c:strRef>
              <c:f>'BRMA Profile - South Lanarkshir'!$I$145</c:f>
              <c:strCache>
                <c:ptCount val="1"/>
                <c:pt idx="0">
                  <c:v>4 Bedrooms</c:v>
                </c:pt>
              </c:strCache>
            </c:strRef>
          </c:tx>
          <c:invertIfNegative val="0"/>
          <c:cat>
            <c:numRef>
              <c:f>'BRMA Profile - South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Lanarkshir'!$J$145:$P$145</c:f>
              <c:numCache>
                <c:formatCode>0%</c:formatCode>
                <c:ptCount val="7"/>
                <c:pt idx="0">
                  <c:v>0.10020876826722339</c:v>
                </c:pt>
                <c:pt idx="1">
                  <c:v>8.1099195710455763E-2</c:v>
                </c:pt>
                <c:pt idx="2">
                  <c:v>0.11566617862371889</c:v>
                </c:pt>
                <c:pt idx="3">
                  <c:v>7.5348075348075347E-2</c:v>
                </c:pt>
                <c:pt idx="4">
                  <c:v>6.9860279441117765E-2</c:v>
                </c:pt>
                <c:pt idx="5">
                  <c:v>5.9820538384845461E-2</c:v>
                </c:pt>
                <c:pt idx="6">
                  <c:v>5.7859209257473482E-2</c:v>
                </c:pt>
              </c:numCache>
            </c:numRef>
          </c:val>
        </c:ser>
        <c:ser>
          <c:idx val="4"/>
          <c:order val="4"/>
          <c:tx>
            <c:strRef>
              <c:f>'BRMA Profile - South Lanarkshir'!$I$146</c:f>
              <c:strCache>
                <c:ptCount val="1"/>
                <c:pt idx="0">
                  <c:v>1 Bedroom Shared</c:v>
                </c:pt>
              </c:strCache>
            </c:strRef>
          </c:tx>
          <c:invertIfNegative val="0"/>
          <c:cat>
            <c:numRef>
              <c:f>'BRMA Profile - South Lanarkshir'!$J$141:$P$141</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Lanarkshir'!$J$146:$P$146</c:f>
              <c:numCache>
                <c:formatCode>0%</c:formatCode>
                <c:ptCount val="7"/>
                <c:pt idx="0">
                  <c:v>3.2707028531663185E-2</c:v>
                </c:pt>
                <c:pt idx="1">
                  <c:v>4.5576407506702415E-2</c:v>
                </c:pt>
                <c:pt idx="2">
                  <c:v>4.8316251830161056E-2</c:v>
                </c:pt>
                <c:pt idx="3">
                  <c:v>5.5692055692055695E-2</c:v>
                </c:pt>
                <c:pt idx="4">
                  <c:v>7.3852295409181631E-2</c:v>
                </c:pt>
                <c:pt idx="5">
                  <c:v>6.6799601196410763E-2</c:v>
                </c:pt>
                <c:pt idx="6">
                  <c:v>6.3645130183220835E-2</c:v>
                </c:pt>
              </c:numCache>
            </c:numRef>
          </c:val>
        </c:ser>
        <c:dLbls>
          <c:showLegendKey val="0"/>
          <c:showVal val="0"/>
          <c:showCatName val="0"/>
          <c:showSerName val="0"/>
          <c:showPercent val="0"/>
          <c:showBubbleSize val="0"/>
        </c:dLbls>
        <c:gapWidth val="150"/>
        <c:overlap val="100"/>
        <c:axId val="146277888"/>
        <c:axId val="146279424"/>
      </c:barChart>
      <c:catAx>
        <c:axId val="146277888"/>
        <c:scaling>
          <c:orientation val="minMax"/>
        </c:scaling>
        <c:delete val="0"/>
        <c:axPos val="b"/>
        <c:numFmt formatCode="General" sourceLinked="1"/>
        <c:majorTickMark val="out"/>
        <c:minorTickMark val="none"/>
        <c:tickLblPos val="nextTo"/>
        <c:crossAx val="146279424"/>
        <c:crosses val="autoZero"/>
        <c:auto val="1"/>
        <c:lblAlgn val="ctr"/>
        <c:lblOffset val="100"/>
        <c:noMultiLvlLbl val="0"/>
      </c:catAx>
      <c:valAx>
        <c:axId val="146279424"/>
        <c:scaling>
          <c:orientation val="minMax"/>
        </c:scaling>
        <c:delete val="0"/>
        <c:axPos val="l"/>
        <c:majorGridlines/>
        <c:numFmt formatCode="0%" sourceLinked="1"/>
        <c:majorTickMark val="out"/>
        <c:minorTickMark val="none"/>
        <c:tickLblPos val="nextTo"/>
        <c:crossAx val="14627788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South Lanarkshir'!$A$122</c:f>
              <c:strCache>
                <c:ptCount val="1"/>
                <c:pt idx="0">
                  <c:v>4 Bedrooms</c:v>
                </c:pt>
              </c:strCache>
            </c:strRef>
          </c:tx>
          <c:cat>
            <c:numRef>
              <c:f>'BRMA Profile - South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Lanarkshir'!$B$122:$H$122</c:f>
              <c:numCache>
                <c:formatCode>#,##0</c:formatCode>
                <c:ptCount val="7"/>
                <c:pt idx="0">
                  <c:v>924.21</c:v>
                </c:pt>
                <c:pt idx="1">
                  <c:v>925.78</c:v>
                </c:pt>
                <c:pt idx="2">
                  <c:v>956.99</c:v>
                </c:pt>
                <c:pt idx="3">
                  <c:v>893.4</c:v>
                </c:pt>
                <c:pt idx="4">
                  <c:v>976.84</c:v>
                </c:pt>
                <c:pt idx="5">
                  <c:v>1042.67</c:v>
                </c:pt>
                <c:pt idx="6">
                  <c:v>1022.17</c:v>
                </c:pt>
              </c:numCache>
            </c:numRef>
          </c:val>
          <c:smooth val="0"/>
        </c:ser>
        <c:ser>
          <c:idx val="0"/>
          <c:order val="1"/>
          <c:tx>
            <c:strRef>
              <c:f>'BRMA Profile - South Lanarkshir'!$A$121</c:f>
              <c:strCache>
                <c:ptCount val="1"/>
                <c:pt idx="0">
                  <c:v>3 Bedrooms</c:v>
                </c:pt>
              </c:strCache>
            </c:strRef>
          </c:tx>
          <c:cat>
            <c:numRef>
              <c:f>'BRMA Profile - South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Lanarkshir'!$B$121:$H$121</c:f>
              <c:numCache>
                <c:formatCode>#,##0</c:formatCode>
                <c:ptCount val="7"/>
                <c:pt idx="0">
                  <c:v>626.88</c:v>
                </c:pt>
                <c:pt idx="1">
                  <c:v>618.54</c:v>
                </c:pt>
                <c:pt idx="2">
                  <c:v>625.94000000000005</c:v>
                </c:pt>
                <c:pt idx="3">
                  <c:v>615.73</c:v>
                </c:pt>
                <c:pt idx="4">
                  <c:v>617.05999999999995</c:v>
                </c:pt>
                <c:pt idx="5">
                  <c:v>634.01</c:v>
                </c:pt>
                <c:pt idx="6">
                  <c:v>636.58000000000004</c:v>
                </c:pt>
              </c:numCache>
            </c:numRef>
          </c:val>
          <c:smooth val="0"/>
        </c:ser>
        <c:ser>
          <c:idx val="1"/>
          <c:order val="2"/>
          <c:tx>
            <c:strRef>
              <c:f>'BRMA Profile - South Lanarkshir'!$A$120</c:f>
              <c:strCache>
                <c:ptCount val="1"/>
                <c:pt idx="0">
                  <c:v>2 Bedrooms</c:v>
                </c:pt>
              </c:strCache>
            </c:strRef>
          </c:tx>
          <c:cat>
            <c:numRef>
              <c:f>'BRMA Profile - South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Lanarkshir'!$B$120:$H$120</c:f>
              <c:numCache>
                <c:formatCode>#,##0</c:formatCode>
                <c:ptCount val="7"/>
                <c:pt idx="0">
                  <c:v>480.55</c:v>
                </c:pt>
                <c:pt idx="1">
                  <c:v>492.1</c:v>
                </c:pt>
                <c:pt idx="2">
                  <c:v>485.26</c:v>
                </c:pt>
                <c:pt idx="3">
                  <c:v>490.7</c:v>
                </c:pt>
                <c:pt idx="4">
                  <c:v>494.06</c:v>
                </c:pt>
                <c:pt idx="5">
                  <c:v>497.05</c:v>
                </c:pt>
                <c:pt idx="6">
                  <c:v>500.05</c:v>
                </c:pt>
              </c:numCache>
            </c:numRef>
          </c:val>
          <c:smooth val="0"/>
        </c:ser>
        <c:ser>
          <c:idx val="2"/>
          <c:order val="3"/>
          <c:tx>
            <c:strRef>
              <c:f>'BRMA Profile - South Lanarkshir'!$A$119</c:f>
              <c:strCache>
                <c:ptCount val="1"/>
                <c:pt idx="0">
                  <c:v>1 Bedroom </c:v>
                </c:pt>
              </c:strCache>
            </c:strRef>
          </c:tx>
          <c:cat>
            <c:numRef>
              <c:f>'BRMA Profile - South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Lanarkshir'!$B$119:$H$119</c:f>
              <c:numCache>
                <c:formatCode>#,##0</c:formatCode>
                <c:ptCount val="7"/>
                <c:pt idx="0">
                  <c:v>382.47</c:v>
                </c:pt>
                <c:pt idx="1">
                  <c:v>384.89</c:v>
                </c:pt>
                <c:pt idx="2">
                  <c:v>379</c:v>
                </c:pt>
                <c:pt idx="3">
                  <c:v>375.26</c:v>
                </c:pt>
                <c:pt idx="4">
                  <c:v>379.54</c:v>
                </c:pt>
                <c:pt idx="5">
                  <c:v>384.36</c:v>
                </c:pt>
                <c:pt idx="6">
                  <c:v>381</c:v>
                </c:pt>
              </c:numCache>
            </c:numRef>
          </c:val>
          <c:smooth val="0"/>
        </c:ser>
        <c:ser>
          <c:idx val="3"/>
          <c:order val="4"/>
          <c:tx>
            <c:strRef>
              <c:f>'BRMA Profile - South Lanarkshir'!$A$118</c:f>
              <c:strCache>
                <c:ptCount val="1"/>
                <c:pt idx="0">
                  <c:v>1 Bedroom Shared</c:v>
                </c:pt>
              </c:strCache>
            </c:strRef>
          </c:tx>
          <c:cat>
            <c:numRef>
              <c:f>'BRMA Profile - South Lanarkshir'!$B$117:$H$117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Lanarkshir'!$B$118:$H$118</c:f>
              <c:numCache>
                <c:formatCode>#,##0</c:formatCode>
                <c:ptCount val="7"/>
                <c:pt idx="0">
                  <c:v>309.07</c:v>
                </c:pt>
                <c:pt idx="1">
                  <c:v>290.62</c:v>
                </c:pt>
                <c:pt idx="2">
                  <c:v>304</c:v>
                </c:pt>
                <c:pt idx="3">
                  <c:v>292.51</c:v>
                </c:pt>
                <c:pt idx="4">
                  <c:v>302.57</c:v>
                </c:pt>
                <c:pt idx="5">
                  <c:v>325.39</c:v>
                </c:pt>
                <c:pt idx="6">
                  <c:v>315.10000000000002</c:v>
                </c:pt>
              </c:numCache>
            </c:numRef>
          </c:val>
          <c:smooth val="0"/>
        </c:ser>
        <c:dLbls>
          <c:showLegendKey val="0"/>
          <c:showVal val="0"/>
          <c:showCatName val="0"/>
          <c:showSerName val="0"/>
          <c:showPercent val="0"/>
          <c:showBubbleSize val="0"/>
        </c:dLbls>
        <c:marker val="1"/>
        <c:smooth val="0"/>
        <c:axId val="146327808"/>
        <c:axId val="146329600"/>
      </c:lineChart>
      <c:catAx>
        <c:axId val="146327808"/>
        <c:scaling>
          <c:orientation val="minMax"/>
        </c:scaling>
        <c:delete val="0"/>
        <c:axPos val="b"/>
        <c:numFmt formatCode="General" sourceLinked="1"/>
        <c:majorTickMark val="none"/>
        <c:minorTickMark val="none"/>
        <c:tickLblPos val="nextTo"/>
        <c:txPr>
          <a:bodyPr/>
          <a:lstStyle/>
          <a:p>
            <a:pPr>
              <a:defRPr sz="800"/>
            </a:pPr>
            <a:endParaRPr lang="en-US"/>
          </a:p>
        </c:txPr>
        <c:crossAx val="146329600"/>
        <c:crosses val="autoZero"/>
        <c:auto val="1"/>
        <c:lblAlgn val="ctr"/>
        <c:lblOffset val="100"/>
        <c:noMultiLvlLbl val="0"/>
      </c:catAx>
      <c:valAx>
        <c:axId val="14632960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632780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South Lanarkshir'!$I$122</c:f>
              <c:strCache>
                <c:ptCount val="1"/>
                <c:pt idx="0">
                  <c:v>4 Bedrooms</c:v>
                </c:pt>
              </c:strCache>
            </c:strRef>
          </c:tx>
          <c:cat>
            <c:numRef>
              <c:f>'BRMA Profile - South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Lanarkshir'!$J$122:$P$122</c:f>
              <c:numCache>
                <c:formatCode>#,##0</c:formatCode>
                <c:ptCount val="7"/>
                <c:pt idx="0">
                  <c:v>849.5</c:v>
                </c:pt>
                <c:pt idx="1">
                  <c:v>850</c:v>
                </c:pt>
                <c:pt idx="2">
                  <c:v>885</c:v>
                </c:pt>
                <c:pt idx="3">
                  <c:v>847.5</c:v>
                </c:pt>
                <c:pt idx="4">
                  <c:v>925</c:v>
                </c:pt>
                <c:pt idx="5">
                  <c:v>970</c:v>
                </c:pt>
                <c:pt idx="6">
                  <c:v>900</c:v>
                </c:pt>
              </c:numCache>
            </c:numRef>
          </c:val>
          <c:smooth val="0"/>
        </c:ser>
        <c:ser>
          <c:idx val="0"/>
          <c:order val="1"/>
          <c:tx>
            <c:strRef>
              <c:f>'BRMA Profile - South Lanarkshir'!$I$121</c:f>
              <c:strCache>
                <c:ptCount val="1"/>
                <c:pt idx="0">
                  <c:v>3 Bedrooms</c:v>
                </c:pt>
              </c:strCache>
            </c:strRef>
          </c:tx>
          <c:cat>
            <c:numRef>
              <c:f>'BRMA Profile - South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Lanarkshir'!$J$121:$P$121</c:f>
              <c:numCache>
                <c:formatCode>#,##0</c:formatCode>
                <c:ptCount val="7"/>
                <c:pt idx="0">
                  <c:v>595</c:v>
                </c:pt>
                <c:pt idx="1">
                  <c:v>595</c:v>
                </c:pt>
                <c:pt idx="2">
                  <c:v>595</c:v>
                </c:pt>
                <c:pt idx="3">
                  <c:v>595</c:v>
                </c:pt>
                <c:pt idx="4">
                  <c:v>600</c:v>
                </c:pt>
                <c:pt idx="5">
                  <c:v>600</c:v>
                </c:pt>
                <c:pt idx="6">
                  <c:v>625</c:v>
                </c:pt>
              </c:numCache>
            </c:numRef>
          </c:val>
          <c:smooth val="0"/>
        </c:ser>
        <c:ser>
          <c:idx val="1"/>
          <c:order val="2"/>
          <c:tx>
            <c:strRef>
              <c:f>'BRMA Profile - South Lanarkshir'!$I$120</c:f>
              <c:strCache>
                <c:ptCount val="1"/>
                <c:pt idx="0">
                  <c:v>2 Bedrooms</c:v>
                </c:pt>
              </c:strCache>
            </c:strRef>
          </c:tx>
          <c:cat>
            <c:numRef>
              <c:f>'BRMA Profile - South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Lanarkshir'!$J$120:$P$120</c:f>
              <c:numCache>
                <c:formatCode>#,##0</c:formatCode>
                <c:ptCount val="7"/>
                <c:pt idx="0">
                  <c:v>460</c:v>
                </c:pt>
                <c:pt idx="1">
                  <c:v>475</c:v>
                </c:pt>
                <c:pt idx="2">
                  <c:v>475</c:v>
                </c:pt>
                <c:pt idx="3">
                  <c:v>475</c:v>
                </c:pt>
                <c:pt idx="4">
                  <c:v>475</c:v>
                </c:pt>
                <c:pt idx="5">
                  <c:v>475</c:v>
                </c:pt>
                <c:pt idx="6">
                  <c:v>475</c:v>
                </c:pt>
              </c:numCache>
            </c:numRef>
          </c:val>
          <c:smooth val="0"/>
        </c:ser>
        <c:ser>
          <c:idx val="2"/>
          <c:order val="3"/>
          <c:tx>
            <c:strRef>
              <c:f>'BRMA Profile - South Lanarkshir'!$I$119</c:f>
              <c:strCache>
                <c:ptCount val="1"/>
                <c:pt idx="0">
                  <c:v>1 Bedroom </c:v>
                </c:pt>
              </c:strCache>
            </c:strRef>
          </c:tx>
          <c:cat>
            <c:numRef>
              <c:f>'BRMA Profile - South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Lanarkshir'!$J$119:$P$119</c:f>
              <c:numCache>
                <c:formatCode>#,##0</c:formatCode>
                <c:ptCount val="7"/>
                <c:pt idx="0">
                  <c:v>375</c:v>
                </c:pt>
                <c:pt idx="1">
                  <c:v>375</c:v>
                </c:pt>
                <c:pt idx="2">
                  <c:v>375</c:v>
                </c:pt>
                <c:pt idx="3">
                  <c:v>375</c:v>
                </c:pt>
                <c:pt idx="4">
                  <c:v>375</c:v>
                </c:pt>
                <c:pt idx="5">
                  <c:v>380</c:v>
                </c:pt>
                <c:pt idx="6">
                  <c:v>375</c:v>
                </c:pt>
              </c:numCache>
            </c:numRef>
          </c:val>
          <c:smooth val="0"/>
        </c:ser>
        <c:ser>
          <c:idx val="3"/>
          <c:order val="4"/>
          <c:tx>
            <c:strRef>
              <c:f>'BRMA Profile - South Lanarkshir'!$I$118</c:f>
              <c:strCache>
                <c:ptCount val="1"/>
                <c:pt idx="0">
                  <c:v>1 Bedroom Shared</c:v>
                </c:pt>
              </c:strCache>
            </c:strRef>
          </c:tx>
          <c:cat>
            <c:numRef>
              <c:f>'BRMA Profile - South Lanarkshir'!$J$117:$P$117</c:f>
              <c:numCache>
                <c:formatCode>General</c:formatCode>
                <c:ptCount val="7"/>
                <c:pt idx="0">
                  <c:v>2010</c:v>
                </c:pt>
                <c:pt idx="1">
                  <c:v>2011</c:v>
                </c:pt>
                <c:pt idx="2">
                  <c:v>2012</c:v>
                </c:pt>
                <c:pt idx="3">
                  <c:v>2013</c:v>
                </c:pt>
                <c:pt idx="4">
                  <c:v>2014</c:v>
                </c:pt>
                <c:pt idx="5">
                  <c:v>2015</c:v>
                </c:pt>
                <c:pt idx="6">
                  <c:v>2016</c:v>
                </c:pt>
              </c:numCache>
            </c:numRef>
          </c:cat>
          <c:val>
            <c:numRef>
              <c:f>'BRMA Profile - South Lanarkshir'!$J$118:$P$118</c:f>
              <c:numCache>
                <c:formatCode>#,##0</c:formatCode>
                <c:ptCount val="7"/>
                <c:pt idx="0">
                  <c:v>300</c:v>
                </c:pt>
                <c:pt idx="1">
                  <c:v>285</c:v>
                </c:pt>
                <c:pt idx="2">
                  <c:v>300</c:v>
                </c:pt>
                <c:pt idx="3">
                  <c:v>300</c:v>
                </c:pt>
                <c:pt idx="4">
                  <c:v>300</c:v>
                </c:pt>
                <c:pt idx="5">
                  <c:v>325</c:v>
                </c:pt>
                <c:pt idx="6">
                  <c:v>309.68</c:v>
                </c:pt>
              </c:numCache>
            </c:numRef>
          </c:val>
          <c:smooth val="0"/>
        </c:ser>
        <c:dLbls>
          <c:showLegendKey val="0"/>
          <c:showVal val="0"/>
          <c:showCatName val="0"/>
          <c:showSerName val="0"/>
          <c:showPercent val="0"/>
          <c:showBubbleSize val="0"/>
        </c:dLbls>
        <c:marker val="1"/>
        <c:smooth val="0"/>
        <c:axId val="146448384"/>
        <c:axId val="146449920"/>
      </c:lineChart>
      <c:catAx>
        <c:axId val="146448384"/>
        <c:scaling>
          <c:orientation val="minMax"/>
        </c:scaling>
        <c:delete val="0"/>
        <c:axPos val="b"/>
        <c:numFmt formatCode="General" sourceLinked="1"/>
        <c:majorTickMark val="none"/>
        <c:minorTickMark val="none"/>
        <c:tickLblPos val="nextTo"/>
        <c:txPr>
          <a:bodyPr/>
          <a:lstStyle/>
          <a:p>
            <a:pPr>
              <a:defRPr sz="800"/>
            </a:pPr>
            <a:endParaRPr lang="en-US"/>
          </a:p>
        </c:txPr>
        <c:crossAx val="146449920"/>
        <c:crosses val="autoZero"/>
        <c:auto val="1"/>
        <c:lblAlgn val="ctr"/>
        <c:lblOffset val="100"/>
        <c:noMultiLvlLbl val="0"/>
      </c:catAx>
      <c:valAx>
        <c:axId val="14644992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64483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West Dunbartonsh'!$A$9</c:f>
              <c:strCache>
                <c:ptCount val="1"/>
                <c:pt idx="0">
                  <c:v>Upper Quartile</c:v>
                </c:pt>
              </c:strCache>
            </c:strRef>
          </c:tx>
          <c:cat>
            <c:numRef>
              <c:f>'BRMA Profile - West Dunbartonsh'!$B$5:$H$5</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Dunbartonsh'!$B$9:$H$9</c:f>
              <c:numCache>
                <c:formatCode>#,##0</c:formatCode>
                <c:ptCount val="7"/>
                <c:pt idx="0">
                  <c:v>425</c:v>
                </c:pt>
                <c:pt idx="1">
                  <c:v>425</c:v>
                </c:pt>
                <c:pt idx="2">
                  <c:v>425</c:v>
                </c:pt>
                <c:pt idx="3">
                  <c:v>425</c:v>
                </c:pt>
                <c:pt idx="4">
                  <c:v>425</c:v>
                </c:pt>
                <c:pt idx="5">
                  <c:v>417.5</c:v>
                </c:pt>
                <c:pt idx="6">
                  <c:v>425</c:v>
                </c:pt>
              </c:numCache>
            </c:numRef>
          </c:val>
          <c:smooth val="0"/>
        </c:ser>
        <c:ser>
          <c:idx val="0"/>
          <c:order val="1"/>
          <c:tx>
            <c:strRef>
              <c:f>'BRMA Profile - West Dunbartonsh'!$A$8</c:f>
              <c:strCache>
                <c:ptCount val="1"/>
                <c:pt idx="0">
                  <c:v>Mean</c:v>
                </c:pt>
              </c:strCache>
            </c:strRef>
          </c:tx>
          <c:cat>
            <c:numRef>
              <c:f>'BRMA Profile - West Dunbartonsh'!$B$5:$H$5</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Dunbartonsh'!$B$8:$H$8</c:f>
              <c:numCache>
                <c:formatCode>#,##0</c:formatCode>
                <c:ptCount val="7"/>
                <c:pt idx="0">
                  <c:v>396.84</c:v>
                </c:pt>
                <c:pt idx="1">
                  <c:v>390.11</c:v>
                </c:pt>
                <c:pt idx="2">
                  <c:v>399.03</c:v>
                </c:pt>
                <c:pt idx="3">
                  <c:v>392.2</c:v>
                </c:pt>
                <c:pt idx="4">
                  <c:v>390</c:v>
                </c:pt>
                <c:pt idx="5">
                  <c:v>390.14</c:v>
                </c:pt>
                <c:pt idx="6">
                  <c:v>400.42</c:v>
                </c:pt>
              </c:numCache>
            </c:numRef>
          </c:val>
          <c:smooth val="0"/>
        </c:ser>
        <c:ser>
          <c:idx val="2"/>
          <c:order val="2"/>
          <c:tx>
            <c:strRef>
              <c:f>'BRMA Profile - West Dunbartonsh'!$A$7</c:f>
              <c:strCache>
                <c:ptCount val="1"/>
                <c:pt idx="0">
                  <c:v>Median</c:v>
                </c:pt>
              </c:strCache>
            </c:strRef>
          </c:tx>
          <c:cat>
            <c:numRef>
              <c:f>'BRMA Profile - West Dunbartonsh'!$B$5:$H$5</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Dunbartonsh'!$B$7:$H$7</c:f>
              <c:numCache>
                <c:formatCode>#,##0</c:formatCode>
                <c:ptCount val="7"/>
                <c:pt idx="0">
                  <c:v>395</c:v>
                </c:pt>
                <c:pt idx="1">
                  <c:v>395</c:v>
                </c:pt>
                <c:pt idx="2">
                  <c:v>395</c:v>
                </c:pt>
                <c:pt idx="3">
                  <c:v>395</c:v>
                </c:pt>
                <c:pt idx="4">
                  <c:v>395</c:v>
                </c:pt>
                <c:pt idx="5">
                  <c:v>395</c:v>
                </c:pt>
                <c:pt idx="6">
                  <c:v>395</c:v>
                </c:pt>
              </c:numCache>
            </c:numRef>
          </c:val>
          <c:smooth val="0"/>
        </c:ser>
        <c:ser>
          <c:idx val="3"/>
          <c:order val="3"/>
          <c:tx>
            <c:strRef>
              <c:f>'BRMA Profile - West Dunbartonsh'!$A$6</c:f>
              <c:strCache>
                <c:ptCount val="1"/>
                <c:pt idx="0">
                  <c:v>Lower Quartile</c:v>
                </c:pt>
              </c:strCache>
            </c:strRef>
          </c:tx>
          <c:marker>
            <c:symbol val="circle"/>
            <c:size val="7"/>
          </c:marker>
          <c:cat>
            <c:numRef>
              <c:f>'BRMA Profile - West Dunbartonsh'!$B$5:$H$5</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Dunbartonsh'!$B$6:$H$6</c:f>
              <c:numCache>
                <c:formatCode>#,##0</c:formatCode>
                <c:ptCount val="7"/>
                <c:pt idx="0">
                  <c:v>370</c:v>
                </c:pt>
                <c:pt idx="1">
                  <c:v>350</c:v>
                </c:pt>
                <c:pt idx="2">
                  <c:v>357.5</c:v>
                </c:pt>
                <c:pt idx="3">
                  <c:v>375</c:v>
                </c:pt>
                <c:pt idx="4">
                  <c:v>360</c:v>
                </c:pt>
                <c:pt idx="5">
                  <c:v>360</c:v>
                </c:pt>
                <c:pt idx="6">
                  <c:v>360</c:v>
                </c:pt>
              </c:numCache>
            </c:numRef>
          </c:val>
          <c:smooth val="0"/>
        </c:ser>
        <c:dLbls>
          <c:showLegendKey val="0"/>
          <c:showVal val="0"/>
          <c:showCatName val="0"/>
          <c:showSerName val="0"/>
          <c:showPercent val="0"/>
          <c:showBubbleSize val="0"/>
        </c:dLbls>
        <c:marker val="1"/>
        <c:smooth val="0"/>
        <c:axId val="145669120"/>
        <c:axId val="145675008"/>
      </c:lineChart>
      <c:catAx>
        <c:axId val="145669120"/>
        <c:scaling>
          <c:orientation val="minMax"/>
        </c:scaling>
        <c:delete val="0"/>
        <c:axPos val="b"/>
        <c:numFmt formatCode="General" sourceLinked="1"/>
        <c:majorTickMark val="none"/>
        <c:minorTickMark val="none"/>
        <c:tickLblPos val="nextTo"/>
        <c:txPr>
          <a:bodyPr/>
          <a:lstStyle/>
          <a:p>
            <a:pPr>
              <a:defRPr sz="800"/>
            </a:pPr>
            <a:endParaRPr lang="en-US"/>
          </a:p>
        </c:txPr>
        <c:crossAx val="145675008"/>
        <c:crosses val="autoZero"/>
        <c:auto val="1"/>
        <c:lblAlgn val="ctr"/>
        <c:lblOffset val="100"/>
        <c:noMultiLvlLbl val="0"/>
      </c:catAx>
      <c:valAx>
        <c:axId val="14567500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669120"/>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West Dunbartonsh'!$A$31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West Dunbartonsh'!$B$27:$H$27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Dunbartonsh'!$B$31:$H$31</c:f>
              <c:numCache>
                <c:formatCode>#,##0</c:formatCode>
                <c:ptCount val="7"/>
                <c:pt idx="0">
                  <c:v>550</c:v>
                </c:pt>
                <c:pt idx="1">
                  <c:v>550</c:v>
                </c:pt>
                <c:pt idx="2">
                  <c:v>550</c:v>
                </c:pt>
                <c:pt idx="3">
                  <c:v>550</c:v>
                </c:pt>
                <c:pt idx="4">
                  <c:v>525</c:v>
                </c:pt>
                <c:pt idx="5">
                  <c:v>525</c:v>
                </c:pt>
                <c:pt idx="6">
                  <c:v>550</c:v>
                </c:pt>
              </c:numCache>
            </c:numRef>
          </c:val>
          <c:smooth val="0"/>
        </c:ser>
        <c:ser>
          <c:idx val="2"/>
          <c:order val="1"/>
          <c:tx>
            <c:strRef>
              <c:f>'BRMA Profile - West Dunbartonsh'!$A$30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West Dunbartonsh'!$B$27:$H$27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Dunbartonsh'!$B$30:$H$30</c:f>
              <c:numCache>
                <c:formatCode>#,##0</c:formatCode>
                <c:ptCount val="7"/>
                <c:pt idx="0">
                  <c:v>492.17</c:v>
                </c:pt>
                <c:pt idx="1">
                  <c:v>493.6</c:v>
                </c:pt>
                <c:pt idx="2">
                  <c:v>493.9</c:v>
                </c:pt>
                <c:pt idx="3">
                  <c:v>486.03</c:v>
                </c:pt>
                <c:pt idx="4">
                  <c:v>479</c:v>
                </c:pt>
                <c:pt idx="5">
                  <c:v>476.44</c:v>
                </c:pt>
                <c:pt idx="6">
                  <c:v>498.22</c:v>
                </c:pt>
              </c:numCache>
            </c:numRef>
          </c:val>
          <c:smooth val="0"/>
        </c:ser>
        <c:ser>
          <c:idx val="1"/>
          <c:order val="2"/>
          <c:tx>
            <c:strRef>
              <c:f>'BRMA Profile - West Dunbartonsh'!$A$29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West Dunbartonsh'!$B$27:$H$27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Dunbartonsh'!$B$29:$H$29</c:f>
              <c:numCache>
                <c:formatCode>#,##0</c:formatCode>
                <c:ptCount val="7"/>
                <c:pt idx="0">
                  <c:v>495</c:v>
                </c:pt>
                <c:pt idx="1">
                  <c:v>495</c:v>
                </c:pt>
                <c:pt idx="2">
                  <c:v>495</c:v>
                </c:pt>
                <c:pt idx="3">
                  <c:v>475</c:v>
                </c:pt>
                <c:pt idx="4">
                  <c:v>475</c:v>
                </c:pt>
                <c:pt idx="5">
                  <c:v>460</c:v>
                </c:pt>
                <c:pt idx="6">
                  <c:v>475</c:v>
                </c:pt>
              </c:numCache>
            </c:numRef>
          </c:val>
          <c:smooth val="0"/>
        </c:ser>
        <c:ser>
          <c:idx val="0"/>
          <c:order val="3"/>
          <c:tx>
            <c:strRef>
              <c:f>'BRMA Profile - West Dunbartonsh'!$A$28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West Dunbartonsh'!$B$27:$H$27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Dunbartonsh'!$B$28:$H$28</c:f>
              <c:numCache>
                <c:formatCode>#,##0</c:formatCode>
                <c:ptCount val="7"/>
                <c:pt idx="0">
                  <c:v>450</c:v>
                </c:pt>
                <c:pt idx="1">
                  <c:v>450</c:v>
                </c:pt>
                <c:pt idx="2">
                  <c:v>450</c:v>
                </c:pt>
                <c:pt idx="3">
                  <c:v>425</c:v>
                </c:pt>
                <c:pt idx="4">
                  <c:v>450</c:v>
                </c:pt>
                <c:pt idx="5" formatCode="General">
                  <c:v>425</c:v>
                </c:pt>
                <c:pt idx="6" formatCode="General">
                  <c:v>450</c:v>
                </c:pt>
              </c:numCache>
            </c:numRef>
          </c:val>
          <c:smooth val="0"/>
        </c:ser>
        <c:dLbls>
          <c:showLegendKey val="0"/>
          <c:showVal val="0"/>
          <c:showCatName val="0"/>
          <c:showSerName val="0"/>
          <c:showPercent val="0"/>
          <c:showBubbleSize val="0"/>
        </c:dLbls>
        <c:marker val="1"/>
        <c:smooth val="0"/>
        <c:axId val="145039744"/>
        <c:axId val="145041280"/>
      </c:lineChart>
      <c:catAx>
        <c:axId val="145039744"/>
        <c:scaling>
          <c:orientation val="minMax"/>
        </c:scaling>
        <c:delete val="0"/>
        <c:axPos val="b"/>
        <c:numFmt formatCode="General" sourceLinked="1"/>
        <c:majorTickMark val="none"/>
        <c:minorTickMark val="none"/>
        <c:tickLblPos val="nextTo"/>
        <c:txPr>
          <a:bodyPr/>
          <a:lstStyle/>
          <a:p>
            <a:pPr>
              <a:defRPr sz="800"/>
            </a:pPr>
            <a:endParaRPr lang="en-US"/>
          </a:p>
        </c:txPr>
        <c:crossAx val="145041280"/>
        <c:crosses val="autoZero"/>
        <c:auto val="1"/>
        <c:lblAlgn val="ctr"/>
        <c:lblOffset val="100"/>
        <c:noMultiLvlLbl val="0"/>
      </c:catAx>
      <c:valAx>
        <c:axId val="145041280"/>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0397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3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West Dunbartonsh'!$A$53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West Dunbartonsh'!$B$49:$H$49</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Dunbartonsh'!$B$53:$H$53</c:f>
              <c:numCache>
                <c:formatCode>#,##0</c:formatCode>
                <c:ptCount val="7"/>
                <c:pt idx="0">
                  <c:v>650</c:v>
                </c:pt>
                <c:pt idx="1">
                  <c:v>650</c:v>
                </c:pt>
                <c:pt idx="2">
                  <c:v>680</c:v>
                </c:pt>
                <c:pt idx="3">
                  <c:v>635</c:v>
                </c:pt>
                <c:pt idx="4">
                  <c:v>650</c:v>
                </c:pt>
                <c:pt idx="5">
                  <c:v>625</c:v>
                </c:pt>
                <c:pt idx="6">
                  <c:v>650</c:v>
                </c:pt>
              </c:numCache>
            </c:numRef>
          </c:val>
          <c:smooth val="0"/>
        </c:ser>
        <c:ser>
          <c:idx val="1"/>
          <c:order val="1"/>
          <c:tx>
            <c:strRef>
              <c:f>'BRMA Profile - West Dunbartonsh'!$A$52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West Dunbartonsh'!$B$49:$H$49</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Dunbartonsh'!$B$52:$H$52</c:f>
              <c:numCache>
                <c:formatCode>#,##0</c:formatCode>
                <c:ptCount val="7"/>
                <c:pt idx="0">
                  <c:v>591.05999999999995</c:v>
                </c:pt>
                <c:pt idx="1">
                  <c:v>592.34</c:v>
                </c:pt>
                <c:pt idx="2">
                  <c:v>606.89</c:v>
                </c:pt>
                <c:pt idx="3">
                  <c:v>573.74</c:v>
                </c:pt>
                <c:pt idx="4">
                  <c:v>590.70000000000005</c:v>
                </c:pt>
                <c:pt idx="5">
                  <c:v>571.15</c:v>
                </c:pt>
                <c:pt idx="6">
                  <c:v>575.4</c:v>
                </c:pt>
              </c:numCache>
            </c:numRef>
          </c:val>
          <c:smooth val="0"/>
        </c:ser>
        <c:ser>
          <c:idx val="2"/>
          <c:order val="2"/>
          <c:tx>
            <c:strRef>
              <c:f>'BRMA Profile - West Dunbartonsh'!$A$51</c:f>
              <c:strCache>
                <c:ptCount val="1"/>
                <c:pt idx="0">
                  <c:v>Median</c:v>
                </c:pt>
              </c:strCache>
            </c:strRef>
          </c:tx>
          <c:cat>
            <c:numRef>
              <c:f>'BRMA Profile - West Dunbartonsh'!$B$49:$H$49</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Dunbartonsh'!$B$51:$H$51</c:f>
              <c:numCache>
                <c:formatCode>#,##0</c:formatCode>
                <c:ptCount val="7"/>
                <c:pt idx="0">
                  <c:v>575</c:v>
                </c:pt>
                <c:pt idx="1">
                  <c:v>575</c:v>
                </c:pt>
                <c:pt idx="2">
                  <c:v>575</c:v>
                </c:pt>
                <c:pt idx="3">
                  <c:v>550</c:v>
                </c:pt>
                <c:pt idx="4">
                  <c:v>550</c:v>
                </c:pt>
                <c:pt idx="5">
                  <c:v>550</c:v>
                </c:pt>
                <c:pt idx="6">
                  <c:v>562.5</c:v>
                </c:pt>
              </c:numCache>
            </c:numRef>
          </c:val>
          <c:smooth val="0"/>
        </c:ser>
        <c:ser>
          <c:idx val="3"/>
          <c:order val="3"/>
          <c:tx>
            <c:strRef>
              <c:f>'BRMA Profile - West Dunbartonsh'!$A$50</c:f>
              <c:strCache>
                <c:ptCount val="1"/>
                <c:pt idx="0">
                  <c:v>Lower Quartile</c:v>
                </c:pt>
              </c:strCache>
            </c:strRef>
          </c:tx>
          <c:marker>
            <c:symbol val="circle"/>
            <c:size val="7"/>
          </c:marker>
          <c:cat>
            <c:numRef>
              <c:f>'BRMA Profile - West Dunbartonsh'!$B$49:$H$49</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Dunbartonsh'!$B$50:$H$50</c:f>
              <c:numCache>
                <c:formatCode>#,##0</c:formatCode>
                <c:ptCount val="7"/>
                <c:pt idx="0">
                  <c:v>475</c:v>
                </c:pt>
                <c:pt idx="1">
                  <c:v>495</c:v>
                </c:pt>
                <c:pt idx="2">
                  <c:v>498</c:v>
                </c:pt>
                <c:pt idx="3">
                  <c:v>495</c:v>
                </c:pt>
                <c:pt idx="4">
                  <c:v>480</c:v>
                </c:pt>
                <c:pt idx="5">
                  <c:v>495</c:v>
                </c:pt>
                <c:pt idx="6">
                  <c:v>475</c:v>
                </c:pt>
              </c:numCache>
            </c:numRef>
          </c:val>
          <c:smooth val="0"/>
        </c:ser>
        <c:dLbls>
          <c:showLegendKey val="0"/>
          <c:showVal val="0"/>
          <c:showCatName val="0"/>
          <c:showSerName val="0"/>
          <c:showPercent val="0"/>
          <c:showBubbleSize val="0"/>
        </c:dLbls>
        <c:marker val="1"/>
        <c:smooth val="0"/>
        <c:axId val="145355520"/>
        <c:axId val="145357056"/>
      </c:lineChart>
      <c:catAx>
        <c:axId val="145355520"/>
        <c:scaling>
          <c:orientation val="minMax"/>
        </c:scaling>
        <c:delete val="0"/>
        <c:axPos val="b"/>
        <c:numFmt formatCode="General" sourceLinked="1"/>
        <c:majorTickMark val="none"/>
        <c:minorTickMark val="none"/>
        <c:tickLblPos val="nextTo"/>
        <c:txPr>
          <a:bodyPr/>
          <a:lstStyle/>
          <a:p>
            <a:pPr>
              <a:defRPr sz="800"/>
            </a:pPr>
            <a:endParaRPr lang="en-US"/>
          </a:p>
        </c:txPr>
        <c:crossAx val="145357056"/>
        <c:crosses val="autoZero"/>
        <c:auto val="1"/>
        <c:lblAlgn val="ctr"/>
        <c:lblOffset val="100"/>
        <c:noMultiLvlLbl val="0"/>
      </c:catAx>
      <c:valAx>
        <c:axId val="145357056"/>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35552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3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West Dunbartonsh'!$A$75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West Dunbartonsh'!$B$71:$H$71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Dunbartonsh'!$B$75:$H$75</c:f>
              <c:numCache>
                <c:formatCode>#,##0</c:formatCode>
                <c:ptCount val="7"/>
                <c:pt idx="0">
                  <c:v>850</c:v>
                </c:pt>
                <c:pt idx="1">
                  <c:v>900</c:v>
                </c:pt>
                <c:pt idx="2">
                  <c:v>912.5</c:v>
                </c:pt>
                <c:pt idx="3">
                  <c:v>850</c:v>
                </c:pt>
                <c:pt idx="4">
                  <c:v>850</c:v>
                </c:pt>
                <c:pt idx="5">
                  <c:v>875</c:v>
                </c:pt>
                <c:pt idx="6">
                  <c:v>997.5</c:v>
                </c:pt>
              </c:numCache>
            </c:numRef>
          </c:val>
          <c:smooth val="0"/>
        </c:ser>
        <c:ser>
          <c:idx val="1"/>
          <c:order val="1"/>
          <c:tx>
            <c:strRef>
              <c:f>'BRMA Profile - West Dunbartonsh'!$A$74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West Dunbartonsh'!$B$71:$H$71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Dunbartonsh'!$B$74:$H$74</c:f>
              <c:numCache>
                <c:formatCode>#,##0</c:formatCode>
                <c:ptCount val="7"/>
                <c:pt idx="0">
                  <c:v>821.05</c:v>
                </c:pt>
                <c:pt idx="1">
                  <c:v>821.4</c:v>
                </c:pt>
                <c:pt idx="2">
                  <c:v>834.38</c:v>
                </c:pt>
                <c:pt idx="3">
                  <c:v>774.17</c:v>
                </c:pt>
                <c:pt idx="4">
                  <c:v>795.87</c:v>
                </c:pt>
                <c:pt idx="5">
                  <c:v>861.7</c:v>
                </c:pt>
                <c:pt idx="6">
                  <c:v>906.5</c:v>
                </c:pt>
              </c:numCache>
            </c:numRef>
          </c:val>
          <c:smooth val="0"/>
        </c:ser>
        <c:ser>
          <c:idx val="2"/>
          <c:order val="2"/>
          <c:tx>
            <c:strRef>
              <c:f>'BRMA Profile - West Dunbartonsh'!$A$73</c:f>
              <c:strCache>
                <c:ptCount val="1"/>
                <c:pt idx="0">
                  <c:v>Median</c:v>
                </c:pt>
              </c:strCache>
            </c:strRef>
          </c:tx>
          <c:cat>
            <c:numRef>
              <c:f>'BRMA Profile - West Dunbartonsh'!$B$71:$H$71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Dunbartonsh'!$B$73:$H$73</c:f>
              <c:numCache>
                <c:formatCode>#,##0</c:formatCode>
                <c:ptCount val="7"/>
                <c:pt idx="0">
                  <c:v>795</c:v>
                </c:pt>
                <c:pt idx="1">
                  <c:v>850</c:v>
                </c:pt>
                <c:pt idx="2">
                  <c:v>795</c:v>
                </c:pt>
                <c:pt idx="3">
                  <c:v>772.5</c:v>
                </c:pt>
                <c:pt idx="4">
                  <c:v>795</c:v>
                </c:pt>
                <c:pt idx="5">
                  <c:v>800</c:v>
                </c:pt>
                <c:pt idx="6">
                  <c:v>872.5</c:v>
                </c:pt>
              </c:numCache>
            </c:numRef>
          </c:val>
          <c:smooth val="0"/>
        </c:ser>
        <c:ser>
          <c:idx val="3"/>
          <c:order val="3"/>
          <c:tx>
            <c:strRef>
              <c:f>'BRMA Profile - West Dunbartonsh'!$A$72</c:f>
              <c:strCache>
                <c:ptCount val="1"/>
                <c:pt idx="0">
                  <c:v>Lower Quartile</c:v>
                </c:pt>
              </c:strCache>
            </c:strRef>
          </c:tx>
          <c:marker>
            <c:symbol val="circle"/>
            <c:size val="7"/>
          </c:marker>
          <c:cat>
            <c:numRef>
              <c:f>'BRMA Profile - West Dunbartonsh'!$B$71:$H$71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Dunbartonsh'!$B$72:$H$72</c:f>
              <c:numCache>
                <c:formatCode>#,##0</c:formatCode>
                <c:ptCount val="7"/>
                <c:pt idx="0">
                  <c:v>695</c:v>
                </c:pt>
                <c:pt idx="1">
                  <c:v>700</c:v>
                </c:pt>
                <c:pt idx="2">
                  <c:v>700</c:v>
                </c:pt>
                <c:pt idx="3">
                  <c:v>695</c:v>
                </c:pt>
                <c:pt idx="4">
                  <c:v>750</c:v>
                </c:pt>
                <c:pt idx="5">
                  <c:v>795</c:v>
                </c:pt>
                <c:pt idx="6">
                  <c:v>771.5</c:v>
                </c:pt>
              </c:numCache>
            </c:numRef>
          </c:val>
          <c:smooth val="0"/>
        </c:ser>
        <c:dLbls>
          <c:showLegendKey val="0"/>
          <c:showVal val="0"/>
          <c:showCatName val="0"/>
          <c:showSerName val="0"/>
          <c:showPercent val="0"/>
          <c:showBubbleSize val="0"/>
        </c:dLbls>
        <c:marker val="1"/>
        <c:smooth val="0"/>
        <c:axId val="145524224"/>
        <c:axId val="145525760"/>
      </c:lineChart>
      <c:catAx>
        <c:axId val="145524224"/>
        <c:scaling>
          <c:orientation val="minMax"/>
        </c:scaling>
        <c:delete val="0"/>
        <c:axPos val="b"/>
        <c:numFmt formatCode="General" sourceLinked="1"/>
        <c:majorTickMark val="none"/>
        <c:minorTickMark val="none"/>
        <c:tickLblPos val="nextTo"/>
        <c:txPr>
          <a:bodyPr/>
          <a:lstStyle/>
          <a:p>
            <a:pPr>
              <a:defRPr sz="800"/>
            </a:pPr>
            <a:endParaRPr lang="en-US"/>
          </a:p>
        </c:txPr>
        <c:crossAx val="145525760"/>
        <c:crosses val="autoZero"/>
        <c:auto val="1"/>
        <c:lblAlgn val="ctr"/>
        <c:lblOffset val="100"/>
        <c:noMultiLvlLbl val="0"/>
      </c:catAx>
      <c:valAx>
        <c:axId val="14552576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52422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4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West Dunbartonsh'!$A$97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West Dunbartonsh'!$B$93:$H$93</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Dunbartonsh'!$B$97:$H$97</c:f>
              <c:numCache>
                <c:formatCode>#,##0</c:formatCode>
                <c:ptCount val="7"/>
                <c:pt idx="0">
                  <c:v>344</c:v>
                </c:pt>
                <c:pt idx="1">
                  <c:v>315</c:v>
                </c:pt>
                <c:pt idx="2">
                  <c:v>325</c:v>
                </c:pt>
                <c:pt idx="3">
                  <c:v>303.33</c:v>
                </c:pt>
                <c:pt idx="4">
                  <c:v>305</c:v>
                </c:pt>
                <c:pt idx="5">
                  <c:v>359.52</c:v>
                </c:pt>
                <c:pt idx="6">
                  <c:v>359.52</c:v>
                </c:pt>
              </c:numCache>
            </c:numRef>
          </c:val>
          <c:smooth val="0"/>
        </c:ser>
        <c:ser>
          <c:idx val="1"/>
          <c:order val="1"/>
          <c:tx>
            <c:strRef>
              <c:f>'BRMA Profile - West Dunbartonsh'!$A$96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West Dunbartonsh'!$B$93:$H$93</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Dunbartonsh'!$B$96:$H$96</c:f>
              <c:numCache>
                <c:formatCode>#,##0</c:formatCode>
                <c:ptCount val="7"/>
                <c:pt idx="0">
                  <c:v>288.89</c:v>
                </c:pt>
                <c:pt idx="1">
                  <c:v>300.14999999999998</c:v>
                </c:pt>
                <c:pt idx="2">
                  <c:v>291.19</c:v>
                </c:pt>
                <c:pt idx="3">
                  <c:v>286.20999999999998</c:v>
                </c:pt>
                <c:pt idx="4">
                  <c:v>283.39999999999998</c:v>
                </c:pt>
                <c:pt idx="5">
                  <c:v>315.55</c:v>
                </c:pt>
                <c:pt idx="6">
                  <c:v>322.08999999999997</c:v>
                </c:pt>
              </c:numCache>
            </c:numRef>
          </c:val>
          <c:smooth val="0"/>
        </c:ser>
        <c:ser>
          <c:idx val="2"/>
          <c:order val="2"/>
          <c:tx>
            <c:strRef>
              <c:f>'BRMA Profile - West Dunbartonsh'!$A$95</c:f>
              <c:strCache>
                <c:ptCount val="1"/>
                <c:pt idx="0">
                  <c:v>Median</c:v>
                </c:pt>
              </c:strCache>
            </c:strRef>
          </c:tx>
          <c:cat>
            <c:numRef>
              <c:f>'BRMA Profile - West Dunbartonsh'!$B$93:$H$93</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Dunbartonsh'!$B$95:$H$95</c:f>
              <c:numCache>
                <c:formatCode>#,##0</c:formatCode>
                <c:ptCount val="7"/>
                <c:pt idx="0">
                  <c:v>294</c:v>
                </c:pt>
                <c:pt idx="1">
                  <c:v>294</c:v>
                </c:pt>
                <c:pt idx="2">
                  <c:v>292.5</c:v>
                </c:pt>
                <c:pt idx="3">
                  <c:v>285</c:v>
                </c:pt>
                <c:pt idx="4">
                  <c:v>281.66000000000003</c:v>
                </c:pt>
                <c:pt idx="5">
                  <c:v>305</c:v>
                </c:pt>
                <c:pt idx="6">
                  <c:v>305</c:v>
                </c:pt>
              </c:numCache>
            </c:numRef>
          </c:val>
          <c:smooth val="0"/>
        </c:ser>
        <c:ser>
          <c:idx val="3"/>
          <c:order val="3"/>
          <c:tx>
            <c:strRef>
              <c:f>'BRMA Profile - West Dunbartonsh'!$A$94</c:f>
              <c:strCache>
                <c:ptCount val="1"/>
                <c:pt idx="0">
                  <c:v>Lower Quartile</c:v>
                </c:pt>
              </c:strCache>
            </c:strRef>
          </c:tx>
          <c:marker>
            <c:symbol val="circle"/>
            <c:size val="7"/>
          </c:marker>
          <c:cat>
            <c:numRef>
              <c:f>'BRMA Profile - West Dunbartonsh'!$B$93:$H$93</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Dunbartonsh'!$B$94:$H$94</c:f>
              <c:numCache>
                <c:formatCode>#,##0</c:formatCode>
                <c:ptCount val="7"/>
                <c:pt idx="0">
                  <c:v>240</c:v>
                </c:pt>
                <c:pt idx="1">
                  <c:v>277</c:v>
                </c:pt>
                <c:pt idx="2">
                  <c:v>268</c:v>
                </c:pt>
                <c:pt idx="3">
                  <c:v>275</c:v>
                </c:pt>
                <c:pt idx="4">
                  <c:v>260</c:v>
                </c:pt>
                <c:pt idx="5">
                  <c:v>272.61</c:v>
                </c:pt>
                <c:pt idx="6">
                  <c:v>260.70999999999998</c:v>
                </c:pt>
              </c:numCache>
            </c:numRef>
          </c:val>
          <c:smooth val="0"/>
        </c:ser>
        <c:dLbls>
          <c:showLegendKey val="0"/>
          <c:showVal val="0"/>
          <c:showCatName val="0"/>
          <c:showSerName val="0"/>
          <c:showPercent val="0"/>
          <c:showBubbleSize val="0"/>
        </c:dLbls>
        <c:marker val="1"/>
        <c:smooth val="0"/>
        <c:axId val="145434880"/>
        <c:axId val="145440768"/>
      </c:lineChart>
      <c:catAx>
        <c:axId val="145434880"/>
        <c:scaling>
          <c:orientation val="minMax"/>
        </c:scaling>
        <c:delete val="0"/>
        <c:axPos val="b"/>
        <c:numFmt formatCode="General" sourceLinked="1"/>
        <c:majorTickMark val="none"/>
        <c:minorTickMark val="none"/>
        <c:tickLblPos val="nextTo"/>
        <c:txPr>
          <a:bodyPr/>
          <a:lstStyle/>
          <a:p>
            <a:pPr>
              <a:defRPr sz="800"/>
            </a:pPr>
            <a:endParaRPr lang="en-US"/>
          </a:p>
        </c:txPr>
        <c:crossAx val="145440768"/>
        <c:crosses val="autoZero"/>
        <c:auto val="1"/>
        <c:lblAlgn val="ctr"/>
        <c:lblOffset val="100"/>
        <c:noMultiLvlLbl val="0"/>
      </c:catAx>
      <c:valAx>
        <c:axId val="14544076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5434880"/>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4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West Dunbartonsh'!$I$6</c:f>
              <c:strCache>
                <c:ptCount val="1"/>
                <c:pt idx="0">
                  <c:v>Lower Quartile</c:v>
                </c:pt>
              </c:strCache>
            </c:strRef>
          </c:tx>
          <c:invertIfNegative val="0"/>
          <c:cat>
            <c:strRef>
              <c:f>'BRMA Profile - West Dunbartonsh'!$J$5:$P$5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Dunbartonsh'!$J$6:$P$6</c:f>
              <c:numCache>
                <c:formatCode>0.0%</c:formatCode>
                <c:ptCount val="7"/>
                <c:pt idx="0">
                  <c:v>-5.4054054054054057E-2</c:v>
                </c:pt>
                <c:pt idx="1">
                  <c:v>2.1428571428571352E-2</c:v>
                </c:pt>
                <c:pt idx="2">
                  <c:v>4.8951048951048959E-2</c:v>
                </c:pt>
                <c:pt idx="3">
                  <c:v>-4.0000000000000036E-2</c:v>
                </c:pt>
                <c:pt idx="4">
                  <c:v>0</c:v>
                </c:pt>
                <c:pt idx="5">
                  <c:v>0</c:v>
                </c:pt>
                <c:pt idx="6">
                  <c:v>-2.7027027027026973E-2</c:v>
                </c:pt>
              </c:numCache>
            </c:numRef>
          </c:val>
        </c:ser>
        <c:ser>
          <c:idx val="2"/>
          <c:order val="1"/>
          <c:tx>
            <c:strRef>
              <c:f>'BRMA Profile - West Dunbartonsh'!$I$7</c:f>
              <c:strCache>
                <c:ptCount val="1"/>
                <c:pt idx="0">
                  <c:v>Median</c:v>
                </c:pt>
              </c:strCache>
            </c:strRef>
          </c:tx>
          <c:invertIfNegative val="0"/>
          <c:cat>
            <c:strRef>
              <c:f>'BRMA Profile - West Dunbartonsh'!$J$5:$P$5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Dunbartonsh'!$J$7:$P$7</c:f>
              <c:numCache>
                <c:formatCode>0.0%</c:formatCode>
                <c:ptCount val="7"/>
                <c:pt idx="0">
                  <c:v>0</c:v>
                </c:pt>
                <c:pt idx="1">
                  <c:v>0</c:v>
                </c:pt>
                <c:pt idx="2">
                  <c:v>0</c:v>
                </c:pt>
                <c:pt idx="3">
                  <c:v>0</c:v>
                </c:pt>
                <c:pt idx="4">
                  <c:v>0</c:v>
                </c:pt>
                <c:pt idx="5">
                  <c:v>0</c:v>
                </c:pt>
                <c:pt idx="6">
                  <c:v>0</c:v>
                </c:pt>
              </c:numCache>
            </c:numRef>
          </c:val>
        </c:ser>
        <c:ser>
          <c:idx val="0"/>
          <c:order val="2"/>
          <c:tx>
            <c:strRef>
              <c:f>'BRMA Profile - West Dunbartonsh'!$I$8</c:f>
              <c:strCache>
                <c:ptCount val="1"/>
                <c:pt idx="0">
                  <c:v>Mean</c:v>
                </c:pt>
              </c:strCache>
            </c:strRef>
          </c:tx>
          <c:invertIfNegative val="0"/>
          <c:cat>
            <c:strRef>
              <c:f>'BRMA Profile - West Dunbartonsh'!$J$5:$P$5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Dunbartonsh'!$J$8:$P$8</c:f>
              <c:numCache>
                <c:formatCode>0.0%</c:formatCode>
                <c:ptCount val="7"/>
                <c:pt idx="0">
                  <c:v>-1.6958975909686425E-2</c:v>
                </c:pt>
                <c:pt idx="1">
                  <c:v>2.2865345671733595E-2</c:v>
                </c:pt>
                <c:pt idx="2">
                  <c:v>-1.7116507530762104E-2</c:v>
                </c:pt>
                <c:pt idx="3">
                  <c:v>-5.6093829678734997E-3</c:v>
                </c:pt>
                <c:pt idx="4">
                  <c:v>3.5897435897425112E-4</c:v>
                </c:pt>
                <c:pt idx="5">
                  <c:v>2.6349515558517611E-2</c:v>
                </c:pt>
                <c:pt idx="6">
                  <c:v>9.0212680173371584E-3</c:v>
                </c:pt>
              </c:numCache>
            </c:numRef>
          </c:val>
        </c:ser>
        <c:ser>
          <c:idx val="1"/>
          <c:order val="3"/>
          <c:tx>
            <c:strRef>
              <c:f>'BRMA Profile - West Dunbartonsh'!$I$9</c:f>
              <c:strCache>
                <c:ptCount val="1"/>
                <c:pt idx="0">
                  <c:v>Upper Quartile</c:v>
                </c:pt>
              </c:strCache>
            </c:strRef>
          </c:tx>
          <c:invertIfNegative val="0"/>
          <c:cat>
            <c:strRef>
              <c:f>'BRMA Profile - West Dunbartonsh'!$J$5:$P$5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Dunbartonsh'!$J$9:$P$9</c:f>
              <c:numCache>
                <c:formatCode>0.0%</c:formatCode>
                <c:ptCount val="7"/>
                <c:pt idx="0">
                  <c:v>0</c:v>
                </c:pt>
                <c:pt idx="1">
                  <c:v>0</c:v>
                </c:pt>
                <c:pt idx="2">
                  <c:v>0</c:v>
                </c:pt>
                <c:pt idx="3">
                  <c:v>0</c:v>
                </c:pt>
                <c:pt idx="4">
                  <c:v>-1.764705882352946E-2</c:v>
                </c:pt>
                <c:pt idx="5">
                  <c:v>1.7964071856287456E-2</c:v>
                </c:pt>
                <c:pt idx="6">
                  <c:v>0</c:v>
                </c:pt>
              </c:numCache>
            </c:numRef>
          </c:val>
        </c:ser>
        <c:dLbls>
          <c:showLegendKey val="0"/>
          <c:showVal val="0"/>
          <c:showCatName val="0"/>
          <c:showSerName val="0"/>
          <c:showPercent val="0"/>
          <c:showBubbleSize val="0"/>
        </c:dLbls>
        <c:gapWidth val="150"/>
        <c:axId val="145484800"/>
        <c:axId val="145691392"/>
      </c:barChart>
      <c:catAx>
        <c:axId val="145484800"/>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145691392"/>
        <c:crosses val="autoZero"/>
        <c:auto val="1"/>
        <c:lblAlgn val="ctr"/>
        <c:lblOffset val="100"/>
        <c:noMultiLvlLbl val="0"/>
      </c:catAx>
      <c:valAx>
        <c:axId val="145691392"/>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548480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4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West Dunbartonsh'!$I$28</c:f>
              <c:strCache>
                <c:ptCount val="1"/>
                <c:pt idx="0">
                  <c:v>Lower Quartile</c:v>
                </c:pt>
              </c:strCache>
            </c:strRef>
          </c:tx>
          <c:invertIfNegative val="0"/>
          <c:cat>
            <c:strRef>
              <c:f>'BRMA Profile - West Dunbartonsh'!$J$27:$P$27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Dunbartonsh'!$J$28:$P$28</c:f>
              <c:numCache>
                <c:formatCode>0.0%</c:formatCode>
                <c:ptCount val="7"/>
                <c:pt idx="0">
                  <c:v>0</c:v>
                </c:pt>
                <c:pt idx="1">
                  <c:v>0</c:v>
                </c:pt>
                <c:pt idx="2">
                  <c:v>-5.555555555555558E-2</c:v>
                </c:pt>
                <c:pt idx="3">
                  <c:v>5.8823529411764719E-2</c:v>
                </c:pt>
                <c:pt idx="4">
                  <c:v>-5.555555555555558E-2</c:v>
                </c:pt>
                <c:pt idx="5">
                  <c:v>5.8823529411764719E-2</c:v>
                </c:pt>
                <c:pt idx="6">
                  <c:v>0</c:v>
                </c:pt>
              </c:numCache>
            </c:numRef>
          </c:val>
        </c:ser>
        <c:ser>
          <c:idx val="2"/>
          <c:order val="1"/>
          <c:tx>
            <c:strRef>
              <c:f>'BRMA Profile - West Dunbartonsh'!$I$29</c:f>
              <c:strCache>
                <c:ptCount val="1"/>
                <c:pt idx="0">
                  <c:v>Median</c:v>
                </c:pt>
              </c:strCache>
            </c:strRef>
          </c:tx>
          <c:invertIfNegative val="0"/>
          <c:cat>
            <c:strRef>
              <c:f>'BRMA Profile - West Dunbartonsh'!$J$27:$P$27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Dunbartonsh'!$J$29:$P$29</c:f>
              <c:numCache>
                <c:formatCode>0.0%</c:formatCode>
                <c:ptCount val="7"/>
                <c:pt idx="0">
                  <c:v>0</c:v>
                </c:pt>
                <c:pt idx="1">
                  <c:v>0</c:v>
                </c:pt>
                <c:pt idx="2">
                  <c:v>-4.0404040404040442E-2</c:v>
                </c:pt>
                <c:pt idx="3">
                  <c:v>0</c:v>
                </c:pt>
                <c:pt idx="4">
                  <c:v>-3.157894736842104E-2</c:v>
                </c:pt>
                <c:pt idx="5">
                  <c:v>3.2608695652173836E-2</c:v>
                </c:pt>
                <c:pt idx="6">
                  <c:v>-4.0404040404040442E-2</c:v>
                </c:pt>
              </c:numCache>
            </c:numRef>
          </c:val>
        </c:ser>
        <c:ser>
          <c:idx val="0"/>
          <c:order val="2"/>
          <c:tx>
            <c:strRef>
              <c:f>'BRMA Profile - West Dunbartonsh'!$I$30</c:f>
              <c:strCache>
                <c:ptCount val="1"/>
                <c:pt idx="0">
                  <c:v>Mean</c:v>
                </c:pt>
              </c:strCache>
            </c:strRef>
          </c:tx>
          <c:invertIfNegative val="0"/>
          <c:cat>
            <c:strRef>
              <c:f>'BRMA Profile - West Dunbartonsh'!$J$27:$P$27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Dunbartonsh'!$J$30:$P$30</c:f>
              <c:numCache>
                <c:formatCode>0.0%</c:formatCode>
                <c:ptCount val="7"/>
                <c:pt idx="0">
                  <c:v>2.9055001320681395E-3</c:v>
                </c:pt>
                <c:pt idx="1">
                  <c:v>6.0777957860613796E-4</c:v>
                </c:pt>
                <c:pt idx="2">
                  <c:v>-1.5934399676047817E-2</c:v>
                </c:pt>
                <c:pt idx="3">
                  <c:v>-1.446412772874095E-2</c:v>
                </c:pt>
                <c:pt idx="4">
                  <c:v>-5.3444676409185599E-3</c:v>
                </c:pt>
                <c:pt idx="5">
                  <c:v>4.5714045839979844E-2</c:v>
                </c:pt>
                <c:pt idx="6">
                  <c:v>1.2292500558749975E-2</c:v>
                </c:pt>
              </c:numCache>
            </c:numRef>
          </c:val>
        </c:ser>
        <c:ser>
          <c:idx val="1"/>
          <c:order val="3"/>
          <c:tx>
            <c:strRef>
              <c:f>'BRMA Profile - West Dunbartonsh'!$I$31</c:f>
              <c:strCache>
                <c:ptCount val="1"/>
                <c:pt idx="0">
                  <c:v>Upper Quartile</c:v>
                </c:pt>
              </c:strCache>
            </c:strRef>
          </c:tx>
          <c:invertIfNegative val="0"/>
          <c:cat>
            <c:strRef>
              <c:f>'BRMA Profile - West Dunbartonsh'!$J$27:$P$27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Dunbartonsh'!$J$31:$P$31</c:f>
              <c:numCache>
                <c:formatCode>0.0%</c:formatCode>
                <c:ptCount val="7"/>
                <c:pt idx="0">
                  <c:v>0</c:v>
                </c:pt>
                <c:pt idx="1">
                  <c:v>0</c:v>
                </c:pt>
                <c:pt idx="2">
                  <c:v>0</c:v>
                </c:pt>
                <c:pt idx="3">
                  <c:v>-4.5454545454545414E-2</c:v>
                </c:pt>
                <c:pt idx="4">
                  <c:v>0</c:v>
                </c:pt>
                <c:pt idx="5">
                  <c:v>4.7619047619047672E-2</c:v>
                </c:pt>
                <c:pt idx="6">
                  <c:v>0</c:v>
                </c:pt>
              </c:numCache>
            </c:numRef>
          </c:val>
        </c:ser>
        <c:dLbls>
          <c:showLegendKey val="0"/>
          <c:showVal val="0"/>
          <c:showCatName val="0"/>
          <c:showSerName val="0"/>
          <c:showPercent val="0"/>
          <c:showBubbleSize val="0"/>
        </c:dLbls>
        <c:gapWidth val="150"/>
        <c:axId val="145727488"/>
        <c:axId val="145729024"/>
      </c:barChart>
      <c:catAx>
        <c:axId val="14572748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5729024"/>
        <c:crosses val="autoZero"/>
        <c:auto val="1"/>
        <c:lblAlgn val="ctr"/>
        <c:lblOffset val="100"/>
        <c:noMultiLvlLbl val="0"/>
      </c:catAx>
      <c:valAx>
        <c:axId val="145729024"/>
        <c:scaling>
          <c:orientation val="minMax"/>
          <c:max val="0.9"/>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572748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4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West Dunbartonsh'!$I$50</c:f>
              <c:strCache>
                <c:ptCount val="1"/>
                <c:pt idx="0">
                  <c:v>Lower Quartile</c:v>
                </c:pt>
              </c:strCache>
            </c:strRef>
          </c:tx>
          <c:invertIfNegative val="0"/>
          <c:cat>
            <c:strRef>
              <c:f>'BRMA Profile - West Dunbartonsh'!$J$49:$P$49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Dunbartonsh'!$J$50:$P$50</c:f>
              <c:numCache>
                <c:formatCode>0.0%</c:formatCode>
                <c:ptCount val="7"/>
                <c:pt idx="0">
                  <c:v>4.2105263157894646E-2</c:v>
                </c:pt>
                <c:pt idx="1">
                  <c:v>6.0606060606060996E-3</c:v>
                </c:pt>
                <c:pt idx="2">
                  <c:v>-6.0240963855421326E-3</c:v>
                </c:pt>
                <c:pt idx="3">
                  <c:v>-3.0303030303030276E-2</c:v>
                </c:pt>
                <c:pt idx="4">
                  <c:v>3.125E-2</c:v>
                </c:pt>
                <c:pt idx="5">
                  <c:v>-4.0404040404040442E-2</c:v>
                </c:pt>
                <c:pt idx="6">
                  <c:v>0</c:v>
                </c:pt>
              </c:numCache>
            </c:numRef>
          </c:val>
        </c:ser>
        <c:ser>
          <c:idx val="2"/>
          <c:order val="1"/>
          <c:tx>
            <c:strRef>
              <c:f>'BRMA Profile - West Dunbartonsh'!$I$51</c:f>
              <c:strCache>
                <c:ptCount val="1"/>
                <c:pt idx="0">
                  <c:v>Median</c:v>
                </c:pt>
              </c:strCache>
            </c:strRef>
          </c:tx>
          <c:invertIfNegative val="0"/>
          <c:cat>
            <c:strRef>
              <c:f>'BRMA Profile - West Dunbartonsh'!$J$49:$P$49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Dunbartonsh'!$J$51:$P$51</c:f>
              <c:numCache>
                <c:formatCode>0.0%</c:formatCode>
                <c:ptCount val="7"/>
                <c:pt idx="0">
                  <c:v>0</c:v>
                </c:pt>
                <c:pt idx="1">
                  <c:v>0</c:v>
                </c:pt>
                <c:pt idx="2">
                  <c:v>-4.3478260869565188E-2</c:v>
                </c:pt>
                <c:pt idx="3">
                  <c:v>0</c:v>
                </c:pt>
                <c:pt idx="4">
                  <c:v>0</c:v>
                </c:pt>
                <c:pt idx="5">
                  <c:v>2.2727272727272707E-2</c:v>
                </c:pt>
                <c:pt idx="6">
                  <c:v>-2.1739130434782594E-2</c:v>
                </c:pt>
              </c:numCache>
            </c:numRef>
          </c:val>
        </c:ser>
        <c:ser>
          <c:idx val="0"/>
          <c:order val="2"/>
          <c:tx>
            <c:strRef>
              <c:f>'BRMA Profile - West Dunbartonsh'!$I$52</c:f>
              <c:strCache>
                <c:ptCount val="1"/>
                <c:pt idx="0">
                  <c:v>Mean</c:v>
                </c:pt>
              </c:strCache>
            </c:strRef>
          </c:tx>
          <c:invertIfNegative val="0"/>
          <c:cat>
            <c:strRef>
              <c:f>'BRMA Profile - West Dunbartonsh'!$J$49:$P$49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Dunbartonsh'!$J$52:$P$52</c:f>
              <c:numCache>
                <c:formatCode>0.0%</c:formatCode>
                <c:ptCount val="7"/>
                <c:pt idx="0">
                  <c:v>2.1656007850303638E-3</c:v>
                </c:pt>
                <c:pt idx="1">
                  <c:v>2.4563595232467872E-2</c:v>
                </c:pt>
                <c:pt idx="2">
                  <c:v>-5.4622748768310525E-2</c:v>
                </c:pt>
                <c:pt idx="3">
                  <c:v>2.9560428068463152E-2</c:v>
                </c:pt>
                <c:pt idx="4">
                  <c:v>-3.3096326392415887E-2</c:v>
                </c:pt>
                <c:pt idx="5">
                  <c:v>7.4411275496804041E-3</c:v>
                </c:pt>
                <c:pt idx="6">
                  <c:v>-2.6494772104354802E-2</c:v>
                </c:pt>
              </c:numCache>
            </c:numRef>
          </c:val>
        </c:ser>
        <c:ser>
          <c:idx val="1"/>
          <c:order val="3"/>
          <c:tx>
            <c:strRef>
              <c:f>'BRMA Profile - West Dunbartonsh'!$I$53</c:f>
              <c:strCache>
                <c:ptCount val="1"/>
                <c:pt idx="0">
                  <c:v>Upper Quartile</c:v>
                </c:pt>
              </c:strCache>
            </c:strRef>
          </c:tx>
          <c:invertIfNegative val="0"/>
          <c:cat>
            <c:strRef>
              <c:f>'BRMA Profile - West Dunbartonsh'!$J$49:$P$49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Dunbartonsh'!$J$53:$P$53</c:f>
              <c:numCache>
                <c:formatCode>0.0%</c:formatCode>
                <c:ptCount val="7"/>
                <c:pt idx="0">
                  <c:v>0</c:v>
                </c:pt>
                <c:pt idx="1">
                  <c:v>4.6153846153846212E-2</c:v>
                </c:pt>
                <c:pt idx="2">
                  <c:v>-6.6176470588235281E-2</c:v>
                </c:pt>
                <c:pt idx="3">
                  <c:v>2.3622047244094446E-2</c:v>
                </c:pt>
                <c:pt idx="4">
                  <c:v>-3.8461538461538436E-2</c:v>
                </c:pt>
                <c:pt idx="5">
                  <c:v>4.0000000000000036E-2</c:v>
                </c:pt>
                <c:pt idx="6">
                  <c:v>0</c:v>
                </c:pt>
              </c:numCache>
            </c:numRef>
          </c:val>
        </c:ser>
        <c:dLbls>
          <c:showLegendKey val="0"/>
          <c:showVal val="0"/>
          <c:showCatName val="0"/>
          <c:showSerName val="0"/>
          <c:showPercent val="0"/>
          <c:showBubbleSize val="0"/>
        </c:dLbls>
        <c:gapWidth val="150"/>
        <c:axId val="146825984"/>
        <c:axId val="146827520"/>
      </c:barChart>
      <c:catAx>
        <c:axId val="14682598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6827520"/>
        <c:crosses val="autoZero"/>
        <c:auto val="1"/>
        <c:lblAlgn val="ctr"/>
        <c:lblOffset val="100"/>
        <c:noMultiLvlLbl val="0"/>
      </c:catAx>
      <c:valAx>
        <c:axId val="146827520"/>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68259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4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West Dunbartonsh'!$I$72</c:f>
              <c:strCache>
                <c:ptCount val="1"/>
                <c:pt idx="0">
                  <c:v>Lower Quartile</c:v>
                </c:pt>
              </c:strCache>
            </c:strRef>
          </c:tx>
          <c:invertIfNegative val="0"/>
          <c:cat>
            <c:strRef>
              <c:f>'BRMA Profile - West Dunbartonsh'!$J$71:$P$71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Dunbartonsh'!$J$72:$P$72</c:f>
              <c:numCache>
                <c:formatCode>0.0%</c:formatCode>
                <c:ptCount val="7"/>
                <c:pt idx="0">
                  <c:v>7.194244604316502E-3</c:v>
                </c:pt>
                <c:pt idx="1">
                  <c:v>0</c:v>
                </c:pt>
                <c:pt idx="2">
                  <c:v>-7.1428571428571175E-3</c:v>
                </c:pt>
                <c:pt idx="3">
                  <c:v>7.9136690647481966E-2</c:v>
                </c:pt>
                <c:pt idx="4">
                  <c:v>6.0000000000000053E-2</c:v>
                </c:pt>
                <c:pt idx="5">
                  <c:v>-2.9559748427672949E-2</c:v>
                </c:pt>
                <c:pt idx="6">
                  <c:v>0.11007194244604324</c:v>
                </c:pt>
              </c:numCache>
            </c:numRef>
          </c:val>
        </c:ser>
        <c:ser>
          <c:idx val="2"/>
          <c:order val="1"/>
          <c:tx>
            <c:strRef>
              <c:f>'BRMA Profile - West Dunbartonsh'!$I$73</c:f>
              <c:strCache>
                <c:ptCount val="1"/>
                <c:pt idx="0">
                  <c:v>Median</c:v>
                </c:pt>
              </c:strCache>
            </c:strRef>
          </c:tx>
          <c:invertIfNegative val="0"/>
          <c:cat>
            <c:strRef>
              <c:f>'BRMA Profile - West Dunbartonsh'!$J$71:$P$71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Dunbartonsh'!$J$73:$P$73</c:f>
              <c:numCache>
                <c:formatCode>0.0%</c:formatCode>
                <c:ptCount val="7"/>
                <c:pt idx="0">
                  <c:v>6.9182389937106903E-2</c:v>
                </c:pt>
                <c:pt idx="1">
                  <c:v>-6.4705882352941169E-2</c:v>
                </c:pt>
                <c:pt idx="2">
                  <c:v>-2.8301886792452824E-2</c:v>
                </c:pt>
                <c:pt idx="3">
                  <c:v>2.9126213592232997E-2</c:v>
                </c:pt>
                <c:pt idx="4">
                  <c:v>6.2893081761006275E-3</c:v>
                </c:pt>
                <c:pt idx="5">
                  <c:v>9.0624999999999956E-2</c:v>
                </c:pt>
                <c:pt idx="6">
                  <c:v>9.7484276729559838E-2</c:v>
                </c:pt>
              </c:numCache>
            </c:numRef>
          </c:val>
        </c:ser>
        <c:ser>
          <c:idx val="0"/>
          <c:order val="2"/>
          <c:tx>
            <c:strRef>
              <c:f>'BRMA Profile - West Dunbartonsh'!$I$74</c:f>
              <c:strCache>
                <c:ptCount val="1"/>
                <c:pt idx="0">
                  <c:v>Mean</c:v>
                </c:pt>
              </c:strCache>
            </c:strRef>
          </c:tx>
          <c:invertIfNegative val="0"/>
          <c:cat>
            <c:strRef>
              <c:f>'BRMA Profile - West Dunbartonsh'!$J$71:$P$71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Dunbartonsh'!$J$74:$P$74</c:f>
              <c:numCache>
                <c:formatCode>0.0%</c:formatCode>
                <c:ptCount val="7"/>
                <c:pt idx="0">
                  <c:v>4.2628341757500188E-4</c:v>
                </c:pt>
                <c:pt idx="1">
                  <c:v>1.5802288775261797E-2</c:v>
                </c:pt>
                <c:pt idx="2">
                  <c:v>-7.2161365325151605E-2</c:v>
                </c:pt>
                <c:pt idx="3">
                  <c:v>2.8030019246418902E-2</c:v>
                </c:pt>
                <c:pt idx="4">
                  <c:v>8.2714513676856782E-2</c:v>
                </c:pt>
                <c:pt idx="5">
                  <c:v>5.1990251827782163E-2</c:v>
                </c:pt>
                <c:pt idx="6">
                  <c:v>0.10407405151939586</c:v>
                </c:pt>
              </c:numCache>
            </c:numRef>
          </c:val>
        </c:ser>
        <c:ser>
          <c:idx val="1"/>
          <c:order val="3"/>
          <c:tx>
            <c:strRef>
              <c:f>'BRMA Profile - West Dunbartonsh'!$I$75</c:f>
              <c:strCache>
                <c:ptCount val="1"/>
                <c:pt idx="0">
                  <c:v>Upper Quartile</c:v>
                </c:pt>
              </c:strCache>
            </c:strRef>
          </c:tx>
          <c:invertIfNegative val="0"/>
          <c:cat>
            <c:strRef>
              <c:f>'BRMA Profile - West Dunbartonsh'!$J$71:$P$71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Dunbartonsh'!$J$75:$P$75</c:f>
              <c:numCache>
                <c:formatCode>0.0%</c:formatCode>
                <c:ptCount val="7"/>
                <c:pt idx="0">
                  <c:v>5.8823529411764719E-2</c:v>
                </c:pt>
                <c:pt idx="1">
                  <c:v>1.388888888888884E-2</c:v>
                </c:pt>
                <c:pt idx="2">
                  <c:v>-6.8493150684931559E-2</c:v>
                </c:pt>
                <c:pt idx="3">
                  <c:v>0</c:v>
                </c:pt>
                <c:pt idx="4">
                  <c:v>2.9411764705882248E-2</c:v>
                </c:pt>
                <c:pt idx="5">
                  <c:v>0.1399999999999999</c:v>
                </c:pt>
                <c:pt idx="6">
                  <c:v>0.17352941176470593</c:v>
                </c:pt>
              </c:numCache>
            </c:numRef>
          </c:val>
        </c:ser>
        <c:dLbls>
          <c:showLegendKey val="0"/>
          <c:showVal val="0"/>
          <c:showCatName val="0"/>
          <c:showSerName val="0"/>
          <c:showPercent val="0"/>
          <c:showBubbleSize val="0"/>
        </c:dLbls>
        <c:gapWidth val="150"/>
        <c:axId val="147142144"/>
        <c:axId val="147143680"/>
      </c:barChart>
      <c:catAx>
        <c:axId val="14714214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7143680"/>
        <c:crosses val="autoZero"/>
        <c:auto val="1"/>
        <c:lblAlgn val="ctr"/>
        <c:lblOffset val="100"/>
        <c:noMultiLvlLbl val="0"/>
      </c:catAx>
      <c:valAx>
        <c:axId val="147143680"/>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714214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4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West Dunbartonsh'!$I$94</c:f>
              <c:strCache>
                <c:ptCount val="1"/>
                <c:pt idx="0">
                  <c:v>Lower Quartile</c:v>
                </c:pt>
              </c:strCache>
            </c:strRef>
          </c:tx>
          <c:invertIfNegative val="0"/>
          <c:cat>
            <c:strRef>
              <c:f>'BRMA Profile - West Dunbartonsh'!$J$93:$P$93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Dunbartonsh'!$J$94:$P$94</c:f>
              <c:numCache>
                <c:formatCode>0.0%</c:formatCode>
                <c:ptCount val="7"/>
                <c:pt idx="0">
                  <c:v>0.15416666666666656</c:v>
                </c:pt>
                <c:pt idx="1">
                  <c:v>-3.2490974729241895E-2</c:v>
                </c:pt>
                <c:pt idx="2">
                  <c:v>2.6119402985074647E-2</c:v>
                </c:pt>
                <c:pt idx="3">
                  <c:v>-5.4545454545454564E-2</c:v>
                </c:pt>
                <c:pt idx="4">
                  <c:v>4.8499999999999988E-2</c:v>
                </c:pt>
                <c:pt idx="5">
                  <c:v>-4.3652103737940817E-2</c:v>
                </c:pt>
                <c:pt idx="6">
                  <c:v>8.6291666666666655E-2</c:v>
                </c:pt>
              </c:numCache>
            </c:numRef>
          </c:val>
        </c:ser>
        <c:ser>
          <c:idx val="2"/>
          <c:order val="1"/>
          <c:tx>
            <c:strRef>
              <c:f>'BRMA Profile - West Dunbartonsh'!$I$95</c:f>
              <c:strCache>
                <c:ptCount val="1"/>
                <c:pt idx="0">
                  <c:v>Median</c:v>
                </c:pt>
              </c:strCache>
            </c:strRef>
          </c:tx>
          <c:invertIfNegative val="0"/>
          <c:cat>
            <c:strRef>
              <c:f>'BRMA Profile - West Dunbartonsh'!$J$93:$P$93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Dunbartonsh'!$J$95:$P$95</c:f>
              <c:numCache>
                <c:formatCode>0.0%</c:formatCode>
                <c:ptCount val="7"/>
                <c:pt idx="0">
                  <c:v>0</c:v>
                </c:pt>
                <c:pt idx="1">
                  <c:v>-5.1020408163264808E-3</c:v>
                </c:pt>
                <c:pt idx="2">
                  <c:v>-2.5641025641025661E-2</c:v>
                </c:pt>
                <c:pt idx="3">
                  <c:v>-1.1719298245613907E-2</c:v>
                </c:pt>
                <c:pt idx="4">
                  <c:v>8.2865866647731101E-2</c:v>
                </c:pt>
                <c:pt idx="5">
                  <c:v>0</c:v>
                </c:pt>
                <c:pt idx="6">
                  <c:v>3.7414965986394488E-2</c:v>
                </c:pt>
              </c:numCache>
            </c:numRef>
          </c:val>
        </c:ser>
        <c:ser>
          <c:idx val="0"/>
          <c:order val="2"/>
          <c:tx>
            <c:strRef>
              <c:f>'BRMA Profile - West Dunbartonsh'!$I$96</c:f>
              <c:strCache>
                <c:ptCount val="1"/>
                <c:pt idx="0">
                  <c:v>Mean</c:v>
                </c:pt>
              </c:strCache>
            </c:strRef>
          </c:tx>
          <c:invertIfNegative val="0"/>
          <c:cat>
            <c:strRef>
              <c:f>'BRMA Profile - West Dunbartonsh'!$J$93:$P$93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Dunbartonsh'!$J$96:$P$96</c:f>
              <c:numCache>
                <c:formatCode>0.0%</c:formatCode>
                <c:ptCount val="7"/>
                <c:pt idx="0">
                  <c:v>3.8976773166256917E-2</c:v>
                </c:pt>
                <c:pt idx="1">
                  <c:v>-2.9851740796268511E-2</c:v>
                </c:pt>
                <c:pt idx="2">
                  <c:v>-1.7102235653696951E-2</c:v>
                </c:pt>
                <c:pt idx="3">
                  <c:v>-9.8179658292861793E-3</c:v>
                </c:pt>
                <c:pt idx="4">
                  <c:v>0.11344389555398737</c:v>
                </c:pt>
                <c:pt idx="5">
                  <c:v>2.0725717002059829E-2</c:v>
                </c:pt>
                <c:pt idx="6">
                  <c:v>0.11492263491294263</c:v>
                </c:pt>
              </c:numCache>
            </c:numRef>
          </c:val>
        </c:ser>
        <c:ser>
          <c:idx val="1"/>
          <c:order val="3"/>
          <c:tx>
            <c:strRef>
              <c:f>'BRMA Profile - West Dunbartonsh'!$I$97</c:f>
              <c:strCache>
                <c:ptCount val="1"/>
                <c:pt idx="0">
                  <c:v>Upper Quartile</c:v>
                </c:pt>
              </c:strCache>
            </c:strRef>
          </c:tx>
          <c:invertIfNegative val="0"/>
          <c:cat>
            <c:strRef>
              <c:f>'BRMA Profile - West Dunbartonsh'!$J$93:$P$93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Dunbartonsh'!$J$97:$P$97</c:f>
              <c:numCache>
                <c:formatCode>0.0%</c:formatCode>
                <c:ptCount val="7"/>
                <c:pt idx="0">
                  <c:v>-8.4302325581395388E-2</c:v>
                </c:pt>
                <c:pt idx="1">
                  <c:v>3.1746031746031855E-2</c:v>
                </c:pt>
                <c:pt idx="2">
                  <c:v>-6.6676923076923078E-2</c:v>
                </c:pt>
                <c:pt idx="3">
                  <c:v>5.50555500609895E-3</c:v>
                </c:pt>
                <c:pt idx="4">
                  <c:v>0.1787540983606557</c:v>
                </c:pt>
                <c:pt idx="5">
                  <c:v>0</c:v>
                </c:pt>
                <c:pt idx="6">
                  <c:v>4.5116279069767451E-2</c:v>
                </c:pt>
              </c:numCache>
            </c:numRef>
          </c:val>
        </c:ser>
        <c:dLbls>
          <c:showLegendKey val="0"/>
          <c:showVal val="0"/>
          <c:showCatName val="0"/>
          <c:showSerName val="0"/>
          <c:showPercent val="0"/>
          <c:showBubbleSize val="0"/>
        </c:dLbls>
        <c:gapWidth val="150"/>
        <c:axId val="147184256"/>
        <c:axId val="147186048"/>
      </c:barChart>
      <c:catAx>
        <c:axId val="147184256"/>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7186048"/>
        <c:crosses val="autoZero"/>
        <c:auto val="1"/>
        <c:lblAlgn val="ctr"/>
        <c:lblOffset val="100"/>
        <c:noMultiLvlLbl val="0"/>
      </c:catAx>
      <c:valAx>
        <c:axId val="147186048"/>
        <c:scaling>
          <c:orientation val="minMax"/>
          <c:max val="0.19000000000000003"/>
          <c:min val="-9.0000000000000024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718425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24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West Dunbartonsh'!$A$142</c:f>
              <c:strCache>
                <c:ptCount val="1"/>
                <c:pt idx="0">
                  <c:v>1 Bedroom </c:v>
                </c:pt>
              </c:strCache>
            </c:strRef>
          </c:tx>
          <c:invertIfNegative val="0"/>
          <c:cat>
            <c:numRef>
              <c:f>'BRMA Profile - West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Dunbartonsh'!$B$142:$H$142</c:f>
              <c:numCache>
                <c:formatCode>#,##0</c:formatCode>
                <c:ptCount val="7"/>
                <c:pt idx="0">
                  <c:v>74</c:v>
                </c:pt>
                <c:pt idx="1">
                  <c:v>90</c:v>
                </c:pt>
                <c:pt idx="2">
                  <c:v>72</c:v>
                </c:pt>
                <c:pt idx="3">
                  <c:v>50</c:v>
                </c:pt>
                <c:pt idx="4">
                  <c:v>56</c:v>
                </c:pt>
                <c:pt idx="5">
                  <c:v>108</c:v>
                </c:pt>
                <c:pt idx="6">
                  <c:v>118</c:v>
                </c:pt>
              </c:numCache>
            </c:numRef>
          </c:val>
        </c:ser>
        <c:ser>
          <c:idx val="1"/>
          <c:order val="1"/>
          <c:tx>
            <c:strRef>
              <c:f>'BRMA Profile - West Dunbartonsh'!$A$143</c:f>
              <c:strCache>
                <c:ptCount val="1"/>
                <c:pt idx="0">
                  <c:v>2 Bedrooms</c:v>
                </c:pt>
              </c:strCache>
            </c:strRef>
          </c:tx>
          <c:invertIfNegative val="0"/>
          <c:cat>
            <c:numRef>
              <c:f>'BRMA Profile - West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Dunbartonsh'!$B$143:$H$143</c:f>
              <c:numCache>
                <c:formatCode>#,##0</c:formatCode>
                <c:ptCount val="7"/>
                <c:pt idx="0">
                  <c:v>160</c:v>
                </c:pt>
                <c:pt idx="1">
                  <c:v>161</c:v>
                </c:pt>
                <c:pt idx="2">
                  <c:v>165</c:v>
                </c:pt>
                <c:pt idx="3">
                  <c:v>175</c:v>
                </c:pt>
                <c:pt idx="4">
                  <c:v>145</c:v>
                </c:pt>
                <c:pt idx="5">
                  <c:v>243</c:v>
                </c:pt>
                <c:pt idx="6">
                  <c:v>197</c:v>
                </c:pt>
              </c:numCache>
            </c:numRef>
          </c:val>
        </c:ser>
        <c:ser>
          <c:idx val="2"/>
          <c:order val="2"/>
          <c:tx>
            <c:strRef>
              <c:f>'BRMA Profile - West Dunbartonsh'!$A$144</c:f>
              <c:strCache>
                <c:ptCount val="1"/>
                <c:pt idx="0">
                  <c:v>3 Bedrooms</c:v>
                </c:pt>
              </c:strCache>
            </c:strRef>
          </c:tx>
          <c:invertIfNegative val="0"/>
          <c:cat>
            <c:numRef>
              <c:f>'BRMA Profile - West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Dunbartonsh'!$B$144:$H$144</c:f>
              <c:numCache>
                <c:formatCode>#,##0</c:formatCode>
                <c:ptCount val="7"/>
                <c:pt idx="0">
                  <c:v>67</c:v>
                </c:pt>
                <c:pt idx="1">
                  <c:v>92</c:v>
                </c:pt>
                <c:pt idx="2">
                  <c:v>73</c:v>
                </c:pt>
                <c:pt idx="3">
                  <c:v>79</c:v>
                </c:pt>
                <c:pt idx="4">
                  <c:v>87</c:v>
                </c:pt>
                <c:pt idx="5">
                  <c:v>103</c:v>
                </c:pt>
                <c:pt idx="6">
                  <c:v>68</c:v>
                </c:pt>
              </c:numCache>
            </c:numRef>
          </c:val>
        </c:ser>
        <c:ser>
          <c:idx val="3"/>
          <c:order val="3"/>
          <c:tx>
            <c:strRef>
              <c:f>'BRMA Profile - West Dunbartonsh'!$A$145</c:f>
              <c:strCache>
                <c:ptCount val="1"/>
                <c:pt idx="0">
                  <c:v>4 Bedrooms</c:v>
                </c:pt>
              </c:strCache>
            </c:strRef>
          </c:tx>
          <c:invertIfNegative val="0"/>
          <c:cat>
            <c:numRef>
              <c:f>'BRMA Profile - West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Dunbartonsh'!$B$145:$H$145</c:f>
              <c:numCache>
                <c:formatCode>#,##0</c:formatCode>
                <c:ptCount val="7"/>
                <c:pt idx="0">
                  <c:v>19</c:v>
                </c:pt>
                <c:pt idx="1">
                  <c:v>25</c:v>
                </c:pt>
                <c:pt idx="2">
                  <c:v>16</c:v>
                </c:pt>
                <c:pt idx="3">
                  <c:v>12</c:v>
                </c:pt>
                <c:pt idx="4">
                  <c:v>15</c:v>
                </c:pt>
                <c:pt idx="5">
                  <c:v>13</c:v>
                </c:pt>
                <c:pt idx="6">
                  <c:v>12</c:v>
                </c:pt>
              </c:numCache>
            </c:numRef>
          </c:val>
        </c:ser>
        <c:ser>
          <c:idx val="4"/>
          <c:order val="4"/>
          <c:tx>
            <c:strRef>
              <c:f>'BRMA Profile - West Dunbartonsh'!$A$146</c:f>
              <c:strCache>
                <c:ptCount val="1"/>
                <c:pt idx="0">
                  <c:v>1 Bedroom Shared</c:v>
                </c:pt>
              </c:strCache>
            </c:strRef>
          </c:tx>
          <c:invertIfNegative val="0"/>
          <c:cat>
            <c:numRef>
              <c:f>'BRMA Profile - West Dunbartonsh'!$B$141:$H$141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Dunbartonsh'!$B$146:$H$146</c:f>
              <c:numCache>
                <c:formatCode>#,##0</c:formatCode>
                <c:ptCount val="7"/>
                <c:pt idx="0">
                  <c:v>15</c:v>
                </c:pt>
                <c:pt idx="1">
                  <c:v>20</c:v>
                </c:pt>
                <c:pt idx="2">
                  <c:v>18</c:v>
                </c:pt>
                <c:pt idx="3">
                  <c:v>30</c:v>
                </c:pt>
                <c:pt idx="4">
                  <c:v>49</c:v>
                </c:pt>
                <c:pt idx="5">
                  <c:v>69</c:v>
                </c:pt>
                <c:pt idx="6">
                  <c:v>45</c:v>
                </c:pt>
              </c:numCache>
            </c:numRef>
          </c:val>
        </c:ser>
        <c:dLbls>
          <c:showLegendKey val="0"/>
          <c:showVal val="0"/>
          <c:showCatName val="0"/>
          <c:showSerName val="0"/>
          <c:showPercent val="0"/>
          <c:showBubbleSize val="0"/>
        </c:dLbls>
        <c:gapWidth val="150"/>
        <c:overlap val="100"/>
        <c:axId val="147235200"/>
        <c:axId val="147236736"/>
      </c:barChart>
      <c:catAx>
        <c:axId val="147235200"/>
        <c:scaling>
          <c:orientation val="minMax"/>
        </c:scaling>
        <c:delete val="0"/>
        <c:axPos val="b"/>
        <c:numFmt formatCode="General" sourceLinked="1"/>
        <c:majorTickMark val="out"/>
        <c:minorTickMark val="none"/>
        <c:tickLblPos val="nextTo"/>
        <c:crossAx val="147236736"/>
        <c:crosses val="autoZero"/>
        <c:auto val="1"/>
        <c:lblAlgn val="ctr"/>
        <c:lblOffset val="100"/>
        <c:noMultiLvlLbl val="0"/>
      </c:catAx>
      <c:valAx>
        <c:axId val="147236736"/>
        <c:scaling>
          <c:orientation val="minMax"/>
        </c:scaling>
        <c:delete val="0"/>
        <c:axPos val="l"/>
        <c:majorGridlines/>
        <c:numFmt formatCode="#,##0" sourceLinked="1"/>
        <c:majorTickMark val="out"/>
        <c:minorTickMark val="none"/>
        <c:tickLblPos val="nextTo"/>
        <c:crossAx val="1472352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West Dunbartonsh'!$I$142</c:f>
              <c:strCache>
                <c:ptCount val="1"/>
                <c:pt idx="0">
                  <c:v>1 Bedroom </c:v>
                </c:pt>
              </c:strCache>
            </c:strRef>
          </c:tx>
          <c:invertIfNegative val="0"/>
          <c:cat>
            <c:numRef>
              <c:f>'BRMA Profile - West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Dunbartonsh'!$J$142:$P$142</c:f>
              <c:numCache>
                <c:formatCode>0%</c:formatCode>
                <c:ptCount val="7"/>
                <c:pt idx="0">
                  <c:v>0.22089552238805971</c:v>
                </c:pt>
                <c:pt idx="1">
                  <c:v>0.23195876288659795</c:v>
                </c:pt>
                <c:pt idx="2">
                  <c:v>0.20930232558139536</c:v>
                </c:pt>
                <c:pt idx="3">
                  <c:v>0.14450867052023122</c:v>
                </c:pt>
                <c:pt idx="4">
                  <c:v>0.15909090909090909</c:v>
                </c:pt>
                <c:pt idx="5">
                  <c:v>0.20149253731343283</c:v>
                </c:pt>
                <c:pt idx="6">
                  <c:v>0.26818181818181819</c:v>
                </c:pt>
              </c:numCache>
            </c:numRef>
          </c:val>
        </c:ser>
        <c:ser>
          <c:idx val="1"/>
          <c:order val="1"/>
          <c:tx>
            <c:strRef>
              <c:f>'BRMA Profile - West Dunbartonsh'!$I$143</c:f>
              <c:strCache>
                <c:ptCount val="1"/>
                <c:pt idx="0">
                  <c:v>2 Bedrooms</c:v>
                </c:pt>
              </c:strCache>
            </c:strRef>
          </c:tx>
          <c:invertIfNegative val="0"/>
          <c:cat>
            <c:numRef>
              <c:f>'BRMA Profile - West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Dunbartonsh'!$J$143:$P$143</c:f>
              <c:numCache>
                <c:formatCode>0%</c:formatCode>
                <c:ptCount val="7"/>
                <c:pt idx="0">
                  <c:v>0.47761194029850745</c:v>
                </c:pt>
                <c:pt idx="1">
                  <c:v>0.41494845360824745</c:v>
                </c:pt>
                <c:pt idx="2">
                  <c:v>0.47965116279069769</c:v>
                </c:pt>
                <c:pt idx="3">
                  <c:v>0.5057803468208093</c:v>
                </c:pt>
                <c:pt idx="4">
                  <c:v>0.41193181818181818</c:v>
                </c:pt>
                <c:pt idx="5">
                  <c:v>0.45335820895522388</c:v>
                </c:pt>
                <c:pt idx="6">
                  <c:v>0.44772727272727275</c:v>
                </c:pt>
              </c:numCache>
            </c:numRef>
          </c:val>
        </c:ser>
        <c:ser>
          <c:idx val="2"/>
          <c:order val="2"/>
          <c:tx>
            <c:strRef>
              <c:f>'BRMA Profile - West Dunbartonsh'!$I$144</c:f>
              <c:strCache>
                <c:ptCount val="1"/>
                <c:pt idx="0">
                  <c:v>3 Bedrooms</c:v>
                </c:pt>
              </c:strCache>
            </c:strRef>
          </c:tx>
          <c:invertIfNegative val="0"/>
          <c:cat>
            <c:numRef>
              <c:f>'BRMA Profile - West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Dunbartonsh'!$J$144:$P$144</c:f>
              <c:numCache>
                <c:formatCode>0%</c:formatCode>
                <c:ptCount val="7"/>
                <c:pt idx="0">
                  <c:v>0.2</c:v>
                </c:pt>
                <c:pt idx="1">
                  <c:v>0.23711340206185566</c:v>
                </c:pt>
                <c:pt idx="2">
                  <c:v>0.21220930232558138</c:v>
                </c:pt>
                <c:pt idx="3">
                  <c:v>0.22832369942196531</c:v>
                </c:pt>
                <c:pt idx="4">
                  <c:v>0.24715909090909091</c:v>
                </c:pt>
                <c:pt idx="5">
                  <c:v>0.19216417910447761</c:v>
                </c:pt>
                <c:pt idx="6">
                  <c:v>0.15454545454545454</c:v>
                </c:pt>
              </c:numCache>
            </c:numRef>
          </c:val>
        </c:ser>
        <c:ser>
          <c:idx val="3"/>
          <c:order val="3"/>
          <c:tx>
            <c:strRef>
              <c:f>'BRMA Profile - West Dunbartonsh'!$I$145</c:f>
              <c:strCache>
                <c:ptCount val="1"/>
                <c:pt idx="0">
                  <c:v>4 Bedrooms</c:v>
                </c:pt>
              </c:strCache>
            </c:strRef>
          </c:tx>
          <c:invertIfNegative val="0"/>
          <c:cat>
            <c:numRef>
              <c:f>'BRMA Profile - West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Dunbartonsh'!$J$145:$P$145</c:f>
              <c:numCache>
                <c:formatCode>0%</c:formatCode>
                <c:ptCount val="7"/>
                <c:pt idx="0">
                  <c:v>5.6716417910447764E-2</c:v>
                </c:pt>
                <c:pt idx="1">
                  <c:v>6.4432989690721643E-2</c:v>
                </c:pt>
                <c:pt idx="2">
                  <c:v>4.6511627906976744E-2</c:v>
                </c:pt>
                <c:pt idx="3">
                  <c:v>3.4682080924855488E-2</c:v>
                </c:pt>
                <c:pt idx="4">
                  <c:v>4.261363636363636E-2</c:v>
                </c:pt>
                <c:pt idx="5">
                  <c:v>2.4253731343283583E-2</c:v>
                </c:pt>
                <c:pt idx="6">
                  <c:v>2.7272727272727271E-2</c:v>
                </c:pt>
              </c:numCache>
            </c:numRef>
          </c:val>
        </c:ser>
        <c:ser>
          <c:idx val="4"/>
          <c:order val="4"/>
          <c:tx>
            <c:strRef>
              <c:f>'BRMA Profile - West Dunbartonsh'!$I$146</c:f>
              <c:strCache>
                <c:ptCount val="1"/>
                <c:pt idx="0">
                  <c:v>1 Bedroom Shared</c:v>
                </c:pt>
              </c:strCache>
            </c:strRef>
          </c:tx>
          <c:invertIfNegative val="0"/>
          <c:cat>
            <c:numRef>
              <c:f>'BRMA Profile - West Dunbartonsh'!$J$141:$P$141</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Dunbartonsh'!$J$146:$P$146</c:f>
              <c:numCache>
                <c:formatCode>0%</c:formatCode>
                <c:ptCount val="7"/>
                <c:pt idx="0">
                  <c:v>4.4776119402985072E-2</c:v>
                </c:pt>
                <c:pt idx="1">
                  <c:v>5.1546391752577317E-2</c:v>
                </c:pt>
                <c:pt idx="2">
                  <c:v>5.232558139534884E-2</c:v>
                </c:pt>
                <c:pt idx="3">
                  <c:v>8.6705202312138727E-2</c:v>
                </c:pt>
                <c:pt idx="4">
                  <c:v>0.13920454545454544</c:v>
                </c:pt>
                <c:pt idx="5">
                  <c:v>0.1287313432835821</c:v>
                </c:pt>
                <c:pt idx="6">
                  <c:v>0.10227272727272728</c:v>
                </c:pt>
              </c:numCache>
            </c:numRef>
          </c:val>
        </c:ser>
        <c:dLbls>
          <c:showLegendKey val="0"/>
          <c:showVal val="0"/>
          <c:showCatName val="0"/>
          <c:showSerName val="0"/>
          <c:showPercent val="0"/>
          <c:showBubbleSize val="0"/>
        </c:dLbls>
        <c:gapWidth val="150"/>
        <c:overlap val="100"/>
        <c:axId val="147293696"/>
        <c:axId val="147295232"/>
      </c:barChart>
      <c:catAx>
        <c:axId val="147293696"/>
        <c:scaling>
          <c:orientation val="minMax"/>
        </c:scaling>
        <c:delete val="0"/>
        <c:axPos val="b"/>
        <c:numFmt formatCode="General" sourceLinked="1"/>
        <c:majorTickMark val="out"/>
        <c:minorTickMark val="none"/>
        <c:tickLblPos val="nextTo"/>
        <c:crossAx val="147295232"/>
        <c:crosses val="autoZero"/>
        <c:auto val="1"/>
        <c:lblAlgn val="ctr"/>
        <c:lblOffset val="100"/>
        <c:noMultiLvlLbl val="0"/>
      </c:catAx>
      <c:valAx>
        <c:axId val="147295232"/>
        <c:scaling>
          <c:orientation val="minMax"/>
        </c:scaling>
        <c:delete val="0"/>
        <c:axPos val="l"/>
        <c:majorGridlines/>
        <c:numFmt formatCode="0%" sourceLinked="1"/>
        <c:majorTickMark val="out"/>
        <c:minorTickMark val="none"/>
        <c:tickLblPos val="nextTo"/>
        <c:crossAx val="1472936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West Dunbartonsh'!$A$122</c:f>
              <c:strCache>
                <c:ptCount val="1"/>
                <c:pt idx="0">
                  <c:v>4 Bedrooms</c:v>
                </c:pt>
              </c:strCache>
            </c:strRef>
          </c:tx>
          <c:cat>
            <c:numRef>
              <c:f>'BRMA Profile - West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Dunbartonsh'!$B$122:$H$122</c:f>
              <c:numCache>
                <c:formatCode>#,##0</c:formatCode>
                <c:ptCount val="7"/>
                <c:pt idx="0">
                  <c:v>821.05</c:v>
                </c:pt>
                <c:pt idx="1">
                  <c:v>821.4</c:v>
                </c:pt>
                <c:pt idx="2">
                  <c:v>834.38</c:v>
                </c:pt>
                <c:pt idx="3">
                  <c:v>774.17</c:v>
                </c:pt>
                <c:pt idx="4">
                  <c:v>795.87</c:v>
                </c:pt>
                <c:pt idx="5">
                  <c:v>861.7</c:v>
                </c:pt>
                <c:pt idx="6">
                  <c:v>906.5</c:v>
                </c:pt>
              </c:numCache>
            </c:numRef>
          </c:val>
          <c:smooth val="0"/>
        </c:ser>
        <c:ser>
          <c:idx val="0"/>
          <c:order val="1"/>
          <c:tx>
            <c:strRef>
              <c:f>'BRMA Profile - West Dunbartonsh'!$A$121</c:f>
              <c:strCache>
                <c:ptCount val="1"/>
                <c:pt idx="0">
                  <c:v>3 Bedrooms</c:v>
                </c:pt>
              </c:strCache>
            </c:strRef>
          </c:tx>
          <c:cat>
            <c:numRef>
              <c:f>'BRMA Profile - West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Dunbartonsh'!$B$121:$H$121</c:f>
              <c:numCache>
                <c:formatCode>#,##0</c:formatCode>
                <c:ptCount val="7"/>
                <c:pt idx="0">
                  <c:v>591.05999999999995</c:v>
                </c:pt>
                <c:pt idx="1">
                  <c:v>592.34</c:v>
                </c:pt>
                <c:pt idx="2">
                  <c:v>606.89</c:v>
                </c:pt>
                <c:pt idx="3">
                  <c:v>573.74</c:v>
                </c:pt>
                <c:pt idx="4">
                  <c:v>590.70000000000005</c:v>
                </c:pt>
                <c:pt idx="5">
                  <c:v>571.15</c:v>
                </c:pt>
                <c:pt idx="6">
                  <c:v>575.4</c:v>
                </c:pt>
              </c:numCache>
            </c:numRef>
          </c:val>
          <c:smooth val="0"/>
        </c:ser>
        <c:ser>
          <c:idx val="1"/>
          <c:order val="2"/>
          <c:tx>
            <c:strRef>
              <c:f>'BRMA Profile - West Dunbartonsh'!$A$120</c:f>
              <c:strCache>
                <c:ptCount val="1"/>
                <c:pt idx="0">
                  <c:v>2 Bedrooms</c:v>
                </c:pt>
              </c:strCache>
            </c:strRef>
          </c:tx>
          <c:cat>
            <c:numRef>
              <c:f>'BRMA Profile - West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Dunbartonsh'!$B$120:$H$120</c:f>
              <c:numCache>
                <c:formatCode>#,##0</c:formatCode>
                <c:ptCount val="7"/>
                <c:pt idx="0">
                  <c:v>492.17</c:v>
                </c:pt>
                <c:pt idx="1">
                  <c:v>493.6</c:v>
                </c:pt>
                <c:pt idx="2">
                  <c:v>493.9</c:v>
                </c:pt>
                <c:pt idx="3">
                  <c:v>486.03</c:v>
                </c:pt>
                <c:pt idx="4">
                  <c:v>479</c:v>
                </c:pt>
                <c:pt idx="5">
                  <c:v>476.44</c:v>
                </c:pt>
                <c:pt idx="6">
                  <c:v>498.22</c:v>
                </c:pt>
              </c:numCache>
            </c:numRef>
          </c:val>
          <c:smooth val="0"/>
        </c:ser>
        <c:ser>
          <c:idx val="2"/>
          <c:order val="3"/>
          <c:tx>
            <c:strRef>
              <c:f>'BRMA Profile - West Dunbartonsh'!$A$119</c:f>
              <c:strCache>
                <c:ptCount val="1"/>
                <c:pt idx="0">
                  <c:v>1 Bedroom </c:v>
                </c:pt>
              </c:strCache>
            </c:strRef>
          </c:tx>
          <c:cat>
            <c:numRef>
              <c:f>'BRMA Profile - West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Dunbartonsh'!$B$119:$H$119</c:f>
              <c:numCache>
                <c:formatCode>#,##0</c:formatCode>
                <c:ptCount val="7"/>
                <c:pt idx="0">
                  <c:v>396.84</c:v>
                </c:pt>
                <c:pt idx="1">
                  <c:v>390.11</c:v>
                </c:pt>
                <c:pt idx="2">
                  <c:v>399.03</c:v>
                </c:pt>
                <c:pt idx="3">
                  <c:v>392.2</c:v>
                </c:pt>
                <c:pt idx="4">
                  <c:v>390</c:v>
                </c:pt>
                <c:pt idx="5">
                  <c:v>390.14</c:v>
                </c:pt>
                <c:pt idx="6">
                  <c:v>400.42</c:v>
                </c:pt>
              </c:numCache>
            </c:numRef>
          </c:val>
          <c:smooth val="0"/>
        </c:ser>
        <c:ser>
          <c:idx val="3"/>
          <c:order val="4"/>
          <c:tx>
            <c:strRef>
              <c:f>'BRMA Profile - West Dunbartonsh'!$A$118</c:f>
              <c:strCache>
                <c:ptCount val="1"/>
                <c:pt idx="0">
                  <c:v>1 Bedroom Shared</c:v>
                </c:pt>
              </c:strCache>
            </c:strRef>
          </c:tx>
          <c:cat>
            <c:numRef>
              <c:f>'BRMA Profile - West Dunbartonsh'!$B$117:$H$117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Dunbartonsh'!$B$118:$H$118</c:f>
              <c:numCache>
                <c:formatCode>#,##0</c:formatCode>
                <c:ptCount val="7"/>
                <c:pt idx="0">
                  <c:v>288.89</c:v>
                </c:pt>
                <c:pt idx="1">
                  <c:v>300.14999999999998</c:v>
                </c:pt>
                <c:pt idx="2">
                  <c:v>291.19</c:v>
                </c:pt>
                <c:pt idx="3">
                  <c:v>286.20999999999998</c:v>
                </c:pt>
                <c:pt idx="4">
                  <c:v>283.39999999999998</c:v>
                </c:pt>
                <c:pt idx="5">
                  <c:v>315.55</c:v>
                </c:pt>
                <c:pt idx="6">
                  <c:v>322.08999999999997</c:v>
                </c:pt>
              </c:numCache>
            </c:numRef>
          </c:val>
          <c:smooth val="0"/>
        </c:ser>
        <c:dLbls>
          <c:showLegendKey val="0"/>
          <c:showVal val="0"/>
          <c:showCatName val="0"/>
          <c:showSerName val="0"/>
          <c:showPercent val="0"/>
          <c:showBubbleSize val="0"/>
        </c:dLbls>
        <c:marker val="1"/>
        <c:smooth val="0"/>
        <c:axId val="146934016"/>
        <c:axId val="146952192"/>
      </c:lineChart>
      <c:catAx>
        <c:axId val="146934016"/>
        <c:scaling>
          <c:orientation val="minMax"/>
        </c:scaling>
        <c:delete val="0"/>
        <c:axPos val="b"/>
        <c:numFmt formatCode="General" sourceLinked="1"/>
        <c:majorTickMark val="none"/>
        <c:minorTickMark val="none"/>
        <c:tickLblPos val="nextTo"/>
        <c:txPr>
          <a:bodyPr/>
          <a:lstStyle/>
          <a:p>
            <a:pPr>
              <a:defRPr sz="800"/>
            </a:pPr>
            <a:endParaRPr lang="en-US"/>
          </a:p>
        </c:txPr>
        <c:crossAx val="146952192"/>
        <c:crosses val="autoZero"/>
        <c:auto val="1"/>
        <c:lblAlgn val="ctr"/>
        <c:lblOffset val="100"/>
        <c:noMultiLvlLbl val="0"/>
      </c:catAx>
      <c:valAx>
        <c:axId val="14695219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693401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4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West Dunbartonsh'!$I$122</c:f>
              <c:strCache>
                <c:ptCount val="1"/>
                <c:pt idx="0">
                  <c:v>4 Bedrooms</c:v>
                </c:pt>
              </c:strCache>
            </c:strRef>
          </c:tx>
          <c:cat>
            <c:numRef>
              <c:f>'BRMA Profile - West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Dunbartonsh'!$J$122:$P$122</c:f>
              <c:numCache>
                <c:formatCode>#,##0</c:formatCode>
                <c:ptCount val="7"/>
                <c:pt idx="0">
                  <c:v>795</c:v>
                </c:pt>
                <c:pt idx="1">
                  <c:v>850</c:v>
                </c:pt>
                <c:pt idx="2">
                  <c:v>795</c:v>
                </c:pt>
                <c:pt idx="3">
                  <c:v>772.5</c:v>
                </c:pt>
                <c:pt idx="4">
                  <c:v>795</c:v>
                </c:pt>
                <c:pt idx="5">
                  <c:v>800</c:v>
                </c:pt>
                <c:pt idx="6">
                  <c:v>872.5</c:v>
                </c:pt>
              </c:numCache>
            </c:numRef>
          </c:val>
          <c:smooth val="0"/>
        </c:ser>
        <c:ser>
          <c:idx val="0"/>
          <c:order val="1"/>
          <c:tx>
            <c:strRef>
              <c:f>'BRMA Profile - West Dunbartonsh'!$I$121</c:f>
              <c:strCache>
                <c:ptCount val="1"/>
                <c:pt idx="0">
                  <c:v>3 Bedrooms</c:v>
                </c:pt>
              </c:strCache>
            </c:strRef>
          </c:tx>
          <c:cat>
            <c:numRef>
              <c:f>'BRMA Profile - West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Dunbartonsh'!$J$121:$P$121</c:f>
              <c:numCache>
                <c:formatCode>#,##0</c:formatCode>
                <c:ptCount val="7"/>
                <c:pt idx="0">
                  <c:v>575</c:v>
                </c:pt>
                <c:pt idx="1">
                  <c:v>575</c:v>
                </c:pt>
                <c:pt idx="2">
                  <c:v>575</c:v>
                </c:pt>
                <c:pt idx="3">
                  <c:v>550</c:v>
                </c:pt>
                <c:pt idx="4">
                  <c:v>550</c:v>
                </c:pt>
                <c:pt idx="5">
                  <c:v>550</c:v>
                </c:pt>
                <c:pt idx="6">
                  <c:v>562.5</c:v>
                </c:pt>
              </c:numCache>
            </c:numRef>
          </c:val>
          <c:smooth val="0"/>
        </c:ser>
        <c:ser>
          <c:idx val="1"/>
          <c:order val="2"/>
          <c:tx>
            <c:strRef>
              <c:f>'BRMA Profile - West Dunbartonsh'!$I$120</c:f>
              <c:strCache>
                <c:ptCount val="1"/>
                <c:pt idx="0">
                  <c:v>2 Bedrooms</c:v>
                </c:pt>
              </c:strCache>
            </c:strRef>
          </c:tx>
          <c:cat>
            <c:numRef>
              <c:f>'BRMA Profile - West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Dunbartonsh'!$J$120:$P$120</c:f>
              <c:numCache>
                <c:formatCode>#,##0</c:formatCode>
                <c:ptCount val="7"/>
                <c:pt idx="0">
                  <c:v>495</c:v>
                </c:pt>
                <c:pt idx="1">
                  <c:v>495</c:v>
                </c:pt>
                <c:pt idx="2">
                  <c:v>495</c:v>
                </c:pt>
                <c:pt idx="3">
                  <c:v>475</c:v>
                </c:pt>
                <c:pt idx="4">
                  <c:v>475</c:v>
                </c:pt>
                <c:pt idx="5">
                  <c:v>460</c:v>
                </c:pt>
                <c:pt idx="6">
                  <c:v>475</c:v>
                </c:pt>
              </c:numCache>
            </c:numRef>
          </c:val>
          <c:smooth val="0"/>
        </c:ser>
        <c:ser>
          <c:idx val="2"/>
          <c:order val="3"/>
          <c:tx>
            <c:strRef>
              <c:f>'BRMA Profile - West Dunbartonsh'!$I$119</c:f>
              <c:strCache>
                <c:ptCount val="1"/>
                <c:pt idx="0">
                  <c:v>1 Bedroom </c:v>
                </c:pt>
              </c:strCache>
            </c:strRef>
          </c:tx>
          <c:cat>
            <c:numRef>
              <c:f>'BRMA Profile - West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Dunbartonsh'!$J$119:$P$119</c:f>
              <c:numCache>
                <c:formatCode>#,##0</c:formatCode>
                <c:ptCount val="7"/>
                <c:pt idx="0">
                  <c:v>395</c:v>
                </c:pt>
                <c:pt idx="1">
                  <c:v>395</c:v>
                </c:pt>
                <c:pt idx="2">
                  <c:v>395</c:v>
                </c:pt>
                <c:pt idx="3">
                  <c:v>395</c:v>
                </c:pt>
                <c:pt idx="4">
                  <c:v>395</c:v>
                </c:pt>
                <c:pt idx="5">
                  <c:v>395</c:v>
                </c:pt>
                <c:pt idx="6">
                  <c:v>395</c:v>
                </c:pt>
              </c:numCache>
            </c:numRef>
          </c:val>
          <c:smooth val="0"/>
        </c:ser>
        <c:ser>
          <c:idx val="3"/>
          <c:order val="4"/>
          <c:tx>
            <c:strRef>
              <c:f>'BRMA Profile - West Dunbartonsh'!$I$118</c:f>
              <c:strCache>
                <c:ptCount val="1"/>
                <c:pt idx="0">
                  <c:v>1 Bedroom Shared</c:v>
                </c:pt>
              </c:strCache>
            </c:strRef>
          </c:tx>
          <c:cat>
            <c:numRef>
              <c:f>'BRMA Profile - West Dunbartonsh'!$J$117:$P$117</c:f>
              <c:numCache>
                <c:formatCode>General</c:formatCode>
                <c:ptCount val="7"/>
                <c:pt idx="0">
                  <c:v>2010</c:v>
                </c:pt>
                <c:pt idx="1">
                  <c:v>2011</c:v>
                </c:pt>
                <c:pt idx="2">
                  <c:v>2012</c:v>
                </c:pt>
                <c:pt idx="3">
                  <c:v>2013</c:v>
                </c:pt>
                <c:pt idx="4">
                  <c:v>2014</c:v>
                </c:pt>
                <c:pt idx="5">
                  <c:v>2015</c:v>
                </c:pt>
                <c:pt idx="6">
                  <c:v>2016</c:v>
                </c:pt>
              </c:numCache>
            </c:numRef>
          </c:cat>
          <c:val>
            <c:numRef>
              <c:f>'BRMA Profile - West Dunbartonsh'!$J$118:$P$118</c:f>
              <c:numCache>
                <c:formatCode>#,##0</c:formatCode>
                <c:ptCount val="7"/>
                <c:pt idx="0">
                  <c:v>294</c:v>
                </c:pt>
                <c:pt idx="1">
                  <c:v>294</c:v>
                </c:pt>
                <c:pt idx="2">
                  <c:v>292.5</c:v>
                </c:pt>
                <c:pt idx="3">
                  <c:v>285</c:v>
                </c:pt>
                <c:pt idx="4">
                  <c:v>281.66000000000003</c:v>
                </c:pt>
                <c:pt idx="5">
                  <c:v>305</c:v>
                </c:pt>
                <c:pt idx="6">
                  <c:v>305</c:v>
                </c:pt>
              </c:numCache>
            </c:numRef>
          </c:val>
          <c:smooth val="0"/>
        </c:ser>
        <c:dLbls>
          <c:showLegendKey val="0"/>
          <c:showVal val="0"/>
          <c:showCatName val="0"/>
          <c:showSerName val="0"/>
          <c:showPercent val="0"/>
          <c:showBubbleSize val="0"/>
        </c:dLbls>
        <c:marker val="1"/>
        <c:smooth val="0"/>
        <c:axId val="146989056"/>
        <c:axId val="146990592"/>
      </c:lineChart>
      <c:catAx>
        <c:axId val="146989056"/>
        <c:scaling>
          <c:orientation val="minMax"/>
        </c:scaling>
        <c:delete val="0"/>
        <c:axPos val="b"/>
        <c:numFmt formatCode="General" sourceLinked="1"/>
        <c:majorTickMark val="none"/>
        <c:minorTickMark val="none"/>
        <c:tickLblPos val="nextTo"/>
        <c:txPr>
          <a:bodyPr/>
          <a:lstStyle/>
          <a:p>
            <a:pPr>
              <a:defRPr sz="800"/>
            </a:pPr>
            <a:endParaRPr lang="en-US"/>
          </a:p>
        </c:txPr>
        <c:crossAx val="146990592"/>
        <c:crosses val="autoZero"/>
        <c:auto val="1"/>
        <c:lblAlgn val="ctr"/>
        <c:lblOffset val="100"/>
        <c:noMultiLvlLbl val="0"/>
      </c:catAx>
      <c:valAx>
        <c:axId val="14699059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698905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1"/>
          <c:order val="0"/>
          <c:tx>
            <c:strRef>
              <c:f>'BRMA Profile - West Lothian'!$A$9</c:f>
              <c:strCache>
                <c:ptCount val="1"/>
                <c:pt idx="0">
                  <c:v>Upper Quartile</c:v>
                </c:pt>
              </c:strCache>
            </c:strRef>
          </c:tx>
          <c:cat>
            <c:numRef>
              <c:f>'BRMA Profile - West Lothian'!$B$5:$H$5</c:f>
              <c:numCache>
                <c:formatCode>General</c:formatCode>
                <c:ptCount val="7"/>
                <c:pt idx="0">
                  <c:v>2010</c:v>
                </c:pt>
                <c:pt idx="1">
                  <c:v>2011</c:v>
                </c:pt>
                <c:pt idx="2">
                  <c:v>2012</c:v>
                </c:pt>
                <c:pt idx="3">
                  <c:v>2013</c:v>
                </c:pt>
                <c:pt idx="4">
                  <c:v>2014</c:v>
                </c:pt>
                <c:pt idx="5">
                  <c:v>2015</c:v>
                </c:pt>
                <c:pt idx="6">
                  <c:v>2016</c:v>
                </c:pt>
              </c:numCache>
            </c:numRef>
          </c:cat>
          <c:val>
            <c:numRef>
              <c:f>'BRMA Profile - West Lothian'!$B$9:$H$9</c:f>
              <c:numCache>
                <c:formatCode>#,##0</c:formatCode>
                <c:ptCount val="7"/>
                <c:pt idx="0">
                  <c:v>450</c:v>
                </c:pt>
                <c:pt idx="1">
                  <c:v>450</c:v>
                </c:pt>
                <c:pt idx="2">
                  <c:v>450</c:v>
                </c:pt>
                <c:pt idx="3">
                  <c:v>450</c:v>
                </c:pt>
                <c:pt idx="4">
                  <c:v>475</c:v>
                </c:pt>
                <c:pt idx="5">
                  <c:v>475</c:v>
                </c:pt>
                <c:pt idx="6">
                  <c:v>495</c:v>
                </c:pt>
              </c:numCache>
            </c:numRef>
          </c:val>
          <c:smooth val="0"/>
        </c:ser>
        <c:ser>
          <c:idx val="0"/>
          <c:order val="1"/>
          <c:tx>
            <c:strRef>
              <c:f>'BRMA Profile - West Lothian'!$A$8</c:f>
              <c:strCache>
                <c:ptCount val="1"/>
                <c:pt idx="0">
                  <c:v>Mean</c:v>
                </c:pt>
              </c:strCache>
            </c:strRef>
          </c:tx>
          <c:cat>
            <c:numRef>
              <c:f>'BRMA Profile - West Lothian'!$B$5:$H$5</c:f>
              <c:numCache>
                <c:formatCode>General</c:formatCode>
                <c:ptCount val="7"/>
                <c:pt idx="0">
                  <c:v>2010</c:v>
                </c:pt>
                <c:pt idx="1">
                  <c:v>2011</c:v>
                </c:pt>
                <c:pt idx="2">
                  <c:v>2012</c:v>
                </c:pt>
                <c:pt idx="3">
                  <c:v>2013</c:v>
                </c:pt>
                <c:pt idx="4">
                  <c:v>2014</c:v>
                </c:pt>
                <c:pt idx="5">
                  <c:v>2015</c:v>
                </c:pt>
                <c:pt idx="6">
                  <c:v>2016</c:v>
                </c:pt>
              </c:numCache>
            </c:numRef>
          </c:cat>
          <c:val>
            <c:numRef>
              <c:f>'BRMA Profile - West Lothian'!$B$8:$H$8</c:f>
              <c:numCache>
                <c:formatCode>#,##0</c:formatCode>
                <c:ptCount val="7"/>
                <c:pt idx="0">
                  <c:v>428.18</c:v>
                </c:pt>
                <c:pt idx="1">
                  <c:v>435.58</c:v>
                </c:pt>
                <c:pt idx="2">
                  <c:v>435.6</c:v>
                </c:pt>
                <c:pt idx="3">
                  <c:v>433.11</c:v>
                </c:pt>
                <c:pt idx="4">
                  <c:v>448.15</c:v>
                </c:pt>
                <c:pt idx="5">
                  <c:v>445.29</c:v>
                </c:pt>
                <c:pt idx="6">
                  <c:v>469.89</c:v>
                </c:pt>
              </c:numCache>
            </c:numRef>
          </c:val>
          <c:smooth val="0"/>
        </c:ser>
        <c:ser>
          <c:idx val="2"/>
          <c:order val="2"/>
          <c:tx>
            <c:strRef>
              <c:f>'BRMA Profile - West Lothian'!$A$7</c:f>
              <c:strCache>
                <c:ptCount val="1"/>
                <c:pt idx="0">
                  <c:v>Median</c:v>
                </c:pt>
              </c:strCache>
            </c:strRef>
          </c:tx>
          <c:cat>
            <c:numRef>
              <c:f>'BRMA Profile - West Lothian'!$B$5:$H$5</c:f>
              <c:numCache>
                <c:formatCode>General</c:formatCode>
                <c:ptCount val="7"/>
                <c:pt idx="0">
                  <c:v>2010</c:v>
                </c:pt>
                <c:pt idx="1">
                  <c:v>2011</c:v>
                </c:pt>
                <c:pt idx="2">
                  <c:v>2012</c:v>
                </c:pt>
                <c:pt idx="3">
                  <c:v>2013</c:v>
                </c:pt>
                <c:pt idx="4">
                  <c:v>2014</c:v>
                </c:pt>
                <c:pt idx="5">
                  <c:v>2015</c:v>
                </c:pt>
                <c:pt idx="6">
                  <c:v>2016</c:v>
                </c:pt>
              </c:numCache>
            </c:numRef>
          </c:cat>
          <c:val>
            <c:numRef>
              <c:f>'BRMA Profile - West Lothian'!$B$7:$H$7</c:f>
              <c:numCache>
                <c:formatCode>#,##0</c:formatCode>
                <c:ptCount val="7"/>
                <c:pt idx="0">
                  <c:v>425</c:v>
                </c:pt>
                <c:pt idx="1">
                  <c:v>435</c:v>
                </c:pt>
                <c:pt idx="2">
                  <c:v>435</c:v>
                </c:pt>
                <c:pt idx="3">
                  <c:v>435</c:v>
                </c:pt>
                <c:pt idx="4">
                  <c:v>450</c:v>
                </c:pt>
                <c:pt idx="5">
                  <c:v>450</c:v>
                </c:pt>
                <c:pt idx="6">
                  <c:v>475</c:v>
                </c:pt>
              </c:numCache>
            </c:numRef>
          </c:val>
          <c:smooth val="0"/>
        </c:ser>
        <c:ser>
          <c:idx val="3"/>
          <c:order val="3"/>
          <c:tx>
            <c:strRef>
              <c:f>'BRMA Profile - West Lothian'!$A$6</c:f>
              <c:strCache>
                <c:ptCount val="1"/>
                <c:pt idx="0">
                  <c:v>Lower Quartile</c:v>
                </c:pt>
              </c:strCache>
            </c:strRef>
          </c:tx>
          <c:marker>
            <c:symbol val="circle"/>
            <c:size val="7"/>
          </c:marker>
          <c:cat>
            <c:numRef>
              <c:f>'BRMA Profile - West Lothian'!$B$5:$H$5</c:f>
              <c:numCache>
                <c:formatCode>General</c:formatCode>
                <c:ptCount val="7"/>
                <c:pt idx="0">
                  <c:v>2010</c:v>
                </c:pt>
                <c:pt idx="1">
                  <c:v>2011</c:v>
                </c:pt>
                <c:pt idx="2">
                  <c:v>2012</c:v>
                </c:pt>
                <c:pt idx="3">
                  <c:v>2013</c:v>
                </c:pt>
                <c:pt idx="4">
                  <c:v>2014</c:v>
                </c:pt>
                <c:pt idx="5">
                  <c:v>2015</c:v>
                </c:pt>
                <c:pt idx="6">
                  <c:v>2016</c:v>
                </c:pt>
              </c:numCache>
            </c:numRef>
          </c:cat>
          <c:val>
            <c:numRef>
              <c:f>'BRMA Profile - West Lothian'!$B$6:$H$6</c:f>
              <c:numCache>
                <c:formatCode>#,##0</c:formatCode>
                <c:ptCount val="7"/>
                <c:pt idx="0">
                  <c:v>400</c:v>
                </c:pt>
                <c:pt idx="1">
                  <c:v>425</c:v>
                </c:pt>
                <c:pt idx="2">
                  <c:v>425</c:v>
                </c:pt>
                <c:pt idx="3">
                  <c:v>400</c:v>
                </c:pt>
                <c:pt idx="4">
                  <c:v>425</c:v>
                </c:pt>
                <c:pt idx="5">
                  <c:v>425</c:v>
                </c:pt>
                <c:pt idx="6">
                  <c:v>450</c:v>
                </c:pt>
              </c:numCache>
            </c:numRef>
          </c:val>
          <c:smooth val="0"/>
        </c:ser>
        <c:dLbls>
          <c:showLegendKey val="0"/>
          <c:showVal val="0"/>
          <c:showCatName val="0"/>
          <c:showSerName val="0"/>
          <c:showPercent val="0"/>
          <c:showBubbleSize val="0"/>
        </c:dLbls>
        <c:marker val="1"/>
        <c:smooth val="0"/>
        <c:axId val="146615296"/>
        <c:axId val="146617088"/>
      </c:lineChart>
      <c:catAx>
        <c:axId val="146615296"/>
        <c:scaling>
          <c:orientation val="minMax"/>
        </c:scaling>
        <c:delete val="0"/>
        <c:axPos val="b"/>
        <c:numFmt formatCode="General" sourceLinked="1"/>
        <c:majorTickMark val="none"/>
        <c:minorTickMark val="none"/>
        <c:tickLblPos val="nextTo"/>
        <c:txPr>
          <a:bodyPr/>
          <a:lstStyle/>
          <a:p>
            <a:pPr>
              <a:defRPr sz="800"/>
            </a:pPr>
            <a:endParaRPr lang="en-US"/>
          </a:p>
        </c:txPr>
        <c:crossAx val="146617088"/>
        <c:crosses val="autoZero"/>
        <c:auto val="1"/>
        <c:lblAlgn val="ctr"/>
        <c:lblOffset val="100"/>
        <c:noMultiLvlLbl val="0"/>
      </c:catAx>
      <c:valAx>
        <c:axId val="14661708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6615296"/>
        <c:crosses val="autoZero"/>
        <c:crossBetween val="between"/>
      </c:valAx>
    </c:plotArea>
    <c:legend>
      <c:legendPos val="r"/>
      <c:layout>
        <c:manualLayout>
          <c:xMode val="edge"/>
          <c:yMode val="edge"/>
          <c:x val="0.74640738671382245"/>
          <c:y val="0.39468477371502647"/>
          <c:w val="0.23018368863365379"/>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 </a:t>
            </a:r>
            <a:r>
              <a:rPr lang="en-GB" sz="1200" baseline="0"/>
              <a:t> -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3"/>
          <c:order val="0"/>
          <c:tx>
            <c:strRef>
              <c:f>'BRMA Profile - West Lothian'!$A$31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West Lothian'!$B$27:$H$27</c:f>
              <c:numCache>
                <c:formatCode>General</c:formatCode>
                <c:ptCount val="7"/>
                <c:pt idx="0">
                  <c:v>2010</c:v>
                </c:pt>
                <c:pt idx="1">
                  <c:v>2011</c:v>
                </c:pt>
                <c:pt idx="2">
                  <c:v>2012</c:v>
                </c:pt>
                <c:pt idx="3">
                  <c:v>2013</c:v>
                </c:pt>
                <c:pt idx="4">
                  <c:v>2014</c:v>
                </c:pt>
                <c:pt idx="5">
                  <c:v>2015</c:v>
                </c:pt>
                <c:pt idx="6">
                  <c:v>2016</c:v>
                </c:pt>
              </c:numCache>
            </c:numRef>
          </c:cat>
          <c:val>
            <c:numRef>
              <c:f>'BRMA Profile - West Lothian'!$B$31:$H$31</c:f>
              <c:numCache>
                <c:formatCode>#,##0</c:formatCode>
                <c:ptCount val="7"/>
                <c:pt idx="0">
                  <c:v>550</c:v>
                </c:pt>
                <c:pt idx="1">
                  <c:v>550</c:v>
                </c:pt>
                <c:pt idx="2">
                  <c:v>550</c:v>
                </c:pt>
                <c:pt idx="3">
                  <c:v>558</c:v>
                </c:pt>
                <c:pt idx="4">
                  <c:v>575</c:v>
                </c:pt>
                <c:pt idx="5">
                  <c:v>595</c:v>
                </c:pt>
                <c:pt idx="6">
                  <c:v>600</c:v>
                </c:pt>
              </c:numCache>
            </c:numRef>
          </c:val>
          <c:smooth val="0"/>
        </c:ser>
        <c:ser>
          <c:idx val="2"/>
          <c:order val="1"/>
          <c:tx>
            <c:strRef>
              <c:f>'BRMA Profile - West Lothian'!$A$30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West Lothian'!$B$27:$H$27</c:f>
              <c:numCache>
                <c:formatCode>General</c:formatCode>
                <c:ptCount val="7"/>
                <c:pt idx="0">
                  <c:v>2010</c:v>
                </c:pt>
                <c:pt idx="1">
                  <c:v>2011</c:v>
                </c:pt>
                <c:pt idx="2">
                  <c:v>2012</c:v>
                </c:pt>
                <c:pt idx="3">
                  <c:v>2013</c:v>
                </c:pt>
                <c:pt idx="4">
                  <c:v>2014</c:v>
                </c:pt>
                <c:pt idx="5">
                  <c:v>2015</c:v>
                </c:pt>
                <c:pt idx="6">
                  <c:v>2016</c:v>
                </c:pt>
              </c:numCache>
            </c:numRef>
          </c:cat>
          <c:val>
            <c:numRef>
              <c:f>'BRMA Profile - West Lothian'!$B$30:$H$30</c:f>
              <c:numCache>
                <c:formatCode>#,##0</c:formatCode>
                <c:ptCount val="7"/>
                <c:pt idx="0">
                  <c:v>527.37</c:v>
                </c:pt>
                <c:pt idx="1">
                  <c:v>525.86</c:v>
                </c:pt>
                <c:pt idx="2">
                  <c:v>527.74</c:v>
                </c:pt>
                <c:pt idx="3">
                  <c:v>536.71</c:v>
                </c:pt>
                <c:pt idx="4">
                  <c:v>542.6</c:v>
                </c:pt>
                <c:pt idx="5">
                  <c:v>559.54</c:v>
                </c:pt>
                <c:pt idx="6">
                  <c:v>577.79999999999995</c:v>
                </c:pt>
              </c:numCache>
            </c:numRef>
          </c:val>
          <c:smooth val="0"/>
        </c:ser>
        <c:ser>
          <c:idx val="1"/>
          <c:order val="2"/>
          <c:tx>
            <c:strRef>
              <c:f>'BRMA Profile - West Lothian'!$A$29</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 West Lothian'!$B$27:$H$27</c:f>
              <c:numCache>
                <c:formatCode>General</c:formatCode>
                <c:ptCount val="7"/>
                <c:pt idx="0">
                  <c:v>2010</c:v>
                </c:pt>
                <c:pt idx="1">
                  <c:v>2011</c:v>
                </c:pt>
                <c:pt idx="2">
                  <c:v>2012</c:v>
                </c:pt>
                <c:pt idx="3">
                  <c:v>2013</c:v>
                </c:pt>
                <c:pt idx="4">
                  <c:v>2014</c:v>
                </c:pt>
                <c:pt idx="5">
                  <c:v>2015</c:v>
                </c:pt>
                <c:pt idx="6">
                  <c:v>2016</c:v>
                </c:pt>
              </c:numCache>
            </c:numRef>
          </c:cat>
          <c:val>
            <c:numRef>
              <c:f>'BRMA Profile - West Lothian'!$B$29:$H$29</c:f>
              <c:numCache>
                <c:formatCode>#,##0</c:formatCode>
                <c:ptCount val="7"/>
                <c:pt idx="0">
                  <c:v>525</c:v>
                </c:pt>
                <c:pt idx="1">
                  <c:v>525</c:v>
                </c:pt>
                <c:pt idx="2">
                  <c:v>525</c:v>
                </c:pt>
                <c:pt idx="3">
                  <c:v>529</c:v>
                </c:pt>
                <c:pt idx="4">
                  <c:v>542.5</c:v>
                </c:pt>
                <c:pt idx="5">
                  <c:v>550</c:v>
                </c:pt>
                <c:pt idx="6">
                  <c:v>575</c:v>
                </c:pt>
              </c:numCache>
            </c:numRef>
          </c:val>
          <c:smooth val="0"/>
        </c:ser>
        <c:ser>
          <c:idx val="0"/>
          <c:order val="3"/>
          <c:tx>
            <c:strRef>
              <c:f>'BRMA Profile - West Lothian'!$A$28</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 West Lothian'!$B$27:$H$27</c:f>
              <c:numCache>
                <c:formatCode>General</c:formatCode>
                <c:ptCount val="7"/>
                <c:pt idx="0">
                  <c:v>2010</c:v>
                </c:pt>
                <c:pt idx="1">
                  <c:v>2011</c:v>
                </c:pt>
                <c:pt idx="2">
                  <c:v>2012</c:v>
                </c:pt>
                <c:pt idx="3">
                  <c:v>2013</c:v>
                </c:pt>
                <c:pt idx="4">
                  <c:v>2014</c:v>
                </c:pt>
                <c:pt idx="5">
                  <c:v>2015</c:v>
                </c:pt>
                <c:pt idx="6">
                  <c:v>2016</c:v>
                </c:pt>
              </c:numCache>
            </c:numRef>
          </c:cat>
          <c:val>
            <c:numRef>
              <c:f>'BRMA Profile - West Lothian'!$B$28:$H$28</c:f>
              <c:numCache>
                <c:formatCode>#,##0</c:formatCode>
                <c:ptCount val="7"/>
                <c:pt idx="0">
                  <c:v>500</c:v>
                </c:pt>
                <c:pt idx="1">
                  <c:v>495</c:v>
                </c:pt>
                <c:pt idx="2">
                  <c:v>495</c:v>
                </c:pt>
                <c:pt idx="3">
                  <c:v>500</c:v>
                </c:pt>
                <c:pt idx="4">
                  <c:v>500</c:v>
                </c:pt>
                <c:pt idx="5" formatCode="General">
                  <c:v>525</c:v>
                </c:pt>
                <c:pt idx="6" formatCode="General">
                  <c:v>550</c:v>
                </c:pt>
              </c:numCache>
            </c:numRef>
          </c:val>
          <c:smooth val="0"/>
        </c:ser>
        <c:dLbls>
          <c:showLegendKey val="0"/>
          <c:showVal val="0"/>
          <c:showCatName val="0"/>
          <c:showSerName val="0"/>
          <c:showPercent val="0"/>
          <c:showBubbleSize val="0"/>
        </c:dLbls>
        <c:marker val="1"/>
        <c:smooth val="0"/>
        <c:axId val="146718080"/>
        <c:axId val="146724352"/>
      </c:lineChart>
      <c:catAx>
        <c:axId val="146718080"/>
        <c:scaling>
          <c:orientation val="minMax"/>
        </c:scaling>
        <c:delete val="0"/>
        <c:axPos val="b"/>
        <c:numFmt formatCode="General" sourceLinked="1"/>
        <c:majorTickMark val="none"/>
        <c:minorTickMark val="none"/>
        <c:tickLblPos val="nextTo"/>
        <c:txPr>
          <a:bodyPr/>
          <a:lstStyle/>
          <a:p>
            <a:pPr>
              <a:defRPr sz="800"/>
            </a:pPr>
            <a:endParaRPr lang="en-US"/>
          </a:p>
        </c:txPr>
        <c:crossAx val="146724352"/>
        <c:crosses val="autoZero"/>
        <c:auto val="1"/>
        <c:lblAlgn val="ctr"/>
        <c:lblOffset val="100"/>
        <c:noMultiLvlLbl val="0"/>
      </c:catAx>
      <c:valAx>
        <c:axId val="146724352"/>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671808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West Lothian'!$A$53</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West Lothian'!$B$49:$H$49</c:f>
              <c:numCache>
                <c:formatCode>General</c:formatCode>
                <c:ptCount val="7"/>
                <c:pt idx="0">
                  <c:v>2010</c:v>
                </c:pt>
                <c:pt idx="1">
                  <c:v>2011</c:v>
                </c:pt>
                <c:pt idx="2">
                  <c:v>2012</c:v>
                </c:pt>
                <c:pt idx="3">
                  <c:v>2013</c:v>
                </c:pt>
                <c:pt idx="4">
                  <c:v>2014</c:v>
                </c:pt>
                <c:pt idx="5">
                  <c:v>2015</c:v>
                </c:pt>
                <c:pt idx="6">
                  <c:v>2016</c:v>
                </c:pt>
              </c:numCache>
            </c:numRef>
          </c:cat>
          <c:val>
            <c:numRef>
              <c:f>'BRMA Profile - West Lothian'!$B$53:$H$53</c:f>
              <c:numCache>
                <c:formatCode>#,##0</c:formatCode>
                <c:ptCount val="7"/>
                <c:pt idx="0">
                  <c:v>650</c:v>
                </c:pt>
                <c:pt idx="1">
                  <c:v>650</c:v>
                </c:pt>
                <c:pt idx="2">
                  <c:v>650</c:v>
                </c:pt>
                <c:pt idx="3">
                  <c:v>675</c:v>
                </c:pt>
                <c:pt idx="4">
                  <c:v>675</c:v>
                </c:pt>
                <c:pt idx="5">
                  <c:v>725</c:v>
                </c:pt>
                <c:pt idx="6">
                  <c:v>775</c:v>
                </c:pt>
              </c:numCache>
            </c:numRef>
          </c:val>
          <c:smooth val="0"/>
        </c:ser>
        <c:ser>
          <c:idx val="1"/>
          <c:order val="1"/>
          <c:tx>
            <c:strRef>
              <c:f>'BRMA Profile - West Lothian'!$A$52</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West Lothian'!$B$49:$H$49</c:f>
              <c:numCache>
                <c:formatCode>General</c:formatCode>
                <c:ptCount val="7"/>
                <c:pt idx="0">
                  <c:v>2010</c:v>
                </c:pt>
                <c:pt idx="1">
                  <c:v>2011</c:v>
                </c:pt>
                <c:pt idx="2">
                  <c:v>2012</c:v>
                </c:pt>
                <c:pt idx="3">
                  <c:v>2013</c:v>
                </c:pt>
                <c:pt idx="4">
                  <c:v>2014</c:v>
                </c:pt>
                <c:pt idx="5">
                  <c:v>2015</c:v>
                </c:pt>
                <c:pt idx="6">
                  <c:v>2016</c:v>
                </c:pt>
              </c:numCache>
            </c:numRef>
          </c:cat>
          <c:val>
            <c:numRef>
              <c:f>'BRMA Profile - West Lothian'!$B$52:$H$52</c:f>
              <c:numCache>
                <c:formatCode>#,##0</c:formatCode>
                <c:ptCount val="7"/>
                <c:pt idx="0">
                  <c:v>615.97</c:v>
                </c:pt>
                <c:pt idx="1">
                  <c:v>619.26</c:v>
                </c:pt>
                <c:pt idx="2">
                  <c:v>624.25</c:v>
                </c:pt>
                <c:pt idx="3">
                  <c:v>623.23</c:v>
                </c:pt>
                <c:pt idx="4">
                  <c:v>636.77</c:v>
                </c:pt>
                <c:pt idx="5">
                  <c:v>673.9</c:v>
                </c:pt>
                <c:pt idx="6">
                  <c:v>690.52</c:v>
                </c:pt>
              </c:numCache>
            </c:numRef>
          </c:val>
          <c:smooth val="0"/>
        </c:ser>
        <c:ser>
          <c:idx val="2"/>
          <c:order val="2"/>
          <c:tx>
            <c:strRef>
              <c:f>'BRMA Profile - West Lothian'!$A$51</c:f>
              <c:strCache>
                <c:ptCount val="1"/>
                <c:pt idx="0">
                  <c:v>Median</c:v>
                </c:pt>
              </c:strCache>
            </c:strRef>
          </c:tx>
          <c:cat>
            <c:numRef>
              <c:f>'BRMA Profile - West Lothian'!$B$49:$H$49</c:f>
              <c:numCache>
                <c:formatCode>General</c:formatCode>
                <c:ptCount val="7"/>
                <c:pt idx="0">
                  <c:v>2010</c:v>
                </c:pt>
                <c:pt idx="1">
                  <c:v>2011</c:v>
                </c:pt>
                <c:pt idx="2">
                  <c:v>2012</c:v>
                </c:pt>
                <c:pt idx="3">
                  <c:v>2013</c:v>
                </c:pt>
                <c:pt idx="4">
                  <c:v>2014</c:v>
                </c:pt>
                <c:pt idx="5">
                  <c:v>2015</c:v>
                </c:pt>
                <c:pt idx="6">
                  <c:v>2016</c:v>
                </c:pt>
              </c:numCache>
            </c:numRef>
          </c:cat>
          <c:val>
            <c:numRef>
              <c:f>'BRMA Profile - West Lothian'!$B$51:$H$51</c:f>
              <c:numCache>
                <c:formatCode>#,##0</c:formatCode>
                <c:ptCount val="7"/>
                <c:pt idx="0">
                  <c:v>600</c:v>
                </c:pt>
                <c:pt idx="1">
                  <c:v>600</c:v>
                </c:pt>
                <c:pt idx="2">
                  <c:v>599</c:v>
                </c:pt>
                <c:pt idx="3">
                  <c:v>608</c:v>
                </c:pt>
                <c:pt idx="4">
                  <c:v>625</c:v>
                </c:pt>
                <c:pt idx="5">
                  <c:v>650</c:v>
                </c:pt>
                <c:pt idx="6">
                  <c:v>675</c:v>
                </c:pt>
              </c:numCache>
            </c:numRef>
          </c:val>
          <c:smooth val="0"/>
        </c:ser>
        <c:ser>
          <c:idx val="3"/>
          <c:order val="3"/>
          <c:tx>
            <c:strRef>
              <c:f>'BRMA Profile - West Lothian'!$A$50</c:f>
              <c:strCache>
                <c:ptCount val="1"/>
                <c:pt idx="0">
                  <c:v>Lower Quartile</c:v>
                </c:pt>
              </c:strCache>
            </c:strRef>
          </c:tx>
          <c:marker>
            <c:symbol val="circle"/>
            <c:size val="7"/>
          </c:marker>
          <c:cat>
            <c:numRef>
              <c:f>'BRMA Profile - West Lothian'!$B$49:$H$49</c:f>
              <c:numCache>
                <c:formatCode>General</c:formatCode>
                <c:ptCount val="7"/>
                <c:pt idx="0">
                  <c:v>2010</c:v>
                </c:pt>
                <c:pt idx="1">
                  <c:v>2011</c:v>
                </c:pt>
                <c:pt idx="2">
                  <c:v>2012</c:v>
                </c:pt>
                <c:pt idx="3">
                  <c:v>2013</c:v>
                </c:pt>
                <c:pt idx="4">
                  <c:v>2014</c:v>
                </c:pt>
                <c:pt idx="5">
                  <c:v>2015</c:v>
                </c:pt>
                <c:pt idx="6">
                  <c:v>2016</c:v>
                </c:pt>
              </c:numCache>
            </c:numRef>
          </c:cat>
          <c:val>
            <c:numRef>
              <c:f>'BRMA Profile - West Lothian'!$B$50:$H$50</c:f>
              <c:numCache>
                <c:formatCode>#,##0</c:formatCode>
                <c:ptCount val="7"/>
                <c:pt idx="0">
                  <c:v>550</c:v>
                </c:pt>
                <c:pt idx="1">
                  <c:v>575</c:v>
                </c:pt>
                <c:pt idx="2">
                  <c:v>560</c:v>
                </c:pt>
                <c:pt idx="3">
                  <c:v>558</c:v>
                </c:pt>
                <c:pt idx="4">
                  <c:v>575</c:v>
                </c:pt>
                <c:pt idx="5">
                  <c:v>600</c:v>
                </c:pt>
                <c:pt idx="6">
                  <c:v>600</c:v>
                </c:pt>
              </c:numCache>
            </c:numRef>
          </c:val>
          <c:smooth val="0"/>
        </c:ser>
        <c:dLbls>
          <c:showLegendKey val="0"/>
          <c:showVal val="0"/>
          <c:showCatName val="0"/>
          <c:showSerName val="0"/>
          <c:showPercent val="0"/>
          <c:showBubbleSize val="0"/>
        </c:dLbls>
        <c:marker val="1"/>
        <c:smooth val="0"/>
        <c:axId val="146776832"/>
        <c:axId val="146778368"/>
      </c:lineChart>
      <c:catAx>
        <c:axId val="146776832"/>
        <c:scaling>
          <c:orientation val="minMax"/>
        </c:scaling>
        <c:delete val="0"/>
        <c:axPos val="b"/>
        <c:numFmt formatCode="General" sourceLinked="1"/>
        <c:majorTickMark val="none"/>
        <c:minorTickMark val="none"/>
        <c:tickLblPos val="nextTo"/>
        <c:txPr>
          <a:bodyPr/>
          <a:lstStyle/>
          <a:p>
            <a:pPr>
              <a:defRPr sz="800"/>
            </a:pPr>
            <a:endParaRPr lang="en-US"/>
          </a:p>
        </c:txPr>
        <c:crossAx val="146778368"/>
        <c:crosses val="autoZero"/>
        <c:auto val="1"/>
        <c:lblAlgn val="ctr"/>
        <c:lblOffset val="100"/>
        <c:noMultiLvlLbl val="0"/>
      </c:catAx>
      <c:valAx>
        <c:axId val="14677836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677683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0"/>
          <c:order val="0"/>
          <c:tx>
            <c:strRef>
              <c:f>'BRMA Profile - West Lothian'!$A$75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West Lothian'!$B$71:$H$71</c:f>
              <c:numCache>
                <c:formatCode>General</c:formatCode>
                <c:ptCount val="7"/>
                <c:pt idx="0">
                  <c:v>2010</c:v>
                </c:pt>
                <c:pt idx="1">
                  <c:v>2011</c:v>
                </c:pt>
                <c:pt idx="2">
                  <c:v>2012</c:v>
                </c:pt>
                <c:pt idx="3">
                  <c:v>2013</c:v>
                </c:pt>
                <c:pt idx="4">
                  <c:v>2014</c:v>
                </c:pt>
                <c:pt idx="5">
                  <c:v>2015</c:v>
                </c:pt>
                <c:pt idx="6">
                  <c:v>2016</c:v>
                </c:pt>
              </c:numCache>
            </c:numRef>
          </c:cat>
          <c:val>
            <c:numRef>
              <c:f>'BRMA Profile - West Lothian'!$B$75:$H$75</c:f>
              <c:numCache>
                <c:formatCode>#,##0</c:formatCode>
                <c:ptCount val="7"/>
                <c:pt idx="0">
                  <c:v>875</c:v>
                </c:pt>
                <c:pt idx="1">
                  <c:v>875</c:v>
                </c:pt>
                <c:pt idx="2">
                  <c:v>895</c:v>
                </c:pt>
                <c:pt idx="3">
                  <c:v>940</c:v>
                </c:pt>
                <c:pt idx="4">
                  <c:v>950</c:v>
                </c:pt>
                <c:pt idx="5">
                  <c:v>1000</c:v>
                </c:pt>
                <c:pt idx="6">
                  <c:v>1000</c:v>
                </c:pt>
              </c:numCache>
            </c:numRef>
          </c:val>
          <c:smooth val="0"/>
        </c:ser>
        <c:ser>
          <c:idx val="1"/>
          <c:order val="1"/>
          <c:tx>
            <c:strRef>
              <c:f>'BRMA Profile - West Lothian'!$A$74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West Lothian'!$B$71:$H$71</c:f>
              <c:numCache>
                <c:formatCode>General</c:formatCode>
                <c:ptCount val="7"/>
                <c:pt idx="0">
                  <c:v>2010</c:v>
                </c:pt>
                <c:pt idx="1">
                  <c:v>2011</c:v>
                </c:pt>
                <c:pt idx="2">
                  <c:v>2012</c:v>
                </c:pt>
                <c:pt idx="3">
                  <c:v>2013</c:v>
                </c:pt>
                <c:pt idx="4">
                  <c:v>2014</c:v>
                </c:pt>
                <c:pt idx="5">
                  <c:v>2015</c:v>
                </c:pt>
                <c:pt idx="6">
                  <c:v>2016</c:v>
                </c:pt>
              </c:numCache>
            </c:numRef>
          </c:cat>
          <c:val>
            <c:numRef>
              <c:f>'BRMA Profile - West Lothian'!$B$74:$H$74</c:f>
              <c:numCache>
                <c:formatCode>#,##0</c:formatCode>
                <c:ptCount val="7"/>
                <c:pt idx="0">
                  <c:v>834.19</c:v>
                </c:pt>
                <c:pt idx="1">
                  <c:v>796.42</c:v>
                </c:pt>
                <c:pt idx="2">
                  <c:v>856.56</c:v>
                </c:pt>
                <c:pt idx="3">
                  <c:v>870.95</c:v>
                </c:pt>
                <c:pt idx="4">
                  <c:v>889.07</c:v>
                </c:pt>
                <c:pt idx="5">
                  <c:v>936.17</c:v>
                </c:pt>
                <c:pt idx="6">
                  <c:v>920.33</c:v>
                </c:pt>
              </c:numCache>
            </c:numRef>
          </c:val>
          <c:smooth val="0"/>
        </c:ser>
        <c:ser>
          <c:idx val="2"/>
          <c:order val="2"/>
          <c:tx>
            <c:strRef>
              <c:f>'BRMA Profile - West Lothian'!$A$73</c:f>
              <c:strCache>
                <c:ptCount val="1"/>
                <c:pt idx="0">
                  <c:v>Median</c:v>
                </c:pt>
              </c:strCache>
            </c:strRef>
          </c:tx>
          <c:cat>
            <c:numRef>
              <c:f>'BRMA Profile - West Lothian'!$B$71:$H$71</c:f>
              <c:numCache>
                <c:formatCode>General</c:formatCode>
                <c:ptCount val="7"/>
                <c:pt idx="0">
                  <c:v>2010</c:v>
                </c:pt>
                <c:pt idx="1">
                  <c:v>2011</c:v>
                </c:pt>
                <c:pt idx="2">
                  <c:v>2012</c:v>
                </c:pt>
                <c:pt idx="3">
                  <c:v>2013</c:v>
                </c:pt>
                <c:pt idx="4">
                  <c:v>2014</c:v>
                </c:pt>
                <c:pt idx="5">
                  <c:v>2015</c:v>
                </c:pt>
                <c:pt idx="6">
                  <c:v>2016</c:v>
                </c:pt>
              </c:numCache>
            </c:numRef>
          </c:cat>
          <c:val>
            <c:numRef>
              <c:f>'BRMA Profile - West Lothian'!$B$73:$H$73</c:f>
              <c:numCache>
                <c:formatCode>#,##0</c:formatCode>
                <c:ptCount val="7"/>
                <c:pt idx="0">
                  <c:v>825</c:v>
                </c:pt>
                <c:pt idx="1">
                  <c:v>800</c:v>
                </c:pt>
                <c:pt idx="2">
                  <c:v>850</c:v>
                </c:pt>
                <c:pt idx="3">
                  <c:v>850</c:v>
                </c:pt>
                <c:pt idx="4">
                  <c:v>862.5</c:v>
                </c:pt>
                <c:pt idx="5">
                  <c:v>935</c:v>
                </c:pt>
                <c:pt idx="6">
                  <c:v>895</c:v>
                </c:pt>
              </c:numCache>
            </c:numRef>
          </c:val>
          <c:smooth val="0"/>
        </c:ser>
        <c:ser>
          <c:idx val="3"/>
          <c:order val="3"/>
          <c:tx>
            <c:strRef>
              <c:f>'BRMA Profile - West Lothian'!$A$72</c:f>
              <c:strCache>
                <c:ptCount val="1"/>
                <c:pt idx="0">
                  <c:v>Lower Quartile</c:v>
                </c:pt>
              </c:strCache>
            </c:strRef>
          </c:tx>
          <c:marker>
            <c:symbol val="circle"/>
            <c:size val="7"/>
          </c:marker>
          <c:cat>
            <c:numRef>
              <c:f>'BRMA Profile - West Lothian'!$B$71:$H$71</c:f>
              <c:numCache>
                <c:formatCode>General</c:formatCode>
                <c:ptCount val="7"/>
                <c:pt idx="0">
                  <c:v>2010</c:v>
                </c:pt>
                <c:pt idx="1">
                  <c:v>2011</c:v>
                </c:pt>
                <c:pt idx="2">
                  <c:v>2012</c:v>
                </c:pt>
                <c:pt idx="3">
                  <c:v>2013</c:v>
                </c:pt>
                <c:pt idx="4">
                  <c:v>2014</c:v>
                </c:pt>
                <c:pt idx="5">
                  <c:v>2015</c:v>
                </c:pt>
                <c:pt idx="6">
                  <c:v>2016</c:v>
                </c:pt>
              </c:numCache>
            </c:numRef>
          </c:cat>
          <c:val>
            <c:numRef>
              <c:f>'BRMA Profile - West Lothian'!$B$72:$H$72</c:f>
              <c:numCache>
                <c:formatCode>#,##0</c:formatCode>
                <c:ptCount val="7"/>
                <c:pt idx="0">
                  <c:v>750</c:v>
                </c:pt>
                <c:pt idx="1">
                  <c:v>745</c:v>
                </c:pt>
                <c:pt idx="2">
                  <c:v>750</c:v>
                </c:pt>
                <c:pt idx="3">
                  <c:v>795</c:v>
                </c:pt>
                <c:pt idx="4">
                  <c:v>795</c:v>
                </c:pt>
                <c:pt idx="5">
                  <c:v>810</c:v>
                </c:pt>
                <c:pt idx="6">
                  <c:v>825</c:v>
                </c:pt>
              </c:numCache>
            </c:numRef>
          </c:val>
          <c:smooth val="0"/>
        </c:ser>
        <c:dLbls>
          <c:showLegendKey val="0"/>
          <c:showVal val="0"/>
          <c:showCatName val="0"/>
          <c:showSerName val="0"/>
          <c:showPercent val="0"/>
          <c:showBubbleSize val="0"/>
        </c:dLbls>
        <c:marker val="1"/>
        <c:smooth val="0"/>
        <c:axId val="147936768"/>
        <c:axId val="147938304"/>
      </c:lineChart>
      <c:catAx>
        <c:axId val="147936768"/>
        <c:scaling>
          <c:orientation val="minMax"/>
        </c:scaling>
        <c:delete val="0"/>
        <c:axPos val="b"/>
        <c:numFmt formatCode="General" sourceLinked="1"/>
        <c:majorTickMark val="none"/>
        <c:minorTickMark val="none"/>
        <c:tickLblPos val="nextTo"/>
        <c:txPr>
          <a:bodyPr/>
          <a:lstStyle/>
          <a:p>
            <a:pPr>
              <a:defRPr sz="800"/>
            </a:pPr>
            <a:endParaRPr lang="en-US"/>
          </a:p>
        </c:txPr>
        <c:crossAx val="147938304"/>
        <c:crosses val="autoZero"/>
        <c:auto val="1"/>
        <c:lblAlgn val="ctr"/>
        <c:lblOffset val="100"/>
        <c:noMultiLvlLbl val="0"/>
      </c:catAx>
      <c:valAx>
        <c:axId val="14793830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793676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69316219301583581"/>
          <c:h val="0.69150560725363874"/>
        </c:manualLayout>
      </c:layout>
      <c:lineChart>
        <c:grouping val="standard"/>
        <c:varyColors val="0"/>
        <c:ser>
          <c:idx val="0"/>
          <c:order val="0"/>
          <c:tx>
            <c:strRef>
              <c:f>'BRMA Profile - West Lothian'!$A$97</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 West Lothian'!$B$93:$H$93</c:f>
              <c:numCache>
                <c:formatCode>General</c:formatCode>
                <c:ptCount val="7"/>
                <c:pt idx="0">
                  <c:v>2010</c:v>
                </c:pt>
                <c:pt idx="1">
                  <c:v>2011</c:v>
                </c:pt>
                <c:pt idx="2">
                  <c:v>2012</c:v>
                </c:pt>
                <c:pt idx="3">
                  <c:v>2013</c:v>
                </c:pt>
                <c:pt idx="4">
                  <c:v>2014</c:v>
                </c:pt>
                <c:pt idx="5">
                  <c:v>2015</c:v>
                </c:pt>
                <c:pt idx="6">
                  <c:v>2016</c:v>
                </c:pt>
              </c:numCache>
            </c:numRef>
          </c:cat>
          <c:val>
            <c:numRef>
              <c:f>'BRMA Profile - West Lothian'!$B$97:$H$97</c:f>
              <c:numCache>
                <c:formatCode>#,##0</c:formatCode>
                <c:ptCount val="7"/>
                <c:pt idx="0">
                  <c:v>315</c:v>
                </c:pt>
                <c:pt idx="1">
                  <c:v>304.17</c:v>
                </c:pt>
                <c:pt idx="2">
                  <c:v>295</c:v>
                </c:pt>
                <c:pt idx="3">
                  <c:v>325</c:v>
                </c:pt>
                <c:pt idx="4">
                  <c:v>325</c:v>
                </c:pt>
                <c:pt idx="5">
                  <c:v>355</c:v>
                </c:pt>
                <c:pt idx="6">
                  <c:v>359.52</c:v>
                </c:pt>
              </c:numCache>
            </c:numRef>
          </c:val>
          <c:smooth val="0"/>
        </c:ser>
        <c:ser>
          <c:idx val="1"/>
          <c:order val="1"/>
          <c:tx>
            <c:strRef>
              <c:f>'BRMA Profile - West Lothian'!$A$96</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 West Lothian'!$B$93:$H$93</c:f>
              <c:numCache>
                <c:formatCode>General</c:formatCode>
                <c:ptCount val="7"/>
                <c:pt idx="0">
                  <c:v>2010</c:v>
                </c:pt>
                <c:pt idx="1">
                  <c:v>2011</c:v>
                </c:pt>
                <c:pt idx="2">
                  <c:v>2012</c:v>
                </c:pt>
                <c:pt idx="3">
                  <c:v>2013</c:v>
                </c:pt>
                <c:pt idx="4">
                  <c:v>2014</c:v>
                </c:pt>
                <c:pt idx="5">
                  <c:v>2015</c:v>
                </c:pt>
                <c:pt idx="6">
                  <c:v>2016</c:v>
                </c:pt>
              </c:numCache>
            </c:numRef>
          </c:cat>
          <c:val>
            <c:numRef>
              <c:f>'BRMA Profile - West Lothian'!$B$96:$H$96</c:f>
              <c:numCache>
                <c:formatCode>#,##0</c:formatCode>
                <c:ptCount val="7"/>
                <c:pt idx="0">
                  <c:v>278.75</c:v>
                </c:pt>
                <c:pt idx="1">
                  <c:v>274.61</c:v>
                </c:pt>
                <c:pt idx="2">
                  <c:v>274.07</c:v>
                </c:pt>
                <c:pt idx="3">
                  <c:v>287.04000000000002</c:v>
                </c:pt>
                <c:pt idx="4">
                  <c:v>293.83</c:v>
                </c:pt>
                <c:pt idx="5">
                  <c:v>298.56</c:v>
                </c:pt>
                <c:pt idx="6">
                  <c:v>318.32</c:v>
                </c:pt>
              </c:numCache>
            </c:numRef>
          </c:val>
          <c:smooth val="0"/>
        </c:ser>
        <c:ser>
          <c:idx val="2"/>
          <c:order val="2"/>
          <c:tx>
            <c:strRef>
              <c:f>'BRMA Profile - West Lothian'!$A$95</c:f>
              <c:strCache>
                <c:ptCount val="1"/>
                <c:pt idx="0">
                  <c:v>Median</c:v>
                </c:pt>
              </c:strCache>
            </c:strRef>
          </c:tx>
          <c:cat>
            <c:numRef>
              <c:f>'BRMA Profile - West Lothian'!$B$93:$H$93</c:f>
              <c:numCache>
                <c:formatCode>General</c:formatCode>
                <c:ptCount val="7"/>
                <c:pt idx="0">
                  <c:v>2010</c:v>
                </c:pt>
                <c:pt idx="1">
                  <c:v>2011</c:v>
                </c:pt>
                <c:pt idx="2">
                  <c:v>2012</c:v>
                </c:pt>
                <c:pt idx="3">
                  <c:v>2013</c:v>
                </c:pt>
                <c:pt idx="4">
                  <c:v>2014</c:v>
                </c:pt>
                <c:pt idx="5">
                  <c:v>2015</c:v>
                </c:pt>
                <c:pt idx="6">
                  <c:v>2016</c:v>
                </c:pt>
              </c:numCache>
            </c:numRef>
          </c:cat>
          <c:val>
            <c:numRef>
              <c:f>'BRMA Profile - West Lothian'!$B$95:$H$95</c:f>
              <c:numCache>
                <c:formatCode>#,##0</c:formatCode>
                <c:ptCount val="7"/>
                <c:pt idx="0">
                  <c:v>285</c:v>
                </c:pt>
                <c:pt idx="1">
                  <c:v>281.67</c:v>
                </c:pt>
                <c:pt idx="2">
                  <c:v>275</c:v>
                </c:pt>
                <c:pt idx="3">
                  <c:v>275</c:v>
                </c:pt>
                <c:pt idx="4">
                  <c:v>285</c:v>
                </c:pt>
                <c:pt idx="5">
                  <c:v>300</c:v>
                </c:pt>
                <c:pt idx="6">
                  <c:v>325</c:v>
                </c:pt>
              </c:numCache>
            </c:numRef>
          </c:val>
          <c:smooth val="0"/>
        </c:ser>
        <c:ser>
          <c:idx val="3"/>
          <c:order val="3"/>
          <c:tx>
            <c:strRef>
              <c:f>'BRMA Profile - West Lothian'!$A$94</c:f>
              <c:strCache>
                <c:ptCount val="1"/>
                <c:pt idx="0">
                  <c:v>Lower Quartile</c:v>
                </c:pt>
              </c:strCache>
            </c:strRef>
          </c:tx>
          <c:marker>
            <c:symbol val="circle"/>
            <c:size val="7"/>
          </c:marker>
          <c:cat>
            <c:numRef>
              <c:f>'BRMA Profile - West Lothian'!$B$93:$H$93</c:f>
              <c:numCache>
                <c:formatCode>General</c:formatCode>
                <c:ptCount val="7"/>
                <c:pt idx="0">
                  <c:v>2010</c:v>
                </c:pt>
                <c:pt idx="1">
                  <c:v>2011</c:v>
                </c:pt>
                <c:pt idx="2">
                  <c:v>2012</c:v>
                </c:pt>
                <c:pt idx="3">
                  <c:v>2013</c:v>
                </c:pt>
                <c:pt idx="4">
                  <c:v>2014</c:v>
                </c:pt>
                <c:pt idx="5">
                  <c:v>2015</c:v>
                </c:pt>
                <c:pt idx="6">
                  <c:v>2016</c:v>
                </c:pt>
              </c:numCache>
            </c:numRef>
          </c:cat>
          <c:val>
            <c:numRef>
              <c:f>'BRMA Profile - West Lothian'!$B$94:$H$94</c:f>
              <c:numCache>
                <c:formatCode>#,##0</c:formatCode>
                <c:ptCount val="7"/>
                <c:pt idx="0">
                  <c:v>240</c:v>
                </c:pt>
                <c:pt idx="1">
                  <c:v>235</c:v>
                </c:pt>
                <c:pt idx="2">
                  <c:v>250</c:v>
                </c:pt>
                <c:pt idx="3">
                  <c:v>250.47</c:v>
                </c:pt>
                <c:pt idx="4">
                  <c:v>260</c:v>
                </c:pt>
                <c:pt idx="5">
                  <c:v>250.89</c:v>
                </c:pt>
                <c:pt idx="6">
                  <c:v>275</c:v>
                </c:pt>
              </c:numCache>
            </c:numRef>
          </c:val>
          <c:smooth val="0"/>
        </c:ser>
        <c:dLbls>
          <c:showLegendKey val="0"/>
          <c:showVal val="0"/>
          <c:showCatName val="0"/>
          <c:showSerName val="0"/>
          <c:showPercent val="0"/>
          <c:showBubbleSize val="0"/>
        </c:dLbls>
        <c:marker val="1"/>
        <c:smooth val="0"/>
        <c:axId val="147970304"/>
        <c:axId val="52899840"/>
      </c:lineChart>
      <c:catAx>
        <c:axId val="147970304"/>
        <c:scaling>
          <c:orientation val="minMax"/>
        </c:scaling>
        <c:delete val="0"/>
        <c:axPos val="b"/>
        <c:numFmt formatCode="General" sourceLinked="1"/>
        <c:majorTickMark val="none"/>
        <c:minorTickMark val="none"/>
        <c:tickLblPos val="nextTo"/>
        <c:txPr>
          <a:bodyPr/>
          <a:lstStyle/>
          <a:p>
            <a:pPr>
              <a:defRPr sz="800"/>
            </a:pPr>
            <a:endParaRPr lang="en-US"/>
          </a:p>
        </c:txPr>
        <c:crossAx val="52899840"/>
        <c:crosses val="autoZero"/>
        <c:auto val="1"/>
        <c:lblAlgn val="ctr"/>
        <c:lblOffset val="100"/>
        <c:noMultiLvlLbl val="0"/>
      </c:catAx>
      <c:valAx>
        <c:axId val="5289984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7970304"/>
        <c:crosses val="autoZero"/>
        <c:crossBetween val="between"/>
      </c:valAx>
    </c:plotArea>
    <c:legend>
      <c:legendPos val="r"/>
      <c:layout>
        <c:manualLayout>
          <c:xMode val="edge"/>
          <c:yMode val="edge"/>
          <c:x val="0.78521616954014573"/>
          <c:y val="0.39468477371502653"/>
          <c:w val="0.19991394198401777"/>
          <c:h val="0.33829576970894831"/>
        </c:manualLayout>
      </c:layout>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050367237633077"/>
          <c:y val="0.15852040762111214"/>
          <c:w val="0.73738161727284512"/>
          <c:h val="0.63752451996132053"/>
        </c:manualLayout>
      </c:layout>
      <c:barChart>
        <c:barDir val="col"/>
        <c:grouping val="clustered"/>
        <c:varyColors val="0"/>
        <c:ser>
          <c:idx val="3"/>
          <c:order val="0"/>
          <c:tx>
            <c:strRef>
              <c:f>'BRMA Profile - West Lothian'!$I$6</c:f>
              <c:strCache>
                <c:ptCount val="1"/>
                <c:pt idx="0">
                  <c:v>Lower Quartile</c:v>
                </c:pt>
              </c:strCache>
            </c:strRef>
          </c:tx>
          <c:invertIfNegative val="0"/>
          <c:cat>
            <c:strRef>
              <c:f>'BRMA Profile - West Lothian'!$J$5:$P$5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Lothian'!$J$6:$P$6</c:f>
              <c:numCache>
                <c:formatCode>0.0%</c:formatCode>
                <c:ptCount val="7"/>
                <c:pt idx="0">
                  <c:v>6.25E-2</c:v>
                </c:pt>
                <c:pt idx="1">
                  <c:v>0</c:v>
                </c:pt>
                <c:pt idx="2">
                  <c:v>-5.8823529411764719E-2</c:v>
                </c:pt>
                <c:pt idx="3">
                  <c:v>6.25E-2</c:v>
                </c:pt>
                <c:pt idx="4">
                  <c:v>0</c:v>
                </c:pt>
                <c:pt idx="5">
                  <c:v>5.8823529411764719E-2</c:v>
                </c:pt>
                <c:pt idx="6">
                  <c:v>0.125</c:v>
                </c:pt>
              </c:numCache>
            </c:numRef>
          </c:val>
        </c:ser>
        <c:ser>
          <c:idx val="2"/>
          <c:order val="1"/>
          <c:tx>
            <c:strRef>
              <c:f>'BRMA Profile - West Lothian'!$I$7</c:f>
              <c:strCache>
                <c:ptCount val="1"/>
                <c:pt idx="0">
                  <c:v>Median</c:v>
                </c:pt>
              </c:strCache>
            </c:strRef>
          </c:tx>
          <c:invertIfNegative val="0"/>
          <c:cat>
            <c:strRef>
              <c:f>'BRMA Profile - West Lothian'!$J$5:$P$5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Lothian'!$J$7:$P$7</c:f>
              <c:numCache>
                <c:formatCode>0.0%</c:formatCode>
                <c:ptCount val="7"/>
                <c:pt idx="0">
                  <c:v>2.3529411764705799E-2</c:v>
                </c:pt>
                <c:pt idx="1">
                  <c:v>0</c:v>
                </c:pt>
                <c:pt idx="2">
                  <c:v>0</c:v>
                </c:pt>
                <c:pt idx="3">
                  <c:v>3.4482758620689724E-2</c:v>
                </c:pt>
                <c:pt idx="4">
                  <c:v>0</c:v>
                </c:pt>
                <c:pt idx="5">
                  <c:v>5.555555555555558E-2</c:v>
                </c:pt>
                <c:pt idx="6">
                  <c:v>0.11764705882352944</c:v>
                </c:pt>
              </c:numCache>
            </c:numRef>
          </c:val>
        </c:ser>
        <c:ser>
          <c:idx val="0"/>
          <c:order val="2"/>
          <c:tx>
            <c:strRef>
              <c:f>'BRMA Profile - West Lothian'!$I$8</c:f>
              <c:strCache>
                <c:ptCount val="1"/>
                <c:pt idx="0">
                  <c:v>Mean</c:v>
                </c:pt>
              </c:strCache>
            </c:strRef>
          </c:tx>
          <c:invertIfNegative val="0"/>
          <c:cat>
            <c:strRef>
              <c:f>'BRMA Profile - West Lothian'!$J$5:$P$5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Lothian'!$J$8:$P$8</c:f>
              <c:numCache>
                <c:formatCode>0.0%</c:formatCode>
                <c:ptCount val="7"/>
                <c:pt idx="0">
                  <c:v>1.7282451305525637E-2</c:v>
                </c:pt>
                <c:pt idx="1">
                  <c:v>4.5915790440442805E-5</c:v>
                </c:pt>
                <c:pt idx="2">
                  <c:v>-5.7162534435262202E-3</c:v>
                </c:pt>
                <c:pt idx="3">
                  <c:v>3.4725589342199381E-2</c:v>
                </c:pt>
                <c:pt idx="4">
                  <c:v>-6.3817918107775817E-3</c:v>
                </c:pt>
                <c:pt idx="5">
                  <c:v>5.5244896584248471E-2</c:v>
                </c:pt>
                <c:pt idx="6">
                  <c:v>9.7412303236956266E-2</c:v>
                </c:pt>
              </c:numCache>
            </c:numRef>
          </c:val>
        </c:ser>
        <c:ser>
          <c:idx val="1"/>
          <c:order val="3"/>
          <c:tx>
            <c:strRef>
              <c:f>'BRMA Profile - West Lothian'!$I$9</c:f>
              <c:strCache>
                <c:ptCount val="1"/>
                <c:pt idx="0">
                  <c:v>Upper Quartile</c:v>
                </c:pt>
              </c:strCache>
            </c:strRef>
          </c:tx>
          <c:invertIfNegative val="0"/>
          <c:cat>
            <c:strRef>
              <c:f>'BRMA Profile - West Lothian'!$J$5:$P$5</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Lothian'!$J$9:$P$9</c:f>
              <c:numCache>
                <c:formatCode>0.0%</c:formatCode>
                <c:ptCount val="7"/>
                <c:pt idx="0">
                  <c:v>0</c:v>
                </c:pt>
                <c:pt idx="1">
                  <c:v>0</c:v>
                </c:pt>
                <c:pt idx="2">
                  <c:v>0</c:v>
                </c:pt>
                <c:pt idx="3">
                  <c:v>5.555555555555558E-2</c:v>
                </c:pt>
                <c:pt idx="4">
                  <c:v>0</c:v>
                </c:pt>
                <c:pt idx="5">
                  <c:v>4.2105263157894646E-2</c:v>
                </c:pt>
                <c:pt idx="6">
                  <c:v>0.10000000000000009</c:v>
                </c:pt>
              </c:numCache>
            </c:numRef>
          </c:val>
        </c:ser>
        <c:dLbls>
          <c:showLegendKey val="0"/>
          <c:showVal val="0"/>
          <c:showCatName val="0"/>
          <c:showSerName val="0"/>
          <c:showPercent val="0"/>
          <c:showBubbleSize val="0"/>
        </c:dLbls>
        <c:gapWidth val="150"/>
        <c:axId val="145038336"/>
        <c:axId val="146625280"/>
      </c:barChart>
      <c:catAx>
        <c:axId val="145038336"/>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146625280"/>
        <c:crosses val="autoZero"/>
        <c:auto val="1"/>
        <c:lblAlgn val="ctr"/>
        <c:lblOffset val="100"/>
        <c:noMultiLvlLbl val="0"/>
      </c:catAx>
      <c:valAx>
        <c:axId val="146625280"/>
        <c:scaling>
          <c:orientation val="minMax"/>
          <c:max val="0.2"/>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503833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2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0407588690774204"/>
          <c:y val="0.14232607563730648"/>
          <c:w val="0.73616276917405121"/>
          <c:h val="0.72389429054161747"/>
        </c:manualLayout>
      </c:layout>
      <c:barChart>
        <c:barDir val="col"/>
        <c:grouping val="clustered"/>
        <c:varyColors val="0"/>
        <c:ser>
          <c:idx val="3"/>
          <c:order val="0"/>
          <c:tx>
            <c:strRef>
              <c:f>'BRMA Profile - West Lothian'!$I$28</c:f>
              <c:strCache>
                <c:ptCount val="1"/>
                <c:pt idx="0">
                  <c:v>Lower Quartile</c:v>
                </c:pt>
              </c:strCache>
            </c:strRef>
          </c:tx>
          <c:invertIfNegative val="0"/>
          <c:cat>
            <c:strRef>
              <c:f>'BRMA Profile - West Lothian'!$J$27:$P$27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Lothian'!$J$28:$P$28</c:f>
              <c:numCache>
                <c:formatCode>0.0%</c:formatCode>
                <c:ptCount val="7"/>
                <c:pt idx="0">
                  <c:v>-1.0000000000000009E-2</c:v>
                </c:pt>
                <c:pt idx="1">
                  <c:v>0</c:v>
                </c:pt>
                <c:pt idx="2">
                  <c:v>1.0101010101010166E-2</c:v>
                </c:pt>
                <c:pt idx="3">
                  <c:v>0</c:v>
                </c:pt>
                <c:pt idx="4">
                  <c:v>5.0000000000000044E-2</c:v>
                </c:pt>
                <c:pt idx="5">
                  <c:v>4.7619047619047672E-2</c:v>
                </c:pt>
                <c:pt idx="6">
                  <c:v>0.10000000000000009</c:v>
                </c:pt>
              </c:numCache>
            </c:numRef>
          </c:val>
        </c:ser>
        <c:ser>
          <c:idx val="2"/>
          <c:order val="1"/>
          <c:tx>
            <c:strRef>
              <c:f>'BRMA Profile - West Lothian'!$I$29</c:f>
              <c:strCache>
                <c:ptCount val="1"/>
                <c:pt idx="0">
                  <c:v>Median</c:v>
                </c:pt>
              </c:strCache>
            </c:strRef>
          </c:tx>
          <c:invertIfNegative val="0"/>
          <c:cat>
            <c:strRef>
              <c:f>'BRMA Profile - West Lothian'!$J$27:$P$27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Lothian'!$J$29:$P$29</c:f>
              <c:numCache>
                <c:formatCode>0.0%</c:formatCode>
                <c:ptCount val="7"/>
                <c:pt idx="0">
                  <c:v>0</c:v>
                </c:pt>
                <c:pt idx="1">
                  <c:v>0</c:v>
                </c:pt>
                <c:pt idx="2">
                  <c:v>7.6190476190476364E-3</c:v>
                </c:pt>
                <c:pt idx="3">
                  <c:v>2.5519848771266451E-2</c:v>
                </c:pt>
                <c:pt idx="4">
                  <c:v>1.3824884792626779E-2</c:v>
                </c:pt>
                <c:pt idx="5">
                  <c:v>4.5454545454545414E-2</c:v>
                </c:pt>
                <c:pt idx="6">
                  <c:v>9.5238095238095344E-2</c:v>
                </c:pt>
              </c:numCache>
            </c:numRef>
          </c:val>
        </c:ser>
        <c:ser>
          <c:idx val="0"/>
          <c:order val="2"/>
          <c:tx>
            <c:strRef>
              <c:f>'BRMA Profile - West Lothian'!$I$30</c:f>
              <c:strCache>
                <c:ptCount val="1"/>
                <c:pt idx="0">
                  <c:v>Mean</c:v>
                </c:pt>
              </c:strCache>
            </c:strRef>
          </c:tx>
          <c:invertIfNegative val="0"/>
          <c:cat>
            <c:strRef>
              <c:f>'BRMA Profile - West Lothian'!$J$27:$P$27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Lothian'!$J$30:$P$30</c:f>
              <c:numCache>
                <c:formatCode>0.0%</c:formatCode>
                <c:ptCount val="7"/>
                <c:pt idx="0">
                  <c:v>-2.8632648804444161E-3</c:v>
                </c:pt>
                <c:pt idx="1">
                  <c:v>3.5750960331646375E-3</c:v>
                </c:pt>
                <c:pt idx="2">
                  <c:v>1.6997006101489465E-2</c:v>
                </c:pt>
                <c:pt idx="3">
                  <c:v>1.0974269158390948E-2</c:v>
                </c:pt>
                <c:pt idx="4">
                  <c:v>3.1220051603390919E-2</c:v>
                </c:pt>
                <c:pt idx="5">
                  <c:v>3.2633949315509225E-2</c:v>
                </c:pt>
                <c:pt idx="6">
                  <c:v>9.5625462199214972E-2</c:v>
                </c:pt>
              </c:numCache>
            </c:numRef>
          </c:val>
        </c:ser>
        <c:ser>
          <c:idx val="1"/>
          <c:order val="3"/>
          <c:tx>
            <c:strRef>
              <c:f>'BRMA Profile - West Lothian'!$I$31</c:f>
              <c:strCache>
                <c:ptCount val="1"/>
                <c:pt idx="0">
                  <c:v>Upper Quartile</c:v>
                </c:pt>
              </c:strCache>
            </c:strRef>
          </c:tx>
          <c:invertIfNegative val="0"/>
          <c:cat>
            <c:strRef>
              <c:f>'BRMA Profile - West Lothian'!$J$27:$P$27</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Lothian'!$J$31:$P$31</c:f>
              <c:numCache>
                <c:formatCode>0.0%</c:formatCode>
                <c:ptCount val="7"/>
                <c:pt idx="0">
                  <c:v>0</c:v>
                </c:pt>
                <c:pt idx="1">
                  <c:v>0</c:v>
                </c:pt>
                <c:pt idx="2">
                  <c:v>1.4545454545454639E-2</c:v>
                </c:pt>
                <c:pt idx="3">
                  <c:v>3.0465949820788429E-2</c:v>
                </c:pt>
                <c:pt idx="4">
                  <c:v>3.4782608695652195E-2</c:v>
                </c:pt>
                <c:pt idx="5">
                  <c:v>8.4033613445377853E-3</c:v>
                </c:pt>
                <c:pt idx="6">
                  <c:v>9.0909090909090828E-2</c:v>
                </c:pt>
              </c:numCache>
            </c:numRef>
          </c:val>
        </c:ser>
        <c:dLbls>
          <c:showLegendKey val="0"/>
          <c:showVal val="0"/>
          <c:showCatName val="0"/>
          <c:showSerName val="0"/>
          <c:showPercent val="0"/>
          <c:showBubbleSize val="0"/>
        </c:dLbls>
        <c:gapWidth val="150"/>
        <c:axId val="148140032"/>
        <c:axId val="148141568"/>
      </c:barChart>
      <c:catAx>
        <c:axId val="148140032"/>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8141568"/>
        <c:crosses val="autoZero"/>
        <c:auto val="1"/>
        <c:lblAlgn val="ctr"/>
        <c:lblOffset val="100"/>
        <c:noMultiLvlLbl val="0"/>
      </c:catAx>
      <c:valAx>
        <c:axId val="148141568"/>
        <c:scaling>
          <c:orientation val="minMax"/>
          <c:max val="0.2"/>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8140032"/>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3 bedrooms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0.1004970874997628"/>
          <c:y val="0.15852040762111214"/>
          <c:w val="0.7422857682892483"/>
          <c:h val="0.72389429054161747"/>
        </c:manualLayout>
      </c:layout>
      <c:barChart>
        <c:barDir val="col"/>
        <c:grouping val="clustered"/>
        <c:varyColors val="0"/>
        <c:ser>
          <c:idx val="3"/>
          <c:order val="0"/>
          <c:tx>
            <c:strRef>
              <c:f>'BRMA Profile - West Lothian'!$I$50</c:f>
              <c:strCache>
                <c:ptCount val="1"/>
                <c:pt idx="0">
                  <c:v>Lower Quartile</c:v>
                </c:pt>
              </c:strCache>
            </c:strRef>
          </c:tx>
          <c:invertIfNegative val="0"/>
          <c:cat>
            <c:strRef>
              <c:f>'BRMA Profile - West Lothian'!$J$49:$P$49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Lothian'!$J$50:$P$50</c:f>
              <c:numCache>
                <c:formatCode>0.0%</c:formatCode>
                <c:ptCount val="7"/>
                <c:pt idx="0">
                  <c:v>4.5454545454545414E-2</c:v>
                </c:pt>
                <c:pt idx="1">
                  <c:v>-2.6086956521739091E-2</c:v>
                </c:pt>
                <c:pt idx="2">
                  <c:v>-3.5714285714285587E-3</c:v>
                </c:pt>
                <c:pt idx="3">
                  <c:v>3.0465949820788429E-2</c:v>
                </c:pt>
                <c:pt idx="4">
                  <c:v>4.3478260869565188E-2</c:v>
                </c:pt>
                <c:pt idx="5">
                  <c:v>0</c:v>
                </c:pt>
                <c:pt idx="6">
                  <c:v>9.0909090909090828E-2</c:v>
                </c:pt>
              </c:numCache>
            </c:numRef>
          </c:val>
        </c:ser>
        <c:ser>
          <c:idx val="2"/>
          <c:order val="1"/>
          <c:tx>
            <c:strRef>
              <c:f>'BRMA Profile - West Lothian'!$I$51</c:f>
              <c:strCache>
                <c:ptCount val="1"/>
                <c:pt idx="0">
                  <c:v>Median</c:v>
                </c:pt>
              </c:strCache>
            </c:strRef>
          </c:tx>
          <c:invertIfNegative val="0"/>
          <c:cat>
            <c:strRef>
              <c:f>'BRMA Profile - West Lothian'!$J$49:$P$49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Lothian'!$J$51:$P$51</c:f>
              <c:numCache>
                <c:formatCode>0.0%</c:formatCode>
                <c:ptCount val="7"/>
                <c:pt idx="0">
                  <c:v>0</c:v>
                </c:pt>
                <c:pt idx="1">
                  <c:v>-1.6666666666667052E-3</c:v>
                </c:pt>
                <c:pt idx="2">
                  <c:v>1.5025041736226985E-2</c:v>
                </c:pt>
                <c:pt idx="3">
                  <c:v>2.796052631578938E-2</c:v>
                </c:pt>
                <c:pt idx="4">
                  <c:v>4.0000000000000036E-2</c:v>
                </c:pt>
                <c:pt idx="5">
                  <c:v>3.8461538461538547E-2</c:v>
                </c:pt>
                <c:pt idx="6">
                  <c:v>0.125</c:v>
                </c:pt>
              </c:numCache>
            </c:numRef>
          </c:val>
        </c:ser>
        <c:ser>
          <c:idx val="0"/>
          <c:order val="2"/>
          <c:tx>
            <c:strRef>
              <c:f>'BRMA Profile - West Lothian'!$I$52</c:f>
              <c:strCache>
                <c:ptCount val="1"/>
                <c:pt idx="0">
                  <c:v>Mean</c:v>
                </c:pt>
              </c:strCache>
            </c:strRef>
          </c:tx>
          <c:invertIfNegative val="0"/>
          <c:cat>
            <c:strRef>
              <c:f>'BRMA Profile - West Lothian'!$J$49:$P$49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Lothian'!$J$52:$P$52</c:f>
              <c:numCache>
                <c:formatCode>0.0%</c:formatCode>
                <c:ptCount val="7"/>
                <c:pt idx="0">
                  <c:v>5.3411692127862676E-3</c:v>
                </c:pt>
                <c:pt idx="1">
                  <c:v>8.058004715305378E-3</c:v>
                </c:pt>
                <c:pt idx="2">
                  <c:v>-1.6339607529034517E-3</c:v>
                </c:pt>
                <c:pt idx="3">
                  <c:v>2.1725526691590558E-2</c:v>
                </c:pt>
                <c:pt idx="4">
                  <c:v>5.8309907816008977E-2</c:v>
                </c:pt>
                <c:pt idx="5">
                  <c:v>2.4662412820893209E-2</c:v>
                </c:pt>
                <c:pt idx="6">
                  <c:v>0.12102862152377547</c:v>
                </c:pt>
              </c:numCache>
            </c:numRef>
          </c:val>
        </c:ser>
        <c:ser>
          <c:idx val="1"/>
          <c:order val="3"/>
          <c:tx>
            <c:strRef>
              <c:f>'BRMA Profile - West Lothian'!$I$53</c:f>
              <c:strCache>
                <c:ptCount val="1"/>
                <c:pt idx="0">
                  <c:v>Upper Quartile</c:v>
                </c:pt>
              </c:strCache>
            </c:strRef>
          </c:tx>
          <c:invertIfNegative val="0"/>
          <c:cat>
            <c:strRef>
              <c:f>'BRMA Profile - West Lothian'!$J$49:$P$49</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Lothian'!$J$53:$P$53</c:f>
              <c:numCache>
                <c:formatCode>0.0%</c:formatCode>
                <c:ptCount val="7"/>
                <c:pt idx="0">
                  <c:v>0</c:v>
                </c:pt>
                <c:pt idx="1">
                  <c:v>0</c:v>
                </c:pt>
                <c:pt idx="2">
                  <c:v>3.8461538461538547E-2</c:v>
                </c:pt>
                <c:pt idx="3">
                  <c:v>0</c:v>
                </c:pt>
                <c:pt idx="4">
                  <c:v>7.4074074074074181E-2</c:v>
                </c:pt>
                <c:pt idx="5">
                  <c:v>6.8965517241379226E-2</c:v>
                </c:pt>
                <c:pt idx="6">
                  <c:v>0.19230769230769229</c:v>
                </c:pt>
              </c:numCache>
            </c:numRef>
          </c:val>
        </c:ser>
        <c:dLbls>
          <c:showLegendKey val="0"/>
          <c:showVal val="0"/>
          <c:showCatName val="0"/>
          <c:showSerName val="0"/>
          <c:showPercent val="0"/>
          <c:showBubbleSize val="0"/>
        </c:dLbls>
        <c:gapWidth val="150"/>
        <c:axId val="148054784"/>
        <c:axId val="148056320"/>
      </c:barChart>
      <c:catAx>
        <c:axId val="148054784"/>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8056320"/>
        <c:crosses val="autoZero"/>
        <c:auto val="1"/>
        <c:lblAlgn val="ctr"/>
        <c:lblOffset val="100"/>
        <c:noMultiLvlLbl val="0"/>
      </c:catAx>
      <c:valAx>
        <c:axId val="148056320"/>
        <c:scaling>
          <c:orientation val="minMax"/>
          <c:max val="0.2"/>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8054784"/>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4 bedrooms  </a:t>
            </a:r>
            <a:r>
              <a:rPr lang="en-GB" sz="1200" baseline="0"/>
              <a:t>-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9.1018563191201329E-2"/>
          <c:y val="0.15852040762111214"/>
          <c:w val="0.75166525362200043"/>
          <c:h val="0.72389429054161747"/>
        </c:manualLayout>
      </c:layout>
      <c:barChart>
        <c:barDir val="col"/>
        <c:grouping val="clustered"/>
        <c:varyColors val="0"/>
        <c:ser>
          <c:idx val="3"/>
          <c:order val="0"/>
          <c:tx>
            <c:strRef>
              <c:f>'BRMA Profile - West Lothian'!$I$72</c:f>
              <c:strCache>
                <c:ptCount val="1"/>
                <c:pt idx="0">
                  <c:v>Lower Quartile</c:v>
                </c:pt>
              </c:strCache>
            </c:strRef>
          </c:tx>
          <c:invertIfNegative val="0"/>
          <c:cat>
            <c:strRef>
              <c:f>'BRMA Profile - West Lothian'!$J$71:$P$71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Lothian'!$J$72:$P$72</c:f>
              <c:numCache>
                <c:formatCode>0.0%</c:formatCode>
                <c:ptCount val="7"/>
                <c:pt idx="0">
                  <c:v>-6.6666666666667096E-3</c:v>
                </c:pt>
                <c:pt idx="1">
                  <c:v>6.7114093959732557E-3</c:v>
                </c:pt>
                <c:pt idx="2">
                  <c:v>6.0000000000000053E-2</c:v>
                </c:pt>
                <c:pt idx="3">
                  <c:v>0</c:v>
                </c:pt>
                <c:pt idx="4">
                  <c:v>1.8867924528301883E-2</c:v>
                </c:pt>
                <c:pt idx="5">
                  <c:v>1.8518518518518601E-2</c:v>
                </c:pt>
                <c:pt idx="6">
                  <c:v>0.10000000000000009</c:v>
                </c:pt>
              </c:numCache>
            </c:numRef>
          </c:val>
        </c:ser>
        <c:ser>
          <c:idx val="2"/>
          <c:order val="1"/>
          <c:tx>
            <c:strRef>
              <c:f>'BRMA Profile - West Lothian'!$I$73</c:f>
              <c:strCache>
                <c:ptCount val="1"/>
                <c:pt idx="0">
                  <c:v>Median</c:v>
                </c:pt>
              </c:strCache>
            </c:strRef>
          </c:tx>
          <c:invertIfNegative val="0"/>
          <c:cat>
            <c:strRef>
              <c:f>'BRMA Profile - West Lothian'!$J$71:$P$71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Lothian'!$J$73:$P$73</c:f>
              <c:numCache>
                <c:formatCode>0.0%</c:formatCode>
                <c:ptCount val="7"/>
                <c:pt idx="0">
                  <c:v>-3.0303030303030276E-2</c:v>
                </c:pt>
                <c:pt idx="1">
                  <c:v>6.25E-2</c:v>
                </c:pt>
                <c:pt idx="2">
                  <c:v>0</c:v>
                </c:pt>
                <c:pt idx="3">
                  <c:v>1.4705882352941124E-2</c:v>
                </c:pt>
                <c:pt idx="4">
                  <c:v>8.405797101449286E-2</c:v>
                </c:pt>
                <c:pt idx="5">
                  <c:v>-4.2780748663101553E-2</c:v>
                </c:pt>
                <c:pt idx="6">
                  <c:v>8.4848484848484951E-2</c:v>
                </c:pt>
              </c:numCache>
            </c:numRef>
          </c:val>
        </c:ser>
        <c:ser>
          <c:idx val="0"/>
          <c:order val="2"/>
          <c:tx>
            <c:strRef>
              <c:f>'BRMA Profile - West Lothian'!$I$74</c:f>
              <c:strCache>
                <c:ptCount val="1"/>
                <c:pt idx="0">
                  <c:v>Mean</c:v>
                </c:pt>
              </c:strCache>
            </c:strRef>
          </c:tx>
          <c:invertIfNegative val="0"/>
          <c:cat>
            <c:strRef>
              <c:f>'BRMA Profile - West Lothian'!$J$71:$P$71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Lothian'!$J$74:$P$74</c:f>
              <c:numCache>
                <c:formatCode>0.0%</c:formatCode>
                <c:ptCount val="7"/>
                <c:pt idx="0">
                  <c:v>-4.5277454776489923E-2</c:v>
                </c:pt>
                <c:pt idx="1">
                  <c:v>7.5512920318425047E-2</c:v>
                </c:pt>
                <c:pt idx="2">
                  <c:v>1.6799757168207918E-2</c:v>
                </c:pt>
                <c:pt idx="3">
                  <c:v>2.0804868247316088E-2</c:v>
                </c:pt>
                <c:pt idx="4">
                  <c:v>5.2976705996153228E-2</c:v>
                </c:pt>
                <c:pt idx="5">
                  <c:v>-1.6920003845455334E-2</c:v>
                </c:pt>
                <c:pt idx="6">
                  <c:v>0.10326184682146744</c:v>
                </c:pt>
              </c:numCache>
            </c:numRef>
          </c:val>
        </c:ser>
        <c:ser>
          <c:idx val="1"/>
          <c:order val="3"/>
          <c:tx>
            <c:strRef>
              <c:f>'BRMA Profile - West Lothian'!$I$75</c:f>
              <c:strCache>
                <c:ptCount val="1"/>
                <c:pt idx="0">
                  <c:v>Upper Quartile</c:v>
                </c:pt>
              </c:strCache>
            </c:strRef>
          </c:tx>
          <c:invertIfNegative val="0"/>
          <c:cat>
            <c:strRef>
              <c:f>'BRMA Profile - West Lothian'!$J$71:$P$71</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Lothian'!$J$75:$P$75</c:f>
              <c:numCache>
                <c:formatCode>0.0%</c:formatCode>
                <c:ptCount val="7"/>
                <c:pt idx="0">
                  <c:v>0</c:v>
                </c:pt>
                <c:pt idx="1">
                  <c:v>2.2857142857142909E-2</c:v>
                </c:pt>
                <c:pt idx="2">
                  <c:v>5.027932960893855E-2</c:v>
                </c:pt>
                <c:pt idx="3">
                  <c:v>1.0638297872340496E-2</c:v>
                </c:pt>
                <c:pt idx="4">
                  <c:v>5.2631578947368363E-2</c:v>
                </c:pt>
                <c:pt idx="5">
                  <c:v>0</c:v>
                </c:pt>
                <c:pt idx="6">
                  <c:v>0.14285714285714279</c:v>
                </c:pt>
              </c:numCache>
            </c:numRef>
          </c:val>
        </c:ser>
        <c:dLbls>
          <c:showLegendKey val="0"/>
          <c:showVal val="0"/>
          <c:showCatName val="0"/>
          <c:showSerName val="0"/>
          <c:showPercent val="0"/>
          <c:showBubbleSize val="0"/>
        </c:dLbls>
        <c:gapWidth val="150"/>
        <c:axId val="148182528"/>
        <c:axId val="148184064"/>
      </c:barChart>
      <c:catAx>
        <c:axId val="14818252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8184064"/>
        <c:crosses val="autoZero"/>
        <c:auto val="1"/>
        <c:lblAlgn val="ctr"/>
        <c:lblOffset val="100"/>
        <c:noMultiLvlLbl val="0"/>
      </c:catAx>
      <c:valAx>
        <c:axId val="148184064"/>
        <c:scaling>
          <c:orientation val="minMax"/>
          <c:max val="0.2"/>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818252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5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1 bedroom</a:t>
            </a:r>
            <a:r>
              <a:rPr lang="en-GB" sz="1200" baseline="0"/>
              <a:t> shared</a:t>
            </a:r>
            <a:r>
              <a:rPr lang="en-GB" sz="1200"/>
              <a:t>  </a:t>
            </a:r>
            <a:r>
              <a:rPr lang="en-GB" sz="1200" baseline="0"/>
              <a:t>- </a:t>
            </a:r>
            <a:endParaRPr lang="en-GB" sz="1200"/>
          </a:p>
        </c:rich>
      </c:tx>
      <c:layout>
        <c:manualLayout>
          <c:xMode val="edge"/>
          <c:yMode val="edge"/>
          <c:x val="9.3049590520641934E-2"/>
          <c:y val="3.3057689651141788E-2"/>
        </c:manualLayout>
      </c:layout>
      <c:overlay val="0"/>
    </c:title>
    <c:autoTitleDeleted val="0"/>
    <c:plotArea>
      <c:layout>
        <c:manualLayout>
          <c:layoutTarget val="inner"/>
          <c:xMode val="edge"/>
          <c:yMode val="edge"/>
          <c:x val="9.0876225750057729E-2"/>
          <c:y val="0.15852040762111214"/>
          <c:w val="0.7472336334977876"/>
          <c:h val="0.72389429054161747"/>
        </c:manualLayout>
      </c:layout>
      <c:barChart>
        <c:barDir val="col"/>
        <c:grouping val="clustered"/>
        <c:varyColors val="0"/>
        <c:ser>
          <c:idx val="3"/>
          <c:order val="0"/>
          <c:tx>
            <c:strRef>
              <c:f>'BRMA Profile - West Lothian'!$I$94</c:f>
              <c:strCache>
                <c:ptCount val="1"/>
                <c:pt idx="0">
                  <c:v>Lower Quartile</c:v>
                </c:pt>
              </c:strCache>
            </c:strRef>
          </c:tx>
          <c:invertIfNegative val="0"/>
          <c:cat>
            <c:strRef>
              <c:f>'BRMA Profile - West Lothian'!$J$93:$P$93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Lothian'!$J$94:$P$94</c:f>
              <c:numCache>
                <c:formatCode>0.0%</c:formatCode>
                <c:ptCount val="7"/>
                <c:pt idx="0">
                  <c:v>-2.083333333333337E-2</c:v>
                </c:pt>
                <c:pt idx="1">
                  <c:v>6.3829787234042534E-2</c:v>
                </c:pt>
                <c:pt idx="2">
                  <c:v>1.8800000000001038E-3</c:v>
                </c:pt>
                <c:pt idx="3">
                  <c:v>3.8048468878508324E-2</c:v>
                </c:pt>
                <c:pt idx="4">
                  <c:v>-3.5038461538461574E-2</c:v>
                </c:pt>
                <c:pt idx="5">
                  <c:v>9.609789150623782E-2</c:v>
                </c:pt>
                <c:pt idx="6">
                  <c:v>0.14583333333333326</c:v>
                </c:pt>
              </c:numCache>
            </c:numRef>
          </c:val>
        </c:ser>
        <c:ser>
          <c:idx val="2"/>
          <c:order val="1"/>
          <c:tx>
            <c:strRef>
              <c:f>'BRMA Profile - West Lothian'!$I$95</c:f>
              <c:strCache>
                <c:ptCount val="1"/>
                <c:pt idx="0">
                  <c:v>Median</c:v>
                </c:pt>
              </c:strCache>
            </c:strRef>
          </c:tx>
          <c:invertIfNegative val="0"/>
          <c:cat>
            <c:strRef>
              <c:f>'BRMA Profile - West Lothian'!$J$93:$P$93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Lothian'!$J$95:$P$95</c:f>
              <c:numCache>
                <c:formatCode>0.0%</c:formatCode>
                <c:ptCount val="7"/>
                <c:pt idx="0">
                  <c:v>-1.1684210526315741E-2</c:v>
                </c:pt>
                <c:pt idx="1">
                  <c:v>-2.3680193133809091E-2</c:v>
                </c:pt>
                <c:pt idx="2">
                  <c:v>0</c:v>
                </c:pt>
                <c:pt idx="3">
                  <c:v>3.6363636363636376E-2</c:v>
                </c:pt>
                <c:pt idx="4">
                  <c:v>5.2631578947368363E-2</c:v>
                </c:pt>
                <c:pt idx="5">
                  <c:v>8.3333333333333259E-2</c:v>
                </c:pt>
                <c:pt idx="6">
                  <c:v>0.14035087719298245</c:v>
                </c:pt>
              </c:numCache>
            </c:numRef>
          </c:val>
        </c:ser>
        <c:ser>
          <c:idx val="0"/>
          <c:order val="2"/>
          <c:tx>
            <c:strRef>
              <c:f>'BRMA Profile - West Lothian'!$I$96</c:f>
              <c:strCache>
                <c:ptCount val="1"/>
                <c:pt idx="0">
                  <c:v>Mean</c:v>
                </c:pt>
              </c:strCache>
            </c:strRef>
          </c:tx>
          <c:invertIfNegative val="0"/>
          <c:cat>
            <c:strRef>
              <c:f>'BRMA Profile - West Lothian'!$J$93:$P$93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Lothian'!$J$96:$P$96</c:f>
              <c:numCache>
                <c:formatCode>0.0%</c:formatCode>
                <c:ptCount val="7"/>
                <c:pt idx="0">
                  <c:v>-1.4852017937219686E-2</c:v>
                </c:pt>
                <c:pt idx="1">
                  <c:v>-1.9664251119770881E-3</c:v>
                </c:pt>
                <c:pt idx="2">
                  <c:v>4.7323676433028261E-2</c:v>
                </c:pt>
                <c:pt idx="3">
                  <c:v>2.3655239687848217E-2</c:v>
                </c:pt>
                <c:pt idx="4">
                  <c:v>1.6097743593234348E-2</c:v>
                </c:pt>
                <c:pt idx="5">
                  <c:v>6.6184351554126497E-2</c:v>
                </c:pt>
                <c:pt idx="6">
                  <c:v>0.14195515695067251</c:v>
                </c:pt>
              </c:numCache>
            </c:numRef>
          </c:val>
        </c:ser>
        <c:ser>
          <c:idx val="1"/>
          <c:order val="3"/>
          <c:tx>
            <c:strRef>
              <c:f>'BRMA Profile - West Lothian'!$I$97</c:f>
              <c:strCache>
                <c:ptCount val="1"/>
                <c:pt idx="0">
                  <c:v>Upper Quartile</c:v>
                </c:pt>
              </c:strCache>
            </c:strRef>
          </c:tx>
          <c:invertIfNegative val="0"/>
          <c:cat>
            <c:strRef>
              <c:f>'BRMA Profile - West Lothian'!$J$93:$P$93</c:f>
              <c:strCache>
                <c:ptCount val="7"/>
                <c:pt idx="0">
                  <c:v>2010 to 2011</c:v>
                </c:pt>
                <c:pt idx="1">
                  <c:v>2011 to 2012</c:v>
                </c:pt>
                <c:pt idx="2">
                  <c:v>2012 to 2013</c:v>
                </c:pt>
                <c:pt idx="3">
                  <c:v>2013 to 2014</c:v>
                </c:pt>
                <c:pt idx="4">
                  <c:v>2014 to 2015</c:v>
                </c:pt>
                <c:pt idx="5">
                  <c:v>2015 to 2016</c:v>
                </c:pt>
                <c:pt idx="6">
                  <c:v>2010 to 2016</c:v>
                </c:pt>
              </c:strCache>
            </c:strRef>
          </c:cat>
          <c:val>
            <c:numRef>
              <c:f>'BRMA Profile - West Lothian'!$J$97:$P$97</c:f>
              <c:numCache>
                <c:formatCode>0.0%</c:formatCode>
                <c:ptCount val="7"/>
                <c:pt idx="0">
                  <c:v>-3.438095238095229E-2</c:v>
                </c:pt>
                <c:pt idx="1">
                  <c:v>-3.014761482065953E-2</c:v>
                </c:pt>
                <c:pt idx="2">
                  <c:v>0.10169491525423724</c:v>
                </c:pt>
                <c:pt idx="3">
                  <c:v>0</c:v>
                </c:pt>
                <c:pt idx="4">
                  <c:v>9.2307692307692202E-2</c:v>
                </c:pt>
                <c:pt idx="5">
                  <c:v>1.2732394366197219E-2</c:v>
                </c:pt>
                <c:pt idx="6">
                  <c:v>0.14133333333333331</c:v>
                </c:pt>
              </c:numCache>
            </c:numRef>
          </c:val>
        </c:ser>
        <c:dLbls>
          <c:showLegendKey val="0"/>
          <c:showVal val="0"/>
          <c:showCatName val="0"/>
          <c:showSerName val="0"/>
          <c:showPercent val="0"/>
          <c:showBubbleSize val="0"/>
        </c:dLbls>
        <c:gapWidth val="150"/>
        <c:axId val="148216448"/>
        <c:axId val="148230528"/>
      </c:barChart>
      <c:catAx>
        <c:axId val="14821644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8230528"/>
        <c:crosses val="autoZero"/>
        <c:auto val="1"/>
        <c:lblAlgn val="ctr"/>
        <c:lblOffset val="100"/>
        <c:noMultiLvlLbl val="0"/>
      </c:catAx>
      <c:valAx>
        <c:axId val="148230528"/>
        <c:scaling>
          <c:orientation val="minMax"/>
          <c:max val="0.2"/>
          <c:min val="-7.0000000000000007E-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8216448"/>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userShapes r:id="rId1"/>
</c:chartSpace>
</file>

<file path=xl/charts/chart26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(numbers) - </a:t>
            </a:r>
            <a:endParaRPr lang="en-GB" sz="1200"/>
          </a:p>
        </c:rich>
      </c:tx>
      <c:layout>
        <c:manualLayout>
          <c:xMode val="edge"/>
          <c:yMode val="edge"/>
          <c:x val="8.0142797939731211E-2"/>
          <c:y val="4.4101433296582136E-2"/>
        </c:manualLayout>
      </c:layout>
      <c:overlay val="0"/>
    </c:title>
    <c:autoTitleDeleted val="0"/>
    <c:plotArea>
      <c:layout/>
      <c:barChart>
        <c:barDir val="col"/>
        <c:grouping val="stacked"/>
        <c:varyColors val="0"/>
        <c:ser>
          <c:idx val="0"/>
          <c:order val="0"/>
          <c:tx>
            <c:strRef>
              <c:f>'BRMA Profile - West Lothian'!$A$142</c:f>
              <c:strCache>
                <c:ptCount val="1"/>
                <c:pt idx="0">
                  <c:v>1 Bedroom </c:v>
                </c:pt>
              </c:strCache>
            </c:strRef>
          </c:tx>
          <c:invertIfNegative val="0"/>
          <c:cat>
            <c:numRef>
              <c:f>'BRMA Profile - West Lothian'!$B$141:$H$141</c:f>
              <c:numCache>
                <c:formatCode>General</c:formatCode>
                <c:ptCount val="7"/>
                <c:pt idx="0">
                  <c:v>2010</c:v>
                </c:pt>
                <c:pt idx="1">
                  <c:v>2011</c:v>
                </c:pt>
                <c:pt idx="2">
                  <c:v>2012</c:v>
                </c:pt>
                <c:pt idx="3">
                  <c:v>2013</c:v>
                </c:pt>
                <c:pt idx="4">
                  <c:v>2014</c:v>
                </c:pt>
                <c:pt idx="5">
                  <c:v>2015</c:v>
                </c:pt>
                <c:pt idx="6">
                  <c:v>2016</c:v>
                </c:pt>
              </c:numCache>
            </c:numRef>
          </c:cat>
          <c:val>
            <c:numRef>
              <c:f>'BRMA Profile - West Lothian'!$B$142:$H$142</c:f>
              <c:numCache>
                <c:formatCode>#,##0</c:formatCode>
                <c:ptCount val="7"/>
                <c:pt idx="0">
                  <c:v>107</c:v>
                </c:pt>
                <c:pt idx="1">
                  <c:v>104</c:v>
                </c:pt>
                <c:pt idx="2">
                  <c:v>67</c:v>
                </c:pt>
                <c:pt idx="3">
                  <c:v>104</c:v>
                </c:pt>
                <c:pt idx="4">
                  <c:v>96</c:v>
                </c:pt>
                <c:pt idx="5">
                  <c:v>103</c:v>
                </c:pt>
                <c:pt idx="6">
                  <c:v>93</c:v>
                </c:pt>
              </c:numCache>
            </c:numRef>
          </c:val>
        </c:ser>
        <c:ser>
          <c:idx val="1"/>
          <c:order val="1"/>
          <c:tx>
            <c:strRef>
              <c:f>'BRMA Profile - West Lothian'!$A$143</c:f>
              <c:strCache>
                <c:ptCount val="1"/>
                <c:pt idx="0">
                  <c:v>2 Bedrooms</c:v>
                </c:pt>
              </c:strCache>
            </c:strRef>
          </c:tx>
          <c:invertIfNegative val="0"/>
          <c:cat>
            <c:numRef>
              <c:f>'BRMA Profile - West Lothian'!$B$141:$H$141</c:f>
              <c:numCache>
                <c:formatCode>General</c:formatCode>
                <c:ptCount val="7"/>
                <c:pt idx="0">
                  <c:v>2010</c:v>
                </c:pt>
                <c:pt idx="1">
                  <c:v>2011</c:v>
                </c:pt>
                <c:pt idx="2">
                  <c:v>2012</c:v>
                </c:pt>
                <c:pt idx="3">
                  <c:v>2013</c:v>
                </c:pt>
                <c:pt idx="4">
                  <c:v>2014</c:v>
                </c:pt>
                <c:pt idx="5">
                  <c:v>2015</c:v>
                </c:pt>
                <c:pt idx="6">
                  <c:v>2016</c:v>
                </c:pt>
              </c:numCache>
            </c:numRef>
          </c:cat>
          <c:val>
            <c:numRef>
              <c:f>'BRMA Profile - West Lothian'!$B$143:$H$143</c:f>
              <c:numCache>
                <c:formatCode>#,##0</c:formatCode>
                <c:ptCount val="7"/>
                <c:pt idx="0">
                  <c:v>417</c:v>
                </c:pt>
                <c:pt idx="1">
                  <c:v>362</c:v>
                </c:pt>
                <c:pt idx="2">
                  <c:v>265</c:v>
                </c:pt>
                <c:pt idx="3">
                  <c:v>358</c:v>
                </c:pt>
                <c:pt idx="4">
                  <c:v>338</c:v>
                </c:pt>
                <c:pt idx="5">
                  <c:v>380</c:v>
                </c:pt>
                <c:pt idx="6">
                  <c:v>385</c:v>
                </c:pt>
              </c:numCache>
            </c:numRef>
          </c:val>
        </c:ser>
        <c:ser>
          <c:idx val="2"/>
          <c:order val="2"/>
          <c:tx>
            <c:strRef>
              <c:f>'BRMA Profile - West Lothian'!$A$144</c:f>
              <c:strCache>
                <c:ptCount val="1"/>
                <c:pt idx="0">
                  <c:v>3 Bedrooms</c:v>
                </c:pt>
              </c:strCache>
            </c:strRef>
          </c:tx>
          <c:invertIfNegative val="0"/>
          <c:cat>
            <c:numRef>
              <c:f>'BRMA Profile - West Lothian'!$B$141:$H$141</c:f>
              <c:numCache>
                <c:formatCode>General</c:formatCode>
                <c:ptCount val="7"/>
                <c:pt idx="0">
                  <c:v>2010</c:v>
                </c:pt>
                <c:pt idx="1">
                  <c:v>2011</c:v>
                </c:pt>
                <c:pt idx="2">
                  <c:v>2012</c:v>
                </c:pt>
                <c:pt idx="3">
                  <c:v>2013</c:v>
                </c:pt>
                <c:pt idx="4">
                  <c:v>2014</c:v>
                </c:pt>
                <c:pt idx="5">
                  <c:v>2015</c:v>
                </c:pt>
                <c:pt idx="6">
                  <c:v>2016</c:v>
                </c:pt>
              </c:numCache>
            </c:numRef>
          </c:cat>
          <c:val>
            <c:numRef>
              <c:f>'BRMA Profile - West Lothian'!$B$144:$H$144</c:f>
              <c:numCache>
                <c:formatCode>#,##0</c:formatCode>
                <c:ptCount val="7"/>
                <c:pt idx="0">
                  <c:v>211</c:v>
                </c:pt>
                <c:pt idx="1">
                  <c:v>219</c:v>
                </c:pt>
                <c:pt idx="2">
                  <c:v>173</c:v>
                </c:pt>
                <c:pt idx="3">
                  <c:v>183</c:v>
                </c:pt>
                <c:pt idx="4">
                  <c:v>143</c:v>
                </c:pt>
                <c:pt idx="5">
                  <c:v>173</c:v>
                </c:pt>
                <c:pt idx="6">
                  <c:v>131</c:v>
                </c:pt>
              </c:numCache>
            </c:numRef>
          </c:val>
        </c:ser>
        <c:ser>
          <c:idx val="3"/>
          <c:order val="3"/>
          <c:tx>
            <c:strRef>
              <c:f>'BRMA Profile - West Lothian'!$A$145</c:f>
              <c:strCache>
                <c:ptCount val="1"/>
                <c:pt idx="0">
                  <c:v>4 Bedrooms</c:v>
                </c:pt>
              </c:strCache>
            </c:strRef>
          </c:tx>
          <c:invertIfNegative val="0"/>
          <c:cat>
            <c:numRef>
              <c:f>'BRMA Profile - West Lothian'!$B$141:$H$141</c:f>
              <c:numCache>
                <c:formatCode>General</c:formatCode>
                <c:ptCount val="7"/>
                <c:pt idx="0">
                  <c:v>2010</c:v>
                </c:pt>
                <c:pt idx="1">
                  <c:v>2011</c:v>
                </c:pt>
                <c:pt idx="2">
                  <c:v>2012</c:v>
                </c:pt>
                <c:pt idx="3">
                  <c:v>2013</c:v>
                </c:pt>
                <c:pt idx="4">
                  <c:v>2014</c:v>
                </c:pt>
                <c:pt idx="5">
                  <c:v>2015</c:v>
                </c:pt>
                <c:pt idx="6">
                  <c:v>2016</c:v>
                </c:pt>
              </c:numCache>
            </c:numRef>
          </c:cat>
          <c:val>
            <c:numRef>
              <c:f>'BRMA Profile - West Lothian'!$B$145:$H$145</c:f>
              <c:numCache>
                <c:formatCode>#,##0</c:formatCode>
                <c:ptCount val="7"/>
                <c:pt idx="0">
                  <c:v>80</c:v>
                </c:pt>
                <c:pt idx="1">
                  <c:v>74</c:v>
                </c:pt>
                <c:pt idx="2">
                  <c:v>62</c:v>
                </c:pt>
                <c:pt idx="3">
                  <c:v>63</c:v>
                </c:pt>
                <c:pt idx="4">
                  <c:v>54</c:v>
                </c:pt>
                <c:pt idx="5">
                  <c:v>60</c:v>
                </c:pt>
                <c:pt idx="6">
                  <c:v>46</c:v>
                </c:pt>
              </c:numCache>
            </c:numRef>
          </c:val>
        </c:ser>
        <c:ser>
          <c:idx val="4"/>
          <c:order val="4"/>
          <c:tx>
            <c:strRef>
              <c:f>'BRMA Profile - West Lothian'!$A$146</c:f>
              <c:strCache>
                <c:ptCount val="1"/>
                <c:pt idx="0">
                  <c:v>1 Bedroom Shared</c:v>
                </c:pt>
              </c:strCache>
            </c:strRef>
          </c:tx>
          <c:invertIfNegative val="0"/>
          <c:cat>
            <c:numRef>
              <c:f>'BRMA Profile - West Lothian'!$B$141:$H$141</c:f>
              <c:numCache>
                <c:formatCode>General</c:formatCode>
                <c:ptCount val="7"/>
                <c:pt idx="0">
                  <c:v>2010</c:v>
                </c:pt>
                <c:pt idx="1">
                  <c:v>2011</c:v>
                </c:pt>
                <c:pt idx="2">
                  <c:v>2012</c:v>
                </c:pt>
                <c:pt idx="3">
                  <c:v>2013</c:v>
                </c:pt>
                <c:pt idx="4">
                  <c:v>2014</c:v>
                </c:pt>
                <c:pt idx="5">
                  <c:v>2015</c:v>
                </c:pt>
                <c:pt idx="6">
                  <c:v>2016</c:v>
                </c:pt>
              </c:numCache>
            </c:numRef>
          </c:cat>
          <c:val>
            <c:numRef>
              <c:f>'BRMA Profile - West Lothian'!$B$146:$H$146</c:f>
              <c:numCache>
                <c:formatCode>#,##0</c:formatCode>
                <c:ptCount val="7"/>
                <c:pt idx="0">
                  <c:v>41</c:v>
                </c:pt>
                <c:pt idx="1">
                  <c:v>64</c:v>
                </c:pt>
                <c:pt idx="2">
                  <c:v>39</c:v>
                </c:pt>
                <c:pt idx="3">
                  <c:v>65</c:v>
                </c:pt>
                <c:pt idx="4">
                  <c:v>65</c:v>
                </c:pt>
                <c:pt idx="5">
                  <c:v>70</c:v>
                </c:pt>
                <c:pt idx="6">
                  <c:v>70</c:v>
                </c:pt>
              </c:numCache>
            </c:numRef>
          </c:val>
        </c:ser>
        <c:dLbls>
          <c:showLegendKey val="0"/>
          <c:showVal val="0"/>
          <c:showCatName val="0"/>
          <c:showSerName val="0"/>
          <c:showPercent val="0"/>
          <c:showBubbleSize val="0"/>
        </c:dLbls>
        <c:gapWidth val="150"/>
        <c:overlap val="100"/>
        <c:axId val="148332928"/>
        <c:axId val="148334464"/>
      </c:barChart>
      <c:catAx>
        <c:axId val="148332928"/>
        <c:scaling>
          <c:orientation val="minMax"/>
        </c:scaling>
        <c:delete val="0"/>
        <c:axPos val="b"/>
        <c:numFmt formatCode="General" sourceLinked="1"/>
        <c:majorTickMark val="out"/>
        <c:minorTickMark val="none"/>
        <c:tickLblPos val="nextTo"/>
        <c:crossAx val="148334464"/>
        <c:crosses val="autoZero"/>
        <c:auto val="1"/>
        <c:lblAlgn val="ctr"/>
        <c:lblOffset val="100"/>
        <c:noMultiLvlLbl val="0"/>
      </c:catAx>
      <c:valAx>
        <c:axId val="148334464"/>
        <c:scaling>
          <c:orientation val="minMax"/>
        </c:scaling>
        <c:delete val="0"/>
        <c:axPos val="l"/>
        <c:majorGridlines/>
        <c:numFmt formatCode="#,##0" sourceLinked="1"/>
        <c:majorTickMark val="out"/>
        <c:minorTickMark val="none"/>
        <c:tickLblPos val="nextTo"/>
        <c:crossAx val="14833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Sample</a:t>
            </a:r>
            <a:r>
              <a:rPr lang="en-GB" sz="1200" baseline="0"/>
              <a:t> sizes (proportions) - </a:t>
            </a:r>
            <a:endParaRPr lang="en-GB" sz="1200"/>
          </a:p>
        </c:rich>
      </c:tx>
      <c:layout>
        <c:manualLayout>
          <c:xMode val="edge"/>
          <c:yMode val="edge"/>
          <c:x val="7.7536760441769645E-2"/>
          <c:y val="3.8588754134509372E-2"/>
        </c:manualLayout>
      </c:layout>
      <c:overlay val="0"/>
    </c:title>
    <c:autoTitleDeleted val="0"/>
    <c:plotArea>
      <c:layout/>
      <c:barChart>
        <c:barDir val="col"/>
        <c:grouping val="percentStacked"/>
        <c:varyColors val="0"/>
        <c:ser>
          <c:idx val="0"/>
          <c:order val="0"/>
          <c:tx>
            <c:strRef>
              <c:f>'BRMA Profile - West Lothian'!$I$142</c:f>
              <c:strCache>
                <c:ptCount val="1"/>
                <c:pt idx="0">
                  <c:v>1 Bedroom </c:v>
                </c:pt>
              </c:strCache>
            </c:strRef>
          </c:tx>
          <c:invertIfNegative val="0"/>
          <c:cat>
            <c:numRef>
              <c:f>'BRMA Profile - West Lothian'!$J$141:$P$141</c:f>
              <c:numCache>
                <c:formatCode>General</c:formatCode>
                <c:ptCount val="7"/>
                <c:pt idx="0">
                  <c:v>2010</c:v>
                </c:pt>
                <c:pt idx="1">
                  <c:v>2011</c:v>
                </c:pt>
                <c:pt idx="2">
                  <c:v>2012</c:v>
                </c:pt>
                <c:pt idx="3">
                  <c:v>2013</c:v>
                </c:pt>
                <c:pt idx="4">
                  <c:v>2014</c:v>
                </c:pt>
                <c:pt idx="5">
                  <c:v>2015</c:v>
                </c:pt>
                <c:pt idx="6">
                  <c:v>2016</c:v>
                </c:pt>
              </c:numCache>
            </c:numRef>
          </c:cat>
          <c:val>
            <c:numRef>
              <c:f>'BRMA Profile - West Lothian'!$J$142:$P$142</c:f>
              <c:numCache>
                <c:formatCode>0%</c:formatCode>
                <c:ptCount val="7"/>
                <c:pt idx="0">
                  <c:v>0.125</c:v>
                </c:pt>
                <c:pt idx="1">
                  <c:v>0.12636695018226002</c:v>
                </c:pt>
                <c:pt idx="2">
                  <c:v>0.11056105610561057</c:v>
                </c:pt>
                <c:pt idx="3">
                  <c:v>0.13454075032341525</c:v>
                </c:pt>
                <c:pt idx="4">
                  <c:v>0.13793103448275862</c:v>
                </c:pt>
                <c:pt idx="5">
                  <c:v>0.13104325699745548</c:v>
                </c:pt>
                <c:pt idx="6">
                  <c:v>0.12827586206896552</c:v>
                </c:pt>
              </c:numCache>
            </c:numRef>
          </c:val>
        </c:ser>
        <c:ser>
          <c:idx val="1"/>
          <c:order val="1"/>
          <c:tx>
            <c:strRef>
              <c:f>'BRMA Profile - West Lothian'!$I$143</c:f>
              <c:strCache>
                <c:ptCount val="1"/>
                <c:pt idx="0">
                  <c:v>2 Bedrooms</c:v>
                </c:pt>
              </c:strCache>
            </c:strRef>
          </c:tx>
          <c:invertIfNegative val="0"/>
          <c:cat>
            <c:numRef>
              <c:f>'BRMA Profile - West Lothian'!$J$141:$P$141</c:f>
              <c:numCache>
                <c:formatCode>General</c:formatCode>
                <c:ptCount val="7"/>
                <c:pt idx="0">
                  <c:v>2010</c:v>
                </c:pt>
                <c:pt idx="1">
                  <c:v>2011</c:v>
                </c:pt>
                <c:pt idx="2">
                  <c:v>2012</c:v>
                </c:pt>
                <c:pt idx="3">
                  <c:v>2013</c:v>
                </c:pt>
                <c:pt idx="4">
                  <c:v>2014</c:v>
                </c:pt>
                <c:pt idx="5">
                  <c:v>2015</c:v>
                </c:pt>
                <c:pt idx="6">
                  <c:v>2016</c:v>
                </c:pt>
              </c:numCache>
            </c:numRef>
          </c:cat>
          <c:val>
            <c:numRef>
              <c:f>'BRMA Profile - West Lothian'!$J$143:$P$143</c:f>
              <c:numCache>
                <c:formatCode>0%</c:formatCode>
                <c:ptCount val="7"/>
                <c:pt idx="0">
                  <c:v>0.48714953271028039</c:v>
                </c:pt>
                <c:pt idx="1">
                  <c:v>0.43985419198055892</c:v>
                </c:pt>
                <c:pt idx="2">
                  <c:v>0.43729372937293731</c:v>
                </c:pt>
                <c:pt idx="3">
                  <c:v>0.46313065976714102</c:v>
                </c:pt>
                <c:pt idx="4">
                  <c:v>0.48563218390804597</c:v>
                </c:pt>
                <c:pt idx="5">
                  <c:v>0.48346055979643765</c:v>
                </c:pt>
                <c:pt idx="6">
                  <c:v>0.53103448275862064</c:v>
                </c:pt>
              </c:numCache>
            </c:numRef>
          </c:val>
        </c:ser>
        <c:ser>
          <c:idx val="2"/>
          <c:order val="2"/>
          <c:tx>
            <c:strRef>
              <c:f>'BRMA Profile - West Lothian'!$I$144</c:f>
              <c:strCache>
                <c:ptCount val="1"/>
                <c:pt idx="0">
                  <c:v>3 Bedrooms</c:v>
                </c:pt>
              </c:strCache>
            </c:strRef>
          </c:tx>
          <c:invertIfNegative val="0"/>
          <c:cat>
            <c:numRef>
              <c:f>'BRMA Profile - West Lothian'!$J$141:$P$141</c:f>
              <c:numCache>
                <c:formatCode>General</c:formatCode>
                <c:ptCount val="7"/>
                <c:pt idx="0">
                  <c:v>2010</c:v>
                </c:pt>
                <c:pt idx="1">
                  <c:v>2011</c:v>
                </c:pt>
                <c:pt idx="2">
                  <c:v>2012</c:v>
                </c:pt>
                <c:pt idx="3">
                  <c:v>2013</c:v>
                </c:pt>
                <c:pt idx="4">
                  <c:v>2014</c:v>
                </c:pt>
                <c:pt idx="5">
                  <c:v>2015</c:v>
                </c:pt>
                <c:pt idx="6">
                  <c:v>2016</c:v>
                </c:pt>
              </c:numCache>
            </c:numRef>
          </c:cat>
          <c:val>
            <c:numRef>
              <c:f>'BRMA Profile - West Lothian'!$J$144:$P$144</c:f>
              <c:numCache>
                <c:formatCode>0%</c:formatCode>
                <c:ptCount val="7"/>
                <c:pt idx="0">
                  <c:v>0.24649532710280375</c:v>
                </c:pt>
                <c:pt idx="1">
                  <c:v>0.26609963547995141</c:v>
                </c:pt>
                <c:pt idx="2">
                  <c:v>0.28547854785478549</c:v>
                </c:pt>
                <c:pt idx="3">
                  <c:v>0.23673997412677877</c:v>
                </c:pt>
                <c:pt idx="4">
                  <c:v>0.20545977011494254</c:v>
                </c:pt>
                <c:pt idx="5">
                  <c:v>0.22010178117048346</c:v>
                </c:pt>
                <c:pt idx="6">
                  <c:v>0.18068965517241378</c:v>
                </c:pt>
              </c:numCache>
            </c:numRef>
          </c:val>
        </c:ser>
        <c:ser>
          <c:idx val="3"/>
          <c:order val="3"/>
          <c:tx>
            <c:strRef>
              <c:f>'BRMA Profile - West Lothian'!$I$145</c:f>
              <c:strCache>
                <c:ptCount val="1"/>
                <c:pt idx="0">
                  <c:v>4 Bedrooms</c:v>
                </c:pt>
              </c:strCache>
            </c:strRef>
          </c:tx>
          <c:invertIfNegative val="0"/>
          <c:cat>
            <c:numRef>
              <c:f>'BRMA Profile - West Lothian'!$J$141:$P$141</c:f>
              <c:numCache>
                <c:formatCode>General</c:formatCode>
                <c:ptCount val="7"/>
                <c:pt idx="0">
                  <c:v>2010</c:v>
                </c:pt>
                <c:pt idx="1">
                  <c:v>2011</c:v>
                </c:pt>
                <c:pt idx="2">
                  <c:v>2012</c:v>
                </c:pt>
                <c:pt idx="3">
                  <c:v>2013</c:v>
                </c:pt>
                <c:pt idx="4">
                  <c:v>2014</c:v>
                </c:pt>
                <c:pt idx="5">
                  <c:v>2015</c:v>
                </c:pt>
                <c:pt idx="6">
                  <c:v>2016</c:v>
                </c:pt>
              </c:numCache>
            </c:numRef>
          </c:cat>
          <c:val>
            <c:numRef>
              <c:f>'BRMA Profile - West Lothian'!$J$145:$P$145</c:f>
              <c:numCache>
                <c:formatCode>0%</c:formatCode>
                <c:ptCount val="7"/>
                <c:pt idx="0">
                  <c:v>9.3457943925233641E-2</c:v>
                </c:pt>
                <c:pt idx="1">
                  <c:v>8.9914945321992706E-2</c:v>
                </c:pt>
                <c:pt idx="2">
                  <c:v>0.10231023102310231</c:v>
                </c:pt>
                <c:pt idx="3">
                  <c:v>8.1500646830530404E-2</c:v>
                </c:pt>
                <c:pt idx="4">
                  <c:v>7.7586206896551727E-2</c:v>
                </c:pt>
                <c:pt idx="5">
                  <c:v>7.6335877862595422E-2</c:v>
                </c:pt>
                <c:pt idx="6">
                  <c:v>6.344827586206897E-2</c:v>
                </c:pt>
              </c:numCache>
            </c:numRef>
          </c:val>
        </c:ser>
        <c:ser>
          <c:idx val="4"/>
          <c:order val="4"/>
          <c:tx>
            <c:strRef>
              <c:f>'BRMA Profile - West Lothian'!$I$146</c:f>
              <c:strCache>
                <c:ptCount val="1"/>
                <c:pt idx="0">
                  <c:v>1 Bedroom Shared</c:v>
                </c:pt>
              </c:strCache>
            </c:strRef>
          </c:tx>
          <c:invertIfNegative val="0"/>
          <c:cat>
            <c:numRef>
              <c:f>'BRMA Profile - West Lothian'!$J$141:$P$141</c:f>
              <c:numCache>
                <c:formatCode>General</c:formatCode>
                <c:ptCount val="7"/>
                <c:pt idx="0">
                  <c:v>2010</c:v>
                </c:pt>
                <c:pt idx="1">
                  <c:v>2011</c:v>
                </c:pt>
                <c:pt idx="2">
                  <c:v>2012</c:v>
                </c:pt>
                <c:pt idx="3">
                  <c:v>2013</c:v>
                </c:pt>
                <c:pt idx="4">
                  <c:v>2014</c:v>
                </c:pt>
                <c:pt idx="5">
                  <c:v>2015</c:v>
                </c:pt>
                <c:pt idx="6">
                  <c:v>2016</c:v>
                </c:pt>
              </c:numCache>
            </c:numRef>
          </c:cat>
          <c:val>
            <c:numRef>
              <c:f>'BRMA Profile - West Lothian'!$J$146:$P$146</c:f>
              <c:numCache>
                <c:formatCode>0%</c:formatCode>
                <c:ptCount val="7"/>
                <c:pt idx="0">
                  <c:v>4.7897196261682241E-2</c:v>
                </c:pt>
                <c:pt idx="1">
                  <c:v>7.7764277035236931E-2</c:v>
                </c:pt>
                <c:pt idx="2">
                  <c:v>6.4356435643564358E-2</c:v>
                </c:pt>
                <c:pt idx="3">
                  <c:v>8.4087968952134537E-2</c:v>
                </c:pt>
                <c:pt idx="4">
                  <c:v>9.3390804597701146E-2</c:v>
                </c:pt>
                <c:pt idx="5">
                  <c:v>8.9058524173027995E-2</c:v>
                </c:pt>
                <c:pt idx="6">
                  <c:v>9.6551724137931033E-2</c:v>
                </c:pt>
              </c:numCache>
            </c:numRef>
          </c:val>
        </c:ser>
        <c:dLbls>
          <c:showLegendKey val="0"/>
          <c:showVal val="0"/>
          <c:showCatName val="0"/>
          <c:showSerName val="0"/>
          <c:showPercent val="0"/>
          <c:showBubbleSize val="0"/>
        </c:dLbls>
        <c:gapWidth val="150"/>
        <c:overlap val="100"/>
        <c:axId val="148391424"/>
        <c:axId val="148392960"/>
      </c:barChart>
      <c:catAx>
        <c:axId val="148391424"/>
        <c:scaling>
          <c:orientation val="minMax"/>
        </c:scaling>
        <c:delete val="0"/>
        <c:axPos val="b"/>
        <c:numFmt formatCode="General" sourceLinked="1"/>
        <c:majorTickMark val="out"/>
        <c:minorTickMark val="none"/>
        <c:tickLblPos val="nextTo"/>
        <c:crossAx val="148392960"/>
        <c:crosses val="autoZero"/>
        <c:auto val="1"/>
        <c:lblAlgn val="ctr"/>
        <c:lblOffset val="100"/>
        <c:noMultiLvlLbl val="0"/>
      </c:catAx>
      <c:valAx>
        <c:axId val="148392960"/>
        <c:scaling>
          <c:orientation val="minMax"/>
        </c:scaling>
        <c:delete val="0"/>
        <c:axPos val="l"/>
        <c:majorGridlines/>
        <c:numFmt formatCode="0%" sourceLinked="1"/>
        <c:majorTickMark val="out"/>
        <c:minorTickMark val="none"/>
        <c:tickLblPos val="nextTo"/>
        <c:crossAx val="1483914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West Lothian'!$A$122</c:f>
              <c:strCache>
                <c:ptCount val="1"/>
                <c:pt idx="0">
                  <c:v>4 Bedrooms</c:v>
                </c:pt>
              </c:strCache>
            </c:strRef>
          </c:tx>
          <c:cat>
            <c:numRef>
              <c:f>'BRMA Profile - West Lothian'!$B$117:$H$117</c:f>
              <c:numCache>
                <c:formatCode>General</c:formatCode>
                <c:ptCount val="7"/>
                <c:pt idx="0">
                  <c:v>2010</c:v>
                </c:pt>
                <c:pt idx="1">
                  <c:v>2011</c:v>
                </c:pt>
                <c:pt idx="2">
                  <c:v>2012</c:v>
                </c:pt>
                <c:pt idx="3">
                  <c:v>2013</c:v>
                </c:pt>
                <c:pt idx="4">
                  <c:v>2014</c:v>
                </c:pt>
                <c:pt idx="5">
                  <c:v>2015</c:v>
                </c:pt>
                <c:pt idx="6">
                  <c:v>2016</c:v>
                </c:pt>
              </c:numCache>
            </c:numRef>
          </c:cat>
          <c:val>
            <c:numRef>
              <c:f>'BRMA Profile - West Lothian'!$B$122:$H$122</c:f>
              <c:numCache>
                <c:formatCode>#,##0</c:formatCode>
                <c:ptCount val="7"/>
                <c:pt idx="0">
                  <c:v>834.19</c:v>
                </c:pt>
                <c:pt idx="1">
                  <c:v>796.42</c:v>
                </c:pt>
                <c:pt idx="2">
                  <c:v>856.56</c:v>
                </c:pt>
                <c:pt idx="3">
                  <c:v>870.95</c:v>
                </c:pt>
                <c:pt idx="4">
                  <c:v>889.07</c:v>
                </c:pt>
                <c:pt idx="5">
                  <c:v>936.17</c:v>
                </c:pt>
                <c:pt idx="6">
                  <c:v>920.33</c:v>
                </c:pt>
              </c:numCache>
            </c:numRef>
          </c:val>
          <c:smooth val="0"/>
        </c:ser>
        <c:ser>
          <c:idx val="0"/>
          <c:order val="1"/>
          <c:tx>
            <c:strRef>
              <c:f>'BRMA Profile - West Lothian'!$A$121</c:f>
              <c:strCache>
                <c:ptCount val="1"/>
                <c:pt idx="0">
                  <c:v>3 Bedrooms</c:v>
                </c:pt>
              </c:strCache>
            </c:strRef>
          </c:tx>
          <c:cat>
            <c:numRef>
              <c:f>'BRMA Profile - West Lothian'!$B$117:$H$117</c:f>
              <c:numCache>
                <c:formatCode>General</c:formatCode>
                <c:ptCount val="7"/>
                <c:pt idx="0">
                  <c:v>2010</c:v>
                </c:pt>
                <c:pt idx="1">
                  <c:v>2011</c:v>
                </c:pt>
                <c:pt idx="2">
                  <c:v>2012</c:v>
                </c:pt>
                <c:pt idx="3">
                  <c:v>2013</c:v>
                </c:pt>
                <c:pt idx="4">
                  <c:v>2014</c:v>
                </c:pt>
                <c:pt idx="5">
                  <c:v>2015</c:v>
                </c:pt>
                <c:pt idx="6">
                  <c:v>2016</c:v>
                </c:pt>
              </c:numCache>
            </c:numRef>
          </c:cat>
          <c:val>
            <c:numRef>
              <c:f>'BRMA Profile - West Lothian'!$B$121:$H$121</c:f>
              <c:numCache>
                <c:formatCode>#,##0</c:formatCode>
                <c:ptCount val="7"/>
                <c:pt idx="0">
                  <c:v>615.97</c:v>
                </c:pt>
                <c:pt idx="1">
                  <c:v>619.26</c:v>
                </c:pt>
                <c:pt idx="2">
                  <c:v>624.25</c:v>
                </c:pt>
                <c:pt idx="3">
                  <c:v>623.23</c:v>
                </c:pt>
                <c:pt idx="4">
                  <c:v>636.77</c:v>
                </c:pt>
                <c:pt idx="5">
                  <c:v>673.9</c:v>
                </c:pt>
                <c:pt idx="6">
                  <c:v>690.52</c:v>
                </c:pt>
              </c:numCache>
            </c:numRef>
          </c:val>
          <c:smooth val="0"/>
        </c:ser>
        <c:ser>
          <c:idx val="1"/>
          <c:order val="2"/>
          <c:tx>
            <c:strRef>
              <c:f>'BRMA Profile - West Lothian'!$A$120</c:f>
              <c:strCache>
                <c:ptCount val="1"/>
                <c:pt idx="0">
                  <c:v>2 Bedrooms</c:v>
                </c:pt>
              </c:strCache>
            </c:strRef>
          </c:tx>
          <c:cat>
            <c:numRef>
              <c:f>'BRMA Profile - West Lothian'!$B$117:$H$117</c:f>
              <c:numCache>
                <c:formatCode>General</c:formatCode>
                <c:ptCount val="7"/>
                <c:pt idx="0">
                  <c:v>2010</c:v>
                </c:pt>
                <c:pt idx="1">
                  <c:v>2011</c:v>
                </c:pt>
                <c:pt idx="2">
                  <c:v>2012</c:v>
                </c:pt>
                <c:pt idx="3">
                  <c:v>2013</c:v>
                </c:pt>
                <c:pt idx="4">
                  <c:v>2014</c:v>
                </c:pt>
                <c:pt idx="5">
                  <c:v>2015</c:v>
                </c:pt>
                <c:pt idx="6">
                  <c:v>2016</c:v>
                </c:pt>
              </c:numCache>
            </c:numRef>
          </c:cat>
          <c:val>
            <c:numRef>
              <c:f>'BRMA Profile - West Lothian'!$B$120:$H$120</c:f>
              <c:numCache>
                <c:formatCode>#,##0</c:formatCode>
                <c:ptCount val="7"/>
                <c:pt idx="0">
                  <c:v>527.37</c:v>
                </c:pt>
                <c:pt idx="1">
                  <c:v>525.86</c:v>
                </c:pt>
                <c:pt idx="2">
                  <c:v>527.74</c:v>
                </c:pt>
                <c:pt idx="3">
                  <c:v>536.71</c:v>
                </c:pt>
                <c:pt idx="4">
                  <c:v>542.6</c:v>
                </c:pt>
                <c:pt idx="5">
                  <c:v>559.54</c:v>
                </c:pt>
                <c:pt idx="6">
                  <c:v>577.79999999999995</c:v>
                </c:pt>
              </c:numCache>
            </c:numRef>
          </c:val>
          <c:smooth val="0"/>
        </c:ser>
        <c:ser>
          <c:idx val="2"/>
          <c:order val="3"/>
          <c:tx>
            <c:strRef>
              <c:f>'BRMA Profile - West Lothian'!$A$119</c:f>
              <c:strCache>
                <c:ptCount val="1"/>
                <c:pt idx="0">
                  <c:v>1 Bedroom </c:v>
                </c:pt>
              </c:strCache>
            </c:strRef>
          </c:tx>
          <c:cat>
            <c:numRef>
              <c:f>'BRMA Profile - West Lothian'!$B$117:$H$117</c:f>
              <c:numCache>
                <c:formatCode>General</c:formatCode>
                <c:ptCount val="7"/>
                <c:pt idx="0">
                  <c:v>2010</c:v>
                </c:pt>
                <c:pt idx="1">
                  <c:v>2011</c:v>
                </c:pt>
                <c:pt idx="2">
                  <c:v>2012</c:v>
                </c:pt>
                <c:pt idx="3">
                  <c:v>2013</c:v>
                </c:pt>
                <c:pt idx="4">
                  <c:v>2014</c:v>
                </c:pt>
                <c:pt idx="5">
                  <c:v>2015</c:v>
                </c:pt>
                <c:pt idx="6">
                  <c:v>2016</c:v>
                </c:pt>
              </c:numCache>
            </c:numRef>
          </c:cat>
          <c:val>
            <c:numRef>
              <c:f>'BRMA Profile - West Lothian'!$B$119:$H$119</c:f>
              <c:numCache>
                <c:formatCode>#,##0</c:formatCode>
                <c:ptCount val="7"/>
                <c:pt idx="0">
                  <c:v>428.18</c:v>
                </c:pt>
                <c:pt idx="1">
                  <c:v>435.58</c:v>
                </c:pt>
                <c:pt idx="2">
                  <c:v>435.6</c:v>
                </c:pt>
                <c:pt idx="3">
                  <c:v>433.11</c:v>
                </c:pt>
                <c:pt idx="4">
                  <c:v>448.15</c:v>
                </c:pt>
                <c:pt idx="5">
                  <c:v>445.29</c:v>
                </c:pt>
                <c:pt idx="6">
                  <c:v>469.89</c:v>
                </c:pt>
              </c:numCache>
            </c:numRef>
          </c:val>
          <c:smooth val="0"/>
        </c:ser>
        <c:ser>
          <c:idx val="3"/>
          <c:order val="4"/>
          <c:tx>
            <c:strRef>
              <c:f>'BRMA Profile - West Lothian'!$A$118</c:f>
              <c:strCache>
                <c:ptCount val="1"/>
                <c:pt idx="0">
                  <c:v>1 Bedroom Shared</c:v>
                </c:pt>
              </c:strCache>
            </c:strRef>
          </c:tx>
          <c:cat>
            <c:numRef>
              <c:f>'BRMA Profile - West Lothian'!$B$117:$H$117</c:f>
              <c:numCache>
                <c:formatCode>General</c:formatCode>
                <c:ptCount val="7"/>
                <c:pt idx="0">
                  <c:v>2010</c:v>
                </c:pt>
                <c:pt idx="1">
                  <c:v>2011</c:v>
                </c:pt>
                <c:pt idx="2">
                  <c:v>2012</c:v>
                </c:pt>
                <c:pt idx="3">
                  <c:v>2013</c:v>
                </c:pt>
                <c:pt idx="4">
                  <c:v>2014</c:v>
                </c:pt>
                <c:pt idx="5">
                  <c:v>2015</c:v>
                </c:pt>
                <c:pt idx="6">
                  <c:v>2016</c:v>
                </c:pt>
              </c:numCache>
            </c:numRef>
          </c:cat>
          <c:val>
            <c:numRef>
              <c:f>'BRMA Profile - West Lothian'!$B$118:$H$118</c:f>
              <c:numCache>
                <c:formatCode>#,##0</c:formatCode>
                <c:ptCount val="7"/>
                <c:pt idx="0">
                  <c:v>278.75</c:v>
                </c:pt>
                <c:pt idx="1">
                  <c:v>274.61</c:v>
                </c:pt>
                <c:pt idx="2">
                  <c:v>274.07</c:v>
                </c:pt>
                <c:pt idx="3">
                  <c:v>287.04000000000002</c:v>
                </c:pt>
                <c:pt idx="4">
                  <c:v>293.83</c:v>
                </c:pt>
                <c:pt idx="5">
                  <c:v>298.56</c:v>
                </c:pt>
                <c:pt idx="6">
                  <c:v>318.32</c:v>
                </c:pt>
              </c:numCache>
            </c:numRef>
          </c:val>
          <c:smooth val="0"/>
        </c:ser>
        <c:dLbls>
          <c:showLegendKey val="0"/>
          <c:showVal val="0"/>
          <c:showCatName val="0"/>
          <c:showSerName val="0"/>
          <c:showPercent val="0"/>
          <c:showBubbleSize val="0"/>
        </c:dLbls>
        <c:marker val="1"/>
        <c:smooth val="0"/>
        <c:axId val="148424960"/>
        <c:axId val="147718144"/>
      </c:lineChart>
      <c:catAx>
        <c:axId val="148424960"/>
        <c:scaling>
          <c:orientation val="minMax"/>
        </c:scaling>
        <c:delete val="0"/>
        <c:axPos val="b"/>
        <c:numFmt formatCode="General" sourceLinked="1"/>
        <c:majorTickMark val="none"/>
        <c:minorTickMark val="none"/>
        <c:tickLblPos val="nextTo"/>
        <c:txPr>
          <a:bodyPr/>
          <a:lstStyle/>
          <a:p>
            <a:pPr>
              <a:defRPr sz="800"/>
            </a:pPr>
            <a:endParaRPr lang="en-US"/>
          </a:p>
        </c:txPr>
        <c:crossAx val="147718144"/>
        <c:crosses val="autoZero"/>
        <c:auto val="1"/>
        <c:lblAlgn val="ctr"/>
        <c:lblOffset val="100"/>
        <c:noMultiLvlLbl val="0"/>
      </c:catAx>
      <c:valAx>
        <c:axId val="14771814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8424960"/>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6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Median Rents by</a:t>
            </a:r>
            <a:r>
              <a:rPr lang="en-GB" sz="1200" baseline="0"/>
              <a:t> Size -</a:t>
            </a:r>
            <a:endParaRPr lang="en-GB" sz="1200"/>
          </a:p>
        </c:rich>
      </c:tx>
      <c:layout>
        <c:manualLayout>
          <c:xMode val="edge"/>
          <c:yMode val="edge"/>
          <c:x val="9.3049506132710666E-2"/>
          <c:y val="3.3057851239669422E-2"/>
        </c:manualLayout>
      </c:layout>
      <c:overlay val="0"/>
    </c:title>
    <c:autoTitleDeleted val="0"/>
    <c:plotArea>
      <c:layout>
        <c:manualLayout>
          <c:layoutTarget val="inner"/>
          <c:xMode val="edge"/>
          <c:yMode val="edge"/>
          <c:x val="0.11481389594624176"/>
          <c:y val="0.19090909090909092"/>
          <c:w val="0.59650783753126058"/>
          <c:h val="0.69150560725363874"/>
        </c:manualLayout>
      </c:layout>
      <c:lineChart>
        <c:grouping val="standard"/>
        <c:varyColors val="0"/>
        <c:ser>
          <c:idx val="4"/>
          <c:order val="0"/>
          <c:tx>
            <c:strRef>
              <c:f>'BRMA Profile - West Lothian'!$I$122</c:f>
              <c:strCache>
                <c:ptCount val="1"/>
                <c:pt idx="0">
                  <c:v>4 Bedrooms</c:v>
                </c:pt>
              </c:strCache>
            </c:strRef>
          </c:tx>
          <c:cat>
            <c:numRef>
              <c:f>'BRMA Profile - West Lothian'!$J$117:$P$117</c:f>
              <c:numCache>
                <c:formatCode>General</c:formatCode>
                <c:ptCount val="7"/>
                <c:pt idx="0">
                  <c:v>2010</c:v>
                </c:pt>
                <c:pt idx="1">
                  <c:v>2011</c:v>
                </c:pt>
                <c:pt idx="2">
                  <c:v>2012</c:v>
                </c:pt>
                <c:pt idx="3">
                  <c:v>2013</c:v>
                </c:pt>
                <c:pt idx="4">
                  <c:v>2014</c:v>
                </c:pt>
                <c:pt idx="5">
                  <c:v>2015</c:v>
                </c:pt>
                <c:pt idx="6">
                  <c:v>2016</c:v>
                </c:pt>
              </c:numCache>
            </c:numRef>
          </c:cat>
          <c:val>
            <c:numRef>
              <c:f>'BRMA Profile - West Lothian'!$J$122:$P$122</c:f>
              <c:numCache>
                <c:formatCode>#,##0</c:formatCode>
                <c:ptCount val="7"/>
                <c:pt idx="0">
                  <c:v>825</c:v>
                </c:pt>
                <c:pt idx="1">
                  <c:v>800</c:v>
                </c:pt>
                <c:pt idx="2">
                  <c:v>850</c:v>
                </c:pt>
                <c:pt idx="3">
                  <c:v>850</c:v>
                </c:pt>
                <c:pt idx="4">
                  <c:v>862.5</c:v>
                </c:pt>
                <c:pt idx="5">
                  <c:v>935</c:v>
                </c:pt>
                <c:pt idx="6">
                  <c:v>895</c:v>
                </c:pt>
              </c:numCache>
            </c:numRef>
          </c:val>
          <c:smooth val="0"/>
        </c:ser>
        <c:ser>
          <c:idx val="0"/>
          <c:order val="1"/>
          <c:tx>
            <c:strRef>
              <c:f>'BRMA Profile - West Lothian'!$I$121</c:f>
              <c:strCache>
                <c:ptCount val="1"/>
                <c:pt idx="0">
                  <c:v>3 Bedrooms</c:v>
                </c:pt>
              </c:strCache>
            </c:strRef>
          </c:tx>
          <c:cat>
            <c:numRef>
              <c:f>'BRMA Profile - West Lothian'!$J$117:$P$117</c:f>
              <c:numCache>
                <c:formatCode>General</c:formatCode>
                <c:ptCount val="7"/>
                <c:pt idx="0">
                  <c:v>2010</c:v>
                </c:pt>
                <c:pt idx="1">
                  <c:v>2011</c:v>
                </c:pt>
                <c:pt idx="2">
                  <c:v>2012</c:v>
                </c:pt>
                <c:pt idx="3">
                  <c:v>2013</c:v>
                </c:pt>
                <c:pt idx="4">
                  <c:v>2014</c:v>
                </c:pt>
                <c:pt idx="5">
                  <c:v>2015</c:v>
                </c:pt>
                <c:pt idx="6">
                  <c:v>2016</c:v>
                </c:pt>
              </c:numCache>
            </c:numRef>
          </c:cat>
          <c:val>
            <c:numRef>
              <c:f>'BRMA Profile - West Lothian'!$J$121:$P$121</c:f>
              <c:numCache>
                <c:formatCode>#,##0</c:formatCode>
                <c:ptCount val="7"/>
                <c:pt idx="0">
                  <c:v>600</c:v>
                </c:pt>
                <c:pt idx="1">
                  <c:v>600</c:v>
                </c:pt>
                <c:pt idx="2">
                  <c:v>599</c:v>
                </c:pt>
                <c:pt idx="3">
                  <c:v>608</c:v>
                </c:pt>
                <c:pt idx="4">
                  <c:v>625</c:v>
                </c:pt>
                <c:pt idx="5">
                  <c:v>650</c:v>
                </c:pt>
                <c:pt idx="6">
                  <c:v>675</c:v>
                </c:pt>
              </c:numCache>
            </c:numRef>
          </c:val>
          <c:smooth val="0"/>
        </c:ser>
        <c:ser>
          <c:idx val="1"/>
          <c:order val="2"/>
          <c:tx>
            <c:strRef>
              <c:f>'BRMA Profile - West Lothian'!$I$120</c:f>
              <c:strCache>
                <c:ptCount val="1"/>
                <c:pt idx="0">
                  <c:v>2 Bedrooms</c:v>
                </c:pt>
              </c:strCache>
            </c:strRef>
          </c:tx>
          <c:cat>
            <c:numRef>
              <c:f>'BRMA Profile - West Lothian'!$J$117:$P$117</c:f>
              <c:numCache>
                <c:formatCode>General</c:formatCode>
                <c:ptCount val="7"/>
                <c:pt idx="0">
                  <c:v>2010</c:v>
                </c:pt>
                <c:pt idx="1">
                  <c:v>2011</c:v>
                </c:pt>
                <c:pt idx="2">
                  <c:v>2012</c:v>
                </c:pt>
                <c:pt idx="3">
                  <c:v>2013</c:v>
                </c:pt>
                <c:pt idx="4">
                  <c:v>2014</c:v>
                </c:pt>
                <c:pt idx="5">
                  <c:v>2015</c:v>
                </c:pt>
                <c:pt idx="6">
                  <c:v>2016</c:v>
                </c:pt>
              </c:numCache>
            </c:numRef>
          </c:cat>
          <c:val>
            <c:numRef>
              <c:f>'BRMA Profile - West Lothian'!$J$120:$P$120</c:f>
              <c:numCache>
                <c:formatCode>#,##0</c:formatCode>
                <c:ptCount val="7"/>
                <c:pt idx="0">
                  <c:v>525</c:v>
                </c:pt>
                <c:pt idx="1">
                  <c:v>525</c:v>
                </c:pt>
                <c:pt idx="2">
                  <c:v>525</c:v>
                </c:pt>
                <c:pt idx="3">
                  <c:v>529</c:v>
                </c:pt>
                <c:pt idx="4">
                  <c:v>542.5</c:v>
                </c:pt>
                <c:pt idx="5">
                  <c:v>550</c:v>
                </c:pt>
                <c:pt idx="6">
                  <c:v>575</c:v>
                </c:pt>
              </c:numCache>
            </c:numRef>
          </c:val>
          <c:smooth val="0"/>
        </c:ser>
        <c:ser>
          <c:idx val="2"/>
          <c:order val="3"/>
          <c:tx>
            <c:strRef>
              <c:f>'BRMA Profile - West Lothian'!$I$119</c:f>
              <c:strCache>
                <c:ptCount val="1"/>
                <c:pt idx="0">
                  <c:v>1 Bedroom </c:v>
                </c:pt>
              </c:strCache>
            </c:strRef>
          </c:tx>
          <c:cat>
            <c:numRef>
              <c:f>'BRMA Profile - West Lothian'!$J$117:$P$117</c:f>
              <c:numCache>
                <c:formatCode>General</c:formatCode>
                <c:ptCount val="7"/>
                <c:pt idx="0">
                  <c:v>2010</c:v>
                </c:pt>
                <c:pt idx="1">
                  <c:v>2011</c:v>
                </c:pt>
                <c:pt idx="2">
                  <c:v>2012</c:v>
                </c:pt>
                <c:pt idx="3">
                  <c:v>2013</c:v>
                </c:pt>
                <c:pt idx="4">
                  <c:v>2014</c:v>
                </c:pt>
                <c:pt idx="5">
                  <c:v>2015</c:v>
                </c:pt>
                <c:pt idx="6">
                  <c:v>2016</c:v>
                </c:pt>
              </c:numCache>
            </c:numRef>
          </c:cat>
          <c:val>
            <c:numRef>
              <c:f>'BRMA Profile - West Lothian'!$J$119:$P$119</c:f>
              <c:numCache>
                <c:formatCode>#,##0</c:formatCode>
                <c:ptCount val="7"/>
                <c:pt idx="0">
                  <c:v>425</c:v>
                </c:pt>
                <c:pt idx="1">
                  <c:v>435</c:v>
                </c:pt>
                <c:pt idx="2">
                  <c:v>435</c:v>
                </c:pt>
                <c:pt idx="3">
                  <c:v>435</c:v>
                </c:pt>
                <c:pt idx="4">
                  <c:v>450</c:v>
                </c:pt>
                <c:pt idx="5">
                  <c:v>450</c:v>
                </c:pt>
                <c:pt idx="6">
                  <c:v>475</c:v>
                </c:pt>
              </c:numCache>
            </c:numRef>
          </c:val>
          <c:smooth val="0"/>
        </c:ser>
        <c:ser>
          <c:idx val="3"/>
          <c:order val="4"/>
          <c:tx>
            <c:strRef>
              <c:f>'BRMA Profile - West Lothian'!$I$118</c:f>
              <c:strCache>
                <c:ptCount val="1"/>
                <c:pt idx="0">
                  <c:v>1 Bedroom Shared</c:v>
                </c:pt>
              </c:strCache>
            </c:strRef>
          </c:tx>
          <c:cat>
            <c:numRef>
              <c:f>'BRMA Profile - West Lothian'!$J$117:$P$117</c:f>
              <c:numCache>
                <c:formatCode>General</c:formatCode>
                <c:ptCount val="7"/>
                <c:pt idx="0">
                  <c:v>2010</c:v>
                </c:pt>
                <c:pt idx="1">
                  <c:v>2011</c:v>
                </c:pt>
                <c:pt idx="2">
                  <c:v>2012</c:v>
                </c:pt>
                <c:pt idx="3">
                  <c:v>2013</c:v>
                </c:pt>
                <c:pt idx="4">
                  <c:v>2014</c:v>
                </c:pt>
                <c:pt idx="5">
                  <c:v>2015</c:v>
                </c:pt>
                <c:pt idx="6">
                  <c:v>2016</c:v>
                </c:pt>
              </c:numCache>
            </c:numRef>
          </c:cat>
          <c:val>
            <c:numRef>
              <c:f>'BRMA Profile - West Lothian'!$J$118:$P$118</c:f>
              <c:numCache>
                <c:formatCode>#,##0</c:formatCode>
                <c:ptCount val="7"/>
                <c:pt idx="0">
                  <c:v>285</c:v>
                </c:pt>
                <c:pt idx="1">
                  <c:v>281.67</c:v>
                </c:pt>
                <c:pt idx="2">
                  <c:v>275</c:v>
                </c:pt>
                <c:pt idx="3">
                  <c:v>275</c:v>
                </c:pt>
                <c:pt idx="4">
                  <c:v>285</c:v>
                </c:pt>
                <c:pt idx="5">
                  <c:v>300</c:v>
                </c:pt>
                <c:pt idx="6">
                  <c:v>325</c:v>
                </c:pt>
              </c:numCache>
            </c:numRef>
          </c:val>
          <c:smooth val="0"/>
        </c:ser>
        <c:dLbls>
          <c:showLegendKey val="0"/>
          <c:showVal val="0"/>
          <c:showCatName val="0"/>
          <c:showSerName val="0"/>
          <c:showPercent val="0"/>
          <c:showBubbleSize val="0"/>
        </c:dLbls>
        <c:marker val="1"/>
        <c:smooth val="0"/>
        <c:axId val="147767296"/>
        <c:axId val="147768832"/>
      </c:lineChart>
      <c:catAx>
        <c:axId val="147767296"/>
        <c:scaling>
          <c:orientation val="minMax"/>
        </c:scaling>
        <c:delete val="0"/>
        <c:axPos val="b"/>
        <c:numFmt formatCode="General" sourceLinked="1"/>
        <c:majorTickMark val="none"/>
        <c:minorTickMark val="none"/>
        <c:tickLblPos val="nextTo"/>
        <c:txPr>
          <a:bodyPr/>
          <a:lstStyle/>
          <a:p>
            <a:pPr>
              <a:defRPr sz="800"/>
            </a:pPr>
            <a:endParaRPr lang="en-US"/>
          </a:p>
        </c:txPr>
        <c:crossAx val="147768832"/>
        <c:crosses val="autoZero"/>
        <c:auto val="1"/>
        <c:lblAlgn val="ctr"/>
        <c:lblOffset val="100"/>
        <c:noMultiLvlLbl val="0"/>
      </c:catAx>
      <c:valAx>
        <c:axId val="147768832"/>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7767296"/>
        <c:crosses val="autoZero"/>
        <c:crossBetween val="between"/>
      </c:valAx>
    </c:plotArea>
    <c:legend>
      <c:legendPos val="r"/>
      <c:overlay val="0"/>
      <c:txPr>
        <a:bodyPr/>
        <a:lstStyle/>
        <a:p>
          <a:pPr>
            <a:defRPr sz="800"/>
          </a:pPr>
          <a:endParaRPr lang="en-US"/>
        </a:p>
      </c:txPr>
    </c:legend>
    <c:plotVisOnly val="1"/>
    <c:dispBlanksAs val="gap"/>
    <c:showDLblsOverMax val="0"/>
  </c:chart>
  <c:printSettings>
    <c:headerFooter/>
    <c:pageMargins b="0.75" l="0.7" r="0.7" t="0.75" header="0.3" footer="0.3"/>
    <c:pageSetup/>
  </c:printSettings>
  <c:userShapes r:id="rId1"/>
</c:chartSpace>
</file>

<file path=xl/charts/chart26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n-GB" sz="1200"/>
              <a:t>CHART 12: Average (mean) monthly rents,</a:t>
            </a:r>
            <a:r>
              <a:rPr lang="en-GB" sz="1200" baseline="0"/>
              <a:t> by Property Size: Scotland, 2010 to 2017</a:t>
            </a:r>
            <a:endParaRPr lang="en-GB" sz="1200"/>
          </a:p>
        </c:rich>
      </c:tx>
      <c:layout>
        <c:manualLayout>
          <c:xMode val="edge"/>
          <c:yMode val="edge"/>
          <c:x val="0.11363289171850038"/>
          <c:y val="2.2429906542056073E-2"/>
        </c:manualLayout>
      </c:layout>
      <c:overlay val="0"/>
    </c:title>
    <c:autoTitleDeleted val="0"/>
    <c:plotArea>
      <c:layout>
        <c:manualLayout>
          <c:layoutTarget val="inner"/>
          <c:xMode val="edge"/>
          <c:yMode val="edge"/>
          <c:x val="9.5509682911257721E-2"/>
          <c:y val="0.21671252631882554"/>
          <c:w val="0.51415994168398604"/>
          <c:h val="0.69152317498774196"/>
        </c:manualLayout>
      </c:layout>
      <c:lineChart>
        <c:grouping val="standard"/>
        <c:varyColors val="0"/>
        <c:ser>
          <c:idx val="3"/>
          <c:order val="0"/>
          <c:tx>
            <c:strRef>
              <c:f>'Table 6, Chart 12'!$A$8</c:f>
              <c:strCache>
                <c:ptCount val="1"/>
                <c:pt idx="0">
                  <c:v>4 Bedroom Property</c:v>
                </c:pt>
              </c:strCache>
            </c:strRef>
          </c:tx>
          <c:cat>
            <c:numRef>
              <c:f>'Table 6, Chart 12'!$B$4:$I$4</c:f>
              <c:numCache>
                <c:formatCode>General</c:formatCode>
                <c:ptCount val="8"/>
                <c:pt idx="0">
                  <c:v>2010</c:v>
                </c:pt>
                <c:pt idx="1">
                  <c:v>2011</c:v>
                </c:pt>
                <c:pt idx="2">
                  <c:v>2012</c:v>
                </c:pt>
                <c:pt idx="3">
                  <c:v>2013</c:v>
                </c:pt>
                <c:pt idx="4">
                  <c:v>2014</c:v>
                </c:pt>
                <c:pt idx="5">
                  <c:v>2015</c:v>
                </c:pt>
                <c:pt idx="6">
                  <c:v>2016</c:v>
                </c:pt>
                <c:pt idx="7">
                  <c:v>2017</c:v>
                </c:pt>
              </c:numCache>
            </c:numRef>
          </c:cat>
          <c:val>
            <c:numRef>
              <c:f>'Table 6, Chart 12'!$B$8:$I$8</c:f>
              <c:numCache>
                <c:formatCode>#,##0</c:formatCode>
                <c:ptCount val="8"/>
                <c:pt idx="0">
                  <c:v>958.51</c:v>
                </c:pt>
                <c:pt idx="1">
                  <c:v>970.8</c:v>
                </c:pt>
                <c:pt idx="2">
                  <c:v>982.58</c:v>
                </c:pt>
                <c:pt idx="3">
                  <c:v>1059.69</c:v>
                </c:pt>
                <c:pt idx="4">
                  <c:v>1082.73</c:v>
                </c:pt>
                <c:pt idx="5">
                  <c:v>1096.83</c:v>
                </c:pt>
                <c:pt idx="6">
                  <c:v>1089.48</c:v>
                </c:pt>
                <c:pt idx="7">
                  <c:v>1142.55</c:v>
                </c:pt>
              </c:numCache>
            </c:numRef>
          </c:val>
          <c:smooth val="0"/>
        </c:ser>
        <c:ser>
          <c:idx val="2"/>
          <c:order val="1"/>
          <c:tx>
            <c:strRef>
              <c:f>'Table 6, Chart 12'!$A$7</c:f>
              <c:strCache>
                <c:ptCount val="1"/>
                <c:pt idx="0">
                  <c:v>3 Bedroom Property</c:v>
                </c:pt>
              </c:strCache>
            </c:strRef>
          </c:tx>
          <c:cat>
            <c:numRef>
              <c:f>'Table 6, Chart 12'!$B$4:$I$4</c:f>
              <c:numCache>
                <c:formatCode>General</c:formatCode>
                <c:ptCount val="8"/>
                <c:pt idx="0">
                  <c:v>2010</c:v>
                </c:pt>
                <c:pt idx="1">
                  <c:v>2011</c:v>
                </c:pt>
                <c:pt idx="2">
                  <c:v>2012</c:v>
                </c:pt>
                <c:pt idx="3">
                  <c:v>2013</c:v>
                </c:pt>
                <c:pt idx="4">
                  <c:v>2014</c:v>
                </c:pt>
                <c:pt idx="5">
                  <c:v>2015</c:v>
                </c:pt>
                <c:pt idx="6">
                  <c:v>2016</c:v>
                </c:pt>
                <c:pt idx="7">
                  <c:v>2017</c:v>
                </c:pt>
              </c:numCache>
            </c:numRef>
          </c:cat>
          <c:val>
            <c:numRef>
              <c:f>'Table 6, Chart 12'!$B$7:$I$7</c:f>
              <c:numCache>
                <c:formatCode>#,##0</c:formatCode>
                <c:ptCount val="8"/>
                <c:pt idx="0">
                  <c:v>678.9</c:v>
                </c:pt>
                <c:pt idx="1">
                  <c:v>672.41</c:v>
                </c:pt>
                <c:pt idx="2">
                  <c:v>695.21</c:v>
                </c:pt>
                <c:pt idx="3">
                  <c:v>707.47</c:v>
                </c:pt>
                <c:pt idx="4">
                  <c:v>723.61</c:v>
                </c:pt>
                <c:pt idx="5">
                  <c:v>743.8</c:v>
                </c:pt>
                <c:pt idx="6">
                  <c:v>752.8</c:v>
                </c:pt>
                <c:pt idx="7">
                  <c:v>787.18</c:v>
                </c:pt>
              </c:numCache>
            </c:numRef>
          </c:val>
          <c:smooth val="0"/>
        </c:ser>
        <c:ser>
          <c:idx val="1"/>
          <c:order val="2"/>
          <c:tx>
            <c:strRef>
              <c:f>'Table 6, Chart 12'!$A$6</c:f>
              <c:strCache>
                <c:ptCount val="1"/>
                <c:pt idx="0">
                  <c:v>2 Bedroom Property</c:v>
                </c:pt>
              </c:strCache>
            </c:strRef>
          </c:tx>
          <c:cat>
            <c:numRef>
              <c:f>'Table 6, Chart 12'!$B$4:$I$4</c:f>
              <c:numCache>
                <c:formatCode>General</c:formatCode>
                <c:ptCount val="8"/>
                <c:pt idx="0">
                  <c:v>2010</c:v>
                </c:pt>
                <c:pt idx="1">
                  <c:v>2011</c:v>
                </c:pt>
                <c:pt idx="2">
                  <c:v>2012</c:v>
                </c:pt>
                <c:pt idx="3">
                  <c:v>2013</c:v>
                </c:pt>
                <c:pt idx="4">
                  <c:v>2014</c:v>
                </c:pt>
                <c:pt idx="5">
                  <c:v>2015</c:v>
                </c:pt>
                <c:pt idx="6">
                  <c:v>2016</c:v>
                </c:pt>
                <c:pt idx="7">
                  <c:v>2017</c:v>
                </c:pt>
              </c:numCache>
            </c:numRef>
          </c:cat>
          <c:val>
            <c:numRef>
              <c:f>'Table 6, Chart 12'!$B$6:$I$6</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0"/>
          <c:order val="3"/>
          <c:tx>
            <c:strRef>
              <c:f>'Table 6, Chart 12'!$A$5</c:f>
              <c:strCache>
                <c:ptCount val="1"/>
                <c:pt idx="0">
                  <c:v>1 Bedroom Property</c:v>
                </c:pt>
              </c:strCache>
            </c:strRef>
          </c:tx>
          <c:cat>
            <c:numRef>
              <c:f>'Table 6, Chart 12'!$B$4:$I$4</c:f>
              <c:numCache>
                <c:formatCode>General</c:formatCode>
                <c:ptCount val="8"/>
                <c:pt idx="0">
                  <c:v>2010</c:v>
                </c:pt>
                <c:pt idx="1">
                  <c:v>2011</c:v>
                </c:pt>
                <c:pt idx="2">
                  <c:v>2012</c:v>
                </c:pt>
                <c:pt idx="3">
                  <c:v>2013</c:v>
                </c:pt>
                <c:pt idx="4">
                  <c:v>2014</c:v>
                </c:pt>
                <c:pt idx="5">
                  <c:v>2015</c:v>
                </c:pt>
                <c:pt idx="6">
                  <c:v>2016</c:v>
                </c:pt>
                <c:pt idx="7">
                  <c:v>2017</c:v>
                </c:pt>
              </c:numCache>
            </c:numRef>
          </c:cat>
          <c:val>
            <c:numRef>
              <c:f>'Table 6, Chart 12'!$B$5:$I$5</c:f>
              <c:numCache>
                <c:formatCode>#,##0</c:formatCode>
                <c:ptCount val="8"/>
                <c:pt idx="0">
                  <c:v>435.79</c:v>
                </c:pt>
                <c:pt idx="1">
                  <c:v>439.26</c:v>
                </c:pt>
                <c:pt idx="2">
                  <c:v>447.35</c:v>
                </c:pt>
                <c:pt idx="3">
                  <c:v>454.38</c:v>
                </c:pt>
                <c:pt idx="4">
                  <c:v>472.18</c:v>
                </c:pt>
                <c:pt idx="5">
                  <c:v>479.87</c:v>
                </c:pt>
                <c:pt idx="6">
                  <c:v>481.58</c:v>
                </c:pt>
                <c:pt idx="7">
                  <c:v>500.97</c:v>
                </c:pt>
              </c:numCache>
            </c:numRef>
          </c:val>
          <c:smooth val="0"/>
        </c:ser>
        <c:ser>
          <c:idx val="4"/>
          <c:order val="4"/>
          <c:tx>
            <c:strRef>
              <c:f>'Table 6, Chart 12'!$A$9</c:f>
              <c:strCache>
                <c:ptCount val="1"/>
                <c:pt idx="0">
                  <c:v>1 Bedroom in Shared Property</c:v>
                </c:pt>
              </c:strCache>
            </c:strRef>
          </c:tx>
          <c:cat>
            <c:numRef>
              <c:f>'Table 6, Chart 12'!$B$4:$I$4</c:f>
              <c:numCache>
                <c:formatCode>General</c:formatCode>
                <c:ptCount val="8"/>
                <c:pt idx="0">
                  <c:v>2010</c:v>
                </c:pt>
                <c:pt idx="1">
                  <c:v>2011</c:v>
                </c:pt>
                <c:pt idx="2">
                  <c:v>2012</c:v>
                </c:pt>
                <c:pt idx="3">
                  <c:v>2013</c:v>
                </c:pt>
                <c:pt idx="4">
                  <c:v>2014</c:v>
                </c:pt>
                <c:pt idx="5">
                  <c:v>2015</c:v>
                </c:pt>
                <c:pt idx="6">
                  <c:v>2016</c:v>
                </c:pt>
                <c:pt idx="7">
                  <c:v>2017</c:v>
                </c:pt>
              </c:numCache>
            </c:numRef>
          </c:cat>
          <c:val>
            <c:numRef>
              <c:f>'Table 6, Chart 12'!$B$9:$I$9</c:f>
              <c:numCache>
                <c:formatCode>#,##0</c:formatCode>
                <c:ptCount val="8"/>
                <c:pt idx="0">
                  <c:v>299.8</c:v>
                </c:pt>
                <c:pt idx="1">
                  <c:v>293.67</c:v>
                </c:pt>
                <c:pt idx="2">
                  <c:v>300.98</c:v>
                </c:pt>
                <c:pt idx="3">
                  <c:v>308.81</c:v>
                </c:pt>
                <c:pt idx="4">
                  <c:v>316.88</c:v>
                </c:pt>
                <c:pt idx="5">
                  <c:v>326.54000000000002</c:v>
                </c:pt>
                <c:pt idx="6">
                  <c:v>339.52</c:v>
                </c:pt>
                <c:pt idx="7">
                  <c:v>349.63</c:v>
                </c:pt>
              </c:numCache>
            </c:numRef>
          </c:val>
          <c:smooth val="0"/>
        </c:ser>
        <c:dLbls>
          <c:showLegendKey val="0"/>
          <c:showVal val="0"/>
          <c:showCatName val="0"/>
          <c:showSerName val="0"/>
          <c:showPercent val="0"/>
          <c:showBubbleSize val="0"/>
        </c:dLbls>
        <c:marker val="1"/>
        <c:smooth val="0"/>
        <c:axId val="147894272"/>
        <c:axId val="147895808"/>
      </c:lineChart>
      <c:catAx>
        <c:axId val="147894272"/>
        <c:scaling>
          <c:orientation val="minMax"/>
        </c:scaling>
        <c:delete val="0"/>
        <c:axPos val="b"/>
        <c:numFmt formatCode="General" sourceLinked="1"/>
        <c:majorTickMark val="out"/>
        <c:minorTickMark val="none"/>
        <c:tickLblPos val="nextTo"/>
        <c:crossAx val="147895808"/>
        <c:crosses val="autoZero"/>
        <c:auto val="1"/>
        <c:lblAlgn val="ctr"/>
        <c:lblOffset val="100"/>
        <c:noMultiLvlLbl val="0"/>
      </c:catAx>
      <c:valAx>
        <c:axId val="147895808"/>
        <c:scaling>
          <c:orientation val="minMax"/>
        </c:scaling>
        <c:delete val="0"/>
        <c:axPos val="l"/>
        <c:majorGridlines/>
        <c:title>
          <c:tx>
            <c:rich>
              <a:bodyPr rot="-5400000" vert="horz"/>
              <a:lstStyle/>
              <a:p>
                <a:pPr>
                  <a:defRPr/>
                </a:pPr>
                <a:r>
                  <a:rPr lang="en-GB" b="0"/>
                  <a:t>£ monthly</a:t>
                </a:r>
              </a:p>
            </c:rich>
          </c:tx>
          <c:layout/>
          <c:overlay val="0"/>
        </c:title>
        <c:numFmt formatCode="#,##0" sourceLinked="1"/>
        <c:majorTickMark val="out"/>
        <c:minorTickMark val="none"/>
        <c:tickLblPos val="nextTo"/>
        <c:crossAx val="147894272"/>
        <c:crosses val="autoZero"/>
        <c:crossBetween val="between"/>
      </c:valAx>
    </c:plotArea>
    <c:legend>
      <c:legendPos val="r"/>
      <c:layout>
        <c:manualLayout>
          <c:xMode val="edge"/>
          <c:yMode val="edge"/>
          <c:x val="0.62950427040492873"/>
          <c:y val="0.21287704421562689"/>
          <c:w val="0.33972153684660372"/>
          <c:h val="0.34003345735629198"/>
        </c:manualLayout>
      </c:layout>
      <c:overlay val="0"/>
      <c:txPr>
        <a:bodyPr/>
        <a:lstStyle/>
        <a:p>
          <a:pPr>
            <a:defRPr sz="105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26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en-GB" sz="1200"/>
              <a:t>CHART A1</a:t>
            </a:r>
            <a:r>
              <a:rPr lang="en-GB" sz="1200" baseline="0"/>
              <a:t> -</a:t>
            </a:r>
            <a:r>
              <a:rPr lang="en-GB" sz="1200"/>
              <a:t> Number of Dwelllings</a:t>
            </a:r>
            <a:r>
              <a:rPr lang="en-GB" sz="1200" baseline="0"/>
              <a:t> by </a:t>
            </a:r>
            <a:r>
              <a:rPr lang="en-GB" sz="1200"/>
              <a:t>Tenure</a:t>
            </a:r>
            <a:r>
              <a:rPr lang="en-GB" sz="1200" baseline="0"/>
              <a:t>, Scotland, 1981 to 2016</a:t>
            </a:r>
            <a:endParaRPr lang="en-GB" sz="1200"/>
          </a:p>
        </c:rich>
      </c:tx>
      <c:layout/>
      <c:overlay val="0"/>
    </c:title>
    <c:autoTitleDeleted val="0"/>
    <c:plotArea>
      <c:layout>
        <c:manualLayout>
          <c:layoutTarget val="inner"/>
          <c:xMode val="edge"/>
          <c:yMode val="edge"/>
          <c:x val="0.10916011888138122"/>
          <c:y val="0.13897909313060006"/>
          <c:w val="0.64475792299387669"/>
          <c:h val="0.71865391065467732"/>
        </c:manualLayout>
      </c:layout>
      <c:barChart>
        <c:barDir val="col"/>
        <c:grouping val="stacked"/>
        <c:varyColors val="0"/>
        <c:ser>
          <c:idx val="0"/>
          <c:order val="0"/>
          <c:tx>
            <c:strRef>
              <c:f>'Chart A1'!$D$23</c:f>
              <c:strCache>
                <c:ptCount val="1"/>
                <c:pt idx="0">
                  <c:v>Owner occupation</c:v>
                </c:pt>
              </c:strCache>
            </c:strRef>
          </c:tx>
          <c:invertIfNegative val="0"/>
          <c:cat>
            <c:strRef>
              <c:f>'Chart A1'!$B$25:$B$60</c:f>
              <c:strCache>
                <c:ptCount val="36"/>
                <c:pt idx="0">
                  <c:v>Dec 1981</c:v>
                </c:pt>
                <c:pt idx="1">
                  <c:v>Dec 1982</c:v>
                </c:pt>
                <c:pt idx="2">
                  <c:v>Dec 1983</c:v>
                </c:pt>
                <c:pt idx="3">
                  <c:v>Dec 1984</c:v>
                </c:pt>
                <c:pt idx="4">
                  <c:v>Dec 1985</c:v>
                </c:pt>
                <c:pt idx="5">
                  <c:v>Dec 1986</c:v>
                </c:pt>
                <c:pt idx="6">
                  <c:v>Dec 1987</c:v>
                </c:pt>
                <c:pt idx="7">
                  <c:v>Dec 1988</c:v>
                </c:pt>
                <c:pt idx="8">
                  <c:v>Dec 1989</c:v>
                </c:pt>
                <c:pt idx="9">
                  <c:v>Dec 1990</c:v>
                </c:pt>
                <c:pt idx="10">
                  <c:v>Dec 1991</c:v>
                </c:pt>
                <c:pt idx="11">
                  <c:v>Dec 1992</c:v>
                </c:pt>
                <c:pt idx="12">
                  <c:v> Dec 1993</c:v>
                </c:pt>
                <c:pt idx="13">
                  <c:v> Dec 1994</c:v>
                </c:pt>
                <c:pt idx="14">
                  <c:v> Dec 1995</c:v>
                </c:pt>
                <c:pt idx="15">
                  <c:v> Dec 1996</c:v>
                </c:pt>
                <c:pt idx="16">
                  <c:v> Dec 1997</c:v>
                </c:pt>
                <c:pt idx="17">
                  <c:v> Dec 1998</c:v>
                </c:pt>
                <c:pt idx="18">
                  <c:v> Dec 1999</c:v>
                </c:pt>
                <c:pt idx="19">
                  <c:v> Dec 2000</c:v>
                </c:pt>
                <c:pt idx="20">
                  <c:v> Mar 2001</c:v>
                </c:pt>
                <c:pt idx="21">
                  <c:v> Mar 2002</c:v>
                </c:pt>
                <c:pt idx="22">
                  <c:v> Mar 2003</c:v>
                </c:pt>
                <c:pt idx="23">
                  <c:v> Mar 2004</c:v>
                </c:pt>
                <c:pt idx="24">
                  <c:v> Mar 2005</c:v>
                </c:pt>
                <c:pt idx="25">
                  <c:v> Mar 2006</c:v>
                </c:pt>
                <c:pt idx="26">
                  <c:v> Mar 2007</c:v>
                </c:pt>
                <c:pt idx="27">
                  <c:v> Mar 2008</c:v>
                </c:pt>
                <c:pt idx="28">
                  <c:v> Mar 2009</c:v>
                </c:pt>
                <c:pt idx="29">
                  <c:v> Mar 2010</c:v>
                </c:pt>
                <c:pt idx="30">
                  <c:v> Mar 2011</c:v>
                </c:pt>
                <c:pt idx="31">
                  <c:v> Mar 2012</c:v>
                </c:pt>
                <c:pt idx="32">
                  <c:v> Mar 2013</c:v>
                </c:pt>
                <c:pt idx="33">
                  <c:v> Mar 2014</c:v>
                </c:pt>
                <c:pt idx="34">
                  <c:v> Mar 2015</c:v>
                </c:pt>
                <c:pt idx="35">
                  <c:v> Mar 2016</c:v>
                </c:pt>
              </c:strCache>
            </c:strRef>
          </c:cat>
          <c:val>
            <c:numRef>
              <c:f>'Chart A1'!$D$25:$D$60</c:f>
              <c:numCache>
                <c:formatCode>#,##0</c:formatCode>
                <c:ptCount val="36"/>
                <c:pt idx="0">
                  <c:v>718</c:v>
                </c:pt>
                <c:pt idx="1">
                  <c:v>747</c:v>
                </c:pt>
                <c:pt idx="2">
                  <c:v>781</c:v>
                </c:pt>
                <c:pt idx="3">
                  <c:v>816</c:v>
                </c:pt>
                <c:pt idx="4">
                  <c:v>850</c:v>
                </c:pt>
                <c:pt idx="5">
                  <c:v>884</c:v>
                </c:pt>
                <c:pt idx="6">
                  <c:v>922</c:v>
                </c:pt>
                <c:pt idx="7">
                  <c:v>972</c:v>
                </c:pt>
                <c:pt idx="8">
                  <c:v>1033</c:v>
                </c:pt>
                <c:pt idx="9">
                  <c:v>1088</c:v>
                </c:pt>
                <c:pt idx="10">
                  <c:v>1132</c:v>
                </c:pt>
                <c:pt idx="11">
                  <c:v>1176</c:v>
                </c:pt>
                <c:pt idx="12">
                  <c:v>1217</c:v>
                </c:pt>
                <c:pt idx="13">
                  <c:v>1258</c:v>
                </c:pt>
                <c:pt idx="14">
                  <c:v>1293</c:v>
                </c:pt>
                <c:pt idx="15">
                  <c:v>1327</c:v>
                </c:pt>
                <c:pt idx="16">
                  <c:v>1366</c:v>
                </c:pt>
                <c:pt idx="17">
                  <c:v>1400</c:v>
                </c:pt>
                <c:pt idx="18">
                  <c:v>1435</c:v>
                </c:pt>
                <c:pt idx="19">
                  <c:v>1472</c:v>
                </c:pt>
                <c:pt idx="20">
                  <c:v>1370.2383358885188</c:v>
                </c:pt>
                <c:pt idx="21">
                  <c:v>1405.5522124727793</c:v>
                </c:pt>
                <c:pt idx="22">
                  <c:v>1433.8719019848129</c:v>
                </c:pt>
                <c:pt idx="23">
                  <c:v>1447.2395559482688</c:v>
                </c:pt>
                <c:pt idx="24">
                  <c:v>1468.4224434962575</c:v>
                </c:pt>
                <c:pt idx="25">
                  <c:v>1492.9426887552588</c:v>
                </c:pt>
                <c:pt idx="26">
                  <c:v>1494.1866603122016</c:v>
                </c:pt>
                <c:pt idx="27">
                  <c:v>1522.4606574777665</c:v>
                </c:pt>
                <c:pt idx="28">
                  <c:v>1516.6268311915053</c:v>
                </c:pt>
                <c:pt idx="29">
                  <c:v>1505.6506801285468</c:v>
                </c:pt>
                <c:pt idx="30">
                  <c:v>1499.8499376499999</c:v>
                </c:pt>
                <c:pt idx="31">
                  <c:v>1464.7765276850801</c:v>
                </c:pt>
                <c:pt idx="32">
                  <c:v>1457.68906177246</c:v>
                </c:pt>
                <c:pt idx="33">
                  <c:v>1468.3052657157948</c:v>
                </c:pt>
                <c:pt idx="34">
                  <c:v>1476.3054406890253</c:v>
                </c:pt>
                <c:pt idx="35">
                  <c:v>1481.1127310389609</c:v>
                </c:pt>
              </c:numCache>
            </c:numRef>
          </c:val>
        </c:ser>
        <c:ser>
          <c:idx val="1"/>
          <c:order val="1"/>
          <c:tx>
            <c:strRef>
              <c:f>'Chart A1'!$E$23</c:f>
              <c:strCache>
                <c:ptCount val="1"/>
                <c:pt idx="0">
                  <c:v>Vacant private dwellings and second homes</c:v>
                </c:pt>
              </c:strCache>
            </c:strRef>
          </c:tx>
          <c:invertIfNegative val="0"/>
          <c:cat>
            <c:strRef>
              <c:f>'Chart A1'!$B$25:$B$60</c:f>
              <c:strCache>
                <c:ptCount val="36"/>
                <c:pt idx="0">
                  <c:v>Dec 1981</c:v>
                </c:pt>
                <c:pt idx="1">
                  <c:v>Dec 1982</c:v>
                </c:pt>
                <c:pt idx="2">
                  <c:v>Dec 1983</c:v>
                </c:pt>
                <c:pt idx="3">
                  <c:v>Dec 1984</c:v>
                </c:pt>
                <c:pt idx="4">
                  <c:v>Dec 1985</c:v>
                </c:pt>
                <c:pt idx="5">
                  <c:v>Dec 1986</c:v>
                </c:pt>
                <c:pt idx="6">
                  <c:v>Dec 1987</c:v>
                </c:pt>
                <c:pt idx="7">
                  <c:v>Dec 1988</c:v>
                </c:pt>
                <c:pt idx="8">
                  <c:v>Dec 1989</c:v>
                </c:pt>
                <c:pt idx="9">
                  <c:v>Dec 1990</c:v>
                </c:pt>
                <c:pt idx="10">
                  <c:v>Dec 1991</c:v>
                </c:pt>
                <c:pt idx="11">
                  <c:v>Dec 1992</c:v>
                </c:pt>
                <c:pt idx="12">
                  <c:v> Dec 1993</c:v>
                </c:pt>
                <c:pt idx="13">
                  <c:v> Dec 1994</c:v>
                </c:pt>
                <c:pt idx="14">
                  <c:v> Dec 1995</c:v>
                </c:pt>
                <c:pt idx="15">
                  <c:v> Dec 1996</c:v>
                </c:pt>
                <c:pt idx="16">
                  <c:v> Dec 1997</c:v>
                </c:pt>
                <c:pt idx="17">
                  <c:v> Dec 1998</c:v>
                </c:pt>
                <c:pt idx="18">
                  <c:v> Dec 1999</c:v>
                </c:pt>
                <c:pt idx="19">
                  <c:v> Dec 2000</c:v>
                </c:pt>
                <c:pt idx="20">
                  <c:v> Mar 2001</c:v>
                </c:pt>
                <c:pt idx="21">
                  <c:v> Mar 2002</c:v>
                </c:pt>
                <c:pt idx="22">
                  <c:v> Mar 2003</c:v>
                </c:pt>
                <c:pt idx="23">
                  <c:v> Mar 2004</c:v>
                </c:pt>
                <c:pt idx="24">
                  <c:v> Mar 2005</c:v>
                </c:pt>
                <c:pt idx="25">
                  <c:v> Mar 2006</c:v>
                </c:pt>
                <c:pt idx="26">
                  <c:v> Mar 2007</c:v>
                </c:pt>
                <c:pt idx="27">
                  <c:v> Mar 2008</c:v>
                </c:pt>
                <c:pt idx="28">
                  <c:v> Mar 2009</c:v>
                </c:pt>
                <c:pt idx="29">
                  <c:v> Mar 2010</c:v>
                </c:pt>
                <c:pt idx="30">
                  <c:v> Mar 2011</c:v>
                </c:pt>
                <c:pt idx="31">
                  <c:v> Mar 2012</c:v>
                </c:pt>
                <c:pt idx="32">
                  <c:v> Mar 2013</c:v>
                </c:pt>
                <c:pt idx="33">
                  <c:v> Mar 2014</c:v>
                </c:pt>
                <c:pt idx="34">
                  <c:v> Mar 2015</c:v>
                </c:pt>
                <c:pt idx="35">
                  <c:v> Mar 2016</c:v>
                </c:pt>
              </c:strCache>
            </c:strRef>
          </c:cat>
          <c:val>
            <c:numRef>
              <c:f>'Chart A1'!$E$25:$E$60</c:f>
              <c:numCache>
                <c:formatCode>#,##0</c:formatCode>
                <c:ptCount val="36"/>
                <c:pt idx="20">
                  <c:v>77.527185851062526</c:v>
                </c:pt>
                <c:pt idx="21">
                  <c:v>79.602000000000004</c:v>
                </c:pt>
                <c:pt idx="22">
                  <c:v>79.456000000000003</c:v>
                </c:pt>
                <c:pt idx="23">
                  <c:v>75.466499999999996</c:v>
                </c:pt>
                <c:pt idx="24">
                  <c:v>77.706000000000003</c:v>
                </c:pt>
                <c:pt idx="25">
                  <c:v>76.227500000000006</c:v>
                </c:pt>
                <c:pt idx="26">
                  <c:v>79.581000000000003</c:v>
                </c:pt>
                <c:pt idx="27">
                  <c:v>81.338499999999996</c:v>
                </c:pt>
                <c:pt idx="28">
                  <c:v>85.953500000000005</c:v>
                </c:pt>
                <c:pt idx="29">
                  <c:v>93.101500000000001</c:v>
                </c:pt>
                <c:pt idx="30">
                  <c:v>96.444000000000003</c:v>
                </c:pt>
                <c:pt idx="31">
                  <c:v>98.964500000000001</c:v>
                </c:pt>
                <c:pt idx="32">
                  <c:v>99.220500000000001</c:v>
                </c:pt>
                <c:pt idx="33">
                  <c:v>95.578500000000005</c:v>
                </c:pt>
                <c:pt idx="34">
                  <c:v>95.785499999999999</c:v>
                </c:pt>
                <c:pt idx="35">
                  <c:v>96.858000000000004</c:v>
                </c:pt>
              </c:numCache>
            </c:numRef>
          </c:val>
        </c:ser>
        <c:ser>
          <c:idx val="2"/>
          <c:order val="2"/>
          <c:tx>
            <c:strRef>
              <c:f>'Chart A1'!$F$24</c:f>
              <c:strCache>
                <c:ptCount val="1"/>
                <c:pt idx="0">
                  <c:v>Private rent or living rent free</c:v>
                </c:pt>
              </c:strCache>
            </c:strRef>
          </c:tx>
          <c:invertIfNegative val="0"/>
          <c:cat>
            <c:strRef>
              <c:f>'Chart A1'!$B$25:$B$60</c:f>
              <c:strCache>
                <c:ptCount val="36"/>
                <c:pt idx="0">
                  <c:v>Dec 1981</c:v>
                </c:pt>
                <c:pt idx="1">
                  <c:v>Dec 1982</c:v>
                </c:pt>
                <c:pt idx="2">
                  <c:v>Dec 1983</c:v>
                </c:pt>
                <c:pt idx="3">
                  <c:v>Dec 1984</c:v>
                </c:pt>
                <c:pt idx="4">
                  <c:v>Dec 1985</c:v>
                </c:pt>
                <c:pt idx="5">
                  <c:v>Dec 1986</c:v>
                </c:pt>
                <c:pt idx="6">
                  <c:v>Dec 1987</c:v>
                </c:pt>
                <c:pt idx="7">
                  <c:v>Dec 1988</c:v>
                </c:pt>
                <c:pt idx="8">
                  <c:v>Dec 1989</c:v>
                </c:pt>
                <c:pt idx="9">
                  <c:v>Dec 1990</c:v>
                </c:pt>
                <c:pt idx="10">
                  <c:v>Dec 1991</c:v>
                </c:pt>
                <c:pt idx="11">
                  <c:v>Dec 1992</c:v>
                </c:pt>
                <c:pt idx="12">
                  <c:v> Dec 1993</c:v>
                </c:pt>
                <c:pt idx="13">
                  <c:v> Dec 1994</c:v>
                </c:pt>
                <c:pt idx="14">
                  <c:v> Dec 1995</c:v>
                </c:pt>
                <c:pt idx="15">
                  <c:v> Dec 1996</c:v>
                </c:pt>
                <c:pt idx="16">
                  <c:v> Dec 1997</c:v>
                </c:pt>
                <c:pt idx="17">
                  <c:v> Dec 1998</c:v>
                </c:pt>
                <c:pt idx="18">
                  <c:v> Dec 1999</c:v>
                </c:pt>
                <c:pt idx="19">
                  <c:v> Dec 2000</c:v>
                </c:pt>
                <c:pt idx="20">
                  <c:v> Mar 2001</c:v>
                </c:pt>
                <c:pt idx="21">
                  <c:v> Mar 2002</c:v>
                </c:pt>
                <c:pt idx="22">
                  <c:v> Mar 2003</c:v>
                </c:pt>
                <c:pt idx="23">
                  <c:v> Mar 2004</c:v>
                </c:pt>
                <c:pt idx="24">
                  <c:v> Mar 2005</c:v>
                </c:pt>
                <c:pt idx="25">
                  <c:v> Mar 2006</c:v>
                </c:pt>
                <c:pt idx="26">
                  <c:v> Mar 2007</c:v>
                </c:pt>
                <c:pt idx="27">
                  <c:v> Mar 2008</c:v>
                </c:pt>
                <c:pt idx="28">
                  <c:v> Mar 2009</c:v>
                </c:pt>
                <c:pt idx="29">
                  <c:v> Mar 2010</c:v>
                </c:pt>
                <c:pt idx="30">
                  <c:v> Mar 2011</c:v>
                </c:pt>
                <c:pt idx="31">
                  <c:v> Mar 2012</c:v>
                </c:pt>
                <c:pt idx="32">
                  <c:v> Mar 2013</c:v>
                </c:pt>
                <c:pt idx="33">
                  <c:v> Mar 2014</c:v>
                </c:pt>
                <c:pt idx="34">
                  <c:v> Mar 2015</c:v>
                </c:pt>
                <c:pt idx="35">
                  <c:v> Mar 2016</c:v>
                </c:pt>
              </c:strCache>
            </c:strRef>
          </c:cat>
          <c:val>
            <c:numRef>
              <c:f>'Chart A1'!$F$25:$F$60</c:f>
              <c:numCache>
                <c:formatCode>#,##0</c:formatCode>
                <c:ptCount val="36"/>
                <c:pt idx="0">
                  <c:v>191</c:v>
                </c:pt>
                <c:pt idx="1">
                  <c:v>182</c:v>
                </c:pt>
                <c:pt idx="2">
                  <c:v>174</c:v>
                </c:pt>
                <c:pt idx="3">
                  <c:v>167</c:v>
                </c:pt>
                <c:pt idx="4">
                  <c:v>161</c:v>
                </c:pt>
                <c:pt idx="5">
                  <c:v>154</c:v>
                </c:pt>
                <c:pt idx="6">
                  <c:v>147</c:v>
                </c:pt>
                <c:pt idx="7">
                  <c:v>139</c:v>
                </c:pt>
                <c:pt idx="8">
                  <c:v>133</c:v>
                </c:pt>
                <c:pt idx="9">
                  <c:v>126</c:v>
                </c:pt>
                <c:pt idx="10">
                  <c:v>154</c:v>
                </c:pt>
                <c:pt idx="11">
                  <c:v>154</c:v>
                </c:pt>
                <c:pt idx="12">
                  <c:v>154</c:v>
                </c:pt>
                <c:pt idx="13">
                  <c:v>155</c:v>
                </c:pt>
                <c:pt idx="14">
                  <c:v>155</c:v>
                </c:pt>
                <c:pt idx="15">
                  <c:v>154</c:v>
                </c:pt>
                <c:pt idx="16">
                  <c:v>154</c:v>
                </c:pt>
                <c:pt idx="17">
                  <c:v>154</c:v>
                </c:pt>
                <c:pt idx="18">
                  <c:v>155</c:v>
                </c:pt>
                <c:pt idx="19">
                  <c:v>155</c:v>
                </c:pt>
                <c:pt idx="20">
                  <c:v>172.57833236703493</c:v>
                </c:pt>
                <c:pt idx="21">
                  <c:v>170.50978752722079</c:v>
                </c:pt>
                <c:pt idx="22">
                  <c:v>179.19209801518693</c:v>
                </c:pt>
                <c:pt idx="23">
                  <c:v>203.44744405173125</c:v>
                </c:pt>
                <c:pt idx="24">
                  <c:v>215.21205650374256</c:v>
                </c:pt>
                <c:pt idx="25">
                  <c:v>224.28031124474111</c:v>
                </c:pt>
                <c:pt idx="26">
                  <c:v>247.37483968779841</c:v>
                </c:pt>
                <c:pt idx="27">
                  <c:v>248.01834252223358</c:v>
                </c:pt>
                <c:pt idx="28">
                  <c:v>271.95966880849477</c:v>
                </c:pt>
                <c:pt idx="29">
                  <c:v>288.03531987145305</c:v>
                </c:pt>
                <c:pt idx="30">
                  <c:v>303.50456235000001</c:v>
                </c:pt>
                <c:pt idx="31">
                  <c:v>347.33647231492006</c:v>
                </c:pt>
                <c:pt idx="32">
                  <c:v>368.49243822753988</c:v>
                </c:pt>
                <c:pt idx="33">
                  <c:v>374.86573428420502</c:v>
                </c:pt>
                <c:pt idx="34">
                  <c:v>381.92855931097483</c:v>
                </c:pt>
                <c:pt idx="35">
                  <c:v>394.02176896103896</c:v>
                </c:pt>
              </c:numCache>
            </c:numRef>
          </c:val>
        </c:ser>
        <c:ser>
          <c:idx val="3"/>
          <c:order val="3"/>
          <c:tx>
            <c:strRef>
              <c:f>'Chart A1'!$G$24</c:f>
              <c:strCache>
                <c:ptCount val="1"/>
                <c:pt idx="0">
                  <c:v>Housing association rent</c:v>
                </c:pt>
              </c:strCache>
            </c:strRef>
          </c:tx>
          <c:invertIfNegative val="0"/>
          <c:cat>
            <c:strRef>
              <c:f>'Chart A1'!$B$25:$B$60</c:f>
              <c:strCache>
                <c:ptCount val="36"/>
                <c:pt idx="0">
                  <c:v>Dec 1981</c:v>
                </c:pt>
                <c:pt idx="1">
                  <c:v>Dec 1982</c:v>
                </c:pt>
                <c:pt idx="2">
                  <c:v>Dec 1983</c:v>
                </c:pt>
                <c:pt idx="3">
                  <c:v>Dec 1984</c:v>
                </c:pt>
                <c:pt idx="4">
                  <c:v>Dec 1985</c:v>
                </c:pt>
                <c:pt idx="5">
                  <c:v>Dec 1986</c:v>
                </c:pt>
                <c:pt idx="6">
                  <c:v>Dec 1987</c:v>
                </c:pt>
                <c:pt idx="7">
                  <c:v>Dec 1988</c:v>
                </c:pt>
                <c:pt idx="8">
                  <c:v>Dec 1989</c:v>
                </c:pt>
                <c:pt idx="9">
                  <c:v>Dec 1990</c:v>
                </c:pt>
                <c:pt idx="10">
                  <c:v>Dec 1991</c:v>
                </c:pt>
                <c:pt idx="11">
                  <c:v>Dec 1992</c:v>
                </c:pt>
                <c:pt idx="12">
                  <c:v> Dec 1993</c:v>
                </c:pt>
                <c:pt idx="13">
                  <c:v> Dec 1994</c:v>
                </c:pt>
                <c:pt idx="14">
                  <c:v> Dec 1995</c:v>
                </c:pt>
                <c:pt idx="15">
                  <c:v> Dec 1996</c:v>
                </c:pt>
                <c:pt idx="16">
                  <c:v> Dec 1997</c:v>
                </c:pt>
                <c:pt idx="17">
                  <c:v> Dec 1998</c:v>
                </c:pt>
                <c:pt idx="18">
                  <c:v> Dec 1999</c:v>
                </c:pt>
                <c:pt idx="19">
                  <c:v> Dec 2000</c:v>
                </c:pt>
                <c:pt idx="20">
                  <c:v> Mar 2001</c:v>
                </c:pt>
                <c:pt idx="21">
                  <c:v> Mar 2002</c:v>
                </c:pt>
                <c:pt idx="22">
                  <c:v> Mar 2003</c:v>
                </c:pt>
                <c:pt idx="23">
                  <c:v> Mar 2004</c:v>
                </c:pt>
                <c:pt idx="24">
                  <c:v> Mar 2005</c:v>
                </c:pt>
                <c:pt idx="25">
                  <c:v> Mar 2006</c:v>
                </c:pt>
                <c:pt idx="26">
                  <c:v> Mar 2007</c:v>
                </c:pt>
                <c:pt idx="27">
                  <c:v> Mar 2008</c:v>
                </c:pt>
                <c:pt idx="28">
                  <c:v> Mar 2009</c:v>
                </c:pt>
                <c:pt idx="29">
                  <c:v> Mar 2010</c:v>
                </c:pt>
                <c:pt idx="30">
                  <c:v> Mar 2011</c:v>
                </c:pt>
                <c:pt idx="31">
                  <c:v> Mar 2012</c:v>
                </c:pt>
                <c:pt idx="32">
                  <c:v> Mar 2013</c:v>
                </c:pt>
                <c:pt idx="33">
                  <c:v> Mar 2014</c:v>
                </c:pt>
                <c:pt idx="34">
                  <c:v> Mar 2015</c:v>
                </c:pt>
                <c:pt idx="35">
                  <c:v> Mar 2016</c:v>
                </c:pt>
              </c:strCache>
            </c:strRef>
          </c:cat>
          <c:val>
            <c:numRef>
              <c:f>'Chart A1'!$G$25:$G$60</c:f>
              <c:numCache>
                <c:formatCode>#,##0</c:formatCode>
                <c:ptCount val="36"/>
                <c:pt idx="0">
                  <c:v>36</c:v>
                </c:pt>
                <c:pt idx="1">
                  <c:v>38</c:v>
                </c:pt>
                <c:pt idx="2">
                  <c:v>41</c:v>
                </c:pt>
                <c:pt idx="3">
                  <c:v>45</c:v>
                </c:pt>
                <c:pt idx="4">
                  <c:v>47</c:v>
                </c:pt>
                <c:pt idx="5">
                  <c:v>50</c:v>
                </c:pt>
                <c:pt idx="6">
                  <c:v>54</c:v>
                </c:pt>
                <c:pt idx="7">
                  <c:v>59</c:v>
                </c:pt>
                <c:pt idx="8">
                  <c:v>62</c:v>
                </c:pt>
                <c:pt idx="9">
                  <c:v>65</c:v>
                </c:pt>
                <c:pt idx="10">
                  <c:v>57</c:v>
                </c:pt>
                <c:pt idx="11">
                  <c:v>62</c:v>
                </c:pt>
                <c:pt idx="12">
                  <c:v>67</c:v>
                </c:pt>
                <c:pt idx="13">
                  <c:v>77</c:v>
                </c:pt>
                <c:pt idx="14">
                  <c:v>91</c:v>
                </c:pt>
                <c:pt idx="15">
                  <c:v>99</c:v>
                </c:pt>
                <c:pt idx="16">
                  <c:v>115</c:v>
                </c:pt>
                <c:pt idx="17">
                  <c:v>121</c:v>
                </c:pt>
                <c:pt idx="18">
                  <c:v>131</c:v>
                </c:pt>
                <c:pt idx="19">
                  <c:v>137</c:v>
                </c:pt>
                <c:pt idx="20">
                  <c:v>138.709</c:v>
                </c:pt>
                <c:pt idx="21">
                  <c:v>143.18799999999999</c:v>
                </c:pt>
                <c:pt idx="22">
                  <c:v>238.47200000000001</c:v>
                </c:pt>
                <c:pt idx="23">
                  <c:v>251.07400000000001</c:v>
                </c:pt>
                <c:pt idx="24">
                  <c:v>251.47499999999999</c:v>
                </c:pt>
                <c:pt idx="25">
                  <c:v>251.1</c:v>
                </c:pt>
                <c:pt idx="26">
                  <c:v>261.447</c:v>
                </c:pt>
                <c:pt idx="27">
                  <c:v>269.39800000000002</c:v>
                </c:pt>
                <c:pt idx="28">
                  <c:v>268.42700000000002</c:v>
                </c:pt>
                <c:pt idx="29">
                  <c:v>272.40100000000001</c:v>
                </c:pt>
                <c:pt idx="30">
                  <c:v>274.99599999999998</c:v>
                </c:pt>
                <c:pt idx="31">
                  <c:v>277.48399999999998</c:v>
                </c:pt>
                <c:pt idx="32">
                  <c:v>277.39400000000001</c:v>
                </c:pt>
                <c:pt idx="33">
                  <c:v>277.39400000000001</c:v>
                </c:pt>
                <c:pt idx="34">
                  <c:v>278.04700000000003</c:v>
                </c:pt>
                <c:pt idx="35">
                  <c:v>278.07900000000001</c:v>
                </c:pt>
              </c:numCache>
            </c:numRef>
          </c:val>
        </c:ser>
        <c:ser>
          <c:idx val="4"/>
          <c:order val="4"/>
          <c:tx>
            <c:strRef>
              <c:f>'Chart A1'!$H$24</c:f>
              <c:strCache>
                <c:ptCount val="1"/>
                <c:pt idx="0">
                  <c:v>Local authority rent</c:v>
                </c:pt>
              </c:strCache>
            </c:strRef>
          </c:tx>
          <c:invertIfNegative val="0"/>
          <c:cat>
            <c:strRef>
              <c:f>'Chart A1'!$B$25:$B$60</c:f>
              <c:strCache>
                <c:ptCount val="36"/>
                <c:pt idx="0">
                  <c:v>Dec 1981</c:v>
                </c:pt>
                <c:pt idx="1">
                  <c:v>Dec 1982</c:v>
                </c:pt>
                <c:pt idx="2">
                  <c:v>Dec 1983</c:v>
                </c:pt>
                <c:pt idx="3">
                  <c:v>Dec 1984</c:v>
                </c:pt>
                <c:pt idx="4">
                  <c:v>Dec 1985</c:v>
                </c:pt>
                <c:pt idx="5">
                  <c:v>Dec 1986</c:v>
                </c:pt>
                <c:pt idx="6">
                  <c:v>Dec 1987</c:v>
                </c:pt>
                <c:pt idx="7">
                  <c:v>Dec 1988</c:v>
                </c:pt>
                <c:pt idx="8">
                  <c:v>Dec 1989</c:v>
                </c:pt>
                <c:pt idx="9">
                  <c:v>Dec 1990</c:v>
                </c:pt>
                <c:pt idx="10">
                  <c:v>Dec 1991</c:v>
                </c:pt>
                <c:pt idx="11">
                  <c:v>Dec 1992</c:v>
                </c:pt>
                <c:pt idx="12">
                  <c:v> Dec 1993</c:v>
                </c:pt>
                <c:pt idx="13">
                  <c:v> Dec 1994</c:v>
                </c:pt>
                <c:pt idx="14">
                  <c:v> Dec 1995</c:v>
                </c:pt>
                <c:pt idx="15">
                  <c:v> Dec 1996</c:v>
                </c:pt>
                <c:pt idx="16">
                  <c:v> Dec 1997</c:v>
                </c:pt>
                <c:pt idx="17">
                  <c:v> Dec 1998</c:v>
                </c:pt>
                <c:pt idx="18">
                  <c:v> Dec 1999</c:v>
                </c:pt>
                <c:pt idx="19">
                  <c:v> Dec 2000</c:v>
                </c:pt>
                <c:pt idx="20">
                  <c:v> Mar 2001</c:v>
                </c:pt>
                <c:pt idx="21">
                  <c:v> Mar 2002</c:v>
                </c:pt>
                <c:pt idx="22">
                  <c:v> Mar 2003</c:v>
                </c:pt>
                <c:pt idx="23">
                  <c:v> Mar 2004</c:v>
                </c:pt>
                <c:pt idx="24">
                  <c:v> Mar 2005</c:v>
                </c:pt>
                <c:pt idx="25">
                  <c:v> Mar 2006</c:v>
                </c:pt>
                <c:pt idx="26">
                  <c:v> Mar 2007</c:v>
                </c:pt>
                <c:pt idx="27">
                  <c:v> Mar 2008</c:v>
                </c:pt>
                <c:pt idx="28">
                  <c:v> Mar 2009</c:v>
                </c:pt>
                <c:pt idx="29">
                  <c:v> Mar 2010</c:v>
                </c:pt>
                <c:pt idx="30">
                  <c:v> Mar 2011</c:v>
                </c:pt>
                <c:pt idx="31">
                  <c:v> Mar 2012</c:v>
                </c:pt>
                <c:pt idx="32">
                  <c:v> Mar 2013</c:v>
                </c:pt>
                <c:pt idx="33">
                  <c:v> Mar 2014</c:v>
                </c:pt>
                <c:pt idx="34">
                  <c:v> Mar 2015</c:v>
                </c:pt>
                <c:pt idx="35">
                  <c:v> Mar 2016</c:v>
                </c:pt>
              </c:strCache>
            </c:strRef>
          </c:cat>
          <c:val>
            <c:numRef>
              <c:f>'Chart A1'!$H$25:$H$60</c:f>
              <c:numCache>
                <c:formatCode>#,##0</c:formatCode>
                <c:ptCount val="36"/>
                <c:pt idx="0">
                  <c:v>1027</c:v>
                </c:pt>
                <c:pt idx="1">
                  <c:v>1016</c:v>
                </c:pt>
                <c:pt idx="2">
                  <c:v>1001</c:v>
                </c:pt>
                <c:pt idx="3">
                  <c:v>987</c:v>
                </c:pt>
                <c:pt idx="4">
                  <c:v>974</c:v>
                </c:pt>
                <c:pt idx="5">
                  <c:v>962</c:v>
                </c:pt>
                <c:pt idx="6">
                  <c:v>943</c:v>
                </c:pt>
                <c:pt idx="7">
                  <c:v>914</c:v>
                </c:pt>
                <c:pt idx="8">
                  <c:v>877</c:v>
                </c:pt>
                <c:pt idx="9">
                  <c:v>845</c:v>
                </c:pt>
                <c:pt idx="10">
                  <c:v>816</c:v>
                </c:pt>
                <c:pt idx="11">
                  <c:v>783</c:v>
                </c:pt>
                <c:pt idx="12">
                  <c:v>755</c:v>
                </c:pt>
                <c:pt idx="13">
                  <c:v>721</c:v>
                </c:pt>
                <c:pt idx="14">
                  <c:v>692</c:v>
                </c:pt>
                <c:pt idx="15">
                  <c:v>668</c:v>
                </c:pt>
                <c:pt idx="16">
                  <c:v>630</c:v>
                </c:pt>
                <c:pt idx="17">
                  <c:v>608</c:v>
                </c:pt>
                <c:pt idx="18">
                  <c:v>583</c:v>
                </c:pt>
                <c:pt idx="19">
                  <c:v>557</c:v>
                </c:pt>
                <c:pt idx="20">
                  <c:v>552.81500000000005</c:v>
                </c:pt>
                <c:pt idx="21">
                  <c:v>530.63099999999997</c:v>
                </c:pt>
                <c:pt idx="22">
                  <c:v>416.25799999999998</c:v>
                </c:pt>
                <c:pt idx="23">
                  <c:v>389.31799999999998</c:v>
                </c:pt>
                <c:pt idx="24">
                  <c:v>374.03300000000002</c:v>
                </c:pt>
                <c:pt idx="25">
                  <c:v>361.87599999999998</c:v>
                </c:pt>
                <c:pt idx="26">
                  <c:v>345.74400000000003</c:v>
                </c:pt>
                <c:pt idx="27">
                  <c:v>329.524</c:v>
                </c:pt>
                <c:pt idx="28">
                  <c:v>325.553</c:v>
                </c:pt>
                <c:pt idx="29">
                  <c:v>323.13799999999998</c:v>
                </c:pt>
                <c:pt idx="30">
                  <c:v>319.87799999999999</c:v>
                </c:pt>
                <c:pt idx="31">
                  <c:v>319.38400000000001</c:v>
                </c:pt>
                <c:pt idx="32">
                  <c:v>318.16000000000003</c:v>
                </c:pt>
                <c:pt idx="33">
                  <c:v>317.572</c:v>
                </c:pt>
                <c:pt idx="34">
                  <c:v>317.005</c:v>
                </c:pt>
                <c:pt idx="35">
                  <c:v>316.553</c:v>
                </c:pt>
              </c:numCache>
            </c:numRef>
          </c:val>
        </c:ser>
        <c:dLbls>
          <c:showLegendKey val="0"/>
          <c:showVal val="0"/>
          <c:showCatName val="0"/>
          <c:showSerName val="0"/>
          <c:showPercent val="0"/>
          <c:showBubbleSize val="0"/>
        </c:dLbls>
        <c:gapWidth val="62"/>
        <c:overlap val="100"/>
        <c:axId val="148531072"/>
        <c:axId val="148532608"/>
      </c:barChart>
      <c:catAx>
        <c:axId val="148531072"/>
        <c:scaling>
          <c:orientation val="minMax"/>
        </c:scaling>
        <c:delete val="0"/>
        <c:axPos val="b"/>
        <c:majorTickMark val="out"/>
        <c:minorTickMark val="none"/>
        <c:tickLblPos val="nextTo"/>
        <c:txPr>
          <a:bodyPr/>
          <a:lstStyle/>
          <a:p>
            <a:pPr>
              <a:defRPr sz="700"/>
            </a:pPr>
            <a:endParaRPr lang="en-US"/>
          </a:p>
        </c:txPr>
        <c:crossAx val="148532608"/>
        <c:crosses val="autoZero"/>
        <c:auto val="1"/>
        <c:lblAlgn val="ctr"/>
        <c:lblOffset val="100"/>
        <c:noMultiLvlLbl val="0"/>
      </c:catAx>
      <c:valAx>
        <c:axId val="148532608"/>
        <c:scaling>
          <c:orientation val="minMax"/>
          <c:max val="2600"/>
          <c:min val="0"/>
        </c:scaling>
        <c:delete val="0"/>
        <c:axPos val="l"/>
        <c:majorGridlines/>
        <c:title>
          <c:tx>
            <c:rich>
              <a:bodyPr rot="-5400000" vert="horz"/>
              <a:lstStyle/>
              <a:p>
                <a:pPr>
                  <a:defRPr/>
                </a:pPr>
                <a:r>
                  <a:rPr lang="en-GB"/>
                  <a:t>Number</a:t>
                </a:r>
                <a:r>
                  <a:rPr lang="en-GB" baseline="0"/>
                  <a:t> of Dwellings (000s)</a:t>
                </a:r>
                <a:endParaRPr lang="en-GB"/>
              </a:p>
            </c:rich>
          </c:tx>
          <c:layout/>
          <c:overlay val="0"/>
        </c:title>
        <c:numFmt formatCode="#,##0" sourceLinked="1"/>
        <c:majorTickMark val="out"/>
        <c:minorTickMark val="none"/>
        <c:tickLblPos val="nextTo"/>
        <c:crossAx val="148531072"/>
        <c:crosses val="autoZero"/>
        <c:crossBetween val="between"/>
      </c:valAx>
    </c:plotArea>
    <c:legend>
      <c:legendPos val="r"/>
      <c:layout>
        <c:manualLayout>
          <c:xMode val="edge"/>
          <c:yMode val="edge"/>
          <c:x val="0.77297574436334682"/>
          <c:y val="0.14177955950232385"/>
          <c:w val="0.21643664314327041"/>
          <c:h val="0.56915653798853238"/>
        </c:manualLayout>
      </c:layout>
      <c:overlay val="0"/>
      <c:txPr>
        <a:bodyPr/>
        <a:lstStyle/>
        <a:p>
          <a:pPr>
            <a:defRPr sz="900"/>
          </a:pPr>
          <a:endParaRPr lang="en-US"/>
        </a:p>
      </c:txPr>
    </c:legend>
    <c:plotVisOnly val="1"/>
    <c:dispBlanksAs val="gap"/>
    <c:showDLblsOverMax val="0"/>
  </c:chart>
  <c:spPr>
    <a:ln>
      <a:noFill/>
    </a:ln>
  </c:spPr>
  <c:printSettings>
    <c:headerFooter/>
    <c:pageMargins b="0.75" l="0.7" r="0.7" t="0.75" header="0.3" footer="0.3"/>
    <c:pageSetup/>
  </c:printSettings>
  <c:userShapes r:id="rId1"/>
</c:chartSpace>
</file>

<file path=xl/charts/chart26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GB" sz="1400"/>
              <a:t>CHART C1 - 2017</a:t>
            </a:r>
            <a:r>
              <a:rPr lang="en-GB" sz="1400" baseline="0"/>
              <a:t> Sample Data Profiles</a:t>
            </a:r>
            <a:endParaRPr lang="en-GB" sz="1400"/>
          </a:p>
        </c:rich>
      </c:tx>
      <c:layout/>
      <c:overlay val="0"/>
    </c:title>
    <c:autoTitleDeleted val="0"/>
    <c:plotArea>
      <c:layout/>
      <c:barChart>
        <c:barDir val="col"/>
        <c:grouping val="percentStacked"/>
        <c:varyColors val="0"/>
        <c:ser>
          <c:idx val="0"/>
          <c:order val="0"/>
          <c:tx>
            <c:strRef>
              <c:f>'Table C1, Chart C1'!$B$4</c:f>
              <c:strCache>
                <c:ptCount val="1"/>
                <c:pt idx="0">
                  <c:v>1 bedroom shared</c:v>
                </c:pt>
              </c:strCache>
            </c:strRef>
          </c:tx>
          <c:invertIfNegative val="0"/>
          <c:cat>
            <c:strRef>
              <c:f>'Table C1, Chart C1'!$A$5:$A$23</c:f>
              <c:strCache>
                <c:ptCount val="19"/>
                <c:pt idx="0">
                  <c:v>Scotland</c:v>
                </c:pt>
                <c:pt idx="1">
                  <c:v>Aberdeen and Shire</c:v>
                </c:pt>
                <c:pt idx="2">
                  <c:v>Argyll and Bute</c:v>
                </c:pt>
                <c:pt idx="3">
                  <c:v>Ayrshires</c:v>
                </c:pt>
                <c:pt idx="4">
                  <c:v>Dumfries and Galloway</c:v>
                </c:pt>
                <c:pt idx="5">
                  <c:v>Dundee and Angus</c:v>
                </c:pt>
                <c:pt idx="6">
                  <c:v>East Dunbartonshire</c:v>
                </c:pt>
                <c:pt idx="7">
                  <c:v>Fife</c:v>
                </c:pt>
                <c:pt idx="8">
                  <c:v>Forth Valley</c:v>
                </c:pt>
                <c:pt idx="9">
                  <c:v>Greater Glasgow</c:v>
                </c:pt>
                <c:pt idx="10">
                  <c:v>Highland and Islands</c:v>
                </c:pt>
                <c:pt idx="11">
                  <c:v>Lothian</c:v>
                </c:pt>
                <c:pt idx="12">
                  <c:v>North Lanarkshire</c:v>
                </c:pt>
                <c:pt idx="13">
                  <c:v>Perth and Kinross</c:v>
                </c:pt>
                <c:pt idx="14">
                  <c:v>Renfrewshire / Inverclyde</c:v>
                </c:pt>
                <c:pt idx="15">
                  <c:v>Scottish Borders</c:v>
                </c:pt>
                <c:pt idx="16">
                  <c:v>South Lanarkshire</c:v>
                </c:pt>
                <c:pt idx="17">
                  <c:v>West Dunbartonshire</c:v>
                </c:pt>
                <c:pt idx="18">
                  <c:v>West Lothian</c:v>
                </c:pt>
              </c:strCache>
            </c:strRef>
          </c:cat>
          <c:val>
            <c:numRef>
              <c:f>'Table C1, Chart C1'!$B$5:$B$23</c:f>
              <c:numCache>
                <c:formatCode>#,##0</c:formatCode>
                <c:ptCount val="19"/>
                <c:pt idx="0">
                  <c:v>2381</c:v>
                </c:pt>
                <c:pt idx="1">
                  <c:v>98</c:v>
                </c:pt>
                <c:pt idx="2">
                  <c:v>45</c:v>
                </c:pt>
                <c:pt idx="3">
                  <c:v>146</c:v>
                </c:pt>
                <c:pt idx="4">
                  <c:v>98</c:v>
                </c:pt>
                <c:pt idx="5">
                  <c:v>200</c:v>
                </c:pt>
                <c:pt idx="6">
                  <c:v>30</c:v>
                </c:pt>
                <c:pt idx="7">
                  <c:v>162</c:v>
                </c:pt>
                <c:pt idx="8">
                  <c:v>137</c:v>
                </c:pt>
                <c:pt idx="9">
                  <c:v>346</c:v>
                </c:pt>
                <c:pt idx="10">
                  <c:v>157</c:v>
                </c:pt>
                <c:pt idx="11">
                  <c:v>397</c:v>
                </c:pt>
                <c:pt idx="12">
                  <c:v>104</c:v>
                </c:pt>
                <c:pt idx="13">
                  <c:v>82</c:v>
                </c:pt>
                <c:pt idx="14">
                  <c:v>102</c:v>
                </c:pt>
                <c:pt idx="15">
                  <c:v>44</c:v>
                </c:pt>
                <c:pt idx="16">
                  <c:v>107</c:v>
                </c:pt>
                <c:pt idx="17">
                  <c:v>51</c:v>
                </c:pt>
                <c:pt idx="18">
                  <c:v>75</c:v>
                </c:pt>
              </c:numCache>
            </c:numRef>
          </c:val>
        </c:ser>
        <c:ser>
          <c:idx val="1"/>
          <c:order val="1"/>
          <c:tx>
            <c:strRef>
              <c:f>'Table C1, Chart C1'!$C$4</c:f>
              <c:strCache>
                <c:ptCount val="1"/>
                <c:pt idx="0">
                  <c:v>1 bedroom  </c:v>
                </c:pt>
              </c:strCache>
            </c:strRef>
          </c:tx>
          <c:invertIfNegative val="0"/>
          <c:cat>
            <c:strRef>
              <c:f>'Table C1, Chart C1'!$A$5:$A$23</c:f>
              <c:strCache>
                <c:ptCount val="19"/>
                <c:pt idx="0">
                  <c:v>Scotland</c:v>
                </c:pt>
                <c:pt idx="1">
                  <c:v>Aberdeen and Shire</c:v>
                </c:pt>
                <c:pt idx="2">
                  <c:v>Argyll and Bute</c:v>
                </c:pt>
                <c:pt idx="3">
                  <c:v>Ayrshires</c:v>
                </c:pt>
                <c:pt idx="4">
                  <c:v>Dumfries and Galloway</c:v>
                </c:pt>
                <c:pt idx="5">
                  <c:v>Dundee and Angus</c:v>
                </c:pt>
                <c:pt idx="6">
                  <c:v>East Dunbartonshire</c:v>
                </c:pt>
                <c:pt idx="7">
                  <c:v>Fife</c:v>
                </c:pt>
                <c:pt idx="8">
                  <c:v>Forth Valley</c:v>
                </c:pt>
                <c:pt idx="9">
                  <c:v>Greater Glasgow</c:v>
                </c:pt>
                <c:pt idx="10">
                  <c:v>Highland and Islands</c:v>
                </c:pt>
                <c:pt idx="11">
                  <c:v>Lothian</c:v>
                </c:pt>
                <c:pt idx="12">
                  <c:v>North Lanarkshire</c:v>
                </c:pt>
                <c:pt idx="13">
                  <c:v>Perth and Kinross</c:v>
                </c:pt>
                <c:pt idx="14">
                  <c:v>Renfrewshire / Inverclyde</c:v>
                </c:pt>
                <c:pt idx="15">
                  <c:v>Scottish Borders</c:v>
                </c:pt>
                <c:pt idx="16">
                  <c:v>South Lanarkshire</c:v>
                </c:pt>
                <c:pt idx="17">
                  <c:v>West Dunbartonshire</c:v>
                </c:pt>
                <c:pt idx="18">
                  <c:v>West Lothian</c:v>
                </c:pt>
              </c:strCache>
            </c:strRef>
          </c:cat>
          <c:val>
            <c:numRef>
              <c:f>'Table C1, Chart C1'!$C$5:$C$23</c:f>
              <c:numCache>
                <c:formatCode>#,##0</c:formatCode>
                <c:ptCount val="19"/>
                <c:pt idx="0">
                  <c:v>6868</c:v>
                </c:pt>
                <c:pt idx="1">
                  <c:v>756</c:v>
                </c:pt>
                <c:pt idx="2">
                  <c:v>107</c:v>
                </c:pt>
                <c:pt idx="3">
                  <c:v>351</c:v>
                </c:pt>
                <c:pt idx="4">
                  <c:v>110</c:v>
                </c:pt>
                <c:pt idx="5">
                  <c:v>369</c:v>
                </c:pt>
                <c:pt idx="6">
                  <c:v>71</c:v>
                </c:pt>
                <c:pt idx="7">
                  <c:v>325</c:v>
                </c:pt>
                <c:pt idx="8">
                  <c:v>321</c:v>
                </c:pt>
                <c:pt idx="9">
                  <c:v>1343</c:v>
                </c:pt>
                <c:pt idx="10">
                  <c:v>243</c:v>
                </c:pt>
                <c:pt idx="11">
                  <c:v>1338</c:v>
                </c:pt>
                <c:pt idx="12">
                  <c:v>233</c:v>
                </c:pt>
                <c:pt idx="13">
                  <c:v>241</c:v>
                </c:pt>
                <c:pt idx="14">
                  <c:v>373</c:v>
                </c:pt>
                <c:pt idx="15">
                  <c:v>194</c:v>
                </c:pt>
                <c:pt idx="16">
                  <c:v>295</c:v>
                </c:pt>
                <c:pt idx="17">
                  <c:v>95</c:v>
                </c:pt>
                <c:pt idx="18">
                  <c:v>103</c:v>
                </c:pt>
              </c:numCache>
            </c:numRef>
          </c:val>
        </c:ser>
        <c:ser>
          <c:idx val="2"/>
          <c:order val="2"/>
          <c:tx>
            <c:strRef>
              <c:f>'Table C1, Chart C1'!$D$4</c:f>
              <c:strCache>
                <c:ptCount val="1"/>
                <c:pt idx="0">
                  <c:v>2 bedrooms</c:v>
                </c:pt>
              </c:strCache>
            </c:strRef>
          </c:tx>
          <c:invertIfNegative val="0"/>
          <c:cat>
            <c:strRef>
              <c:f>'Table C1, Chart C1'!$A$5:$A$23</c:f>
              <c:strCache>
                <c:ptCount val="19"/>
                <c:pt idx="0">
                  <c:v>Scotland</c:v>
                </c:pt>
                <c:pt idx="1">
                  <c:v>Aberdeen and Shire</c:v>
                </c:pt>
                <c:pt idx="2">
                  <c:v>Argyll and Bute</c:v>
                </c:pt>
                <c:pt idx="3">
                  <c:v>Ayrshires</c:v>
                </c:pt>
                <c:pt idx="4">
                  <c:v>Dumfries and Galloway</c:v>
                </c:pt>
                <c:pt idx="5">
                  <c:v>Dundee and Angus</c:v>
                </c:pt>
                <c:pt idx="6">
                  <c:v>East Dunbartonshire</c:v>
                </c:pt>
                <c:pt idx="7">
                  <c:v>Fife</c:v>
                </c:pt>
                <c:pt idx="8">
                  <c:v>Forth Valley</c:v>
                </c:pt>
                <c:pt idx="9">
                  <c:v>Greater Glasgow</c:v>
                </c:pt>
                <c:pt idx="10">
                  <c:v>Highland and Islands</c:v>
                </c:pt>
                <c:pt idx="11">
                  <c:v>Lothian</c:v>
                </c:pt>
                <c:pt idx="12">
                  <c:v>North Lanarkshire</c:v>
                </c:pt>
                <c:pt idx="13">
                  <c:v>Perth and Kinross</c:v>
                </c:pt>
                <c:pt idx="14">
                  <c:v>Renfrewshire / Inverclyde</c:v>
                </c:pt>
                <c:pt idx="15">
                  <c:v>Scottish Borders</c:v>
                </c:pt>
                <c:pt idx="16">
                  <c:v>South Lanarkshire</c:v>
                </c:pt>
                <c:pt idx="17">
                  <c:v>West Dunbartonshire</c:v>
                </c:pt>
                <c:pt idx="18">
                  <c:v>West Lothian</c:v>
                </c:pt>
              </c:strCache>
            </c:strRef>
          </c:cat>
          <c:val>
            <c:numRef>
              <c:f>'Table C1, Chart C1'!$D$5:$D$23</c:f>
              <c:numCache>
                <c:formatCode>#,##0</c:formatCode>
                <c:ptCount val="19"/>
                <c:pt idx="0">
                  <c:v>12817</c:v>
                </c:pt>
                <c:pt idx="1">
                  <c:v>1448</c:v>
                </c:pt>
                <c:pt idx="2">
                  <c:v>180</c:v>
                </c:pt>
                <c:pt idx="3">
                  <c:v>786</c:v>
                </c:pt>
                <c:pt idx="4">
                  <c:v>330</c:v>
                </c:pt>
                <c:pt idx="5">
                  <c:v>728</c:v>
                </c:pt>
                <c:pt idx="6">
                  <c:v>169</c:v>
                </c:pt>
                <c:pt idx="7">
                  <c:v>611</c:v>
                </c:pt>
                <c:pt idx="8">
                  <c:v>491</c:v>
                </c:pt>
                <c:pt idx="9">
                  <c:v>2443</c:v>
                </c:pt>
                <c:pt idx="10">
                  <c:v>738</c:v>
                </c:pt>
                <c:pt idx="11">
                  <c:v>2025</c:v>
                </c:pt>
                <c:pt idx="12">
                  <c:v>513</c:v>
                </c:pt>
                <c:pt idx="13">
                  <c:v>422</c:v>
                </c:pt>
                <c:pt idx="14">
                  <c:v>551</c:v>
                </c:pt>
                <c:pt idx="15">
                  <c:v>318</c:v>
                </c:pt>
                <c:pt idx="16">
                  <c:v>458</c:v>
                </c:pt>
                <c:pt idx="17">
                  <c:v>210</c:v>
                </c:pt>
                <c:pt idx="18">
                  <c:v>396</c:v>
                </c:pt>
              </c:numCache>
            </c:numRef>
          </c:val>
        </c:ser>
        <c:ser>
          <c:idx val="3"/>
          <c:order val="3"/>
          <c:tx>
            <c:strRef>
              <c:f>'Table C1, Chart C1'!$E$4</c:f>
              <c:strCache>
                <c:ptCount val="1"/>
                <c:pt idx="0">
                  <c:v>3 bedrooms</c:v>
                </c:pt>
              </c:strCache>
            </c:strRef>
          </c:tx>
          <c:invertIfNegative val="0"/>
          <c:cat>
            <c:strRef>
              <c:f>'Table C1, Chart C1'!$A$5:$A$23</c:f>
              <c:strCache>
                <c:ptCount val="19"/>
                <c:pt idx="0">
                  <c:v>Scotland</c:v>
                </c:pt>
                <c:pt idx="1">
                  <c:v>Aberdeen and Shire</c:v>
                </c:pt>
                <c:pt idx="2">
                  <c:v>Argyll and Bute</c:v>
                </c:pt>
                <c:pt idx="3">
                  <c:v>Ayrshires</c:v>
                </c:pt>
                <c:pt idx="4">
                  <c:v>Dumfries and Galloway</c:v>
                </c:pt>
                <c:pt idx="5">
                  <c:v>Dundee and Angus</c:v>
                </c:pt>
                <c:pt idx="6">
                  <c:v>East Dunbartonshire</c:v>
                </c:pt>
                <c:pt idx="7">
                  <c:v>Fife</c:v>
                </c:pt>
                <c:pt idx="8">
                  <c:v>Forth Valley</c:v>
                </c:pt>
                <c:pt idx="9">
                  <c:v>Greater Glasgow</c:v>
                </c:pt>
                <c:pt idx="10">
                  <c:v>Highland and Islands</c:v>
                </c:pt>
                <c:pt idx="11">
                  <c:v>Lothian</c:v>
                </c:pt>
                <c:pt idx="12">
                  <c:v>North Lanarkshire</c:v>
                </c:pt>
                <c:pt idx="13">
                  <c:v>Perth and Kinross</c:v>
                </c:pt>
                <c:pt idx="14">
                  <c:v>Renfrewshire / Inverclyde</c:v>
                </c:pt>
                <c:pt idx="15">
                  <c:v>Scottish Borders</c:v>
                </c:pt>
                <c:pt idx="16">
                  <c:v>South Lanarkshire</c:v>
                </c:pt>
                <c:pt idx="17">
                  <c:v>West Dunbartonshire</c:v>
                </c:pt>
                <c:pt idx="18">
                  <c:v>West Lothian</c:v>
                </c:pt>
              </c:strCache>
            </c:strRef>
          </c:cat>
          <c:val>
            <c:numRef>
              <c:f>'Table C1, Chart C1'!$E$5:$E$23</c:f>
              <c:numCache>
                <c:formatCode>#,##0</c:formatCode>
                <c:ptCount val="19"/>
                <c:pt idx="0">
                  <c:v>4942</c:v>
                </c:pt>
                <c:pt idx="1">
                  <c:v>446</c:v>
                </c:pt>
                <c:pt idx="2">
                  <c:v>76</c:v>
                </c:pt>
                <c:pt idx="3">
                  <c:v>317</c:v>
                </c:pt>
                <c:pt idx="4">
                  <c:v>190</c:v>
                </c:pt>
                <c:pt idx="5">
                  <c:v>275</c:v>
                </c:pt>
                <c:pt idx="6">
                  <c:v>106</c:v>
                </c:pt>
                <c:pt idx="7">
                  <c:v>348</c:v>
                </c:pt>
                <c:pt idx="8">
                  <c:v>244</c:v>
                </c:pt>
                <c:pt idx="9">
                  <c:v>745</c:v>
                </c:pt>
                <c:pt idx="10">
                  <c:v>370</c:v>
                </c:pt>
                <c:pt idx="11">
                  <c:v>642</c:v>
                </c:pt>
                <c:pt idx="12">
                  <c:v>253</c:v>
                </c:pt>
                <c:pt idx="13">
                  <c:v>118</c:v>
                </c:pt>
                <c:pt idx="14">
                  <c:v>203</c:v>
                </c:pt>
                <c:pt idx="15">
                  <c:v>169</c:v>
                </c:pt>
                <c:pt idx="16">
                  <c:v>247</c:v>
                </c:pt>
                <c:pt idx="17">
                  <c:v>60</c:v>
                </c:pt>
                <c:pt idx="18">
                  <c:v>133</c:v>
                </c:pt>
              </c:numCache>
            </c:numRef>
          </c:val>
        </c:ser>
        <c:ser>
          <c:idx val="4"/>
          <c:order val="4"/>
          <c:tx>
            <c:strRef>
              <c:f>'Table C1, Chart C1'!$F$4</c:f>
              <c:strCache>
                <c:ptCount val="1"/>
                <c:pt idx="0">
                  <c:v>4 bedrooms</c:v>
                </c:pt>
              </c:strCache>
            </c:strRef>
          </c:tx>
          <c:invertIfNegative val="0"/>
          <c:cat>
            <c:strRef>
              <c:f>'Table C1, Chart C1'!$A$5:$A$23</c:f>
              <c:strCache>
                <c:ptCount val="19"/>
                <c:pt idx="0">
                  <c:v>Scotland</c:v>
                </c:pt>
                <c:pt idx="1">
                  <c:v>Aberdeen and Shire</c:v>
                </c:pt>
                <c:pt idx="2">
                  <c:v>Argyll and Bute</c:v>
                </c:pt>
                <c:pt idx="3">
                  <c:v>Ayrshires</c:v>
                </c:pt>
                <c:pt idx="4">
                  <c:v>Dumfries and Galloway</c:v>
                </c:pt>
                <c:pt idx="5">
                  <c:v>Dundee and Angus</c:v>
                </c:pt>
                <c:pt idx="6">
                  <c:v>East Dunbartonshire</c:v>
                </c:pt>
                <c:pt idx="7">
                  <c:v>Fife</c:v>
                </c:pt>
                <c:pt idx="8">
                  <c:v>Forth Valley</c:v>
                </c:pt>
                <c:pt idx="9">
                  <c:v>Greater Glasgow</c:v>
                </c:pt>
                <c:pt idx="10">
                  <c:v>Highland and Islands</c:v>
                </c:pt>
                <c:pt idx="11">
                  <c:v>Lothian</c:v>
                </c:pt>
                <c:pt idx="12">
                  <c:v>North Lanarkshire</c:v>
                </c:pt>
                <c:pt idx="13">
                  <c:v>Perth and Kinross</c:v>
                </c:pt>
                <c:pt idx="14">
                  <c:v>Renfrewshire / Inverclyde</c:v>
                </c:pt>
                <c:pt idx="15">
                  <c:v>Scottish Borders</c:v>
                </c:pt>
                <c:pt idx="16">
                  <c:v>South Lanarkshire</c:v>
                </c:pt>
                <c:pt idx="17">
                  <c:v>West Dunbartonshire</c:v>
                </c:pt>
                <c:pt idx="18">
                  <c:v>West Lothian</c:v>
                </c:pt>
              </c:strCache>
            </c:strRef>
          </c:cat>
          <c:val>
            <c:numRef>
              <c:f>'Table C1, Chart C1'!$F$5:$F$23</c:f>
              <c:numCache>
                <c:formatCode>#,##0</c:formatCode>
                <c:ptCount val="19"/>
                <c:pt idx="0">
                  <c:v>1561</c:v>
                </c:pt>
                <c:pt idx="1">
                  <c:v>213</c:v>
                </c:pt>
                <c:pt idx="2">
                  <c:v>19</c:v>
                </c:pt>
                <c:pt idx="3">
                  <c:v>97</c:v>
                </c:pt>
                <c:pt idx="4">
                  <c:v>54</c:v>
                </c:pt>
                <c:pt idx="5">
                  <c:v>115</c:v>
                </c:pt>
                <c:pt idx="6">
                  <c:v>42</c:v>
                </c:pt>
                <c:pt idx="7">
                  <c:v>125</c:v>
                </c:pt>
                <c:pt idx="8">
                  <c:v>75</c:v>
                </c:pt>
                <c:pt idx="9">
                  <c:v>196</c:v>
                </c:pt>
                <c:pt idx="10">
                  <c:v>100</c:v>
                </c:pt>
                <c:pt idx="11">
                  <c:v>177</c:v>
                </c:pt>
                <c:pt idx="12">
                  <c:v>60</c:v>
                </c:pt>
                <c:pt idx="13">
                  <c:v>38</c:v>
                </c:pt>
                <c:pt idx="14">
                  <c:v>59</c:v>
                </c:pt>
                <c:pt idx="15">
                  <c:v>37</c:v>
                </c:pt>
                <c:pt idx="16">
                  <c:v>91</c:v>
                </c:pt>
                <c:pt idx="17">
                  <c:v>15</c:v>
                </c:pt>
                <c:pt idx="18">
                  <c:v>48</c:v>
                </c:pt>
              </c:numCache>
            </c:numRef>
          </c:val>
        </c:ser>
        <c:dLbls>
          <c:showLegendKey val="0"/>
          <c:showVal val="0"/>
          <c:showCatName val="0"/>
          <c:showSerName val="0"/>
          <c:showPercent val="0"/>
          <c:showBubbleSize val="0"/>
        </c:dLbls>
        <c:gapWidth val="150"/>
        <c:overlap val="100"/>
        <c:axId val="149095168"/>
        <c:axId val="149096704"/>
      </c:barChart>
      <c:catAx>
        <c:axId val="149095168"/>
        <c:scaling>
          <c:orientation val="minMax"/>
        </c:scaling>
        <c:delete val="0"/>
        <c:axPos val="b"/>
        <c:majorTickMark val="out"/>
        <c:minorTickMark val="none"/>
        <c:tickLblPos val="nextTo"/>
        <c:txPr>
          <a:bodyPr rot="-2700000"/>
          <a:lstStyle/>
          <a:p>
            <a:pPr>
              <a:defRPr sz="800"/>
            </a:pPr>
            <a:endParaRPr lang="en-US"/>
          </a:p>
        </c:txPr>
        <c:crossAx val="149096704"/>
        <c:crosses val="autoZero"/>
        <c:auto val="1"/>
        <c:lblAlgn val="ctr"/>
        <c:lblOffset val="100"/>
        <c:noMultiLvlLbl val="0"/>
      </c:catAx>
      <c:valAx>
        <c:axId val="149096704"/>
        <c:scaling>
          <c:orientation val="minMax"/>
        </c:scaling>
        <c:delete val="0"/>
        <c:axPos val="l"/>
        <c:majorGridlines/>
        <c:numFmt formatCode="0%" sourceLinked="1"/>
        <c:majorTickMark val="out"/>
        <c:minorTickMark val="none"/>
        <c:tickLblPos val="nextTo"/>
        <c:txPr>
          <a:bodyPr/>
          <a:lstStyle/>
          <a:p>
            <a:pPr>
              <a:defRPr sz="900"/>
            </a:pPr>
            <a:endParaRPr lang="en-US"/>
          </a:p>
        </c:txPr>
        <c:crossAx val="149095168"/>
        <c:crosses val="autoZero"/>
        <c:crossBetween val="between"/>
      </c:valAx>
    </c:plotArea>
    <c:legend>
      <c:legendPos val="r"/>
      <c:layout>
        <c:manualLayout>
          <c:xMode val="edge"/>
          <c:yMode val="edge"/>
          <c:x val="0.78989704621226364"/>
          <c:y val="0.27979639828258457"/>
          <c:w val="0.19379544068348475"/>
          <c:h val="0.32514678439761502"/>
        </c:manualLayout>
      </c:layout>
      <c:overlay val="0"/>
      <c:txPr>
        <a:bodyPr/>
        <a:lstStyle/>
        <a:p>
          <a:pPr>
            <a:defRPr sz="900"/>
          </a:pPr>
          <a:endParaRPr lang="en-US"/>
        </a:p>
      </c:txPr>
    </c:legend>
    <c:plotVisOnly val="1"/>
    <c:dispBlanksAs val="gap"/>
    <c:showDLblsOverMax val="0"/>
  </c:chart>
  <c:spPr>
    <a:ln>
      <a:noFill/>
    </a:ln>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9298341066291855E-2"/>
          <c:y val="6.6680549228867056E-2"/>
          <c:w val="0.64015173727084496"/>
          <c:h val="0.79529381141406907"/>
        </c:manualLayout>
      </c:layout>
      <c:barChart>
        <c:barDir val="col"/>
        <c:grouping val="stacked"/>
        <c:varyColors val="0"/>
        <c:ser>
          <c:idx val="0"/>
          <c:order val="0"/>
          <c:tx>
            <c:strRef>
              <c:f>'Chart C2'!$A$5</c:f>
              <c:strCache>
                <c:ptCount val="1"/>
                <c:pt idx="0">
                  <c:v>1 Bedroom </c:v>
                </c:pt>
              </c:strCache>
            </c:strRef>
          </c:tx>
          <c:invertIfNegative val="0"/>
          <c:cat>
            <c:numRef>
              <c:f>'Chart C2'!$B$4:$I$4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C2'!$B$5:$I$5</c:f>
              <c:numCache>
                <c:formatCode>#,##0</c:formatCode>
                <c:ptCount val="8"/>
                <c:pt idx="0">
                  <c:v>80</c:v>
                </c:pt>
                <c:pt idx="1">
                  <c:v>89</c:v>
                </c:pt>
                <c:pt idx="2">
                  <c:v>95</c:v>
                </c:pt>
                <c:pt idx="3">
                  <c:v>65</c:v>
                </c:pt>
                <c:pt idx="4">
                  <c:v>91</c:v>
                </c:pt>
                <c:pt idx="5">
                  <c:v>102</c:v>
                </c:pt>
                <c:pt idx="6">
                  <c:v>124</c:v>
                </c:pt>
                <c:pt idx="7">
                  <c:v>107</c:v>
                </c:pt>
              </c:numCache>
            </c:numRef>
          </c:val>
        </c:ser>
        <c:ser>
          <c:idx val="1"/>
          <c:order val="1"/>
          <c:tx>
            <c:strRef>
              <c:f>'Chart C2'!$A$6</c:f>
              <c:strCache>
                <c:ptCount val="1"/>
                <c:pt idx="0">
                  <c:v>2 Bedrooms</c:v>
                </c:pt>
              </c:strCache>
            </c:strRef>
          </c:tx>
          <c:invertIfNegative val="0"/>
          <c:cat>
            <c:numRef>
              <c:f>'Chart C2'!$B$4:$I$4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C2'!$B$6:$I$6</c:f>
              <c:numCache>
                <c:formatCode>#,##0</c:formatCode>
                <c:ptCount val="8"/>
                <c:pt idx="0">
                  <c:v>142</c:v>
                </c:pt>
                <c:pt idx="1">
                  <c:v>143</c:v>
                </c:pt>
                <c:pt idx="2">
                  <c:v>172</c:v>
                </c:pt>
                <c:pt idx="3">
                  <c:v>151</c:v>
                </c:pt>
                <c:pt idx="4">
                  <c:v>140</c:v>
                </c:pt>
                <c:pt idx="5">
                  <c:v>178</c:v>
                </c:pt>
                <c:pt idx="6">
                  <c:v>173</c:v>
                </c:pt>
                <c:pt idx="7">
                  <c:v>180</c:v>
                </c:pt>
              </c:numCache>
            </c:numRef>
          </c:val>
        </c:ser>
        <c:ser>
          <c:idx val="2"/>
          <c:order val="2"/>
          <c:tx>
            <c:strRef>
              <c:f>'Chart C2'!$A$7</c:f>
              <c:strCache>
                <c:ptCount val="1"/>
                <c:pt idx="0">
                  <c:v>3 Bedrooms</c:v>
                </c:pt>
              </c:strCache>
            </c:strRef>
          </c:tx>
          <c:invertIfNegative val="0"/>
          <c:cat>
            <c:numRef>
              <c:f>'Chart C2'!$B$4:$I$4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C2'!$B$7:$I$7</c:f>
              <c:numCache>
                <c:formatCode>#,##0</c:formatCode>
                <c:ptCount val="8"/>
                <c:pt idx="0">
                  <c:v>69</c:v>
                </c:pt>
                <c:pt idx="1">
                  <c:v>87</c:v>
                </c:pt>
                <c:pt idx="2">
                  <c:v>102</c:v>
                </c:pt>
                <c:pt idx="3">
                  <c:v>83</c:v>
                </c:pt>
                <c:pt idx="4">
                  <c:v>82</c:v>
                </c:pt>
                <c:pt idx="5">
                  <c:v>98</c:v>
                </c:pt>
                <c:pt idx="6">
                  <c:v>85</c:v>
                </c:pt>
                <c:pt idx="7">
                  <c:v>76</c:v>
                </c:pt>
              </c:numCache>
            </c:numRef>
          </c:val>
        </c:ser>
        <c:ser>
          <c:idx val="3"/>
          <c:order val="3"/>
          <c:tx>
            <c:strRef>
              <c:f>'Chart C2'!$A$8</c:f>
              <c:strCache>
                <c:ptCount val="1"/>
                <c:pt idx="0">
                  <c:v>4 Bedrooms</c:v>
                </c:pt>
              </c:strCache>
            </c:strRef>
          </c:tx>
          <c:invertIfNegative val="0"/>
          <c:cat>
            <c:numRef>
              <c:f>'Chart C2'!$B$4:$I$4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C2'!$B$8:$I$8</c:f>
              <c:numCache>
                <c:formatCode>#,##0</c:formatCode>
                <c:ptCount val="8"/>
                <c:pt idx="0">
                  <c:v>32</c:v>
                </c:pt>
                <c:pt idx="1">
                  <c:v>46</c:v>
                </c:pt>
                <c:pt idx="2">
                  <c:v>51</c:v>
                </c:pt>
                <c:pt idx="3">
                  <c:v>60</c:v>
                </c:pt>
                <c:pt idx="4">
                  <c:v>36</c:v>
                </c:pt>
                <c:pt idx="5">
                  <c:v>40</c:v>
                </c:pt>
                <c:pt idx="6">
                  <c:v>44</c:v>
                </c:pt>
                <c:pt idx="7">
                  <c:v>19</c:v>
                </c:pt>
              </c:numCache>
            </c:numRef>
          </c:val>
        </c:ser>
        <c:ser>
          <c:idx val="4"/>
          <c:order val="4"/>
          <c:tx>
            <c:strRef>
              <c:f>'Chart C2'!$A$9</c:f>
              <c:strCache>
                <c:ptCount val="1"/>
                <c:pt idx="0">
                  <c:v>1 Bedroom Shared</c:v>
                </c:pt>
              </c:strCache>
            </c:strRef>
          </c:tx>
          <c:invertIfNegative val="0"/>
          <c:cat>
            <c:numRef>
              <c:f>'Chart C2'!$B$4:$I$4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C2'!$B$9:$I$9</c:f>
              <c:numCache>
                <c:formatCode>#,##0</c:formatCode>
                <c:ptCount val="8"/>
                <c:pt idx="0">
                  <c:v>10</c:v>
                </c:pt>
                <c:pt idx="1">
                  <c:v>17</c:v>
                </c:pt>
                <c:pt idx="2">
                  <c:v>38</c:v>
                </c:pt>
                <c:pt idx="3">
                  <c:v>70</c:v>
                </c:pt>
                <c:pt idx="4">
                  <c:v>68</c:v>
                </c:pt>
                <c:pt idx="5">
                  <c:v>81</c:v>
                </c:pt>
                <c:pt idx="6">
                  <c:v>46</c:v>
                </c:pt>
                <c:pt idx="7">
                  <c:v>45</c:v>
                </c:pt>
              </c:numCache>
            </c:numRef>
          </c:val>
        </c:ser>
        <c:dLbls>
          <c:showLegendKey val="0"/>
          <c:showVal val="0"/>
          <c:showCatName val="0"/>
          <c:showSerName val="0"/>
          <c:showPercent val="0"/>
          <c:showBubbleSize val="0"/>
        </c:dLbls>
        <c:gapWidth val="150"/>
        <c:overlap val="100"/>
        <c:axId val="149190912"/>
        <c:axId val="149200896"/>
      </c:barChart>
      <c:catAx>
        <c:axId val="149190912"/>
        <c:scaling>
          <c:orientation val="minMax"/>
        </c:scaling>
        <c:delete val="0"/>
        <c:axPos val="b"/>
        <c:numFmt formatCode="General" sourceLinked="1"/>
        <c:majorTickMark val="out"/>
        <c:minorTickMark val="none"/>
        <c:tickLblPos val="nextTo"/>
        <c:crossAx val="149200896"/>
        <c:crosses val="autoZero"/>
        <c:auto val="1"/>
        <c:lblAlgn val="ctr"/>
        <c:lblOffset val="100"/>
        <c:noMultiLvlLbl val="0"/>
      </c:catAx>
      <c:valAx>
        <c:axId val="149200896"/>
        <c:scaling>
          <c:orientation val="minMax"/>
        </c:scaling>
        <c:delete val="0"/>
        <c:axPos val="l"/>
        <c:majorGridlines/>
        <c:numFmt formatCode="#,##0" sourceLinked="1"/>
        <c:majorTickMark val="out"/>
        <c:minorTickMark val="none"/>
        <c:tickLblPos val="nextTo"/>
        <c:crossAx val="149190912"/>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'Chart C2'!$L$5</c:f>
              <c:strCache>
                <c:ptCount val="1"/>
                <c:pt idx="0">
                  <c:v>1 Bedroom </c:v>
                </c:pt>
              </c:strCache>
            </c:strRef>
          </c:tx>
          <c:invertIfNegative val="0"/>
          <c:cat>
            <c:numRef>
              <c:f>'Chart C2'!$M$4:$T$4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C2'!$M$5:$T$5</c:f>
              <c:numCache>
                <c:formatCode>0%</c:formatCode>
                <c:ptCount val="8"/>
                <c:pt idx="0">
                  <c:v>0.24024024024024024</c:v>
                </c:pt>
                <c:pt idx="1">
                  <c:v>0.23298429319371727</c:v>
                </c:pt>
                <c:pt idx="2">
                  <c:v>0.20742358078602621</c:v>
                </c:pt>
                <c:pt idx="3">
                  <c:v>0.15151515151515152</c:v>
                </c:pt>
                <c:pt idx="4">
                  <c:v>0.21822541966426859</c:v>
                </c:pt>
                <c:pt idx="5">
                  <c:v>0.20440881763527055</c:v>
                </c:pt>
                <c:pt idx="6">
                  <c:v>0.26271186440677968</c:v>
                </c:pt>
                <c:pt idx="7">
                  <c:v>0.25058548009367682</c:v>
                </c:pt>
              </c:numCache>
            </c:numRef>
          </c:val>
        </c:ser>
        <c:ser>
          <c:idx val="1"/>
          <c:order val="1"/>
          <c:tx>
            <c:strRef>
              <c:f>'Chart C2'!$L$6</c:f>
              <c:strCache>
                <c:ptCount val="1"/>
                <c:pt idx="0">
                  <c:v>2 Bedrooms</c:v>
                </c:pt>
              </c:strCache>
            </c:strRef>
          </c:tx>
          <c:invertIfNegative val="0"/>
          <c:cat>
            <c:numRef>
              <c:f>'Chart C2'!$M$4:$T$4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C2'!$M$6:$T$6</c:f>
              <c:numCache>
                <c:formatCode>0%</c:formatCode>
                <c:ptCount val="8"/>
                <c:pt idx="0">
                  <c:v>0.42642642642642642</c:v>
                </c:pt>
                <c:pt idx="1">
                  <c:v>0.37434554973821987</c:v>
                </c:pt>
                <c:pt idx="2">
                  <c:v>0.37554585152838427</c:v>
                </c:pt>
                <c:pt idx="3">
                  <c:v>0.351981351981352</c:v>
                </c:pt>
                <c:pt idx="4">
                  <c:v>0.33573141486810554</c:v>
                </c:pt>
                <c:pt idx="5">
                  <c:v>0.35671342685370744</c:v>
                </c:pt>
                <c:pt idx="6">
                  <c:v>0.36652542372881358</c:v>
                </c:pt>
                <c:pt idx="7">
                  <c:v>0.42154566744730682</c:v>
                </c:pt>
              </c:numCache>
            </c:numRef>
          </c:val>
        </c:ser>
        <c:ser>
          <c:idx val="2"/>
          <c:order val="2"/>
          <c:tx>
            <c:strRef>
              <c:f>'Chart C2'!$L$7</c:f>
              <c:strCache>
                <c:ptCount val="1"/>
                <c:pt idx="0">
                  <c:v>3 Bedrooms</c:v>
                </c:pt>
              </c:strCache>
            </c:strRef>
          </c:tx>
          <c:invertIfNegative val="0"/>
          <c:cat>
            <c:numRef>
              <c:f>'Chart C2'!$M$4:$T$4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C2'!$M$7:$T$7</c:f>
              <c:numCache>
                <c:formatCode>0%</c:formatCode>
                <c:ptCount val="8"/>
                <c:pt idx="0">
                  <c:v>0.2072072072072072</c:v>
                </c:pt>
                <c:pt idx="1">
                  <c:v>0.22774869109947643</c:v>
                </c:pt>
                <c:pt idx="2">
                  <c:v>0.22270742358078602</c:v>
                </c:pt>
                <c:pt idx="3">
                  <c:v>0.19347319347319347</c:v>
                </c:pt>
                <c:pt idx="4">
                  <c:v>0.19664268585131894</c:v>
                </c:pt>
                <c:pt idx="5">
                  <c:v>0.19639278557114229</c:v>
                </c:pt>
                <c:pt idx="6">
                  <c:v>0.18008474576271186</c:v>
                </c:pt>
                <c:pt idx="7">
                  <c:v>0.17798594847775176</c:v>
                </c:pt>
              </c:numCache>
            </c:numRef>
          </c:val>
        </c:ser>
        <c:ser>
          <c:idx val="3"/>
          <c:order val="3"/>
          <c:tx>
            <c:strRef>
              <c:f>'Chart C2'!$L$8</c:f>
              <c:strCache>
                <c:ptCount val="1"/>
                <c:pt idx="0">
                  <c:v>4 Bedrooms</c:v>
                </c:pt>
              </c:strCache>
            </c:strRef>
          </c:tx>
          <c:invertIfNegative val="0"/>
          <c:cat>
            <c:numRef>
              <c:f>'Chart C2'!$M$4:$T$4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C2'!$M$8:$T$8</c:f>
              <c:numCache>
                <c:formatCode>0%</c:formatCode>
                <c:ptCount val="8"/>
                <c:pt idx="0">
                  <c:v>9.6096096096096095E-2</c:v>
                </c:pt>
                <c:pt idx="1">
                  <c:v>0.12041884816753927</c:v>
                </c:pt>
                <c:pt idx="2">
                  <c:v>0.11135371179039301</c:v>
                </c:pt>
                <c:pt idx="3">
                  <c:v>0.13986013986013987</c:v>
                </c:pt>
                <c:pt idx="4">
                  <c:v>8.6330935251798566E-2</c:v>
                </c:pt>
                <c:pt idx="5">
                  <c:v>8.0160320641282562E-2</c:v>
                </c:pt>
                <c:pt idx="6">
                  <c:v>9.3220338983050849E-2</c:v>
                </c:pt>
                <c:pt idx="7">
                  <c:v>4.449648711943794E-2</c:v>
                </c:pt>
              </c:numCache>
            </c:numRef>
          </c:val>
        </c:ser>
        <c:ser>
          <c:idx val="4"/>
          <c:order val="4"/>
          <c:tx>
            <c:strRef>
              <c:f>'Chart C2'!$L$9</c:f>
              <c:strCache>
                <c:ptCount val="1"/>
                <c:pt idx="0">
                  <c:v>1 Bedroom Shared</c:v>
                </c:pt>
              </c:strCache>
            </c:strRef>
          </c:tx>
          <c:invertIfNegative val="0"/>
          <c:cat>
            <c:numRef>
              <c:f>'Chart C2'!$M$4:$T$4</c:f>
              <c:numCache>
                <c:formatCode>General</c:formatCode>
                <c:ptCount val="8"/>
                <c:pt idx="0">
                  <c:v>2010</c:v>
                </c:pt>
                <c:pt idx="1">
                  <c:v>2011</c:v>
                </c:pt>
                <c:pt idx="2">
                  <c:v>2012</c:v>
                </c:pt>
                <c:pt idx="3">
                  <c:v>2013</c:v>
                </c:pt>
                <c:pt idx="4">
                  <c:v>2014</c:v>
                </c:pt>
                <c:pt idx="5">
                  <c:v>2015</c:v>
                </c:pt>
                <c:pt idx="6">
                  <c:v>2016</c:v>
                </c:pt>
                <c:pt idx="7">
                  <c:v>2017</c:v>
                </c:pt>
              </c:numCache>
            </c:numRef>
          </c:cat>
          <c:val>
            <c:numRef>
              <c:f>'Chart C2'!$M$9:$T$9</c:f>
              <c:numCache>
                <c:formatCode>0%</c:formatCode>
                <c:ptCount val="8"/>
                <c:pt idx="0">
                  <c:v>3.003003003003003E-2</c:v>
                </c:pt>
                <c:pt idx="1">
                  <c:v>4.4502617801047119E-2</c:v>
                </c:pt>
                <c:pt idx="2">
                  <c:v>8.296943231441048E-2</c:v>
                </c:pt>
                <c:pt idx="3">
                  <c:v>0.16317016317016317</c:v>
                </c:pt>
                <c:pt idx="4">
                  <c:v>0.16306954436450841</c:v>
                </c:pt>
                <c:pt idx="5">
                  <c:v>0.16232464929859719</c:v>
                </c:pt>
                <c:pt idx="6">
                  <c:v>9.7457627118644072E-2</c:v>
                </c:pt>
                <c:pt idx="7">
                  <c:v>0.1053864168618267</c:v>
                </c:pt>
              </c:numCache>
            </c:numRef>
          </c:val>
        </c:ser>
        <c:dLbls>
          <c:showLegendKey val="0"/>
          <c:showVal val="0"/>
          <c:showCatName val="0"/>
          <c:showSerName val="0"/>
          <c:showPercent val="0"/>
          <c:showBubbleSize val="0"/>
        </c:dLbls>
        <c:gapWidth val="150"/>
        <c:overlap val="100"/>
        <c:axId val="149228160"/>
        <c:axId val="149238144"/>
      </c:barChart>
      <c:catAx>
        <c:axId val="149228160"/>
        <c:scaling>
          <c:orientation val="minMax"/>
        </c:scaling>
        <c:delete val="0"/>
        <c:axPos val="b"/>
        <c:numFmt formatCode="General" sourceLinked="1"/>
        <c:majorTickMark val="out"/>
        <c:minorTickMark val="none"/>
        <c:tickLblPos val="nextTo"/>
        <c:crossAx val="149238144"/>
        <c:crosses val="autoZero"/>
        <c:auto val="1"/>
        <c:lblAlgn val="ctr"/>
        <c:lblOffset val="100"/>
        <c:noMultiLvlLbl val="0"/>
      </c:catAx>
      <c:valAx>
        <c:axId val="149238144"/>
        <c:scaling>
          <c:orientation val="minMax"/>
        </c:scaling>
        <c:delete val="0"/>
        <c:axPos val="l"/>
        <c:majorGridlines/>
        <c:numFmt formatCode="0%" sourceLinked="1"/>
        <c:majorTickMark val="out"/>
        <c:minorTickMark val="none"/>
        <c:tickLblPos val="nextTo"/>
        <c:crossAx val="149228160"/>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 C3'!$B$88</c:f>
              <c:strCache>
                <c:ptCount val="1"/>
                <c:pt idx="0">
                  <c:v>2010</c:v>
                </c:pt>
              </c:strCache>
            </c:strRef>
          </c:tx>
          <c:invertIfNegative val="0"/>
          <c:cat>
            <c:strRef>
              <c:f>'Chart C3'!$A$89:$A$106</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C3'!$B$89:$B$106</c:f>
              <c:numCache>
                <c:formatCode>0%</c:formatCode>
                <c:ptCount val="18"/>
                <c:pt idx="0">
                  <c:v>0.10850202429149798</c:v>
                </c:pt>
                <c:pt idx="1">
                  <c:v>8.0971659919028341E-3</c:v>
                </c:pt>
                <c:pt idx="2">
                  <c:v>3.0769230769230771E-2</c:v>
                </c:pt>
                <c:pt idx="3">
                  <c:v>4.048582995951417E-2</c:v>
                </c:pt>
                <c:pt idx="4">
                  <c:v>7.6113360323886645E-2</c:v>
                </c:pt>
                <c:pt idx="5">
                  <c:v>1.7813765182186234E-2</c:v>
                </c:pt>
                <c:pt idx="6">
                  <c:v>3.9676113360323888E-2</c:v>
                </c:pt>
                <c:pt idx="7">
                  <c:v>2.9959514170040485E-2</c:v>
                </c:pt>
                <c:pt idx="8">
                  <c:v>0.15384615384615385</c:v>
                </c:pt>
                <c:pt idx="9">
                  <c:v>8.1781376518218624E-2</c:v>
                </c:pt>
                <c:pt idx="10">
                  <c:v>0.20323886639676114</c:v>
                </c:pt>
                <c:pt idx="11">
                  <c:v>3.5627530364372467E-2</c:v>
                </c:pt>
                <c:pt idx="12">
                  <c:v>3.9676113360323888E-2</c:v>
                </c:pt>
                <c:pt idx="13">
                  <c:v>3.724696356275304E-2</c:v>
                </c:pt>
                <c:pt idx="14">
                  <c:v>1.3765182186234818E-2</c:v>
                </c:pt>
                <c:pt idx="15">
                  <c:v>3.8056680161943322E-2</c:v>
                </c:pt>
                <c:pt idx="16">
                  <c:v>1.2145748987854251E-2</c:v>
                </c:pt>
                <c:pt idx="17">
                  <c:v>3.3198380566801619E-2</c:v>
                </c:pt>
              </c:numCache>
            </c:numRef>
          </c:val>
        </c:ser>
        <c:ser>
          <c:idx val="1"/>
          <c:order val="1"/>
          <c:tx>
            <c:strRef>
              <c:f>'Chart C3'!$C$88</c:f>
              <c:strCache>
                <c:ptCount val="1"/>
                <c:pt idx="0">
                  <c:v>2011</c:v>
                </c:pt>
              </c:strCache>
            </c:strRef>
          </c:tx>
          <c:invertIfNegative val="0"/>
          <c:cat>
            <c:strRef>
              <c:f>'Chart C3'!$A$89:$A$106</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C3'!$C$89:$C$106</c:f>
              <c:numCache>
                <c:formatCode>0%</c:formatCode>
                <c:ptCount val="18"/>
                <c:pt idx="0">
                  <c:v>0.11636363636363636</c:v>
                </c:pt>
                <c:pt idx="1">
                  <c:v>1.0303030303030303E-2</c:v>
                </c:pt>
                <c:pt idx="2">
                  <c:v>4.0606060606060604E-2</c:v>
                </c:pt>
                <c:pt idx="3">
                  <c:v>3.5757575757575759E-2</c:v>
                </c:pt>
                <c:pt idx="4">
                  <c:v>8.3636363636363634E-2</c:v>
                </c:pt>
                <c:pt idx="5">
                  <c:v>1.8787878787878787E-2</c:v>
                </c:pt>
                <c:pt idx="6">
                  <c:v>4.1818181818181817E-2</c:v>
                </c:pt>
                <c:pt idx="7">
                  <c:v>3.3939393939393943E-2</c:v>
                </c:pt>
                <c:pt idx="8">
                  <c:v>0.18303030303030304</c:v>
                </c:pt>
                <c:pt idx="9">
                  <c:v>8.0606060606060612E-2</c:v>
                </c:pt>
                <c:pt idx="10">
                  <c:v>0.14727272727272728</c:v>
                </c:pt>
                <c:pt idx="11">
                  <c:v>3.090909090909091E-2</c:v>
                </c:pt>
                <c:pt idx="12">
                  <c:v>3.272727272727273E-2</c:v>
                </c:pt>
                <c:pt idx="13">
                  <c:v>3.8787878787878788E-2</c:v>
                </c:pt>
                <c:pt idx="14">
                  <c:v>1.3333333333333334E-2</c:v>
                </c:pt>
                <c:pt idx="15">
                  <c:v>4.1212121212121214E-2</c:v>
                </c:pt>
                <c:pt idx="16">
                  <c:v>1.2121212121212121E-2</c:v>
                </c:pt>
                <c:pt idx="17">
                  <c:v>3.8787878787878788E-2</c:v>
                </c:pt>
              </c:numCache>
            </c:numRef>
          </c:val>
        </c:ser>
        <c:ser>
          <c:idx val="2"/>
          <c:order val="2"/>
          <c:tx>
            <c:strRef>
              <c:f>'Chart C3'!$D$88</c:f>
              <c:strCache>
                <c:ptCount val="1"/>
                <c:pt idx="0">
                  <c:v>2012</c:v>
                </c:pt>
              </c:strCache>
            </c:strRef>
          </c:tx>
          <c:invertIfNegative val="0"/>
          <c:cat>
            <c:strRef>
              <c:f>'Chart C3'!$A$89:$A$106</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C3'!$D$89:$D$106</c:f>
              <c:numCache>
                <c:formatCode>0%</c:formatCode>
                <c:ptCount val="18"/>
                <c:pt idx="0">
                  <c:v>0.12045690550363447</c:v>
                </c:pt>
                <c:pt idx="1">
                  <c:v>1.9730010384215992E-2</c:v>
                </c:pt>
                <c:pt idx="2">
                  <c:v>5.0363447559709243E-2</c:v>
                </c:pt>
                <c:pt idx="3">
                  <c:v>2.8556593977154723E-2</c:v>
                </c:pt>
                <c:pt idx="4">
                  <c:v>7.4247144340602284E-2</c:v>
                </c:pt>
                <c:pt idx="5">
                  <c:v>1.3499480789200415E-2</c:v>
                </c:pt>
                <c:pt idx="6">
                  <c:v>5.659397715472482E-2</c:v>
                </c:pt>
                <c:pt idx="7">
                  <c:v>3.47871235721703E-2</c:v>
                </c:pt>
                <c:pt idx="8">
                  <c:v>0.19314641744548286</c:v>
                </c:pt>
                <c:pt idx="9">
                  <c:v>7.4247144340602284E-2</c:v>
                </c:pt>
                <c:pt idx="10">
                  <c:v>0.15939771547248183</c:v>
                </c:pt>
                <c:pt idx="11">
                  <c:v>3.3229491173416406E-2</c:v>
                </c:pt>
                <c:pt idx="12">
                  <c:v>3.5825545171339561E-2</c:v>
                </c:pt>
                <c:pt idx="13">
                  <c:v>3.374870197300104E-2</c:v>
                </c:pt>
                <c:pt idx="14">
                  <c:v>8.3073727933541015E-3</c:v>
                </c:pt>
                <c:pt idx="15">
                  <c:v>3.4267912772585667E-2</c:v>
                </c:pt>
                <c:pt idx="16">
                  <c:v>9.3457943925233638E-3</c:v>
                </c:pt>
                <c:pt idx="17">
                  <c:v>2.0249221183800622E-2</c:v>
                </c:pt>
              </c:numCache>
            </c:numRef>
          </c:val>
        </c:ser>
        <c:ser>
          <c:idx val="3"/>
          <c:order val="3"/>
          <c:tx>
            <c:strRef>
              <c:f>'Chart C3'!$E$88</c:f>
              <c:strCache>
                <c:ptCount val="1"/>
                <c:pt idx="0">
                  <c:v>2013</c:v>
                </c:pt>
              </c:strCache>
            </c:strRef>
          </c:tx>
          <c:invertIfNegative val="0"/>
          <c:cat>
            <c:strRef>
              <c:f>'Chart C3'!$A$89:$A$106</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C3'!$E$89:$E$106</c:f>
              <c:numCache>
                <c:formatCode>0%</c:formatCode>
                <c:ptCount val="18"/>
                <c:pt idx="0">
                  <c:v>7.0123456790123453E-2</c:v>
                </c:pt>
                <c:pt idx="1">
                  <c:v>3.4567901234567898E-2</c:v>
                </c:pt>
                <c:pt idx="2">
                  <c:v>5.9259259259259262E-2</c:v>
                </c:pt>
                <c:pt idx="3">
                  <c:v>3.2098765432098768E-2</c:v>
                </c:pt>
                <c:pt idx="4">
                  <c:v>5.3333333333333337E-2</c:v>
                </c:pt>
                <c:pt idx="5">
                  <c:v>1.8765432098765432E-2</c:v>
                </c:pt>
                <c:pt idx="6">
                  <c:v>7.5061728395061728E-2</c:v>
                </c:pt>
                <c:pt idx="7">
                  <c:v>4.1975308641975309E-2</c:v>
                </c:pt>
                <c:pt idx="8">
                  <c:v>0.18716049382716049</c:v>
                </c:pt>
                <c:pt idx="9">
                  <c:v>6.222222222222222E-2</c:v>
                </c:pt>
                <c:pt idx="10">
                  <c:v>0.16246913580246913</c:v>
                </c:pt>
                <c:pt idx="11">
                  <c:v>2.9135802469135802E-2</c:v>
                </c:pt>
                <c:pt idx="12">
                  <c:v>3.4074074074074076E-2</c:v>
                </c:pt>
                <c:pt idx="13">
                  <c:v>4.3456790123456789E-2</c:v>
                </c:pt>
                <c:pt idx="14">
                  <c:v>1.580246913580247E-2</c:v>
                </c:pt>
                <c:pt idx="15">
                  <c:v>3.3580246913580247E-2</c:v>
                </c:pt>
                <c:pt idx="16">
                  <c:v>1.4814814814814815E-2</c:v>
                </c:pt>
                <c:pt idx="17">
                  <c:v>3.2098765432098768E-2</c:v>
                </c:pt>
              </c:numCache>
            </c:numRef>
          </c:val>
        </c:ser>
        <c:ser>
          <c:idx val="4"/>
          <c:order val="4"/>
          <c:tx>
            <c:strRef>
              <c:f>'Chart C3'!$F$88</c:f>
              <c:strCache>
                <c:ptCount val="1"/>
                <c:pt idx="0">
                  <c:v>2014</c:v>
                </c:pt>
              </c:strCache>
            </c:strRef>
          </c:tx>
          <c:invertIfNegative val="0"/>
          <c:cat>
            <c:strRef>
              <c:f>'Chart C3'!$A$89:$A$106</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C3'!$F$89:$F$106</c:f>
              <c:numCache>
                <c:formatCode>0%</c:formatCode>
                <c:ptCount val="18"/>
                <c:pt idx="0">
                  <c:v>7.6367389060887511E-2</c:v>
                </c:pt>
                <c:pt idx="1">
                  <c:v>3.5087719298245612E-2</c:v>
                </c:pt>
                <c:pt idx="2">
                  <c:v>5.5211558307533541E-2</c:v>
                </c:pt>
                <c:pt idx="3">
                  <c:v>3.8183694530443756E-2</c:v>
                </c:pt>
                <c:pt idx="4">
                  <c:v>5.3663570691434466E-2</c:v>
                </c:pt>
                <c:pt idx="5">
                  <c:v>1.4447884416924664E-2</c:v>
                </c:pt>
                <c:pt idx="6">
                  <c:v>7.533539731682147E-2</c:v>
                </c:pt>
                <c:pt idx="7">
                  <c:v>5.5727554179566562E-2</c:v>
                </c:pt>
                <c:pt idx="8">
                  <c:v>0.14086687306501547</c:v>
                </c:pt>
                <c:pt idx="9">
                  <c:v>6.9143446852425183E-2</c:v>
                </c:pt>
                <c:pt idx="10">
                  <c:v>0.17182662538699692</c:v>
                </c:pt>
                <c:pt idx="11">
                  <c:v>2.6315789473684209E-2</c:v>
                </c:pt>
                <c:pt idx="12">
                  <c:v>2.7863777089783281E-2</c:v>
                </c:pt>
                <c:pt idx="13">
                  <c:v>4.7471620227038186E-2</c:v>
                </c:pt>
                <c:pt idx="14">
                  <c:v>1.5479876160990712E-2</c:v>
                </c:pt>
                <c:pt idx="15">
                  <c:v>3.8183694530443756E-2</c:v>
                </c:pt>
                <c:pt idx="16">
                  <c:v>2.5283797729618165E-2</c:v>
                </c:pt>
                <c:pt idx="17">
                  <c:v>3.3539731682146544E-2</c:v>
                </c:pt>
              </c:numCache>
            </c:numRef>
          </c:val>
        </c:ser>
        <c:ser>
          <c:idx val="5"/>
          <c:order val="5"/>
          <c:tx>
            <c:strRef>
              <c:f>'Chart C3'!$G$88</c:f>
              <c:strCache>
                <c:ptCount val="1"/>
                <c:pt idx="0">
                  <c:v>2015</c:v>
                </c:pt>
              </c:strCache>
            </c:strRef>
          </c:tx>
          <c:invertIfNegative val="0"/>
          <c:cat>
            <c:strRef>
              <c:f>'Chart C3'!$A$89:$A$106</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C3'!$G$89:$G$106</c:f>
              <c:numCache>
                <c:formatCode>0%</c:formatCode>
                <c:ptCount val="18"/>
                <c:pt idx="0">
                  <c:v>6.3360881542699726E-2</c:v>
                </c:pt>
                <c:pt idx="1">
                  <c:v>3.71900826446281E-2</c:v>
                </c:pt>
                <c:pt idx="2">
                  <c:v>6.3820018365472908E-2</c:v>
                </c:pt>
                <c:pt idx="3">
                  <c:v>3.6730945821854911E-2</c:v>
                </c:pt>
                <c:pt idx="4">
                  <c:v>4.3617998163452708E-2</c:v>
                </c:pt>
                <c:pt idx="5">
                  <c:v>1.4692378328741965E-2</c:v>
                </c:pt>
                <c:pt idx="6">
                  <c:v>9.5959595959595953E-2</c:v>
                </c:pt>
                <c:pt idx="7">
                  <c:v>6.1983471074380167E-2</c:v>
                </c:pt>
                <c:pt idx="8">
                  <c:v>0.11707988980716254</c:v>
                </c:pt>
                <c:pt idx="9">
                  <c:v>9.2286501377410471E-2</c:v>
                </c:pt>
                <c:pt idx="10">
                  <c:v>0.15564738292011018</c:v>
                </c:pt>
                <c:pt idx="11">
                  <c:v>2.938475665748393E-2</c:v>
                </c:pt>
                <c:pt idx="12">
                  <c:v>2.2497704315886134E-2</c:v>
                </c:pt>
                <c:pt idx="13">
                  <c:v>5.4178145087235993E-2</c:v>
                </c:pt>
                <c:pt idx="14">
                  <c:v>1.6988062442607896E-2</c:v>
                </c:pt>
                <c:pt idx="15">
                  <c:v>3.0762167125803489E-2</c:v>
                </c:pt>
                <c:pt idx="16">
                  <c:v>3.1680440771349863E-2</c:v>
                </c:pt>
                <c:pt idx="17">
                  <c:v>3.2139577594123052E-2</c:v>
                </c:pt>
              </c:numCache>
            </c:numRef>
          </c:val>
        </c:ser>
        <c:ser>
          <c:idx val="6"/>
          <c:order val="6"/>
          <c:tx>
            <c:strRef>
              <c:f>'Chart C3'!$H$88</c:f>
              <c:strCache>
                <c:ptCount val="1"/>
                <c:pt idx="0">
                  <c:v>2016</c:v>
                </c:pt>
              </c:strCache>
            </c:strRef>
          </c:tx>
          <c:invertIfNegative val="0"/>
          <c:cat>
            <c:strRef>
              <c:f>'Chart C3'!$A$89:$A$106</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C3'!$H$89:$H$106</c:f>
              <c:numCache>
                <c:formatCode>0%</c:formatCode>
                <c:ptCount val="18"/>
                <c:pt idx="0">
                  <c:v>5.3858104609010873E-2</c:v>
                </c:pt>
                <c:pt idx="1">
                  <c:v>2.3821853961677887E-2</c:v>
                </c:pt>
                <c:pt idx="2">
                  <c:v>5.9554634904194721E-2</c:v>
                </c:pt>
                <c:pt idx="3">
                  <c:v>4.2465044018643192E-2</c:v>
                </c:pt>
                <c:pt idx="4">
                  <c:v>4.8161574313827032E-2</c:v>
                </c:pt>
                <c:pt idx="5">
                  <c:v>1.1393060590367685E-2</c:v>
                </c:pt>
                <c:pt idx="6">
                  <c:v>8.3894355256343867E-2</c:v>
                </c:pt>
                <c:pt idx="7">
                  <c:v>5.4375970999482132E-2</c:v>
                </c:pt>
                <c:pt idx="8">
                  <c:v>9.787674779906784E-2</c:v>
                </c:pt>
                <c:pt idx="9">
                  <c:v>9.2180217503883999E-2</c:v>
                </c:pt>
                <c:pt idx="10">
                  <c:v>0.19627136198860695</c:v>
                </c:pt>
                <c:pt idx="11">
                  <c:v>3.5732780942516834E-2</c:v>
                </c:pt>
                <c:pt idx="12">
                  <c:v>3.3143448990160536E-2</c:v>
                </c:pt>
                <c:pt idx="13">
                  <c:v>5.4375970999482132E-2</c:v>
                </c:pt>
                <c:pt idx="14">
                  <c:v>1.9161056447436563E-2</c:v>
                </c:pt>
                <c:pt idx="15">
                  <c:v>3.4179181771103052E-2</c:v>
                </c:pt>
                <c:pt idx="16">
                  <c:v>2.3303987571206629E-2</c:v>
                </c:pt>
                <c:pt idx="17">
                  <c:v>3.6250647332988092E-2</c:v>
                </c:pt>
              </c:numCache>
            </c:numRef>
          </c:val>
        </c:ser>
        <c:ser>
          <c:idx val="7"/>
          <c:order val="7"/>
          <c:tx>
            <c:strRef>
              <c:f>'Chart C3'!$I$88</c:f>
              <c:strCache>
                <c:ptCount val="1"/>
                <c:pt idx="0">
                  <c:v>2017</c:v>
                </c:pt>
              </c:strCache>
            </c:strRef>
          </c:tx>
          <c:invertIfNegative val="0"/>
          <c:cat>
            <c:strRef>
              <c:f>'Chart C3'!$A$89:$A$106</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C3'!$I$89:$I$106</c:f>
              <c:numCache>
                <c:formatCode>0%</c:formatCode>
                <c:ptCount val="18"/>
                <c:pt idx="0">
                  <c:v>5.0750906266183324E-2</c:v>
                </c:pt>
                <c:pt idx="1">
                  <c:v>2.3303987571206629E-2</c:v>
                </c:pt>
                <c:pt idx="2">
                  <c:v>7.5608493008803734E-2</c:v>
                </c:pt>
                <c:pt idx="3">
                  <c:v>5.0750906266183324E-2</c:v>
                </c:pt>
                <c:pt idx="4">
                  <c:v>0.10357327809425168</c:v>
                </c:pt>
                <c:pt idx="5">
                  <c:v>1.5535991714137753E-2</c:v>
                </c:pt>
                <c:pt idx="6">
                  <c:v>8.3894355256343867E-2</c:v>
                </c:pt>
                <c:pt idx="7">
                  <c:v>7.0947695494562396E-2</c:v>
                </c:pt>
                <c:pt idx="8">
                  <c:v>0.17918177110305541</c:v>
                </c:pt>
                <c:pt idx="9">
                  <c:v>8.1305023303987575E-2</c:v>
                </c:pt>
                <c:pt idx="10">
                  <c:v>0.2055929570170896</c:v>
                </c:pt>
                <c:pt idx="11">
                  <c:v>5.3858104609010873E-2</c:v>
                </c:pt>
                <c:pt idx="12">
                  <c:v>4.2465044018643192E-2</c:v>
                </c:pt>
                <c:pt idx="13">
                  <c:v>5.2822371828068357E-2</c:v>
                </c:pt>
                <c:pt idx="14">
                  <c:v>2.2786121180735371E-2</c:v>
                </c:pt>
                <c:pt idx="15">
                  <c:v>5.5411703780424648E-2</c:v>
                </c:pt>
                <c:pt idx="16">
                  <c:v>2.6411185914034178E-2</c:v>
                </c:pt>
                <c:pt idx="17">
                  <c:v>3.8839979285344384E-2</c:v>
                </c:pt>
              </c:numCache>
            </c:numRef>
          </c:val>
        </c:ser>
        <c:dLbls>
          <c:showLegendKey val="0"/>
          <c:showVal val="0"/>
          <c:showCatName val="0"/>
          <c:showSerName val="0"/>
          <c:showPercent val="0"/>
          <c:showBubbleSize val="0"/>
        </c:dLbls>
        <c:gapWidth val="150"/>
        <c:axId val="148650240"/>
        <c:axId val="148656128"/>
      </c:barChart>
      <c:catAx>
        <c:axId val="148650240"/>
        <c:scaling>
          <c:orientation val="minMax"/>
        </c:scaling>
        <c:delete val="0"/>
        <c:axPos val="b"/>
        <c:majorTickMark val="out"/>
        <c:minorTickMark val="none"/>
        <c:tickLblPos val="nextTo"/>
        <c:crossAx val="148656128"/>
        <c:crosses val="autoZero"/>
        <c:auto val="1"/>
        <c:lblAlgn val="ctr"/>
        <c:lblOffset val="100"/>
        <c:noMultiLvlLbl val="0"/>
      </c:catAx>
      <c:valAx>
        <c:axId val="148656128"/>
        <c:scaling>
          <c:orientation val="minMax"/>
        </c:scaling>
        <c:delete val="0"/>
        <c:axPos val="l"/>
        <c:majorGridlines/>
        <c:numFmt formatCode="0%" sourceLinked="1"/>
        <c:majorTickMark val="out"/>
        <c:minorTickMark val="none"/>
        <c:tickLblPos val="nextTo"/>
        <c:crossAx val="148650240"/>
        <c:crosses val="autoZero"/>
        <c:crossBetween val="between"/>
      </c:valAx>
    </c:plotArea>
    <c:legend>
      <c:legendPos val="r"/>
      <c:overlay val="0"/>
    </c:legend>
    <c:plotVisOnly val="1"/>
    <c:dispBlanksAs val="gap"/>
    <c:showDLblsOverMax val="0"/>
  </c:chart>
  <c:spPr>
    <a:ln>
      <a:noFill/>
    </a:ln>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 C3'!$B$4</c:f>
              <c:strCache>
                <c:ptCount val="1"/>
                <c:pt idx="0">
                  <c:v>2010</c:v>
                </c:pt>
              </c:strCache>
            </c:strRef>
          </c:tx>
          <c:invertIfNegative val="0"/>
          <c:cat>
            <c:strRef>
              <c:f>'Chart C3'!$A$5:$A$22</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C3'!$B$5:$B$22</c:f>
              <c:numCache>
                <c:formatCode>0%</c:formatCode>
                <c:ptCount val="18"/>
                <c:pt idx="0">
                  <c:v>9.9981519127702825E-2</c:v>
                </c:pt>
                <c:pt idx="1">
                  <c:v>1.4784697837737941E-2</c:v>
                </c:pt>
                <c:pt idx="2">
                  <c:v>6.6346331546849005E-2</c:v>
                </c:pt>
                <c:pt idx="3">
                  <c:v>1.0718905932360008E-2</c:v>
                </c:pt>
                <c:pt idx="4">
                  <c:v>5.8953982627980038E-2</c:v>
                </c:pt>
                <c:pt idx="5">
                  <c:v>1.3860654222879319E-2</c:v>
                </c:pt>
                <c:pt idx="6">
                  <c:v>3.73313620402883E-2</c:v>
                </c:pt>
                <c:pt idx="7">
                  <c:v>4.805026797264831E-2</c:v>
                </c:pt>
                <c:pt idx="8">
                  <c:v>0.16041397153945666</c:v>
                </c:pt>
                <c:pt idx="9">
                  <c:v>3.2341526520051747E-2</c:v>
                </c:pt>
                <c:pt idx="10">
                  <c:v>0.22565145074847534</c:v>
                </c:pt>
                <c:pt idx="11">
                  <c:v>2.8275734614673812E-2</c:v>
                </c:pt>
                <c:pt idx="12">
                  <c:v>3.2526335243023473E-2</c:v>
                </c:pt>
                <c:pt idx="13">
                  <c:v>6.3943818148216591E-2</c:v>
                </c:pt>
                <c:pt idx="14">
                  <c:v>1.7556828682313806E-2</c:v>
                </c:pt>
                <c:pt idx="15">
                  <c:v>5.5812234337460728E-2</c:v>
                </c:pt>
                <c:pt idx="16">
                  <c:v>1.3675845499907595E-2</c:v>
                </c:pt>
                <c:pt idx="17">
                  <c:v>1.9774533357974498E-2</c:v>
                </c:pt>
              </c:numCache>
            </c:numRef>
          </c:val>
        </c:ser>
        <c:ser>
          <c:idx val="1"/>
          <c:order val="1"/>
          <c:tx>
            <c:strRef>
              <c:f>'Chart C3'!$C$4</c:f>
              <c:strCache>
                <c:ptCount val="1"/>
                <c:pt idx="0">
                  <c:v>2011</c:v>
                </c:pt>
              </c:strCache>
            </c:strRef>
          </c:tx>
          <c:invertIfNegative val="0"/>
          <c:cat>
            <c:strRef>
              <c:f>'Chart C3'!$A$5:$A$22</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C3'!$C$5:$C$22</c:f>
              <c:numCache>
                <c:formatCode>0%</c:formatCode>
                <c:ptCount val="18"/>
                <c:pt idx="0">
                  <c:v>0.12630232133065253</c:v>
                </c:pt>
                <c:pt idx="1">
                  <c:v>1.6267592761835131E-2</c:v>
                </c:pt>
                <c:pt idx="2">
                  <c:v>6.4704807165052086E-2</c:v>
                </c:pt>
                <c:pt idx="3">
                  <c:v>1.4988119173825625E-2</c:v>
                </c:pt>
                <c:pt idx="4">
                  <c:v>8.3714129044050442E-2</c:v>
                </c:pt>
                <c:pt idx="5">
                  <c:v>1.5353683056114056E-2</c:v>
                </c:pt>
                <c:pt idx="6">
                  <c:v>3.3997441052823978E-2</c:v>
                </c:pt>
                <c:pt idx="7">
                  <c:v>3.8018643757996712E-2</c:v>
                </c:pt>
                <c:pt idx="8">
                  <c:v>0.13653811003472857</c:v>
                </c:pt>
                <c:pt idx="9">
                  <c:v>4.459879363918845E-2</c:v>
                </c:pt>
                <c:pt idx="10">
                  <c:v>0.18040577590934015</c:v>
                </c:pt>
                <c:pt idx="11">
                  <c:v>3.3814659111679767E-2</c:v>
                </c:pt>
                <c:pt idx="12">
                  <c:v>3.874977152257357E-2</c:v>
                </c:pt>
                <c:pt idx="13">
                  <c:v>6.580149881191738E-2</c:v>
                </c:pt>
                <c:pt idx="14">
                  <c:v>2.1568269055017363E-2</c:v>
                </c:pt>
                <c:pt idx="15">
                  <c:v>4.9716687991226464E-2</c:v>
                </c:pt>
                <c:pt idx="16">
                  <c:v>1.6450374702979345E-2</c:v>
                </c:pt>
                <c:pt idx="17">
                  <c:v>1.9009321878998356E-2</c:v>
                </c:pt>
              </c:numCache>
            </c:numRef>
          </c:val>
        </c:ser>
        <c:ser>
          <c:idx val="2"/>
          <c:order val="2"/>
          <c:tx>
            <c:strRef>
              <c:f>'Chart C3'!$D$4</c:f>
              <c:strCache>
                <c:ptCount val="1"/>
                <c:pt idx="0">
                  <c:v>2012</c:v>
                </c:pt>
              </c:strCache>
            </c:strRef>
          </c:tx>
          <c:invertIfNegative val="0"/>
          <c:cat>
            <c:strRef>
              <c:f>'Chart C3'!$A$5:$A$22</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C3'!$D$5:$D$22</c:f>
              <c:numCache>
                <c:formatCode>0%</c:formatCode>
                <c:ptCount val="18"/>
                <c:pt idx="0">
                  <c:v>0.11802942182689018</c:v>
                </c:pt>
                <c:pt idx="1">
                  <c:v>1.6250427642832705E-2</c:v>
                </c:pt>
                <c:pt idx="2">
                  <c:v>4.8580225795415669E-2</c:v>
                </c:pt>
                <c:pt idx="3">
                  <c:v>1.6592541908997605E-2</c:v>
                </c:pt>
                <c:pt idx="4">
                  <c:v>8.2620595278823122E-2</c:v>
                </c:pt>
                <c:pt idx="5">
                  <c:v>1.1973999315771467E-2</c:v>
                </c:pt>
                <c:pt idx="6">
                  <c:v>3.8829969209716042E-2</c:v>
                </c:pt>
                <c:pt idx="7">
                  <c:v>3.7119397878891548E-2</c:v>
                </c:pt>
                <c:pt idx="8">
                  <c:v>0.17071501881628465</c:v>
                </c:pt>
                <c:pt idx="9">
                  <c:v>4.396168320218953E-2</c:v>
                </c:pt>
                <c:pt idx="10">
                  <c:v>0.2182689018132056</c:v>
                </c:pt>
                <c:pt idx="11">
                  <c:v>2.7711255559356825E-2</c:v>
                </c:pt>
                <c:pt idx="12">
                  <c:v>3.5921997947314405E-2</c:v>
                </c:pt>
                <c:pt idx="13">
                  <c:v>4.396168320218953E-2</c:v>
                </c:pt>
                <c:pt idx="14">
                  <c:v>2.3605884365378037E-2</c:v>
                </c:pt>
                <c:pt idx="15">
                  <c:v>4.2080054738282587E-2</c:v>
                </c:pt>
                <c:pt idx="16">
                  <c:v>1.2316113581936367E-2</c:v>
                </c:pt>
                <c:pt idx="17">
                  <c:v>1.1460827916524119E-2</c:v>
                </c:pt>
              </c:numCache>
            </c:numRef>
          </c:val>
        </c:ser>
        <c:ser>
          <c:idx val="3"/>
          <c:order val="3"/>
          <c:tx>
            <c:strRef>
              <c:f>'Chart C3'!$E$4</c:f>
              <c:strCache>
                <c:ptCount val="1"/>
                <c:pt idx="0">
                  <c:v>2013</c:v>
                </c:pt>
              </c:strCache>
            </c:strRef>
          </c:tx>
          <c:invertIfNegative val="0"/>
          <c:cat>
            <c:strRef>
              <c:f>'Chart C3'!$A$5:$A$22</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C3'!$E$5:$E$22</c:f>
              <c:numCache>
                <c:formatCode>0%</c:formatCode>
                <c:ptCount val="18"/>
                <c:pt idx="0">
                  <c:v>0.10446009389671361</c:v>
                </c:pt>
                <c:pt idx="1">
                  <c:v>1.2715179968701095E-2</c:v>
                </c:pt>
                <c:pt idx="2">
                  <c:v>3.9319248826291078E-2</c:v>
                </c:pt>
                <c:pt idx="3">
                  <c:v>1.9953051643192488E-2</c:v>
                </c:pt>
                <c:pt idx="4">
                  <c:v>8.5485133020344287E-2</c:v>
                </c:pt>
                <c:pt idx="5">
                  <c:v>1.0172143974960876E-2</c:v>
                </c:pt>
                <c:pt idx="6">
                  <c:v>4.9491392801251956E-2</c:v>
                </c:pt>
                <c:pt idx="7">
                  <c:v>4.2840375586854461E-2</c:v>
                </c:pt>
                <c:pt idx="8">
                  <c:v>0.18485915492957747</c:v>
                </c:pt>
                <c:pt idx="9">
                  <c:v>3.5015649452269169E-2</c:v>
                </c:pt>
                <c:pt idx="10">
                  <c:v>0.20520344287949921</c:v>
                </c:pt>
                <c:pt idx="11">
                  <c:v>2.4843505477308295E-2</c:v>
                </c:pt>
                <c:pt idx="12">
                  <c:v>3.227699530516432E-2</c:v>
                </c:pt>
                <c:pt idx="13">
                  <c:v>4.7730829420970268E-2</c:v>
                </c:pt>
                <c:pt idx="14">
                  <c:v>2.7582159624413145E-2</c:v>
                </c:pt>
                <c:pt idx="15">
                  <c:v>4.7926447574334896E-2</c:v>
                </c:pt>
                <c:pt idx="16">
                  <c:v>9.7809076682316125E-3</c:v>
                </c:pt>
                <c:pt idx="17">
                  <c:v>2.0344287949921751E-2</c:v>
                </c:pt>
              </c:numCache>
            </c:numRef>
          </c:val>
        </c:ser>
        <c:ser>
          <c:idx val="4"/>
          <c:order val="4"/>
          <c:tx>
            <c:strRef>
              <c:f>'Chart C3'!$F$4</c:f>
              <c:strCache>
                <c:ptCount val="1"/>
                <c:pt idx="0">
                  <c:v>2014</c:v>
                </c:pt>
              </c:strCache>
            </c:strRef>
          </c:tx>
          <c:invertIfNegative val="0"/>
          <c:cat>
            <c:strRef>
              <c:f>'Chart C3'!$A$5:$A$22</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C3'!$F$5:$F$22</c:f>
              <c:numCache>
                <c:formatCode>0%</c:formatCode>
                <c:ptCount val="18"/>
                <c:pt idx="0">
                  <c:v>0.10794689243794497</c:v>
                </c:pt>
                <c:pt idx="1">
                  <c:v>1.7510101981912642E-2</c:v>
                </c:pt>
                <c:pt idx="2">
                  <c:v>3.9638252838175868E-2</c:v>
                </c:pt>
                <c:pt idx="3">
                  <c:v>2.1935732153165289E-2</c:v>
                </c:pt>
                <c:pt idx="4">
                  <c:v>7.792957475466615E-2</c:v>
                </c:pt>
                <c:pt idx="5">
                  <c:v>1.1160284779680585E-2</c:v>
                </c:pt>
                <c:pt idx="6">
                  <c:v>3.4635366557629402E-2</c:v>
                </c:pt>
                <c:pt idx="7">
                  <c:v>4.1947277275351164E-2</c:v>
                </c:pt>
                <c:pt idx="8">
                  <c:v>0.21473927265730228</c:v>
                </c:pt>
                <c:pt idx="9">
                  <c:v>4.5410813931114104E-2</c:v>
                </c:pt>
                <c:pt idx="10">
                  <c:v>0.18279776794304406</c:v>
                </c:pt>
                <c:pt idx="11">
                  <c:v>3.1556667308062343E-2</c:v>
                </c:pt>
                <c:pt idx="12">
                  <c:v>3.8483740619588223E-2</c:v>
                </c:pt>
                <c:pt idx="13">
                  <c:v>4.4641139118722341E-2</c:v>
                </c:pt>
                <c:pt idx="14">
                  <c:v>2.4244756590340581E-2</c:v>
                </c:pt>
                <c:pt idx="15">
                  <c:v>3.6174716182412928E-2</c:v>
                </c:pt>
                <c:pt idx="16">
                  <c:v>1.0775447373484702E-2</c:v>
                </c:pt>
                <c:pt idx="17">
                  <c:v>1.8472195497402349E-2</c:v>
                </c:pt>
              </c:numCache>
            </c:numRef>
          </c:val>
        </c:ser>
        <c:ser>
          <c:idx val="5"/>
          <c:order val="5"/>
          <c:tx>
            <c:strRef>
              <c:f>'Chart C3'!$G$4</c:f>
              <c:strCache>
                <c:ptCount val="1"/>
                <c:pt idx="0">
                  <c:v>2015</c:v>
                </c:pt>
              </c:strCache>
            </c:strRef>
          </c:tx>
          <c:invertIfNegative val="0"/>
          <c:cat>
            <c:strRef>
              <c:f>'Chart C3'!$A$5:$A$22</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C3'!$G$5:$G$22</c:f>
              <c:numCache>
                <c:formatCode>0%</c:formatCode>
                <c:ptCount val="18"/>
                <c:pt idx="0">
                  <c:v>0.10489264343541006</c:v>
                </c:pt>
                <c:pt idx="1">
                  <c:v>1.7951425554382259E-2</c:v>
                </c:pt>
                <c:pt idx="2">
                  <c:v>5.0334389299542412E-2</c:v>
                </c:pt>
                <c:pt idx="3">
                  <c:v>1.9359380499824004E-2</c:v>
                </c:pt>
                <c:pt idx="4">
                  <c:v>7.1453713481168607E-2</c:v>
                </c:pt>
                <c:pt idx="5">
                  <c:v>1.9535374868004225E-2</c:v>
                </c:pt>
                <c:pt idx="6">
                  <c:v>4.9102428722280884E-2</c:v>
                </c:pt>
                <c:pt idx="7">
                  <c:v>5.2798310454065467E-2</c:v>
                </c:pt>
                <c:pt idx="8">
                  <c:v>0.19306582189369939</c:v>
                </c:pt>
                <c:pt idx="9">
                  <c:v>4.5406546990496302E-2</c:v>
                </c:pt>
                <c:pt idx="10">
                  <c:v>0.16525871172122492</c:v>
                </c:pt>
                <c:pt idx="11">
                  <c:v>2.8159098908834918E-2</c:v>
                </c:pt>
                <c:pt idx="12">
                  <c:v>3.5374868004223868E-2</c:v>
                </c:pt>
                <c:pt idx="13">
                  <c:v>4.8750439985920449E-2</c:v>
                </c:pt>
                <c:pt idx="14">
                  <c:v>2.7631115804294261E-2</c:v>
                </c:pt>
                <c:pt idx="15">
                  <c:v>3.3790918690601898E-2</c:v>
                </c:pt>
                <c:pt idx="16">
                  <c:v>1.9007391763463569E-2</c:v>
                </c:pt>
                <c:pt idx="17">
                  <c:v>1.8127419922562477E-2</c:v>
                </c:pt>
              </c:numCache>
            </c:numRef>
          </c:val>
        </c:ser>
        <c:ser>
          <c:idx val="6"/>
          <c:order val="6"/>
          <c:tx>
            <c:strRef>
              <c:f>'Chart C3'!$H$4</c:f>
              <c:strCache>
                <c:ptCount val="1"/>
                <c:pt idx="0">
                  <c:v>2016</c:v>
                </c:pt>
              </c:strCache>
            </c:strRef>
          </c:tx>
          <c:invertIfNegative val="0"/>
          <c:cat>
            <c:strRef>
              <c:f>'Chart C3'!$A$5:$A$22</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C3'!$H$5:$H$22</c:f>
              <c:numCache>
                <c:formatCode>0%</c:formatCode>
                <c:ptCount val="18"/>
                <c:pt idx="0">
                  <c:v>0.11716145419907922</c:v>
                </c:pt>
                <c:pt idx="1">
                  <c:v>1.9685664391173203E-2</c:v>
                </c:pt>
                <c:pt idx="2">
                  <c:v>4.5721543102079695E-2</c:v>
                </c:pt>
                <c:pt idx="3">
                  <c:v>1.7304334021273217E-2</c:v>
                </c:pt>
                <c:pt idx="4">
                  <c:v>6.0644546753452926E-2</c:v>
                </c:pt>
                <c:pt idx="5">
                  <c:v>1.5558025083346564E-2</c:v>
                </c:pt>
                <c:pt idx="6">
                  <c:v>5.1119225273852993E-2</c:v>
                </c:pt>
                <c:pt idx="7">
                  <c:v>5.5564375297666294E-2</c:v>
                </c:pt>
                <c:pt idx="8">
                  <c:v>0.20463565645340531</c:v>
                </c:pt>
                <c:pt idx="9">
                  <c:v>4.2705191300206384E-2</c:v>
                </c:pt>
                <c:pt idx="10">
                  <c:v>0.14986505794570568</c:v>
                </c:pt>
                <c:pt idx="11">
                  <c:v>2.8734719796793141E-2</c:v>
                </c:pt>
                <c:pt idx="12">
                  <c:v>3.8101285918399744E-2</c:v>
                </c:pt>
                <c:pt idx="13">
                  <c:v>5.5881886013652959E-2</c:v>
                </c:pt>
                <c:pt idx="14">
                  <c:v>2.8417209080806478E-2</c:v>
                </c:pt>
                <c:pt idx="15">
                  <c:v>3.5402444832513098E-2</c:v>
                </c:pt>
                <c:pt idx="16">
                  <c:v>1.873313224321321E-2</c:v>
                </c:pt>
                <c:pt idx="17">
                  <c:v>1.4764248293379901E-2</c:v>
                </c:pt>
              </c:numCache>
            </c:numRef>
          </c:val>
        </c:ser>
        <c:ser>
          <c:idx val="7"/>
          <c:order val="7"/>
          <c:tx>
            <c:strRef>
              <c:f>'Chart C3'!$I$4</c:f>
              <c:strCache>
                <c:ptCount val="1"/>
                <c:pt idx="0">
                  <c:v>2017</c:v>
                </c:pt>
              </c:strCache>
            </c:strRef>
          </c:tx>
          <c:invertIfNegative val="0"/>
          <c:cat>
            <c:strRef>
              <c:f>'Chart C3'!$A$5:$A$22</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C3'!$I$5:$I$22</c:f>
              <c:numCache>
                <c:formatCode>0%</c:formatCode>
                <c:ptCount val="18"/>
                <c:pt idx="0">
                  <c:v>0.11007571345369831</c:v>
                </c:pt>
                <c:pt idx="1">
                  <c:v>1.5579499126383227E-2</c:v>
                </c:pt>
                <c:pt idx="2">
                  <c:v>5.1106581246359931E-2</c:v>
                </c:pt>
                <c:pt idx="3">
                  <c:v>1.6016307513104251E-2</c:v>
                </c:pt>
                <c:pt idx="4">
                  <c:v>5.3727431566686079E-2</c:v>
                </c:pt>
                <c:pt idx="5">
                  <c:v>1.0337798485730926E-2</c:v>
                </c:pt>
                <c:pt idx="6">
                  <c:v>4.7320908561444379E-2</c:v>
                </c:pt>
                <c:pt idx="7">
                  <c:v>4.6738497379149681E-2</c:v>
                </c:pt>
                <c:pt idx="8">
                  <c:v>0.19554455445544555</c:v>
                </c:pt>
                <c:pt idx="9">
                  <c:v>3.5381479324403026E-2</c:v>
                </c:pt>
                <c:pt idx="10">
                  <c:v>0.19481654047757718</c:v>
                </c:pt>
                <c:pt idx="11">
                  <c:v>3.392545136866628E-2</c:v>
                </c:pt>
                <c:pt idx="12">
                  <c:v>3.5090273733255677E-2</c:v>
                </c:pt>
                <c:pt idx="13">
                  <c:v>5.4309842748980777E-2</c:v>
                </c:pt>
                <c:pt idx="14">
                  <c:v>2.8246942341292953E-2</c:v>
                </c:pt>
                <c:pt idx="15">
                  <c:v>4.2952824694234129E-2</c:v>
                </c:pt>
                <c:pt idx="16">
                  <c:v>1.3832265579499126E-2</c:v>
                </c:pt>
                <c:pt idx="17">
                  <c:v>1.4997087944088527E-2</c:v>
                </c:pt>
              </c:numCache>
            </c:numRef>
          </c:val>
        </c:ser>
        <c:dLbls>
          <c:showLegendKey val="0"/>
          <c:showVal val="0"/>
          <c:showCatName val="0"/>
          <c:showSerName val="0"/>
          <c:showPercent val="0"/>
          <c:showBubbleSize val="0"/>
        </c:dLbls>
        <c:gapWidth val="150"/>
        <c:axId val="148583552"/>
        <c:axId val="148585088"/>
      </c:barChart>
      <c:catAx>
        <c:axId val="148583552"/>
        <c:scaling>
          <c:orientation val="minMax"/>
        </c:scaling>
        <c:delete val="0"/>
        <c:axPos val="b"/>
        <c:majorTickMark val="out"/>
        <c:minorTickMark val="none"/>
        <c:tickLblPos val="nextTo"/>
        <c:crossAx val="148585088"/>
        <c:crosses val="autoZero"/>
        <c:auto val="1"/>
        <c:lblAlgn val="ctr"/>
        <c:lblOffset val="100"/>
        <c:noMultiLvlLbl val="0"/>
      </c:catAx>
      <c:valAx>
        <c:axId val="148585088"/>
        <c:scaling>
          <c:orientation val="minMax"/>
        </c:scaling>
        <c:delete val="0"/>
        <c:axPos val="l"/>
        <c:majorGridlines/>
        <c:numFmt formatCode="0%" sourceLinked="1"/>
        <c:majorTickMark val="out"/>
        <c:minorTickMark val="none"/>
        <c:tickLblPos val="nextTo"/>
        <c:crossAx val="148583552"/>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 C3'!$B$25</c:f>
              <c:strCache>
                <c:ptCount val="1"/>
                <c:pt idx="0">
                  <c:v>2010</c:v>
                </c:pt>
              </c:strCache>
            </c:strRef>
          </c:tx>
          <c:invertIfNegative val="0"/>
          <c:cat>
            <c:strRef>
              <c:f>'Chart C3'!$A$26:$A$43</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C3'!$B$26:$B$43</c:f>
              <c:numCache>
                <c:formatCode>0%</c:formatCode>
                <c:ptCount val="18"/>
                <c:pt idx="0">
                  <c:v>5.2472915685350917E-2</c:v>
                </c:pt>
                <c:pt idx="1">
                  <c:v>1.3377296278850682E-2</c:v>
                </c:pt>
                <c:pt idx="2">
                  <c:v>7.1502590673575131E-2</c:v>
                </c:pt>
                <c:pt idx="3">
                  <c:v>1.6957136128120585E-2</c:v>
                </c:pt>
                <c:pt idx="4">
                  <c:v>5.7748469147432875E-2</c:v>
                </c:pt>
                <c:pt idx="5">
                  <c:v>1.6203485633537448E-2</c:v>
                </c:pt>
                <c:pt idx="6">
                  <c:v>5.7089024964672636E-2</c:v>
                </c:pt>
                <c:pt idx="7">
                  <c:v>6.2176165803108807E-2</c:v>
                </c:pt>
                <c:pt idx="8">
                  <c:v>0.1399905793688177</c:v>
                </c:pt>
                <c:pt idx="9">
                  <c:v>5.5110692416391896E-2</c:v>
                </c:pt>
                <c:pt idx="10">
                  <c:v>0.17983984926990107</c:v>
                </c:pt>
                <c:pt idx="11">
                  <c:v>4.408855393311352E-2</c:v>
                </c:pt>
                <c:pt idx="12">
                  <c:v>3.5704192180876115E-2</c:v>
                </c:pt>
                <c:pt idx="13">
                  <c:v>5.7748469147432875E-2</c:v>
                </c:pt>
                <c:pt idx="14">
                  <c:v>2.2986340084785679E-2</c:v>
                </c:pt>
                <c:pt idx="15">
                  <c:v>6.2647197362223267E-2</c:v>
                </c:pt>
                <c:pt idx="16">
                  <c:v>1.5073009891662742E-2</c:v>
                </c:pt>
                <c:pt idx="17">
                  <c:v>3.9284032030146021E-2</c:v>
                </c:pt>
              </c:numCache>
            </c:numRef>
          </c:val>
        </c:ser>
        <c:ser>
          <c:idx val="1"/>
          <c:order val="1"/>
          <c:tx>
            <c:strRef>
              <c:f>'Chart C3'!$C$25</c:f>
              <c:strCache>
                <c:ptCount val="1"/>
                <c:pt idx="0">
                  <c:v>2011</c:v>
                </c:pt>
              </c:strCache>
            </c:strRef>
          </c:tx>
          <c:invertIfNegative val="0"/>
          <c:cat>
            <c:strRef>
              <c:f>'Chart C3'!$A$26:$A$43</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C3'!$C$26:$C$43</c:f>
              <c:numCache>
                <c:formatCode>0%</c:formatCode>
                <c:ptCount val="18"/>
                <c:pt idx="0">
                  <c:v>8.0250899363527348E-2</c:v>
                </c:pt>
                <c:pt idx="1">
                  <c:v>1.3190665067798174E-2</c:v>
                </c:pt>
                <c:pt idx="2">
                  <c:v>6.7982658426344433E-2</c:v>
                </c:pt>
                <c:pt idx="3">
                  <c:v>2.5827875657227193E-2</c:v>
                </c:pt>
                <c:pt idx="4">
                  <c:v>7.5454293884328019E-2</c:v>
                </c:pt>
                <c:pt idx="5">
                  <c:v>1.2637210589429019E-2</c:v>
                </c:pt>
                <c:pt idx="6">
                  <c:v>4.6397933769947421E-2</c:v>
                </c:pt>
                <c:pt idx="7">
                  <c:v>5.3131629923438797E-2</c:v>
                </c:pt>
                <c:pt idx="8">
                  <c:v>0.1267410755465363</c:v>
                </c:pt>
                <c:pt idx="9">
                  <c:v>7.2225809427174617E-2</c:v>
                </c:pt>
                <c:pt idx="10">
                  <c:v>0.13790240752698091</c:v>
                </c:pt>
                <c:pt idx="11">
                  <c:v>5.0548842357716076E-2</c:v>
                </c:pt>
                <c:pt idx="12">
                  <c:v>4.3538418965040127E-2</c:v>
                </c:pt>
                <c:pt idx="13">
                  <c:v>6.0234295729176275E-2</c:v>
                </c:pt>
                <c:pt idx="14">
                  <c:v>2.5089936352734987E-2</c:v>
                </c:pt>
                <c:pt idx="15">
                  <c:v>6.0603265381422376E-2</c:v>
                </c:pt>
                <c:pt idx="16">
                  <c:v>1.4851028502905636E-2</c:v>
                </c:pt>
                <c:pt idx="17">
                  <c:v>3.3391753528272297E-2</c:v>
                </c:pt>
              </c:numCache>
            </c:numRef>
          </c:val>
        </c:ser>
        <c:ser>
          <c:idx val="2"/>
          <c:order val="2"/>
          <c:tx>
            <c:strRef>
              <c:f>'Chart C3'!$D$25</c:f>
              <c:strCache>
                <c:ptCount val="1"/>
                <c:pt idx="0">
                  <c:v>2012</c:v>
                </c:pt>
              </c:strCache>
            </c:strRef>
          </c:tx>
          <c:invertIfNegative val="0"/>
          <c:cat>
            <c:strRef>
              <c:f>'Chart C3'!$A$26:$A$43</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C3'!$D$26:$D$43</c:f>
              <c:numCache>
                <c:formatCode>0%</c:formatCode>
                <c:ptCount val="18"/>
                <c:pt idx="0">
                  <c:v>9.3998937865108864E-2</c:v>
                </c:pt>
                <c:pt idx="1">
                  <c:v>1.5223933439546823E-2</c:v>
                </c:pt>
                <c:pt idx="2">
                  <c:v>5.372632324305187E-2</c:v>
                </c:pt>
                <c:pt idx="3">
                  <c:v>2.8500619578686492E-2</c:v>
                </c:pt>
                <c:pt idx="4">
                  <c:v>8.1253319171534791E-2</c:v>
                </c:pt>
                <c:pt idx="5">
                  <c:v>1.009028146574615E-2</c:v>
                </c:pt>
                <c:pt idx="6">
                  <c:v>6.2931492299522038E-2</c:v>
                </c:pt>
                <c:pt idx="7">
                  <c:v>5.1425030978934326E-2</c:v>
                </c:pt>
                <c:pt idx="8">
                  <c:v>0.13896264825632856</c:v>
                </c:pt>
                <c:pt idx="9">
                  <c:v>6.9481324128164282E-2</c:v>
                </c:pt>
                <c:pt idx="10">
                  <c:v>0.14639759249424678</c:v>
                </c:pt>
                <c:pt idx="11">
                  <c:v>3.8059833598867054E-2</c:v>
                </c:pt>
                <c:pt idx="12">
                  <c:v>4.5671800318640467E-2</c:v>
                </c:pt>
                <c:pt idx="13">
                  <c:v>4.6733935209771642E-2</c:v>
                </c:pt>
                <c:pt idx="14">
                  <c:v>2.6641883519206939E-2</c:v>
                </c:pt>
                <c:pt idx="15">
                  <c:v>5.2841210833775888E-2</c:v>
                </c:pt>
                <c:pt idx="16">
                  <c:v>1.4604354753053638E-2</c:v>
                </c:pt>
                <c:pt idx="17">
                  <c:v>2.3455478845813418E-2</c:v>
                </c:pt>
              </c:numCache>
            </c:numRef>
          </c:val>
        </c:ser>
        <c:ser>
          <c:idx val="3"/>
          <c:order val="3"/>
          <c:tx>
            <c:strRef>
              <c:f>'Chart C3'!$E$25</c:f>
              <c:strCache>
                <c:ptCount val="1"/>
                <c:pt idx="0">
                  <c:v>2013</c:v>
                </c:pt>
              </c:strCache>
            </c:strRef>
          </c:tx>
          <c:invertIfNegative val="0"/>
          <c:cat>
            <c:strRef>
              <c:f>'Chart C3'!$A$26:$A$43</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C3'!$E$26:$E$43</c:f>
              <c:numCache>
                <c:formatCode>0%</c:formatCode>
                <c:ptCount val="18"/>
                <c:pt idx="0">
                  <c:v>8.7869150386188102E-2</c:v>
                </c:pt>
                <c:pt idx="1">
                  <c:v>1.3721035892776011E-2</c:v>
                </c:pt>
                <c:pt idx="2">
                  <c:v>5.379373012267151E-2</c:v>
                </c:pt>
                <c:pt idx="3">
                  <c:v>3.0804179918218991E-2</c:v>
                </c:pt>
                <c:pt idx="4">
                  <c:v>7.1785552021808266E-2</c:v>
                </c:pt>
                <c:pt idx="5">
                  <c:v>1.117673784643344E-2</c:v>
                </c:pt>
                <c:pt idx="6">
                  <c:v>6.7060427078600632E-2</c:v>
                </c:pt>
                <c:pt idx="7">
                  <c:v>5.2885052248977736E-2</c:v>
                </c:pt>
                <c:pt idx="8">
                  <c:v>0.14747841890049979</c:v>
                </c:pt>
                <c:pt idx="9">
                  <c:v>5.14311676510677E-2</c:v>
                </c:pt>
                <c:pt idx="10">
                  <c:v>0.1627442071785552</c:v>
                </c:pt>
                <c:pt idx="11">
                  <c:v>3.9164016356201724E-2</c:v>
                </c:pt>
                <c:pt idx="12">
                  <c:v>3.8073602907769198E-2</c:v>
                </c:pt>
                <c:pt idx="13">
                  <c:v>4.3434802362562475E-2</c:v>
                </c:pt>
                <c:pt idx="14">
                  <c:v>2.8805088596092685E-2</c:v>
                </c:pt>
                <c:pt idx="15">
                  <c:v>5.134029986369832E-2</c:v>
                </c:pt>
                <c:pt idx="16">
                  <c:v>1.5901862789641071E-2</c:v>
                </c:pt>
                <c:pt idx="17">
                  <c:v>3.2530667878237163E-2</c:v>
                </c:pt>
              </c:numCache>
            </c:numRef>
          </c:val>
        </c:ser>
        <c:ser>
          <c:idx val="4"/>
          <c:order val="4"/>
          <c:tx>
            <c:strRef>
              <c:f>'Chart C3'!$F$25</c:f>
              <c:strCache>
                <c:ptCount val="1"/>
                <c:pt idx="0">
                  <c:v>2014</c:v>
                </c:pt>
              </c:strCache>
            </c:strRef>
          </c:tx>
          <c:invertIfNegative val="0"/>
          <c:cat>
            <c:strRef>
              <c:f>'Chart C3'!$A$26:$A$43</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C3'!$F$26:$F$43</c:f>
              <c:numCache>
                <c:formatCode>0%</c:formatCode>
                <c:ptCount val="18"/>
                <c:pt idx="0">
                  <c:v>9.1468855970016069E-2</c:v>
                </c:pt>
                <c:pt idx="1">
                  <c:v>1.2493307156880244E-2</c:v>
                </c:pt>
                <c:pt idx="2">
                  <c:v>5.3899696591111906E-2</c:v>
                </c:pt>
                <c:pt idx="3">
                  <c:v>3.2393360699625201E-2</c:v>
                </c:pt>
                <c:pt idx="4">
                  <c:v>7.6387649473496341E-2</c:v>
                </c:pt>
                <c:pt idx="5">
                  <c:v>1.3385686239514546E-2</c:v>
                </c:pt>
                <c:pt idx="6">
                  <c:v>5.5862930572907372E-2</c:v>
                </c:pt>
                <c:pt idx="7">
                  <c:v>4.8188470462252365E-2</c:v>
                </c:pt>
                <c:pt idx="8">
                  <c:v>0.16419775120471175</c:v>
                </c:pt>
                <c:pt idx="9">
                  <c:v>6.612529002320186E-2</c:v>
                </c:pt>
                <c:pt idx="10">
                  <c:v>0.14295912903801536</c:v>
                </c:pt>
                <c:pt idx="11">
                  <c:v>4.1763341067285381E-2</c:v>
                </c:pt>
                <c:pt idx="12">
                  <c:v>4.1227913617704802E-2</c:v>
                </c:pt>
                <c:pt idx="13">
                  <c:v>4.5779046939139749E-2</c:v>
                </c:pt>
                <c:pt idx="14">
                  <c:v>2.9002320185614848E-2</c:v>
                </c:pt>
                <c:pt idx="15">
                  <c:v>4.1763341067285381E-2</c:v>
                </c:pt>
                <c:pt idx="16">
                  <c:v>1.2939496698197394E-2</c:v>
                </c:pt>
                <c:pt idx="17">
                  <c:v>3.0162412993039442E-2</c:v>
                </c:pt>
              </c:numCache>
            </c:numRef>
          </c:val>
        </c:ser>
        <c:ser>
          <c:idx val="5"/>
          <c:order val="5"/>
          <c:tx>
            <c:strRef>
              <c:f>'Chart C3'!$G$25</c:f>
              <c:strCache>
                <c:ptCount val="1"/>
                <c:pt idx="0">
                  <c:v>2015</c:v>
                </c:pt>
              </c:strCache>
            </c:strRef>
          </c:tx>
          <c:invertIfNegative val="0"/>
          <c:cat>
            <c:strRef>
              <c:f>'Chart C3'!$A$26:$A$43</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C3'!$G$26:$G$43</c:f>
              <c:numCache>
                <c:formatCode>0%</c:formatCode>
                <c:ptCount val="18"/>
                <c:pt idx="0">
                  <c:v>8.3790068095000836E-2</c:v>
                </c:pt>
                <c:pt idx="1">
                  <c:v>1.4781597741238996E-2</c:v>
                </c:pt>
                <c:pt idx="2">
                  <c:v>5.6552067762830095E-2</c:v>
                </c:pt>
                <c:pt idx="3">
                  <c:v>3.0808835741571169E-2</c:v>
                </c:pt>
                <c:pt idx="4">
                  <c:v>7.1416708188008632E-2</c:v>
                </c:pt>
                <c:pt idx="5">
                  <c:v>1.4698555057299452E-2</c:v>
                </c:pt>
                <c:pt idx="6">
                  <c:v>6.7430659358910475E-2</c:v>
                </c:pt>
                <c:pt idx="7">
                  <c:v>6.1368543431323704E-2</c:v>
                </c:pt>
                <c:pt idx="8">
                  <c:v>0.15412722139179538</c:v>
                </c:pt>
                <c:pt idx="9">
                  <c:v>6.0953330011625978E-2</c:v>
                </c:pt>
                <c:pt idx="10">
                  <c:v>0.15097159940209268</c:v>
                </c:pt>
                <c:pt idx="11">
                  <c:v>3.6289652881581133E-2</c:v>
                </c:pt>
                <c:pt idx="12">
                  <c:v>3.6704866301278859E-2</c:v>
                </c:pt>
                <c:pt idx="13">
                  <c:v>4.094004318219565E-2</c:v>
                </c:pt>
                <c:pt idx="14">
                  <c:v>2.5660189337319381E-2</c:v>
                </c:pt>
                <c:pt idx="15">
                  <c:v>4.1770470021591101E-2</c:v>
                </c:pt>
                <c:pt idx="16">
                  <c:v>2.0179372197309416E-2</c:v>
                </c:pt>
                <c:pt idx="17">
                  <c:v>3.1556219897027074E-2</c:v>
                </c:pt>
              </c:numCache>
            </c:numRef>
          </c:val>
        </c:ser>
        <c:ser>
          <c:idx val="6"/>
          <c:order val="6"/>
          <c:tx>
            <c:strRef>
              <c:f>'Chart C3'!$H$25</c:f>
              <c:strCache>
                <c:ptCount val="1"/>
                <c:pt idx="0">
                  <c:v>2016</c:v>
                </c:pt>
              </c:strCache>
            </c:strRef>
          </c:tx>
          <c:invertIfNegative val="0"/>
          <c:cat>
            <c:strRef>
              <c:f>'Chart C3'!$A$26:$A$43</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C3'!$H$26:$H$43</c:f>
              <c:numCache>
                <c:formatCode>0%</c:formatCode>
                <c:ptCount val="18"/>
                <c:pt idx="0">
                  <c:v>0.10104945142311973</c:v>
                </c:pt>
                <c:pt idx="1">
                  <c:v>1.3754173954523772E-2</c:v>
                </c:pt>
                <c:pt idx="2">
                  <c:v>5.692478931467642E-2</c:v>
                </c:pt>
                <c:pt idx="3">
                  <c:v>2.7110828430593099E-2</c:v>
                </c:pt>
                <c:pt idx="4">
                  <c:v>7.5528700906344406E-2</c:v>
                </c:pt>
                <c:pt idx="5">
                  <c:v>1.1448560979487994E-2</c:v>
                </c:pt>
                <c:pt idx="6">
                  <c:v>5.4062649069804423E-2</c:v>
                </c:pt>
                <c:pt idx="7">
                  <c:v>5.6368262044840196E-2</c:v>
                </c:pt>
                <c:pt idx="8">
                  <c:v>0.17482906662426459</c:v>
                </c:pt>
                <c:pt idx="9">
                  <c:v>5.8276355541421528E-2</c:v>
                </c:pt>
                <c:pt idx="10">
                  <c:v>0.14119891874701859</c:v>
                </c:pt>
                <c:pt idx="11">
                  <c:v>4.0149467323898874E-2</c:v>
                </c:pt>
                <c:pt idx="12">
                  <c:v>3.3709651772936874E-2</c:v>
                </c:pt>
                <c:pt idx="13">
                  <c:v>4.6350771187788201E-2</c:v>
                </c:pt>
                <c:pt idx="14">
                  <c:v>2.4089680394339324E-2</c:v>
                </c:pt>
                <c:pt idx="15">
                  <c:v>3.8877404992844651E-2</c:v>
                </c:pt>
                <c:pt idx="16">
                  <c:v>1.5662267451105105E-2</c:v>
                </c:pt>
                <c:pt idx="17">
                  <c:v>3.0608999840992208E-2</c:v>
                </c:pt>
              </c:numCache>
            </c:numRef>
          </c:val>
        </c:ser>
        <c:ser>
          <c:idx val="7"/>
          <c:order val="7"/>
          <c:tx>
            <c:strRef>
              <c:f>'Chart C3'!$I$25</c:f>
              <c:strCache>
                <c:ptCount val="1"/>
                <c:pt idx="0">
                  <c:v>2017</c:v>
                </c:pt>
              </c:strCache>
            </c:strRef>
          </c:tx>
          <c:invertIfNegative val="0"/>
          <c:cat>
            <c:strRef>
              <c:f>'Chart C3'!$A$26:$A$43</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C3'!$I$26:$I$43</c:f>
              <c:numCache>
                <c:formatCode>0%</c:formatCode>
                <c:ptCount val="18"/>
                <c:pt idx="0">
                  <c:v>0.11297495513770774</c:v>
                </c:pt>
                <c:pt idx="1">
                  <c:v>1.4043848014355934E-2</c:v>
                </c:pt>
                <c:pt idx="2">
                  <c:v>6.1324802996020909E-2</c:v>
                </c:pt>
                <c:pt idx="3">
                  <c:v>2.5747054692985879E-2</c:v>
                </c:pt>
                <c:pt idx="4">
                  <c:v>5.6799563080283999E-2</c:v>
                </c:pt>
                <c:pt idx="5">
                  <c:v>1.318561285792307E-2</c:v>
                </c:pt>
                <c:pt idx="6">
                  <c:v>4.7671061870952644E-2</c:v>
                </c:pt>
                <c:pt idx="7">
                  <c:v>3.8308496528048686E-2</c:v>
                </c:pt>
                <c:pt idx="8">
                  <c:v>0.19060622610595304</c:v>
                </c:pt>
                <c:pt idx="9">
                  <c:v>5.757977685885933E-2</c:v>
                </c:pt>
                <c:pt idx="10">
                  <c:v>0.15799329016150426</c:v>
                </c:pt>
                <c:pt idx="11">
                  <c:v>4.002496684091441E-2</c:v>
                </c:pt>
                <c:pt idx="12">
                  <c:v>3.292502145587891E-2</c:v>
                </c:pt>
                <c:pt idx="13">
                  <c:v>4.2989779199500665E-2</c:v>
                </c:pt>
                <c:pt idx="14">
                  <c:v>2.4810798158695482E-2</c:v>
                </c:pt>
                <c:pt idx="15">
                  <c:v>3.5733791058750096E-2</c:v>
                </c:pt>
                <c:pt idx="16">
                  <c:v>1.6384489350081924E-2</c:v>
                </c:pt>
                <c:pt idx="17">
                  <c:v>3.0896465631583055E-2</c:v>
                </c:pt>
              </c:numCache>
            </c:numRef>
          </c:val>
        </c:ser>
        <c:dLbls>
          <c:showLegendKey val="0"/>
          <c:showVal val="0"/>
          <c:showCatName val="0"/>
          <c:showSerName val="0"/>
          <c:showPercent val="0"/>
          <c:showBubbleSize val="0"/>
        </c:dLbls>
        <c:gapWidth val="150"/>
        <c:axId val="148721664"/>
        <c:axId val="148723200"/>
      </c:barChart>
      <c:catAx>
        <c:axId val="148721664"/>
        <c:scaling>
          <c:orientation val="minMax"/>
        </c:scaling>
        <c:delete val="0"/>
        <c:axPos val="b"/>
        <c:majorTickMark val="out"/>
        <c:minorTickMark val="none"/>
        <c:tickLblPos val="nextTo"/>
        <c:crossAx val="148723200"/>
        <c:crosses val="autoZero"/>
        <c:auto val="1"/>
        <c:lblAlgn val="ctr"/>
        <c:lblOffset val="100"/>
        <c:noMultiLvlLbl val="0"/>
      </c:catAx>
      <c:valAx>
        <c:axId val="148723200"/>
        <c:scaling>
          <c:orientation val="minMax"/>
          <c:max val="0.25"/>
        </c:scaling>
        <c:delete val="0"/>
        <c:axPos val="l"/>
        <c:majorGridlines/>
        <c:numFmt formatCode="0%" sourceLinked="1"/>
        <c:majorTickMark val="out"/>
        <c:minorTickMark val="none"/>
        <c:tickLblPos val="nextTo"/>
        <c:crossAx val="148721664"/>
        <c:crosses val="autoZero"/>
        <c:crossBetween val="between"/>
      </c:valAx>
    </c:plotArea>
    <c:legend>
      <c:legendPos val="r"/>
      <c:layout/>
      <c:overlay val="0"/>
    </c:legend>
    <c:plotVisOnly val="1"/>
    <c:dispBlanksAs val="gap"/>
    <c:showDLblsOverMax val="0"/>
  </c:chart>
  <c:spPr>
    <a:ln>
      <a:noFill/>
    </a:ln>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 C3'!$B$46</c:f>
              <c:strCache>
                <c:ptCount val="1"/>
                <c:pt idx="0">
                  <c:v>2010</c:v>
                </c:pt>
              </c:strCache>
            </c:strRef>
          </c:tx>
          <c:invertIfNegative val="0"/>
          <c:cat>
            <c:strRef>
              <c:f>'Chart C3'!$A$47:$A$64</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C3'!$B$47:$B$64</c:f>
              <c:numCache>
                <c:formatCode>0%</c:formatCode>
                <c:ptCount val="18"/>
                <c:pt idx="0">
                  <c:v>4.7300125575554623E-2</c:v>
                </c:pt>
                <c:pt idx="1">
                  <c:v>1.444118878191712E-2</c:v>
                </c:pt>
                <c:pt idx="2">
                  <c:v>8.1624110506488073E-2</c:v>
                </c:pt>
                <c:pt idx="3">
                  <c:v>3.0347425701130179E-2</c:v>
                </c:pt>
                <c:pt idx="4">
                  <c:v>4.1439933026370869E-2</c:v>
                </c:pt>
                <c:pt idx="5">
                  <c:v>2.3022185014650483E-2</c:v>
                </c:pt>
                <c:pt idx="6">
                  <c:v>5.6927584763499371E-2</c:v>
                </c:pt>
                <c:pt idx="7">
                  <c:v>6.2997069903725403E-2</c:v>
                </c:pt>
                <c:pt idx="8">
                  <c:v>9.920468815403935E-2</c:v>
                </c:pt>
                <c:pt idx="9">
                  <c:v>7.5763917957304305E-2</c:v>
                </c:pt>
                <c:pt idx="10">
                  <c:v>0.19317706153202177</c:v>
                </c:pt>
                <c:pt idx="11">
                  <c:v>3.7672666387609875E-2</c:v>
                </c:pt>
                <c:pt idx="12">
                  <c:v>3.3696107157806611E-2</c:v>
                </c:pt>
                <c:pt idx="13">
                  <c:v>4.7718710757639178E-2</c:v>
                </c:pt>
                <c:pt idx="14">
                  <c:v>3.809125156969443E-2</c:v>
                </c:pt>
                <c:pt idx="15">
                  <c:v>5.8392632900795313E-2</c:v>
                </c:pt>
                <c:pt idx="16">
                  <c:v>1.4022603599832565E-2</c:v>
                </c:pt>
                <c:pt idx="17">
                  <c:v>4.4160736709920469E-2</c:v>
                </c:pt>
              </c:numCache>
            </c:numRef>
          </c:val>
        </c:ser>
        <c:ser>
          <c:idx val="1"/>
          <c:order val="1"/>
          <c:tx>
            <c:strRef>
              <c:f>'Chart C3'!$C$46</c:f>
              <c:strCache>
                <c:ptCount val="1"/>
                <c:pt idx="0">
                  <c:v>2011</c:v>
                </c:pt>
              </c:strCache>
            </c:strRef>
          </c:tx>
          <c:invertIfNegative val="0"/>
          <c:cat>
            <c:strRef>
              <c:f>'Chart C3'!$A$47:$A$64</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C3'!$C$47:$C$64</c:f>
              <c:numCache>
                <c:formatCode>0%</c:formatCode>
                <c:ptCount val="18"/>
                <c:pt idx="0">
                  <c:v>6.9096431283219434E-2</c:v>
                </c:pt>
                <c:pt idx="1">
                  <c:v>1.6514806378132119E-2</c:v>
                </c:pt>
                <c:pt idx="2">
                  <c:v>7.9157175398633262E-2</c:v>
                </c:pt>
                <c:pt idx="3">
                  <c:v>3.7965072133637055E-2</c:v>
                </c:pt>
                <c:pt idx="4">
                  <c:v>4.2520880789673497E-2</c:v>
                </c:pt>
                <c:pt idx="5">
                  <c:v>2.1829916476841307E-2</c:v>
                </c:pt>
                <c:pt idx="6">
                  <c:v>5.3530751708428248E-2</c:v>
                </c:pt>
                <c:pt idx="7">
                  <c:v>4.5747911921032648E-2</c:v>
                </c:pt>
                <c:pt idx="8">
                  <c:v>9.0356871678056186E-2</c:v>
                </c:pt>
                <c:pt idx="9">
                  <c:v>8.864844343204252E-2</c:v>
                </c:pt>
                <c:pt idx="10">
                  <c:v>0.13990129081245253</c:v>
                </c:pt>
                <c:pt idx="11">
                  <c:v>4.3470007593014427E-2</c:v>
                </c:pt>
                <c:pt idx="12">
                  <c:v>4.1381928625664387E-2</c:v>
                </c:pt>
                <c:pt idx="13">
                  <c:v>5.106302201974184E-2</c:v>
                </c:pt>
                <c:pt idx="14">
                  <c:v>4.4608959757023538E-2</c:v>
                </c:pt>
                <c:pt idx="15">
                  <c:v>7.0994684889901294E-2</c:v>
                </c:pt>
                <c:pt idx="16">
                  <c:v>1.7463933181473046E-2</c:v>
                </c:pt>
                <c:pt idx="17">
                  <c:v>4.1571753986332574E-2</c:v>
                </c:pt>
              </c:numCache>
            </c:numRef>
          </c:val>
        </c:ser>
        <c:ser>
          <c:idx val="2"/>
          <c:order val="2"/>
          <c:tx>
            <c:strRef>
              <c:f>'Chart C3'!$D$46</c:f>
              <c:strCache>
                <c:ptCount val="1"/>
                <c:pt idx="0">
                  <c:v>2012</c:v>
                </c:pt>
              </c:strCache>
            </c:strRef>
          </c:tx>
          <c:invertIfNegative val="0"/>
          <c:cat>
            <c:strRef>
              <c:f>'Chart C3'!$A$47:$A$64</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C3'!$D$47:$D$64</c:f>
              <c:numCache>
                <c:formatCode>0%</c:formatCode>
                <c:ptCount val="18"/>
                <c:pt idx="0">
                  <c:v>9.1062394603709948E-2</c:v>
                </c:pt>
                <c:pt idx="1">
                  <c:v>1.9111860595840361E-2</c:v>
                </c:pt>
                <c:pt idx="2">
                  <c:v>6.1457747798388605E-2</c:v>
                </c:pt>
                <c:pt idx="3">
                  <c:v>4.7967022671913058E-2</c:v>
                </c:pt>
                <c:pt idx="4">
                  <c:v>5.302604459434139E-2</c:v>
                </c:pt>
                <c:pt idx="5">
                  <c:v>1.4802323402660671E-2</c:v>
                </c:pt>
                <c:pt idx="6">
                  <c:v>4.2533258384860412E-2</c:v>
                </c:pt>
                <c:pt idx="7">
                  <c:v>3.6350009368559116E-2</c:v>
                </c:pt>
                <c:pt idx="8">
                  <c:v>8.8813940415964021E-2</c:v>
                </c:pt>
                <c:pt idx="9">
                  <c:v>9.1999250515270747E-2</c:v>
                </c:pt>
                <c:pt idx="10">
                  <c:v>0.15008431703204048</c:v>
                </c:pt>
                <c:pt idx="11">
                  <c:v>4.2908000749484726E-2</c:v>
                </c:pt>
                <c:pt idx="12">
                  <c:v>3.9910061832490164E-2</c:v>
                </c:pt>
                <c:pt idx="13">
                  <c:v>3.7286865280119916E-2</c:v>
                </c:pt>
                <c:pt idx="14">
                  <c:v>4.6842795578040095E-2</c:v>
                </c:pt>
                <c:pt idx="15">
                  <c:v>5.6023983511335959E-2</c:v>
                </c:pt>
                <c:pt idx="16">
                  <c:v>1.3678096308787708E-2</c:v>
                </c:pt>
                <c:pt idx="17">
                  <c:v>3.2415214540003748E-2</c:v>
                </c:pt>
              </c:numCache>
            </c:numRef>
          </c:val>
        </c:ser>
        <c:ser>
          <c:idx val="3"/>
          <c:order val="3"/>
          <c:tx>
            <c:strRef>
              <c:f>'Chart C3'!$E$46</c:f>
              <c:strCache>
                <c:ptCount val="1"/>
                <c:pt idx="0">
                  <c:v>2013</c:v>
                </c:pt>
              </c:strCache>
            </c:strRef>
          </c:tx>
          <c:invertIfNegative val="0"/>
          <c:cat>
            <c:strRef>
              <c:f>'Chart C3'!$A$47:$A$64</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C3'!$E$47:$E$64</c:f>
              <c:numCache>
                <c:formatCode>0%</c:formatCode>
                <c:ptCount val="18"/>
                <c:pt idx="0">
                  <c:v>9.2124203166769489E-2</c:v>
                </c:pt>
                <c:pt idx="1">
                  <c:v>1.7067653711700596E-2</c:v>
                </c:pt>
                <c:pt idx="2">
                  <c:v>7.1355130577832618E-2</c:v>
                </c:pt>
                <c:pt idx="3">
                  <c:v>5.3259304955788608E-2</c:v>
                </c:pt>
                <c:pt idx="4">
                  <c:v>5.0380423606827061E-2</c:v>
                </c:pt>
                <c:pt idx="5">
                  <c:v>1.9535266296524779E-2</c:v>
                </c:pt>
                <c:pt idx="6">
                  <c:v>7.8346699568167796E-2</c:v>
                </c:pt>
                <c:pt idx="7">
                  <c:v>4.0921242031667693E-2</c:v>
                </c:pt>
                <c:pt idx="8">
                  <c:v>0.10343409418054698</c:v>
                </c:pt>
                <c:pt idx="9">
                  <c:v>7.3000205634382073E-2</c:v>
                </c:pt>
                <c:pt idx="10">
                  <c:v>0.13695249845774213</c:v>
                </c:pt>
                <c:pt idx="11">
                  <c:v>4.0921242031667693E-2</c:v>
                </c:pt>
                <c:pt idx="12">
                  <c:v>3.1462060456508331E-2</c:v>
                </c:pt>
                <c:pt idx="13">
                  <c:v>4.0098704503392965E-2</c:v>
                </c:pt>
                <c:pt idx="14">
                  <c:v>4.5650832819247381E-2</c:v>
                </c:pt>
                <c:pt idx="15">
                  <c:v>5.1614229899239153E-2</c:v>
                </c:pt>
                <c:pt idx="16">
                  <c:v>1.6245116183425869E-2</c:v>
                </c:pt>
                <c:pt idx="17">
                  <c:v>3.7631091918568782E-2</c:v>
                </c:pt>
              </c:numCache>
            </c:numRef>
          </c:val>
        </c:ser>
        <c:ser>
          <c:idx val="4"/>
          <c:order val="4"/>
          <c:tx>
            <c:strRef>
              <c:f>'Chart C3'!$F$46</c:f>
              <c:strCache>
                <c:ptCount val="1"/>
                <c:pt idx="0">
                  <c:v>2014</c:v>
                </c:pt>
              </c:strCache>
            </c:strRef>
          </c:tx>
          <c:invertIfNegative val="0"/>
          <c:cat>
            <c:strRef>
              <c:f>'Chart C3'!$A$47:$A$64</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C3'!$F$47:$F$64</c:f>
              <c:numCache>
                <c:formatCode>0%</c:formatCode>
                <c:ptCount val="18"/>
                <c:pt idx="0">
                  <c:v>8.4282005192730172E-2</c:v>
                </c:pt>
                <c:pt idx="1">
                  <c:v>1.6377072099061314E-2</c:v>
                </c:pt>
                <c:pt idx="2">
                  <c:v>6.9103255442380662E-2</c:v>
                </c:pt>
                <c:pt idx="3">
                  <c:v>5.6720591172358698E-2</c:v>
                </c:pt>
                <c:pt idx="4">
                  <c:v>6.0515278609946078E-2</c:v>
                </c:pt>
                <c:pt idx="5">
                  <c:v>2.2768124625524265E-2</c:v>
                </c:pt>
                <c:pt idx="6">
                  <c:v>8.2883962452566406E-2</c:v>
                </c:pt>
                <c:pt idx="7">
                  <c:v>3.5150788895546237E-2</c:v>
                </c:pt>
                <c:pt idx="8">
                  <c:v>0.10225684042340723</c:v>
                </c:pt>
                <c:pt idx="9">
                  <c:v>8.7078090673057718E-2</c:v>
                </c:pt>
                <c:pt idx="10">
                  <c:v>0.12222887956860395</c:v>
                </c:pt>
                <c:pt idx="11">
                  <c:v>3.9944078290393446E-2</c:v>
                </c:pt>
                <c:pt idx="12">
                  <c:v>3.5749950069902135E-2</c:v>
                </c:pt>
                <c:pt idx="13">
                  <c:v>5.5122828040742963E-2</c:v>
                </c:pt>
                <c:pt idx="14">
                  <c:v>4.3539045336528859E-2</c:v>
                </c:pt>
                <c:pt idx="15">
                  <c:v>4.0343519073297383E-2</c:v>
                </c:pt>
                <c:pt idx="16">
                  <c:v>1.737567405632115E-2</c:v>
                </c:pt>
                <c:pt idx="17">
                  <c:v>2.8560015977631317E-2</c:v>
                </c:pt>
              </c:numCache>
            </c:numRef>
          </c:val>
        </c:ser>
        <c:ser>
          <c:idx val="5"/>
          <c:order val="5"/>
          <c:tx>
            <c:strRef>
              <c:f>'Chart C3'!$G$46</c:f>
              <c:strCache>
                <c:ptCount val="1"/>
                <c:pt idx="0">
                  <c:v>2015</c:v>
                </c:pt>
              </c:strCache>
            </c:strRef>
          </c:tx>
          <c:invertIfNegative val="0"/>
          <c:cat>
            <c:strRef>
              <c:f>'Chart C3'!$A$47:$A$64</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C3'!$G$47:$G$64</c:f>
              <c:numCache>
                <c:formatCode>0%</c:formatCode>
                <c:ptCount val="18"/>
                <c:pt idx="0">
                  <c:v>8.4268556802520184E-2</c:v>
                </c:pt>
                <c:pt idx="1">
                  <c:v>1.929513683796023E-2</c:v>
                </c:pt>
                <c:pt idx="2">
                  <c:v>7.4817877534947827E-2</c:v>
                </c:pt>
                <c:pt idx="3">
                  <c:v>4.6072061429415237E-2</c:v>
                </c:pt>
                <c:pt idx="4">
                  <c:v>5.5719629848395354E-2</c:v>
                </c:pt>
                <c:pt idx="5">
                  <c:v>1.929513683796023E-2</c:v>
                </c:pt>
                <c:pt idx="6">
                  <c:v>8.9584563890529628E-2</c:v>
                </c:pt>
                <c:pt idx="7">
                  <c:v>4.6465839732230757E-2</c:v>
                </c:pt>
                <c:pt idx="8">
                  <c:v>0.1073045875172278</c:v>
                </c:pt>
                <c:pt idx="9">
                  <c:v>6.8320535538491822E-2</c:v>
                </c:pt>
                <c:pt idx="10">
                  <c:v>0.13742862768261468</c:v>
                </c:pt>
                <c:pt idx="11">
                  <c:v>4.666272888363851E-2</c:v>
                </c:pt>
                <c:pt idx="12">
                  <c:v>2.6186257137231737E-2</c:v>
                </c:pt>
                <c:pt idx="13">
                  <c:v>4.4693837369560938E-2</c:v>
                </c:pt>
                <c:pt idx="14">
                  <c:v>4.3906280763929904E-2</c:v>
                </c:pt>
                <c:pt idx="15">
                  <c:v>3.5636936404804094E-2</c:v>
                </c:pt>
                <c:pt idx="16">
                  <c:v>2.0279582594999016E-2</c:v>
                </c:pt>
                <c:pt idx="17">
                  <c:v>3.4061823193542035E-2</c:v>
                </c:pt>
              </c:numCache>
            </c:numRef>
          </c:val>
        </c:ser>
        <c:ser>
          <c:idx val="6"/>
          <c:order val="6"/>
          <c:tx>
            <c:strRef>
              <c:f>'Chart C3'!$H$46</c:f>
              <c:strCache>
                <c:ptCount val="1"/>
                <c:pt idx="0">
                  <c:v>2016</c:v>
                </c:pt>
              </c:strCache>
            </c:strRef>
          </c:tx>
          <c:invertIfNegative val="0"/>
          <c:cat>
            <c:strRef>
              <c:f>'Chart C3'!$A$47:$A$64</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C3'!$H$47:$H$64</c:f>
              <c:numCache>
                <c:formatCode>0%</c:formatCode>
                <c:ptCount val="18"/>
                <c:pt idx="0">
                  <c:v>8.3961687385367842E-2</c:v>
                </c:pt>
                <c:pt idx="1">
                  <c:v>1.732219278581618E-2</c:v>
                </c:pt>
                <c:pt idx="2">
                  <c:v>6.9492561646627274E-2</c:v>
                </c:pt>
                <c:pt idx="3">
                  <c:v>4.1980843692683921E-2</c:v>
                </c:pt>
                <c:pt idx="4">
                  <c:v>6.8269818626452011E-2</c:v>
                </c:pt>
                <c:pt idx="5">
                  <c:v>2.1398002853067047E-2</c:v>
                </c:pt>
                <c:pt idx="6">
                  <c:v>8.8445078459343796E-2</c:v>
                </c:pt>
                <c:pt idx="7">
                  <c:v>5.8284083961687383E-2</c:v>
                </c:pt>
                <c:pt idx="8">
                  <c:v>0.11534542490319952</c:v>
                </c:pt>
                <c:pt idx="9">
                  <c:v>7.3568371713878131E-2</c:v>
                </c:pt>
                <c:pt idx="10">
                  <c:v>0.12492357856123905</c:v>
                </c:pt>
                <c:pt idx="11">
                  <c:v>4.3814958222946808E-2</c:v>
                </c:pt>
                <c:pt idx="12">
                  <c:v>2.8123089464030977E-2</c:v>
                </c:pt>
                <c:pt idx="13">
                  <c:v>4.8298349296922762E-2</c:v>
                </c:pt>
                <c:pt idx="14">
                  <c:v>3.566333808844508E-2</c:v>
                </c:pt>
                <c:pt idx="15">
                  <c:v>4.0554310169146117E-2</c:v>
                </c:pt>
                <c:pt idx="16">
                  <c:v>1.3857754228652945E-2</c:v>
                </c:pt>
                <c:pt idx="17">
                  <c:v>2.6696555940493173E-2</c:v>
                </c:pt>
              </c:numCache>
            </c:numRef>
          </c:val>
        </c:ser>
        <c:ser>
          <c:idx val="7"/>
          <c:order val="7"/>
          <c:tx>
            <c:strRef>
              <c:f>'Chart C3'!$I$46</c:f>
              <c:strCache>
                <c:ptCount val="1"/>
                <c:pt idx="0">
                  <c:v>2017</c:v>
                </c:pt>
              </c:strCache>
            </c:strRef>
          </c:tx>
          <c:invertIfNegative val="0"/>
          <c:cat>
            <c:strRef>
              <c:f>'Chart C3'!$A$47:$A$64</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C3'!$I$47:$I$64</c:f>
              <c:numCache>
                <c:formatCode>0%</c:formatCode>
                <c:ptCount val="18"/>
                <c:pt idx="0">
                  <c:v>9.0890564499694321E-2</c:v>
                </c:pt>
                <c:pt idx="1">
                  <c:v>1.5488078255553291E-2</c:v>
                </c:pt>
                <c:pt idx="2">
                  <c:v>6.4601589565926223E-2</c:v>
                </c:pt>
                <c:pt idx="3">
                  <c:v>3.872019563888323E-2</c:v>
                </c:pt>
                <c:pt idx="4">
                  <c:v>5.6042388424699406E-2</c:v>
                </c:pt>
                <c:pt idx="5">
                  <c:v>2.1601793356429592E-2</c:v>
                </c:pt>
                <c:pt idx="6">
                  <c:v>7.0919095170165064E-2</c:v>
                </c:pt>
                <c:pt idx="7">
                  <c:v>4.9724882820460566E-2</c:v>
                </c:pt>
                <c:pt idx="8">
                  <c:v>0.15182392500509476</c:v>
                </c:pt>
                <c:pt idx="9">
                  <c:v>7.5402486244141018E-2</c:v>
                </c:pt>
                <c:pt idx="10">
                  <c:v>0.13083350315875281</c:v>
                </c:pt>
                <c:pt idx="11">
                  <c:v>5.1558997350723459E-2</c:v>
                </c:pt>
                <c:pt idx="12">
                  <c:v>2.404727939678011E-2</c:v>
                </c:pt>
                <c:pt idx="13">
                  <c:v>4.136947218259629E-2</c:v>
                </c:pt>
                <c:pt idx="14">
                  <c:v>3.4440595068269818E-2</c:v>
                </c:pt>
                <c:pt idx="15">
                  <c:v>5.0336254330548197E-2</c:v>
                </c:pt>
                <c:pt idx="16">
                  <c:v>1.2227430201752598E-2</c:v>
                </c:pt>
                <c:pt idx="17">
                  <c:v>2.710413694721826E-2</c:v>
                </c:pt>
              </c:numCache>
            </c:numRef>
          </c:val>
        </c:ser>
        <c:dLbls>
          <c:showLegendKey val="0"/>
          <c:showVal val="0"/>
          <c:showCatName val="0"/>
          <c:showSerName val="0"/>
          <c:showPercent val="0"/>
          <c:showBubbleSize val="0"/>
        </c:dLbls>
        <c:gapWidth val="150"/>
        <c:axId val="148769408"/>
        <c:axId val="148775296"/>
      </c:barChart>
      <c:catAx>
        <c:axId val="148769408"/>
        <c:scaling>
          <c:orientation val="minMax"/>
        </c:scaling>
        <c:delete val="0"/>
        <c:axPos val="b"/>
        <c:majorTickMark val="out"/>
        <c:minorTickMark val="none"/>
        <c:tickLblPos val="nextTo"/>
        <c:crossAx val="148775296"/>
        <c:crosses val="autoZero"/>
        <c:auto val="1"/>
        <c:lblAlgn val="ctr"/>
        <c:lblOffset val="100"/>
        <c:noMultiLvlLbl val="0"/>
      </c:catAx>
      <c:valAx>
        <c:axId val="148775296"/>
        <c:scaling>
          <c:orientation val="minMax"/>
        </c:scaling>
        <c:delete val="0"/>
        <c:axPos val="l"/>
        <c:majorGridlines/>
        <c:numFmt formatCode="0%" sourceLinked="1"/>
        <c:majorTickMark val="out"/>
        <c:minorTickMark val="none"/>
        <c:tickLblPos val="nextTo"/>
        <c:crossAx val="148769408"/>
        <c:crosses val="autoZero"/>
        <c:crossBetween val="between"/>
      </c:valAx>
    </c:plotArea>
    <c:legend>
      <c:legendPos val="r"/>
      <c:overlay val="0"/>
    </c:legend>
    <c:plotVisOnly val="1"/>
    <c:dispBlanksAs val="gap"/>
    <c:showDLblsOverMax val="0"/>
  </c:chart>
  <c:spPr>
    <a:ln>
      <a:noFill/>
    </a:ln>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'Chart C3'!$B$67</c:f>
              <c:strCache>
                <c:ptCount val="1"/>
                <c:pt idx="0">
                  <c:v>2010</c:v>
                </c:pt>
              </c:strCache>
            </c:strRef>
          </c:tx>
          <c:invertIfNegative val="0"/>
          <c:cat>
            <c:strRef>
              <c:f>'Chart C3'!$A$68:$A$85</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C3'!$B$68:$B$85</c:f>
              <c:numCache>
                <c:formatCode>0%</c:formatCode>
                <c:ptCount val="18"/>
                <c:pt idx="0">
                  <c:v>6.0029282576866766E-2</c:v>
                </c:pt>
                <c:pt idx="1">
                  <c:v>1.5617374328940947E-2</c:v>
                </c:pt>
                <c:pt idx="2">
                  <c:v>5.8077110785749148E-2</c:v>
                </c:pt>
                <c:pt idx="3">
                  <c:v>3.1722791605661299E-2</c:v>
                </c:pt>
                <c:pt idx="4">
                  <c:v>3.4651049292337727E-2</c:v>
                </c:pt>
                <c:pt idx="5">
                  <c:v>2.0985846754514398E-2</c:v>
                </c:pt>
                <c:pt idx="6">
                  <c:v>5.1732552464616888E-2</c:v>
                </c:pt>
                <c:pt idx="7">
                  <c:v>6.3445583211322598E-2</c:v>
                </c:pt>
                <c:pt idx="8">
                  <c:v>0.10688140556368961</c:v>
                </c:pt>
                <c:pt idx="9">
                  <c:v>5.7101024890190338E-2</c:v>
                </c:pt>
                <c:pt idx="10">
                  <c:v>0.23084431429965838</c:v>
                </c:pt>
                <c:pt idx="11">
                  <c:v>4.9780380673499269E-2</c:v>
                </c:pt>
                <c:pt idx="12">
                  <c:v>3.0258662762323085E-2</c:v>
                </c:pt>
                <c:pt idx="13">
                  <c:v>3.0258662762323085E-2</c:v>
                </c:pt>
                <c:pt idx="14">
                  <c:v>4.0019521717911177E-2</c:v>
                </c:pt>
                <c:pt idx="15">
                  <c:v>7.0278184480234263E-2</c:v>
                </c:pt>
                <c:pt idx="16">
                  <c:v>9.2728160078086874E-3</c:v>
                </c:pt>
                <c:pt idx="17">
                  <c:v>3.9043435822352368E-2</c:v>
                </c:pt>
              </c:numCache>
            </c:numRef>
          </c:val>
        </c:ser>
        <c:ser>
          <c:idx val="1"/>
          <c:order val="1"/>
          <c:tx>
            <c:strRef>
              <c:f>'Chart C3'!$C$67</c:f>
              <c:strCache>
                <c:ptCount val="1"/>
                <c:pt idx="0">
                  <c:v>2011</c:v>
                </c:pt>
              </c:strCache>
            </c:strRef>
          </c:tx>
          <c:invertIfNegative val="0"/>
          <c:cat>
            <c:strRef>
              <c:f>'Chart C3'!$A$68:$A$85</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C3'!$C$68:$C$85</c:f>
              <c:numCache>
                <c:formatCode>0%</c:formatCode>
                <c:ptCount val="18"/>
                <c:pt idx="0">
                  <c:v>7.7574676772180121E-2</c:v>
                </c:pt>
                <c:pt idx="1">
                  <c:v>2.050824788230049E-2</c:v>
                </c:pt>
                <c:pt idx="2">
                  <c:v>6.0633080695497103E-2</c:v>
                </c:pt>
                <c:pt idx="3">
                  <c:v>3.5666518056174767E-2</c:v>
                </c:pt>
                <c:pt idx="4">
                  <c:v>4.7703967900133752E-2</c:v>
                </c:pt>
                <c:pt idx="5">
                  <c:v>2.2737405260811413E-2</c:v>
                </c:pt>
                <c:pt idx="6">
                  <c:v>5.3499777084262151E-2</c:v>
                </c:pt>
                <c:pt idx="7">
                  <c:v>6.4199732501114576E-2</c:v>
                </c:pt>
                <c:pt idx="8">
                  <c:v>0.103878733838609</c:v>
                </c:pt>
                <c:pt idx="9">
                  <c:v>7.5791350869371374E-2</c:v>
                </c:pt>
                <c:pt idx="10">
                  <c:v>0.18100757913508694</c:v>
                </c:pt>
                <c:pt idx="11">
                  <c:v>4.279982166740972E-2</c:v>
                </c:pt>
                <c:pt idx="12">
                  <c:v>3.4774855104770394E-2</c:v>
                </c:pt>
                <c:pt idx="13">
                  <c:v>4.4583147570218459E-2</c:v>
                </c:pt>
                <c:pt idx="14">
                  <c:v>3.6112349531876947E-2</c:v>
                </c:pt>
                <c:pt idx="15">
                  <c:v>5.3945608559964331E-2</c:v>
                </c:pt>
                <c:pt idx="16">
                  <c:v>1.1145786892554615E-2</c:v>
                </c:pt>
                <c:pt idx="17">
                  <c:v>3.2991529201961661E-2</c:v>
                </c:pt>
              </c:numCache>
            </c:numRef>
          </c:val>
        </c:ser>
        <c:ser>
          <c:idx val="2"/>
          <c:order val="2"/>
          <c:tx>
            <c:strRef>
              <c:f>'Chart C3'!$D$67</c:f>
              <c:strCache>
                <c:ptCount val="1"/>
                <c:pt idx="0">
                  <c:v>2012</c:v>
                </c:pt>
              </c:strCache>
            </c:strRef>
          </c:tx>
          <c:invertIfNegative val="0"/>
          <c:cat>
            <c:strRef>
              <c:f>'Chart C3'!$A$68:$A$85</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C3'!$D$68:$D$85</c:f>
              <c:numCache>
                <c:formatCode>0%</c:formatCode>
                <c:ptCount val="18"/>
                <c:pt idx="0">
                  <c:v>0.10140008485362749</c:v>
                </c:pt>
                <c:pt idx="1">
                  <c:v>2.1637675010606705E-2</c:v>
                </c:pt>
                <c:pt idx="2">
                  <c:v>4.5820958845990668E-2</c:v>
                </c:pt>
                <c:pt idx="3">
                  <c:v>3.3941450997030123E-2</c:v>
                </c:pt>
                <c:pt idx="4">
                  <c:v>5.1336444633008065E-2</c:v>
                </c:pt>
                <c:pt idx="5">
                  <c:v>1.5697921086126432E-2</c:v>
                </c:pt>
                <c:pt idx="6">
                  <c:v>7.8489605430632159E-2</c:v>
                </c:pt>
                <c:pt idx="7">
                  <c:v>4.8366567670767927E-2</c:v>
                </c:pt>
                <c:pt idx="8">
                  <c:v>9.6308867204072973E-2</c:v>
                </c:pt>
                <c:pt idx="9">
                  <c:v>7.8065337293169279E-2</c:v>
                </c:pt>
                <c:pt idx="10">
                  <c:v>0.18752651675859142</c:v>
                </c:pt>
                <c:pt idx="11">
                  <c:v>4.0729741196436145E-2</c:v>
                </c:pt>
                <c:pt idx="12">
                  <c:v>3.2668646584641491E-2</c:v>
                </c:pt>
                <c:pt idx="13">
                  <c:v>2.8001697072549851E-2</c:v>
                </c:pt>
                <c:pt idx="14">
                  <c:v>3.9881204921510392E-2</c:v>
                </c:pt>
                <c:pt idx="15">
                  <c:v>6.7034365719134487E-2</c:v>
                </c:pt>
                <c:pt idx="16">
                  <c:v>6.7882901994060245E-3</c:v>
                </c:pt>
                <c:pt idx="17">
                  <c:v>2.6304624522698345E-2</c:v>
                </c:pt>
              </c:numCache>
            </c:numRef>
          </c:val>
        </c:ser>
        <c:ser>
          <c:idx val="3"/>
          <c:order val="3"/>
          <c:tx>
            <c:strRef>
              <c:f>'Chart C3'!$E$67</c:f>
              <c:strCache>
                <c:ptCount val="1"/>
                <c:pt idx="0">
                  <c:v>2013</c:v>
                </c:pt>
              </c:strCache>
            </c:strRef>
          </c:tx>
          <c:invertIfNegative val="0"/>
          <c:cat>
            <c:strRef>
              <c:f>'Chart C3'!$A$68:$A$85</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C3'!$E$68:$E$85</c:f>
              <c:numCache>
                <c:formatCode>0%</c:formatCode>
                <c:ptCount val="18"/>
                <c:pt idx="0">
                  <c:v>0.16606868272680678</c:v>
                </c:pt>
                <c:pt idx="1">
                  <c:v>3.0753459764223477E-2</c:v>
                </c:pt>
                <c:pt idx="2">
                  <c:v>6.9707842132239878E-2</c:v>
                </c:pt>
                <c:pt idx="3">
                  <c:v>4.1004613018964631E-2</c:v>
                </c:pt>
                <c:pt idx="4">
                  <c:v>4.7667862634546386E-2</c:v>
                </c:pt>
                <c:pt idx="5">
                  <c:v>2.4602767811378781E-2</c:v>
                </c:pt>
                <c:pt idx="6">
                  <c:v>7.0732957457713991E-2</c:v>
                </c:pt>
                <c:pt idx="7">
                  <c:v>3.6391594054331115E-2</c:v>
                </c:pt>
                <c:pt idx="8">
                  <c:v>7.0732957457713991E-2</c:v>
                </c:pt>
                <c:pt idx="9">
                  <c:v>6.5607380830343412E-2</c:v>
                </c:pt>
                <c:pt idx="10">
                  <c:v>0.1353152229625833</c:v>
                </c:pt>
                <c:pt idx="11">
                  <c:v>3.3828805740645826E-2</c:v>
                </c:pt>
                <c:pt idx="12">
                  <c:v>3.8954382368016405E-2</c:v>
                </c:pt>
                <c:pt idx="13">
                  <c:v>4.1517170681701694E-2</c:v>
                </c:pt>
                <c:pt idx="14">
                  <c:v>4.1517170681701694E-2</c:v>
                </c:pt>
                <c:pt idx="15">
                  <c:v>4.715530497180933E-2</c:v>
                </c:pt>
                <c:pt idx="16">
                  <c:v>6.1506919528446953E-3</c:v>
                </c:pt>
                <c:pt idx="17">
                  <c:v>3.2291132752434649E-2</c:v>
                </c:pt>
              </c:numCache>
            </c:numRef>
          </c:val>
        </c:ser>
        <c:ser>
          <c:idx val="4"/>
          <c:order val="4"/>
          <c:tx>
            <c:strRef>
              <c:f>'Chart C3'!$F$67</c:f>
              <c:strCache>
                <c:ptCount val="1"/>
                <c:pt idx="0">
                  <c:v>2014</c:v>
                </c:pt>
              </c:strCache>
            </c:strRef>
          </c:tx>
          <c:invertIfNegative val="0"/>
          <c:cat>
            <c:strRef>
              <c:f>'Chart C3'!$A$68:$A$85</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C3'!$F$68:$F$85</c:f>
              <c:numCache>
                <c:formatCode>0%</c:formatCode>
                <c:ptCount val="18"/>
                <c:pt idx="0">
                  <c:v>0.16286826014452474</c:v>
                </c:pt>
                <c:pt idx="1">
                  <c:v>2.0011117287381877E-2</c:v>
                </c:pt>
                <c:pt idx="2">
                  <c:v>6.3924402445803219E-2</c:v>
                </c:pt>
                <c:pt idx="3">
                  <c:v>3.6131183991106167E-2</c:v>
                </c:pt>
                <c:pt idx="4">
                  <c:v>5.9477487493051692E-2</c:v>
                </c:pt>
                <c:pt idx="5">
                  <c:v>2.2234574763757644E-2</c:v>
                </c:pt>
                <c:pt idx="6">
                  <c:v>9.3385214007782102E-2</c:v>
                </c:pt>
                <c:pt idx="7">
                  <c:v>4.05780989438577E-2</c:v>
                </c:pt>
                <c:pt idx="8">
                  <c:v>7.2262367982212333E-2</c:v>
                </c:pt>
                <c:pt idx="9">
                  <c:v>6.837131739855476E-2</c:v>
                </c:pt>
                <c:pt idx="10">
                  <c:v>0.13451917732073373</c:v>
                </c:pt>
                <c:pt idx="11">
                  <c:v>3.0572540300166758E-2</c:v>
                </c:pt>
                <c:pt idx="12">
                  <c:v>3.6687048360200113E-2</c:v>
                </c:pt>
                <c:pt idx="13">
                  <c:v>4.1133963312951639E-2</c:v>
                </c:pt>
                <c:pt idx="14">
                  <c:v>4.05780989438577E-2</c:v>
                </c:pt>
                <c:pt idx="15">
                  <c:v>3.8910505836575876E-2</c:v>
                </c:pt>
                <c:pt idx="16">
                  <c:v>8.337965536409116E-3</c:v>
                </c:pt>
                <c:pt idx="17">
                  <c:v>3.0016675931072819E-2</c:v>
                </c:pt>
              </c:numCache>
            </c:numRef>
          </c:val>
        </c:ser>
        <c:ser>
          <c:idx val="5"/>
          <c:order val="5"/>
          <c:tx>
            <c:strRef>
              <c:f>'Chart C3'!$G$67</c:f>
              <c:strCache>
                <c:ptCount val="1"/>
                <c:pt idx="0">
                  <c:v>2015</c:v>
                </c:pt>
              </c:strCache>
            </c:strRef>
          </c:tx>
          <c:invertIfNegative val="0"/>
          <c:cat>
            <c:strRef>
              <c:f>'Chart C3'!$A$68:$A$85</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C3'!$G$68:$G$85</c:f>
              <c:numCache>
                <c:formatCode>0%</c:formatCode>
                <c:ptCount val="18"/>
                <c:pt idx="0">
                  <c:v>0.15813168261114238</c:v>
                </c:pt>
                <c:pt idx="1">
                  <c:v>2.2509848058525603E-2</c:v>
                </c:pt>
                <c:pt idx="2">
                  <c:v>5.9651097355092851E-2</c:v>
                </c:pt>
                <c:pt idx="3">
                  <c:v>3.4890264490714688E-2</c:v>
                </c:pt>
                <c:pt idx="4">
                  <c:v>5.908835115362971E-2</c:v>
                </c:pt>
                <c:pt idx="5">
                  <c:v>2.5886325267304444E-2</c:v>
                </c:pt>
                <c:pt idx="6">
                  <c:v>9.3978615644344399E-2</c:v>
                </c:pt>
                <c:pt idx="7">
                  <c:v>4.6707934721440629E-2</c:v>
                </c:pt>
                <c:pt idx="8">
                  <c:v>7.1468767585818799E-2</c:v>
                </c:pt>
                <c:pt idx="9">
                  <c:v>7.259425998874508E-2</c:v>
                </c:pt>
                <c:pt idx="10">
                  <c:v>0.12886888013505909</c:v>
                </c:pt>
                <c:pt idx="11">
                  <c:v>3.4890264490714688E-2</c:v>
                </c:pt>
                <c:pt idx="12">
                  <c:v>2.9262802476083285E-2</c:v>
                </c:pt>
                <c:pt idx="13">
                  <c:v>5.346088913899831E-2</c:v>
                </c:pt>
                <c:pt idx="14">
                  <c:v>3.3764772087788407E-2</c:v>
                </c:pt>
                <c:pt idx="15">
                  <c:v>3.3764772087788407E-2</c:v>
                </c:pt>
                <c:pt idx="16">
                  <c:v>7.3157006190208212E-3</c:v>
                </c:pt>
                <c:pt idx="17">
                  <c:v>3.3764772087788407E-2</c:v>
                </c:pt>
              </c:numCache>
            </c:numRef>
          </c:val>
        </c:ser>
        <c:ser>
          <c:idx val="6"/>
          <c:order val="6"/>
          <c:tx>
            <c:strRef>
              <c:f>'Chart C3'!$H$67</c:f>
              <c:strCache>
                <c:ptCount val="1"/>
                <c:pt idx="0">
                  <c:v>2016</c:v>
                </c:pt>
              </c:strCache>
            </c:strRef>
          </c:tx>
          <c:invertIfNegative val="0"/>
          <c:cat>
            <c:strRef>
              <c:f>'Chart C3'!$A$68:$A$85</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C3'!$H$68:$H$85</c:f>
              <c:numCache>
                <c:formatCode>0%</c:formatCode>
                <c:ptCount val="18"/>
                <c:pt idx="0">
                  <c:v>0.17112632233976355</c:v>
                </c:pt>
                <c:pt idx="1">
                  <c:v>2.7380211574362167E-2</c:v>
                </c:pt>
                <c:pt idx="2">
                  <c:v>6.2850031113876784E-2</c:v>
                </c:pt>
                <c:pt idx="3">
                  <c:v>3.8581207218419414E-2</c:v>
                </c:pt>
                <c:pt idx="4">
                  <c:v>5.2893590541381458E-2</c:v>
                </c:pt>
                <c:pt idx="5">
                  <c:v>2.4891101431238332E-2</c:v>
                </c:pt>
                <c:pt idx="6">
                  <c:v>9.3963907902924707E-2</c:v>
                </c:pt>
                <c:pt idx="7">
                  <c:v>6.2227753578095832E-2</c:v>
                </c:pt>
                <c:pt idx="8">
                  <c:v>7.6540136901057876E-2</c:v>
                </c:pt>
                <c:pt idx="9">
                  <c:v>6.7205973864343502E-2</c:v>
                </c:pt>
                <c:pt idx="10">
                  <c:v>0.12072184194150591</c:v>
                </c:pt>
                <c:pt idx="11">
                  <c:v>2.924704418170504E-2</c:v>
                </c:pt>
                <c:pt idx="12">
                  <c:v>2.924704418170504E-2</c:v>
                </c:pt>
                <c:pt idx="13">
                  <c:v>4.4181705040448042E-2</c:v>
                </c:pt>
                <c:pt idx="14">
                  <c:v>2.5513378967019291E-2</c:v>
                </c:pt>
                <c:pt idx="15">
                  <c:v>3.7336652146857496E-2</c:v>
                </c:pt>
                <c:pt idx="16">
                  <c:v>7.4673304293714996E-3</c:v>
                </c:pt>
                <c:pt idx="17">
                  <c:v>2.8624766645924081E-2</c:v>
                </c:pt>
              </c:numCache>
            </c:numRef>
          </c:val>
        </c:ser>
        <c:ser>
          <c:idx val="7"/>
          <c:order val="7"/>
          <c:tx>
            <c:strRef>
              <c:f>'Chart C3'!$I$67</c:f>
              <c:strCache>
                <c:ptCount val="1"/>
                <c:pt idx="0">
                  <c:v>2017</c:v>
                </c:pt>
              </c:strCache>
            </c:strRef>
          </c:tx>
          <c:invertIfNegative val="0"/>
          <c:cat>
            <c:strRef>
              <c:f>'Chart C3'!$A$68:$A$85</c:f>
              <c:strCache>
                <c:ptCount val="18"/>
                <c:pt idx="0">
                  <c:v>Aberdeen and Shire</c:v>
                </c:pt>
                <c:pt idx="1">
                  <c:v>Argyll and Bute</c:v>
                </c:pt>
                <c:pt idx="2">
                  <c:v>Ayrshires</c:v>
                </c:pt>
                <c:pt idx="3">
                  <c:v>Dumfries and Galloway</c:v>
                </c:pt>
                <c:pt idx="4">
                  <c:v>Dundee and Angus</c:v>
                </c:pt>
                <c:pt idx="5">
                  <c:v>East Dunbartonshire</c:v>
                </c:pt>
                <c:pt idx="6">
                  <c:v>Fife</c:v>
                </c:pt>
                <c:pt idx="7">
                  <c:v>Forth Valley</c:v>
                </c:pt>
                <c:pt idx="8">
                  <c:v>Greater Glasgow</c:v>
                </c:pt>
                <c:pt idx="9">
                  <c:v>Highland and Islands</c:v>
                </c:pt>
                <c:pt idx="10">
                  <c:v>Lothian</c:v>
                </c:pt>
                <c:pt idx="11">
                  <c:v>North Lanarkshire</c:v>
                </c:pt>
                <c:pt idx="12">
                  <c:v>Perth and Kinross</c:v>
                </c:pt>
                <c:pt idx="13">
                  <c:v>Renfrewshire / Inverclyde</c:v>
                </c:pt>
                <c:pt idx="14">
                  <c:v>Scottish Borders</c:v>
                </c:pt>
                <c:pt idx="15">
                  <c:v>South Lanarkshire</c:v>
                </c:pt>
                <c:pt idx="16">
                  <c:v>West Dunbartonshire</c:v>
                </c:pt>
                <c:pt idx="17">
                  <c:v>West Lothian</c:v>
                </c:pt>
              </c:strCache>
            </c:strRef>
          </c:cat>
          <c:val>
            <c:numRef>
              <c:f>'Chart C3'!$I$68:$I$85</c:f>
              <c:numCache>
                <c:formatCode>0%</c:formatCode>
                <c:ptCount val="18"/>
                <c:pt idx="0">
                  <c:v>0.1364509929532351</c:v>
                </c:pt>
                <c:pt idx="1">
                  <c:v>1.2171684817424727E-2</c:v>
                </c:pt>
                <c:pt idx="2">
                  <c:v>6.2139654067905191E-2</c:v>
                </c:pt>
                <c:pt idx="3">
                  <c:v>3.459320948110186E-2</c:v>
                </c:pt>
                <c:pt idx="4">
                  <c:v>7.3670723894939144E-2</c:v>
                </c:pt>
                <c:pt idx="5">
                  <c:v>2.6905829596412557E-2</c:v>
                </c:pt>
                <c:pt idx="6">
                  <c:v>8.0076873798846898E-2</c:v>
                </c:pt>
                <c:pt idx="7">
                  <c:v>4.8046124279308135E-2</c:v>
                </c:pt>
                <c:pt idx="8">
                  <c:v>0.12556053811659193</c:v>
                </c:pt>
                <c:pt idx="9">
                  <c:v>6.4061499039077513E-2</c:v>
                </c:pt>
                <c:pt idx="10">
                  <c:v>0.1133888532991672</c:v>
                </c:pt>
                <c:pt idx="11">
                  <c:v>3.8436899423446511E-2</c:v>
                </c:pt>
                <c:pt idx="12">
                  <c:v>2.4343369634849454E-2</c:v>
                </c:pt>
                <c:pt idx="13">
                  <c:v>3.7796284433055737E-2</c:v>
                </c:pt>
                <c:pt idx="14">
                  <c:v>2.370275464445868E-2</c:v>
                </c:pt>
                <c:pt idx="15">
                  <c:v>5.829596412556054E-2</c:v>
                </c:pt>
                <c:pt idx="16">
                  <c:v>9.6092248558616276E-3</c:v>
                </c:pt>
                <c:pt idx="17">
                  <c:v>3.0749519538757208E-2</c:v>
                </c:pt>
              </c:numCache>
            </c:numRef>
          </c:val>
        </c:ser>
        <c:dLbls>
          <c:showLegendKey val="0"/>
          <c:showVal val="0"/>
          <c:showCatName val="0"/>
          <c:showSerName val="0"/>
          <c:showPercent val="0"/>
          <c:showBubbleSize val="0"/>
        </c:dLbls>
        <c:gapWidth val="150"/>
        <c:axId val="149882368"/>
        <c:axId val="149883904"/>
      </c:barChart>
      <c:catAx>
        <c:axId val="149882368"/>
        <c:scaling>
          <c:orientation val="minMax"/>
        </c:scaling>
        <c:delete val="0"/>
        <c:axPos val="b"/>
        <c:majorTickMark val="out"/>
        <c:minorTickMark val="none"/>
        <c:tickLblPos val="nextTo"/>
        <c:crossAx val="149883904"/>
        <c:crosses val="autoZero"/>
        <c:auto val="1"/>
        <c:lblAlgn val="ctr"/>
        <c:lblOffset val="100"/>
        <c:noMultiLvlLbl val="0"/>
      </c:catAx>
      <c:valAx>
        <c:axId val="149883904"/>
        <c:scaling>
          <c:orientation val="minMax"/>
        </c:scaling>
        <c:delete val="0"/>
        <c:axPos val="l"/>
        <c:majorGridlines/>
        <c:numFmt formatCode="0%" sourceLinked="1"/>
        <c:majorTickMark val="out"/>
        <c:minorTickMark val="none"/>
        <c:tickLblPos val="nextTo"/>
        <c:crossAx val="149882368"/>
        <c:crosses val="autoZero"/>
        <c:crossBetween val="between"/>
      </c:valAx>
    </c:plotArea>
    <c:legend>
      <c:legendPos val="r"/>
      <c:overlay val="0"/>
    </c:legend>
    <c:plotVisOnly val="1"/>
    <c:dispBlanksAs val="gap"/>
    <c:showDLblsOverMax val="0"/>
  </c:chart>
  <c:spPr>
    <a:ln>
      <a:noFill/>
    </a:ln>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9090909090909092"/>
          <c:w val="0.81719757444112584"/>
          <c:h val="0.69150560725363874"/>
        </c:manualLayout>
      </c:layout>
      <c:lineChart>
        <c:grouping val="standard"/>
        <c:varyColors val="0"/>
        <c:ser>
          <c:idx val="1"/>
          <c:order val="0"/>
          <c:tx>
            <c:strRef>
              <c:f>'BRMA Profile Master'!$A$9</c:f>
              <c:strCache>
                <c:ptCount val="1"/>
                <c:pt idx="0">
                  <c:v>Upper Quartile</c:v>
                </c:pt>
              </c:strCache>
            </c:strRef>
          </c:tx>
          <c:cat>
            <c:numRef>
              <c:f>'BRMA Profile Master'!$B$5:$I$5</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Master'!$B$9:$I$9</c:f>
              <c:numCache>
                <c:formatCode>#,##0</c:formatCode>
                <c:ptCount val="8"/>
                <c:pt idx="0">
                  <c:v>395</c:v>
                </c:pt>
                <c:pt idx="1">
                  <c:v>395</c:v>
                </c:pt>
                <c:pt idx="2">
                  <c:v>395</c:v>
                </c:pt>
                <c:pt idx="3">
                  <c:v>395</c:v>
                </c:pt>
                <c:pt idx="4">
                  <c:v>400</c:v>
                </c:pt>
                <c:pt idx="5">
                  <c:v>400</c:v>
                </c:pt>
                <c:pt idx="6">
                  <c:v>400</c:v>
                </c:pt>
                <c:pt idx="7">
                  <c:v>420</c:v>
                </c:pt>
              </c:numCache>
            </c:numRef>
          </c:val>
          <c:smooth val="0"/>
        </c:ser>
        <c:ser>
          <c:idx val="0"/>
          <c:order val="1"/>
          <c:tx>
            <c:strRef>
              <c:f>'BRMA Profile Master'!$A$8</c:f>
              <c:strCache>
                <c:ptCount val="1"/>
                <c:pt idx="0">
                  <c:v>Mean</c:v>
                </c:pt>
              </c:strCache>
            </c:strRef>
          </c:tx>
          <c:cat>
            <c:numRef>
              <c:f>'BRMA Profile Master'!$B$5:$I$5</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Master'!$B$8:$I$8</c:f>
              <c:numCache>
                <c:formatCode>#,##0</c:formatCode>
                <c:ptCount val="8"/>
                <c:pt idx="0">
                  <c:v>382.47</c:v>
                </c:pt>
                <c:pt idx="1">
                  <c:v>384.89</c:v>
                </c:pt>
                <c:pt idx="2">
                  <c:v>379</c:v>
                </c:pt>
                <c:pt idx="3">
                  <c:v>375.26</c:v>
                </c:pt>
                <c:pt idx="4">
                  <c:v>379.54</c:v>
                </c:pt>
                <c:pt idx="5">
                  <c:v>384.36</c:v>
                </c:pt>
                <c:pt idx="6">
                  <c:v>381</c:v>
                </c:pt>
                <c:pt idx="7">
                  <c:v>391.49</c:v>
                </c:pt>
              </c:numCache>
            </c:numRef>
          </c:val>
          <c:smooth val="0"/>
        </c:ser>
        <c:ser>
          <c:idx val="2"/>
          <c:order val="2"/>
          <c:tx>
            <c:strRef>
              <c:f>'BRMA Profile Master'!$A$7</c:f>
              <c:strCache>
                <c:ptCount val="1"/>
                <c:pt idx="0">
                  <c:v>Median</c:v>
                </c:pt>
              </c:strCache>
            </c:strRef>
          </c:tx>
          <c:cat>
            <c:numRef>
              <c:f>'BRMA Profile Master'!$B$5:$I$5</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Master'!$B$7:$I$7</c:f>
              <c:numCache>
                <c:formatCode>#,##0</c:formatCode>
                <c:ptCount val="8"/>
                <c:pt idx="0">
                  <c:v>375</c:v>
                </c:pt>
                <c:pt idx="1">
                  <c:v>375</c:v>
                </c:pt>
                <c:pt idx="2">
                  <c:v>375</c:v>
                </c:pt>
                <c:pt idx="3">
                  <c:v>375</c:v>
                </c:pt>
                <c:pt idx="4">
                  <c:v>375</c:v>
                </c:pt>
                <c:pt idx="5">
                  <c:v>380</c:v>
                </c:pt>
                <c:pt idx="6">
                  <c:v>375</c:v>
                </c:pt>
                <c:pt idx="7">
                  <c:v>395</c:v>
                </c:pt>
              </c:numCache>
            </c:numRef>
          </c:val>
          <c:smooth val="0"/>
        </c:ser>
        <c:ser>
          <c:idx val="3"/>
          <c:order val="3"/>
          <c:tx>
            <c:strRef>
              <c:f>'BRMA Profile Master'!$A$6</c:f>
              <c:strCache>
                <c:ptCount val="1"/>
                <c:pt idx="0">
                  <c:v>Lower Quartile</c:v>
                </c:pt>
              </c:strCache>
            </c:strRef>
          </c:tx>
          <c:marker>
            <c:symbol val="circle"/>
            <c:size val="7"/>
          </c:marker>
          <c:cat>
            <c:numRef>
              <c:f>'BRMA Profile Master'!$B$5:$I$5</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Master'!$B$6:$I$6</c:f>
              <c:numCache>
                <c:formatCode>#,##0</c:formatCode>
                <c:ptCount val="8"/>
                <c:pt idx="0">
                  <c:v>350</c:v>
                </c:pt>
                <c:pt idx="1">
                  <c:v>350</c:v>
                </c:pt>
                <c:pt idx="2">
                  <c:v>350</c:v>
                </c:pt>
                <c:pt idx="3">
                  <c:v>350</c:v>
                </c:pt>
                <c:pt idx="4">
                  <c:v>350</c:v>
                </c:pt>
                <c:pt idx="5">
                  <c:v>350</c:v>
                </c:pt>
                <c:pt idx="6">
                  <c:v>350</c:v>
                </c:pt>
                <c:pt idx="7">
                  <c:v>365</c:v>
                </c:pt>
              </c:numCache>
            </c:numRef>
          </c:val>
          <c:smooth val="0"/>
        </c:ser>
        <c:dLbls>
          <c:showLegendKey val="0"/>
          <c:showVal val="0"/>
          <c:showCatName val="0"/>
          <c:showSerName val="0"/>
          <c:showPercent val="0"/>
          <c:showBubbleSize val="0"/>
        </c:dLbls>
        <c:marker val="1"/>
        <c:smooth val="0"/>
        <c:axId val="149321600"/>
        <c:axId val="149323136"/>
      </c:lineChart>
      <c:catAx>
        <c:axId val="149321600"/>
        <c:scaling>
          <c:orientation val="minMax"/>
        </c:scaling>
        <c:delete val="0"/>
        <c:axPos val="b"/>
        <c:numFmt formatCode="General" sourceLinked="1"/>
        <c:majorTickMark val="none"/>
        <c:minorTickMark val="none"/>
        <c:tickLblPos val="nextTo"/>
        <c:txPr>
          <a:bodyPr/>
          <a:lstStyle/>
          <a:p>
            <a:pPr>
              <a:defRPr sz="800"/>
            </a:pPr>
            <a:endParaRPr lang="en-US"/>
          </a:p>
        </c:txPr>
        <c:crossAx val="149323136"/>
        <c:crosses val="autoZero"/>
        <c:auto val="1"/>
        <c:lblAlgn val="ctr"/>
        <c:lblOffset val="100"/>
        <c:noMultiLvlLbl val="0"/>
      </c:catAx>
      <c:valAx>
        <c:axId val="149323136"/>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9321600"/>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9090909090909092"/>
          <c:w val="0.82576875438720965"/>
          <c:h val="0.69150560725363874"/>
        </c:manualLayout>
      </c:layout>
      <c:lineChart>
        <c:grouping val="standard"/>
        <c:varyColors val="0"/>
        <c:ser>
          <c:idx val="3"/>
          <c:order val="0"/>
          <c:tx>
            <c:strRef>
              <c:f>'BRMA Profile Master'!$A$32</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Master'!$B$28:$H$28</c:f>
              <c:numCache>
                <c:formatCode>General</c:formatCode>
                <c:ptCount val="7"/>
                <c:pt idx="0">
                  <c:v>2010</c:v>
                </c:pt>
                <c:pt idx="1">
                  <c:v>2011</c:v>
                </c:pt>
                <c:pt idx="2">
                  <c:v>2012</c:v>
                </c:pt>
                <c:pt idx="3">
                  <c:v>2013</c:v>
                </c:pt>
                <c:pt idx="4">
                  <c:v>2014</c:v>
                </c:pt>
                <c:pt idx="5">
                  <c:v>2015</c:v>
                </c:pt>
                <c:pt idx="6">
                  <c:v>2016</c:v>
                </c:pt>
              </c:numCache>
            </c:numRef>
          </c:cat>
          <c:val>
            <c:numRef>
              <c:f>'BRMA Profile Master'!$B$32:$G$32</c:f>
              <c:numCache>
                <c:formatCode>#,##0</c:formatCode>
                <c:ptCount val="6"/>
                <c:pt idx="0">
                  <c:v>525</c:v>
                </c:pt>
                <c:pt idx="1">
                  <c:v>550</c:v>
                </c:pt>
                <c:pt idx="2">
                  <c:v>550</c:v>
                </c:pt>
                <c:pt idx="3">
                  <c:v>545</c:v>
                </c:pt>
                <c:pt idx="4">
                  <c:v>550</c:v>
                </c:pt>
                <c:pt idx="5">
                  <c:v>550</c:v>
                </c:pt>
              </c:numCache>
            </c:numRef>
          </c:val>
          <c:smooth val="0"/>
        </c:ser>
        <c:ser>
          <c:idx val="2"/>
          <c:order val="1"/>
          <c:tx>
            <c:strRef>
              <c:f>'BRMA Profile Master'!$A$31</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Master'!$B$28:$H$28</c:f>
              <c:numCache>
                <c:formatCode>General</c:formatCode>
                <c:ptCount val="7"/>
                <c:pt idx="0">
                  <c:v>2010</c:v>
                </c:pt>
                <c:pt idx="1">
                  <c:v>2011</c:v>
                </c:pt>
                <c:pt idx="2">
                  <c:v>2012</c:v>
                </c:pt>
                <c:pt idx="3">
                  <c:v>2013</c:v>
                </c:pt>
                <c:pt idx="4">
                  <c:v>2014</c:v>
                </c:pt>
                <c:pt idx="5">
                  <c:v>2015</c:v>
                </c:pt>
                <c:pt idx="6">
                  <c:v>2016</c:v>
                </c:pt>
              </c:numCache>
            </c:numRef>
          </c:cat>
          <c:val>
            <c:numRef>
              <c:f>'BRMA Profile Master'!$B$31:$G$31</c:f>
              <c:numCache>
                <c:formatCode>#,##0</c:formatCode>
                <c:ptCount val="6"/>
                <c:pt idx="0">
                  <c:v>480.55</c:v>
                </c:pt>
                <c:pt idx="1">
                  <c:v>492.1</c:v>
                </c:pt>
                <c:pt idx="2">
                  <c:v>485.26</c:v>
                </c:pt>
                <c:pt idx="3">
                  <c:v>490.7</c:v>
                </c:pt>
                <c:pt idx="4">
                  <c:v>494.06</c:v>
                </c:pt>
                <c:pt idx="5">
                  <c:v>497.05</c:v>
                </c:pt>
              </c:numCache>
            </c:numRef>
          </c:val>
          <c:smooth val="0"/>
        </c:ser>
        <c:ser>
          <c:idx val="1"/>
          <c:order val="2"/>
          <c:tx>
            <c:strRef>
              <c:f>'BRMA Profile Master'!$A$30</c:f>
              <c:strCache>
                <c:ptCount val="1"/>
                <c:pt idx="0">
                  <c:v>Median</c:v>
                </c:pt>
              </c:strCache>
            </c:strRef>
          </c:tx>
          <c:spPr>
            <a:ln>
              <a:solidFill>
                <a:schemeClr val="accent3"/>
              </a:solidFill>
            </a:ln>
          </c:spPr>
          <c:marker>
            <c:symbol val="triangle"/>
            <c:size val="7"/>
            <c:spPr>
              <a:solidFill>
                <a:schemeClr val="accent3"/>
              </a:solidFill>
              <a:ln>
                <a:solidFill>
                  <a:schemeClr val="accent3"/>
                </a:solidFill>
              </a:ln>
            </c:spPr>
          </c:marker>
          <c:cat>
            <c:numRef>
              <c:f>'BRMA Profile Master'!$B$28:$H$28</c:f>
              <c:numCache>
                <c:formatCode>General</c:formatCode>
                <c:ptCount val="7"/>
                <c:pt idx="0">
                  <c:v>2010</c:v>
                </c:pt>
                <c:pt idx="1">
                  <c:v>2011</c:v>
                </c:pt>
                <c:pt idx="2">
                  <c:v>2012</c:v>
                </c:pt>
                <c:pt idx="3">
                  <c:v>2013</c:v>
                </c:pt>
                <c:pt idx="4">
                  <c:v>2014</c:v>
                </c:pt>
                <c:pt idx="5">
                  <c:v>2015</c:v>
                </c:pt>
                <c:pt idx="6">
                  <c:v>2016</c:v>
                </c:pt>
              </c:numCache>
            </c:numRef>
          </c:cat>
          <c:val>
            <c:numRef>
              <c:f>'BRMA Profile Master'!$B$30:$G$30</c:f>
              <c:numCache>
                <c:formatCode>#,##0</c:formatCode>
                <c:ptCount val="6"/>
                <c:pt idx="0">
                  <c:v>460</c:v>
                </c:pt>
                <c:pt idx="1">
                  <c:v>475</c:v>
                </c:pt>
                <c:pt idx="2">
                  <c:v>475</c:v>
                </c:pt>
                <c:pt idx="3">
                  <c:v>475</c:v>
                </c:pt>
                <c:pt idx="4">
                  <c:v>475</c:v>
                </c:pt>
                <c:pt idx="5">
                  <c:v>475</c:v>
                </c:pt>
              </c:numCache>
            </c:numRef>
          </c:val>
          <c:smooth val="0"/>
        </c:ser>
        <c:ser>
          <c:idx val="0"/>
          <c:order val="3"/>
          <c:tx>
            <c:strRef>
              <c:f>'BRMA Profile Master'!$A$29</c:f>
              <c:strCache>
                <c:ptCount val="1"/>
                <c:pt idx="0">
                  <c:v>Lower Quartile</c:v>
                </c:pt>
              </c:strCache>
            </c:strRef>
          </c:tx>
          <c:spPr>
            <a:ln>
              <a:solidFill>
                <a:schemeClr val="accent4"/>
              </a:solidFill>
            </a:ln>
          </c:spPr>
          <c:marker>
            <c:symbol val="circle"/>
            <c:size val="7"/>
            <c:spPr>
              <a:solidFill>
                <a:schemeClr val="accent4"/>
              </a:solidFill>
              <a:ln>
                <a:solidFill>
                  <a:schemeClr val="accent4"/>
                </a:solidFill>
              </a:ln>
            </c:spPr>
          </c:marker>
          <c:cat>
            <c:numRef>
              <c:f>'BRMA Profile Master'!$B$28:$H$28</c:f>
              <c:numCache>
                <c:formatCode>General</c:formatCode>
                <c:ptCount val="7"/>
                <c:pt idx="0">
                  <c:v>2010</c:v>
                </c:pt>
                <c:pt idx="1">
                  <c:v>2011</c:v>
                </c:pt>
                <c:pt idx="2">
                  <c:v>2012</c:v>
                </c:pt>
                <c:pt idx="3">
                  <c:v>2013</c:v>
                </c:pt>
                <c:pt idx="4">
                  <c:v>2014</c:v>
                </c:pt>
                <c:pt idx="5">
                  <c:v>2015</c:v>
                </c:pt>
                <c:pt idx="6">
                  <c:v>2016</c:v>
                </c:pt>
              </c:numCache>
            </c:numRef>
          </c:cat>
          <c:val>
            <c:numRef>
              <c:f>'BRMA Profile Master'!$B$29:$G$29</c:f>
              <c:numCache>
                <c:formatCode>#,##0</c:formatCode>
                <c:ptCount val="6"/>
                <c:pt idx="0">
                  <c:v>425</c:v>
                </c:pt>
                <c:pt idx="1">
                  <c:v>435</c:v>
                </c:pt>
                <c:pt idx="2">
                  <c:v>425</c:v>
                </c:pt>
                <c:pt idx="3">
                  <c:v>435</c:v>
                </c:pt>
                <c:pt idx="4">
                  <c:v>447.5</c:v>
                </c:pt>
                <c:pt idx="5" formatCode="General">
                  <c:v>450</c:v>
                </c:pt>
              </c:numCache>
            </c:numRef>
          </c:val>
          <c:smooth val="0"/>
        </c:ser>
        <c:dLbls>
          <c:showLegendKey val="0"/>
          <c:showVal val="0"/>
          <c:showCatName val="0"/>
          <c:showSerName val="0"/>
          <c:showPercent val="0"/>
          <c:showBubbleSize val="0"/>
        </c:dLbls>
        <c:marker val="1"/>
        <c:smooth val="0"/>
        <c:axId val="149923328"/>
        <c:axId val="149925248"/>
      </c:lineChart>
      <c:catAx>
        <c:axId val="149923328"/>
        <c:scaling>
          <c:orientation val="minMax"/>
        </c:scaling>
        <c:delete val="0"/>
        <c:axPos val="b"/>
        <c:numFmt formatCode="General" sourceLinked="1"/>
        <c:majorTickMark val="none"/>
        <c:minorTickMark val="none"/>
        <c:tickLblPos val="nextTo"/>
        <c:txPr>
          <a:bodyPr/>
          <a:lstStyle/>
          <a:p>
            <a:pPr>
              <a:defRPr sz="800"/>
            </a:pPr>
            <a:endParaRPr lang="en-US"/>
          </a:p>
        </c:txPr>
        <c:crossAx val="149925248"/>
        <c:crosses val="autoZero"/>
        <c:auto val="1"/>
        <c:lblAlgn val="ctr"/>
        <c:lblOffset val="100"/>
        <c:noMultiLvlLbl val="0"/>
      </c:catAx>
      <c:valAx>
        <c:axId val="149925248"/>
        <c:scaling>
          <c:orientation val="minMax"/>
          <c:min val="0"/>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9923328"/>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9090909090909092"/>
          <c:w val="0.82285266796284295"/>
          <c:h val="0.69150560725363874"/>
        </c:manualLayout>
      </c:layout>
      <c:lineChart>
        <c:grouping val="standard"/>
        <c:varyColors val="0"/>
        <c:ser>
          <c:idx val="0"/>
          <c:order val="0"/>
          <c:tx>
            <c:strRef>
              <c:f>'BRMA Profile Master'!$A$55</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Master'!$B$51:$I$51</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Master'!$B$55:$I$55</c:f>
              <c:numCache>
                <c:formatCode>#,##0</c:formatCode>
                <c:ptCount val="8"/>
                <c:pt idx="0">
                  <c:v>675</c:v>
                </c:pt>
                <c:pt idx="1">
                  <c:v>675</c:v>
                </c:pt>
                <c:pt idx="2">
                  <c:v>695</c:v>
                </c:pt>
                <c:pt idx="3">
                  <c:v>695</c:v>
                </c:pt>
                <c:pt idx="4">
                  <c:v>670</c:v>
                </c:pt>
                <c:pt idx="5">
                  <c:v>695</c:v>
                </c:pt>
                <c:pt idx="6">
                  <c:v>695</c:v>
                </c:pt>
                <c:pt idx="7">
                  <c:v>725</c:v>
                </c:pt>
              </c:numCache>
            </c:numRef>
          </c:val>
          <c:smooth val="0"/>
        </c:ser>
        <c:ser>
          <c:idx val="1"/>
          <c:order val="1"/>
          <c:tx>
            <c:strRef>
              <c:f>'BRMA Profile Master'!$A$54</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Master'!$B$51:$I$51</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Master'!$B$54:$I$54</c:f>
              <c:numCache>
                <c:formatCode>#,##0</c:formatCode>
                <c:ptCount val="8"/>
                <c:pt idx="0">
                  <c:v>626.88</c:v>
                </c:pt>
                <c:pt idx="1">
                  <c:v>618.54</c:v>
                </c:pt>
                <c:pt idx="2">
                  <c:v>625.94000000000005</c:v>
                </c:pt>
                <c:pt idx="3">
                  <c:v>615.73</c:v>
                </c:pt>
                <c:pt idx="4">
                  <c:v>617.05999999999995</c:v>
                </c:pt>
                <c:pt idx="5">
                  <c:v>634.01</c:v>
                </c:pt>
                <c:pt idx="6">
                  <c:v>636.58000000000004</c:v>
                </c:pt>
                <c:pt idx="7">
                  <c:v>661.52</c:v>
                </c:pt>
              </c:numCache>
            </c:numRef>
          </c:val>
          <c:smooth val="0"/>
        </c:ser>
        <c:ser>
          <c:idx val="2"/>
          <c:order val="2"/>
          <c:tx>
            <c:strRef>
              <c:f>'BRMA Profile Master'!$A$53</c:f>
              <c:strCache>
                <c:ptCount val="1"/>
                <c:pt idx="0">
                  <c:v>Median</c:v>
                </c:pt>
              </c:strCache>
            </c:strRef>
          </c:tx>
          <c:cat>
            <c:numRef>
              <c:f>'BRMA Profile Master'!$B$51:$I$51</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Master'!$B$53:$I$53</c:f>
              <c:numCache>
                <c:formatCode>#,##0</c:formatCode>
                <c:ptCount val="8"/>
                <c:pt idx="0">
                  <c:v>595</c:v>
                </c:pt>
                <c:pt idx="1">
                  <c:v>595</c:v>
                </c:pt>
                <c:pt idx="2">
                  <c:v>595</c:v>
                </c:pt>
                <c:pt idx="3">
                  <c:v>595</c:v>
                </c:pt>
                <c:pt idx="4">
                  <c:v>600</c:v>
                </c:pt>
                <c:pt idx="5">
                  <c:v>600</c:v>
                </c:pt>
                <c:pt idx="6">
                  <c:v>625</c:v>
                </c:pt>
                <c:pt idx="7">
                  <c:v>650</c:v>
                </c:pt>
              </c:numCache>
            </c:numRef>
          </c:val>
          <c:smooth val="0"/>
        </c:ser>
        <c:ser>
          <c:idx val="3"/>
          <c:order val="3"/>
          <c:tx>
            <c:strRef>
              <c:f>'BRMA Profile Master'!$A$52</c:f>
              <c:strCache>
                <c:ptCount val="1"/>
                <c:pt idx="0">
                  <c:v>Lower Quartile</c:v>
                </c:pt>
              </c:strCache>
            </c:strRef>
          </c:tx>
          <c:marker>
            <c:symbol val="circle"/>
            <c:size val="7"/>
          </c:marker>
          <c:cat>
            <c:numRef>
              <c:f>'BRMA Profile Master'!$B$51:$I$51</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Master'!$B$52:$I$52</c:f>
              <c:numCache>
                <c:formatCode>#,##0</c:formatCode>
                <c:ptCount val="8"/>
                <c:pt idx="0">
                  <c:v>550</c:v>
                </c:pt>
                <c:pt idx="1">
                  <c:v>550</c:v>
                </c:pt>
                <c:pt idx="2">
                  <c:v>550</c:v>
                </c:pt>
                <c:pt idx="3">
                  <c:v>525</c:v>
                </c:pt>
                <c:pt idx="4">
                  <c:v>550</c:v>
                </c:pt>
                <c:pt idx="5">
                  <c:v>550</c:v>
                </c:pt>
                <c:pt idx="6">
                  <c:v>550</c:v>
                </c:pt>
                <c:pt idx="7">
                  <c:v>550</c:v>
                </c:pt>
              </c:numCache>
            </c:numRef>
          </c:val>
          <c:smooth val="0"/>
        </c:ser>
        <c:dLbls>
          <c:showLegendKey val="0"/>
          <c:showVal val="0"/>
          <c:showCatName val="0"/>
          <c:showSerName val="0"/>
          <c:showPercent val="0"/>
          <c:showBubbleSize val="0"/>
        </c:dLbls>
        <c:marker val="1"/>
        <c:smooth val="0"/>
        <c:axId val="149514112"/>
        <c:axId val="149515648"/>
      </c:lineChart>
      <c:catAx>
        <c:axId val="149514112"/>
        <c:scaling>
          <c:orientation val="minMax"/>
        </c:scaling>
        <c:delete val="0"/>
        <c:axPos val="b"/>
        <c:numFmt formatCode="General" sourceLinked="1"/>
        <c:majorTickMark val="none"/>
        <c:minorTickMark val="none"/>
        <c:tickLblPos val="nextTo"/>
        <c:txPr>
          <a:bodyPr/>
          <a:lstStyle/>
          <a:p>
            <a:pPr>
              <a:defRPr sz="800"/>
            </a:pPr>
            <a:endParaRPr lang="en-US"/>
          </a:p>
        </c:txPr>
        <c:crossAx val="149515648"/>
        <c:crosses val="autoZero"/>
        <c:auto val="1"/>
        <c:lblAlgn val="ctr"/>
        <c:lblOffset val="100"/>
        <c:noMultiLvlLbl val="0"/>
      </c:catAx>
      <c:valAx>
        <c:axId val="149515648"/>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9514112"/>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9090909090909092"/>
          <c:w val="0.83428422265428093"/>
          <c:h val="0.69150560725363874"/>
        </c:manualLayout>
      </c:layout>
      <c:lineChart>
        <c:grouping val="standard"/>
        <c:varyColors val="0"/>
        <c:ser>
          <c:idx val="0"/>
          <c:order val="0"/>
          <c:tx>
            <c:strRef>
              <c:f>'BRMA Profile Master'!$A$78</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Master'!$B$74:$I$74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Master'!$B$78:$I$78</c:f>
              <c:numCache>
                <c:formatCode>#,##0</c:formatCode>
                <c:ptCount val="8"/>
                <c:pt idx="0">
                  <c:v>900</c:v>
                </c:pt>
                <c:pt idx="1">
                  <c:v>995</c:v>
                </c:pt>
                <c:pt idx="2">
                  <c:v>995</c:v>
                </c:pt>
                <c:pt idx="3">
                  <c:v>995</c:v>
                </c:pt>
                <c:pt idx="4">
                  <c:v>1100</c:v>
                </c:pt>
                <c:pt idx="5">
                  <c:v>1200</c:v>
                </c:pt>
                <c:pt idx="6">
                  <c:v>1192.5</c:v>
                </c:pt>
                <c:pt idx="7">
                  <c:v>1300</c:v>
                </c:pt>
              </c:numCache>
            </c:numRef>
          </c:val>
          <c:smooth val="0"/>
        </c:ser>
        <c:ser>
          <c:idx val="1"/>
          <c:order val="1"/>
          <c:tx>
            <c:strRef>
              <c:f>'BRMA Profile Master'!$A$77</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Master'!$B$74:$I$74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Master'!$B$77:$I$77</c:f>
              <c:numCache>
                <c:formatCode>#,##0</c:formatCode>
                <c:ptCount val="8"/>
                <c:pt idx="0">
                  <c:v>924.21</c:v>
                </c:pt>
                <c:pt idx="1">
                  <c:v>925.78</c:v>
                </c:pt>
                <c:pt idx="2">
                  <c:v>956.99</c:v>
                </c:pt>
                <c:pt idx="3">
                  <c:v>893.4</c:v>
                </c:pt>
                <c:pt idx="4">
                  <c:v>976.84</c:v>
                </c:pt>
                <c:pt idx="5">
                  <c:v>1042.67</c:v>
                </c:pt>
                <c:pt idx="6">
                  <c:v>1022.17</c:v>
                </c:pt>
                <c:pt idx="7">
                  <c:v>1096.76</c:v>
                </c:pt>
              </c:numCache>
            </c:numRef>
          </c:val>
          <c:smooth val="0"/>
        </c:ser>
        <c:ser>
          <c:idx val="2"/>
          <c:order val="2"/>
          <c:tx>
            <c:strRef>
              <c:f>'BRMA Profile Master'!$A$76</c:f>
              <c:strCache>
                <c:ptCount val="1"/>
                <c:pt idx="0">
                  <c:v>Median</c:v>
                </c:pt>
              </c:strCache>
            </c:strRef>
          </c:tx>
          <c:cat>
            <c:numRef>
              <c:f>'BRMA Profile Master'!$B$74:$I$74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Master'!$B$76:$I$76</c:f>
              <c:numCache>
                <c:formatCode>#,##0</c:formatCode>
                <c:ptCount val="8"/>
                <c:pt idx="0">
                  <c:v>849.5</c:v>
                </c:pt>
                <c:pt idx="1">
                  <c:v>850</c:v>
                </c:pt>
                <c:pt idx="2">
                  <c:v>885</c:v>
                </c:pt>
                <c:pt idx="3">
                  <c:v>847.5</c:v>
                </c:pt>
                <c:pt idx="4">
                  <c:v>925</c:v>
                </c:pt>
                <c:pt idx="5">
                  <c:v>970</c:v>
                </c:pt>
                <c:pt idx="6">
                  <c:v>900</c:v>
                </c:pt>
                <c:pt idx="7">
                  <c:v>1100</c:v>
                </c:pt>
              </c:numCache>
            </c:numRef>
          </c:val>
          <c:smooth val="0"/>
        </c:ser>
        <c:ser>
          <c:idx val="3"/>
          <c:order val="3"/>
          <c:tx>
            <c:strRef>
              <c:f>'BRMA Profile Master'!$A$75</c:f>
              <c:strCache>
                <c:ptCount val="1"/>
                <c:pt idx="0">
                  <c:v>Lower Quartile</c:v>
                </c:pt>
              </c:strCache>
            </c:strRef>
          </c:tx>
          <c:marker>
            <c:symbol val="circle"/>
            <c:size val="7"/>
          </c:marker>
          <c:cat>
            <c:numRef>
              <c:f>'BRMA Profile Master'!$B$74:$I$74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Master'!$B$75:$I$75</c:f>
              <c:numCache>
                <c:formatCode>#,##0</c:formatCode>
                <c:ptCount val="8"/>
                <c:pt idx="0">
                  <c:v>750</c:v>
                </c:pt>
                <c:pt idx="1">
                  <c:v>750</c:v>
                </c:pt>
                <c:pt idx="2">
                  <c:v>795</c:v>
                </c:pt>
                <c:pt idx="3">
                  <c:v>750</c:v>
                </c:pt>
                <c:pt idx="4">
                  <c:v>800</c:v>
                </c:pt>
                <c:pt idx="5">
                  <c:v>825</c:v>
                </c:pt>
                <c:pt idx="6">
                  <c:v>812.5</c:v>
                </c:pt>
                <c:pt idx="7">
                  <c:v>895</c:v>
                </c:pt>
              </c:numCache>
            </c:numRef>
          </c:val>
          <c:smooth val="0"/>
        </c:ser>
        <c:dLbls>
          <c:showLegendKey val="0"/>
          <c:showVal val="0"/>
          <c:showCatName val="0"/>
          <c:showSerName val="0"/>
          <c:showPercent val="0"/>
          <c:showBubbleSize val="0"/>
        </c:dLbls>
        <c:marker val="1"/>
        <c:smooth val="0"/>
        <c:axId val="149686144"/>
        <c:axId val="149687680"/>
      </c:lineChart>
      <c:catAx>
        <c:axId val="149686144"/>
        <c:scaling>
          <c:orientation val="minMax"/>
        </c:scaling>
        <c:delete val="0"/>
        <c:axPos val="b"/>
        <c:numFmt formatCode="General" sourceLinked="1"/>
        <c:majorTickMark val="none"/>
        <c:minorTickMark val="none"/>
        <c:tickLblPos val="nextTo"/>
        <c:txPr>
          <a:bodyPr/>
          <a:lstStyle/>
          <a:p>
            <a:pPr>
              <a:defRPr sz="800"/>
            </a:pPr>
            <a:endParaRPr lang="en-US"/>
          </a:p>
        </c:txPr>
        <c:crossAx val="149687680"/>
        <c:crosses val="autoZero"/>
        <c:auto val="1"/>
        <c:lblAlgn val="ctr"/>
        <c:lblOffset val="100"/>
        <c:noMultiLvlLbl val="0"/>
      </c:catAx>
      <c:valAx>
        <c:axId val="149687680"/>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9686144"/>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9090909090909092"/>
          <c:w val="0.83034078634694319"/>
          <c:h val="0.69150560725363874"/>
        </c:manualLayout>
      </c:layout>
      <c:lineChart>
        <c:grouping val="standard"/>
        <c:varyColors val="0"/>
        <c:ser>
          <c:idx val="0"/>
          <c:order val="0"/>
          <c:tx>
            <c:strRef>
              <c:f>'BRMA Profile Master'!$A$101</c:f>
              <c:strCache>
                <c:ptCount val="1"/>
                <c:pt idx="0">
                  <c:v>Upper Quartile</c:v>
                </c:pt>
              </c:strCache>
            </c:strRef>
          </c:tx>
          <c:spPr>
            <a:ln>
              <a:solidFill>
                <a:schemeClr val="accent2"/>
              </a:solidFill>
            </a:ln>
          </c:spPr>
          <c:marker>
            <c:symbol val="square"/>
            <c:size val="7"/>
            <c:spPr>
              <a:solidFill>
                <a:schemeClr val="accent2"/>
              </a:solidFill>
              <a:ln>
                <a:solidFill>
                  <a:schemeClr val="accent2"/>
                </a:solidFill>
              </a:ln>
            </c:spPr>
          </c:marker>
          <c:cat>
            <c:numRef>
              <c:f>'BRMA Profile Master'!$B$97:$I$97</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Master'!$B$101:$I$101</c:f>
              <c:numCache>
                <c:formatCode>#,##0</c:formatCode>
                <c:ptCount val="8"/>
                <c:pt idx="0">
                  <c:v>320.67</c:v>
                </c:pt>
                <c:pt idx="1">
                  <c:v>303</c:v>
                </c:pt>
                <c:pt idx="2">
                  <c:v>320</c:v>
                </c:pt>
                <c:pt idx="3">
                  <c:v>317.5</c:v>
                </c:pt>
                <c:pt idx="4">
                  <c:v>325</c:v>
                </c:pt>
                <c:pt idx="5">
                  <c:v>359.52</c:v>
                </c:pt>
                <c:pt idx="6">
                  <c:v>350</c:v>
                </c:pt>
                <c:pt idx="7">
                  <c:v>405</c:v>
                </c:pt>
              </c:numCache>
            </c:numRef>
          </c:val>
          <c:smooth val="0"/>
        </c:ser>
        <c:ser>
          <c:idx val="1"/>
          <c:order val="1"/>
          <c:tx>
            <c:strRef>
              <c:f>'BRMA Profile Master'!$A$100</c:f>
              <c:strCache>
                <c:ptCount val="1"/>
                <c:pt idx="0">
                  <c:v>Mean</c:v>
                </c:pt>
              </c:strCache>
            </c:strRef>
          </c:tx>
          <c:spPr>
            <a:ln>
              <a:solidFill>
                <a:schemeClr val="accent1"/>
              </a:solidFill>
            </a:ln>
          </c:spPr>
          <c:marker>
            <c:symbol val="diamond"/>
            <c:size val="7"/>
            <c:spPr>
              <a:solidFill>
                <a:schemeClr val="accent1"/>
              </a:solidFill>
              <a:ln>
                <a:solidFill>
                  <a:schemeClr val="accent1"/>
                </a:solidFill>
              </a:ln>
            </c:spPr>
          </c:marker>
          <c:cat>
            <c:numRef>
              <c:f>'BRMA Profile Master'!$B$97:$I$97</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Master'!$B$100:$I$100</c:f>
              <c:numCache>
                <c:formatCode>#,##0</c:formatCode>
                <c:ptCount val="8"/>
                <c:pt idx="0">
                  <c:v>309.07</c:v>
                </c:pt>
                <c:pt idx="1">
                  <c:v>290.62</c:v>
                </c:pt>
                <c:pt idx="2">
                  <c:v>304</c:v>
                </c:pt>
                <c:pt idx="3">
                  <c:v>292.51</c:v>
                </c:pt>
                <c:pt idx="4">
                  <c:v>302.57</c:v>
                </c:pt>
                <c:pt idx="5">
                  <c:v>325.39</c:v>
                </c:pt>
                <c:pt idx="6">
                  <c:v>315.10000000000002</c:v>
                </c:pt>
                <c:pt idx="7">
                  <c:v>371.17</c:v>
                </c:pt>
              </c:numCache>
            </c:numRef>
          </c:val>
          <c:smooth val="0"/>
        </c:ser>
        <c:ser>
          <c:idx val="2"/>
          <c:order val="2"/>
          <c:tx>
            <c:strRef>
              <c:f>'BRMA Profile Master'!$A$99</c:f>
              <c:strCache>
                <c:ptCount val="1"/>
                <c:pt idx="0">
                  <c:v>Median</c:v>
                </c:pt>
              </c:strCache>
            </c:strRef>
          </c:tx>
          <c:cat>
            <c:numRef>
              <c:f>'BRMA Profile Master'!$B$97:$I$97</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Master'!$B$99:$I$99</c:f>
              <c:numCache>
                <c:formatCode>#,##0</c:formatCode>
                <c:ptCount val="8"/>
                <c:pt idx="0">
                  <c:v>300</c:v>
                </c:pt>
                <c:pt idx="1">
                  <c:v>285</c:v>
                </c:pt>
                <c:pt idx="2">
                  <c:v>300</c:v>
                </c:pt>
                <c:pt idx="3">
                  <c:v>300</c:v>
                </c:pt>
                <c:pt idx="4">
                  <c:v>300</c:v>
                </c:pt>
                <c:pt idx="5">
                  <c:v>325</c:v>
                </c:pt>
                <c:pt idx="6">
                  <c:v>309.68</c:v>
                </c:pt>
                <c:pt idx="7">
                  <c:v>325</c:v>
                </c:pt>
              </c:numCache>
            </c:numRef>
          </c:val>
          <c:smooth val="0"/>
        </c:ser>
        <c:ser>
          <c:idx val="3"/>
          <c:order val="3"/>
          <c:tx>
            <c:strRef>
              <c:f>'BRMA Profile Master'!$A$98</c:f>
              <c:strCache>
                <c:ptCount val="1"/>
                <c:pt idx="0">
                  <c:v>Lower Quartile</c:v>
                </c:pt>
              </c:strCache>
            </c:strRef>
          </c:tx>
          <c:marker>
            <c:symbol val="circle"/>
            <c:size val="7"/>
          </c:marker>
          <c:cat>
            <c:numRef>
              <c:f>'BRMA Profile Master'!$B$97:$I$97</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Master'!$B$98:$I$98</c:f>
              <c:numCache>
                <c:formatCode>#,##0</c:formatCode>
                <c:ptCount val="8"/>
                <c:pt idx="0">
                  <c:v>299</c:v>
                </c:pt>
                <c:pt idx="1">
                  <c:v>252.5</c:v>
                </c:pt>
                <c:pt idx="2">
                  <c:v>260</c:v>
                </c:pt>
                <c:pt idx="3">
                  <c:v>260</c:v>
                </c:pt>
                <c:pt idx="4">
                  <c:v>271.66000000000003</c:v>
                </c:pt>
                <c:pt idx="5">
                  <c:v>275</c:v>
                </c:pt>
                <c:pt idx="6">
                  <c:v>275</c:v>
                </c:pt>
                <c:pt idx="7">
                  <c:v>275</c:v>
                </c:pt>
              </c:numCache>
            </c:numRef>
          </c:val>
          <c:smooth val="0"/>
        </c:ser>
        <c:dLbls>
          <c:showLegendKey val="0"/>
          <c:showVal val="0"/>
          <c:showCatName val="0"/>
          <c:showSerName val="0"/>
          <c:showPercent val="0"/>
          <c:showBubbleSize val="0"/>
        </c:dLbls>
        <c:marker val="1"/>
        <c:smooth val="0"/>
        <c:axId val="149723008"/>
        <c:axId val="149724544"/>
      </c:lineChart>
      <c:catAx>
        <c:axId val="149723008"/>
        <c:scaling>
          <c:orientation val="minMax"/>
        </c:scaling>
        <c:delete val="0"/>
        <c:axPos val="b"/>
        <c:numFmt formatCode="General" sourceLinked="1"/>
        <c:majorTickMark val="none"/>
        <c:minorTickMark val="none"/>
        <c:tickLblPos val="nextTo"/>
        <c:txPr>
          <a:bodyPr/>
          <a:lstStyle/>
          <a:p>
            <a:pPr>
              <a:defRPr sz="800"/>
            </a:pPr>
            <a:endParaRPr lang="en-US"/>
          </a:p>
        </c:txPr>
        <c:crossAx val="149724544"/>
        <c:crosses val="autoZero"/>
        <c:auto val="1"/>
        <c:lblAlgn val="ctr"/>
        <c:lblOffset val="100"/>
        <c:noMultiLvlLbl val="0"/>
      </c:catAx>
      <c:valAx>
        <c:axId val="14972454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49723008"/>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5852040762111214"/>
          <c:w val="0.83478376390717657"/>
          <c:h val="0.756282954509229"/>
        </c:manualLayout>
      </c:layout>
      <c:barChart>
        <c:barDir val="col"/>
        <c:grouping val="clustered"/>
        <c:varyColors val="0"/>
        <c:ser>
          <c:idx val="3"/>
          <c:order val="0"/>
          <c:tx>
            <c:strRef>
              <c:f>'BRMA Profile Master'!$K$6</c:f>
              <c:strCache>
                <c:ptCount val="1"/>
                <c:pt idx="0">
                  <c:v>Lower Quartile</c:v>
                </c:pt>
              </c:strCache>
            </c:strRef>
          </c:tx>
          <c:invertIfNegative val="0"/>
          <c:cat>
            <c:strRef>
              <c:f>'BRMA Profile Master'!$L$5:$S$5</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Master'!$L$6:$S$6</c:f>
              <c:numCache>
                <c:formatCode>0.0%</c:formatCode>
                <c:ptCount val="8"/>
                <c:pt idx="0">
                  <c:v>0</c:v>
                </c:pt>
                <c:pt idx="1">
                  <c:v>0</c:v>
                </c:pt>
                <c:pt idx="2">
                  <c:v>0</c:v>
                </c:pt>
                <c:pt idx="3">
                  <c:v>0</c:v>
                </c:pt>
                <c:pt idx="4">
                  <c:v>0</c:v>
                </c:pt>
                <c:pt idx="5">
                  <c:v>0</c:v>
                </c:pt>
                <c:pt idx="6">
                  <c:v>4.2857142857142927E-2</c:v>
                </c:pt>
                <c:pt idx="7">
                  <c:v>4.2857142857142927E-2</c:v>
                </c:pt>
              </c:numCache>
            </c:numRef>
          </c:val>
        </c:ser>
        <c:ser>
          <c:idx val="2"/>
          <c:order val="1"/>
          <c:tx>
            <c:strRef>
              <c:f>'BRMA Profile Master'!$K$7</c:f>
              <c:strCache>
                <c:ptCount val="1"/>
                <c:pt idx="0">
                  <c:v>Median</c:v>
                </c:pt>
              </c:strCache>
            </c:strRef>
          </c:tx>
          <c:invertIfNegative val="0"/>
          <c:cat>
            <c:strRef>
              <c:f>'BRMA Profile Master'!$L$5:$S$5</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Master'!$L$7:$S$7</c:f>
              <c:numCache>
                <c:formatCode>0.0%</c:formatCode>
                <c:ptCount val="8"/>
                <c:pt idx="0">
                  <c:v>0</c:v>
                </c:pt>
                <c:pt idx="1">
                  <c:v>0</c:v>
                </c:pt>
                <c:pt idx="2">
                  <c:v>0</c:v>
                </c:pt>
                <c:pt idx="3">
                  <c:v>0</c:v>
                </c:pt>
                <c:pt idx="4">
                  <c:v>1.3333333333333419E-2</c:v>
                </c:pt>
                <c:pt idx="5">
                  <c:v>-1.3157894736842146E-2</c:v>
                </c:pt>
                <c:pt idx="6">
                  <c:v>5.3333333333333233E-2</c:v>
                </c:pt>
                <c:pt idx="7">
                  <c:v>5.3333333333333233E-2</c:v>
                </c:pt>
              </c:numCache>
            </c:numRef>
          </c:val>
        </c:ser>
        <c:ser>
          <c:idx val="0"/>
          <c:order val="2"/>
          <c:tx>
            <c:strRef>
              <c:f>'BRMA Profile Master'!$K$8</c:f>
              <c:strCache>
                <c:ptCount val="1"/>
                <c:pt idx="0">
                  <c:v>Mean</c:v>
                </c:pt>
              </c:strCache>
            </c:strRef>
          </c:tx>
          <c:invertIfNegative val="0"/>
          <c:cat>
            <c:strRef>
              <c:f>'BRMA Profile Master'!$L$5:$S$5</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Master'!$L$8:$S$8</c:f>
              <c:numCache>
                <c:formatCode>0.0%</c:formatCode>
                <c:ptCount val="8"/>
                <c:pt idx="0">
                  <c:v>6.3272936439457972E-3</c:v>
                </c:pt>
                <c:pt idx="1">
                  <c:v>-1.5303073605445694E-2</c:v>
                </c:pt>
                <c:pt idx="2">
                  <c:v>-9.8680738786279809E-3</c:v>
                </c:pt>
                <c:pt idx="3">
                  <c:v>1.1405425571603844E-2</c:v>
                </c:pt>
                <c:pt idx="4">
                  <c:v>1.2699583706592188E-2</c:v>
                </c:pt>
                <c:pt idx="5">
                  <c:v>-8.7418045582267068E-3</c:v>
                </c:pt>
                <c:pt idx="6">
                  <c:v>2.7532808398950115E-2</c:v>
                </c:pt>
                <c:pt idx="7">
                  <c:v>2.3583549036525708E-2</c:v>
                </c:pt>
              </c:numCache>
            </c:numRef>
          </c:val>
        </c:ser>
        <c:ser>
          <c:idx val="1"/>
          <c:order val="3"/>
          <c:tx>
            <c:strRef>
              <c:f>'BRMA Profile Master'!$K$9</c:f>
              <c:strCache>
                <c:ptCount val="1"/>
                <c:pt idx="0">
                  <c:v>Upper Quartile</c:v>
                </c:pt>
              </c:strCache>
            </c:strRef>
          </c:tx>
          <c:invertIfNegative val="0"/>
          <c:cat>
            <c:strRef>
              <c:f>'BRMA Profile Master'!$L$5:$S$5</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Master'!$L$9:$S$9</c:f>
              <c:numCache>
                <c:formatCode>0.0%</c:formatCode>
                <c:ptCount val="8"/>
                <c:pt idx="0">
                  <c:v>0</c:v>
                </c:pt>
                <c:pt idx="1">
                  <c:v>0</c:v>
                </c:pt>
                <c:pt idx="2">
                  <c:v>0</c:v>
                </c:pt>
                <c:pt idx="3">
                  <c:v>1.2658227848101333E-2</c:v>
                </c:pt>
                <c:pt idx="4">
                  <c:v>0</c:v>
                </c:pt>
                <c:pt idx="5">
                  <c:v>0</c:v>
                </c:pt>
                <c:pt idx="6">
                  <c:v>5.0000000000000044E-2</c:v>
                </c:pt>
                <c:pt idx="7">
                  <c:v>6.3291139240506222E-2</c:v>
                </c:pt>
              </c:numCache>
            </c:numRef>
          </c:val>
        </c:ser>
        <c:dLbls>
          <c:showLegendKey val="0"/>
          <c:showVal val="0"/>
          <c:showCatName val="0"/>
          <c:showSerName val="0"/>
          <c:showPercent val="0"/>
          <c:showBubbleSize val="0"/>
        </c:dLbls>
        <c:gapWidth val="150"/>
        <c:axId val="148989824"/>
        <c:axId val="148991360"/>
      </c:barChart>
      <c:catAx>
        <c:axId val="148989824"/>
        <c:scaling>
          <c:orientation val="minMax"/>
        </c:scaling>
        <c:delete val="0"/>
        <c:axPos val="b"/>
        <c:numFmt formatCode="General" sourceLinked="1"/>
        <c:majorTickMark val="none"/>
        <c:minorTickMark val="none"/>
        <c:tickLblPos val="nextTo"/>
        <c:txPr>
          <a:bodyPr rot="-5400000" vert="horz"/>
          <a:lstStyle/>
          <a:p>
            <a:pPr>
              <a:defRPr sz="800"/>
            </a:pPr>
            <a:endParaRPr lang="en-US"/>
          </a:p>
        </c:txPr>
        <c:crossAx val="148991360"/>
        <c:crosses val="autoZero"/>
        <c:auto val="1"/>
        <c:lblAlgn val="ctr"/>
        <c:lblOffset val="100"/>
        <c:noMultiLvlLbl val="0"/>
      </c:catAx>
      <c:valAx>
        <c:axId val="148991360"/>
        <c:scaling>
          <c:orientation val="minMax"/>
          <c:min val="-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8989824"/>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806190466600883"/>
          <c:y val="0.14232607563730648"/>
          <c:w val="0.79334753394292046"/>
          <c:h val="0.72389429054161747"/>
        </c:manualLayout>
      </c:layout>
      <c:barChart>
        <c:barDir val="col"/>
        <c:grouping val="clustered"/>
        <c:varyColors val="0"/>
        <c:ser>
          <c:idx val="3"/>
          <c:order val="0"/>
          <c:tx>
            <c:strRef>
              <c:f>'BRMA Profile Master'!$K$29</c:f>
              <c:strCache>
                <c:ptCount val="1"/>
                <c:pt idx="0">
                  <c:v>Lower Quartile</c:v>
                </c:pt>
              </c:strCache>
            </c:strRef>
          </c:tx>
          <c:invertIfNegative val="0"/>
          <c:cat>
            <c:strRef>
              <c:f>'BRMA Profile Master'!$L$28:$S$28</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Master'!$L$29:$S$29</c:f>
              <c:numCache>
                <c:formatCode>0.0%</c:formatCode>
                <c:ptCount val="8"/>
                <c:pt idx="0">
                  <c:v>2.3529411764705799E-2</c:v>
                </c:pt>
                <c:pt idx="1">
                  <c:v>-2.2988505747126409E-2</c:v>
                </c:pt>
                <c:pt idx="2">
                  <c:v>2.3529411764705799E-2</c:v>
                </c:pt>
                <c:pt idx="3">
                  <c:v>2.8735632183908066E-2</c:v>
                </c:pt>
                <c:pt idx="4">
                  <c:v>5.5865921787709993E-3</c:v>
                </c:pt>
                <c:pt idx="5">
                  <c:v>0</c:v>
                </c:pt>
                <c:pt idx="6">
                  <c:v>0</c:v>
                </c:pt>
                <c:pt idx="7">
                  <c:v>5.8823529411764719E-2</c:v>
                </c:pt>
              </c:numCache>
            </c:numRef>
          </c:val>
        </c:ser>
        <c:ser>
          <c:idx val="2"/>
          <c:order val="1"/>
          <c:tx>
            <c:strRef>
              <c:f>'BRMA Profile Master'!$K$30</c:f>
              <c:strCache>
                <c:ptCount val="1"/>
                <c:pt idx="0">
                  <c:v>Median</c:v>
                </c:pt>
              </c:strCache>
            </c:strRef>
          </c:tx>
          <c:invertIfNegative val="0"/>
          <c:cat>
            <c:strRef>
              <c:f>'BRMA Profile Master'!$L$28:$S$28</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Master'!$L$30:$S$30</c:f>
              <c:numCache>
                <c:formatCode>0.0%</c:formatCode>
                <c:ptCount val="8"/>
                <c:pt idx="0">
                  <c:v>3.2608695652173836E-2</c:v>
                </c:pt>
                <c:pt idx="1">
                  <c:v>0</c:v>
                </c:pt>
                <c:pt idx="2">
                  <c:v>0</c:v>
                </c:pt>
                <c:pt idx="3">
                  <c:v>0</c:v>
                </c:pt>
                <c:pt idx="4">
                  <c:v>0</c:v>
                </c:pt>
                <c:pt idx="5">
                  <c:v>0</c:v>
                </c:pt>
                <c:pt idx="6">
                  <c:v>4.2105263157894646E-2</c:v>
                </c:pt>
                <c:pt idx="7">
                  <c:v>7.6086956521739024E-2</c:v>
                </c:pt>
              </c:numCache>
            </c:numRef>
          </c:val>
        </c:ser>
        <c:ser>
          <c:idx val="0"/>
          <c:order val="2"/>
          <c:tx>
            <c:strRef>
              <c:f>'BRMA Profile Master'!$K$31</c:f>
              <c:strCache>
                <c:ptCount val="1"/>
                <c:pt idx="0">
                  <c:v>Mean</c:v>
                </c:pt>
              </c:strCache>
            </c:strRef>
          </c:tx>
          <c:invertIfNegative val="0"/>
          <c:cat>
            <c:strRef>
              <c:f>'BRMA Profile Master'!$L$28:$S$28</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Master'!$L$31:$S$31</c:f>
              <c:numCache>
                <c:formatCode>0.0%</c:formatCode>
                <c:ptCount val="8"/>
                <c:pt idx="0">
                  <c:v>2.4034959941733547E-2</c:v>
                </c:pt>
                <c:pt idx="1">
                  <c:v>-1.3899613899613916E-2</c:v>
                </c:pt>
                <c:pt idx="2">
                  <c:v>1.1210485100770606E-2</c:v>
                </c:pt>
                <c:pt idx="3">
                  <c:v>6.8473609129815483E-3</c:v>
                </c:pt>
                <c:pt idx="4">
                  <c:v>6.0518965307858608E-3</c:v>
                </c:pt>
                <c:pt idx="5">
                  <c:v>6.0356100995875295E-3</c:v>
                </c:pt>
                <c:pt idx="6">
                  <c:v>4.0055994400560069E-2</c:v>
                </c:pt>
                <c:pt idx="7">
                  <c:v>8.2259910519196788E-2</c:v>
                </c:pt>
              </c:numCache>
            </c:numRef>
          </c:val>
        </c:ser>
        <c:ser>
          <c:idx val="1"/>
          <c:order val="3"/>
          <c:tx>
            <c:strRef>
              <c:f>'BRMA Profile Master'!$K$32</c:f>
              <c:strCache>
                <c:ptCount val="1"/>
                <c:pt idx="0">
                  <c:v>Upper Quartile</c:v>
                </c:pt>
              </c:strCache>
            </c:strRef>
          </c:tx>
          <c:invertIfNegative val="0"/>
          <c:cat>
            <c:strRef>
              <c:f>'BRMA Profile Master'!$L$28:$S$28</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Master'!$L$32:$S$32</c:f>
              <c:numCache>
                <c:formatCode>0.0%</c:formatCode>
                <c:ptCount val="8"/>
                <c:pt idx="0">
                  <c:v>4.7619047619047672E-2</c:v>
                </c:pt>
                <c:pt idx="1">
                  <c:v>0</c:v>
                </c:pt>
                <c:pt idx="2">
                  <c:v>-9.0909090909090384E-3</c:v>
                </c:pt>
                <c:pt idx="3">
                  <c:v>9.1743119266054496E-3</c:v>
                </c:pt>
                <c:pt idx="4">
                  <c:v>0</c:v>
                </c:pt>
                <c:pt idx="5">
                  <c:v>0</c:v>
                </c:pt>
                <c:pt idx="6">
                  <c:v>4.5454545454545414E-2</c:v>
                </c:pt>
                <c:pt idx="7">
                  <c:v>9.5238095238095344E-2</c:v>
                </c:pt>
              </c:numCache>
            </c:numRef>
          </c:val>
        </c:ser>
        <c:dLbls>
          <c:showLegendKey val="0"/>
          <c:showVal val="0"/>
          <c:showCatName val="0"/>
          <c:showSerName val="0"/>
          <c:showPercent val="0"/>
          <c:showBubbleSize val="0"/>
        </c:dLbls>
        <c:gapWidth val="150"/>
        <c:axId val="149026688"/>
        <c:axId val="149028224"/>
      </c:barChart>
      <c:catAx>
        <c:axId val="14902668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9028224"/>
        <c:crosses val="autoZero"/>
        <c:auto val="1"/>
        <c:lblAlgn val="ctr"/>
        <c:lblOffset val="100"/>
        <c:noMultiLvlLbl val="0"/>
      </c:catAx>
      <c:valAx>
        <c:axId val="149028224"/>
        <c:scaling>
          <c:orientation val="minMax"/>
          <c:min val="-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9026688"/>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5852040762111214"/>
          <c:w val="0.83293606262122477"/>
          <c:h val="0.72389429054161747"/>
        </c:manualLayout>
      </c:layout>
      <c:barChart>
        <c:barDir val="col"/>
        <c:grouping val="clustered"/>
        <c:varyColors val="0"/>
        <c:ser>
          <c:idx val="3"/>
          <c:order val="0"/>
          <c:tx>
            <c:strRef>
              <c:f>'BRMA Profile Master'!$K$52</c:f>
              <c:strCache>
                <c:ptCount val="1"/>
                <c:pt idx="0">
                  <c:v>Lower Quartile</c:v>
                </c:pt>
              </c:strCache>
            </c:strRef>
          </c:tx>
          <c:invertIfNegative val="0"/>
          <c:cat>
            <c:strRef>
              <c:f>'BRMA Profile Master'!$L$51:$R$51</c:f>
              <c:strCache>
                <c:ptCount val="7"/>
                <c:pt idx="0">
                  <c:v>2010 to 2011</c:v>
                </c:pt>
                <c:pt idx="1">
                  <c:v>2011 to 2012</c:v>
                </c:pt>
                <c:pt idx="2">
                  <c:v>2012 to 2013</c:v>
                </c:pt>
                <c:pt idx="3">
                  <c:v>2013 to 2014</c:v>
                </c:pt>
                <c:pt idx="4">
                  <c:v>2014 to 2015</c:v>
                </c:pt>
                <c:pt idx="5">
                  <c:v>2015 to 2016</c:v>
                </c:pt>
                <c:pt idx="6">
                  <c:v>2016 to 2017</c:v>
                </c:pt>
              </c:strCache>
            </c:strRef>
          </c:cat>
          <c:val>
            <c:numRef>
              <c:f>'BRMA Profile Master'!$L$52:$R$52</c:f>
              <c:numCache>
                <c:formatCode>0.0%</c:formatCode>
                <c:ptCount val="7"/>
                <c:pt idx="0">
                  <c:v>0</c:v>
                </c:pt>
                <c:pt idx="1">
                  <c:v>0</c:v>
                </c:pt>
                <c:pt idx="2">
                  <c:v>-4.5454545454545414E-2</c:v>
                </c:pt>
                <c:pt idx="3">
                  <c:v>4.7619047619047672E-2</c:v>
                </c:pt>
                <c:pt idx="4">
                  <c:v>0</c:v>
                </c:pt>
                <c:pt idx="5">
                  <c:v>0</c:v>
                </c:pt>
                <c:pt idx="6">
                  <c:v>0</c:v>
                </c:pt>
              </c:numCache>
            </c:numRef>
          </c:val>
        </c:ser>
        <c:ser>
          <c:idx val="2"/>
          <c:order val="1"/>
          <c:tx>
            <c:strRef>
              <c:f>'BRMA Profile Master'!$K$53</c:f>
              <c:strCache>
                <c:ptCount val="1"/>
                <c:pt idx="0">
                  <c:v>Median</c:v>
                </c:pt>
              </c:strCache>
            </c:strRef>
          </c:tx>
          <c:invertIfNegative val="0"/>
          <c:cat>
            <c:strRef>
              <c:f>'BRMA Profile Master'!$L$51:$R$51</c:f>
              <c:strCache>
                <c:ptCount val="7"/>
                <c:pt idx="0">
                  <c:v>2010 to 2011</c:v>
                </c:pt>
                <c:pt idx="1">
                  <c:v>2011 to 2012</c:v>
                </c:pt>
                <c:pt idx="2">
                  <c:v>2012 to 2013</c:v>
                </c:pt>
                <c:pt idx="3">
                  <c:v>2013 to 2014</c:v>
                </c:pt>
                <c:pt idx="4">
                  <c:v>2014 to 2015</c:v>
                </c:pt>
                <c:pt idx="5">
                  <c:v>2015 to 2016</c:v>
                </c:pt>
                <c:pt idx="6">
                  <c:v>2016 to 2017</c:v>
                </c:pt>
              </c:strCache>
            </c:strRef>
          </c:cat>
          <c:val>
            <c:numRef>
              <c:f>'BRMA Profile Master'!$L$53:$R$53</c:f>
              <c:numCache>
                <c:formatCode>0.0%</c:formatCode>
                <c:ptCount val="7"/>
                <c:pt idx="0">
                  <c:v>0</c:v>
                </c:pt>
                <c:pt idx="1">
                  <c:v>0</c:v>
                </c:pt>
                <c:pt idx="2">
                  <c:v>0</c:v>
                </c:pt>
                <c:pt idx="3">
                  <c:v>8.4033613445377853E-3</c:v>
                </c:pt>
                <c:pt idx="4">
                  <c:v>0</c:v>
                </c:pt>
                <c:pt idx="5">
                  <c:v>4.1666666666666741E-2</c:v>
                </c:pt>
                <c:pt idx="6">
                  <c:v>4.0000000000000036E-2</c:v>
                </c:pt>
              </c:numCache>
            </c:numRef>
          </c:val>
        </c:ser>
        <c:ser>
          <c:idx val="0"/>
          <c:order val="2"/>
          <c:tx>
            <c:strRef>
              <c:f>'BRMA Profile Master'!$K$54</c:f>
              <c:strCache>
                <c:ptCount val="1"/>
                <c:pt idx="0">
                  <c:v>Mean</c:v>
                </c:pt>
              </c:strCache>
            </c:strRef>
          </c:tx>
          <c:invertIfNegative val="0"/>
          <c:cat>
            <c:strRef>
              <c:f>'BRMA Profile Master'!$L$51:$R$51</c:f>
              <c:strCache>
                <c:ptCount val="7"/>
                <c:pt idx="0">
                  <c:v>2010 to 2011</c:v>
                </c:pt>
                <c:pt idx="1">
                  <c:v>2011 to 2012</c:v>
                </c:pt>
                <c:pt idx="2">
                  <c:v>2012 to 2013</c:v>
                </c:pt>
                <c:pt idx="3">
                  <c:v>2013 to 2014</c:v>
                </c:pt>
                <c:pt idx="4">
                  <c:v>2014 to 2015</c:v>
                </c:pt>
                <c:pt idx="5">
                  <c:v>2015 to 2016</c:v>
                </c:pt>
                <c:pt idx="6">
                  <c:v>2016 to 2017</c:v>
                </c:pt>
              </c:strCache>
            </c:strRef>
          </c:cat>
          <c:val>
            <c:numRef>
              <c:f>'BRMA Profile Master'!$L$54:$R$54</c:f>
              <c:numCache>
                <c:formatCode>0.0%</c:formatCode>
                <c:ptCount val="7"/>
                <c:pt idx="0">
                  <c:v>-1.3303981623277283E-2</c:v>
                </c:pt>
                <c:pt idx="1">
                  <c:v>1.1963656352055096E-2</c:v>
                </c:pt>
                <c:pt idx="2">
                  <c:v>-1.6311467552800663E-2</c:v>
                </c:pt>
                <c:pt idx="3">
                  <c:v>2.1600376788526443E-3</c:v>
                </c:pt>
                <c:pt idx="4">
                  <c:v>2.7468965740770734E-2</c:v>
                </c:pt>
                <c:pt idx="5">
                  <c:v>4.05356382391453E-3</c:v>
                </c:pt>
                <c:pt idx="6">
                  <c:v>3.9178108014703561E-2</c:v>
                </c:pt>
              </c:numCache>
            </c:numRef>
          </c:val>
        </c:ser>
        <c:ser>
          <c:idx val="1"/>
          <c:order val="3"/>
          <c:tx>
            <c:strRef>
              <c:f>'BRMA Profile Master'!$K$55</c:f>
              <c:strCache>
                <c:ptCount val="1"/>
                <c:pt idx="0">
                  <c:v>Upper Quartile</c:v>
                </c:pt>
              </c:strCache>
            </c:strRef>
          </c:tx>
          <c:invertIfNegative val="0"/>
          <c:cat>
            <c:strRef>
              <c:f>'BRMA Profile Master'!$L$51:$R$51</c:f>
              <c:strCache>
                <c:ptCount val="7"/>
                <c:pt idx="0">
                  <c:v>2010 to 2011</c:v>
                </c:pt>
                <c:pt idx="1">
                  <c:v>2011 to 2012</c:v>
                </c:pt>
                <c:pt idx="2">
                  <c:v>2012 to 2013</c:v>
                </c:pt>
                <c:pt idx="3">
                  <c:v>2013 to 2014</c:v>
                </c:pt>
                <c:pt idx="4">
                  <c:v>2014 to 2015</c:v>
                </c:pt>
                <c:pt idx="5">
                  <c:v>2015 to 2016</c:v>
                </c:pt>
                <c:pt idx="6">
                  <c:v>2016 to 2017</c:v>
                </c:pt>
              </c:strCache>
            </c:strRef>
          </c:cat>
          <c:val>
            <c:numRef>
              <c:f>'BRMA Profile Master'!$L$55:$R$55</c:f>
              <c:numCache>
                <c:formatCode>0.0%</c:formatCode>
                <c:ptCount val="7"/>
                <c:pt idx="0">
                  <c:v>0</c:v>
                </c:pt>
                <c:pt idx="1">
                  <c:v>2.9629629629629672E-2</c:v>
                </c:pt>
                <c:pt idx="2">
                  <c:v>0</c:v>
                </c:pt>
                <c:pt idx="3">
                  <c:v>-3.5971223021582732E-2</c:v>
                </c:pt>
                <c:pt idx="4">
                  <c:v>3.7313432835820892E-2</c:v>
                </c:pt>
                <c:pt idx="5">
                  <c:v>0</c:v>
                </c:pt>
                <c:pt idx="6">
                  <c:v>4.3165467625899234E-2</c:v>
                </c:pt>
              </c:numCache>
            </c:numRef>
          </c:val>
        </c:ser>
        <c:dLbls>
          <c:showLegendKey val="0"/>
          <c:showVal val="0"/>
          <c:showCatName val="0"/>
          <c:showSerName val="0"/>
          <c:showPercent val="0"/>
          <c:showBubbleSize val="0"/>
        </c:dLbls>
        <c:gapWidth val="150"/>
        <c:axId val="147429248"/>
        <c:axId val="147430784"/>
      </c:barChart>
      <c:catAx>
        <c:axId val="14742924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7430784"/>
        <c:crosses val="autoZero"/>
        <c:auto val="1"/>
        <c:lblAlgn val="ctr"/>
        <c:lblOffset val="100"/>
        <c:noMultiLvlLbl val="0"/>
      </c:catAx>
      <c:valAx>
        <c:axId val="147430784"/>
        <c:scaling>
          <c:orientation val="minMax"/>
          <c:min val="-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7429248"/>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5852040762111214"/>
          <c:w val="0.83293606262122477"/>
          <c:h val="0.72389429054161747"/>
        </c:manualLayout>
      </c:layout>
      <c:barChart>
        <c:barDir val="col"/>
        <c:grouping val="clustered"/>
        <c:varyColors val="0"/>
        <c:ser>
          <c:idx val="3"/>
          <c:order val="0"/>
          <c:tx>
            <c:strRef>
              <c:f>'BRMA Profile Master'!$K$75</c:f>
              <c:strCache>
                <c:ptCount val="1"/>
                <c:pt idx="0">
                  <c:v>Lower Quartile</c:v>
                </c:pt>
              </c:strCache>
            </c:strRef>
          </c:tx>
          <c:invertIfNegative val="0"/>
          <c:cat>
            <c:strRef>
              <c:f>'BRMA Profile Master'!$L$74:$S$74</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Master'!$L$75:$S$75</c:f>
              <c:numCache>
                <c:formatCode>0.0%</c:formatCode>
                <c:ptCount val="8"/>
                <c:pt idx="0">
                  <c:v>0</c:v>
                </c:pt>
                <c:pt idx="1">
                  <c:v>6.0000000000000053E-2</c:v>
                </c:pt>
                <c:pt idx="2">
                  <c:v>-5.6603773584905648E-2</c:v>
                </c:pt>
                <c:pt idx="3">
                  <c:v>6.6666666666666652E-2</c:v>
                </c:pt>
                <c:pt idx="4">
                  <c:v>3.125E-2</c:v>
                </c:pt>
                <c:pt idx="5">
                  <c:v>-1.5151515151515138E-2</c:v>
                </c:pt>
                <c:pt idx="6">
                  <c:v>0.10153846153846158</c:v>
                </c:pt>
                <c:pt idx="7">
                  <c:v>0.19333333333333336</c:v>
                </c:pt>
              </c:numCache>
            </c:numRef>
          </c:val>
        </c:ser>
        <c:ser>
          <c:idx val="2"/>
          <c:order val="1"/>
          <c:tx>
            <c:strRef>
              <c:f>'BRMA Profile Master'!$K$76</c:f>
              <c:strCache>
                <c:ptCount val="1"/>
                <c:pt idx="0">
                  <c:v>Median</c:v>
                </c:pt>
              </c:strCache>
            </c:strRef>
          </c:tx>
          <c:invertIfNegative val="0"/>
          <c:cat>
            <c:strRef>
              <c:f>'BRMA Profile Master'!$L$74:$S$74</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Master'!$L$76:$S$76</c:f>
              <c:numCache>
                <c:formatCode>0.0%</c:formatCode>
                <c:ptCount val="8"/>
                <c:pt idx="0">
                  <c:v>5.8858151854024321E-4</c:v>
                </c:pt>
                <c:pt idx="1">
                  <c:v>4.117647058823537E-2</c:v>
                </c:pt>
                <c:pt idx="2">
                  <c:v>-4.2372881355932202E-2</c:v>
                </c:pt>
                <c:pt idx="3">
                  <c:v>9.1445427728613637E-2</c:v>
                </c:pt>
                <c:pt idx="4">
                  <c:v>4.8648648648648596E-2</c:v>
                </c:pt>
                <c:pt idx="5">
                  <c:v>-7.2164948453608213E-2</c:v>
                </c:pt>
                <c:pt idx="6">
                  <c:v>0.22222222222222232</c:v>
                </c:pt>
                <c:pt idx="7">
                  <c:v>0.29487934078869915</c:v>
                </c:pt>
              </c:numCache>
            </c:numRef>
          </c:val>
        </c:ser>
        <c:ser>
          <c:idx val="0"/>
          <c:order val="2"/>
          <c:tx>
            <c:strRef>
              <c:f>'BRMA Profile Master'!$K$77</c:f>
              <c:strCache>
                <c:ptCount val="1"/>
                <c:pt idx="0">
                  <c:v>Mean</c:v>
                </c:pt>
              </c:strCache>
            </c:strRef>
          </c:tx>
          <c:invertIfNegative val="0"/>
          <c:cat>
            <c:strRef>
              <c:f>'BRMA Profile Master'!$L$74:$S$74</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Master'!$L$77:$S$77</c:f>
              <c:numCache>
                <c:formatCode>0.0%</c:formatCode>
                <c:ptCount val="8"/>
                <c:pt idx="0">
                  <c:v>1.6987481200159138E-3</c:v>
                </c:pt>
                <c:pt idx="1">
                  <c:v>3.3712113029013446E-2</c:v>
                </c:pt>
                <c:pt idx="2">
                  <c:v>-6.6447925265676777E-2</c:v>
                </c:pt>
                <c:pt idx="3">
                  <c:v>9.3396015222744655E-2</c:v>
                </c:pt>
                <c:pt idx="4">
                  <c:v>6.7390770238729081E-2</c:v>
                </c:pt>
                <c:pt idx="5">
                  <c:v>-1.9661062464634171E-2</c:v>
                </c:pt>
                <c:pt idx="6">
                  <c:v>7.2972206188794519E-2</c:v>
                </c:pt>
                <c:pt idx="7">
                  <c:v>0.1866999924259638</c:v>
                </c:pt>
              </c:numCache>
            </c:numRef>
          </c:val>
        </c:ser>
        <c:ser>
          <c:idx val="1"/>
          <c:order val="3"/>
          <c:tx>
            <c:strRef>
              <c:f>'BRMA Profile Master'!$K$78</c:f>
              <c:strCache>
                <c:ptCount val="1"/>
                <c:pt idx="0">
                  <c:v>Upper Quartile</c:v>
                </c:pt>
              </c:strCache>
            </c:strRef>
          </c:tx>
          <c:invertIfNegative val="0"/>
          <c:cat>
            <c:strRef>
              <c:f>'BRMA Profile Master'!$L$74:$S$74</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Master'!$L$78:$S$78</c:f>
              <c:numCache>
                <c:formatCode>0.0%</c:formatCode>
                <c:ptCount val="8"/>
                <c:pt idx="0">
                  <c:v>0.10555555555555562</c:v>
                </c:pt>
                <c:pt idx="1">
                  <c:v>0</c:v>
                </c:pt>
                <c:pt idx="2">
                  <c:v>0</c:v>
                </c:pt>
                <c:pt idx="3">
                  <c:v>0.10552763819095468</c:v>
                </c:pt>
                <c:pt idx="4">
                  <c:v>9.0909090909090828E-2</c:v>
                </c:pt>
                <c:pt idx="5">
                  <c:v>-6.2499999999999778E-3</c:v>
                </c:pt>
                <c:pt idx="6">
                  <c:v>9.0146750524108921E-2</c:v>
                </c:pt>
                <c:pt idx="7">
                  <c:v>0.44444444444444442</c:v>
                </c:pt>
              </c:numCache>
            </c:numRef>
          </c:val>
        </c:ser>
        <c:dLbls>
          <c:showLegendKey val="0"/>
          <c:showVal val="0"/>
          <c:showCatName val="0"/>
          <c:showSerName val="0"/>
          <c:showPercent val="0"/>
          <c:showBubbleSize val="0"/>
        </c:dLbls>
        <c:gapWidth val="150"/>
        <c:axId val="149436288"/>
        <c:axId val="149437824"/>
      </c:barChart>
      <c:catAx>
        <c:axId val="14943628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9437824"/>
        <c:crosses val="autoZero"/>
        <c:auto val="1"/>
        <c:lblAlgn val="ctr"/>
        <c:lblOffset val="100"/>
        <c:noMultiLvlLbl val="0"/>
      </c:catAx>
      <c:valAx>
        <c:axId val="149437824"/>
        <c:scaling>
          <c:orientation val="minMax"/>
          <c:max val="0.5"/>
          <c:min val="-0.2"/>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9436288"/>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5852040762111214"/>
          <c:w val="0.83542745963385445"/>
          <c:h val="0.72389429054161747"/>
        </c:manualLayout>
      </c:layout>
      <c:barChart>
        <c:barDir val="col"/>
        <c:grouping val="clustered"/>
        <c:varyColors val="0"/>
        <c:ser>
          <c:idx val="3"/>
          <c:order val="0"/>
          <c:tx>
            <c:strRef>
              <c:f>'BRMA Profile Master'!$K$98</c:f>
              <c:strCache>
                <c:ptCount val="1"/>
                <c:pt idx="0">
                  <c:v>Lower Quartile</c:v>
                </c:pt>
              </c:strCache>
            </c:strRef>
          </c:tx>
          <c:invertIfNegative val="0"/>
          <c:cat>
            <c:strRef>
              <c:f>'BRMA Profile Master'!$L$97:$S$97</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Master'!$L$98:$S$98</c:f>
              <c:numCache>
                <c:formatCode>0.0%</c:formatCode>
                <c:ptCount val="8"/>
                <c:pt idx="0">
                  <c:v>-0.15551839464882944</c:v>
                </c:pt>
                <c:pt idx="1">
                  <c:v>2.9702970297029729E-2</c:v>
                </c:pt>
                <c:pt idx="2">
                  <c:v>0</c:v>
                </c:pt>
                <c:pt idx="3">
                  <c:v>4.484615384615398E-2</c:v>
                </c:pt>
                <c:pt idx="4">
                  <c:v>1.2294780240005743E-2</c:v>
                </c:pt>
                <c:pt idx="5">
                  <c:v>0</c:v>
                </c:pt>
                <c:pt idx="6">
                  <c:v>0</c:v>
                </c:pt>
                <c:pt idx="7">
                  <c:v>-8.026755852842804E-2</c:v>
                </c:pt>
              </c:numCache>
            </c:numRef>
          </c:val>
        </c:ser>
        <c:ser>
          <c:idx val="2"/>
          <c:order val="1"/>
          <c:tx>
            <c:strRef>
              <c:f>'BRMA Profile Master'!$K$99</c:f>
              <c:strCache>
                <c:ptCount val="1"/>
                <c:pt idx="0">
                  <c:v>Median</c:v>
                </c:pt>
              </c:strCache>
            </c:strRef>
          </c:tx>
          <c:invertIfNegative val="0"/>
          <c:cat>
            <c:strRef>
              <c:f>'BRMA Profile Master'!$L$97:$S$97</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Master'!$L$99:$S$99</c:f>
              <c:numCache>
                <c:formatCode>0.0%</c:formatCode>
                <c:ptCount val="8"/>
                <c:pt idx="0">
                  <c:v>-5.0000000000000044E-2</c:v>
                </c:pt>
                <c:pt idx="1">
                  <c:v>5.2631578947368363E-2</c:v>
                </c:pt>
                <c:pt idx="2">
                  <c:v>0</c:v>
                </c:pt>
                <c:pt idx="3">
                  <c:v>0</c:v>
                </c:pt>
                <c:pt idx="4">
                  <c:v>8.3333333333333259E-2</c:v>
                </c:pt>
                <c:pt idx="5">
                  <c:v>-4.7138461538461462E-2</c:v>
                </c:pt>
                <c:pt idx="6">
                  <c:v>4.9470421079824245E-2</c:v>
                </c:pt>
                <c:pt idx="7">
                  <c:v>8.3333333333333259E-2</c:v>
                </c:pt>
              </c:numCache>
            </c:numRef>
          </c:val>
        </c:ser>
        <c:ser>
          <c:idx val="0"/>
          <c:order val="2"/>
          <c:tx>
            <c:strRef>
              <c:f>'BRMA Profile Master'!$K$100</c:f>
              <c:strCache>
                <c:ptCount val="1"/>
                <c:pt idx="0">
                  <c:v>Mean</c:v>
                </c:pt>
              </c:strCache>
            </c:strRef>
          </c:tx>
          <c:invertIfNegative val="0"/>
          <c:cat>
            <c:strRef>
              <c:f>'BRMA Profile Master'!$L$97:$S$97</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Master'!$L$100:$S$100</c:f>
              <c:numCache>
                <c:formatCode>0.0%</c:formatCode>
                <c:ptCount val="8"/>
                <c:pt idx="0">
                  <c:v>-5.9695214676286912E-2</c:v>
                </c:pt>
                <c:pt idx="1">
                  <c:v>4.6039501754868928E-2</c:v>
                </c:pt>
                <c:pt idx="2">
                  <c:v>-3.7796052631578925E-2</c:v>
                </c:pt>
                <c:pt idx="3">
                  <c:v>3.4391986598748758E-2</c:v>
                </c:pt>
                <c:pt idx="4">
                  <c:v>7.5420563836467558E-2</c:v>
                </c:pt>
                <c:pt idx="5">
                  <c:v>-3.1623590153354364E-2</c:v>
                </c:pt>
                <c:pt idx="6">
                  <c:v>0.17794350999682629</c:v>
                </c:pt>
                <c:pt idx="7">
                  <c:v>0.20092535671530731</c:v>
                </c:pt>
              </c:numCache>
            </c:numRef>
          </c:val>
        </c:ser>
        <c:ser>
          <c:idx val="1"/>
          <c:order val="3"/>
          <c:tx>
            <c:strRef>
              <c:f>'BRMA Profile Master'!$K$101</c:f>
              <c:strCache>
                <c:ptCount val="1"/>
                <c:pt idx="0">
                  <c:v>Upper Quartile</c:v>
                </c:pt>
              </c:strCache>
            </c:strRef>
          </c:tx>
          <c:invertIfNegative val="0"/>
          <c:cat>
            <c:strRef>
              <c:f>'BRMA Profile Master'!$L$97:$S$97</c:f>
              <c:strCache>
                <c:ptCount val="8"/>
                <c:pt idx="0">
                  <c:v>2010 to 2011</c:v>
                </c:pt>
                <c:pt idx="1">
                  <c:v>2011 to 2012</c:v>
                </c:pt>
                <c:pt idx="2">
                  <c:v>2012 to 2013</c:v>
                </c:pt>
                <c:pt idx="3">
                  <c:v>2013 to 2014</c:v>
                </c:pt>
                <c:pt idx="4">
                  <c:v>2014 to 2015</c:v>
                </c:pt>
                <c:pt idx="5">
                  <c:v>2015 to 2016</c:v>
                </c:pt>
                <c:pt idx="6">
                  <c:v>2016 to 2017</c:v>
                </c:pt>
                <c:pt idx="7">
                  <c:v>2010 to 2017</c:v>
                </c:pt>
              </c:strCache>
            </c:strRef>
          </c:cat>
          <c:val>
            <c:numRef>
              <c:f>'BRMA Profile Master'!$L$101:$S$101</c:f>
              <c:numCache>
                <c:formatCode>0.0%</c:formatCode>
                <c:ptCount val="8"/>
                <c:pt idx="0">
                  <c:v>-5.510337730377024E-2</c:v>
                </c:pt>
                <c:pt idx="1">
                  <c:v>5.6105610561056007E-2</c:v>
                </c:pt>
                <c:pt idx="2">
                  <c:v>-7.8125E-3</c:v>
                </c:pt>
                <c:pt idx="3">
                  <c:v>2.3622047244094446E-2</c:v>
                </c:pt>
                <c:pt idx="4">
                  <c:v>0.1062153846153846</c:v>
                </c:pt>
                <c:pt idx="5">
                  <c:v>-2.6479750778816147E-2</c:v>
                </c:pt>
                <c:pt idx="6">
                  <c:v>0.15714285714285725</c:v>
                </c:pt>
                <c:pt idx="7">
                  <c:v>0.26298063429694074</c:v>
                </c:pt>
              </c:numCache>
            </c:numRef>
          </c:val>
        </c:ser>
        <c:dLbls>
          <c:showLegendKey val="0"/>
          <c:showVal val="0"/>
          <c:showCatName val="0"/>
          <c:showSerName val="0"/>
          <c:showPercent val="0"/>
          <c:showBubbleSize val="0"/>
        </c:dLbls>
        <c:gapWidth val="150"/>
        <c:axId val="149559168"/>
        <c:axId val="149560704"/>
      </c:barChart>
      <c:catAx>
        <c:axId val="149559168"/>
        <c:scaling>
          <c:orientation val="minMax"/>
        </c:scaling>
        <c:delete val="0"/>
        <c:axPos val="b"/>
        <c:numFmt formatCode="General" sourceLinked="1"/>
        <c:majorTickMark val="none"/>
        <c:minorTickMark val="none"/>
        <c:tickLblPos val="nextTo"/>
        <c:txPr>
          <a:bodyPr rot="-5400000"/>
          <a:lstStyle/>
          <a:p>
            <a:pPr>
              <a:defRPr sz="800"/>
            </a:pPr>
            <a:endParaRPr lang="en-US"/>
          </a:p>
        </c:txPr>
        <c:crossAx val="149560704"/>
        <c:crosses val="autoZero"/>
        <c:auto val="1"/>
        <c:lblAlgn val="ctr"/>
        <c:lblOffset val="100"/>
        <c:noMultiLvlLbl val="0"/>
      </c:catAx>
      <c:valAx>
        <c:axId val="149560704"/>
        <c:scaling>
          <c:orientation val="minMax"/>
          <c:max val="0.25"/>
          <c:min val="-0.1"/>
        </c:scaling>
        <c:delete val="0"/>
        <c:axPos val="l"/>
        <c:majorGridlines/>
        <c:title>
          <c:tx>
            <c:rich>
              <a:bodyPr/>
              <a:lstStyle/>
              <a:p>
                <a:pPr>
                  <a:defRPr sz="900"/>
                </a:pPr>
                <a:r>
                  <a:rPr lang="en-GB" sz="900"/>
                  <a:t>% change</a:t>
                </a:r>
              </a:p>
            </c:rich>
          </c:tx>
          <c:overlay val="0"/>
        </c:title>
        <c:numFmt formatCode="0.0%" sourceLinked="1"/>
        <c:majorTickMark val="none"/>
        <c:minorTickMark val="none"/>
        <c:tickLblPos val="nextTo"/>
        <c:txPr>
          <a:bodyPr/>
          <a:lstStyle/>
          <a:p>
            <a:pPr>
              <a:defRPr sz="800"/>
            </a:pPr>
            <a:endParaRPr lang="en-US"/>
          </a:p>
        </c:txPr>
        <c:crossAx val="149559168"/>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orientation="portrait"/>
  </c:printSettings>
</c:chartSpace>
</file>

<file path=xl/charts/chart28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'BRMA Profile Master'!$A$145</c:f>
              <c:strCache>
                <c:ptCount val="1"/>
                <c:pt idx="0">
                  <c:v>1 Bedroom </c:v>
                </c:pt>
              </c:strCache>
            </c:strRef>
          </c:tx>
          <c:invertIfNegative val="0"/>
          <c:cat>
            <c:numRef>
              <c:f>'BRMA Profile Master'!$B$144:$I$144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Master'!$B$145:$I$145</c:f>
              <c:numCache>
                <c:formatCode>#,##0</c:formatCode>
                <c:ptCount val="8"/>
                <c:pt idx="0">
                  <c:v>302</c:v>
                </c:pt>
                <c:pt idx="1">
                  <c:v>272</c:v>
                </c:pt>
                <c:pt idx="2">
                  <c:v>246</c:v>
                </c:pt>
                <c:pt idx="3">
                  <c:v>245</c:v>
                </c:pt>
                <c:pt idx="4">
                  <c:v>188</c:v>
                </c:pt>
                <c:pt idx="5">
                  <c:v>192</c:v>
                </c:pt>
                <c:pt idx="6">
                  <c:v>223</c:v>
                </c:pt>
                <c:pt idx="7">
                  <c:v>295</c:v>
                </c:pt>
              </c:numCache>
            </c:numRef>
          </c:val>
        </c:ser>
        <c:ser>
          <c:idx val="1"/>
          <c:order val="1"/>
          <c:tx>
            <c:strRef>
              <c:f>'BRMA Profile Master'!$A$146</c:f>
              <c:strCache>
                <c:ptCount val="1"/>
                <c:pt idx="0">
                  <c:v>2 Bedrooms</c:v>
                </c:pt>
              </c:strCache>
            </c:strRef>
          </c:tx>
          <c:invertIfNegative val="0"/>
          <c:cat>
            <c:numRef>
              <c:f>'BRMA Profile Master'!$B$144:$I$144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Master'!$B$146:$I$146</c:f>
              <c:numCache>
                <c:formatCode>#,##0</c:formatCode>
                <c:ptCount val="8"/>
                <c:pt idx="0">
                  <c:v>665</c:v>
                </c:pt>
                <c:pt idx="1">
                  <c:v>657</c:v>
                </c:pt>
                <c:pt idx="2">
                  <c:v>597</c:v>
                </c:pt>
                <c:pt idx="3">
                  <c:v>565</c:v>
                </c:pt>
                <c:pt idx="4">
                  <c:v>468</c:v>
                </c:pt>
                <c:pt idx="5">
                  <c:v>503</c:v>
                </c:pt>
                <c:pt idx="6">
                  <c:v>489</c:v>
                </c:pt>
                <c:pt idx="7">
                  <c:v>458</c:v>
                </c:pt>
              </c:numCache>
            </c:numRef>
          </c:val>
        </c:ser>
        <c:ser>
          <c:idx val="2"/>
          <c:order val="2"/>
          <c:tx>
            <c:strRef>
              <c:f>'BRMA Profile Master'!$A$147</c:f>
              <c:strCache>
                <c:ptCount val="1"/>
                <c:pt idx="0">
                  <c:v>3 Bedrooms</c:v>
                </c:pt>
              </c:strCache>
            </c:strRef>
          </c:tx>
          <c:invertIfNegative val="0"/>
          <c:cat>
            <c:numRef>
              <c:f>'BRMA Profile Master'!$B$144:$I$144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Master'!$B$147:$I$147</c:f>
              <c:numCache>
                <c:formatCode>#,##0</c:formatCode>
                <c:ptCount val="8"/>
                <c:pt idx="0">
                  <c:v>279</c:v>
                </c:pt>
                <c:pt idx="1">
                  <c:v>374</c:v>
                </c:pt>
                <c:pt idx="2">
                  <c:v>299</c:v>
                </c:pt>
                <c:pt idx="3">
                  <c:v>251</c:v>
                </c:pt>
                <c:pt idx="4">
                  <c:v>202</c:v>
                </c:pt>
                <c:pt idx="5">
                  <c:v>181</c:v>
                </c:pt>
                <c:pt idx="6">
                  <c:v>199</c:v>
                </c:pt>
                <c:pt idx="7">
                  <c:v>247</c:v>
                </c:pt>
              </c:numCache>
            </c:numRef>
          </c:val>
        </c:ser>
        <c:ser>
          <c:idx val="3"/>
          <c:order val="3"/>
          <c:tx>
            <c:strRef>
              <c:f>'BRMA Profile Master'!$A$148</c:f>
              <c:strCache>
                <c:ptCount val="1"/>
                <c:pt idx="0">
                  <c:v>4 Bedrooms</c:v>
                </c:pt>
              </c:strCache>
            </c:strRef>
          </c:tx>
          <c:invertIfNegative val="0"/>
          <c:cat>
            <c:numRef>
              <c:f>'BRMA Profile Master'!$B$144:$I$144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Master'!$B$148:$I$148</c:f>
              <c:numCache>
                <c:formatCode>#,##0</c:formatCode>
                <c:ptCount val="8"/>
                <c:pt idx="0">
                  <c:v>144</c:v>
                </c:pt>
                <c:pt idx="1">
                  <c:v>121</c:v>
                </c:pt>
                <c:pt idx="2">
                  <c:v>158</c:v>
                </c:pt>
                <c:pt idx="3">
                  <c:v>92</c:v>
                </c:pt>
                <c:pt idx="4">
                  <c:v>70</c:v>
                </c:pt>
                <c:pt idx="5">
                  <c:v>60</c:v>
                </c:pt>
                <c:pt idx="6">
                  <c:v>60</c:v>
                </c:pt>
                <c:pt idx="7">
                  <c:v>91</c:v>
                </c:pt>
              </c:numCache>
            </c:numRef>
          </c:val>
        </c:ser>
        <c:ser>
          <c:idx val="4"/>
          <c:order val="4"/>
          <c:tx>
            <c:strRef>
              <c:f>'BRMA Profile Master'!$A$149</c:f>
              <c:strCache>
                <c:ptCount val="1"/>
                <c:pt idx="0">
                  <c:v>1 Bedroom Shared</c:v>
                </c:pt>
              </c:strCache>
            </c:strRef>
          </c:tx>
          <c:invertIfNegative val="0"/>
          <c:cat>
            <c:numRef>
              <c:f>'BRMA Profile Master'!$B$144:$I$144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Master'!$B$149:$I$149</c:f>
              <c:numCache>
                <c:formatCode>#,##0</c:formatCode>
                <c:ptCount val="8"/>
                <c:pt idx="0">
                  <c:v>47</c:v>
                </c:pt>
                <c:pt idx="1">
                  <c:v>68</c:v>
                </c:pt>
                <c:pt idx="2">
                  <c:v>66</c:v>
                </c:pt>
                <c:pt idx="3">
                  <c:v>68</c:v>
                </c:pt>
                <c:pt idx="4">
                  <c:v>74</c:v>
                </c:pt>
                <c:pt idx="5">
                  <c:v>67</c:v>
                </c:pt>
                <c:pt idx="6">
                  <c:v>66</c:v>
                </c:pt>
                <c:pt idx="7">
                  <c:v>107</c:v>
                </c:pt>
              </c:numCache>
            </c:numRef>
          </c:val>
        </c:ser>
        <c:dLbls>
          <c:showLegendKey val="0"/>
          <c:showVal val="0"/>
          <c:showCatName val="0"/>
          <c:showSerName val="0"/>
          <c:showPercent val="0"/>
          <c:showBubbleSize val="0"/>
        </c:dLbls>
        <c:gapWidth val="150"/>
        <c:overlap val="100"/>
        <c:axId val="149596800"/>
        <c:axId val="150733184"/>
      </c:barChart>
      <c:catAx>
        <c:axId val="149596800"/>
        <c:scaling>
          <c:orientation val="minMax"/>
        </c:scaling>
        <c:delete val="0"/>
        <c:axPos val="b"/>
        <c:numFmt formatCode="General" sourceLinked="1"/>
        <c:majorTickMark val="out"/>
        <c:minorTickMark val="none"/>
        <c:tickLblPos val="nextTo"/>
        <c:crossAx val="150733184"/>
        <c:crosses val="autoZero"/>
        <c:auto val="1"/>
        <c:lblAlgn val="ctr"/>
        <c:lblOffset val="100"/>
        <c:noMultiLvlLbl val="0"/>
      </c:catAx>
      <c:valAx>
        <c:axId val="150733184"/>
        <c:scaling>
          <c:orientation val="minMax"/>
        </c:scaling>
        <c:delete val="0"/>
        <c:axPos val="l"/>
        <c:majorGridlines/>
        <c:numFmt formatCode="#,##0" sourceLinked="1"/>
        <c:majorTickMark val="out"/>
        <c:minorTickMark val="none"/>
        <c:tickLblPos val="nextTo"/>
        <c:crossAx val="14959680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percentStacked"/>
        <c:varyColors val="0"/>
        <c:ser>
          <c:idx val="0"/>
          <c:order val="0"/>
          <c:tx>
            <c:strRef>
              <c:f>'BRMA Profile Master'!$K$145</c:f>
              <c:strCache>
                <c:ptCount val="1"/>
                <c:pt idx="0">
                  <c:v>1 Bedroom </c:v>
                </c:pt>
              </c:strCache>
            </c:strRef>
          </c:tx>
          <c:invertIfNegative val="0"/>
          <c:cat>
            <c:numRef>
              <c:f>'BRMA Profile Master'!$L$144:$S$144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Master'!$L$145:$S$145</c:f>
              <c:numCache>
                <c:formatCode>0%</c:formatCode>
                <c:ptCount val="8"/>
                <c:pt idx="0">
                  <c:v>0.21016005567153792</c:v>
                </c:pt>
                <c:pt idx="1">
                  <c:v>0.18230563002680966</c:v>
                </c:pt>
                <c:pt idx="2">
                  <c:v>0.1800878477306003</c:v>
                </c:pt>
                <c:pt idx="3">
                  <c:v>0.20065520065520065</c:v>
                </c:pt>
                <c:pt idx="4">
                  <c:v>0.18762475049900199</c:v>
                </c:pt>
                <c:pt idx="5">
                  <c:v>0.1914257228315055</c:v>
                </c:pt>
                <c:pt idx="6">
                  <c:v>0.21504339440694312</c:v>
                </c:pt>
                <c:pt idx="7">
                  <c:v>0.24624373956594323</c:v>
                </c:pt>
              </c:numCache>
            </c:numRef>
          </c:val>
        </c:ser>
        <c:ser>
          <c:idx val="1"/>
          <c:order val="1"/>
          <c:tx>
            <c:strRef>
              <c:f>'BRMA Profile Master'!$K$146</c:f>
              <c:strCache>
                <c:ptCount val="1"/>
                <c:pt idx="0">
                  <c:v>2 Bedrooms</c:v>
                </c:pt>
              </c:strCache>
            </c:strRef>
          </c:tx>
          <c:invertIfNegative val="0"/>
          <c:cat>
            <c:numRef>
              <c:f>'BRMA Profile Master'!$L$144:$S$144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Master'!$L$146:$S$146</c:f>
              <c:numCache>
                <c:formatCode>0%</c:formatCode>
                <c:ptCount val="8"/>
                <c:pt idx="0">
                  <c:v>0.4627696590118302</c:v>
                </c:pt>
                <c:pt idx="1">
                  <c:v>0.44034852546916892</c:v>
                </c:pt>
                <c:pt idx="2">
                  <c:v>0.43704245973645683</c:v>
                </c:pt>
                <c:pt idx="3">
                  <c:v>0.46273546273546273</c:v>
                </c:pt>
                <c:pt idx="4">
                  <c:v>0.46706586826347307</c:v>
                </c:pt>
                <c:pt idx="5">
                  <c:v>0.50149551345962118</c:v>
                </c:pt>
                <c:pt idx="6">
                  <c:v>0.47155255544840885</c:v>
                </c:pt>
                <c:pt idx="7">
                  <c:v>0.38230383973288817</c:v>
                </c:pt>
              </c:numCache>
            </c:numRef>
          </c:val>
        </c:ser>
        <c:ser>
          <c:idx val="2"/>
          <c:order val="2"/>
          <c:tx>
            <c:strRef>
              <c:f>'BRMA Profile Master'!$K$147</c:f>
              <c:strCache>
                <c:ptCount val="1"/>
                <c:pt idx="0">
                  <c:v>3 Bedrooms</c:v>
                </c:pt>
              </c:strCache>
            </c:strRef>
          </c:tx>
          <c:invertIfNegative val="0"/>
          <c:cat>
            <c:numRef>
              <c:f>'BRMA Profile Master'!$L$144:$S$144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Master'!$L$147:$S$147</c:f>
              <c:numCache>
                <c:formatCode>0%</c:formatCode>
                <c:ptCount val="8"/>
                <c:pt idx="0">
                  <c:v>0.19415448851774531</c:v>
                </c:pt>
                <c:pt idx="1">
                  <c:v>0.25067024128686327</c:v>
                </c:pt>
                <c:pt idx="2">
                  <c:v>0.21888726207906295</c:v>
                </c:pt>
                <c:pt idx="3">
                  <c:v>0.20556920556920558</c:v>
                </c:pt>
                <c:pt idx="4">
                  <c:v>0.20159680638722555</c:v>
                </c:pt>
                <c:pt idx="5">
                  <c:v>0.18045862412761715</c:v>
                </c:pt>
                <c:pt idx="6">
                  <c:v>0.1918997107039537</c:v>
                </c:pt>
                <c:pt idx="7">
                  <c:v>0.20617696160267113</c:v>
                </c:pt>
              </c:numCache>
            </c:numRef>
          </c:val>
        </c:ser>
        <c:ser>
          <c:idx val="3"/>
          <c:order val="3"/>
          <c:tx>
            <c:strRef>
              <c:f>'BRMA Profile Master'!$K$148</c:f>
              <c:strCache>
                <c:ptCount val="1"/>
                <c:pt idx="0">
                  <c:v>4 Bedrooms</c:v>
                </c:pt>
              </c:strCache>
            </c:strRef>
          </c:tx>
          <c:invertIfNegative val="0"/>
          <c:cat>
            <c:numRef>
              <c:f>'BRMA Profile Master'!$L$144:$S$144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Master'!$L$148:$S$148</c:f>
              <c:numCache>
                <c:formatCode>0%</c:formatCode>
                <c:ptCount val="8"/>
                <c:pt idx="0">
                  <c:v>0.10020876826722339</c:v>
                </c:pt>
                <c:pt idx="1">
                  <c:v>8.1099195710455763E-2</c:v>
                </c:pt>
                <c:pt idx="2">
                  <c:v>0.11566617862371889</c:v>
                </c:pt>
                <c:pt idx="3">
                  <c:v>7.5348075348075347E-2</c:v>
                </c:pt>
                <c:pt idx="4">
                  <c:v>6.9860279441117765E-2</c:v>
                </c:pt>
                <c:pt idx="5">
                  <c:v>5.9820538384845461E-2</c:v>
                </c:pt>
                <c:pt idx="6">
                  <c:v>5.7859209257473482E-2</c:v>
                </c:pt>
                <c:pt idx="7">
                  <c:v>7.595993322203673E-2</c:v>
                </c:pt>
              </c:numCache>
            </c:numRef>
          </c:val>
        </c:ser>
        <c:ser>
          <c:idx val="4"/>
          <c:order val="4"/>
          <c:tx>
            <c:strRef>
              <c:f>'BRMA Profile Master'!$K$149</c:f>
              <c:strCache>
                <c:ptCount val="1"/>
                <c:pt idx="0">
                  <c:v>1 Bedroom Shared</c:v>
                </c:pt>
              </c:strCache>
            </c:strRef>
          </c:tx>
          <c:invertIfNegative val="0"/>
          <c:cat>
            <c:numRef>
              <c:f>'BRMA Profile Master'!$L$144:$S$144</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Master'!$L$149:$S$149</c:f>
              <c:numCache>
                <c:formatCode>0%</c:formatCode>
                <c:ptCount val="8"/>
                <c:pt idx="0">
                  <c:v>3.2707028531663185E-2</c:v>
                </c:pt>
                <c:pt idx="1">
                  <c:v>4.5576407506702415E-2</c:v>
                </c:pt>
                <c:pt idx="2">
                  <c:v>4.8316251830161056E-2</c:v>
                </c:pt>
                <c:pt idx="3">
                  <c:v>5.5692055692055695E-2</c:v>
                </c:pt>
                <c:pt idx="4">
                  <c:v>7.3852295409181631E-2</c:v>
                </c:pt>
                <c:pt idx="5">
                  <c:v>6.6799601196410763E-2</c:v>
                </c:pt>
                <c:pt idx="6">
                  <c:v>6.3645130183220835E-2</c:v>
                </c:pt>
                <c:pt idx="7">
                  <c:v>8.9315525876460772E-2</c:v>
                </c:pt>
              </c:numCache>
            </c:numRef>
          </c:val>
        </c:ser>
        <c:dLbls>
          <c:showLegendKey val="0"/>
          <c:showVal val="0"/>
          <c:showCatName val="0"/>
          <c:showSerName val="0"/>
          <c:showPercent val="0"/>
          <c:showBubbleSize val="0"/>
        </c:dLbls>
        <c:gapWidth val="150"/>
        <c:overlap val="100"/>
        <c:axId val="150756736"/>
        <c:axId val="150766720"/>
      </c:barChart>
      <c:catAx>
        <c:axId val="150756736"/>
        <c:scaling>
          <c:orientation val="minMax"/>
        </c:scaling>
        <c:delete val="0"/>
        <c:axPos val="b"/>
        <c:numFmt formatCode="General" sourceLinked="1"/>
        <c:majorTickMark val="out"/>
        <c:minorTickMark val="none"/>
        <c:tickLblPos val="nextTo"/>
        <c:crossAx val="150766720"/>
        <c:crosses val="autoZero"/>
        <c:auto val="1"/>
        <c:lblAlgn val="ctr"/>
        <c:lblOffset val="100"/>
        <c:noMultiLvlLbl val="0"/>
      </c:catAx>
      <c:valAx>
        <c:axId val="150766720"/>
        <c:scaling>
          <c:orientation val="minMax"/>
        </c:scaling>
        <c:delete val="0"/>
        <c:axPos val="l"/>
        <c:majorGridlines/>
        <c:numFmt formatCode="0%" sourceLinked="1"/>
        <c:majorTickMark val="out"/>
        <c:minorTickMark val="none"/>
        <c:tickLblPos val="nextTo"/>
        <c:crossAx val="1507567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9090909090909092"/>
          <c:w val="0.82513897890113053"/>
          <c:h val="0.69150560725363874"/>
        </c:manualLayout>
      </c:layout>
      <c:lineChart>
        <c:grouping val="standard"/>
        <c:varyColors val="0"/>
        <c:ser>
          <c:idx val="4"/>
          <c:order val="0"/>
          <c:tx>
            <c:strRef>
              <c:f>'BRMA Profile Master'!$A$125</c:f>
              <c:strCache>
                <c:ptCount val="1"/>
                <c:pt idx="0">
                  <c:v>4 Bedrooms</c:v>
                </c:pt>
              </c:strCache>
            </c:strRef>
          </c:tx>
          <c:cat>
            <c:numRef>
              <c:f>'BRMA Profile Master'!$B$120:$I$120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Master'!$B$125:$I$125</c:f>
              <c:numCache>
                <c:formatCode>#,##0</c:formatCode>
                <c:ptCount val="8"/>
                <c:pt idx="0">
                  <c:v>924.21</c:v>
                </c:pt>
                <c:pt idx="1">
                  <c:v>925.78</c:v>
                </c:pt>
                <c:pt idx="2">
                  <c:v>956.99</c:v>
                </c:pt>
                <c:pt idx="3">
                  <c:v>893.4</c:v>
                </c:pt>
                <c:pt idx="4">
                  <c:v>976.84</c:v>
                </c:pt>
                <c:pt idx="5">
                  <c:v>1042.67</c:v>
                </c:pt>
                <c:pt idx="6">
                  <c:v>1022.17</c:v>
                </c:pt>
                <c:pt idx="7">
                  <c:v>1096.76</c:v>
                </c:pt>
              </c:numCache>
            </c:numRef>
          </c:val>
          <c:smooth val="0"/>
        </c:ser>
        <c:ser>
          <c:idx val="0"/>
          <c:order val="1"/>
          <c:tx>
            <c:strRef>
              <c:f>'BRMA Profile Master'!$A$124</c:f>
              <c:strCache>
                <c:ptCount val="1"/>
                <c:pt idx="0">
                  <c:v>3 Bedrooms</c:v>
                </c:pt>
              </c:strCache>
            </c:strRef>
          </c:tx>
          <c:cat>
            <c:numRef>
              <c:f>'BRMA Profile Master'!$B$120:$I$120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Master'!$B$124:$I$124</c:f>
              <c:numCache>
                <c:formatCode>#,##0</c:formatCode>
                <c:ptCount val="8"/>
                <c:pt idx="0">
                  <c:v>626.88</c:v>
                </c:pt>
                <c:pt idx="1">
                  <c:v>618.54</c:v>
                </c:pt>
                <c:pt idx="2">
                  <c:v>625.94000000000005</c:v>
                </c:pt>
                <c:pt idx="3">
                  <c:v>615.73</c:v>
                </c:pt>
                <c:pt idx="4">
                  <c:v>617.05999999999995</c:v>
                </c:pt>
                <c:pt idx="5">
                  <c:v>634.01</c:v>
                </c:pt>
                <c:pt idx="6">
                  <c:v>636.58000000000004</c:v>
                </c:pt>
                <c:pt idx="7">
                  <c:v>661.52</c:v>
                </c:pt>
              </c:numCache>
            </c:numRef>
          </c:val>
          <c:smooth val="0"/>
        </c:ser>
        <c:ser>
          <c:idx val="1"/>
          <c:order val="2"/>
          <c:tx>
            <c:strRef>
              <c:f>'BRMA Profile Master'!$A$123</c:f>
              <c:strCache>
                <c:ptCount val="1"/>
                <c:pt idx="0">
                  <c:v>2 Bedrooms</c:v>
                </c:pt>
              </c:strCache>
            </c:strRef>
          </c:tx>
          <c:cat>
            <c:numRef>
              <c:f>'BRMA Profile Master'!$B$120:$I$120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Master'!$B$123:$I$123</c:f>
              <c:numCache>
                <c:formatCode>#,##0</c:formatCode>
                <c:ptCount val="8"/>
                <c:pt idx="0">
                  <c:v>480.55</c:v>
                </c:pt>
                <c:pt idx="1">
                  <c:v>492.1</c:v>
                </c:pt>
                <c:pt idx="2">
                  <c:v>485.26</c:v>
                </c:pt>
                <c:pt idx="3">
                  <c:v>490.7</c:v>
                </c:pt>
                <c:pt idx="4">
                  <c:v>494.06</c:v>
                </c:pt>
                <c:pt idx="5">
                  <c:v>497.05</c:v>
                </c:pt>
                <c:pt idx="6">
                  <c:v>500.05</c:v>
                </c:pt>
                <c:pt idx="7">
                  <c:v>520.08000000000004</c:v>
                </c:pt>
              </c:numCache>
            </c:numRef>
          </c:val>
          <c:smooth val="0"/>
        </c:ser>
        <c:ser>
          <c:idx val="2"/>
          <c:order val="3"/>
          <c:tx>
            <c:strRef>
              <c:f>'BRMA Profile Master'!$A$122</c:f>
              <c:strCache>
                <c:ptCount val="1"/>
                <c:pt idx="0">
                  <c:v>1 Bedroom </c:v>
                </c:pt>
              </c:strCache>
            </c:strRef>
          </c:tx>
          <c:cat>
            <c:numRef>
              <c:f>'BRMA Profile Master'!$B$120:$I$120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Master'!$B$122:$I$122</c:f>
              <c:numCache>
                <c:formatCode>#,##0</c:formatCode>
                <c:ptCount val="8"/>
                <c:pt idx="0">
                  <c:v>382.47</c:v>
                </c:pt>
                <c:pt idx="1">
                  <c:v>384.89</c:v>
                </c:pt>
                <c:pt idx="2">
                  <c:v>379</c:v>
                </c:pt>
                <c:pt idx="3">
                  <c:v>375.26</c:v>
                </c:pt>
                <c:pt idx="4">
                  <c:v>379.54</c:v>
                </c:pt>
                <c:pt idx="5">
                  <c:v>384.36</c:v>
                </c:pt>
                <c:pt idx="6">
                  <c:v>381</c:v>
                </c:pt>
                <c:pt idx="7">
                  <c:v>391.49</c:v>
                </c:pt>
              </c:numCache>
            </c:numRef>
          </c:val>
          <c:smooth val="0"/>
        </c:ser>
        <c:ser>
          <c:idx val="3"/>
          <c:order val="4"/>
          <c:tx>
            <c:strRef>
              <c:f>'BRMA Profile Master'!$A$121</c:f>
              <c:strCache>
                <c:ptCount val="1"/>
                <c:pt idx="0">
                  <c:v>1 Bedroom Shared</c:v>
                </c:pt>
              </c:strCache>
            </c:strRef>
          </c:tx>
          <c:cat>
            <c:numRef>
              <c:f>'BRMA Profile Master'!$B$120:$I$120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Master'!$B$121:$I$121</c:f>
              <c:numCache>
                <c:formatCode>#,##0</c:formatCode>
                <c:ptCount val="8"/>
                <c:pt idx="0">
                  <c:v>309.07</c:v>
                </c:pt>
                <c:pt idx="1">
                  <c:v>290.62</c:v>
                </c:pt>
                <c:pt idx="2">
                  <c:v>304</c:v>
                </c:pt>
                <c:pt idx="3">
                  <c:v>292.51</c:v>
                </c:pt>
                <c:pt idx="4">
                  <c:v>302.57</c:v>
                </c:pt>
                <c:pt idx="5">
                  <c:v>325.39</c:v>
                </c:pt>
                <c:pt idx="6">
                  <c:v>315.10000000000002</c:v>
                </c:pt>
                <c:pt idx="7">
                  <c:v>371.17</c:v>
                </c:pt>
              </c:numCache>
            </c:numRef>
          </c:val>
          <c:smooth val="0"/>
        </c:ser>
        <c:dLbls>
          <c:showLegendKey val="0"/>
          <c:showVal val="0"/>
          <c:showCatName val="0"/>
          <c:showSerName val="0"/>
          <c:showPercent val="0"/>
          <c:showBubbleSize val="0"/>
        </c:dLbls>
        <c:marker val="1"/>
        <c:smooth val="0"/>
        <c:axId val="150786048"/>
        <c:axId val="150787584"/>
      </c:lineChart>
      <c:catAx>
        <c:axId val="150786048"/>
        <c:scaling>
          <c:orientation val="minMax"/>
        </c:scaling>
        <c:delete val="0"/>
        <c:axPos val="b"/>
        <c:numFmt formatCode="General" sourceLinked="1"/>
        <c:majorTickMark val="none"/>
        <c:minorTickMark val="none"/>
        <c:tickLblPos val="nextTo"/>
        <c:txPr>
          <a:bodyPr/>
          <a:lstStyle/>
          <a:p>
            <a:pPr>
              <a:defRPr sz="800"/>
            </a:pPr>
            <a:endParaRPr lang="en-US"/>
          </a:p>
        </c:txPr>
        <c:crossAx val="150787584"/>
        <c:crosses val="autoZero"/>
        <c:auto val="1"/>
        <c:lblAlgn val="ctr"/>
        <c:lblOffset val="100"/>
        <c:noMultiLvlLbl val="0"/>
      </c:catAx>
      <c:valAx>
        <c:axId val="15078758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50786048"/>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481389594624176"/>
          <c:y val="0.19090909090909092"/>
          <c:w val="0.83183967165419781"/>
          <c:h val="0.69150560725363874"/>
        </c:manualLayout>
      </c:layout>
      <c:lineChart>
        <c:grouping val="standard"/>
        <c:varyColors val="0"/>
        <c:ser>
          <c:idx val="4"/>
          <c:order val="0"/>
          <c:tx>
            <c:strRef>
              <c:f>'BRMA Profile Master'!$K$125</c:f>
              <c:strCache>
                <c:ptCount val="1"/>
                <c:pt idx="0">
                  <c:v>4 Bedrooms</c:v>
                </c:pt>
              </c:strCache>
            </c:strRef>
          </c:tx>
          <c:cat>
            <c:numRef>
              <c:f>'BRMA Profile Master'!$L$120:$S$120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Master'!$L$125:$S$125</c:f>
              <c:numCache>
                <c:formatCode>#,##0</c:formatCode>
                <c:ptCount val="8"/>
                <c:pt idx="0">
                  <c:v>849.5</c:v>
                </c:pt>
                <c:pt idx="1">
                  <c:v>850</c:v>
                </c:pt>
                <c:pt idx="2">
                  <c:v>885</c:v>
                </c:pt>
                <c:pt idx="3">
                  <c:v>847.5</c:v>
                </c:pt>
                <c:pt idx="4">
                  <c:v>925</c:v>
                </c:pt>
                <c:pt idx="5">
                  <c:v>970</c:v>
                </c:pt>
                <c:pt idx="6">
                  <c:v>900</c:v>
                </c:pt>
                <c:pt idx="7">
                  <c:v>1100</c:v>
                </c:pt>
              </c:numCache>
            </c:numRef>
          </c:val>
          <c:smooth val="0"/>
        </c:ser>
        <c:ser>
          <c:idx val="0"/>
          <c:order val="1"/>
          <c:tx>
            <c:strRef>
              <c:f>'BRMA Profile Master'!$K$124</c:f>
              <c:strCache>
                <c:ptCount val="1"/>
                <c:pt idx="0">
                  <c:v>3 Bedrooms</c:v>
                </c:pt>
              </c:strCache>
            </c:strRef>
          </c:tx>
          <c:cat>
            <c:numRef>
              <c:f>'BRMA Profile Master'!$L$120:$S$120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Master'!$L$124:$S$124</c:f>
              <c:numCache>
                <c:formatCode>#,##0</c:formatCode>
                <c:ptCount val="8"/>
                <c:pt idx="0">
                  <c:v>595</c:v>
                </c:pt>
                <c:pt idx="1">
                  <c:v>595</c:v>
                </c:pt>
                <c:pt idx="2">
                  <c:v>595</c:v>
                </c:pt>
                <c:pt idx="3">
                  <c:v>595</c:v>
                </c:pt>
                <c:pt idx="4">
                  <c:v>600</c:v>
                </c:pt>
                <c:pt idx="5">
                  <c:v>600</c:v>
                </c:pt>
                <c:pt idx="6">
                  <c:v>625</c:v>
                </c:pt>
                <c:pt idx="7">
                  <c:v>650</c:v>
                </c:pt>
              </c:numCache>
            </c:numRef>
          </c:val>
          <c:smooth val="0"/>
        </c:ser>
        <c:ser>
          <c:idx val="1"/>
          <c:order val="2"/>
          <c:tx>
            <c:strRef>
              <c:f>'BRMA Profile Master'!$K$123</c:f>
              <c:strCache>
                <c:ptCount val="1"/>
                <c:pt idx="0">
                  <c:v>2 Bedrooms</c:v>
                </c:pt>
              </c:strCache>
            </c:strRef>
          </c:tx>
          <c:cat>
            <c:numRef>
              <c:f>'BRMA Profile Master'!$L$120:$S$120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Master'!$L$123:$S$123</c:f>
              <c:numCache>
                <c:formatCode>#,##0</c:formatCode>
                <c:ptCount val="8"/>
                <c:pt idx="0">
                  <c:v>460</c:v>
                </c:pt>
                <c:pt idx="1">
                  <c:v>475</c:v>
                </c:pt>
                <c:pt idx="2">
                  <c:v>475</c:v>
                </c:pt>
                <c:pt idx="3">
                  <c:v>475</c:v>
                </c:pt>
                <c:pt idx="4">
                  <c:v>475</c:v>
                </c:pt>
                <c:pt idx="5">
                  <c:v>475</c:v>
                </c:pt>
                <c:pt idx="6">
                  <c:v>475</c:v>
                </c:pt>
                <c:pt idx="7">
                  <c:v>495</c:v>
                </c:pt>
              </c:numCache>
            </c:numRef>
          </c:val>
          <c:smooth val="0"/>
        </c:ser>
        <c:ser>
          <c:idx val="2"/>
          <c:order val="3"/>
          <c:tx>
            <c:strRef>
              <c:f>'BRMA Profile Master'!$K$122</c:f>
              <c:strCache>
                <c:ptCount val="1"/>
                <c:pt idx="0">
                  <c:v>1 Bedroom </c:v>
                </c:pt>
              </c:strCache>
            </c:strRef>
          </c:tx>
          <c:cat>
            <c:numRef>
              <c:f>'BRMA Profile Master'!$L$120:$S$120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Master'!$L$122:$S$122</c:f>
              <c:numCache>
                <c:formatCode>#,##0</c:formatCode>
                <c:ptCount val="8"/>
                <c:pt idx="0">
                  <c:v>375</c:v>
                </c:pt>
                <c:pt idx="1">
                  <c:v>375</c:v>
                </c:pt>
                <c:pt idx="2">
                  <c:v>375</c:v>
                </c:pt>
                <c:pt idx="3">
                  <c:v>375</c:v>
                </c:pt>
                <c:pt idx="4">
                  <c:v>375</c:v>
                </c:pt>
                <c:pt idx="5">
                  <c:v>380</c:v>
                </c:pt>
                <c:pt idx="6">
                  <c:v>375</c:v>
                </c:pt>
                <c:pt idx="7">
                  <c:v>395</c:v>
                </c:pt>
              </c:numCache>
            </c:numRef>
          </c:val>
          <c:smooth val="0"/>
        </c:ser>
        <c:ser>
          <c:idx val="3"/>
          <c:order val="4"/>
          <c:tx>
            <c:strRef>
              <c:f>'BRMA Profile Master'!$K$121</c:f>
              <c:strCache>
                <c:ptCount val="1"/>
                <c:pt idx="0">
                  <c:v>1 Bedroom Shared</c:v>
                </c:pt>
              </c:strCache>
            </c:strRef>
          </c:tx>
          <c:cat>
            <c:numRef>
              <c:f>'BRMA Profile Master'!$L$120:$S$120</c:f>
              <c:numCache>
                <c:formatCode>General</c:formatCode>
                <c:ptCount val="8"/>
                <c:pt idx="0">
                  <c:v>2010</c:v>
                </c:pt>
                <c:pt idx="1">
                  <c:v>2011</c:v>
                </c:pt>
                <c:pt idx="2">
                  <c:v>2012</c:v>
                </c:pt>
                <c:pt idx="3">
                  <c:v>2013</c:v>
                </c:pt>
                <c:pt idx="4">
                  <c:v>2014</c:v>
                </c:pt>
                <c:pt idx="5">
                  <c:v>2015</c:v>
                </c:pt>
                <c:pt idx="6">
                  <c:v>2016</c:v>
                </c:pt>
                <c:pt idx="7">
                  <c:v>2017</c:v>
                </c:pt>
              </c:numCache>
            </c:numRef>
          </c:cat>
          <c:val>
            <c:numRef>
              <c:f>'BRMA Profile Master'!$L$121:$S$121</c:f>
              <c:numCache>
                <c:formatCode>#,##0</c:formatCode>
                <c:ptCount val="8"/>
                <c:pt idx="0">
                  <c:v>300</c:v>
                </c:pt>
                <c:pt idx="1">
                  <c:v>285</c:v>
                </c:pt>
                <c:pt idx="2">
                  <c:v>300</c:v>
                </c:pt>
                <c:pt idx="3">
                  <c:v>300</c:v>
                </c:pt>
                <c:pt idx="4">
                  <c:v>300</c:v>
                </c:pt>
                <c:pt idx="5">
                  <c:v>325</c:v>
                </c:pt>
                <c:pt idx="6">
                  <c:v>309.68</c:v>
                </c:pt>
                <c:pt idx="7">
                  <c:v>325</c:v>
                </c:pt>
              </c:numCache>
            </c:numRef>
          </c:val>
          <c:smooth val="0"/>
        </c:ser>
        <c:dLbls>
          <c:showLegendKey val="0"/>
          <c:showVal val="0"/>
          <c:showCatName val="0"/>
          <c:showSerName val="0"/>
          <c:showPercent val="0"/>
          <c:showBubbleSize val="0"/>
        </c:dLbls>
        <c:marker val="1"/>
        <c:smooth val="0"/>
        <c:axId val="150835968"/>
        <c:axId val="150837504"/>
      </c:lineChart>
      <c:catAx>
        <c:axId val="150835968"/>
        <c:scaling>
          <c:orientation val="minMax"/>
        </c:scaling>
        <c:delete val="0"/>
        <c:axPos val="b"/>
        <c:numFmt formatCode="General" sourceLinked="1"/>
        <c:majorTickMark val="none"/>
        <c:minorTickMark val="none"/>
        <c:tickLblPos val="nextTo"/>
        <c:txPr>
          <a:bodyPr/>
          <a:lstStyle/>
          <a:p>
            <a:pPr>
              <a:defRPr sz="800"/>
            </a:pPr>
            <a:endParaRPr lang="en-US"/>
          </a:p>
        </c:txPr>
        <c:crossAx val="150837504"/>
        <c:crosses val="autoZero"/>
        <c:auto val="1"/>
        <c:lblAlgn val="ctr"/>
        <c:lblOffset val="100"/>
        <c:noMultiLvlLbl val="0"/>
      </c:catAx>
      <c:valAx>
        <c:axId val="150837504"/>
        <c:scaling>
          <c:orientation val="minMax"/>
        </c:scaling>
        <c:delete val="0"/>
        <c:axPos val="l"/>
        <c:majorGridlines/>
        <c:title>
          <c:tx>
            <c:rich>
              <a:bodyPr/>
              <a:lstStyle/>
              <a:p>
                <a:pPr>
                  <a:defRPr sz="900"/>
                </a:pPr>
                <a:r>
                  <a:rPr lang="en-GB" sz="900"/>
                  <a:t>Monthly</a:t>
                </a:r>
                <a:r>
                  <a:rPr lang="en-GB" sz="900" baseline="0"/>
                  <a:t> Rent (£)</a:t>
                </a:r>
                <a:endParaRPr lang="en-GB" sz="900"/>
              </a:p>
            </c:rich>
          </c:tx>
          <c:overlay val="0"/>
        </c:title>
        <c:numFmt formatCode="#,##0" sourceLinked="1"/>
        <c:majorTickMark val="none"/>
        <c:minorTickMark val="none"/>
        <c:tickLblPos val="nextTo"/>
        <c:txPr>
          <a:bodyPr/>
          <a:lstStyle/>
          <a:p>
            <a:pPr>
              <a:defRPr sz="800"/>
            </a:pPr>
            <a:endParaRPr lang="en-US"/>
          </a:p>
        </c:txPr>
        <c:crossAx val="150835968"/>
        <c:crosses val="autoZero"/>
        <c:crossBetween val="between"/>
      </c:valAx>
    </c:plotArea>
    <c:legend>
      <c:legendPos val="t"/>
      <c:overlay val="0"/>
      <c:txPr>
        <a:bodyPr/>
        <a:lstStyle/>
        <a:p>
          <a:pPr>
            <a:defRPr sz="800"/>
          </a:pPr>
          <a:endParaRPr lang="en-US"/>
        </a:p>
      </c:txPr>
    </c:legend>
    <c:plotVisOnly val="1"/>
    <c:dispBlanksAs val="gap"/>
    <c:showDLblsOverMax val="0"/>
  </c:chart>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'NEW BRMA PROFILE MASTER'!$B$6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MASTER'!$C$6:$J$6</c:f>
              <c:numCache>
                <c:formatCode>#,##0</c:formatCode>
                <c:ptCount val="8"/>
                <c:pt idx="0">
                  <c:v>400</c:v>
                </c:pt>
                <c:pt idx="1">
                  <c:v>425</c:v>
                </c:pt>
                <c:pt idx="2">
                  <c:v>425</c:v>
                </c:pt>
                <c:pt idx="3">
                  <c:v>400</c:v>
                </c:pt>
                <c:pt idx="4">
                  <c:v>425</c:v>
                </c:pt>
                <c:pt idx="5">
                  <c:v>425</c:v>
                </c:pt>
                <c:pt idx="6">
                  <c:v>450</c:v>
                </c:pt>
                <c:pt idx="7">
                  <c:v>450</c:v>
                </c:pt>
              </c:numCache>
            </c:numRef>
          </c:val>
          <c:smooth val="0"/>
        </c:ser>
        <c:ser>
          <c:idx val="1"/>
          <c:order val="1"/>
          <c:tx>
            <c:strRef>
              <c:f>'NEW BRMA PROFILE MASTER'!$B$7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MASTER'!$C$7:$J$7</c:f>
              <c:numCache>
                <c:formatCode>#,##0</c:formatCode>
                <c:ptCount val="8"/>
                <c:pt idx="0">
                  <c:v>425</c:v>
                </c:pt>
                <c:pt idx="1">
                  <c:v>435</c:v>
                </c:pt>
                <c:pt idx="2">
                  <c:v>435</c:v>
                </c:pt>
                <c:pt idx="3">
                  <c:v>435</c:v>
                </c:pt>
                <c:pt idx="4">
                  <c:v>450</c:v>
                </c:pt>
                <c:pt idx="5">
                  <c:v>450</c:v>
                </c:pt>
                <c:pt idx="6">
                  <c:v>475</c:v>
                </c:pt>
                <c:pt idx="7">
                  <c:v>480</c:v>
                </c:pt>
              </c:numCache>
            </c:numRef>
          </c:val>
          <c:smooth val="0"/>
        </c:ser>
        <c:ser>
          <c:idx val="2"/>
          <c:order val="2"/>
          <c:tx>
            <c:strRef>
              <c:f>'NEW BRMA PROFILE MASTER'!$B$8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MASTER'!$C$8:$J$8</c:f>
              <c:numCache>
                <c:formatCode>#,##0</c:formatCode>
                <c:ptCount val="8"/>
                <c:pt idx="0">
                  <c:v>428.18</c:v>
                </c:pt>
                <c:pt idx="1">
                  <c:v>435.58</c:v>
                </c:pt>
                <c:pt idx="2">
                  <c:v>435.6</c:v>
                </c:pt>
                <c:pt idx="3">
                  <c:v>433.11</c:v>
                </c:pt>
                <c:pt idx="4">
                  <c:v>448.15</c:v>
                </c:pt>
                <c:pt idx="5">
                  <c:v>445.29</c:v>
                </c:pt>
                <c:pt idx="6">
                  <c:v>469.89</c:v>
                </c:pt>
                <c:pt idx="7">
                  <c:v>477.15</c:v>
                </c:pt>
              </c:numCache>
            </c:numRef>
          </c:val>
          <c:smooth val="0"/>
        </c:ser>
        <c:ser>
          <c:idx val="3"/>
          <c:order val="3"/>
          <c:tx>
            <c:strRef>
              <c:f>'NEW BRMA PROFILE MASTER'!$B$9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MASTER'!$C$9:$J$9</c:f>
              <c:numCache>
                <c:formatCode>#,##0</c:formatCode>
                <c:ptCount val="8"/>
                <c:pt idx="0">
                  <c:v>450</c:v>
                </c:pt>
                <c:pt idx="1">
                  <c:v>450</c:v>
                </c:pt>
                <c:pt idx="2">
                  <c:v>450</c:v>
                </c:pt>
                <c:pt idx="3">
                  <c:v>450</c:v>
                </c:pt>
                <c:pt idx="4">
                  <c:v>475</c:v>
                </c:pt>
                <c:pt idx="5">
                  <c:v>475</c:v>
                </c:pt>
                <c:pt idx="6">
                  <c:v>495</c:v>
                </c:pt>
                <c:pt idx="7">
                  <c:v>500</c:v>
                </c:pt>
              </c:numCache>
            </c:numRef>
          </c:val>
          <c:smooth val="0"/>
        </c:ser>
        <c:dLbls>
          <c:showLegendKey val="0"/>
          <c:showVal val="0"/>
          <c:showCatName val="0"/>
          <c:showSerName val="0"/>
          <c:showPercent val="0"/>
          <c:showBubbleSize val="0"/>
        </c:dLbls>
        <c:marker val="1"/>
        <c:smooth val="0"/>
        <c:axId val="150156416"/>
        <c:axId val="150157952"/>
      </c:lineChart>
      <c:catAx>
        <c:axId val="150156416"/>
        <c:scaling>
          <c:orientation val="minMax"/>
        </c:scaling>
        <c:delete val="0"/>
        <c:axPos val="b"/>
        <c:numFmt formatCode="General" sourceLinked="1"/>
        <c:majorTickMark val="out"/>
        <c:minorTickMark val="none"/>
        <c:tickLblPos val="nextTo"/>
        <c:crossAx val="150157952"/>
        <c:crosses val="autoZero"/>
        <c:auto val="1"/>
        <c:lblAlgn val="ctr"/>
        <c:lblOffset val="100"/>
        <c:noMultiLvlLbl val="0"/>
      </c:catAx>
      <c:valAx>
        <c:axId val="150157952"/>
        <c:scaling>
          <c:orientation val="minMax"/>
          <c:min val="0"/>
        </c:scaling>
        <c:delete val="0"/>
        <c:axPos val="l"/>
        <c:majorGridlines/>
        <c:numFmt formatCode="#,##0" sourceLinked="1"/>
        <c:majorTickMark val="out"/>
        <c:minorTickMark val="none"/>
        <c:tickLblPos val="nextTo"/>
        <c:crossAx val="150156416"/>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'NEW BRMA PROFILE MASTER'!$N$6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MASTER'!$O$6:$V$6</c:f>
              <c:numCache>
                <c:formatCode>#,##0</c:formatCode>
                <c:ptCount val="8"/>
                <c:pt idx="0">
                  <c:v>500</c:v>
                </c:pt>
                <c:pt idx="1">
                  <c:v>495</c:v>
                </c:pt>
                <c:pt idx="2">
                  <c:v>495</c:v>
                </c:pt>
                <c:pt idx="3">
                  <c:v>500</c:v>
                </c:pt>
                <c:pt idx="4">
                  <c:v>500</c:v>
                </c:pt>
                <c:pt idx="5">
                  <c:v>525</c:v>
                </c:pt>
                <c:pt idx="6">
                  <c:v>550</c:v>
                </c:pt>
                <c:pt idx="7">
                  <c:v>560</c:v>
                </c:pt>
              </c:numCache>
            </c:numRef>
          </c:val>
          <c:smooth val="0"/>
        </c:ser>
        <c:ser>
          <c:idx val="1"/>
          <c:order val="1"/>
          <c:tx>
            <c:strRef>
              <c:f>'NEW BRMA PROFILE MASTER'!$N$7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MASTER'!$O$7:$V$7</c:f>
              <c:numCache>
                <c:formatCode>#,##0</c:formatCode>
                <c:ptCount val="8"/>
                <c:pt idx="0">
                  <c:v>525</c:v>
                </c:pt>
                <c:pt idx="1">
                  <c:v>525</c:v>
                </c:pt>
                <c:pt idx="2">
                  <c:v>525</c:v>
                </c:pt>
                <c:pt idx="3">
                  <c:v>529</c:v>
                </c:pt>
                <c:pt idx="4">
                  <c:v>542.5</c:v>
                </c:pt>
                <c:pt idx="5">
                  <c:v>550</c:v>
                </c:pt>
                <c:pt idx="6">
                  <c:v>575</c:v>
                </c:pt>
                <c:pt idx="7">
                  <c:v>595</c:v>
                </c:pt>
              </c:numCache>
            </c:numRef>
          </c:val>
          <c:smooth val="0"/>
        </c:ser>
        <c:ser>
          <c:idx val="2"/>
          <c:order val="2"/>
          <c:tx>
            <c:strRef>
              <c:f>'NEW BRMA PROFILE MASTER'!$N$8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MASTER'!$O$8:$V$8</c:f>
              <c:numCache>
                <c:formatCode>#,##0</c:formatCode>
                <c:ptCount val="8"/>
                <c:pt idx="0">
                  <c:v>527.37</c:v>
                </c:pt>
                <c:pt idx="1">
                  <c:v>525.86</c:v>
                </c:pt>
                <c:pt idx="2">
                  <c:v>527.74</c:v>
                </c:pt>
                <c:pt idx="3">
                  <c:v>536.71</c:v>
                </c:pt>
                <c:pt idx="4">
                  <c:v>542.6</c:v>
                </c:pt>
                <c:pt idx="5">
                  <c:v>559.54</c:v>
                </c:pt>
                <c:pt idx="6">
                  <c:v>577.79999999999995</c:v>
                </c:pt>
                <c:pt idx="7">
                  <c:v>598.79</c:v>
                </c:pt>
              </c:numCache>
            </c:numRef>
          </c:val>
          <c:smooth val="0"/>
        </c:ser>
        <c:ser>
          <c:idx val="3"/>
          <c:order val="3"/>
          <c:tx>
            <c:strRef>
              <c:f>'NEW BRMA PROFILE MASTER'!$N$9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MASTER'!$O$9:$V$9</c:f>
              <c:numCache>
                <c:formatCode>#,##0</c:formatCode>
                <c:ptCount val="8"/>
                <c:pt idx="0">
                  <c:v>550</c:v>
                </c:pt>
                <c:pt idx="1">
                  <c:v>550</c:v>
                </c:pt>
                <c:pt idx="2">
                  <c:v>550</c:v>
                </c:pt>
                <c:pt idx="3">
                  <c:v>558</c:v>
                </c:pt>
                <c:pt idx="4">
                  <c:v>575</c:v>
                </c:pt>
                <c:pt idx="5">
                  <c:v>595</c:v>
                </c:pt>
                <c:pt idx="6">
                  <c:v>600</c:v>
                </c:pt>
                <c:pt idx="7">
                  <c:v>642.5</c:v>
                </c:pt>
              </c:numCache>
            </c:numRef>
          </c:val>
          <c:smooth val="0"/>
        </c:ser>
        <c:dLbls>
          <c:showLegendKey val="0"/>
          <c:showVal val="0"/>
          <c:showCatName val="0"/>
          <c:showSerName val="0"/>
          <c:showPercent val="0"/>
          <c:showBubbleSize val="0"/>
        </c:dLbls>
        <c:marker val="1"/>
        <c:smooth val="0"/>
        <c:axId val="150217472"/>
        <c:axId val="150219008"/>
      </c:lineChart>
      <c:catAx>
        <c:axId val="150217472"/>
        <c:scaling>
          <c:orientation val="minMax"/>
        </c:scaling>
        <c:delete val="0"/>
        <c:axPos val="b"/>
        <c:numFmt formatCode="General" sourceLinked="1"/>
        <c:majorTickMark val="out"/>
        <c:minorTickMark val="none"/>
        <c:tickLblPos val="nextTo"/>
        <c:crossAx val="150219008"/>
        <c:crosses val="autoZero"/>
        <c:auto val="1"/>
        <c:lblAlgn val="ctr"/>
        <c:lblOffset val="100"/>
        <c:noMultiLvlLbl val="0"/>
      </c:catAx>
      <c:valAx>
        <c:axId val="150219008"/>
        <c:scaling>
          <c:orientation val="minMax"/>
          <c:min val="0"/>
        </c:scaling>
        <c:delete val="0"/>
        <c:axPos val="l"/>
        <c:majorGridlines/>
        <c:numFmt formatCode="#,##0" sourceLinked="1"/>
        <c:majorTickMark val="out"/>
        <c:minorTickMark val="none"/>
        <c:tickLblPos val="nextTo"/>
        <c:crossAx val="150217472"/>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'NEW BRMA PROFILE MASTER'!$B$28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MASTER'!$C$28:$J$28</c:f>
              <c:numCache>
                <c:formatCode>#,##0</c:formatCode>
                <c:ptCount val="8"/>
                <c:pt idx="0">
                  <c:v>550</c:v>
                </c:pt>
                <c:pt idx="1">
                  <c:v>575</c:v>
                </c:pt>
                <c:pt idx="2">
                  <c:v>560</c:v>
                </c:pt>
                <c:pt idx="3">
                  <c:v>558</c:v>
                </c:pt>
                <c:pt idx="4">
                  <c:v>575</c:v>
                </c:pt>
                <c:pt idx="5">
                  <c:v>600</c:v>
                </c:pt>
                <c:pt idx="6">
                  <c:v>600</c:v>
                </c:pt>
                <c:pt idx="7">
                  <c:v>625</c:v>
                </c:pt>
              </c:numCache>
            </c:numRef>
          </c:val>
          <c:smooth val="0"/>
        </c:ser>
        <c:ser>
          <c:idx val="1"/>
          <c:order val="1"/>
          <c:tx>
            <c:strRef>
              <c:f>'NEW BRMA PROFILE MASTER'!$B$29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MASTER'!$C$29:$J$29</c:f>
              <c:numCache>
                <c:formatCode>#,##0</c:formatCode>
                <c:ptCount val="8"/>
                <c:pt idx="0">
                  <c:v>600</c:v>
                </c:pt>
                <c:pt idx="1">
                  <c:v>600</c:v>
                </c:pt>
                <c:pt idx="2">
                  <c:v>599</c:v>
                </c:pt>
                <c:pt idx="3">
                  <c:v>608</c:v>
                </c:pt>
                <c:pt idx="4">
                  <c:v>625</c:v>
                </c:pt>
                <c:pt idx="5">
                  <c:v>650</c:v>
                </c:pt>
                <c:pt idx="6">
                  <c:v>675</c:v>
                </c:pt>
                <c:pt idx="7">
                  <c:v>695</c:v>
                </c:pt>
              </c:numCache>
            </c:numRef>
          </c:val>
          <c:smooth val="0"/>
        </c:ser>
        <c:ser>
          <c:idx val="2"/>
          <c:order val="2"/>
          <c:tx>
            <c:strRef>
              <c:f>'NEW BRMA PROFILE MASTER'!$B$30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MASTER'!$C$30:$J$30</c:f>
              <c:numCache>
                <c:formatCode>#,##0</c:formatCode>
                <c:ptCount val="8"/>
                <c:pt idx="0">
                  <c:v>615.97</c:v>
                </c:pt>
                <c:pt idx="1">
                  <c:v>619.26</c:v>
                </c:pt>
                <c:pt idx="2">
                  <c:v>624.25</c:v>
                </c:pt>
                <c:pt idx="3">
                  <c:v>623.23</c:v>
                </c:pt>
                <c:pt idx="4">
                  <c:v>636.77</c:v>
                </c:pt>
                <c:pt idx="5">
                  <c:v>673.9</c:v>
                </c:pt>
                <c:pt idx="6">
                  <c:v>690.52</c:v>
                </c:pt>
                <c:pt idx="7">
                  <c:v>708.53</c:v>
                </c:pt>
              </c:numCache>
            </c:numRef>
          </c:val>
          <c:smooth val="0"/>
        </c:ser>
        <c:ser>
          <c:idx val="3"/>
          <c:order val="3"/>
          <c:tx>
            <c:strRef>
              <c:f>'NEW BRMA PROFILE MASTER'!$B$31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MASTER'!$C$31:$J$31</c:f>
              <c:numCache>
                <c:formatCode>#,##0</c:formatCode>
                <c:ptCount val="8"/>
                <c:pt idx="0">
                  <c:v>650</c:v>
                </c:pt>
                <c:pt idx="1">
                  <c:v>650</c:v>
                </c:pt>
                <c:pt idx="2">
                  <c:v>650</c:v>
                </c:pt>
                <c:pt idx="3">
                  <c:v>675</c:v>
                </c:pt>
                <c:pt idx="4">
                  <c:v>675</c:v>
                </c:pt>
                <c:pt idx="5">
                  <c:v>725</c:v>
                </c:pt>
                <c:pt idx="6">
                  <c:v>775</c:v>
                </c:pt>
                <c:pt idx="7">
                  <c:v>775</c:v>
                </c:pt>
              </c:numCache>
            </c:numRef>
          </c:val>
          <c:smooth val="0"/>
        </c:ser>
        <c:dLbls>
          <c:showLegendKey val="0"/>
          <c:showVal val="0"/>
          <c:showCatName val="0"/>
          <c:showSerName val="0"/>
          <c:showPercent val="0"/>
          <c:showBubbleSize val="0"/>
        </c:dLbls>
        <c:marker val="1"/>
        <c:smooth val="0"/>
        <c:axId val="150258048"/>
        <c:axId val="150259584"/>
      </c:lineChart>
      <c:catAx>
        <c:axId val="150258048"/>
        <c:scaling>
          <c:orientation val="minMax"/>
        </c:scaling>
        <c:delete val="0"/>
        <c:axPos val="b"/>
        <c:numFmt formatCode="General" sourceLinked="1"/>
        <c:majorTickMark val="out"/>
        <c:minorTickMark val="none"/>
        <c:tickLblPos val="nextTo"/>
        <c:crossAx val="150259584"/>
        <c:crosses val="autoZero"/>
        <c:auto val="1"/>
        <c:lblAlgn val="ctr"/>
        <c:lblOffset val="100"/>
        <c:noMultiLvlLbl val="0"/>
      </c:catAx>
      <c:valAx>
        <c:axId val="150259584"/>
        <c:scaling>
          <c:orientation val="minMax"/>
          <c:min val="0"/>
        </c:scaling>
        <c:delete val="0"/>
        <c:axPos val="l"/>
        <c:majorGridlines/>
        <c:numFmt formatCode="#,##0" sourceLinked="1"/>
        <c:majorTickMark val="out"/>
        <c:minorTickMark val="none"/>
        <c:tickLblPos val="nextTo"/>
        <c:crossAx val="150258048"/>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'NEW BRMA PROFILE MASTER'!$N$28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MASTER'!$O$28:$V$28</c:f>
              <c:numCache>
                <c:formatCode>#,##0</c:formatCode>
                <c:ptCount val="8"/>
                <c:pt idx="0">
                  <c:v>750</c:v>
                </c:pt>
                <c:pt idx="1">
                  <c:v>745</c:v>
                </c:pt>
                <c:pt idx="2">
                  <c:v>750</c:v>
                </c:pt>
                <c:pt idx="3">
                  <c:v>795</c:v>
                </c:pt>
                <c:pt idx="4">
                  <c:v>795</c:v>
                </c:pt>
                <c:pt idx="5">
                  <c:v>810</c:v>
                </c:pt>
                <c:pt idx="6">
                  <c:v>825</c:v>
                </c:pt>
                <c:pt idx="7">
                  <c:v>862.5</c:v>
                </c:pt>
              </c:numCache>
            </c:numRef>
          </c:val>
          <c:smooth val="0"/>
        </c:ser>
        <c:ser>
          <c:idx val="1"/>
          <c:order val="1"/>
          <c:tx>
            <c:strRef>
              <c:f>'NEW BRMA PROFILE MASTER'!$N$29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MASTER'!$O$29:$V$29</c:f>
              <c:numCache>
                <c:formatCode>#,##0</c:formatCode>
                <c:ptCount val="8"/>
                <c:pt idx="0">
                  <c:v>825</c:v>
                </c:pt>
                <c:pt idx="1">
                  <c:v>800</c:v>
                </c:pt>
                <c:pt idx="2">
                  <c:v>850</c:v>
                </c:pt>
                <c:pt idx="3">
                  <c:v>850</c:v>
                </c:pt>
                <c:pt idx="4">
                  <c:v>862.5</c:v>
                </c:pt>
                <c:pt idx="5">
                  <c:v>935</c:v>
                </c:pt>
                <c:pt idx="6">
                  <c:v>895</c:v>
                </c:pt>
                <c:pt idx="7">
                  <c:v>950</c:v>
                </c:pt>
              </c:numCache>
            </c:numRef>
          </c:val>
          <c:smooth val="0"/>
        </c:ser>
        <c:ser>
          <c:idx val="2"/>
          <c:order val="2"/>
          <c:tx>
            <c:strRef>
              <c:f>'NEW BRMA PROFILE MASTER'!$N$30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MASTER'!$O$30:$V$30</c:f>
              <c:numCache>
                <c:formatCode>#,##0</c:formatCode>
                <c:ptCount val="8"/>
                <c:pt idx="0">
                  <c:v>834.19</c:v>
                </c:pt>
                <c:pt idx="1">
                  <c:v>796.42</c:v>
                </c:pt>
                <c:pt idx="2">
                  <c:v>856.56</c:v>
                </c:pt>
                <c:pt idx="3">
                  <c:v>870.95</c:v>
                </c:pt>
                <c:pt idx="4">
                  <c:v>889.07</c:v>
                </c:pt>
                <c:pt idx="5">
                  <c:v>936.17</c:v>
                </c:pt>
                <c:pt idx="6">
                  <c:v>920.33</c:v>
                </c:pt>
                <c:pt idx="7">
                  <c:v>975.1</c:v>
                </c:pt>
              </c:numCache>
            </c:numRef>
          </c:val>
          <c:smooth val="0"/>
        </c:ser>
        <c:ser>
          <c:idx val="3"/>
          <c:order val="3"/>
          <c:tx>
            <c:strRef>
              <c:f>'NEW BRMA PROFILE MASTER'!$N$31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MASTER'!$O$31:$V$31</c:f>
              <c:numCache>
                <c:formatCode>#,##0</c:formatCode>
                <c:ptCount val="8"/>
                <c:pt idx="0">
                  <c:v>875</c:v>
                </c:pt>
                <c:pt idx="1">
                  <c:v>875</c:v>
                </c:pt>
                <c:pt idx="2">
                  <c:v>895</c:v>
                </c:pt>
                <c:pt idx="3">
                  <c:v>940</c:v>
                </c:pt>
                <c:pt idx="4">
                  <c:v>950</c:v>
                </c:pt>
                <c:pt idx="5">
                  <c:v>1000</c:v>
                </c:pt>
                <c:pt idx="6">
                  <c:v>1000</c:v>
                </c:pt>
                <c:pt idx="7">
                  <c:v>1100</c:v>
                </c:pt>
              </c:numCache>
            </c:numRef>
          </c:val>
          <c:smooth val="0"/>
        </c:ser>
        <c:dLbls>
          <c:showLegendKey val="0"/>
          <c:showVal val="0"/>
          <c:showCatName val="0"/>
          <c:showSerName val="0"/>
          <c:showPercent val="0"/>
          <c:showBubbleSize val="0"/>
        </c:dLbls>
        <c:marker val="1"/>
        <c:smooth val="0"/>
        <c:axId val="151289856"/>
        <c:axId val="151291392"/>
      </c:lineChart>
      <c:catAx>
        <c:axId val="151289856"/>
        <c:scaling>
          <c:orientation val="minMax"/>
        </c:scaling>
        <c:delete val="0"/>
        <c:axPos val="b"/>
        <c:numFmt formatCode="General" sourceLinked="1"/>
        <c:majorTickMark val="out"/>
        <c:minorTickMark val="none"/>
        <c:tickLblPos val="nextTo"/>
        <c:crossAx val="151291392"/>
        <c:crosses val="autoZero"/>
        <c:auto val="1"/>
        <c:lblAlgn val="ctr"/>
        <c:lblOffset val="100"/>
        <c:noMultiLvlLbl val="0"/>
      </c:catAx>
      <c:valAx>
        <c:axId val="151291392"/>
        <c:scaling>
          <c:orientation val="minMax"/>
          <c:min val="0"/>
        </c:scaling>
        <c:delete val="0"/>
        <c:axPos val="l"/>
        <c:majorGridlines/>
        <c:numFmt formatCode="#,##0" sourceLinked="1"/>
        <c:majorTickMark val="out"/>
        <c:minorTickMark val="none"/>
        <c:tickLblPos val="nextTo"/>
        <c:crossAx val="151289856"/>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'NEW BRMA PROFILE MASTER'!$B$50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MASTER'!$C$50:$J$50</c:f>
              <c:numCache>
                <c:formatCode>#,##0</c:formatCode>
                <c:ptCount val="8"/>
                <c:pt idx="0">
                  <c:v>240</c:v>
                </c:pt>
                <c:pt idx="1">
                  <c:v>235</c:v>
                </c:pt>
                <c:pt idx="2">
                  <c:v>250</c:v>
                </c:pt>
                <c:pt idx="3">
                  <c:v>250.47</c:v>
                </c:pt>
                <c:pt idx="4">
                  <c:v>260</c:v>
                </c:pt>
                <c:pt idx="5">
                  <c:v>250.89</c:v>
                </c:pt>
                <c:pt idx="6">
                  <c:v>275</c:v>
                </c:pt>
                <c:pt idx="7">
                  <c:v>275</c:v>
                </c:pt>
              </c:numCache>
            </c:numRef>
          </c:val>
          <c:smooth val="0"/>
        </c:ser>
        <c:ser>
          <c:idx val="1"/>
          <c:order val="1"/>
          <c:tx>
            <c:strRef>
              <c:f>'NEW BRMA PROFILE MASTER'!$B$51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MASTER'!$C$51:$J$51</c:f>
              <c:numCache>
                <c:formatCode>#,##0</c:formatCode>
                <c:ptCount val="8"/>
                <c:pt idx="0">
                  <c:v>285</c:v>
                </c:pt>
                <c:pt idx="1">
                  <c:v>281.67</c:v>
                </c:pt>
                <c:pt idx="2">
                  <c:v>275</c:v>
                </c:pt>
                <c:pt idx="3">
                  <c:v>275</c:v>
                </c:pt>
                <c:pt idx="4">
                  <c:v>285</c:v>
                </c:pt>
                <c:pt idx="5">
                  <c:v>300</c:v>
                </c:pt>
                <c:pt idx="6">
                  <c:v>325</c:v>
                </c:pt>
                <c:pt idx="7">
                  <c:v>325</c:v>
                </c:pt>
              </c:numCache>
            </c:numRef>
          </c:val>
          <c:smooth val="0"/>
        </c:ser>
        <c:ser>
          <c:idx val="2"/>
          <c:order val="2"/>
          <c:tx>
            <c:strRef>
              <c:f>'NEW BRMA PROFILE MASTER'!$B$52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MASTER'!$C$52:$J$52</c:f>
              <c:numCache>
                <c:formatCode>#,##0</c:formatCode>
                <c:ptCount val="8"/>
                <c:pt idx="0">
                  <c:v>278.75</c:v>
                </c:pt>
                <c:pt idx="1">
                  <c:v>274.61</c:v>
                </c:pt>
                <c:pt idx="2">
                  <c:v>274.07</c:v>
                </c:pt>
                <c:pt idx="3">
                  <c:v>287.04000000000002</c:v>
                </c:pt>
                <c:pt idx="4">
                  <c:v>293.83</c:v>
                </c:pt>
                <c:pt idx="5">
                  <c:v>298.56</c:v>
                </c:pt>
                <c:pt idx="6">
                  <c:v>318.32</c:v>
                </c:pt>
                <c:pt idx="7">
                  <c:v>331.66</c:v>
                </c:pt>
              </c:numCache>
            </c:numRef>
          </c:val>
          <c:smooth val="0"/>
        </c:ser>
        <c:ser>
          <c:idx val="3"/>
          <c:order val="3"/>
          <c:tx>
            <c:strRef>
              <c:f>'NEW BRMA PROFILE MASTER'!$B$53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MASTER'!$C$53:$J$53</c:f>
              <c:numCache>
                <c:formatCode>#,##0</c:formatCode>
                <c:ptCount val="8"/>
                <c:pt idx="0">
                  <c:v>315</c:v>
                </c:pt>
                <c:pt idx="1">
                  <c:v>304.17</c:v>
                </c:pt>
                <c:pt idx="2">
                  <c:v>295</c:v>
                </c:pt>
                <c:pt idx="3">
                  <c:v>325</c:v>
                </c:pt>
                <c:pt idx="4">
                  <c:v>325</c:v>
                </c:pt>
                <c:pt idx="5">
                  <c:v>355</c:v>
                </c:pt>
                <c:pt idx="6">
                  <c:v>359.52</c:v>
                </c:pt>
                <c:pt idx="7">
                  <c:v>359.52</c:v>
                </c:pt>
              </c:numCache>
            </c:numRef>
          </c:val>
          <c:smooth val="0"/>
        </c:ser>
        <c:dLbls>
          <c:showLegendKey val="0"/>
          <c:showVal val="0"/>
          <c:showCatName val="0"/>
          <c:showSerName val="0"/>
          <c:showPercent val="0"/>
          <c:showBubbleSize val="0"/>
        </c:dLbls>
        <c:marker val="1"/>
        <c:smooth val="0"/>
        <c:axId val="151309696"/>
        <c:axId val="151319680"/>
      </c:lineChart>
      <c:catAx>
        <c:axId val="151309696"/>
        <c:scaling>
          <c:orientation val="minMax"/>
        </c:scaling>
        <c:delete val="0"/>
        <c:axPos val="b"/>
        <c:numFmt formatCode="General" sourceLinked="1"/>
        <c:majorTickMark val="out"/>
        <c:minorTickMark val="none"/>
        <c:tickLblPos val="nextTo"/>
        <c:crossAx val="151319680"/>
        <c:crosses val="autoZero"/>
        <c:auto val="1"/>
        <c:lblAlgn val="ctr"/>
        <c:lblOffset val="100"/>
        <c:noMultiLvlLbl val="0"/>
      </c:catAx>
      <c:valAx>
        <c:axId val="151319680"/>
        <c:scaling>
          <c:orientation val="minMax"/>
          <c:min val="0"/>
        </c:scaling>
        <c:delete val="0"/>
        <c:axPos val="l"/>
        <c:majorGridlines/>
        <c:numFmt formatCode="#,##0" sourceLinked="1"/>
        <c:majorTickMark val="out"/>
        <c:minorTickMark val="none"/>
        <c:tickLblPos val="nextTo"/>
        <c:crossAx val="151309696"/>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'NEW BRMA PROFILE MASTER'!$N$50:$P$50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MASTER'!$Q$50:$X$50</c:f>
              <c:numCache>
                <c:formatCode>0</c:formatCode>
                <c:ptCount val="8"/>
                <c:pt idx="0">
                  <c:v>107</c:v>
                </c:pt>
                <c:pt idx="1">
                  <c:v>104</c:v>
                </c:pt>
                <c:pt idx="2">
                  <c:v>67</c:v>
                </c:pt>
                <c:pt idx="3">
                  <c:v>104</c:v>
                </c:pt>
                <c:pt idx="4">
                  <c:v>96</c:v>
                </c:pt>
                <c:pt idx="5">
                  <c:v>103</c:v>
                </c:pt>
                <c:pt idx="6">
                  <c:v>93</c:v>
                </c:pt>
                <c:pt idx="7">
                  <c:v>103</c:v>
                </c:pt>
              </c:numCache>
            </c:numRef>
          </c:val>
        </c:ser>
        <c:ser>
          <c:idx val="1"/>
          <c:order val="1"/>
          <c:tx>
            <c:strRef>
              <c:f>'NEW BRMA PROFILE MASTER'!$N$51:$P$51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MASTER'!$Q$51:$X$51</c:f>
              <c:numCache>
                <c:formatCode>0</c:formatCode>
                <c:ptCount val="8"/>
                <c:pt idx="0">
                  <c:v>417</c:v>
                </c:pt>
                <c:pt idx="1">
                  <c:v>362</c:v>
                </c:pt>
                <c:pt idx="2">
                  <c:v>265</c:v>
                </c:pt>
                <c:pt idx="3">
                  <c:v>358</c:v>
                </c:pt>
                <c:pt idx="4">
                  <c:v>338</c:v>
                </c:pt>
                <c:pt idx="5">
                  <c:v>380</c:v>
                </c:pt>
                <c:pt idx="6">
                  <c:v>385</c:v>
                </c:pt>
                <c:pt idx="7">
                  <c:v>396</c:v>
                </c:pt>
              </c:numCache>
            </c:numRef>
          </c:val>
        </c:ser>
        <c:ser>
          <c:idx val="2"/>
          <c:order val="2"/>
          <c:tx>
            <c:strRef>
              <c:f>'NEW BRMA PROFILE MASTER'!$N$52:$P$52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MASTER'!$Q$52:$X$52</c:f>
              <c:numCache>
                <c:formatCode>0</c:formatCode>
                <c:ptCount val="8"/>
                <c:pt idx="0">
                  <c:v>211</c:v>
                </c:pt>
                <c:pt idx="1">
                  <c:v>219</c:v>
                </c:pt>
                <c:pt idx="2">
                  <c:v>173</c:v>
                </c:pt>
                <c:pt idx="3">
                  <c:v>183</c:v>
                </c:pt>
                <c:pt idx="4">
                  <c:v>143</c:v>
                </c:pt>
                <c:pt idx="5">
                  <c:v>173</c:v>
                </c:pt>
                <c:pt idx="6">
                  <c:v>131</c:v>
                </c:pt>
                <c:pt idx="7">
                  <c:v>133</c:v>
                </c:pt>
              </c:numCache>
            </c:numRef>
          </c:val>
        </c:ser>
        <c:ser>
          <c:idx val="3"/>
          <c:order val="3"/>
          <c:tx>
            <c:strRef>
              <c:f>'NEW BRMA PROFILE MASTER'!$N$53:$P$53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MASTER'!$Q$53:$X$53</c:f>
              <c:numCache>
                <c:formatCode>0</c:formatCode>
                <c:ptCount val="8"/>
                <c:pt idx="0">
                  <c:v>80</c:v>
                </c:pt>
                <c:pt idx="1">
                  <c:v>74</c:v>
                </c:pt>
                <c:pt idx="2">
                  <c:v>62</c:v>
                </c:pt>
                <c:pt idx="3">
                  <c:v>63</c:v>
                </c:pt>
                <c:pt idx="4">
                  <c:v>54</c:v>
                </c:pt>
                <c:pt idx="5">
                  <c:v>60</c:v>
                </c:pt>
                <c:pt idx="6">
                  <c:v>46</c:v>
                </c:pt>
                <c:pt idx="7">
                  <c:v>48</c:v>
                </c:pt>
              </c:numCache>
            </c:numRef>
          </c:val>
        </c:ser>
        <c:ser>
          <c:idx val="4"/>
          <c:order val="4"/>
          <c:tx>
            <c:strRef>
              <c:f>'NEW BRMA PROFILE MASTER'!$N$54:$P$54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MASTER'!$Q$54:$X$54</c:f>
              <c:numCache>
                <c:formatCode>0</c:formatCode>
                <c:ptCount val="8"/>
                <c:pt idx="0">
                  <c:v>41</c:v>
                </c:pt>
                <c:pt idx="1">
                  <c:v>64</c:v>
                </c:pt>
                <c:pt idx="2">
                  <c:v>39</c:v>
                </c:pt>
                <c:pt idx="3">
                  <c:v>65</c:v>
                </c:pt>
                <c:pt idx="4">
                  <c:v>65</c:v>
                </c:pt>
                <c:pt idx="5">
                  <c:v>70</c:v>
                </c:pt>
                <c:pt idx="6">
                  <c:v>70</c:v>
                </c:pt>
                <c:pt idx="7">
                  <c:v>75</c:v>
                </c:pt>
              </c:numCache>
            </c:numRef>
          </c:val>
        </c:ser>
        <c:dLbls>
          <c:showLegendKey val="0"/>
          <c:showVal val="0"/>
          <c:showCatName val="0"/>
          <c:showSerName val="0"/>
          <c:showPercent val="0"/>
          <c:showBubbleSize val="0"/>
        </c:dLbls>
        <c:gapWidth val="150"/>
        <c:overlap val="100"/>
        <c:axId val="150302720"/>
        <c:axId val="150304256"/>
      </c:barChart>
      <c:catAx>
        <c:axId val="150302720"/>
        <c:scaling>
          <c:orientation val="minMax"/>
        </c:scaling>
        <c:delete val="0"/>
        <c:axPos val="b"/>
        <c:numFmt formatCode="General" sourceLinked="1"/>
        <c:majorTickMark val="out"/>
        <c:minorTickMark val="none"/>
        <c:tickLblPos val="nextTo"/>
        <c:crossAx val="150304256"/>
        <c:crosses val="autoZero"/>
        <c:auto val="1"/>
        <c:lblAlgn val="ctr"/>
        <c:lblOffset val="100"/>
        <c:noMultiLvlLbl val="0"/>
      </c:catAx>
      <c:valAx>
        <c:axId val="150304256"/>
        <c:scaling>
          <c:orientation val="minMax"/>
        </c:scaling>
        <c:delete val="0"/>
        <c:axPos val="l"/>
        <c:majorGridlines/>
        <c:numFmt formatCode="0" sourceLinked="1"/>
        <c:majorTickMark val="out"/>
        <c:minorTickMark val="none"/>
        <c:tickLblPos val="nextTo"/>
        <c:crossAx val="15030272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'NEW BRMA PROFILE MASTER'!$Z$73</c:f>
              <c:strCache>
                <c:ptCount val="1"/>
                <c:pt idx="0">
                  <c:v>Scotland</c:v>
                </c:pt>
              </c:strCache>
            </c:strRef>
          </c:tx>
          <c:dLbls>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MASTER'!$AA$73:$AH$73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'NEW BRMA PROFILE MASTER'!$Z$74</c:f>
              <c:strCache>
                <c:ptCount val="1"/>
                <c:pt idx="0">
                  <c:v>West Lothian</c:v>
                </c:pt>
              </c:strCache>
            </c:strRef>
          </c:tx>
          <c:dLbls>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'NEW BRMA PROFILE MASTER'!$AA$74:$AH$74</c:f>
              <c:numCache>
                <c:formatCode>0</c:formatCode>
                <c:ptCount val="8"/>
                <c:pt idx="0">
                  <c:v>527.37</c:v>
                </c:pt>
                <c:pt idx="1">
                  <c:v>525.86</c:v>
                </c:pt>
                <c:pt idx="2">
                  <c:v>527.74</c:v>
                </c:pt>
                <c:pt idx="3">
                  <c:v>536.71</c:v>
                </c:pt>
                <c:pt idx="4">
                  <c:v>542.6</c:v>
                </c:pt>
                <c:pt idx="5">
                  <c:v>559.54</c:v>
                </c:pt>
                <c:pt idx="6">
                  <c:v>577.79999999999995</c:v>
                </c:pt>
                <c:pt idx="7">
                  <c:v>598.79</c:v>
                </c:pt>
              </c:numCache>
            </c:numRef>
          </c:val>
          <c:smooth val="0"/>
        </c:ser>
        <c:dLbls>
          <c:showLegendKey val="0"/>
          <c:showVal val="0"/>
          <c:showCatName val="0"/>
          <c:showSerName val="0"/>
          <c:showPercent val="0"/>
          <c:showBubbleSize val="0"/>
        </c:dLbls>
        <c:marker val="1"/>
        <c:smooth val="0"/>
        <c:axId val="151325312"/>
        <c:axId val="151327104"/>
      </c:lineChart>
      <c:catAx>
        <c:axId val="151325312"/>
        <c:scaling>
          <c:orientation val="minMax"/>
        </c:scaling>
        <c:delete val="0"/>
        <c:axPos val="b"/>
        <c:numFmt formatCode="General" sourceLinked="1"/>
        <c:majorTickMark val="out"/>
        <c:minorTickMark val="none"/>
        <c:tickLblPos val="nextTo"/>
        <c:crossAx val="151327104"/>
        <c:crosses val="autoZero"/>
        <c:auto val="1"/>
        <c:lblAlgn val="ctr"/>
        <c:lblOffset val="100"/>
        <c:noMultiLvlLbl val="0"/>
      </c:catAx>
      <c:valAx>
        <c:axId val="151327104"/>
        <c:scaling>
          <c:orientation val="minMax"/>
        </c:scaling>
        <c:delete val="0"/>
        <c:axPos val="l"/>
        <c:majorGridlines/>
        <c:numFmt formatCode="#,##0" sourceLinked="1"/>
        <c:majorTickMark val="out"/>
        <c:minorTickMark val="none"/>
        <c:tickLblPos val="nextTo"/>
        <c:crossAx val="151325312"/>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'Aberdeen &amp; Shire'!$B$26</c:f>
              <c:strCache>
                <c:ptCount val="1"/>
                <c:pt idx="0">
                  <c:v>Lower Quartile</c:v>
                </c:pt>
              </c:strCache>
            </c:strRef>
          </c:tx>
          <c:cat>
            <c:numRef>
              <c:f>'Aberdeen &amp; 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Shire'!$C$26:$J$26</c:f>
              <c:numCache>
                <c:formatCode>#,##0</c:formatCode>
                <c:ptCount val="8"/>
                <c:pt idx="0">
                  <c:v>500</c:v>
                </c:pt>
                <c:pt idx="1">
                  <c:v>500</c:v>
                </c:pt>
                <c:pt idx="2">
                  <c:v>520</c:v>
                </c:pt>
                <c:pt idx="3">
                  <c:v>550</c:v>
                </c:pt>
                <c:pt idx="4">
                  <c:v>625</c:v>
                </c:pt>
                <c:pt idx="5">
                  <c:v>625</c:v>
                </c:pt>
                <c:pt idx="6">
                  <c:v>510</c:v>
                </c:pt>
                <c:pt idx="7">
                  <c:v>450</c:v>
                </c:pt>
              </c:numCache>
            </c:numRef>
          </c:val>
          <c:smooth val="0"/>
        </c:ser>
        <c:ser>
          <c:idx val="1"/>
          <c:order val="1"/>
          <c:tx>
            <c:strRef>
              <c:f>'Aberdeen &amp; Shire'!$B$27</c:f>
              <c:strCache>
                <c:ptCount val="1"/>
                <c:pt idx="0">
                  <c:v>Median</c:v>
                </c:pt>
              </c:strCache>
            </c:strRef>
          </c:tx>
          <c:cat>
            <c:numRef>
              <c:f>'Aberdeen &amp; 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Shire'!$C$27:$J$27</c:f>
              <c:numCache>
                <c:formatCode>#,##0</c:formatCode>
                <c:ptCount val="8"/>
                <c:pt idx="0">
                  <c:v>525</c:v>
                </c:pt>
                <c:pt idx="1">
                  <c:v>550</c:v>
                </c:pt>
                <c:pt idx="2">
                  <c:v>550</c:v>
                </c:pt>
                <c:pt idx="3">
                  <c:v>600</c:v>
                </c:pt>
                <c:pt idx="4">
                  <c:v>650</c:v>
                </c:pt>
                <c:pt idx="5">
                  <c:v>675</c:v>
                </c:pt>
                <c:pt idx="6">
                  <c:v>550</c:v>
                </c:pt>
                <c:pt idx="7">
                  <c:v>500</c:v>
                </c:pt>
              </c:numCache>
            </c:numRef>
          </c:val>
          <c:smooth val="0"/>
        </c:ser>
        <c:ser>
          <c:idx val="2"/>
          <c:order val="2"/>
          <c:tx>
            <c:strRef>
              <c:f>'Aberdeen &amp; Shire'!$B$28</c:f>
              <c:strCache>
                <c:ptCount val="1"/>
                <c:pt idx="0">
                  <c:v>Mean</c:v>
                </c:pt>
              </c:strCache>
            </c:strRef>
          </c:tx>
          <c:cat>
            <c:numRef>
              <c:f>'Aberdeen &amp; 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Shire'!$C$28:$J$28</c:f>
              <c:numCache>
                <c:formatCode>#,##0</c:formatCode>
                <c:ptCount val="8"/>
                <c:pt idx="0">
                  <c:v>528.64</c:v>
                </c:pt>
                <c:pt idx="1">
                  <c:v>540.49</c:v>
                </c:pt>
                <c:pt idx="2">
                  <c:v>555.25</c:v>
                </c:pt>
                <c:pt idx="3">
                  <c:v>600.17999999999995</c:v>
                </c:pt>
                <c:pt idx="4">
                  <c:v>663.52</c:v>
                </c:pt>
                <c:pt idx="5">
                  <c:v>666.96</c:v>
                </c:pt>
                <c:pt idx="6">
                  <c:v>565.87</c:v>
                </c:pt>
                <c:pt idx="7">
                  <c:v>500.65</c:v>
                </c:pt>
              </c:numCache>
            </c:numRef>
          </c:val>
          <c:smooth val="0"/>
        </c:ser>
        <c:ser>
          <c:idx val="3"/>
          <c:order val="3"/>
          <c:tx>
            <c:strRef>
              <c:f>'Aberdeen &amp; Shire'!$B$29</c:f>
              <c:strCache>
                <c:ptCount val="1"/>
                <c:pt idx="0">
                  <c:v>Upper Quartile</c:v>
                </c:pt>
              </c:strCache>
            </c:strRef>
          </c:tx>
          <c:cat>
            <c:numRef>
              <c:f>'Aberdeen &amp; 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Shire'!$C$29:$J$29</c:f>
              <c:numCache>
                <c:formatCode>#,##0</c:formatCode>
                <c:ptCount val="8"/>
                <c:pt idx="0">
                  <c:v>575</c:v>
                </c:pt>
                <c:pt idx="1">
                  <c:v>575</c:v>
                </c:pt>
                <c:pt idx="2">
                  <c:v>600</c:v>
                </c:pt>
                <c:pt idx="3">
                  <c:v>650</c:v>
                </c:pt>
                <c:pt idx="4">
                  <c:v>725</c:v>
                </c:pt>
                <c:pt idx="5">
                  <c:v>700</c:v>
                </c:pt>
                <c:pt idx="6">
                  <c:v>600</c:v>
                </c:pt>
                <c:pt idx="7">
                  <c:v>550</c:v>
                </c:pt>
              </c:numCache>
            </c:numRef>
          </c:val>
          <c:smooth val="0"/>
        </c:ser>
        <c:dLbls>
          <c:showLegendKey val="0"/>
          <c:showVal val="0"/>
          <c:showCatName val="0"/>
          <c:showSerName val="0"/>
          <c:showPercent val="0"/>
          <c:showBubbleSize val="0"/>
        </c:dLbls>
        <c:marker val="1"/>
        <c:smooth val="0"/>
        <c:axId val="150515072"/>
        <c:axId val="150533248"/>
      </c:lineChart>
      <c:catAx>
        <c:axId val="150515072"/>
        <c:scaling>
          <c:orientation val="minMax"/>
        </c:scaling>
        <c:delete val="0"/>
        <c:axPos val="b"/>
        <c:numFmt formatCode="General" sourceLinked="1"/>
        <c:majorTickMark val="out"/>
        <c:minorTickMark val="none"/>
        <c:tickLblPos val="nextTo"/>
        <c:crossAx val="150533248"/>
        <c:crosses val="autoZero"/>
        <c:auto val="1"/>
        <c:lblAlgn val="ctr"/>
        <c:lblOffset val="100"/>
        <c:noMultiLvlLbl val="0"/>
      </c:catAx>
      <c:valAx>
        <c:axId val="150533248"/>
        <c:scaling>
          <c:orientation val="minMax"/>
          <c:min val="0"/>
        </c:scaling>
        <c:delete val="0"/>
        <c:axPos val="l"/>
        <c:majorGridlines/>
        <c:numFmt formatCode="#,##0" sourceLinked="1"/>
        <c:majorTickMark val="out"/>
        <c:minorTickMark val="none"/>
        <c:tickLblPos val="nextTo"/>
        <c:crossAx val="150515072"/>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'Aberdeen &amp; Shire'!$N$26</c:f>
              <c:strCache>
                <c:ptCount val="1"/>
                <c:pt idx="0">
                  <c:v>Lower Quartile</c:v>
                </c:pt>
              </c:strCache>
            </c:strRef>
          </c:tx>
          <c:cat>
            <c:numRef>
              <c:f>'Aberdeen &amp; 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Shire'!$O$26:$V$26</c:f>
              <c:numCache>
                <c:formatCode>#,##0</c:formatCode>
                <c:ptCount val="8"/>
                <c:pt idx="0">
                  <c:v>590</c:v>
                </c:pt>
                <c:pt idx="1">
                  <c:v>600</c:v>
                </c:pt>
                <c:pt idx="2">
                  <c:v>650</c:v>
                </c:pt>
                <c:pt idx="3">
                  <c:v>700</c:v>
                </c:pt>
                <c:pt idx="4">
                  <c:v>795</c:v>
                </c:pt>
                <c:pt idx="5">
                  <c:v>795</c:v>
                </c:pt>
                <c:pt idx="6">
                  <c:v>675</c:v>
                </c:pt>
                <c:pt idx="7">
                  <c:v>600</c:v>
                </c:pt>
              </c:numCache>
            </c:numRef>
          </c:val>
          <c:smooth val="0"/>
        </c:ser>
        <c:ser>
          <c:idx val="1"/>
          <c:order val="1"/>
          <c:tx>
            <c:strRef>
              <c:f>'Aberdeen &amp; Shire'!$N$27</c:f>
              <c:strCache>
                <c:ptCount val="1"/>
                <c:pt idx="0">
                  <c:v>Median</c:v>
                </c:pt>
              </c:strCache>
            </c:strRef>
          </c:tx>
          <c:cat>
            <c:numRef>
              <c:f>'Aberdeen &amp; 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Shire'!$O$27:$V$27</c:f>
              <c:numCache>
                <c:formatCode>#,##0</c:formatCode>
                <c:ptCount val="8"/>
                <c:pt idx="0">
                  <c:v>650</c:v>
                </c:pt>
                <c:pt idx="1">
                  <c:v>695</c:v>
                </c:pt>
                <c:pt idx="2">
                  <c:v>700</c:v>
                </c:pt>
                <c:pt idx="3">
                  <c:v>800</c:v>
                </c:pt>
                <c:pt idx="4">
                  <c:v>875</c:v>
                </c:pt>
                <c:pt idx="5">
                  <c:v>875</c:v>
                </c:pt>
                <c:pt idx="6">
                  <c:v>750</c:v>
                </c:pt>
                <c:pt idx="7">
                  <c:v>650</c:v>
                </c:pt>
              </c:numCache>
            </c:numRef>
          </c:val>
          <c:smooth val="0"/>
        </c:ser>
        <c:ser>
          <c:idx val="2"/>
          <c:order val="2"/>
          <c:tx>
            <c:strRef>
              <c:f>'Aberdeen &amp; Shire'!$N$28</c:f>
              <c:strCache>
                <c:ptCount val="1"/>
                <c:pt idx="0">
                  <c:v>Mean</c:v>
                </c:pt>
              </c:strCache>
            </c:strRef>
          </c:tx>
          <c:cat>
            <c:numRef>
              <c:f>'Aberdeen &amp; 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Shire'!$O$28:$V$28</c:f>
              <c:numCache>
                <c:formatCode>#,##0</c:formatCode>
                <c:ptCount val="8"/>
                <c:pt idx="0">
                  <c:v>642.58000000000004</c:v>
                </c:pt>
                <c:pt idx="1">
                  <c:v>670.81</c:v>
                </c:pt>
                <c:pt idx="2">
                  <c:v>701.44</c:v>
                </c:pt>
                <c:pt idx="3">
                  <c:v>819.48</c:v>
                </c:pt>
                <c:pt idx="4">
                  <c:v>898.08</c:v>
                </c:pt>
                <c:pt idx="5">
                  <c:v>873.8</c:v>
                </c:pt>
                <c:pt idx="6">
                  <c:v>754.39</c:v>
                </c:pt>
                <c:pt idx="7">
                  <c:v>681.97</c:v>
                </c:pt>
              </c:numCache>
            </c:numRef>
          </c:val>
          <c:smooth val="0"/>
        </c:ser>
        <c:ser>
          <c:idx val="3"/>
          <c:order val="3"/>
          <c:tx>
            <c:strRef>
              <c:f>'Aberdeen &amp; Shire'!$N$29</c:f>
              <c:strCache>
                <c:ptCount val="1"/>
                <c:pt idx="0">
                  <c:v>Upper Quartile</c:v>
                </c:pt>
              </c:strCache>
            </c:strRef>
          </c:tx>
          <c:cat>
            <c:numRef>
              <c:f>'Aberdeen &amp; 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Shire'!$O$29:$V$29</c:f>
              <c:numCache>
                <c:formatCode>#,##0</c:formatCode>
                <c:ptCount val="8"/>
                <c:pt idx="0">
                  <c:v>700</c:v>
                </c:pt>
                <c:pt idx="1">
                  <c:v>750</c:v>
                </c:pt>
                <c:pt idx="2">
                  <c:v>775</c:v>
                </c:pt>
                <c:pt idx="3">
                  <c:v>900</c:v>
                </c:pt>
                <c:pt idx="4">
                  <c:v>1000</c:v>
                </c:pt>
                <c:pt idx="5">
                  <c:v>950</c:v>
                </c:pt>
                <c:pt idx="6">
                  <c:v>800</c:v>
                </c:pt>
                <c:pt idx="7">
                  <c:v>750</c:v>
                </c:pt>
              </c:numCache>
            </c:numRef>
          </c:val>
          <c:smooth val="0"/>
        </c:ser>
        <c:dLbls>
          <c:showLegendKey val="0"/>
          <c:showVal val="0"/>
          <c:showCatName val="0"/>
          <c:showSerName val="0"/>
          <c:showPercent val="0"/>
          <c:showBubbleSize val="0"/>
        </c:dLbls>
        <c:marker val="1"/>
        <c:smooth val="0"/>
        <c:axId val="150604800"/>
        <c:axId val="150610688"/>
      </c:lineChart>
      <c:catAx>
        <c:axId val="150604800"/>
        <c:scaling>
          <c:orientation val="minMax"/>
        </c:scaling>
        <c:delete val="0"/>
        <c:axPos val="b"/>
        <c:numFmt formatCode="General" sourceLinked="1"/>
        <c:majorTickMark val="out"/>
        <c:minorTickMark val="none"/>
        <c:tickLblPos val="nextTo"/>
        <c:crossAx val="150610688"/>
        <c:crosses val="autoZero"/>
        <c:auto val="1"/>
        <c:lblAlgn val="ctr"/>
        <c:lblOffset val="100"/>
        <c:noMultiLvlLbl val="0"/>
      </c:catAx>
      <c:valAx>
        <c:axId val="150610688"/>
        <c:scaling>
          <c:orientation val="minMax"/>
          <c:min val="0"/>
        </c:scaling>
        <c:delete val="0"/>
        <c:axPos val="l"/>
        <c:majorGridlines/>
        <c:numFmt formatCode="#,##0" sourceLinked="1"/>
        <c:majorTickMark val="out"/>
        <c:minorTickMark val="none"/>
        <c:tickLblPos val="nextTo"/>
        <c:crossAx val="150604800"/>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'Aberdeen &amp; Shire'!$B$48</c:f>
              <c:strCache>
                <c:ptCount val="1"/>
                <c:pt idx="0">
                  <c:v>Lower Quartile</c:v>
                </c:pt>
              </c:strCache>
            </c:strRef>
          </c:tx>
          <c:cat>
            <c:numRef>
              <c:f>'Aberdeen &amp; 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Shire'!$C$48:$J$48</c:f>
              <c:numCache>
                <c:formatCode>#,##0</c:formatCode>
                <c:ptCount val="8"/>
                <c:pt idx="0">
                  <c:v>650</c:v>
                </c:pt>
                <c:pt idx="1">
                  <c:v>650</c:v>
                </c:pt>
                <c:pt idx="2">
                  <c:v>700</c:v>
                </c:pt>
                <c:pt idx="3">
                  <c:v>775</c:v>
                </c:pt>
                <c:pt idx="4">
                  <c:v>850</c:v>
                </c:pt>
                <c:pt idx="5">
                  <c:v>900</c:v>
                </c:pt>
                <c:pt idx="6">
                  <c:v>800</c:v>
                </c:pt>
                <c:pt idx="7">
                  <c:v>750</c:v>
                </c:pt>
              </c:numCache>
            </c:numRef>
          </c:val>
          <c:smooth val="0"/>
        </c:ser>
        <c:ser>
          <c:idx val="1"/>
          <c:order val="1"/>
          <c:tx>
            <c:strRef>
              <c:f>'Aberdeen &amp; Shire'!$B$49</c:f>
              <c:strCache>
                <c:ptCount val="1"/>
                <c:pt idx="0">
                  <c:v>Median</c:v>
                </c:pt>
              </c:strCache>
            </c:strRef>
          </c:tx>
          <c:cat>
            <c:numRef>
              <c:f>'Aberdeen &amp; 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Shire'!$C$49:$J$49</c:f>
              <c:numCache>
                <c:formatCode>#,##0</c:formatCode>
                <c:ptCount val="8"/>
                <c:pt idx="0">
                  <c:v>750</c:v>
                </c:pt>
                <c:pt idx="1">
                  <c:v>750</c:v>
                </c:pt>
                <c:pt idx="2">
                  <c:v>825</c:v>
                </c:pt>
                <c:pt idx="3">
                  <c:v>950</c:v>
                </c:pt>
                <c:pt idx="4">
                  <c:v>1100</c:v>
                </c:pt>
                <c:pt idx="5">
                  <c:v>1100</c:v>
                </c:pt>
                <c:pt idx="6">
                  <c:v>900</c:v>
                </c:pt>
                <c:pt idx="7">
                  <c:v>850</c:v>
                </c:pt>
              </c:numCache>
            </c:numRef>
          </c:val>
          <c:smooth val="0"/>
        </c:ser>
        <c:ser>
          <c:idx val="2"/>
          <c:order val="2"/>
          <c:tx>
            <c:strRef>
              <c:f>'Aberdeen &amp; Shire'!$B$50</c:f>
              <c:strCache>
                <c:ptCount val="1"/>
                <c:pt idx="0">
                  <c:v>Mean</c:v>
                </c:pt>
              </c:strCache>
            </c:strRef>
          </c:tx>
          <c:cat>
            <c:numRef>
              <c:f>'Aberdeen &amp; 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Shire'!$C$50:$J$50</c:f>
              <c:numCache>
                <c:formatCode>#,##0</c:formatCode>
                <c:ptCount val="8"/>
                <c:pt idx="0">
                  <c:v>743.67</c:v>
                </c:pt>
                <c:pt idx="1">
                  <c:v>752.95</c:v>
                </c:pt>
                <c:pt idx="2">
                  <c:v>827.09</c:v>
                </c:pt>
                <c:pt idx="3">
                  <c:v>1019.32</c:v>
                </c:pt>
                <c:pt idx="4">
                  <c:v>1089.01</c:v>
                </c:pt>
                <c:pt idx="5">
                  <c:v>1072.46</c:v>
                </c:pt>
                <c:pt idx="6">
                  <c:v>930.15</c:v>
                </c:pt>
                <c:pt idx="7">
                  <c:v>865.75</c:v>
                </c:pt>
              </c:numCache>
            </c:numRef>
          </c:val>
          <c:smooth val="0"/>
        </c:ser>
        <c:ser>
          <c:idx val="3"/>
          <c:order val="3"/>
          <c:tx>
            <c:strRef>
              <c:f>'Aberdeen &amp; Shire'!$B$51</c:f>
              <c:strCache>
                <c:ptCount val="1"/>
                <c:pt idx="0">
                  <c:v>Upper Quartile</c:v>
                </c:pt>
              </c:strCache>
            </c:strRef>
          </c:tx>
          <c:cat>
            <c:numRef>
              <c:f>'Aberdeen &amp; 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Shire'!$C$51:$J$51</c:f>
              <c:numCache>
                <c:formatCode>#,##0</c:formatCode>
                <c:ptCount val="8"/>
                <c:pt idx="0">
                  <c:v>850</c:v>
                </c:pt>
                <c:pt idx="1">
                  <c:v>875</c:v>
                </c:pt>
                <c:pt idx="2">
                  <c:v>950</c:v>
                </c:pt>
                <c:pt idx="3">
                  <c:v>1200</c:v>
                </c:pt>
                <c:pt idx="4">
                  <c:v>1300</c:v>
                </c:pt>
                <c:pt idx="5">
                  <c:v>1250</c:v>
                </c:pt>
                <c:pt idx="6">
                  <c:v>1050</c:v>
                </c:pt>
                <c:pt idx="7">
                  <c:v>950</c:v>
                </c:pt>
              </c:numCache>
            </c:numRef>
          </c:val>
          <c:smooth val="0"/>
        </c:ser>
        <c:dLbls>
          <c:showLegendKey val="0"/>
          <c:showVal val="0"/>
          <c:showCatName val="0"/>
          <c:showSerName val="0"/>
          <c:showPercent val="0"/>
          <c:showBubbleSize val="0"/>
        </c:dLbls>
        <c:marker val="1"/>
        <c:smooth val="0"/>
        <c:axId val="150645376"/>
        <c:axId val="150663552"/>
      </c:lineChart>
      <c:catAx>
        <c:axId val="150645376"/>
        <c:scaling>
          <c:orientation val="minMax"/>
        </c:scaling>
        <c:delete val="0"/>
        <c:axPos val="b"/>
        <c:numFmt formatCode="General" sourceLinked="1"/>
        <c:majorTickMark val="out"/>
        <c:minorTickMark val="none"/>
        <c:tickLblPos val="nextTo"/>
        <c:crossAx val="150663552"/>
        <c:crosses val="autoZero"/>
        <c:auto val="1"/>
        <c:lblAlgn val="ctr"/>
        <c:lblOffset val="100"/>
        <c:noMultiLvlLbl val="0"/>
      </c:catAx>
      <c:valAx>
        <c:axId val="150663552"/>
        <c:scaling>
          <c:orientation val="minMax"/>
          <c:min val="0"/>
        </c:scaling>
        <c:delete val="0"/>
        <c:axPos val="l"/>
        <c:majorGridlines/>
        <c:numFmt formatCode="#,##0" sourceLinked="1"/>
        <c:majorTickMark val="out"/>
        <c:minorTickMark val="none"/>
        <c:tickLblPos val="nextTo"/>
        <c:crossAx val="150645376"/>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'Aberdeen &amp; Shire'!$N$48</c:f>
              <c:strCache>
                <c:ptCount val="1"/>
                <c:pt idx="0">
                  <c:v>Lower Quartile</c:v>
                </c:pt>
              </c:strCache>
            </c:strRef>
          </c:tx>
          <c:cat>
            <c:numRef>
              <c:f>'Aberdeen &amp; 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Shire'!$O$48:$V$48</c:f>
              <c:numCache>
                <c:formatCode>#,##0</c:formatCode>
                <c:ptCount val="8"/>
                <c:pt idx="0">
                  <c:v>850</c:v>
                </c:pt>
                <c:pt idx="1">
                  <c:v>850</c:v>
                </c:pt>
                <c:pt idx="2">
                  <c:v>900</c:v>
                </c:pt>
                <c:pt idx="3">
                  <c:v>1100</c:v>
                </c:pt>
                <c:pt idx="4">
                  <c:v>1200</c:v>
                </c:pt>
                <c:pt idx="5">
                  <c:v>1250</c:v>
                </c:pt>
                <c:pt idx="6">
                  <c:v>1000</c:v>
                </c:pt>
                <c:pt idx="7">
                  <c:v>950</c:v>
                </c:pt>
              </c:numCache>
            </c:numRef>
          </c:val>
          <c:smooth val="0"/>
        </c:ser>
        <c:ser>
          <c:idx val="1"/>
          <c:order val="1"/>
          <c:tx>
            <c:strRef>
              <c:f>'Aberdeen &amp; Shire'!$N$49</c:f>
              <c:strCache>
                <c:ptCount val="1"/>
                <c:pt idx="0">
                  <c:v>Median</c:v>
                </c:pt>
              </c:strCache>
            </c:strRef>
          </c:tx>
          <c:cat>
            <c:numRef>
              <c:f>'Aberdeen &amp; 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Shire'!$O$49:$V$49</c:f>
              <c:numCache>
                <c:formatCode>#,##0</c:formatCode>
                <c:ptCount val="8"/>
                <c:pt idx="0">
                  <c:v>950</c:v>
                </c:pt>
                <c:pt idx="1">
                  <c:v>995</c:v>
                </c:pt>
                <c:pt idx="2">
                  <c:v>1100</c:v>
                </c:pt>
                <c:pt idx="3">
                  <c:v>1400</c:v>
                </c:pt>
                <c:pt idx="4">
                  <c:v>1550</c:v>
                </c:pt>
                <c:pt idx="5">
                  <c:v>1450</c:v>
                </c:pt>
                <c:pt idx="6">
                  <c:v>1200</c:v>
                </c:pt>
                <c:pt idx="7">
                  <c:v>1100</c:v>
                </c:pt>
              </c:numCache>
            </c:numRef>
          </c:val>
          <c:smooth val="0"/>
        </c:ser>
        <c:ser>
          <c:idx val="2"/>
          <c:order val="2"/>
          <c:tx>
            <c:strRef>
              <c:f>'Aberdeen &amp; Shire'!$N$50</c:f>
              <c:strCache>
                <c:ptCount val="1"/>
                <c:pt idx="0">
                  <c:v>Mean</c:v>
                </c:pt>
              </c:strCache>
            </c:strRef>
          </c:tx>
          <c:cat>
            <c:numRef>
              <c:f>'Aberdeen &amp; 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Shire'!$O$50:$V$50</c:f>
              <c:numCache>
                <c:formatCode>#,##0</c:formatCode>
                <c:ptCount val="8"/>
                <c:pt idx="0">
                  <c:v>943.66</c:v>
                </c:pt>
                <c:pt idx="1">
                  <c:v>1017.76</c:v>
                </c:pt>
                <c:pt idx="2">
                  <c:v>1105.08</c:v>
                </c:pt>
                <c:pt idx="3">
                  <c:v>1484.07</c:v>
                </c:pt>
                <c:pt idx="4">
                  <c:v>1564.74</c:v>
                </c:pt>
                <c:pt idx="5">
                  <c:v>1492.52</c:v>
                </c:pt>
                <c:pt idx="6">
                  <c:v>1291.33</c:v>
                </c:pt>
                <c:pt idx="7">
                  <c:v>1168.92</c:v>
                </c:pt>
              </c:numCache>
            </c:numRef>
          </c:val>
          <c:smooth val="0"/>
        </c:ser>
        <c:ser>
          <c:idx val="3"/>
          <c:order val="3"/>
          <c:tx>
            <c:strRef>
              <c:f>'Aberdeen &amp; Shire'!$N$51</c:f>
              <c:strCache>
                <c:ptCount val="1"/>
                <c:pt idx="0">
                  <c:v>Upper Quartile</c:v>
                </c:pt>
              </c:strCache>
            </c:strRef>
          </c:tx>
          <c:cat>
            <c:numRef>
              <c:f>'Aberdeen &amp; 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Shire'!$O$51:$V$51</c:f>
              <c:numCache>
                <c:formatCode>#,##0</c:formatCode>
                <c:ptCount val="8"/>
                <c:pt idx="0">
                  <c:v>1000</c:v>
                </c:pt>
                <c:pt idx="1">
                  <c:v>1200</c:v>
                </c:pt>
                <c:pt idx="2">
                  <c:v>1300</c:v>
                </c:pt>
                <c:pt idx="3">
                  <c:v>1800</c:v>
                </c:pt>
                <c:pt idx="4">
                  <c:v>1850</c:v>
                </c:pt>
                <c:pt idx="5">
                  <c:v>1700</c:v>
                </c:pt>
                <c:pt idx="6">
                  <c:v>1500</c:v>
                </c:pt>
                <c:pt idx="7">
                  <c:v>1300</c:v>
                </c:pt>
              </c:numCache>
            </c:numRef>
          </c:val>
          <c:smooth val="0"/>
        </c:ser>
        <c:dLbls>
          <c:showLegendKey val="0"/>
          <c:showVal val="0"/>
          <c:showCatName val="0"/>
          <c:showSerName val="0"/>
          <c:showPercent val="0"/>
          <c:showBubbleSize val="0"/>
        </c:dLbls>
        <c:marker val="1"/>
        <c:smooth val="0"/>
        <c:axId val="150677760"/>
        <c:axId val="150679552"/>
      </c:lineChart>
      <c:catAx>
        <c:axId val="150677760"/>
        <c:scaling>
          <c:orientation val="minMax"/>
        </c:scaling>
        <c:delete val="0"/>
        <c:axPos val="b"/>
        <c:numFmt formatCode="General" sourceLinked="1"/>
        <c:majorTickMark val="out"/>
        <c:minorTickMark val="none"/>
        <c:tickLblPos val="nextTo"/>
        <c:crossAx val="150679552"/>
        <c:crosses val="autoZero"/>
        <c:auto val="1"/>
        <c:lblAlgn val="ctr"/>
        <c:lblOffset val="100"/>
        <c:noMultiLvlLbl val="0"/>
      </c:catAx>
      <c:valAx>
        <c:axId val="150679552"/>
        <c:scaling>
          <c:orientation val="minMax"/>
          <c:min val="0"/>
        </c:scaling>
        <c:delete val="0"/>
        <c:axPos val="l"/>
        <c:majorGridlines/>
        <c:numFmt formatCode="#,##0" sourceLinked="1"/>
        <c:majorTickMark val="out"/>
        <c:minorTickMark val="none"/>
        <c:tickLblPos val="nextTo"/>
        <c:crossAx val="150677760"/>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'Aberdeen &amp; Shire'!$B$70</c:f>
              <c:strCache>
                <c:ptCount val="1"/>
                <c:pt idx="0">
                  <c:v>Lower Quartile</c:v>
                </c:pt>
              </c:strCache>
            </c:strRef>
          </c:tx>
          <c:cat>
            <c:numRef>
              <c:f>'Aberdeen &amp; 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Shire'!$C$70:$J$70</c:f>
              <c:numCache>
                <c:formatCode>#,##0</c:formatCode>
                <c:ptCount val="8"/>
                <c:pt idx="0">
                  <c:v>286</c:v>
                </c:pt>
                <c:pt idx="1">
                  <c:v>285</c:v>
                </c:pt>
                <c:pt idx="2">
                  <c:v>300</c:v>
                </c:pt>
                <c:pt idx="3">
                  <c:v>316.33</c:v>
                </c:pt>
                <c:pt idx="4">
                  <c:v>345</c:v>
                </c:pt>
                <c:pt idx="5">
                  <c:v>375</c:v>
                </c:pt>
                <c:pt idx="6">
                  <c:v>350</c:v>
                </c:pt>
                <c:pt idx="7">
                  <c:v>320</c:v>
                </c:pt>
              </c:numCache>
            </c:numRef>
          </c:val>
          <c:smooth val="0"/>
        </c:ser>
        <c:ser>
          <c:idx val="1"/>
          <c:order val="1"/>
          <c:tx>
            <c:strRef>
              <c:f>'Aberdeen &amp; Shire'!$B$71</c:f>
              <c:strCache>
                <c:ptCount val="1"/>
                <c:pt idx="0">
                  <c:v>Median</c:v>
                </c:pt>
              </c:strCache>
            </c:strRef>
          </c:tx>
          <c:cat>
            <c:numRef>
              <c:f>'Aberdeen &amp; 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Shire'!$C$71:$J$71</c:f>
              <c:numCache>
                <c:formatCode>#,##0</c:formatCode>
                <c:ptCount val="8"/>
                <c:pt idx="0">
                  <c:v>335</c:v>
                </c:pt>
                <c:pt idx="1">
                  <c:v>325</c:v>
                </c:pt>
                <c:pt idx="2">
                  <c:v>340</c:v>
                </c:pt>
                <c:pt idx="3">
                  <c:v>350</c:v>
                </c:pt>
                <c:pt idx="4">
                  <c:v>400</c:v>
                </c:pt>
                <c:pt idx="5">
                  <c:v>407.5</c:v>
                </c:pt>
                <c:pt idx="6">
                  <c:v>400</c:v>
                </c:pt>
                <c:pt idx="7">
                  <c:v>350</c:v>
                </c:pt>
              </c:numCache>
            </c:numRef>
          </c:val>
          <c:smooth val="0"/>
        </c:ser>
        <c:ser>
          <c:idx val="2"/>
          <c:order val="2"/>
          <c:tx>
            <c:strRef>
              <c:f>'Aberdeen &amp; Shire'!$B$72</c:f>
              <c:strCache>
                <c:ptCount val="1"/>
                <c:pt idx="0">
                  <c:v>Mean</c:v>
                </c:pt>
              </c:strCache>
            </c:strRef>
          </c:tx>
          <c:cat>
            <c:numRef>
              <c:f>'Aberdeen &amp; 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Shire'!$C$72:$J$72</c:f>
              <c:numCache>
                <c:formatCode>#,##0</c:formatCode>
                <c:ptCount val="8"/>
                <c:pt idx="0">
                  <c:v>328.42</c:v>
                </c:pt>
                <c:pt idx="1">
                  <c:v>322.86</c:v>
                </c:pt>
                <c:pt idx="2">
                  <c:v>338.34</c:v>
                </c:pt>
                <c:pt idx="3">
                  <c:v>365.66</c:v>
                </c:pt>
                <c:pt idx="4">
                  <c:v>401.77</c:v>
                </c:pt>
                <c:pt idx="5">
                  <c:v>433.46</c:v>
                </c:pt>
                <c:pt idx="6">
                  <c:v>404.11</c:v>
                </c:pt>
                <c:pt idx="7">
                  <c:v>358.31</c:v>
                </c:pt>
              </c:numCache>
            </c:numRef>
          </c:val>
          <c:smooth val="0"/>
        </c:ser>
        <c:ser>
          <c:idx val="3"/>
          <c:order val="3"/>
          <c:tx>
            <c:strRef>
              <c:f>'Aberdeen &amp; Shire'!$B$73</c:f>
              <c:strCache>
                <c:ptCount val="1"/>
                <c:pt idx="0">
                  <c:v>Upper Quartile</c:v>
                </c:pt>
              </c:strCache>
            </c:strRef>
          </c:tx>
          <c:cat>
            <c:numRef>
              <c:f>'Aberdeen &amp; 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Shire'!$C$73:$J$73</c:f>
              <c:numCache>
                <c:formatCode>#,##0</c:formatCode>
                <c:ptCount val="8"/>
                <c:pt idx="0">
                  <c:v>360</c:v>
                </c:pt>
                <c:pt idx="1">
                  <c:v>355</c:v>
                </c:pt>
                <c:pt idx="2">
                  <c:v>375</c:v>
                </c:pt>
                <c:pt idx="3">
                  <c:v>400</c:v>
                </c:pt>
                <c:pt idx="4">
                  <c:v>450</c:v>
                </c:pt>
                <c:pt idx="5">
                  <c:v>500</c:v>
                </c:pt>
                <c:pt idx="6">
                  <c:v>450</c:v>
                </c:pt>
                <c:pt idx="7">
                  <c:v>400</c:v>
                </c:pt>
              </c:numCache>
            </c:numRef>
          </c:val>
          <c:smooth val="0"/>
        </c:ser>
        <c:dLbls>
          <c:showLegendKey val="0"/>
          <c:showVal val="0"/>
          <c:showCatName val="0"/>
          <c:showSerName val="0"/>
          <c:showPercent val="0"/>
          <c:showBubbleSize val="0"/>
        </c:dLbls>
        <c:marker val="1"/>
        <c:smooth val="0"/>
        <c:axId val="150726528"/>
        <c:axId val="150728064"/>
      </c:lineChart>
      <c:catAx>
        <c:axId val="150726528"/>
        <c:scaling>
          <c:orientation val="minMax"/>
        </c:scaling>
        <c:delete val="0"/>
        <c:axPos val="b"/>
        <c:numFmt formatCode="General" sourceLinked="1"/>
        <c:majorTickMark val="out"/>
        <c:minorTickMark val="none"/>
        <c:tickLblPos val="nextTo"/>
        <c:crossAx val="150728064"/>
        <c:crosses val="autoZero"/>
        <c:auto val="1"/>
        <c:lblAlgn val="ctr"/>
        <c:lblOffset val="100"/>
        <c:noMultiLvlLbl val="0"/>
      </c:catAx>
      <c:valAx>
        <c:axId val="150728064"/>
        <c:scaling>
          <c:orientation val="minMax"/>
          <c:min val="0"/>
        </c:scaling>
        <c:delete val="0"/>
        <c:axPos val="l"/>
        <c:majorGridlines/>
        <c:numFmt formatCode="#,##0" sourceLinked="1"/>
        <c:majorTickMark val="out"/>
        <c:minorTickMark val="none"/>
        <c:tickLblPos val="nextTo"/>
        <c:crossAx val="15072652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'Aberdeen &amp; Shire'!$N$70:$P$70</c:f>
              <c:strCache>
                <c:ptCount val="1"/>
                <c:pt idx="0">
                  <c:v>1 Bedroom </c:v>
                </c:pt>
              </c:strCache>
            </c:strRef>
          </c:tx>
          <c:invertIfNegative val="0"/>
          <c:cat>
            <c:numRef>
              <c:f>'Aberdeen &amp; 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Shire'!$Q$70:$X$70</c:f>
              <c:numCache>
                <c:formatCode>0</c:formatCode>
                <c:ptCount val="8"/>
                <c:pt idx="0">
                  <c:v>541</c:v>
                </c:pt>
                <c:pt idx="1">
                  <c:v>691</c:v>
                </c:pt>
                <c:pt idx="2">
                  <c:v>690</c:v>
                </c:pt>
                <c:pt idx="3">
                  <c:v>534</c:v>
                </c:pt>
                <c:pt idx="4">
                  <c:v>561</c:v>
                </c:pt>
                <c:pt idx="5">
                  <c:v>596</c:v>
                </c:pt>
                <c:pt idx="6">
                  <c:v>738</c:v>
                </c:pt>
                <c:pt idx="7">
                  <c:v>756</c:v>
                </c:pt>
              </c:numCache>
            </c:numRef>
          </c:val>
        </c:ser>
        <c:ser>
          <c:idx val="1"/>
          <c:order val="1"/>
          <c:tx>
            <c:strRef>
              <c:f>'Aberdeen &amp; Shire'!$N$71:$P$71</c:f>
              <c:strCache>
                <c:ptCount val="1"/>
                <c:pt idx="0">
                  <c:v>2 Bedrooms</c:v>
                </c:pt>
              </c:strCache>
            </c:strRef>
          </c:tx>
          <c:invertIfNegative val="0"/>
          <c:cat>
            <c:numRef>
              <c:f>'Aberdeen &amp; 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Shire'!$Q$71:$X$71</c:f>
              <c:numCache>
                <c:formatCode>0</c:formatCode>
                <c:ptCount val="8"/>
                <c:pt idx="0">
                  <c:v>557</c:v>
                </c:pt>
                <c:pt idx="1">
                  <c:v>870</c:v>
                </c:pt>
                <c:pt idx="2">
                  <c:v>1062</c:v>
                </c:pt>
                <c:pt idx="3">
                  <c:v>967</c:v>
                </c:pt>
                <c:pt idx="4">
                  <c:v>1025</c:v>
                </c:pt>
                <c:pt idx="5">
                  <c:v>1009</c:v>
                </c:pt>
                <c:pt idx="6">
                  <c:v>1271</c:v>
                </c:pt>
                <c:pt idx="7">
                  <c:v>1448</c:v>
                </c:pt>
              </c:numCache>
            </c:numRef>
          </c:val>
        </c:ser>
        <c:ser>
          <c:idx val="2"/>
          <c:order val="2"/>
          <c:tx>
            <c:strRef>
              <c:f>'Aberdeen &amp; Shire'!$N$72:$P$72</c:f>
              <c:strCache>
                <c:ptCount val="1"/>
                <c:pt idx="0">
                  <c:v>3 Bedrooms</c:v>
                </c:pt>
              </c:strCache>
            </c:strRef>
          </c:tx>
          <c:invertIfNegative val="0"/>
          <c:cat>
            <c:numRef>
              <c:f>'Aberdeen &amp; 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Shire'!$Q$72:$X$72</c:f>
              <c:numCache>
                <c:formatCode>0</c:formatCode>
                <c:ptCount val="8"/>
                <c:pt idx="0">
                  <c:v>226</c:v>
                </c:pt>
                <c:pt idx="1">
                  <c:v>364</c:v>
                </c:pt>
                <c:pt idx="2">
                  <c:v>486</c:v>
                </c:pt>
                <c:pt idx="3">
                  <c:v>448</c:v>
                </c:pt>
                <c:pt idx="4">
                  <c:v>422</c:v>
                </c:pt>
                <c:pt idx="5">
                  <c:v>428</c:v>
                </c:pt>
                <c:pt idx="6">
                  <c:v>412</c:v>
                </c:pt>
                <c:pt idx="7">
                  <c:v>446</c:v>
                </c:pt>
              </c:numCache>
            </c:numRef>
          </c:val>
        </c:ser>
        <c:ser>
          <c:idx val="3"/>
          <c:order val="3"/>
          <c:tx>
            <c:strRef>
              <c:f>'Aberdeen &amp; Shire'!$N$73:$P$73</c:f>
              <c:strCache>
                <c:ptCount val="1"/>
                <c:pt idx="0">
                  <c:v>4 Bedrooms</c:v>
                </c:pt>
              </c:strCache>
            </c:strRef>
          </c:tx>
          <c:invertIfNegative val="0"/>
          <c:cat>
            <c:numRef>
              <c:f>'Aberdeen &amp; 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Shire'!$Q$73:$X$73</c:f>
              <c:numCache>
                <c:formatCode>0</c:formatCode>
                <c:ptCount val="8"/>
                <c:pt idx="0">
                  <c:v>123</c:v>
                </c:pt>
                <c:pt idx="1">
                  <c:v>174</c:v>
                </c:pt>
                <c:pt idx="2">
                  <c:v>239</c:v>
                </c:pt>
                <c:pt idx="3">
                  <c:v>324</c:v>
                </c:pt>
                <c:pt idx="4">
                  <c:v>293</c:v>
                </c:pt>
                <c:pt idx="5">
                  <c:v>281</c:v>
                </c:pt>
                <c:pt idx="6">
                  <c:v>275</c:v>
                </c:pt>
                <c:pt idx="7">
                  <c:v>213</c:v>
                </c:pt>
              </c:numCache>
            </c:numRef>
          </c:val>
        </c:ser>
        <c:ser>
          <c:idx val="4"/>
          <c:order val="4"/>
          <c:tx>
            <c:strRef>
              <c:f>'Aberdeen &amp; Shire'!$N$74:$P$74</c:f>
              <c:strCache>
                <c:ptCount val="1"/>
                <c:pt idx="0">
                  <c:v>1 Bedroom Shared</c:v>
                </c:pt>
              </c:strCache>
            </c:strRef>
          </c:tx>
          <c:invertIfNegative val="0"/>
          <c:cat>
            <c:numRef>
              <c:f>'Aberdeen &amp; 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Shire'!$Q$74:$X$74</c:f>
              <c:numCache>
                <c:formatCode>0</c:formatCode>
                <c:ptCount val="8"/>
                <c:pt idx="0">
                  <c:v>134</c:v>
                </c:pt>
                <c:pt idx="1">
                  <c:v>192</c:v>
                </c:pt>
                <c:pt idx="2">
                  <c:v>232</c:v>
                </c:pt>
                <c:pt idx="3">
                  <c:v>142</c:v>
                </c:pt>
                <c:pt idx="4">
                  <c:v>148</c:v>
                </c:pt>
                <c:pt idx="5">
                  <c:v>138</c:v>
                </c:pt>
                <c:pt idx="6">
                  <c:v>104</c:v>
                </c:pt>
                <c:pt idx="7">
                  <c:v>98</c:v>
                </c:pt>
              </c:numCache>
            </c:numRef>
          </c:val>
        </c:ser>
        <c:dLbls>
          <c:showLegendKey val="0"/>
          <c:showVal val="0"/>
          <c:showCatName val="0"/>
          <c:showSerName val="0"/>
          <c:showPercent val="0"/>
          <c:showBubbleSize val="0"/>
        </c:dLbls>
        <c:gapWidth val="150"/>
        <c:overlap val="100"/>
        <c:axId val="151746816"/>
        <c:axId val="151760896"/>
      </c:barChart>
      <c:catAx>
        <c:axId val="151746816"/>
        <c:scaling>
          <c:orientation val="minMax"/>
        </c:scaling>
        <c:delete val="0"/>
        <c:axPos val="b"/>
        <c:numFmt formatCode="General" sourceLinked="1"/>
        <c:majorTickMark val="out"/>
        <c:minorTickMark val="none"/>
        <c:tickLblPos val="nextTo"/>
        <c:crossAx val="151760896"/>
        <c:crosses val="autoZero"/>
        <c:auto val="1"/>
        <c:lblAlgn val="ctr"/>
        <c:lblOffset val="100"/>
        <c:noMultiLvlLbl val="0"/>
      </c:catAx>
      <c:valAx>
        <c:axId val="151760896"/>
        <c:scaling>
          <c:orientation val="minMax"/>
        </c:scaling>
        <c:delete val="0"/>
        <c:axPos val="l"/>
        <c:majorGridlines/>
        <c:numFmt formatCode="0%" sourceLinked="1"/>
        <c:majorTickMark val="out"/>
        <c:minorTickMark val="none"/>
        <c:tickLblPos val="nextTo"/>
        <c:crossAx val="151746816"/>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layout/>
      <c:overlay val="0"/>
    </c:title>
    <c:autoTitleDeleted val="0"/>
    <c:plotArea>
      <c:layout/>
      <c:lineChart>
        <c:grouping val="standard"/>
        <c:varyColors val="0"/>
        <c:ser>
          <c:idx val="0"/>
          <c:order val="0"/>
          <c:tx>
            <c:strRef>
              <c:f>'Aberdeen &amp; Shire'!$AI$93</c:f>
              <c:strCache>
                <c:ptCount val="1"/>
                <c:pt idx="0">
                  <c:v>Scotland</c:v>
                </c:pt>
              </c:strCache>
            </c:strRef>
          </c:tx>
          <c:dLbls>
            <c:dLbl>
              <c:idx val="3"/>
              <c:layout>
                <c:manualLayout>
                  <c:x val="-6.0176040000277008E-2"/>
                  <c:y val="6.1463212898672952E-2"/>
                </c:manualLayout>
              </c:layout>
              <c:dLblPos val="r"/>
              <c:showLegendKey val="0"/>
              <c:showVal val="1"/>
              <c:showCatName val="0"/>
              <c:showSerName val="0"/>
              <c:showPercent val="0"/>
              <c:showBubbleSize val="0"/>
            </c:dLbl>
            <c:dLbl>
              <c:idx val="4"/>
              <c:layout>
                <c:manualLayout>
                  <c:x val="-6.0176040000277008E-2"/>
                  <c:y val="3.8561251925778341E-2"/>
                </c:manualLayout>
              </c:layout>
              <c:dLblPos val="r"/>
              <c:showLegendKey val="0"/>
              <c:showVal val="1"/>
              <c:showCatName val="0"/>
              <c:showSerName val="0"/>
              <c:showPercent val="0"/>
              <c:showBubbleSize val="0"/>
            </c:dLbl>
            <c:dLbl>
              <c:idx val="5"/>
              <c:layout>
                <c:manualLayout>
                  <c:x val="-6.0176040000277008E-2"/>
                  <c:y val="4.6195238916743188E-2"/>
                </c:manualLayout>
              </c:layout>
              <c:dLblPos val="r"/>
              <c:showLegendKey val="0"/>
              <c:showVal val="1"/>
              <c:showCatName val="0"/>
              <c:showSerName val="0"/>
              <c:showPercent val="0"/>
              <c:showBubbleSize val="0"/>
            </c:dLbl>
            <c:dLbl>
              <c:idx val="6"/>
              <c:layout>
                <c:manualLayout>
                  <c:x val="-6.0176040000277008E-2"/>
                  <c:y val="4.2378245421260903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'Aberdeen &amp; Shire'!$AI$94</c:f>
              <c:strCache>
                <c:ptCount val="1"/>
                <c:pt idx="0">
                  <c:v>Aberdeen and Shire</c:v>
                </c:pt>
              </c:strCache>
            </c:strRef>
          </c:tx>
          <c:dLbls>
            <c:dLbl>
              <c:idx val="2"/>
              <c:layout>
                <c:manualLayout>
                  <c:x val="-6.0176040000277008E-2"/>
                  <c:y val="-4.2378245421260834E-2"/>
                </c:manualLayout>
              </c:layout>
              <c:dLblPos val="r"/>
              <c:showLegendKey val="0"/>
              <c:showVal val="1"/>
              <c:showCatName val="0"/>
              <c:showSerName val="0"/>
              <c:showPercent val="0"/>
              <c:showBubbleSize val="0"/>
            </c:dLbl>
            <c:dLbl>
              <c:idx val="4"/>
              <c:layout>
                <c:manualLayout>
                  <c:x val="-6.0176040000277008E-2"/>
                  <c:y val="-4.6195238916743257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Shire'!$AJ$94:$AQ$94</c:f>
              <c:numCache>
                <c:formatCode>0</c:formatCode>
                <c:ptCount val="8"/>
                <c:pt idx="0">
                  <c:v>642.58000000000004</c:v>
                </c:pt>
                <c:pt idx="1">
                  <c:v>670.81</c:v>
                </c:pt>
                <c:pt idx="2">
                  <c:v>701.44</c:v>
                </c:pt>
                <c:pt idx="3">
                  <c:v>819.48</c:v>
                </c:pt>
                <c:pt idx="4">
                  <c:v>898.08</c:v>
                </c:pt>
                <c:pt idx="5">
                  <c:v>873.8</c:v>
                </c:pt>
                <c:pt idx="6">
                  <c:v>754.39</c:v>
                </c:pt>
                <c:pt idx="7">
                  <c:v>681.97</c:v>
                </c:pt>
              </c:numCache>
            </c:numRef>
          </c:val>
          <c:smooth val="0"/>
        </c:ser>
        <c:dLbls>
          <c:showLegendKey val="0"/>
          <c:showVal val="0"/>
          <c:showCatName val="0"/>
          <c:showSerName val="0"/>
          <c:showPercent val="0"/>
          <c:showBubbleSize val="0"/>
        </c:dLbls>
        <c:marker val="1"/>
        <c:smooth val="0"/>
        <c:axId val="151995520"/>
        <c:axId val="151997056"/>
      </c:lineChart>
      <c:catAx>
        <c:axId val="151995520"/>
        <c:scaling>
          <c:orientation val="minMax"/>
        </c:scaling>
        <c:delete val="0"/>
        <c:axPos val="b"/>
        <c:numFmt formatCode="General" sourceLinked="1"/>
        <c:majorTickMark val="out"/>
        <c:minorTickMark val="none"/>
        <c:tickLblPos val="nextTo"/>
        <c:crossAx val="151997056"/>
        <c:crosses val="autoZero"/>
        <c:auto val="1"/>
        <c:lblAlgn val="ctr"/>
        <c:lblOffset val="100"/>
        <c:noMultiLvlLbl val="0"/>
      </c:catAx>
      <c:valAx>
        <c:axId val="151997056"/>
        <c:scaling>
          <c:orientation val="minMax"/>
        </c:scaling>
        <c:delete val="0"/>
        <c:axPos val="l"/>
        <c:majorGridlines/>
        <c:numFmt formatCode="#,##0" sourceLinked="1"/>
        <c:majorTickMark val="out"/>
        <c:minorTickMark val="none"/>
        <c:tickLblPos val="nextTo"/>
        <c:crossAx val="151995520"/>
        <c:crosses val="autoZero"/>
        <c:crossBetween val="between"/>
      </c:valAx>
    </c:plotArea>
    <c:legend>
      <c:legendPos val="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'Aberdeen &amp; Shire'!$B$26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Shire'!$C$26:$J$26</c:f>
              <c:numCache>
                <c:formatCode>#,##0</c:formatCode>
                <c:ptCount val="8"/>
                <c:pt idx="0">
                  <c:v>500</c:v>
                </c:pt>
                <c:pt idx="1">
                  <c:v>500</c:v>
                </c:pt>
                <c:pt idx="2">
                  <c:v>520</c:v>
                </c:pt>
                <c:pt idx="3">
                  <c:v>550</c:v>
                </c:pt>
                <c:pt idx="4">
                  <c:v>625</c:v>
                </c:pt>
                <c:pt idx="5">
                  <c:v>625</c:v>
                </c:pt>
                <c:pt idx="6">
                  <c:v>510</c:v>
                </c:pt>
                <c:pt idx="7">
                  <c:v>450</c:v>
                </c:pt>
              </c:numCache>
            </c:numRef>
          </c:val>
          <c:smooth val="0"/>
        </c:ser>
        <c:ser>
          <c:idx val="1"/>
          <c:order val="1"/>
          <c:tx>
            <c:strRef>
              <c:f>'Aberdeen &amp; Shire'!$B$27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Shire'!$C$27:$J$27</c:f>
              <c:numCache>
                <c:formatCode>#,##0</c:formatCode>
                <c:ptCount val="8"/>
                <c:pt idx="0">
                  <c:v>525</c:v>
                </c:pt>
                <c:pt idx="1">
                  <c:v>550</c:v>
                </c:pt>
                <c:pt idx="2">
                  <c:v>550</c:v>
                </c:pt>
                <c:pt idx="3">
                  <c:v>600</c:v>
                </c:pt>
                <c:pt idx="4">
                  <c:v>650</c:v>
                </c:pt>
                <c:pt idx="5">
                  <c:v>675</c:v>
                </c:pt>
                <c:pt idx="6">
                  <c:v>550</c:v>
                </c:pt>
                <c:pt idx="7">
                  <c:v>500</c:v>
                </c:pt>
              </c:numCache>
            </c:numRef>
          </c:val>
          <c:smooth val="0"/>
        </c:ser>
        <c:ser>
          <c:idx val="2"/>
          <c:order val="2"/>
          <c:tx>
            <c:strRef>
              <c:f>'Aberdeen &amp; Shire'!$B$28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Shire'!$C$28:$J$28</c:f>
              <c:numCache>
                <c:formatCode>#,##0</c:formatCode>
                <c:ptCount val="8"/>
                <c:pt idx="0">
                  <c:v>528.64</c:v>
                </c:pt>
                <c:pt idx="1">
                  <c:v>540.49</c:v>
                </c:pt>
                <c:pt idx="2">
                  <c:v>555.25</c:v>
                </c:pt>
                <c:pt idx="3">
                  <c:v>600.17999999999995</c:v>
                </c:pt>
                <c:pt idx="4">
                  <c:v>663.52</c:v>
                </c:pt>
                <c:pt idx="5">
                  <c:v>666.96</c:v>
                </c:pt>
                <c:pt idx="6">
                  <c:v>565.87</c:v>
                </c:pt>
                <c:pt idx="7">
                  <c:v>500.65</c:v>
                </c:pt>
              </c:numCache>
            </c:numRef>
          </c:val>
          <c:smooth val="0"/>
        </c:ser>
        <c:ser>
          <c:idx val="3"/>
          <c:order val="3"/>
          <c:tx>
            <c:strRef>
              <c:f>'Aberdeen &amp; Shire'!$B$29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Shire'!$C$29:$J$29</c:f>
              <c:numCache>
                <c:formatCode>#,##0</c:formatCode>
                <c:ptCount val="8"/>
                <c:pt idx="0">
                  <c:v>575</c:v>
                </c:pt>
                <c:pt idx="1">
                  <c:v>575</c:v>
                </c:pt>
                <c:pt idx="2">
                  <c:v>600</c:v>
                </c:pt>
                <c:pt idx="3">
                  <c:v>650</c:v>
                </c:pt>
                <c:pt idx="4">
                  <c:v>725</c:v>
                </c:pt>
                <c:pt idx="5">
                  <c:v>700</c:v>
                </c:pt>
                <c:pt idx="6">
                  <c:v>600</c:v>
                </c:pt>
                <c:pt idx="7">
                  <c:v>550</c:v>
                </c:pt>
              </c:numCache>
            </c:numRef>
          </c:val>
          <c:smooth val="0"/>
        </c:ser>
        <c:dLbls>
          <c:showLegendKey val="0"/>
          <c:showVal val="0"/>
          <c:showCatName val="0"/>
          <c:showSerName val="0"/>
          <c:showPercent val="0"/>
          <c:showBubbleSize val="0"/>
        </c:dLbls>
        <c:marker val="1"/>
        <c:smooth val="0"/>
        <c:axId val="151856256"/>
        <c:axId val="151857792"/>
      </c:lineChart>
      <c:catAx>
        <c:axId val="151856256"/>
        <c:scaling>
          <c:orientation val="minMax"/>
        </c:scaling>
        <c:delete val="0"/>
        <c:axPos val="b"/>
        <c:numFmt formatCode="General" sourceLinked="1"/>
        <c:majorTickMark val="out"/>
        <c:minorTickMark val="none"/>
        <c:tickLblPos val="nextTo"/>
        <c:crossAx val="151857792"/>
        <c:crosses val="autoZero"/>
        <c:auto val="1"/>
        <c:lblAlgn val="ctr"/>
        <c:lblOffset val="100"/>
        <c:noMultiLvlLbl val="0"/>
      </c:catAx>
      <c:valAx>
        <c:axId val="151857792"/>
        <c:scaling>
          <c:orientation val="minMax"/>
          <c:min val="0"/>
        </c:scaling>
        <c:delete val="0"/>
        <c:axPos val="l"/>
        <c:majorGridlines/>
        <c:numFmt formatCode="#,##0" sourceLinked="1"/>
        <c:majorTickMark val="out"/>
        <c:minorTickMark val="none"/>
        <c:tickLblPos val="nextTo"/>
        <c:crossAx val="151856256"/>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'Aberdeen &amp; Shire'!$N$26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Shire'!$O$26:$V$26</c:f>
              <c:numCache>
                <c:formatCode>#,##0</c:formatCode>
                <c:ptCount val="8"/>
                <c:pt idx="0">
                  <c:v>590</c:v>
                </c:pt>
                <c:pt idx="1">
                  <c:v>600</c:v>
                </c:pt>
                <c:pt idx="2">
                  <c:v>650</c:v>
                </c:pt>
                <c:pt idx="3">
                  <c:v>700</c:v>
                </c:pt>
                <c:pt idx="4">
                  <c:v>795</c:v>
                </c:pt>
                <c:pt idx="5">
                  <c:v>795</c:v>
                </c:pt>
                <c:pt idx="6">
                  <c:v>675</c:v>
                </c:pt>
                <c:pt idx="7">
                  <c:v>600</c:v>
                </c:pt>
              </c:numCache>
            </c:numRef>
          </c:val>
          <c:smooth val="0"/>
        </c:ser>
        <c:ser>
          <c:idx val="1"/>
          <c:order val="1"/>
          <c:tx>
            <c:strRef>
              <c:f>'Aberdeen &amp; Shire'!$N$27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Shire'!$O$27:$V$27</c:f>
              <c:numCache>
                <c:formatCode>#,##0</c:formatCode>
                <c:ptCount val="8"/>
                <c:pt idx="0">
                  <c:v>650</c:v>
                </c:pt>
                <c:pt idx="1">
                  <c:v>695</c:v>
                </c:pt>
                <c:pt idx="2">
                  <c:v>700</c:v>
                </c:pt>
                <c:pt idx="3">
                  <c:v>800</c:v>
                </c:pt>
                <c:pt idx="4">
                  <c:v>875</c:v>
                </c:pt>
                <c:pt idx="5">
                  <c:v>875</c:v>
                </c:pt>
                <c:pt idx="6">
                  <c:v>750</c:v>
                </c:pt>
                <c:pt idx="7">
                  <c:v>650</c:v>
                </c:pt>
              </c:numCache>
            </c:numRef>
          </c:val>
          <c:smooth val="0"/>
        </c:ser>
        <c:ser>
          <c:idx val="2"/>
          <c:order val="2"/>
          <c:tx>
            <c:strRef>
              <c:f>'Aberdeen &amp; Shire'!$N$28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Shire'!$O$28:$V$28</c:f>
              <c:numCache>
                <c:formatCode>#,##0</c:formatCode>
                <c:ptCount val="8"/>
                <c:pt idx="0">
                  <c:v>642.58000000000004</c:v>
                </c:pt>
                <c:pt idx="1">
                  <c:v>670.81</c:v>
                </c:pt>
                <c:pt idx="2">
                  <c:v>701.44</c:v>
                </c:pt>
                <c:pt idx="3">
                  <c:v>819.48</c:v>
                </c:pt>
                <c:pt idx="4">
                  <c:v>898.08</c:v>
                </c:pt>
                <c:pt idx="5">
                  <c:v>873.8</c:v>
                </c:pt>
                <c:pt idx="6">
                  <c:v>754.39</c:v>
                </c:pt>
                <c:pt idx="7">
                  <c:v>681.97</c:v>
                </c:pt>
              </c:numCache>
            </c:numRef>
          </c:val>
          <c:smooth val="0"/>
        </c:ser>
        <c:ser>
          <c:idx val="3"/>
          <c:order val="3"/>
          <c:tx>
            <c:strRef>
              <c:f>'Aberdeen &amp; Shire'!$N$29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Shire'!$O$29:$V$29</c:f>
              <c:numCache>
                <c:formatCode>#,##0</c:formatCode>
                <c:ptCount val="8"/>
                <c:pt idx="0">
                  <c:v>700</c:v>
                </c:pt>
                <c:pt idx="1">
                  <c:v>750</c:v>
                </c:pt>
                <c:pt idx="2">
                  <c:v>775</c:v>
                </c:pt>
                <c:pt idx="3">
                  <c:v>900</c:v>
                </c:pt>
                <c:pt idx="4">
                  <c:v>1000</c:v>
                </c:pt>
                <c:pt idx="5">
                  <c:v>950</c:v>
                </c:pt>
                <c:pt idx="6">
                  <c:v>800</c:v>
                </c:pt>
                <c:pt idx="7">
                  <c:v>750</c:v>
                </c:pt>
              </c:numCache>
            </c:numRef>
          </c:val>
          <c:smooth val="0"/>
        </c:ser>
        <c:dLbls>
          <c:showLegendKey val="0"/>
          <c:showVal val="0"/>
          <c:showCatName val="0"/>
          <c:showSerName val="0"/>
          <c:showPercent val="0"/>
          <c:showBubbleSize val="0"/>
        </c:dLbls>
        <c:marker val="1"/>
        <c:smooth val="0"/>
        <c:axId val="151888640"/>
        <c:axId val="151890176"/>
      </c:lineChart>
      <c:catAx>
        <c:axId val="151888640"/>
        <c:scaling>
          <c:orientation val="minMax"/>
        </c:scaling>
        <c:delete val="0"/>
        <c:axPos val="b"/>
        <c:numFmt formatCode="General" sourceLinked="1"/>
        <c:majorTickMark val="out"/>
        <c:minorTickMark val="none"/>
        <c:tickLblPos val="nextTo"/>
        <c:crossAx val="151890176"/>
        <c:crosses val="autoZero"/>
        <c:auto val="1"/>
        <c:lblAlgn val="ctr"/>
        <c:lblOffset val="100"/>
        <c:noMultiLvlLbl val="0"/>
      </c:catAx>
      <c:valAx>
        <c:axId val="151890176"/>
        <c:scaling>
          <c:orientation val="minMax"/>
          <c:min val="0"/>
        </c:scaling>
        <c:delete val="0"/>
        <c:axPos val="l"/>
        <c:majorGridlines/>
        <c:numFmt formatCode="#,##0" sourceLinked="1"/>
        <c:majorTickMark val="out"/>
        <c:minorTickMark val="none"/>
        <c:tickLblPos val="nextTo"/>
        <c:crossAx val="151888640"/>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'Aberdeen &amp; Shire'!$B$48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Shire'!$C$48:$J$48</c:f>
              <c:numCache>
                <c:formatCode>#,##0</c:formatCode>
                <c:ptCount val="8"/>
                <c:pt idx="0">
                  <c:v>650</c:v>
                </c:pt>
                <c:pt idx="1">
                  <c:v>650</c:v>
                </c:pt>
                <c:pt idx="2">
                  <c:v>700</c:v>
                </c:pt>
                <c:pt idx="3">
                  <c:v>775</c:v>
                </c:pt>
                <c:pt idx="4">
                  <c:v>850</c:v>
                </c:pt>
                <c:pt idx="5">
                  <c:v>900</c:v>
                </c:pt>
                <c:pt idx="6">
                  <c:v>800</c:v>
                </c:pt>
                <c:pt idx="7">
                  <c:v>750</c:v>
                </c:pt>
              </c:numCache>
            </c:numRef>
          </c:val>
          <c:smooth val="0"/>
        </c:ser>
        <c:ser>
          <c:idx val="1"/>
          <c:order val="1"/>
          <c:tx>
            <c:strRef>
              <c:f>'Aberdeen &amp; Shire'!$B$49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Shire'!$C$49:$J$49</c:f>
              <c:numCache>
                <c:formatCode>#,##0</c:formatCode>
                <c:ptCount val="8"/>
                <c:pt idx="0">
                  <c:v>750</c:v>
                </c:pt>
                <c:pt idx="1">
                  <c:v>750</c:v>
                </c:pt>
                <c:pt idx="2">
                  <c:v>825</c:v>
                </c:pt>
                <c:pt idx="3">
                  <c:v>950</c:v>
                </c:pt>
                <c:pt idx="4">
                  <c:v>1100</c:v>
                </c:pt>
                <c:pt idx="5">
                  <c:v>1100</c:v>
                </c:pt>
                <c:pt idx="6">
                  <c:v>900</c:v>
                </c:pt>
                <c:pt idx="7">
                  <c:v>850</c:v>
                </c:pt>
              </c:numCache>
            </c:numRef>
          </c:val>
          <c:smooth val="0"/>
        </c:ser>
        <c:ser>
          <c:idx val="2"/>
          <c:order val="2"/>
          <c:tx>
            <c:strRef>
              <c:f>'Aberdeen &amp; Shire'!$B$50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Shire'!$C$50:$J$50</c:f>
              <c:numCache>
                <c:formatCode>#,##0</c:formatCode>
                <c:ptCount val="8"/>
                <c:pt idx="0">
                  <c:v>743.67</c:v>
                </c:pt>
                <c:pt idx="1">
                  <c:v>752.95</c:v>
                </c:pt>
                <c:pt idx="2">
                  <c:v>827.09</c:v>
                </c:pt>
                <c:pt idx="3">
                  <c:v>1019.32</c:v>
                </c:pt>
                <c:pt idx="4">
                  <c:v>1089.01</c:v>
                </c:pt>
                <c:pt idx="5">
                  <c:v>1072.46</c:v>
                </c:pt>
                <c:pt idx="6">
                  <c:v>930.15</c:v>
                </c:pt>
                <c:pt idx="7">
                  <c:v>865.75</c:v>
                </c:pt>
              </c:numCache>
            </c:numRef>
          </c:val>
          <c:smooth val="0"/>
        </c:ser>
        <c:ser>
          <c:idx val="3"/>
          <c:order val="3"/>
          <c:tx>
            <c:strRef>
              <c:f>'Aberdeen &amp; Shire'!$B$51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Shire'!$C$51:$J$51</c:f>
              <c:numCache>
                <c:formatCode>#,##0</c:formatCode>
                <c:ptCount val="8"/>
                <c:pt idx="0">
                  <c:v>850</c:v>
                </c:pt>
                <c:pt idx="1">
                  <c:v>875</c:v>
                </c:pt>
                <c:pt idx="2">
                  <c:v>950</c:v>
                </c:pt>
                <c:pt idx="3">
                  <c:v>1200</c:v>
                </c:pt>
                <c:pt idx="4">
                  <c:v>1300</c:v>
                </c:pt>
                <c:pt idx="5">
                  <c:v>1250</c:v>
                </c:pt>
                <c:pt idx="6">
                  <c:v>1050</c:v>
                </c:pt>
                <c:pt idx="7">
                  <c:v>950</c:v>
                </c:pt>
              </c:numCache>
            </c:numRef>
          </c:val>
          <c:smooth val="0"/>
        </c:ser>
        <c:dLbls>
          <c:showLegendKey val="0"/>
          <c:showVal val="0"/>
          <c:showCatName val="0"/>
          <c:showSerName val="0"/>
          <c:showPercent val="0"/>
          <c:showBubbleSize val="0"/>
        </c:dLbls>
        <c:marker val="1"/>
        <c:smooth val="0"/>
        <c:axId val="152195456"/>
        <c:axId val="152196992"/>
      </c:lineChart>
      <c:catAx>
        <c:axId val="152195456"/>
        <c:scaling>
          <c:orientation val="minMax"/>
        </c:scaling>
        <c:delete val="0"/>
        <c:axPos val="b"/>
        <c:numFmt formatCode="General" sourceLinked="1"/>
        <c:majorTickMark val="out"/>
        <c:minorTickMark val="none"/>
        <c:tickLblPos val="nextTo"/>
        <c:crossAx val="152196992"/>
        <c:crosses val="autoZero"/>
        <c:auto val="1"/>
        <c:lblAlgn val="ctr"/>
        <c:lblOffset val="100"/>
        <c:noMultiLvlLbl val="0"/>
      </c:catAx>
      <c:valAx>
        <c:axId val="152196992"/>
        <c:scaling>
          <c:orientation val="minMax"/>
          <c:min val="0"/>
        </c:scaling>
        <c:delete val="0"/>
        <c:axPos val="l"/>
        <c:majorGridlines/>
        <c:numFmt formatCode="#,##0" sourceLinked="1"/>
        <c:majorTickMark val="out"/>
        <c:minorTickMark val="none"/>
        <c:tickLblPos val="nextTo"/>
        <c:crossAx val="152195456"/>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'Aberdeen &amp; Shire'!$N$48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Shire'!$O$48:$V$48</c:f>
              <c:numCache>
                <c:formatCode>#,##0</c:formatCode>
                <c:ptCount val="8"/>
                <c:pt idx="0">
                  <c:v>850</c:v>
                </c:pt>
                <c:pt idx="1">
                  <c:v>850</c:v>
                </c:pt>
                <c:pt idx="2">
                  <c:v>900</c:v>
                </c:pt>
                <c:pt idx="3">
                  <c:v>1100</c:v>
                </c:pt>
                <c:pt idx="4">
                  <c:v>1200</c:v>
                </c:pt>
                <c:pt idx="5">
                  <c:v>1250</c:v>
                </c:pt>
                <c:pt idx="6">
                  <c:v>1000</c:v>
                </c:pt>
                <c:pt idx="7">
                  <c:v>950</c:v>
                </c:pt>
              </c:numCache>
            </c:numRef>
          </c:val>
          <c:smooth val="0"/>
        </c:ser>
        <c:ser>
          <c:idx val="1"/>
          <c:order val="1"/>
          <c:tx>
            <c:strRef>
              <c:f>'Aberdeen &amp; Shire'!$N$49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Shire'!$O$49:$V$49</c:f>
              <c:numCache>
                <c:formatCode>#,##0</c:formatCode>
                <c:ptCount val="8"/>
                <c:pt idx="0">
                  <c:v>950</c:v>
                </c:pt>
                <c:pt idx="1">
                  <c:v>995</c:v>
                </c:pt>
                <c:pt idx="2">
                  <c:v>1100</c:v>
                </c:pt>
                <c:pt idx="3">
                  <c:v>1400</c:v>
                </c:pt>
                <c:pt idx="4">
                  <c:v>1550</c:v>
                </c:pt>
                <c:pt idx="5">
                  <c:v>1450</c:v>
                </c:pt>
                <c:pt idx="6">
                  <c:v>1200</c:v>
                </c:pt>
                <c:pt idx="7">
                  <c:v>1100</c:v>
                </c:pt>
              </c:numCache>
            </c:numRef>
          </c:val>
          <c:smooth val="0"/>
        </c:ser>
        <c:ser>
          <c:idx val="2"/>
          <c:order val="2"/>
          <c:tx>
            <c:strRef>
              <c:f>'Aberdeen &amp; Shire'!$N$50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Shire'!$O$50:$V$50</c:f>
              <c:numCache>
                <c:formatCode>#,##0</c:formatCode>
                <c:ptCount val="8"/>
                <c:pt idx="0">
                  <c:v>943.66</c:v>
                </c:pt>
                <c:pt idx="1">
                  <c:v>1017.76</c:v>
                </c:pt>
                <c:pt idx="2">
                  <c:v>1105.08</c:v>
                </c:pt>
                <c:pt idx="3">
                  <c:v>1484.07</c:v>
                </c:pt>
                <c:pt idx="4">
                  <c:v>1564.74</c:v>
                </c:pt>
                <c:pt idx="5">
                  <c:v>1492.52</c:v>
                </c:pt>
                <c:pt idx="6">
                  <c:v>1291.33</c:v>
                </c:pt>
                <c:pt idx="7">
                  <c:v>1168.92</c:v>
                </c:pt>
              </c:numCache>
            </c:numRef>
          </c:val>
          <c:smooth val="0"/>
        </c:ser>
        <c:ser>
          <c:idx val="3"/>
          <c:order val="3"/>
          <c:tx>
            <c:strRef>
              <c:f>'Aberdeen &amp; Shire'!$N$51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Shire'!$O$51:$V$51</c:f>
              <c:numCache>
                <c:formatCode>#,##0</c:formatCode>
                <c:ptCount val="8"/>
                <c:pt idx="0">
                  <c:v>1000</c:v>
                </c:pt>
                <c:pt idx="1">
                  <c:v>1200</c:v>
                </c:pt>
                <c:pt idx="2">
                  <c:v>1300</c:v>
                </c:pt>
                <c:pt idx="3">
                  <c:v>1800</c:v>
                </c:pt>
                <c:pt idx="4">
                  <c:v>1850</c:v>
                </c:pt>
                <c:pt idx="5">
                  <c:v>1700</c:v>
                </c:pt>
                <c:pt idx="6">
                  <c:v>1500</c:v>
                </c:pt>
                <c:pt idx="7">
                  <c:v>1300</c:v>
                </c:pt>
              </c:numCache>
            </c:numRef>
          </c:val>
          <c:smooth val="0"/>
        </c:ser>
        <c:dLbls>
          <c:showLegendKey val="0"/>
          <c:showVal val="0"/>
          <c:showCatName val="0"/>
          <c:showSerName val="0"/>
          <c:showPercent val="0"/>
          <c:showBubbleSize val="0"/>
        </c:dLbls>
        <c:marker val="1"/>
        <c:smooth val="0"/>
        <c:axId val="152219648"/>
        <c:axId val="152221184"/>
      </c:lineChart>
      <c:catAx>
        <c:axId val="152219648"/>
        <c:scaling>
          <c:orientation val="minMax"/>
        </c:scaling>
        <c:delete val="0"/>
        <c:axPos val="b"/>
        <c:numFmt formatCode="General" sourceLinked="1"/>
        <c:majorTickMark val="out"/>
        <c:minorTickMark val="none"/>
        <c:tickLblPos val="nextTo"/>
        <c:crossAx val="152221184"/>
        <c:crosses val="autoZero"/>
        <c:auto val="1"/>
        <c:lblAlgn val="ctr"/>
        <c:lblOffset val="100"/>
        <c:noMultiLvlLbl val="0"/>
      </c:catAx>
      <c:valAx>
        <c:axId val="152221184"/>
        <c:scaling>
          <c:orientation val="minMax"/>
          <c:min val="0"/>
        </c:scaling>
        <c:delete val="0"/>
        <c:axPos val="l"/>
        <c:majorGridlines/>
        <c:numFmt formatCode="#,##0" sourceLinked="1"/>
        <c:majorTickMark val="out"/>
        <c:minorTickMark val="none"/>
        <c:tickLblPos val="nextTo"/>
        <c:crossAx val="152219648"/>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'Aberdeen &amp; Shire'!$B$70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Shire'!$C$70:$J$70</c:f>
              <c:numCache>
                <c:formatCode>#,##0</c:formatCode>
                <c:ptCount val="8"/>
                <c:pt idx="0">
                  <c:v>286</c:v>
                </c:pt>
                <c:pt idx="1">
                  <c:v>285</c:v>
                </c:pt>
                <c:pt idx="2">
                  <c:v>300</c:v>
                </c:pt>
                <c:pt idx="3">
                  <c:v>316.33</c:v>
                </c:pt>
                <c:pt idx="4">
                  <c:v>345</c:v>
                </c:pt>
                <c:pt idx="5">
                  <c:v>375</c:v>
                </c:pt>
                <c:pt idx="6">
                  <c:v>350</c:v>
                </c:pt>
                <c:pt idx="7">
                  <c:v>320</c:v>
                </c:pt>
              </c:numCache>
            </c:numRef>
          </c:val>
          <c:smooth val="0"/>
        </c:ser>
        <c:ser>
          <c:idx val="1"/>
          <c:order val="1"/>
          <c:tx>
            <c:strRef>
              <c:f>'Aberdeen &amp; Shire'!$B$71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Shire'!$C$71:$J$71</c:f>
              <c:numCache>
                <c:formatCode>#,##0</c:formatCode>
                <c:ptCount val="8"/>
                <c:pt idx="0">
                  <c:v>335</c:v>
                </c:pt>
                <c:pt idx="1">
                  <c:v>325</c:v>
                </c:pt>
                <c:pt idx="2">
                  <c:v>340</c:v>
                </c:pt>
                <c:pt idx="3">
                  <c:v>350</c:v>
                </c:pt>
                <c:pt idx="4">
                  <c:v>400</c:v>
                </c:pt>
                <c:pt idx="5">
                  <c:v>407.5</c:v>
                </c:pt>
                <c:pt idx="6">
                  <c:v>400</c:v>
                </c:pt>
                <c:pt idx="7">
                  <c:v>350</c:v>
                </c:pt>
              </c:numCache>
            </c:numRef>
          </c:val>
          <c:smooth val="0"/>
        </c:ser>
        <c:ser>
          <c:idx val="2"/>
          <c:order val="2"/>
          <c:tx>
            <c:strRef>
              <c:f>'Aberdeen &amp; Shire'!$B$72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Shire'!$C$72:$J$72</c:f>
              <c:numCache>
                <c:formatCode>#,##0</c:formatCode>
                <c:ptCount val="8"/>
                <c:pt idx="0">
                  <c:v>328.42</c:v>
                </c:pt>
                <c:pt idx="1">
                  <c:v>322.86</c:v>
                </c:pt>
                <c:pt idx="2">
                  <c:v>338.34</c:v>
                </c:pt>
                <c:pt idx="3">
                  <c:v>365.66</c:v>
                </c:pt>
                <c:pt idx="4">
                  <c:v>401.77</c:v>
                </c:pt>
                <c:pt idx="5">
                  <c:v>433.46</c:v>
                </c:pt>
                <c:pt idx="6">
                  <c:v>404.11</c:v>
                </c:pt>
                <c:pt idx="7">
                  <c:v>358.31</c:v>
                </c:pt>
              </c:numCache>
            </c:numRef>
          </c:val>
          <c:smooth val="0"/>
        </c:ser>
        <c:ser>
          <c:idx val="3"/>
          <c:order val="3"/>
          <c:tx>
            <c:strRef>
              <c:f>'Aberdeen &amp; Shire'!$B$73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Shire'!$C$73:$J$73</c:f>
              <c:numCache>
                <c:formatCode>#,##0</c:formatCode>
                <c:ptCount val="8"/>
                <c:pt idx="0">
                  <c:v>360</c:v>
                </c:pt>
                <c:pt idx="1">
                  <c:v>355</c:v>
                </c:pt>
                <c:pt idx="2">
                  <c:v>375</c:v>
                </c:pt>
                <c:pt idx="3">
                  <c:v>400</c:v>
                </c:pt>
                <c:pt idx="4">
                  <c:v>450</c:v>
                </c:pt>
                <c:pt idx="5">
                  <c:v>500</c:v>
                </c:pt>
                <c:pt idx="6">
                  <c:v>450</c:v>
                </c:pt>
                <c:pt idx="7">
                  <c:v>400</c:v>
                </c:pt>
              </c:numCache>
            </c:numRef>
          </c:val>
          <c:smooth val="0"/>
        </c:ser>
        <c:dLbls>
          <c:showLegendKey val="0"/>
          <c:showVal val="0"/>
          <c:showCatName val="0"/>
          <c:showSerName val="0"/>
          <c:showPercent val="0"/>
          <c:showBubbleSize val="0"/>
        </c:dLbls>
        <c:marker val="1"/>
        <c:smooth val="0"/>
        <c:axId val="152259968"/>
        <c:axId val="152265856"/>
      </c:lineChart>
      <c:catAx>
        <c:axId val="152259968"/>
        <c:scaling>
          <c:orientation val="minMax"/>
        </c:scaling>
        <c:delete val="0"/>
        <c:axPos val="b"/>
        <c:numFmt formatCode="General" sourceLinked="1"/>
        <c:majorTickMark val="out"/>
        <c:minorTickMark val="none"/>
        <c:tickLblPos val="nextTo"/>
        <c:crossAx val="152265856"/>
        <c:crosses val="autoZero"/>
        <c:auto val="1"/>
        <c:lblAlgn val="ctr"/>
        <c:lblOffset val="100"/>
        <c:noMultiLvlLbl val="0"/>
      </c:catAx>
      <c:valAx>
        <c:axId val="152265856"/>
        <c:scaling>
          <c:orientation val="minMax"/>
          <c:min val="0"/>
        </c:scaling>
        <c:delete val="0"/>
        <c:axPos val="l"/>
        <c:majorGridlines/>
        <c:numFmt formatCode="#,##0" sourceLinked="1"/>
        <c:majorTickMark val="out"/>
        <c:minorTickMark val="none"/>
        <c:tickLblPos val="nextTo"/>
        <c:crossAx val="15225996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'Aberdeen &amp; Shire'!$N$70:$P$70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Shire'!$Q$70:$X$70</c:f>
              <c:numCache>
                <c:formatCode>0</c:formatCode>
                <c:ptCount val="8"/>
                <c:pt idx="0">
                  <c:v>541</c:v>
                </c:pt>
                <c:pt idx="1">
                  <c:v>691</c:v>
                </c:pt>
                <c:pt idx="2">
                  <c:v>690</c:v>
                </c:pt>
                <c:pt idx="3">
                  <c:v>534</c:v>
                </c:pt>
                <c:pt idx="4">
                  <c:v>561</c:v>
                </c:pt>
                <c:pt idx="5">
                  <c:v>596</c:v>
                </c:pt>
                <c:pt idx="6">
                  <c:v>738</c:v>
                </c:pt>
                <c:pt idx="7">
                  <c:v>756</c:v>
                </c:pt>
              </c:numCache>
            </c:numRef>
          </c:val>
        </c:ser>
        <c:ser>
          <c:idx val="1"/>
          <c:order val="1"/>
          <c:tx>
            <c:strRef>
              <c:f>'Aberdeen &amp; Shire'!$N$71:$P$71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Shire'!$Q$71:$X$71</c:f>
              <c:numCache>
                <c:formatCode>0</c:formatCode>
                <c:ptCount val="8"/>
                <c:pt idx="0">
                  <c:v>557</c:v>
                </c:pt>
                <c:pt idx="1">
                  <c:v>870</c:v>
                </c:pt>
                <c:pt idx="2">
                  <c:v>1062</c:v>
                </c:pt>
                <c:pt idx="3">
                  <c:v>967</c:v>
                </c:pt>
                <c:pt idx="4">
                  <c:v>1025</c:v>
                </c:pt>
                <c:pt idx="5">
                  <c:v>1009</c:v>
                </c:pt>
                <c:pt idx="6">
                  <c:v>1271</c:v>
                </c:pt>
                <c:pt idx="7">
                  <c:v>1448</c:v>
                </c:pt>
              </c:numCache>
            </c:numRef>
          </c:val>
        </c:ser>
        <c:ser>
          <c:idx val="2"/>
          <c:order val="2"/>
          <c:tx>
            <c:strRef>
              <c:f>'Aberdeen &amp; Shire'!$N$72:$P$72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Shire'!$Q$72:$X$72</c:f>
              <c:numCache>
                <c:formatCode>0</c:formatCode>
                <c:ptCount val="8"/>
                <c:pt idx="0">
                  <c:v>226</c:v>
                </c:pt>
                <c:pt idx="1">
                  <c:v>364</c:v>
                </c:pt>
                <c:pt idx="2">
                  <c:v>486</c:v>
                </c:pt>
                <c:pt idx="3">
                  <c:v>448</c:v>
                </c:pt>
                <c:pt idx="4">
                  <c:v>422</c:v>
                </c:pt>
                <c:pt idx="5">
                  <c:v>428</c:v>
                </c:pt>
                <c:pt idx="6">
                  <c:v>412</c:v>
                </c:pt>
                <c:pt idx="7">
                  <c:v>446</c:v>
                </c:pt>
              </c:numCache>
            </c:numRef>
          </c:val>
        </c:ser>
        <c:ser>
          <c:idx val="3"/>
          <c:order val="3"/>
          <c:tx>
            <c:strRef>
              <c:f>'Aberdeen &amp; Shire'!$N$73:$P$73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Shire'!$Q$73:$X$73</c:f>
              <c:numCache>
                <c:formatCode>0</c:formatCode>
                <c:ptCount val="8"/>
                <c:pt idx="0">
                  <c:v>123</c:v>
                </c:pt>
                <c:pt idx="1">
                  <c:v>174</c:v>
                </c:pt>
                <c:pt idx="2">
                  <c:v>239</c:v>
                </c:pt>
                <c:pt idx="3">
                  <c:v>324</c:v>
                </c:pt>
                <c:pt idx="4">
                  <c:v>293</c:v>
                </c:pt>
                <c:pt idx="5">
                  <c:v>281</c:v>
                </c:pt>
                <c:pt idx="6">
                  <c:v>275</c:v>
                </c:pt>
                <c:pt idx="7">
                  <c:v>213</c:v>
                </c:pt>
              </c:numCache>
            </c:numRef>
          </c:val>
        </c:ser>
        <c:ser>
          <c:idx val="4"/>
          <c:order val="4"/>
          <c:tx>
            <c:strRef>
              <c:f>'Aberdeen &amp; Shire'!$N$74:$P$74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'Aberdeen &amp; Shire'!$Q$74:$X$74</c:f>
              <c:numCache>
                <c:formatCode>0</c:formatCode>
                <c:ptCount val="8"/>
                <c:pt idx="0">
                  <c:v>134</c:v>
                </c:pt>
                <c:pt idx="1">
                  <c:v>192</c:v>
                </c:pt>
                <c:pt idx="2">
                  <c:v>232</c:v>
                </c:pt>
                <c:pt idx="3">
                  <c:v>142</c:v>
                </c:pt>
                <c:pt idx="4">
                  <c:v>148</c:v>
                </c:pt>
                <c:pt idx="5">
                  <c:v>138</c:v>
                </c:pt>
                <c:pt idx="6">
                  <c:v>104</c:v>
                </c:pt>
                <c:pt idx="7">
                  <c:v>98</c:v>
                </c:pt>
              </c:numCache>
            </c:numRef>
          </c:val>
        </c:ser>
        <c:dLbls>
          <c:showLegendKey val="0"/>
          <c:showVal val="0"/>
          <c:showCatName val="0"/>
          <c:showSerName val="0"/>
          <c:showPercent val="0"/>
          <c:showBubbleSize val="0"/>
        </c:dLbls>
        <c:gapWidth val="150"/>
        <c:overlap val="100"/>
        <c:axId val="152121344"/>
        <c:axId val="152122880"/>
      </c:barChart>
      <c:catAx>
        <c:axId val="152121344"/>
        <c:scaling>
          <c:orientation val="minMax"/>
        </c:scaling>
        <c:delete val="0"/>
        <c:axPos val="b"/>
        <c:numFmt formatCode="General" sourceLinked="1"/>
        <c:majorTickMark val="out"/>
        <c:minorTickMark val="none"/>
        <c:tickLblPos val="nextTo"/>
        <c:crossAx val="152122880"/>
        <c:crosses val="autoZero"/>
        <c:auto val="1"/>
        <c:lblAlgn val="ctr"/>
        <c:lblOffset val="100"/>
        <c:noMultiLvlLbl val="0"/>
      </c:catAx>
      <c:valAx>
        <c:axId val="152122880"/>
        <c:scaling>
          <c:orientation val="minMax"/>
        </c:scaling>
        <c:delete val="0"/>
        <c:axPos val="l"/>
        <c:majorGridlines/>
        <c:numFmt formatCode="0" sourceLinked="1"/>
        <c:majorTickMark val="out"/>
        <c:minorTickMark val="none"/>
        <c:tickLblPos val="nextTo"/>
        <c:crossAx val="15212134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'Argyll &amp; Bute'!$B$26</c:f>
              <c:strCache>
                <c:ptCount val="1"/>
                <c:pt idx="0">
                  <c:v>Lower Quartile</c:v>
                </c:pt>
              </c:strCache>
            </c:strRef>
          </c:tx>
          <c:cat>
            <c:numRef>
              <c:f>'Argyll &amp; Bute'!$C$25:$J$25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Bute'!$C$26:$J$26</c:f>
              <c:numCache>
                <c:formatCode>#,##0</c:formatCode>
                <c:ptCount val="8"/>
                <c:pt idx="0">
                  <c:v>350</c:v>
                </c:pt>
                <c:pt idx="1">
                  <c:v>325</c:v>
                </c:pt>
                <c:pt idx="2">
                  <c:v>350</c:v>
                </c:pt>
                <c:pt idx="3">
                  <c:v>350</c:v>
                </c:pt>
                <c:pt idx="4">
                  <c:v>360</c:v>
                </c:pt>
                <c:pt idx="5">
                  <c:v>350</c:v>
                </c:pt>
                <c:pt idx="6">
                  <c:v>350.5</c:v>
                </c:pt>
                <c:pt idx="7">
                  <c:v>375</c:v>
                </c:pt>
              </c:numCache>
            </c:numRef>
          </c:val>
          <c:smooth val="0"/>
        </c:ser>
        <c:ser>
          <c:idx val="1"/>
          <c:order val="1"/>
          <c:tx>
            <c:strRef>
              <c:f>'Argyll &amp; Bute'!$B$27</c:f>
              <c:strCache>
                <c:ptCount val="1"/>
                <c:pt idx="0">
                  <c:v>Median</c:v>
                </c:pt>
              </c:strCache>
            </c:strRef>
          </c:tx>
          <c:cat>
            <c:numRef>
              <c:f>'Argyll &amp; Bute'!$C$25:$J$25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Bute'!$C$27:$J$27</c:f>
              <c:numCache>
                <c:formatCode>#,##0</c:formatCode>
                <c:ptCount val="8"/>
                <c:pt idx="0">
                  <c:v>395</c:v>
                </c:pt>
                <c:pt idx="1">
                  <c:v>395</c:v>
                </c:pt>
                <c:pt idx="2">
                  <c:v>395</c:v>
                </c:pt>
                <c:pt idx="3">
                  <c:v>400</c:v>
                </c:pt>
                <c:pt idx="4">
                  <c:v>395</c:v>
                </c:pt>
                <c:pt idx="5">
                  <c:v>400</c:v>
                </c:pt>
                <c:pt idx="6">
                  <c:v>400</c:v>
                </c:pt>
                <c:pt idx="7">
                  <c:v>400</c:v>
                </c:pt>
              </c:numCache>
            </c:numRef>
          </c:val>
          <c:smooth val="0"/>
        </c:ser>
        <c:ser>
          <c:idx val="2"/>
          <c:order val="2"/>
          <c:tx>
            <c:strRef>
              <c:f>'Argyll &amp; Bute'!$B$28</c:f>
              <c:strCache>
                <c:ptCount val="1"/>
                <c:pt idx="0">
                  <c:v>Mean</c:v>
                </c:pt>
              </c:strCache>
            </c:strRef>
          </c:tx>
          <c:cat>
            <c:numRef>
              <c:f>'Argyll &amp; Bute'!$C$25:$J$25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Bute'!$C$28:$J$28</c:f>
              <c:numCache>
                <c:formatCode>#,##0</c:formatCode>
                <c:ptCount val="8"/>
                <c:pt idx="0">
                  <c:v>382.06</c:v>
                </c:pt>
                <c:pt idx="1">
                  <c:v>369.11</c:v>
                </c:pt>
                <c:pt idx="2">
                  <c:v>383.07</c:v>
                </c:pt>
                <c:pt idx="3">
                  <c:v>398.82</c:v>
                </c:pt>
                <c:pt idx="4">
                  <c:v>395.47</c:v>
                </c:pt>
                <c:pt idx="5">
                  <c:v>398.16</c:v>
                </c:pt>
                <c:pt idx="6">
                  <c:v>412.33</c:v>
                </c:pt>
                <c:pt idx="7">
                  <c:v>417.15</c:v>
                </c:pt>
              </c:numCache>
            </c:numRef>
          </c:val>
          <c:smooth val="0"/>
        </c:ser>
        <c:ser>
          <c:idx val="3"/>
          <c:order val="3"/>
          <c:tx>
            <c:strRef>
              <c:f>'Argyll &amp; Bute'!$B$29</c:f>
              <c:strCache>
                <c:ptCount val="1"/>
                <c:pt idx="0">
                  <c:v>Upper Quartile</c:v>
                </c:pt>
              </c:strCache>
            </c:strRef>
          </c:tx>
          <c:cat>
            <c:numRef>
              <c:f>'Argyll &amp; Bute'!$C$25:$J$25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Bute'!$C$29:$J$29</c:f>
              <c:numCache>
                <c:formatCode>#,##0</c:formatCode>
                <c:ptCount val="8"/>
                <c:pt idx="0">
                  <c:v>425</c:v>
                </c:pt>
                <c:pt idx="1">
                  <c:v>425</c:v>
                </c:pt>
                <c:pt idx="2">
                  <c:v>425</c:v>
                </c:pt>
                <c:pt idx="3">
                  <c:v>440</c:v>
                </c:pt>
                <c:pt idx="4">
                  <c:v>425</c:v>
                </c:pt>
                <c:pt idx="5">
                  <c:v>450</c:v>
                </c:pt>
                <c:pt idx="6">
                  <c:v>450</c:v>
                </c:pt>
                <c:pt idx="7">
                  <c:v>450</c:v>
                </c:pt>
              </c:numCache>
            </c:numRef>
          </c:val>
          <c:smooth val="0"/>
        </c:ser>
        <c:dLbls>
          <c:showLegendKey val="0"/>
          <c:showVal val="0"/>
          <c:showCatName val="0"/>
          <c:showSerName val="0"/>
          <c:showPercent val="0"/>
          <c:showBubbleSize val="0"/>
        </c:dLbls>
        <c:marker val="1"/>
        <c:smooth val="0"/>
        <c:axId val="151089920"/>
        <c:axId val="151091456"/>
      </c:lineChart>
      <c:catAx>
        <c:axId val="151089920"/>
        <c:scaling>
          <c:orientation val="minMax"/>
        </c:scaling>
        <c:delete val="0"/>
        <c:axPos val="b"/>
        <c:numFmt formatCode="General" sourceLinked="1"/>
        <c:majorTickMark val="out"/>
        <c:minorTickMark val="none"/>
        <c:tickLblPos val="nextTo"/>
        <c:crossAx val="151091456"/>
        <c:crosses val="autoZero"/>
        <c:auto val="1"/>
        <c:lblAlgn val="ctr"/>
        <c:lblOffset val="100"/>
        <c:noMultiLvlLbl val="0"/>
      </c:catAx>
      <c:valAx>
        <c:axId val="151091456"/>
        <c:scaling>
          <c:orientation val="minMax"/>
          <c:min val="0"/>
        </c:scaling>
        <c:delete val="0"/>
        <c:axPos val="l"/>
        <c:majorGridlines/>
        <c:numFmt formatCode="#,##0" sourceLinked="1"/>
        <c:majorTickMark val="out"/>
        <c:minorTickMark val="none"/>
        <c:tickLblPos val="nextTo"/>
        <c:crossAx val="15108992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'Argyll &amp; Bute'!$N$26</c:f>
              <c:strCache>
                <c:ptCount val="1"/>
                <c:pt idx="0">
                  <c:v>Lower Quartile</c:v>
                </c:pt>
              </c:strCache>
            </c:strRef>
          </c:tx>
          <c:cat>
            <c:numRef>
              <c:f>'Argyll &amp; Bute'!$O$25:$V$25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Bute'!$O$26:$V$26</c:f>
              <c:numCache>
                <c:formatCode>#,##0</c:formatCode>
                <c:ptCount val="8"/>
                <c:pt idx="0">
                  <c:v>450</c:v>
                </c:pt>
                <c:pt idx="1">
                  <c:v>425</c:v>
                </c:pt>
                <c:pt idx="2">
                  <c:v>450</c:v>
                </c:pt>
                <c:pt idx="3">
                  <c:v>450</c:v>
                </c:pt>
                <c:pt idx="4">
                  <c:v>425</c:v>
                </c:pt>
                <c:pt idx="5">
                  <c:v>450</c:v>
                </c:pt>
                <c:pt idx="6">
                  <c:v>460</c:v>
                </c:pt>
                <c:pt idx="7">
                  <c:v>450</c:v>
                </c:pt>
              </c:numCache>
            </c:numRef>
          </c:val>
          <c:smooth val="0"/>
        </c:ser>
        <c:ser>
          <c:idx val="1"/>
          <c:order val="1"/>
          <c:tx>
            <c:strRef>
              <c:f>'Argyll &amp; Bute'!$N$27</c:f>
              <c:strCache>
                <c:ptCount val="1"/>
                <c:pt idx="0">
                  <c:v>Median</c:v>
                </c:pt>
              </c:strCache>
            </c:strRef>
          </c:tx>
          <c:cat>
            <c:numRef>
              <c:f>'Argyll &amp; Bute'!$O$25:$V$25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Bute'!$O$27:$V$27</c:f>
              <c:numCache>
                <c:formatCode>#,##0</c:formatCode>
                <c:ptCount val="8"/>
                <c:pt idx="0">
                  <c:v>495</c:v>
                </c:pt>
                <c:pt idx="1">
                  <c:v>495</c:v>
                </c:pt>
                <c:pt idx="2">
                  <c:v>495</c:v>
                </c:pt>
                <c:pt idx="3">
                  <c:v>495</c:v>
                </c:pt>
                <c:pt idx="4">
                  <c:v>495</c:v>
                </c:pt>
                <c:pt idx="5">
                  <c:v>495</c:v>
                </c:pt>
                <c:pt idx="6">
                  <c:v>500</c:v>
                </c:pt>
                <c:pt idx="7">
                  <c:v>500</c:v>
                </c:pt>
              </c:numCache>
            </c:numRef>
          </c:val>
          <c:smooth val="0"/>
        </c:ser>
        <c:ser>
          <c:idx val="2"/>
          <c:order val="2"/>
          <c:tx>
            <c:strRef>
              <c:f>'Argyll &amp; Bute'!$N$28</c:f>
              <c:strCache>
                <c:ptCount val="1"/>
                <c:pt idx="0">
                  <c:v>Mean</c:v>
                </c:pt>
              </c:strCache>
            </c:strRef>
          </c:tx>
          <c:cat>
            <c:numRef>
              <c:f>'Argyll &amp; Bute'!$O$25:$V$25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Bute'!$O$28:$V$28</c:f>
              <c:numCache>
                <c:formatCode>#,##0</c:formatCode>
                <c:ptCount val="8"/>
                <c:pt idx="0">
                  <c:v>503.03</c:v>
                </c:pt>
                <c:pt idx="1">
                  <c:v>499.54</c:v>
                </c:pt>
                <c:pt idx="2">
                  <c:v>508.31</c:v>
                </c:pt>
                <c:pt idx="3">
                  <c:v>502.51</c:v>
                </c:pt>
                <c:pt idx="4">
                  <c:v>495.44</c:v>
                </c:pt>
                <c:pt idx="5">
                  <c:v>508.79</c:v>
                </c:pt>
                <c:pt idx="6">
                  <c:v>524.75</c:v>
                </c:pt>
                <c:pt idx="7">
                  <c:v>515.92999999999995</c:v>
                </c:pt>
              </c:numCache>
            </c:numRef>
          </c:val>
          <c:smooth val="0"/>
        </c:ser>
        <c:ser>
          <c:idx val="3"/>
          <c:order val="3"/>
          <c:tx>
            <c:strRef>
              <c:f>'Argyll &amp; Bute'!$N$29</c:f>
              <c:strCache>
                <c:ptCount val="1"/>
                <c:pt idx="0">
                  <c:v>Upper Quartile</c:v>
                </c:pt>
              </c:strCache>
            </c:strRef>
          </c:tx>
          <c:cat>
            <c:numRef>
              <c:f>'Argyll &amp; Bute'!$O$25:$V$25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Bute'!$O$29:$V$29</c:f>
              <c:numCache>
                <c:formatCode>#,##0</c:formatCode>
                <c:ptCount val="8"/>
                <c:pt idx="0">
                  <c:v>550</c:v>
                </c:pt>
                <c:pt idx="1">
                  <c:v>550</c:v>
                </c:pt>
                <c:pt idx="2">
                  <c:v>550</c:v>
                </c:pt>
                <c:pt idx="3">
                  <c:v>550</c:v>
                </c:pt>
                <c:pt idx="4">
                  <c:v>550</c:v>
                </c:pt>
                <c:pt idx="5">
                  <c:v>550</c:v>
                </c:pt>
                <c:pt idx="6">
                  <c:v>575</c:v>
                </c:pt>
                <c:pt idx="7">
                  <c:v>550</c:v>
                </c:pt>
              </c:numCache>
            </c:numRef>
          </c:val>
          <c:smooth val="0"/>
        </c:ser>
        <c:dLbls>
          <c:showLegendKey val="0"/>
          <c:showVal val="0"/>
          <c:showCatName val="0"/>
          <c:showSerName val="0"/>
          <c:showPercent val="0"/>
          <c:showBubbleSize val="0"/>
        </c:dLbls>
        <c:marker val="1"/>
        <c:smooth val="0"/>
        <c:axId val="151007616"/>
        <c:axId val="151009152"/>
      </c:lineChart>
      <c:catAx>
        <c:axId val="151007616"/>
        <c:scaling>
          <c:orientation val="minMax"/>
        </c:scaling>
        <c:delete val="0"/>
        <c:axPos val="b"/>
        <c:numFmt formatCode="General" sourceLinked="1"/>
        <c:majorTickMark val="out"/>
        <c:minorTickMark val="none"/>
        <c:tickLblPos val="nextTo"/>
        <c:crossAx val="151009152"/>
        <c:crosses val="autoZero"/>
        <c:auto val="1"/>
        <c:lblAlgn val="ctr"/>
        <c:lblOffset val="100"/>
        <c:noMultiLvlLbl val="0"/>
      </c:catAx>
      <c:valAx>
        <c:axId val="151009152"/>
        <c:scaling>
          <c:orientation val="minMax"/>
          <c:min val="0"/>
        </c:scaling>
        <c:delete val="0"/>
        <c:axPos val="l"/>
        <c:majorGridlines/>
        <c:numFmt formatCode="#,##0" sourceLinked="1"/>
        <c:majorTickMark val="out"/>
        <c:minorTickMark val="none"/>
        <c:tickLblPos val="nextTo"/>
        <c:crossAx val="15100761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'Argyll &amp; Bute'!$B$48</c:f>
              <c:strCache>
                <c:ptCount val="1"/>
                <c:pt idx="0">
                  <c:v>Lower Quartile</c:v>
                </c:pt>
              </c:strCache>
            </c:strRef>
          </c:tx>
          <c:cat>
            <c:numRef>
              <c:f>'Argyll &amp; Bute'!$C$47:$J$47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Bute'!$C$48:$J$48</c:f>
              <c:numCache>
                <c:formatCode>#,##0</c:formatCode>
                <c:ptCount val="8"/>
                <c:pt idx="0">
                  <c:v>500</c:v>
                </c:pt>
                <c:pt idx="1">
                  <c:v>495</c:v>
                </c:pt>
                <c:pt idx="2">
                  <c:v>550</c:v>
                </c:pt>
                <c:pt idx="3">
                  <c:v>500</c:v>
                </c:pt>
                <c:pt idx="4">
                  <c:v>500</c:v>
                </c:pt>
                <c:pt idx="5">
                  <c:v>510</c:v>
                </c:pt>
                <c:pt idx="6">
                  <c:v>550</c:v>
                </c:pt>
                <c:pt idx="7">
                  <c:v>525</c:v>
                </c:pt>
              </c:numCache>
            </c:numRef>
          </c:val>
          <c:smooth val="0"/>
        </c:ser>
        <c:ser>
          <c:idx val="1"/>
          <c:order val="1"/>
          <c:tx>
            <c:strRef>
              <c:f>'Argyll &amp; Bute'!$B$49</c:f>
              <c:strCache>
                <c:ptCount val="1"/>
                <c:pt idx="0">
                  <c:v>Median</c:v>
                </c:pt>
              </c:strCache>
            </c:strRef>
          </c:tx>
          <c:cat>
            <c:numRef>
              <c:f>'Argyll &amp; Bute'!$C$47:$J$47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Bute'!$C$49:$J$49</c:f>
              <c:numCache>
                <c:formatCode>#,##0</c:formatCode>
                <c:ptCount val="8"/>
                <c:pt idx="0">
                  <c:v>575</c:v>
                </c:pt>
                <c:pt idx="1">
                  <c:v>595</c:v>
                </c:pt>
                <c:pt idx="2">
                  <c:v>650</c:v>
                </c:pt>
                <c:pt idx="3">
                  <c:v>600</c:v>
                </c:pt>
                <c:pt idx="4">
                  <c:v>650</c:v>
                </c:pt>
                <c:pt idx="5">
                  <c:v>595</c:v>
                </c:pt>
                <c:pt idx="6">
                  <c:v>650</c:v>
                </c:pt>
                <c:pt idx="7">
                  <c:v>597.5</c:v>
                </c:pt>
              </c:numCache>
            </c:numRef>
          </c:val>
          <c:smooth val="0"/>
        </c:ser>
        <c:ser>
          <c:idx val="2"/>
          <c:order val="2"/>
          <c:tx>
            <c:strRef>
              <c:f>'Argyll &amp; Bute'!$B$50</c:f>
              <c:strCache>
                <c:ptCount val="1"/>
                <c:pt idx="0">
                  <c:v>Mean</c:v>
                </c:pt>
              </c:strCache>
            </c:strRef>
          </c:tx>
          <c:cat>
            <c:numRef>
              <c:f>'Argyll &amp; Bute'!$C$47:$J$47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Bute'!$C$50:$J$50</c:f>
              <c:numCache>
                <c:formatCode>#,##0</c:formatCode>
                <c:ptCount val="8"/>
                <c:pt idx="0">
                  <c:v>637.54</c:v>
                </c:pt>
                <c:pt idx="1">
                  <c:v>627.45000000000005</c:v>
                </c:pt>
                <c:pt idx="2">
                  <c:v>678.87</c:v>
                </c:pt>
                <c:pt idx="3">
                  <c:v>624.94000000000005</c:v>
                </c:pt>
                <c:pt idx="4">
                  <c:v>639.6</c:v>
                </c:pt>
                <c:pt idx="5">
                  <c:v>612.35</c:v>
                </c:pt>
                <c:pt idx="6">
                  <c:v>665.89</c:v>
                </c:pt>
                <c:pt idx="7">
                  <c:v>651.62</c:v>
                </c:pt>
              </c:numCache>
            </c:numRef>
          </c:val>
          <c:smooth val="0"/>
        </c:ser>
        <c:ser>
          <c:idx val="3"/>
          <c:order val="3"/>
          <c:tx>
            <c:strRef>
              <c:f>'Argyll &amp; Bute'!$B$51</c:f>
              <c:strCache>
                <c:ptCount val="1"/>
                <c:pt idx="0">
                  <c:v>Upper Quartile</c:v>
                </c:pt>
              </c:strCache>
            </c:strRef>
          </c:tx>
          <c:cat>
            <c:numRef>
              <c:f>'Argyll &amp; Bute'!$C$47:$J$47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Bute'!$C$51:$J$51</c:f>
              <c:numCache>
                <c:formatCode>#,##0</c:formatCode>
                <c:ptCount val="8"/>
                <c:pt idx="0">
                  <c:v>750</c:v>
                </c:pt>
                <c:pt idx="1">
                  <c:v>750</c:v>
                </c:pt>
                <c:pt idx="2">
                  <c:v>775</c:v>
                </c:pt>
                <c:pt idx="3">
                  <c:v>745</c:v>
                </c:pt>
                <c:pt idx="4">
                  <c:v>750</c:v>
                </c:pt>
                <c:pt idx="5">
                  <c:v>675</c:v>
                </c:pt>
                <c:pt idx="6">
                  <c:v>750</c:v>
                </c:pt>
                <c:pt idx="7">
                  <c:v>750</c:v>
                </c:pt>
              </c:numCache>
            </c:numRef>
          </c:val>
          <c:smooth val="0"/>
        </c:ser>
        <c:dLbls>
          <c:showLegendKey val="0"/>
          <c:showVal val="0"/>
          <c:showCatName val="0"/>
          <c:showSerName val="0"/>
          <c:showPercent val="0"/>
          <c:showBubbleSize val="0"/>
        </c:dLbls>
        <c:marker val="1"/>
        <c:smooth val="0"/>
        <c:axId val="151056384"/>
        <c:axId val="151057920"/>
      </c:lineChart>
      <c:catAx>
        <c:axId val="151056384"/>
        <c:scaling>
          <c:orientation val="minMax"/>
        </c:scaling>
        <c:delete val="0"/>
        <c:axPos val="b"/>
        <c:numFmt formatCode="General" sourceLinked="1"/>
        <c:majorTickMark val="out"/>
        <c:minorTickMark val="none"/>
        <c:tickLblPos val="nextTo"/>
        <c:crossAx val="151057920"/>
        <c:crosses val="autoZero"/>
        <c:auto val="1"/>
        <c:lblAlgn val="ctr"/>
        <c:lblOffset val="100"/>
        <c:noMultiLvlLbl val="0"/>
      </c:catAx>
      <c:valAx>
        <c:axId val="151057920"/>
        <c:scaling>
          <c:orientation val="minMax"/>
          <c:min val="0"/>
        </c:scaling>
        <c:delete val="0"/>
        <c:axPos val="l"/>
        <c:majorGridlines/>
        <c:numFmt formatCode="#,##0" sourceLinked="1"/>
        <c:majorTickMark val="out"/>
        <c:minorTickMark val="none"/>
        <c:tickLblPos val="nextTo"/>
        <c:crossAx val="15105638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'Argyll &amp; Bute'!$N$48</c:f>
              <c:strCache>
                <c:ptCount val="1"/>
                <c:pt idx="0">
                  <c:v>Lower Quartile</c:v>
                </c:pt>
              </c:strCache>
            </c:strRef>
          </c:tx>
          <c:cat>
            <c:numRef>
              <c:f>'Argyll &amp; Bute'!$O$47:$V$47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Bute'!$O$48:$V$48</c:f>
              <c:numCache>
                <c:formatCode>#,##0</c:formatCode>
                <c:ptCount val="8"/>
                <c:pt idx="0">
                  <c:v>750</c:v>
                </c:pt>
                <c:pt idx="1">
                  <c:v>725</c:v>
                </c:pt>
                <c:pt idx="2">
                  <c:v>725</c:v>
                </c:pt>
                <c:pt idx="3">
                  <c:v>722.5</c:v>
                </c:pt>
                <c:pt idx="4">
                  <c:v>772.5</c:v>
                </c:pt>
                <c:pt idx="5">
                  <c:v>850</c:v>
                </c:pt>
                <c:pt idx="6">
                  <c:v>795</c:v>
                </c:pt>
                <c:pt idx="7">
                  <c:v>700</c:v>
                </c:pt>
              </c:numCache>
            </c:numRef>
          </c:val>
          <c:smooth val="0"/>
        </c:ser>
        <c:ser>
          <c:idx val="1"/>
          <c:order val="1"/>
          <c:tx>
            <c:strRef>
              <c:f>'Argyll &amp; Bute'!$N$49</c:f>
              <c:strCache>
                <c:ptCount val="1"/>
                <c:pt idx="0">
                  <c:v>Median</c:v>
                </c:pt>
              </c:strCache>
            </c:strRef>
          </c:tx>
          <c:cat>
            <c:numRef>
              <c:f>'Argyll &amp; Bute'!$O$47:$V$47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Bute'!$O$49:$V$49</c:f>
              <c:numCache>
                <c:formatCode>#,##0</c:formatCode>
                <c:ptCount val="8"/>
                <c:pt idx="0">
                  <c:v>850</c:v>
                </c:pt>
                <c:pt idx="1">
                  <c:v>800</c:v>
                </c:pt>
                <c:pt idx="2">
                  <c:v>800</c:v>
                </c:pt>
                <c:pt idx="3">
                  <c:v>850</c:v>
                </c:pt>
                <c:pt idx="4">
                  <c:v>895</c:v>
                </c:pt>
                <c:pt idx="5">
                  <c:v>900</c:v>
                </c:pt>
                <c:pt idx="6">
                  <c:v>900</c:v>
                </c:pt>
                <c:pt idx="7">
                  <c:v>925</c:v>
                </c:pt>
              </c:numCache>
            </c:numRef>
          </c:val>
          <c:smooth val="0"/>
        </c:ser>
        <c:ser>
          <c:idx val="2"/>
          <c:order val="2"/>
          <c:tx>
            <c:strRef>
              <c:f>'Argyll &amp; Bute'!$N$50</c:f>
              <c:strCache>
                <c:ptCount val="1"/>
                <c:pt idx="0">
                  <c:v>Mean</c:v>
                </c:pt>
              </c:strCache>
            </c:strRef>
          </c:tx>
          <c:cat>
            <c:numRef>
              <c:f>'Argyll &amp; Bute'!$O$47:$V$47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Bute'!$O$50:$V$50</c:f>
              <c:numCache>
                <c:formatCode>#,##0</c:formatCode>
                <c:ptCount val="8"/>
                <c:pt idx="0">
                  <c:v>923.91</c:v>
                </c:pt>
                <c:pt idx="1">
                  <c:v>834.13</c:v>
                </c:pt>
                <c:pt idx="2">
                  <c:v>877.55</c:v>
                </c:pt>
                <c:pt idx="3">
                  <c:v>921.83</c:v>
                </c:pt>
                <c:pt idx="4">
                  <c:v>908.89</c:v>
                </c:pt>
                <c:pt idx="5">
                  <c:v>946.5</c:v>
                </c:pt>
                <c:pt idx="6">
                  <c:v>988.57</c:v>
                </c:pt>
                <c:pt idx="7">
                  <c:v>980.26</c:v>
                </c:pt>
              </c:numCache>
            </c:numRef>
          </c:val>
          <c:smooth val="0"/>
        </c:ser>
        <c:ser>
          <c:idx val="3"/>
          <c:order val="3"/>
          <c:tx>
            <c:strRef>
              <c:f>'Argyll &amp; Bute'!$N$51</c:f>
              <c:strCache>
                <c:ptCount val="1"/>
                <c:pt idx="0">
                  <c:v>Upper Quartile</c:v>
                </c:pt>
              </c:strCache>
            </c:strRef>
          </c:tx>
          <c:cat>
            <c:numRef>
              <c:f>'Argyll &amp; Bute'!$O$47:$V$47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Bute'!$O$51:$V$51</c:f>
              <c:numCache>
                <c:formatCode>#,##0</c:formatCode>
                <c:ptCount val="8"/>
                <c:pt idx="0">
                  <c:v>1175</c:v>
                </c:pt>
                <c:pt idx="1">
                  <c:v>995</c:v>
                </c:pt>
                <c:pt idx="2">
                  <c:v>950</c:v>
                </c:pt>
                <c:pt idx="3">
                  <c:v>1197.5</c:v>
                </c:pt>
                <c:pt idx="4">
                  <c:v>997.5</c:v>
                </c:pt>
                <c:pt idx="5">
                  <c:v>995</c:v>
                </c:pt>
                <c:pt idx="6">
                  <c:v>1200</c:v>
                </c:pt>
                <c:pt idx="7">
                  <c:v>1250</c:v>
                </c:pt>
              </c:numCache>
            </c:numRef>
          </c:val>
          <c:smooth val="0"/>
        </c:ser>
        <c:dLbls>
          <c:showLegendKey val="0"/>
          <c:showVal val="0"/>
          <c:showCatName val="0"/>
          <c:showSerName val="0"/>
          <c:showPercent val="0"/>
          <c:showBubbleSize val="0"/>
        </c:dLbls>
        <c:marker val="1"/>
        <c:smooth val="0"/>
        <c:axId val="151219584"/>
        <c:axId val="151225472"/>
      </c:lineChart>
      <c:catAx>
        <c:axId val="151219584"/>
        <c:scaling>
          <c:orientation val="minMax"/>
        </c:scaling>
        <c:delete val="0"/>
        <c:axPos val="b"/>
        <c:numFmt formatCode="General" sourceLinked="1"/>
        <c:majorTickMark val="out"/>
        <c:minorTickMark val="none"/>
        <c:tickLblPos val="nextTo"/>
        <c:crossAx val="151225472"/>
        <c:crosses val="autoZero"/>
        <c:auto val="1"/>
        <c:lblAlgn val="ctr"/>
        <c:lblOffset val="100"/>
        <c:noMultiLvlLbl val="0"/>
      </c:catAx>
      <c:valAx>
        <c:axId val="151225472"/>
        <c:scaling>
          <c:orientation val="minMax"/>
          <c:min val="0"/>
        </c:scaling>
        <c:delete val="0"/>
        <c:axPos val="l"/>
        <c:majorGridlines/>
        <c:numFmt formatCode="#,##0" sourceLinked="1"/>
        <c:majorTickMark val="out"/>
        <c:minorTickMark val="none"/>
        <c:tickLblPos val="nextTo"/>
        <c:crossAx val="151219584"/>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'Argyll &amp; Bute'!$B$70</c:f>
              <c:strCache>
                <c:ptCount val="1"/>
                <c:pt idx="0">
                  <c:v>Lower Quartile</c:v>
                </c:pt>
              </c:strCache>
            </c:strRef>
          </c:tx>
          <c:cat>
            <c:numRef>
              <c:f>'Argyll &amp; Bute'!$C$69:$J$69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Bute'!$C$70:$J$70</c:f>
              <c:numCache>
                <c:formatCode>#,##0</c:formatCode>
                <c:ptCount val="8"/>
                <c:pt idx="0">
                  <c:v>300</c:v>
                </c:pt>
                <c:pt idx="1">
                  <c:v>284</c:v>
                </c:pt>
                <c:pt idx="2">
                  <c:v>260</c:v>
                </c:pt>
                <c:pt idx="3">
                  <c:v>228.33</c:v>
                </c:pt>
                <c:pt idx="4">
                  <c:v>273.33</c:v>
                </c:pt>
                <c:pt idx="5">
                  <c:v>275</c:v>
                </c:pt>
                <c:pt idx="6">
                  <c:v>275</c:v>
                </c:pt>
                <c:pt idx="7">
                  <c:v>255</c:v>
                </c:pt>
              </c:numCache>
            </c:numRef>
          </c:val>
          <c:smooth val="0"/>
        </c:ser>
        <c:ser>
          <c:idx val="1"/>
          <c:order val="1"/>
          <c:tx>
            <c:strRef>
              <c:f>'Argyll &amp; Bute'!$B$71</c:f>
              <c:strCache>
                <c:ptCount val="1"/>
                <c:pt idx="0">
                  <c:v>Median</c:v>
                </c:pt>
              </c:strCache>
            </c:strRef>
          </c:tx>
          <c:cat>
            <c:numRef>
              <c:f>'Argyll &amp; Bute'!$C$69:$J$69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Bute'!$C$71:$J$71</c:f>
              <c:numCache>
                <c:formatCode>#,##0</c:formatCode>
                <c:ptCount val="8"/>
                <c:pt idx="0">
                  <c:v>320.33</c:v>
                </c:pt>
                <c:pt idx="1">
                  <c:v>324</c:v>
                </c:pt>
                <c:pt idx="2">
                  <c:v>281.66000000000003</c:v>
                </c:pt>
                <c:pt idx="3">
                  <c:v>301.67</c:v>
                </c:pt>
                <c:pt idx="4">
                  <c:v>303.33</c:v>
                </c:pt>
                <c:pt idx="5">
                  <c:v>325</c:v>
                </c:pt>
                <c:pt idx="6">
                  <c:v>316.07</c:v>
                </c:pt>
                <c:pt idx="7">
                  <c:v>294.35000000000002</c:v>
                </c:pt>
              </c:numCache>
            </c:numRef>
          </c:val>
          <c:smooth val="0"/>
        </c:ser>
        <c:ser>
          <c:idx val="2"/>
          <c:order val="2"/>
          <c:tx>
            <c:strRef>
              <c:f>'Argyll &amp; Bute'!$B$72</c:f>
              <c:strCache>
                <c:ptCount val="1"/>
                <c:pt idx="0">
                  <c:v>Mean</c:v>
                </c:pt>
              </c:strCache>
            </c:strRef>
          </c:tx>
          <c:cat>
            <c:numRef>
              <c:f>'Argyll &amp; Bute'!$C$69:$J$69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Bute'!$C$72:$J$72</c:f>
              <c:numCache>
                <c:formatCode>#,##0</c:formatCode>
                <c:ptCount val="8"/>
                <c:pt idx="0">
                  <c:v>315.60000000000002</c:v>
                </c:pt>
                <c:pt idx="1">
                  <c:v>318.41000000000003</c:v>
                </c:pt>
                <c:pt idx="2">
                  <c:v>274.73</c:v>
                </c:pt>
                <c:pt idx="3">
                  <c:v>280.18</c:v>
                </c:pt>
                <c:pt idx="4">
                  <c:v>305.91000000000003</c:v>
                </c:pt>
                <c:pt idx="5">
                  <c:v>319.23</c:v>
                </c:pt>
                <c:pt idx="6">
                  <c:v>301.85000000000002</c:v>
                </c:pt>
                <c:pt idx="7">
                  <c:v>300.83</c:v>
                </c:pt>
              </c:numCache>
            </c:numRef>
          </c:val>
          <c:smooth val="0"/>
        </c:ser>
        <c:ser>
          <c:idx val="3"/>
          <c:order val="3"/>
          <c:tx>
            <c:strRef>
              <c:f>'Argyll &amp; Bute'!$B$73</c:f>
              <c:strCache>
                <c:ptCount val="1"/>
                <c:pt idx="0">
                  <c:v>Upper Quartile</c:v>
                </c:pt>
              </c:strCache>
            </c:strRef>
          </c:tx>
          <c:cat>
            <c:numRef>
              <c:f>'Argyll &amp; Bute'!$C$69:$J$69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Bute'!$C$73:$J$73</c:f>
              <c:numCache>
                <c:formatCode>#,##0</c:formatCode>
                <c:ptCount val="8"/>
                <c:pt idx="0">
                  <c:v>333</c:v>
                </c:pt>
                <c:pt idx="1">
                  <c:v>340</c:v>
                </c:pt>
                <c:pt idx="2">
                  <c:v>325</c:v>
                </c:pt>
                <c:pt idx="3">
                  <c:v>325</c:v>
                </c:pt>
                <c:pt idx="4">
                  <c:v>334.52</c:v>
                </c:pt>
                <c:pt idx="5">
                  <c:v>347.62</c:v>
                </c:pt>
                <c:pt idx="6">
                  <c:v>325</c:v>
                </c:pt>
                <c:pt idx="7">
                  <c:v>345</c:v>
                </c:pt>
              </c:numCache>
            </c:numRef>
          </c:val>
          <c:smooth val="0"/>
        </c:ser>
        <c:dLbls>
          <c:showLegendKey val="0"/>
          <c:showVal val="0"/>
          <c:showCatName val="0"/>
          <c:showSerName val="0"/>
          <c:showPercent val="0"/>
          <c:showBubbleSize val="0"/>
        </c:dLbls>
        <c:marker val="1"/>
        <c:smooth val="0"/>
        <c:axId val="151129088"/>
        <c:axId val="151134976"/>
      </c:lineChart>
      <c:catAx>
        <c:axId val="151129088"/>
        <c:scaling>
          <c:orientation val="minMax"/>
        </c:scaling>
        <c:delete val="0"/>
        <c:axPos val="b"/>
        <c:numFmt formatCode="General" sourceLinked="1"/>
        <c:majorTickMark val="out"/>
        <c:minorTickMark val="none"/>
        <c:tickLblPos val="nextTo"/>
        <c:crossAx val="151134976"/>
        <c:crosses val="autoZero"/>
        <c:auto val="1"/>
        <c:lblAlgn val="ctr"/>
        <c:lblOffset val="100"/>
        <c:noMultiLvlLbl val="0"/>
      </c:catAx>
      <c:valAx>
        <c:axId val="151134976"/>
        <c:scaling>
          <c:orientation val="minMax"/>
          <c:min val="0"/>
        </c:scaling>
        <c:delete val="0"/>
        <c:axPos val="l"/>
        <c:majorGridlines/>
        <c:numFmt formatCode="#,##0" sourceLinked="1"/>
        <c:majorTickMark val="out"/>
        <c:minorTickMark val="none"/>
        <c:tickLblPos val="nextTo"/>
        <c:crossAx val="15112908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'Argyll &amp; Bute'!$N$70:$P$70</c:f>
              <c:strCache>
                <c:ptCount val="1"/>
                <c:pt idx="0">
                  <c:v>1 Bedroom </c:v>
                </c:pt>
              </c:strCache>
            </c:strRef>
          </c:tx>
          <c:invertIfNegative val="0"/>
          <c:cat>
            <c:numRef>
              <c:f>'Argyll &amp; Bute'!$Q$69:$X$69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Bute'!$Q$70:$X$70</c:f>
              <c:numCache>
                <c:formatCode>0</c:formatCode>
                <c:ptCount val="8"/>
                <c:pt idx="0">
                  <c:v>80</c:v>
                </c:pt>
                <c:pt idx="1">
                  <c:v>89</c:v>
                </c:pt>
                <c:pt idx="2">
                  <c:v>95</c:v>
                </c:pt>
                <c:pt idx="3">
                  <c:v>65</c:v>
                </c:pt>
                <c:pt idx="4">
                  <c:v>91</c:v>
                </c:pt>
                <c:pt idx="5">
                  <c:v>102</c:v>
                </c:pt>
                <c:pt idx="6">
                  <c:v>124</c:v>
                </c:pt>
                <c:pt idx="7">
                  <c:v>107</c:v>
                </c:pt>
              </c:numCache>
            </c:numRef>
          </c:val>
        </c:ser>
        <c:ser>
          <c:idx val="1"/>
          <c:order val="1"/>
          <c:tx>
            <c:strRef>
              <c:f>'Argyll &amp; Bute'!$N$71:$P$71</c:f>
              <c:strCache>
                <c:ptCount val="1"/>
                <c:pt idx="0">
                  <c:v>2 Bedrooms</c:v>
                </c:pt>
              </c:strCache>
            </c:strRef>
          </c:tx>
          <c:invertIfNegative val="0"/>
          <c:cat>
            <c:numRef>
              <c:f>'Argyll &amp; Bute'!$Q$69:$X$69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Bute'!$Q$71:$X$71</c:f>
              <c:numCache>
                <c:formatCode>0</c:formatCode>
                <c:ptCount val="8"/>
                <c:pt idx="0">
                  <c:v>142</c:v>
                </c:pt>
                <c:pt idx="1">
                  <c:v>143</c:v>
                </c:pt>
                <c:pt idx="2">
                  <c:v>172</c:v>
                </c:pt>
                <c:pt idx="3">
                  <c:v>151</c:v>
                </c:pt>
                <c:pt idx="4">
                  <c:v>140</c:v>
                </c:pt>
                <c:pt idx="5">
                  <c:v>178</c:v>
                </c:pt>
                <c:pt idx="6">
                  <c:v>173</c:v>
                </c:pt>
                <c:pt idx="7">
                  <c:v>180</c:v>
                </c:pt>
              </c:numCache>
            </c:numRef>
          </c:val>
        </c:ser>
        <c:ser>
          <c:idx val="2"/>
          <c:order val="2"/>
          <c:tx>
            <c:strRef>
              <c:f>'Argyll &amp; Bute'!$N$72:$P$72</c:f>
              <c:strCache>
                <c:ptCount val="1"/>
                <c:pt idx="0">
                  <c:v>3 Bedrooms</c:v>
                </c:pt>
              </c:strCache>
            </c:strRef>
          </c:tx>
          <c:invertIfNegative val="0"/>
          <c:cat>
            <c:numRef>
              <c:f>'Argyll &amp; Bute'!$Q$69:$X$69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Bute'!$Q$72:$X$72</c:f>
              <c:numCache>
                <c:formatCode>0</c:formatCode>
                <c:ptCount val="8"/>
                <c:pt idx="0">
                  <c:v>69</c:v>
                </c:pt>
                <c:pt idx="1">
                  <c:v>87</c:v>
                </c:pt>
                <c:pt idx="2">
                  <c:v>102</c:v>
                </c:pt>
                <c:pt idx="3">
                  <c:v>83</c:v>
                </c:pt>
                <c:pt idx="4">
                  <c:v>82</c:v>
                </c:pt>
                <c:pt idx="5">
                  <c:v>98</c:v>
                </c:pt>
                <c:pt idx="6">
                  <c:v>85</c:v>
                </c:pt>
                <c:pt idx="7">
                  <c:v>76</c:v>
                </c:pt>
              </c:numCache>
            </c:numRef>
          </c:val>
        </c:ser>
        <c:ser>
          <c:idx val="3"/>
          <c:order val="3"/>
          <c:tx>
            <c:strRef>
              <c:f>'Argyll &amp; Bute'!$N$73:$P$73</c:f>
              <c:strCache>
                <c:ptCount val="1"/>
                <c:pt idx="0">
                  <c:v>4 Bedrooms</c:v>
                </c:pt>
              </c:strCache>
            </c:strRef>
          </c:tx>
          <c:invertIfNegative val="0"/>
          <c:cat>
            <c:numRef>
              <c:f>'Argyll &amp; Bute'!$Q$69:$X$69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Bute'!$Q$73:$X$73</c:f>
              <c:numCache>
                <c:formatCode>0</c:formatCode>
                <c:ptCount val="8"/>
                <c:pt idx="0">
                  <c:v>32</c:v>
                </c:pt>
                <c:pt idx="1">
                  <c:v>46</c:v>
                </c:pt>
                <c:pt idx="2">
                  <c:v>51</c:v>
                </c:pt>
                <c:pt idx="3">
                  <c:v>60</c:v>
                </c:pt>
                <c:pt idx="4">
                  <c:v>36</c:v>
                </c:pt>
                <c:pt idx="5">
                  <c:v>40</c:v>
                </c:pt>
                <c:pt idx="6">
                  <c:v>44</c:v>
                </c:pt>
                <c:pt idx="7">
                  <c:v>19</c:v>
                </c:pt>
              </c:numCache>
            </c:numRef>
          </c:val>
        </c:ser>
        <c:ser>
          <c:idx val="4"/>
          <c:order val="4"/>
          <c:tx>
            <c:strRef>
              <c:f>'Argyll &amp; Bute'!$N$74:$P$74</c:f>
              <c:strCache>
                <c:ptCount val="1"/>
                <c:pt idx="0">
                  <c:v>1 Bedroom Shared</c:v>
                </c:pt>
              </c:strCache>
            </c:strRef>
          </c:tx>
          <c:invertIfNegative val="0"/>
          <c:cat>
            <c:numRef>
              <c:f>'Argyll &amp; Bute'!$Q$69:$X$69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Bute'!$Q$74:$X$74</c:f>
              <c:numCache>
                <c:formatCode>0</c:formatCode>
                <c:ptCount val="8"/>
                <c:pt idx="0">
                  <c:v>10</c:v>
                </c:pt>
                <c:pt idx="1">
                  <c:v>17</c:v>
                </c:pt>
                <c:pt idx="2">
                  <c:v>38</c:v>
                </c:pt>
                <c:pt idx="3">
                  <c:v>70</c:v>
                </c:pt>
                <c:pt idx="4">
                  <c:v>68</c:v>
                </c:pt>
                <c:pt idx="5">
                  <c:v>81</c:v>
                </c:pt>
                <c:pt idx="6">
                  <c:v>46</c:v>
                </c:pt>
                <c:pt idx="7">
                  <c:v>45</c:v>
                </c:pt>
              </c:numCache>
            </c:numRef>
          </c:val>
        </c:ser>
        <c:dLbls>
          <c:showLegendKey val="0"/>
          <c:showVal val="0"/>
          <c:showCatName val="0"/>
          <c:showSerName val="0"/>
          <c:showPercent val="0"/>
          <c:showBubbleSize val="0"/>
        </c:dLbls>
        <c:gapWidth val="150"/>
        <c:overlap val="100"/>
        <c:axId val="151162240"/>
        <c:axId val="151172224"/>
      </c:barChart>
      <c:catAx>
        <c:axId val="151162240"/>
        <c:scaling>
          <c:orientation val="minMax"/>
        </c:scaling>
        <c:delete val="0"/>
        <c:axPos val="b"/>
        <c:numFmt formatCode="General" sourceLinked="1"/>
        <c:majorTickMark val="out"/>
        <c:minorTickMark val="none"/>
        <c:tickLblPos val="nextTo"/>
        <c:crossAx val="151172224"/>
        <c:crosses val="autoZero"/>
        <c:auto val="1"/>
        <c:lblAlgn val="ctr"/>
        <c:lblOffset val="100"/>
        <c:noMultiLvlLbl val="0"/>
      </c:catAx>
      <c:valAx>
        <c:axId val="151172224"/>
        <c:scaling>
          <c:orientation val="minMax"/>
        </c:scaling>
        <c:delete val="0"/>
        <c:axPos val="l"/>
        <c:majorGridlines/>
        <c:numFmt formatCode="0%" sourceLinked="1"/>
        <c:majorTickMark val="out"/>
        <c:minorTickMark val="none"/>
        <c:tickLblPos val="nextTo"/>
        <c:crossAx val="15116224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layout/>
      <c:overlay val="0"/>
    </c:title>
    <c:autoTitleDeleted val="0"/>
    <c:plotArea>
      <c:layout/>
      <c:lineChart>
        <c:grouping val="standard"/>
        <c:varyColors val="0"/>
        <c:ser>
          <c:idx val="0"/>
          <c:order val="0"/>
          <c:tx>
            <c:strRef>
              <c:f>'Argyll &amp; Bute'!$AI$93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1463212898672952E-2"/>
                </c:manualLayout>
              </c:layout>
              <c:dLblPos val="r"/>
              <c:showLegendKey val="0"/>
              <c:showVal val="1"/>
              <c:showCatName val="0"/>
              <c:showSerName val="0"/>
              <c:showPercent val="0"/>
              <c:showBubbleSize val="0"/>
            </c:dLbl>
            <c:dLbl>
              <c:idx val="2"/>
              <c:layout>
                <c:manualLayout>
                  <c:x val="-6.0176040000277008E-2"/>
                  <c:y val="-6.1463212898672952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'Argyll &amp; Bute'!$AI$94</c:f>
              <c:strCache>
                <c:ptCount val="1"/>
                <c:pt idx="0">
                  <c:v>Argyll and Bute</c:v>
                </c:pt>
              </c:strCache>
            </c:strRef>
          </c:tx>
          <c:dLbls>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Bute'!$AJ$94:$AQ$94</c:f>
              <c:numCache>
                <c:formatCode>0</c:formatCode>
                <c:ptCount val="8"/>
                <c:pt idx="0">
                  <c:v>503.03</c:v>
                </c:pt>
                <c:pt idx="1">
                  <c:v>499.54</c:v>
                </c:pt>
                <c:pt idx="2">
                  <c:v>508.31</c:v>
                </c:pt>
                <c:pt idx="3">
                  <c:v>502.51</c:v>
                </c:pt>
                <c:pt idx="4">
                  <c:v>495.44</c:v>
                </c:pt>
                <c:pt idx="5">
                  <c:v>508.79</c:v>
                </c:pt>
                <c:pt idx="6">
                  <c:v>524.75</c:v>
                </c:pt>
                <c:pt idx="7">
                  <c:v>515.92999999999995</c:v>
                </c:pt>
              </c:numCache>
            </c:numRef>
          </c:val>
          <c:smooth val="0"/>
        </c:ser>
        <c:dLbls>
          <c:showLegendKey val="0"/>
          <c:showVal val="0"/>
          <c:showCatName val="0"/>
          <c:showSerName val="0"/>
          <c:showPercent val="0"/>
          <c:showBubbleSize val="0"/>
        </c:dLbls>
        <c:marker val="1"/>
        <c:smooth val="0"/>
        <c:axId val="151677184"/>
        <c:axId val="151687168"/>
      </c:lineChart>
      <c:catAx>
        <c:axId val="151677184"/>
        <c:scaling>
          <c:orientation val="minMax"/>
        </c:scaling>
        <c:delete val="0"/>
        <c:axPos val="b"/>
        <c:numFmt formatCode="General" sourceLinked="1"/>
        <c:majorTickMark val="out"/>
        <c:minorTickMark val="none"/>
        <c:tickLblPos val="nextTo"/>
        <c:crossAx val="151687168"/>
        <c:crosses val="autoZero"/>
        <c:auto val="1"/>
        <c:lblAlgn val="ctr"/>
        <c:lblOffset val="100"/>
        <c:noMultiLvlLbl val="0"/>
      </c:catAx>
      <c:valAx>
        <c:axId val="151687168"/>
        <c:scaling>
          <c:orientation val="minMax"/>
        </c:scaling>
        <c:delete val="0"/>
        <c:axPos val="l"/>
        <c:majorGridlines/>
        <c:numFmt formatCode="#,##0" sourceLinked="1"/>
        <c:majorTickMark val="out"/>
        <c:minorTickMark val="none"/>
        <c:tickLblPos val="nextTo"/>
        <c:crossAx val="151677184"/>
        <c:crosses val="autoZero"/>
        <c:crossBetween val="between"/>
      </c:valAx>
    </c:plotArea>
    <c:legend>
      <c:legendPos val="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'Argyll &amp; Bute'!$B$26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Bute'!$C$26:$J$26</c:f>
              <c:numCache>
                <c:formatCode>#,##0</c:formatCode>
                <c:ptCount val="8"/>
                <c:pt idx="0">
                  <c:v>350</c:v>
                </c:pt>
                <c:pt idx="1">
                  <c:v>325</c:v>
                </c:pt>
                <c:pt idx="2">
                  <c:v>350</c:v>
                </c:pt>
                <c:pt idx="3">
                  <c:v>350</c:v>
                </c:pt>
                <c:pt idx="4">
                  <c:v>360</c:v>
                </c:pt>
                <c:pt idx="5">
                  <c:v>350</c:v>
                </c:pt>
                <c:pt idx="6">
                  <c:v>350.5</c:v>
                </c:pt>
                <c:pt idx="7">
                  <c:v>375</c:v>
                </c:pt>
              </c:numCache>
            </c:numRef>
          </c:val>
          <c:smooth val="0"/>
        </c:ser>
        <c:ser>
          <c:idx val="1"/>
          <c:order val="1"/>
          <c:tx>
            <c:strRef>
              <c:f>'Argyll &amp; Bute'!$B$27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Bute'!$C$27:$J$27</c:f>
              <c:numCache>
                <c:formatCode>#,##0</c:formatCode>
                <c:ptCount val="8"/>
                <c:pt idx="0">
                  <c:v>395</c:v>
                </c:pt>
                <c:pt idx="1">
                  <c:v>395</c:v>
                </c:pt>
                <c:pt idx="2">
                  <c:v>395</c:v>
                </c:pt>
                <c:pt idx="3">
                  <c:v>400</c:v>
                </c:pt>
                <c:pt idx="4">
                  <c:v>395</c:v>
                </c:pt>
                <c:pt idx="5">
                  <c:v>400</c:v>
                </c:pt>
                <c:pt idx="6">
                  <c:v>400</c:v>
                </c:pt>
                <c:pt idx="7">
                  <c:v>400</c:v>
                </c:pt>
              </c:numCache>
            </c:numRef>
          </c:val>
          <c:smooth val="0"/>
        </c:ser>
        <c:ser>
          <c:idx val="2"/>
          <c:order val="2"/>
          <c:tx>
            <c:strRef>
              <c:f>'Argyll &amp; Bute'!$B$28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Bute'!$C$28:$J$28</c:f>
              <c:numCache>
                <c:formatCode>#,##0</c:formatCode>
                <c:ptCount val="8"/>
                <c:pt idx="0">
                  <c:v>382.06</c:v>
                </c:pt>
                <c:pt idx="1">
                  <c:v>369.11</c:v>
                </c:pt>
                <c:pt idx="2">
                  <c:v>383.07</c:v>
                </c:pt>
                <c:pt idx="3">
                  <c:v>398.82</c:v>
                </c:pt>
                <c:pt idx="4">
                  <c:v>395.47</c:v>
                </c:pt>
                <c:pt idx="5">
                  <c:v>398.16</c:v>
                </c:pt>
                <c:pt idx="6">
                  <c:v>412.33</c:v>
                </c:pt>
                <c:pt idx="7">
                  <c:v>417.15</c:v>
                </c:pt>
              </c:numCache>
            </c:numRef>
          </c:val>
          <c:smooth val="0"/>
        </c:ser>
        <c:ser>
          <c:idx val="3"/>
          <c:order val="3"/>
          <c:tx>
            <c:strRef>
              <c:f>'Argyll &amp; Bute'!$B$29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Bute'!$C$29:$J$29</c:f>
              <c:numCache>
                <c:formatCode>#,##0</c:formatCode>
                <c:ptCount val="8"/>
                <c:pt idx="0">
                  <c:v>425</c:v>
                </c:pt>
                <c:pt idx="1">
                  <c:v>425</c:v>
                </c:pt>
                <c:pt idx="2">
                  <c:v>425</c:v>
                </c:pt>
                <c:pt idx="3">
                  <c:v>440</c:v>
                </c:pt>
                <c:pt idx="4">
                  <c:v>425</c:v>
                </c:pt>
                <c:pt idx="5">
                  <c:v>450</c:v>
                </c:pt>
                <c:pt idx="6">
                  <c:v>450</c:v>
                </c:pt>
                <c:pt idx="7">
                  <c:v>450</c:v>
                </c:pt>
              </c:numCache>
            </c:numRef>
          </c:val>
          <c:smooth val="0"/>
        </c:ser>
        <c:dLbls>
          <c:showLegendKey val="0"/>
          <c:showVal val="0"/>
          <c:showCatName val="0"/>
          <c:showSerName val="0"/>
          <c:showPercent val="0"/>
          <c:showBubbleSize val="0"/>
        </c:dLbls>
        <c:marker val="1"/>
        <c:smooth val="0"/>
        <c:axId val="151525632"/>
        <c:axId val="151539712"/>
      </c:lineChart>
      <c:catAx>
        <c:axId val="151525632"/>
        <c:scaling>
          <c:orientation val="minMax"/>
        </c:scaling>
        <c:delete val="0"/>
        <c:axPos val="b"/>
        <c:numFmt formatCode="General" sourceLinked="1"/>
        <c:majorTickMark val="out"/>
        <c:minorTickMark val="none"/>
        <c:tickLblPos val="nextTo"/>
        <c:crossAx val="151539712"/>
        <c:crosses val="autoZero"/>
        <c:auto val="1"/>
        <c:lblAlgn val="ctr"/>
        <c:lblOffset val="100"/>
        <c:noMultiLvlLbl val="0"/>
      </c:catAx>
      <c:valAx>
        <c:axId val="151539712"/>
        <c:scaling>
          <c:orientation val="minMax"/>
          <c:min val="0"/>
        </c:scaling>
        <c:delete val="0"/>
        <c:axPos val="l"/>
        <c:majorGridlines/>
        <c:numFmt formatCode="#,##0" sourceLinked="1"/>
        <c:majorTickMark val="out"/>
        <c:minorTickMark val="none"/>
        <c:tickLblPos val="nextTo"/>
        <c:crossAx val="151525632"/>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'Argyll &amp; Bute'!$N$26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Bute'!$O$26:$V$26</c:f>
              <c:numCache>
                <c:formatCode>#,##0</c:formatCode>
                <c:ptCount val="8"/>
                <c:pt idx="0">
                  <c:v>450</c:v>
                </c:pt>
                <c:pt idx="1">
                  <c:v>425</c:v>
                </c:pt>
                <c:pt idx="2">
                  <c:v>450</c:v>
                </c:pt>
                <c:pt idx="3">
                  <c:v>450</c:v>
                </c:pt>
                <c:pt idx="4">
                  <c:v>425</c:v>
                </c:pt>
                <c:pt idx="5">
                  <c:v>450</c:v>
                </c:pt>
                <c:pt idx="6">
                  <c:v>460</c:v>
                </c:pt>
                <c:pt idx="7">
                  <c:v>450</c:v>
                </c:pt>
              </c:numCache>
            </c:numRef>
          </c:val>
          <c:smooth val="0"/>
        </c:ser>
        <c:ser>
          <c:idx val="1"/>
          <c:order val="1"/>
          <c:tx>
            <c:strRef>
              <c:f>'Argyll &amp; Bute'!$N$27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Bute'!$O$27:$V$27</c:f>
              <c:numCache>
                <c:formatCode>#,##0</c:formatCode>
                <c:ptCount val="8"/>
                <c:pt idx="0">
                  <c:v>495</c:v>
                </c:pt>
                <c:pt idx="1">
                  <c:v>495</c:v>
                </c:pt>
                <c:pt idx="2">
                  <c:v>495</c:v>
                </c:pt>
                <c:pt idx="3">
                  <c:v>495</c:v>
                </c:pt>
                <c:pt idx="4">
                  <c:v>495</c:v>
                </c:pt>
                <c:pt idx="5">
                  <c:v>495</c:v>
                </c:pt>
                <c:pt idx="6">
                  <c:v>500</c:v>
                </c:pt>
                <c:pt idx="7">
                  <c:v>500</c:v>
                </c:pt>
              </c:numCache>
            </c:numRef>
          </c:val>
          <c:smooth val="0"/>
        </c:ser>
        <c:ser>
          <c:idx val="2"/>
          <c:order val="2"/>
          <c:tx>
            <c:strRef>
              <c:f>'Argyll &amp; Bute'!$N$28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Bute'!$O$28:$V$28</c:f>
              <c:numCache>
                <c:formatCode>#,##0</c:formatCode>
                <c:ptCount val="8"/>
                <c:pt idx="0">
                  <c:v>503.03</c:v>
                </c:pt>
                <c:pt idx="1">
                  <c:v>499.54</c:v>
                </c:pt>
                <c:pt idx="2">
                  <c:v>508.31</c:v>
                </c:pt>
                <c:pt idx="3">
                  <c:v>502.51</c:v>
                </c:pt>
                <c:pt idx="4">
                  <c:v>495.44</c:v>
                </c:pt>
                <c:pt idx="5">
                  <c:v>508.79</c:v>
                </c:pt>
                <c:pt idx="6">
                  <c:v>524.75</c:v>
                </c:pt>
                <c:pt idx="7">
                  <c:v>515.92999999999995</c:v>
                </c:pt>
              </c:numCache>
            </c:numRef>
          </c:val>
          <c:smooth val="0"/>
        </c:ser>
        <c:ser>
          <c:idx val="3"/>
          <c:order val="3"/>
          <c:tx>
            <c:strRef>
              <c:f>'Argyll &amp; Bute'!$N$29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Bute'!$O$29:$V$29</c:f>
              <c:numCache>
                <c:formatCode>#,##0</c:formatCode>
                <c:ptCount val="8"/>
                <c:pt idx="0">
                  <c:v>550</c:v>
                </c:pt>
                <c:pt idx="1">
                  <c:v>550</c:v>
                </c:pt>
                <c:pt idx="2">
                  <c:v>550</c:v>
                </c:pt>
                <c:pt idx="3">
                  <c:v>550</c:v>
                </c:pt>
                <c:pt idx="4">
                  <c:v>550</c:v>
                </c:pt>
                <c:pt idx="5">
                  <c:v>550</c:v>
                </c:pt>
                <c:pt idx="6">
                  <c:v>575</c:v>
                </c:pt>
                <c:pt idx="7">
                  <c:v>550</c:v>
                </c:pt>
              </c:numCache>
            </c:numRef>
          </c:val>
          <c:smooth val="0"/>
        </c:ser>
        <c:dLbls>
          <c:showLegendKey val="0"/>
          <c:showVal val="0"/>
          <c:showCatName val="0"/>
          <c:showSerName val="0"/>
          <c:showPercent val="0"/>
          <c:showBubbleSize val="0"/>
        </c:dLbls>
        <c:marker val="1"/>
        <c:smooth val="0"/>
        <c:axId val="151570304"/>
        <c:axId val="151571840"/>
      </c:lineChart>
      <c:catAx>
        <c:axId val="151570304"/>
        <c:scaling>
          <c:orientation val="minMax"/>
        </c:scaling>
        <c:delete val="0"/>
        <c:axPos val="b"/>
        <c:numFmt formatCode="General" sourceLinked="1"/>
        <c:majorTickMark val="out"/>
        <c:minorTickMark val="none"/>
        <c:tickLblPos val="nextTo"/>
        <c:crossAx val="151571840"/>
        <c:crosses val="autoZero"/>
        <c:auto val="1"/>
        <c:lblAlgn val="ctr"/>
        <c:lblOffset val="100"/>
        <c:noMultiLvlLbl val="0"/>
      </c:catAx>
      <c:valAx>
        <c:axId val="151571840"/>
        <c:scaling>
          <c:orientation val="minMax"/>
          <c:min val="0"/>
        </c:scaling>
        <c:delete val="0"/>
        <c:axPos val="l"/>
        <c:majorGridlines/>
        <c:numFmt formatCode="#,##0" sourceLinked="1"/>
        <c:majorTickMark val="out"/>
        <c:minorTickMark val="none"/>
        <c:tickLblPos val="nextTo"/>
        <c:crossAx val="151570304"/>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'Argyll &amp; Bute'!$B$48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Bute'!$C$48:$J$48</c:f>
              <c:numCache>
                <c:formatCode>#,##0</c:formatCode>
                <c:ptCount val="8"/>
                <c:pt idx="0">
                  <c:v>500</c:v>
                </c:pt>
                <c:pt idx="1">
                  <c:v>495</c:v>
                </c:pt>
                <c:pt idx="2">
                  <c:v>550</c:v>
                </c:pt>
                <c:pt idx="3">
                  <c:v>500</c:v>
                </c:pt>
                <c:pt idx="4">
                  <c:v>500</c:v>
                </c:pt>
                <c:pt idx="5">
                  <c:v>510</c:v>
                </c:pt>
                <c:pt idx="6">
                  <c:v>550</c:v>
                </c:pt>
                <c:pt idx="7">
                  <c:v>525</c:v>
                </c:pt>
              </c:numCache>
            </c:numRef>
          </c:val>
          <c:smooth val="0"/>
        </c:ser>
        <c:ser>
          <c:idx val="1"/>
          <c:order val="1"/>
          <c:tx>
            <c:strRef>
              <c:f>'Argyll &amp; Bute'!$B$49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Bute'!$C$49:$J$49</c:f>
              <c:numCache>
                <c:formatCode>#,##0</c:formatCode>
                <c:ptCount val="8"/>
                <c:pt idx="0">
                  <c:v>575</c:v>
                </c:pt>
                <c:pt idx="1">
                  <c:v>595</c:v>
                </c:pt>
                <c:pt idx="2">
                  <c:v>650</c:v>
                </c:pt>
                <c:pt idx="3">
                  <c:v>600</c:v>
                </c:pt>
                <c:pt idx="4">
                  <c:v>650</c:v>
                </c:pt>
                <c:pt idx="5">
                  <c:v>595</c:v>
                </c:pt>
                <c:pt idx="6">
                  <c:v>650</c:v>
                </c:pt>
                <c:pt idx="7">
                  <c:v>597.5</c:v>
                </c:pt>
              </c:numCache>
            </c:numRef>
          </c:val>
          <c:smooth val="0"/>
        </c:ser>
        <c:ser>
          <c:idx val="2"/>
          <c:order val="2"/>
          <c:tx>
            <c:strRef>
              <c:f>'Argyll &amp; Bute'!$B$50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Bute'!$C$50:$J$50</c:f>
              <c:numCache>
                <c:formatCode>#,##0</c:formatCode>
                <c:ptCount val="8"/>
                <c:pt idx="0">
                  <c:v>637.54</c:v>
                </c:pt>
                <c:pt idx="1">
                  <c:v>627.45000000000005</c:v>
                </c:pt>
                <c:pt idx="2">
                  <c:v>678.87</c:v>
                </c:pt>
                <c:pt idx="3">
                  <c:v>624.94000000000005</c:v>
                </c:pt>
                <c:pt idx="4">
                  <c:v>639.6</c:v>
                </c:pt>
                <c:pt idx="5">
                  <c:v>612.35</c:v>
                </c:pt>
                <c:pt idx="6">
                  <c:v>665.89</c:v>
                </c:pt>
                <c:pt idx="7">
                  <c:v>651.62</c:v>
                </c:pt>
              </c:numCache>
            </c:numRef>
          </c:val>
          <c:smooth val="0"/>
        </c:ser>
        <c:ser>
          <c:idx val="3"/>
          <c:order val="3"/>
          <c:tx>
            <c:strRef>
              <c:f>'Argyll &amp; Bute'!$B$51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Bute'!$C$51:$J$51</c:f>
              <c:numCache>
                <c:formatCode>#,##0</c:formatCode>
                <c:ptCount val="8"/>
                <c:pt idx="0">
                  <c:v>750</c:v>
                </c:pt>
                <c:pt idx="1">
                  <c:v>750</c:v>
                </c:pt>
                <c:pt idx="2">
                  <c:v>775</c:v>
                </c:pt>
                <c:pt idx="3">
                  <c:v>745</c:v>
                </c:pt>
                <c:pt idx="4">
                  <c:v>750</c:v>
                </c:pt>
                <c:pt idx="5">
                  <c:v>675</c:v>
                </c:pt>
                <c:pt idx="6">
                  <c:v>750</c:v>
                </c:pt>
                <c:pt idx="7">
                  <c:v>750</c:v>
                </c:pt>
              </c:numCache>
            </c:numRef>
          </c:val>
          <c:smooth val="0"/>
        </c:ser>
        <c:dLbls>
          <c:showLegendKey val="0"/>
          <c:showVal val="0"/>
          <c:showCatName val="0"/>
          <c:showSerName val="0"/>
          <c:showPercent val="0"/>
          <c:showBubbleSize val="0"/>
        </c:dLbls>
        <c:marker val="1"/>
        <c:smooth val="0"/>
        <c:axId val="152864256"/>
        <c:axId val="152865792"/>
      </c:lineChart>
      <c:catAx>
        <c:axId val="152864256"/>
        <c:scaling>
          <c:orientation val="minMax"/>
        </c:scaling>
        <c:delete val="0"/>
        <c:axPos val="b"/>
        <c:numFmt formatCode="General" sourceLinked="1"/>
        <c:majorTickMark val="out"/>
        <c:minorTickMark val="none"/>
        <c:tickLblPos val="nextTo"/>
        <c:crossAx val="152865792"/>
        <c:crosses val="autoZero"/>
        <c:auto val="1"/>
        <c:lblAlgn val="ctr"/>
        <c:lblOffset val="100"/>
        <c:noMultiLvlLbl val="0"/>
      </c:catAx>
      <c:valAx>
        <c:axId val="152865792"/>
        <c:scaling>
          <c:orientation val="minMax"/>
          <c:min val="0"/>
        </c:scaling>
        <c:delete val="0"/>
        <c:axPos val="l"/>
        <c:majorGridlines/>
        <c:numFmt formatCode="#,##0" sourceLinked="1"/>
        <c:majorTickMark val="out"/>
        <c:minorTickMark val="none"/>
        <c:tickLblPos val="nextTo"/>
        <c:crossAx val="152864256"/>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'Argyll &amp; Bute'!$N$48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Bute'!$O$48:$V$48</c:f>
              <c:numCache>
                <c:formatCode>#,##0</c:formatCode>
                <c:ptCount val="8"/>
                <c:pt idx="0">
                  <c:v>750</c:v>
                </c:pt>
                <c:pt idx="1">
                  <c:v>725</c:v>
                </c:pt>
                <c:pt idx="2">
                  <c:v>725</c:v>
                </c:pt>
                <c:pt idx="3">
                  <c:v>722.5</c:v>
                </c:pt>
                <c:pt idx="4">
                  <c:v>772.5</c:v>
                </c:pt>
                <c:pt idx="5">
                  <c:v>850</c:v>
                </c:pt>
                <c:pt idx="6">
                  <c:v>795</c:v>
                </c:pt>
                <c:pt idx="7">
                  <c:v>700</c:v>
                </c:pt>
              </c:numCache>
            </c:numRef>
          </c:val>
          <c:smooth val="0"/>
        </c:ser>
        <c:ser>
          <c:idx val="1"/>
          <c:order val="1"/>
          <c:tx>
            <c:strRef>
              <c:f>'Argyll &amp; Bute'!$N$49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Bute'!$O$49:$V$49</c:f>
              <c:numCache>
                <c:formatCode>#,##0</c:formatCode>
                <c:ptCount val="8"/>
                <c:pt idx="0">
                  <c:v>850</c:v>
                </c:pt>
                <c:pt idx="1">
                  <c:v>800</c:v>
                </c:pt>
                <c:pt idx="2">
                  <c:v>800</c:v>
                </c:pt>
                <c:pt idx="3">
                  <c:v>850</c:v>
                </c:pt>
                <c:pt idx="4">
                  <c:v>895</c:v>
                </c:pt>
                <c:pt idx="5">
                  <c:v>900</c:v>
                </c:pt>
                <c:pt idx="6">
                  <c:v>900</c:v>
                </c:pt>
                <c:pt idx="7">
                  <c:v>925</c:v>
                </c:pt>
              </c:numCache>
            </c:numRef>
          </c:val>
          <c:smooth val="0"/>
        </c:ser>
        <c:ser>
          <c:idx val="2"/>
          <c:order val="2"/>
          <c:tx>
            <c:strRef>
              <c:f>'Argyll &amp; Bute'!$N$50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Bute'!$O$50:$V$50</c:f>
              <c:numCache>
                <c:formatCode>#,##0</c:formatCode>
                <c:ptCount val="8"/>
                <c:pt idx="0">
                  <c:v>923.91</c:v>
                </c:pt>
                <c:pt idx="1">
                  <c:v>834.13</c:v>
                </c:pt>
                <c:pt idx="2">
                  <c:v>877.55</c:v>
                </c:pt>
                <c:pt idx="3">
                  <c:v>921.83</c:v>
                </c:pt>
                <c:pt idx="4">
                  <c:v>908.89</c:v>
                </c:pt>
                <c:pt idx="5">
                  <c:v>946.5</c:v>
                </c:pt>
                <c:pt idx="6">
                  <c:v>988.57</c:v>
                </c:pt>
                <c:pt idx="7">
                  <c:v>980.26</c:v>
                </c:pt>
              </c:numCache>
            </c:numRef>
          </c:val>
          <c:smooth val="0"/>
        </c:ser>
        <c:ser>
          <c:idx val="3"/>
          <c:order val="3"/>
          <c:tx>
            <c:strRef>
              <c:f>'Argyll &amp; Bute'!$N$51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Bute'!$O$51:$V$51</c:f>
              <c:numCache>
                <c:formatCode>#,##0</c:formatCode>
                <c:ptCount val="8"/>
                <c:pt idx="0">
                  <c:v>1175</c:v>
                </c:pt>
                <c:pt idx="1">
                  <c:v>995</c:v>
                </c:pt>
                <c:pt idx="2">
                  <c:v>950</c:v>
                </c:pt>
                <c:pt idx="3">
                  <c:v>1197.5</c:v>
                </c:pt>
                <c:pt idx="4">
                  <c:v>997.5</c:v>
                </c:pt>
                <c:pt idx="5">
                  <c:v>995</c:v>
                </c:pt>
                <c:pt idx="6">
                  <c:v>1200</c:v>
                </c:pt>
                <c:pt idx="7">
                  <c:v>1250</c:v>
                </c:pt>
              </c:numCache>
            </c:numRef>
          </c:val>
          <c:smooth val="0"/>
        </c:ser>
        <c:dLbls>
          <c:showLegendKey val="0"/>
          <c:showVal val="0"/>
          <c:showCatName val="0"/>
          <c:showSerName val="0"/>
          <c:showPercent val="0"/>
          <c:showBubbleSize val="0"/>
        </c:dLbls>
        <c:marker val="1"/>
        <c:smooth val="0"/>
        <c:axId val="152962176"/>
        <c:axId val="152963712"/>
      </c:lineChart>
      <c:catAx>
        <c:axId val="152962176"/>
        <c:scaling>
          <c:orientation val="minMax"/>
        </c:scaling>
        <c:delete val="0"/>
        <c:axPos val="b"/>
        <c:numFmt formatCode="General" sourceLinked="1"/>
        <c:majorTickMark val="out"/>
        <c:minorTickMark val="none"/>
        <c:tickLblPos val="nextTo"/>
        <c:crossAx val="152963712"/>
        <c:crosses val="autoZero"/>
        <c:auto val="1"/>
        <c:lblAlgn val="ctr"/>
        <c:lblOffset val="100"/>
        <c:noMultiLvlLbl val="0"/>
      </c:catAx>
      <c:valAx>
        <c:axId val="152963712"/>
        <c:scaling>
          <c:orientation val="minMax"/>
          <c:min val="0"/>
        </c:scaling>
        <c:delete val="0"/>
        <c:axPos val="l"/>
        <c:majorGridlines/>
        <c:numFmt formatCode="#,##0" sourceLinked="1"/>
        <c:majorTickMark val="out"/>
        <c:minorTickMark val="none"/>
        <c:tickLblPos val="nextTo"/>
        <c:crossAx val="152962176"/>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'Argyll &amp; Bute'!$B$70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Bute'!$C$70:$J$70</c:f>
              <c:numCache>
                <c:formatCode>#,##0</c:formatCode>
                <c:ptCount val="8"/>
                <c:pt idx="0">
                  <c:v>300</c:v>
                </c:pt>
                <c:pt idx="1">
                  <c:v>284</c:v>
                </c:pt>
                <c:pt idx="2">
                  <c:v>260</c:v>
                </c:pt>
                <c:pt idx="3">
                  <c:v>228.33</c:v>
                </c:pt>
                <c:pt idx="4">
                  <c:v>273.33</c:v>
                </c:pt>
                <c:pt idx="5">
                  <c:v>275</c:v>
                </c:pt>
                <c:pt idx="6">
                  <c:v>275</c:v>
                </c:pt>
                <c:pt idx="7">
                  <c:v>255</c:v>
                </c:pt>
              </c:numCache>
            </c:numRef>
          </c:val>
          <c:smooth val="0"/>
        </c:ser>
        <c:ser>
          <c:idx val="1"/>
          <c:order val="1"/>
          <c:tx>
            <c:strRef>
              <c:f>'Argyll &amp; Bute'!$B$71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Bute'!$C$71:$J$71</c:f>
              <c:numCache>
                <c:formatCode>#,##0</c:formatCode>
                <c:ptCount val="8"/>
                <c:pt idx="0">
                  <c:v>320.33</c:v>
                </c:pt>
                <c:pt idx="1">
                  <c:v>324</c:v>
                </c:pt>
                <c:pt idx="2">
                  <c:v>281.66000000000003</c:v>
                </c:pt>
                <c:pt idx="3">
                  <c:v>301.67</c:v>
                </c:pt>
                <c:pt idx="4">
                  <c:v>303.33</c:v>
                </c:pt>
                <c:pt idx="5">
                  <c:v>325</c:v>
                </c:pt>
                <c:pt idx="6">
                  <c:v>316.07</c:v>
                </c:pt>
                <c:pt idx="7">
                  <c:v>294.35000000000002</c:v>
                </c:pt>
              </c:numCache>
            </c:numRef>
          </c:val>
          <c:smooth val="0"/>
        </c:ser>
        <c:ser>
          <c:idx val="2"/>
          <c:order val="2"/>
          <c:tx>
            <c:strRef>
              <c:f>'Argyll &amp; Bute'!$B$72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Bute'!$C$72:$J$72</c:f>
              <c:numCache>
                <c:formatCode>#,##0</c:formatCode>
                <c:ptCount val="8"/>
                <c:pt idx="0">
                  <c:v>315.60000000000002</c:v>
                </c:pt>
                <c:pt idx="1">
                  <c:v>318.41000000000003</c:v>
                </c:pt>
                <c:pt idx="2">
                  <c:v>274.73</c:v>
                </c:pt>
                <c:pt idx="3">
                  <c:v>280.18</c:v>
                </c:pt>
                <c:pt idx="4">
                  <c:v>305.91000000000003</c:v>
                </c:pt>
                <c:pt idx="5">
                  <c:v>319.23</c:v>
                </c:pt>
                <c:pt idx="6">
                  <c:v>301.85000000000002</c:v>
                </c:pt>
                <c:pt idx="7">
                  <c:v>300.83</c:v>
                </c:pt>
              </c:numCache>
            </c:numRef>
          </c:val>
          <c:smooth val="0"/>
        </c:ser>
        <c:ser>
          <c:idx val="3"/>
          <c:order val="3"/>
          <c:tx>
            <c:strRef>
              <c:f>'Argyll &amp; Bute'!$B$73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Bute'!$C$73:$J$73</c:f>
              <c:numCache>
                <c:formatCode>#,##0</c:formatCode>
                <c:ptCount val="8"/>
                <c:pt idx="0">
                  <c:v>333</c:v>
                </c:pt>
                <c:pt idx="1">
                  <c:v>340</c:v>
                </c:pt>
                <c:pt idx="2">
                  <c:v>325</c:v>
                </c:pt>
                <c:pt idx="3">
                  <c:v>325</c:v>
                </c:pt>
                <c:pt idx="4">
                  <c:v>334.52</c:v>
                </c:pt>
                <c:pt idx="5">
                  <c:v>347.62</c:v>
                </c:pt>
                <c:pt idx="6">
                  <c:v>325</c:v>
                </c:pt>
                <c:pt idx="7">
                  <c:v>345</c:v>
                </c:pt>
              </c:numCache>
            </c:numRef>
          </c:val>
          <c:smooth val="0"/>
        </c:ser>
        <c:dLbls>
          <c:showLegendKey val="0"/>
          <c:showVal val="0"/>
          <c:showCatName val="0"/>
          <c:showSerName val="0"/>
          <c:showPercent val="0"/>
          <c:showBubbleSize val="0"/>
        </c:dLbls>
        <c:marker val="1"/>
        <c:smooth val="0"/>
        <c:axId val="152999040"/>
        <c:axId val="153000576"/>
      </c:lineChart>
      <c:catAx>
        <c:axId val="152999040"/>
        <c:scaling>
          <c:orientation val="minMax"/>
        </c:scaling>
        <c:delete val="0"/>
        <c:axPos val="b"/>
        <c:numFmt formatCode="General" sourceLinked="1"/>
        <c:majorTickMark val="out"/>
        <c:minorTickMark val="none"/>
        <c:tickLblPos val="nextTo"/>
        <c:crossAx val="153000576"/>
        <c:crosses val="autoZero"/>
        <c:auto val="1"/>
        <c:lblAlgn val="ctr"/>
        <c:lblOffset val="100"/>
        <c:noMultiLvlLbl val="0"/>
      </c:catAx>
      <c:valAx>
        <c:axId val="153000576"/>
        <c:scaling>
          <c:orientation val="minMax"/>
          <c:min val="0"/>
        </c:scaling>
        <c:delete val="0"/>
        <c:axPos val="l"/>
        <c:majorGridlines/>
        <c:numFmt formatCode="#,##0" sourceLinked="1"/>
        <c:majorTickMark val="out"/>
        <c:minorTickMark val="none"/>
        <c:tickLblPos val="nextTo"/>
        <c:crossAx val="15299904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'Argyll &amp; Bute'!$N$70:$P$70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Bute'!$Q$70:$X$70</c:f>
              <c:numCache>
                <c:formatCode>0</c:formatCode>
                <c:ptCount val="8"/>
                <c:pt idx="0">
                  <c:v>80</c:v>
                </c:pt>
                <c:pt idx="1">
                  <c:v>89</c:v>
                </c:pt>
                <c:pt idx="2">
                  <c:v>95</c:v>
                </c:pt>
                <c:pt idx="3">
                  <c:v>65</c:v>
                </c:pt>
                <c:pt idx="4">
                  <c:v>91</c:v>
                </c:pt>
                <c:pt idx="5">
                  <c:v>102</c:v>
                </c:pt>
                <c:pt idx="6">
                  <c:v>124</c:v>
                </c:pt>
                <c:pt idx="7">
                  <c:v>107</c:v>
                </c:pt>
              </c:numCache>
            </c:numRef>
          </c:val>
        </c:ser>
        <c:ser>
          <c:idx val="1"/>
          <c:order val="1"/>
          <c:tx>
            <c:strRef>
              <c:f>'Argyll &amp; Bute'!$N$71:$P$71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Bute'!$Q$71:$X$71</c:f>
              <c:numCache>
                <c:formatCode>0</c:formatCode>
                <c:ptCount val="8"/>
                <c:pt idx="0">
                  <c:v>142</c:v>
                </c:pt>
                <c:pt idx="1">
                  <c:v>143</c:v>
                </c:pt>
                <c:pt idx="2">
                  <c:v>172</c:v>
                </c:pt>
                <c:pt idx="3">
                  <c:v>151</c:v>
                </c:pt>
                <c:pt idx="4">
                  <c:v>140</c:v>
                </c:pt>
                <c:pt idx="5">
                  <c:v>178</c:v>
                </c:pt>
                <c:pt idx="6">
                  <c:v>173</c:v>
                </c:pt>
                <c:pt idx="7">
                  <c:v>180</c:v>
                </c:pt>
              </c:numCache>
            </c:numRef>
          </c:val>
        </c:ser>
        <c:ser>
          <c:idx val="2"/>
          <c:order val="2"/>
          <c:tx>
            <c:strRef>
              <c:f>'Argyll &amp; Bute'!$N$72:$P$72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Bute'!$Q$72:$X$72</c:f>
              <c:numCache>
                <c:formatCode>0</c:formatCode>
                <c:ptCount val="8"/>
                <c:pt idx="0">
                  <c:v>69</c:v>
                </c:pt>
                <c:pt idx="1">
                  <c:v>87</c:v>
                </c:pt>
                <c:pt idx="2">
                  <c:v>102</c:v>
                </c:pt>
                <c:pt idx="3">
                  <c:v>83</c:v>
                </c:pt>
                <c:pt idx="4">
                  <c:v>82</c:v>
                </c:pt>
                <c:pt idx="5">
                  <c:v>98</c:v>
                </c:pt>
                <c:pt idx="6">
                  <c:v>85</c:v>
                </c:pt>
                <c:pt idx="7">
                  <c:v>76</c:v>
                </c:pt>
              </c:numCache>
            </c:numRef>
          </c:val>
        </c:ser>
        <c:ser>
          <c:idx val="3"/>
          <c:order val="3"/>
          <c:tx>
            <c:strRef>
              <c:f>'Argyll &amp; Bute'!$N$73:$P$73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Bute'!$Q$73:$X$73</c:f>
              <c:numCache>
                <c:formatCode>0</c:formatCode>
                <c:ptCount val="8"/>
                <c:pt idx="0">
                  <c:v>32</c:v>
                </c:pt>
                <c:pt idx="1">
                  <c:v>46</c:v>
                </c:pt>
                <c:pt idx="2">
                  <c:v>51</c:v>
                </c:pt>
                <c:pt idx="3">
                  <c:v>60</c:v>
                </c:pt>
                <c:pt idx="4">
                  <c:v>36</c:v>
                </c:pt>
                <c:pt idx="5">
                  <c:v>40</c:v>
                </c:pt>
                <c:pt idx="6">
                  <c:v>44</c:v>
                </c:pt>
                <c:pt idx="7">
                  <c:v>19</c:v>
                </c:pt>
              </c:numCache>
            </c:numRef>
          </c:val>
        </c:ser>
        <c:ser>
          <c:idx val="4"/>
          <c:order val="4"/>
          <c:tx>
            <c:strRef>
              <c:f>'Argyll &amp; Bute'!$N$74:$P$74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'Argyll &amp; Bute'!$Q$74:$X$74</c:f>
              <c:numCache>
                <c:formatCode>0</c:formatCode>
                <c:ptCount val="8"/>
                <c:pt idx="0">
                  <c:v>10</c:v>
                </c:pt>
                <c:pt idx="1">
                  <c:v>17</c:v>
                </c:pt>
                <c:pt idx="2">
                  <c:v>38</c:v>
                </c:pt>
                <c:pt idx="3">
                  <c:v>70</c:v>
                </c:pt>
                <c:pt idx="4">
                  <c:v>68</c:v>
                </c:pt>
                <c:pt idx="5">
                  <c:v>81</c:v>
                </c:pt>
                <c:pt idx="6">
                  <c:v>46</c:v>
                </c:pt>
                <c:pt idx="7">
                  <c:v>45</c:v>
                </c:pt>
              </c:numCache>
            </c:numRef>
          </c:val>
        </c:ser>
        <c:dLbls>
          <c:showLegendKey val="0"/>
          <c:showVal val="0"/>
          <c:showCatName val="0"/>
          <c:showSerName val="0"/>
          <c:showPercent val="0"/>
          <c:showBubbleSize val="0"/>
        </c:dLbls>
        <c:gapWidth val="150"/>
        <c:overlap val="100"/>
        <c:axId val="50214400"/>
        <c:axId val="50215936"/>
      </c:barChart>
      <c:catAx>
        <c:axId val="50214400"/>
        <c:scaling>
          <c:orientation val="minMax"/>
        </c:scaling>
        <c:delete val="0"/>
        <c:axPos val="b"/>
        <c:numFmt formatCode="General" sourceLinked="1"/>
        <c:majorTickMark val="out"/>
        <c:minorTickMark val="none"/>
        <c:tickLblPos val="nextTo"/>
        <c:crossAx val="50215936"/>
        <c:crosses val="autoZero"/>
        <c:auto val="1"/>
        <c:lblAlgn val="ctr"/>
        <c:lblOffset val="100"/>
        <c:noMultiLvlLbl val="0"/>
      </c:catAx>
      <c:valAx>
        <c:axId val="50215936"/>
        <c:scaling>
          <c:orientation val="minMax"/>
        </c:scaling>
        <c:delete val="0"/>
        <c:axPos val="l"/>
        <c:majorGridlines/>
        <c:numFmt formatCode="0" sourceLinked="1"/>
        <c:majorTickMark val="out"/>
        <c:minorTickMark val="none"/>
        <c:tickLblPos val="nextTo"/>
        <c:crossAx val="5021440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Ayrshires!$B$26</c:f>
              <c:strCache>
                <c:ptCount val="1"/>
                <c:pt idx="0">
                  <c:v>Lower Quartile</c:v>
                </c:pt>
              </c:strCache>
            </c:strRef>
          </c:tx>
          <c:cat>
            <c:numRef>
              <c:f>Ayrshires!$C$25:$J$25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Ayrshires!$C$26:$J$26</c:f>
              <c:numCache>
                <c:formatCode>#,##0</c:formatCode>
                <c:ptCount val="8"/>
                <c:pt idx="0">
                  <c:v>350</c:v>
                </c:pt>
                <c:pt idx="1">
                  <c:v>350</c:v>
                </c:pt>
                <c:pt idx="2">
                  <c:v>330</c:v>
                </c:pt>
                <c:pt idx="3">
                  <c:v>325</c:v>
                </c:pt>
                <c:pt idx="4">
                  <c:v>325</c:v>
                </c:pt>
                <c:pt idx="5">
                  <c:v>325</c:v>
                </c:pt>
                <c:pt idx="6">
                  <c:v>327.5</c:v>
                </c:pt>
                <c:pt idx="7">
                  <c:v>350</c:v>
                </c:pt>
              </c:numCache>
            </c:numRef>
          </c:val>
          <c:smooth val="0"/>
        </c:ser>
        <c:ser>
          <c:idx val="1"/>
          <c:order val="1"/>
          <c:tx>
            <c:strRef>
              <c:f>Ayrshires!$B$27</c:f>
              <c:strCache>
                <c:ptCount val="1"/>
                <c:pt idx="0">
                  <c:v>Median</c:v>
                </c:pt>
              </c:strCache>
            </c:strRef>
          </c:tx>
          <c:cat>
            <c:numRef>
              <c:f>Ayrshires!$C$25:$J$25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Ayrshires!$C$27:$J$27</c:f>
              <c:numCache>
                <c:formatCode>#,##0</c:formatCode>
                <c:ptCount val="8"/>
                <c:pt idx="0">
                  <c:v>375</c:v>
                </c:pt>
                <c:pt idx="1">
                  <c:v>375</c:v>
                </c:pt>
                <c:pt idx="2">
                  <c:v>350</c:v>
                </c:pt>
                <c:pt idx="3">
                  <c:v>360</c:v>
                </c:pt>
                <c:pt idx="4">
                  <c:v>360</c:v>
                </c:pt>
                <c:pt idx="5">
                  <c:v>350</c:v>
                </c:pt>
                <c:pt idx="6">
                  <c:v>350</c:v>
                </c:pt>
                <c:pt idx="7">
                  <c:v>365</c:v>
                </c:pt>
              </c:numCache>
            </c:numRef>
          </c:val>
          <c:smooth val="0"/>
        </c:ser>
        <c:ser>
          <c:idx val="2"/>
          <c:order val="2"/>
          <c:tx>
            <c:strRef>
              <c:f>Ayrshires!$B$28</c:f>
              <c:strCache>
                <c:ptCount val="1"/>
                <c:pt idx="0">
                  <c:v>Mean</c:v>
                </c:pt>
              </c:strCache>
            </c:strRef>
          </c:tx>
          <c:cat>
            <c:numRef>
              <c:f>Ayrshires!$C$25:$J$25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Ayrshires!$C$28:$J$28</c:f>
              <c:numCache>
                <c:formatCode>#,##0</c:formatCode>
                <c:ptCount val="8"/>
                <c:pt idx="0">
                  <c:v>375.42</c:v>
                </c:pt>
                <c:pt idx="1">
                  <c:v>378.48</c:v>
                </c:pt>
                <c:pt idx="2">
                  <c:v>365.01</c:v>
                </c:pt>
                <c:pt idx="3">
                  <c:v>369.38</c:v>
                </c:pt>
                <c:pt idx="4">
                  <c:v>364.83</c:v>
                </c:pt>
                <c:pt idx="5">
                  <c:v>362.86</c:v>
                </c:pt>
                <c:pt idx="6">
                  <c:v>366.26</c:v>
                </c:pt>
                <c:pt idx="7">
                  <c:v>369.97</c:v>
                </c:pt>
              </c:numCache>
            </c:numRef>
          </c:val>
          <c:smooth val="0"/>
        </c:ser>
        <c:ser>
          <c:idx val="3"/>
          <c:order val="3"/>
          <c:tx>
            <c:strRef>
              <c:f>Ayrshires!$B$29</c:f>
              <c:strCache>
                <c:ptCount val="1"/>
                <c:pt idx="0">
                  <c:v>Upper Quartile</c:v>
                </c:pt>
              </c:strCache>
            </c:strRef>
          </c:tx>
          <c:cat>
            <c:numRef>
              <c:f>Ayrshires!$C$25:$J$25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Ayrshires!$C$29:$J$29</c:f>
              <c:numCache>
                <c:formatCode>#,##0</c:formatCode>
                <c:ptCount val="8"/>
                <c:pt idx="0">
                  <c:v>400</c:v>
                </c:pt>
                <c:pt idx="1">
                  <c:v>400</c:v>
                </c:pt>
                <c:pt idx="2">
                  <c:v>395</c:v>
                </c:pt>
                <c:pt idx="3">
                  <c:v>400</c:v>
                </c:pt>
                <c:pt idx="4">
                  <c:v>395</c:v>
                </c:pt>
                <c:pt idx="5">
                  <c:v>395</c:v>
                </c:pt>
                <c:pt idx="6">
                  <c:v>400</c:v>
                </c:pt>
                <c:pt idx="7">
                  <c:v>400</c:v>
                </c:pt>
              </c:numCache>
            </c:numRef>
          </c:val>
          <c:smooth val="0"/>
        </c:ser>
        <c:dLbls>
          <c:showLegendKey val="0"/>
          <c:showVal val="0"/>
          <c:showCatName val="0"/>
          <c:showSerName val="0"/>
          <c:showPercent val="0"/>
          <c:showBubbleSize val="0"/>
        </c:dLbls>
        <c:marker val="1"/>
        <c:smooth val="0"/>
        <c:axId val="152615552"/>
        <c:axId val="152617344"/>
      </c:lineChart>
      <c:catAx>
        <c:axId val="152615552"/>
        <c:scaling>
          <c:orientation val="minMax"/>
        </c:scaling>
        <c:delete val="0"/>
        <c:axPos val="b"/>
        <c:numFmt formatCode="General" sourceLinked="1"/>
        <c:majorTickMark val="out"/>
        <c:minorTickMark val="none"/>
        <c:tickLblPos val="nextTo"/>
        <c:crossAx val="152617344"/>
        <c:crosses val="autoZero"/>
        <c:auto val="1"/>
        <c:lblAlgn val="ctr"/>
        <c:lblOffset val="100"/>
        <c:noMultiLvlLbl val="0"/>
      </c:catAx>
      <c:valAx>
        <c:axId val="152617344"/>
        <c:scaling>
          <c:orientation val="minMax"/>
          <c:min val="0"/>
        </c:scaling>
        <c:delete val="0"/>
        <c:axPos val="l"/>
        <c:majorGridlines/>
        <c:numFmt formatCode="#,##0" sourceLinked="1"/>
        <c:majorTickMark val="out"/>
        <c:minorTickMark val="none"/>
        <c:tickLblPos val="nextTo"/>
        <c:crossAx val="152615552"/>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Ayrshires!$N$26</c:f>
              <c:strCache>
                <c:ptCount val="1"/>
                <c:pt idx="0">
                  <c:v>Lower Quartile</c:v>
                </c:pt>
              </c:strCache>
            </c:strRef>
          </c:tx>
          <c:cat>
            <c:numRef>
              <c:f>Ayrshires!$O$25:$V$25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Ayrshires!$O$26:$V$26</c:f>
              <c:numCache>
                <c:formatCode>#,##0</c:formatCode>
                <c:ptCount val="8"/>
                <c:pt idx="0">
                  <c:v>425</c:v>
                </c:pt>
                <c:pt idx="1">
                  <c:v>425</c:v>
                </c:pt>
                <c:pt idx="2">
                  <c:v>425</c:v>
                </c:pt>
                <c:pt idx="3">
                  <c:v>425</c:v>
                </c:pt>
                <c:pt idx="4">
                  <c:v>425</c:v>
                </c:pt>
                <c:pt idx="5">
                  <c:v>420</c:v>
                </c:pt>
                <c:pt idx="6">
                  <c:v>425</c:v>
                </c:pt>
                <c:pt idx="7">
                  <c:v>425</c:v>
                </c:pt>
              </c:numCache>
            </c:numRef>
          </c:val>
          <c:smooth val="0"/>
        </c:ser>
        <c:ser>
          <c:idx val="1"/>
          <c:order val="1"/>
          <c:tx>
            <c:strRef>
              <c:f>Ayrshires!$N$27</c:f>
              <c:strCache>
                <c:ptCount val="1"/>
                <c:pt idx="0">
                  <c:v>Median</c:v>
                </c:pt>
              </c:strCache>
            </c:strRef>
          </c:tx>
          <c:cat>
            <c:numRef>
              <c:f>Ayrshires!$O$25:$V$25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Ayrshires!$O$27:$V$27</c:f>
              <c:numCache>
                <c:formatCode>#,##0</c:formatCode>
                <c:ptCount val="8"/>
                <c:pt idx="0">
                  <c:v>450</c:v>
                </c:pt>
                <c:pt idx="1">
                  <c:v>450</c:v>
                </c:pt>
                <c:pt idx="2">
                  <c:v>450</c:v>
                </c:pt>
                <c:pt idx="3">
                  <c:v>450</c:v>
                </c:pt>
                <c:pt idx="4">
                  <c:v>450</c:v>
                </c:pt>
                <c:pt idx="5">
                  <c:v>450</c:v>
                </c:pt>
                <c:pt idx="6">
                  <c:v>450</c:v>
                </c:pt>
                <c:pt idx="7">
                  <c:v>450</c:v>
                </c:pt>
              </c:numCache>
            </c:numRef>
          </c:val>
          <c:smooth val="0"/>
        </c:ser>
        <c:ser>
          <c:idx val="2"/>
          <c:order val="2"/>
          <c:tx>
            <c:strRef>
              <c:f>Ayrshires!$N$28</c:f>
              <c:strCache>
                <c:ptCount val="1"/>
                <c:pt idx="0">
                  <c:v>Mean</c:v>
                </c:pt>
              </c:strCache>
            </c:strRef>
          </c:tx>
          <c:cat>
            <c:numRef>
              <c:f>Ayrshires!$O$25:$V$25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Ayrshires!$O$28:$V$28</c:f>
              <c:numCache>
                <c:formatCode>#,##0</c:formatCode>
                <c:ptCount val="8"/>
                <c:pt idx="0">
                  <c:v>464.47</c:v>
                </c:pt>
                <c:pt idx="1">
                  <c:v>469.47</c:v>
                </c:pt>
                <c:pt idx="2">
                  <c:v>459.24</c:v>
                </c:pt>
                <c:pt idx="3">
                  <c:v>469.51</c:v>
                </c:pt>
                <c:pt idx="4">
                  <c:v>460.9</c:v>
                </c:pt>
                <c:pt idx="5">
                  <c:v>460.63</c:v>
                </c:pt>
                <c:pt idx="6">
                  <c:v>463.38</c:v>
                </c:pt>
                <c:pt idx="7">
                  <c:v>466.59</c:v>
                </c:pt>
              </c:numCache>
            </c:numRef>
          </c:val>
          <c:smooth val="0"/>
        </c:ser>
        <c:ser>
          <c:idx val="3"/>
          <c:order val="3"/>
          <c:tx>
            <c:strRef>
              <c:f>Ayrshires!$N$29</c:f>
              <c:strCache>
                <c:ptCount val="1"/>
                <c:pt idx="0">
                  <c:v>Upper Quartile</c:v>
                </c:pt>
              </c:strCache>
            </c:strRef>
          </c:tx>
          <c:cat>
            <c:numRef>
              <c:f>Ayrshires!$O$25:$V$25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Ayrshires!$O$29:$V$29</c:f>
              <c:numCache>
                <c:formatCode>#,##0</c:formatCode>
                <c:ptCount val="8"/>
                <c:pt idx="0">
                  <c:v>495</c:v>
                </c:pt>
                <c:pt idx="1">
                  <c:v>500</c:v>
                </c:pt>
                <c:pt idx="2">
                  <c:v>495</c:v>
                </c:pt>
                <c:pt idx="3">
                  <c:v>500</c:v>
                </c:pt>
                <c:pt idx="4">
                  <c:v>497.5</c:v>
                </c:pt>
                <c:pt idx="5">
                  <c:v>500</c:v>
                </c:pt>
                <c:pt idx="6">
                  <c:v>500</c:v>
                </c:pt>
                <c:pt idx="7">
                  <c:v>500</c:v>
                </c:pt>
              </c:numCache>
            </c:numRef>
          </c:val>
          <c:smooth val="0"/>
        </c:ser>
        <c:dLbls>
          <c:showLegendKey val="0"/>
          <c:showVal val="0"/>
          <c:showCatName val="0"/>
          <c:showSerName val="0"/>
          <c:showPercent val="0"/>
          <c:showBubbleSize val="0"/>
        </c:dLbls>
        <c:marker val="1"/>
        <c:smooth val="0"/>
        <c:axId val="152717568"/>
        <c:axId val="152723456"/>
      </c:lineChart>
      <c:catAx>
        <c:axId val="152717568"/>
        <c:scaling>
          <c:orientation val="minMax"/>
        </c:scaling>
        <c:delete val="0"/>
        <c:axPos val="b"/>
        <c:numFmt formatCode="General" sourceLinked="1"/>
        <c:majorTickMark val="out"/>
        <c:minorTickMark val="none"/>
        <c:tickLblPos val="nextTo"/>
        <c:crossAx val="152723456"/>
        <c:crosses val="autoZero"/>
        <c:auto val="1"/>
        <c:lblAlgn val="ctr"/>
        <c:lblOffset val="100"/>
        <c:noMultiLvlLbl val="0"/>
      </c:catAx>
      <c:valAx>
        <c:axId val="152723456"/>
        <c:scaling>
          <c:orientation val="minMax"/>
          <c:min val="0"/>
        </c:scaling>
        <c:delete val="0"/>
        <c:axPos val="l"/>
        <c:majorGridlines/>
        <c:numFmt formatCode="#,##0" sourceLinked="1"/>
        <c:majorTickMark val="out"/>
        <c:minorTickMark val="none"/>
        <c:tickLblPos val="nextTo"/>
        <c:crossAx val="152717568"/>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Ayrshires!$B$48</c:f>
              <c:strCache>
                <c:ptCount val="1"/>
                <c:pt idx="0">
                  <c:v>Lower Quartile</c:v>
                </c:pt>
              </c:strCache>
            </c:strRef>
          </c:tx>
          <c:cat>
            <c:numRef>
              <c:f>Ayrshires!$C$47:$J$47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Ayrshires!$C$48:$J$48</c:f>
              <c:numCache>
                <c:formatCode>#,##0</c:formatCode>
                <c:ptCount val="8"/>
                <c:pt idx="0">
                  <c:v>475</c:v>
                </c:pt>
                <c:pt idx="1">
                  <c:v>495</c:v>
                </c:pt>
                <c:pt idx="2">
                  <c:v>495</c:v>
                </c:pt>
                <c:pt idx="3">
                  <c:v>495</c:v>
                </c:pt>
                <c:pt idx="4">
                  <c:v>495</c:v>
                </c:pt>
                <c:pt idx="5">
                  <c:v>490</c:v>
                </c:pt>
                <c:pt idx="6">
                  <c:v>495</c:v>
                </c:pt>
                <c:pt idx="7">
                  <c:v>495</c:v>
                </c:pt>
              </c:numCache>
            </c:numRef>
          </c:val>
          <c:smooth val="0"/>
        </c:ser>
        <c:ser>
          <c:idx val="1"/>
          <c:order val="1"/>
          <c:tx>
            <c:strRef>
              <c:f>Ayrshires!$B$49</c:f>
              <c:strCache>
                <c:ptCount val="1"/>
                <c:pt idx="0">
                  <c:v>Median</c:v>
                </c:pt>
              </c:strCache>
            </c:strRef>
          </c:tx>
          <c:cat>
            <c:numRef>
              <c:f>Ayrshires!$C$47:$J$47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Ayrshires!$C$49:$J$49</c:f>
              <c:numCache>
                <c:formatCode>#,##0</c:formatCode>
                <c:ptCount val="8"/>
                <c:pt idx="0">
                  <c:v>545</c:v>
                </c:pt>
                <c:pt idx="1">
                  <c:v>550</c:v>
                </c:pt>
                <c:pt idx="2">
                  <c:v>550</c:v>
                </c:pt>
                <c:pt idx="3">
                  <c:v>550</c:v>
                </c:pt>
                <c:pt idx="4">
                  <c:v>550</c:v>
                </c:pt>
                <c:pt idx="5">
                  <c:v>525</c:v>
                </c:pt>
                <c:pt idx="6">
                  <c:v>550</c:v>
                </c:pt>
                <c:pt idx="7">
                  <c:v>550</c:v>
                </c:pt>
              </c:numCache>
            </c:numRef>
          </c:val>
          <c:smooth val="0"/>
        </c:ser>
        <c:ser>
          <c:idx val="2"/>
          <c:order val="2"/>
          <c:tx>
            <c:strRef>
              <c:f>Ayrshires!$B$50</c:f>
              <c:strCache>
                <c:ptCount val="1"/>
                <c:pt idx="0">
                  <c:v>Mean</c:v>
                </c:pt>
              </c:strCache>
            </c:strRef>
          </c:tx>
          <c:cat>
            <c:numRef>
              <c:f>Ayrshires!$C$47:$J$47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Ayrshires!$C$50:$J$50</c:f>
              <c:numCache>
                <c:formatCode>#,##0</c:formatCode>
                <c:ptCount val="8"/>
                <c:pt idx="0">
                  <c:v>556.1</c:v>
                </c:pt>
                <c:pt idx="1">
                  <c:v>569.88</c:v>
                </c:pt>
                <c:pt idx="2">
                  <c:v>576.09</c:v>
                </c:pt>
                <c:pt idx="3">
                  <c:v>574.91</c:v>
                </c:pt>
                <c:pt idx="4">
                  <c:v>568.83000000000004</c:v>
                </c:pt>
                <c:pt idx="5">
                  <c:v>568.07000000000005</c:v>
                </c:pt>
                <c:pt idx="6">
                  <c:v>578.84</c:v>
                </c:pt>
                <c:pt idx="7">
                  <c:v>589.54999999999995</c:v>
                </c:pt>
              </c:numCache>
            </c:numRef>
          </c:val>
          <c:smooth val="0"/>
        </c:ser>
        <c:ser>
          <c:idx val="3"/>
          <c:order val="3"/>
          <c:tx>
            <c:strRef>
              <c:f>Ayrshires!$B$51</c:f>
              <c:strCache>
                <c:ptCount val="1"/>
                <c:pt idx="0">
                  <c:v>Upper Quartile</c:v>
                </c:pt>
              </c:strCache>
            </c:strRef>
          </c:tx>
          <c:cat>
            <c:numRef>
              <c:f>Ayrshires!$C$47:$J$47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Ayrshires!$C$51:$J$51</c:f>
              <c:numCache>
                <c:formatCode>#,##0</c:formatCode>
                <c:ptCount val="8"/>
                <c:pt idx="0">
                  <c:v>600</c:v>
                </c:pt>
                <c:pt idx="1">
                  <c:v>625</c:v>
                </c:pt>
                <c:pt idx="2">
                  <c:v>650</c:v>
                </c:pt>
                <c:pt idx="3">
                  <c:v>650</c:v>
                </c:pt>
                <c:pt idx="4">
                  <c:v>625</c:v>
                </c:pt>
                <c:pt idx="5">
                  <c:v>642.5</c:v>
                </c:pt>
                <c:pt idx="6">
                  <c:v>650</c:v>
                </c:pt>
                <c:pt idx="7">
                  <c:v>640</c:v>
                </c:pt>
              </c:numCache>
            </c:numRef>
          </c:val>
          <c:smooth val="0"/>
        </c:ser>
        <c:dLbls>
          <c:showLegendKey val="0"/>
          <c:showVal val="0"/>
          <c:showCatName val="0"/>
          <c:showSerName val="0"/>
          <c:showPercent val="0"/>
          <c:showBubbleSize val="0"/>
        </c:dLbls>
        <c:marker val="1"/>
        <c:smooth val="0"/>
        <c:axId val="152758144"/>
        <c:axId val="152759680"/>
      </c:lineChart>
      <c:catAx>
        <c:axId val="152758144"/>
        <c:scaling>
          <c:orientation val="minMax"/>
        </c:scaling>
        <c:delete val="0"/>
        <c:axPos val="b"/>
        <c:numFmt formatCode="General" sourceLinked="1"/>
        <c:majorTickMark val="out"/>
        <c:minorTickMark val="none"/>
        <c:tickLblPos val="nextTo"/>
        <c:crossAx val="152759680"/>
        <c:crosses val="autoZero"/>
        <c:auto val="1"/>
        <c:lblAlgn val="ctr"/>
        <c:lblOffset val="100"/>
        <c:noMultiLvlLbl val="0"/>
      </c:catAx>
      <c:valAx>
        <c:axId val="152759680"/>
        <c:scaling>
          <c:orientation val="minMax"/>
          <c:min val="0"/>
        </c:scaling>
        <c:delete val="0"/>
        <c:axPos val="l"/>
        <c:majorGridlines/>
        <c:numFmt formatCode="#,##0" sourceLinked="1"/>
        <c:majorTickMark val="out"/>
        <c:minorTickMark val="none"/>
        <c:tickLblPos val="nextTo"/>
        <c:crossAx val="15275814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Ayrshires!$N$48</c:f>
              <c:strCache>
                <c:ptCount val="1"/>
                <c:pt idx="0">
                  <c:v>Lower Quartile</c:v>
                </c:pt>
              </c:strCache>
            </c:strRef>
          </c:tx>
          <c:cat>
            <c:numRef>
              <c:f>Ayrshires!$O$47:$V$47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Ayrshires!$O$48:$V$48</c:f>
              <c:numCache>
                <c:formatCode>#,##0</c:formatCode>
                <c:ptCount val="8"/>
                <c:pt idx="0">
                  <c:v>650</c:v>
                </c:pt>
                <c:pt idx="1">
                  <c:v>650</c:v>
                </c:pt>
                <c:pt idx="2">
                  <c:v>650</c:v>
                </c:pt>
                <c:pt idx="3">
                  <c:v>677.5</c:v>
                </c:pt>
                <c:pt idx="4">
                  <c:v>675</c:v>
                </c:pt>
                <c:pt idx="5">
                  <c:v>695</c:v>
                </c:pt>
                <c:pt idx="6">
                  <c:v>695</c:v>
                </c:pt>
                <c:pt idx="7">
                  <c:v>700</c:v>
                </c:pt>
              </c:numCache>
            </c:numRef>
          </c:val>
          <c:smooth val="0"/>
        </c:ser>
        <c:ser>
          <c:idx val="1"/>
          <c:order val="1"/>
          <c:tx>
            <c:strRef>
              <c:f>Ayrshires!$N$49</c:f>
              <c:strCache>
                <c:ptCount val="1"/>
                <c:pt idx="0">
                  <c:v>Median</c:v>
                </c:pt>
              </c:strCache>
            </c:strRef>
          </c:tx>
          <c:cat>
            <c:numRef>
              <c:f>Ayrshires!$O$47:$V$47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Ayrshires!$O$49:$V$49</c:f>
              <c:numCache>
                <c:formatCode>#,##0</c:formatCode>
                <c:ptCount val="8"/>
                <c:pt idx="0">
                  <c:v>725</c:v>
                </c:pt>
                <c:pt idx="1">
                  <c:v>750</c:v>
                </c:pt>
                <c:pt idx="2">
                  <c:v>750</c:v>
                </c:pt>
                <c:pt idx="3">
                  <c:v>795</c:v>
                </c:pt>
                <c:pt idx="4">
                  <c:v>750</c:v>
                </c:pt>
                <c:pt idx="5">
                  <c:v>850</c:v>
                </c:pt>
                <c:pt idx="6">
                  <c:v>800</c:v>
                </c:pt>
                <c:pt idx="7">
                  <c:v>895</c:v>
                </c:pt>
              </c:numCache>
            </c:numRef>
          </c:val>
          <c:smooth val="0"/>
        </c:ser>
        <c:ser>
          <c:idx val="2"/>
          <c:order val="2"/>
          <c:tx>
            <c:strRef>
              <c:f>Ayrshires!$N$50</c:f>
              <c:strCache>
                <c:ptCount val="1"/>
                <c:pt idx="0">
                  <c:v>Mean</c:v>
                </c:pt>
              </c:strCache>
            </c:strRef>
          </c:tx>
          <c:cat>
            <c:numRef>
              <c:f>Ayrshires!$O$47:$V$47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Ayrshires!$O$50:$V$50</c:f>
              <c:numCache>
                <c:formatCode>#,##0</c:formatCode>
                <c:ptCount val="8"/>
                <c:pt idx="0">
                  <c:v>758.06</c:v>
                </c:pt>
                <c:pt idx="1">
                  <c:v>788.66</c:v>
                </c:pt>
                <c:pt idx="2">
                  <c:v>816.47</c:v>
                </c:pt>
                <c:pt idx="3">
                  <c:v>834.36</c:v>
                </c:pt>
                <c:pt idx="4">
                  <c:v>840.12</c:v>
                </c:pt>
                <c:pt idx="5">
                  <c:v>871.69</c:v>
                </c:pt>
                <c:pt idx="6">
                  <c:v>907.52</c:v>
                </c:pt>
                <c:pt idx="7">
                  <c:v>906.8</c:v>
                </c:pt>
              </c:numCache>
            </c:numRef>
          </c:val>
          <c:smooth val="0"/>
        </c:ser>
        <c:ser>
          <c:idx val="3"/>
          <c:order val="3"/>
          <c:tx>
            <c:strRef>
              <c:f>Ayrshires!$N$51</c:f>
              <c:strCache>
                <c:ptCount val="1"/>
                <c:pt idx="0">
                  <c:v>Upper Quartile</c:v>
                </c:pt>
              </c:strCache>
            </c:strRef>
          </c:tx>
          <c:cat>
            <c:numRef>
              <c:f>Ayrshires!$O$47:$V$47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Ayrshires!$O$51:$V$51</c:f>
              <c:numCache>
                <c:formatCode>#,##0</c:formatCode>
                <c:ptCount val="8"/>
                <c:pt idx="0">
                  <c:v>850</c:v>
                </c:pt>
                <c:pt idx="1">
                  <c:v>875</c:v>
                </c:pt>
                <c:pt idx="2">
                  <c:v>900</c:v>
                </c:pt>
                <c:pt idx="3">
                  <c:v>900</c:v>
                </c:pt>
                <c:pt idx="4">
                  <c:v>1000</c:v>
                </c:pt>
                <c:pt idx="5">
                  <c:v>995</c:v>
                </c:pt>
                <c:pt idx="6">
                  <c:v>975</c:v>
                </c:pt>
                <c:pt idx="7">
                  <c:v>1050</c:v>
                </c:pt>
              </c:numCache>
            </c:numRef>
          </c:val>
          <c:smooth val="0"/>
        </c:ser>
        <c:dLbls>
          <c:showLegendKey val="0"/>
          <c:showVal val="0"/>
          <c:showCatName val="0"/>
          <c:showSerName val="0"/>
          <c:showPercent val="0"/>
          <c:showBubbleSize val="0"/>
        </c:dLbls>
        <c:marker val="1"/>
        <c:smooth val="0"/>
        <c:axId val="50378240"/>
        <c:axId val="50379776"/>
      </c:lineChart>
      <c:catAx>
        <c:axId val="50378240"/>
        <c:scaling>
          <c:orientation val="minMax"/>
        </c:scaling>
        <c:delete val="0"/>
        <c:axPos val="b"/>
        <c:numFmt formatCode="General" sourceLinked="1"/>
        <c:majorTickMark val="out"/>
        <c:minorTickMark val="none"/>
        <c:tickLblPos val="nextTo"/>
        <c:crossAx val="50379776"/>
        <c:crosses val="autoZero"/>
        <c:auto val="1"/>
        <c:lblAlgn val="ctr"/>
        <c:lblOffset val="100"/>
        <c:noMultiLvlLbl val="0"/>
      </c:catAx>
      <c:valAx>
        <c:axId val="50379776"/>
        <c:scaling>
          <c:orientation val="minMax"/>
          <c:min val="0"/>
        </c:scaling>
        <c:delete val="0"/>
        <c:axPos val="l"/>
        <c:majorGridlines/>
        <c:numFmt formatCode="#,##0" sourceLinked="1"/>
        <c:majorTickMark val="out"/>
        <c:minorTickMark val="none"/>
        <c:tickLblPos val="nextTo"/>
        <c:crossAx val="50378240"/>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Ayrshires!$B$70</c:f>
              <c:strCache>
                <c:ptCount val="1"/>
                <c:pt idx="0">
                  <c:v>Lower Quartile</c:v>
                </c:pt>
              </c:strCache>
            </c:strRef>
          </c:tx>
          <c:cat>
            <c:numRef>
              <c:f>Ayrshires!$C$69:$J$69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Ayrshires!$C$70:$J$70</c:f>
              <c:numCache>
                <c:formatCode>#,##0</c:formatCode>
                <c:ptCount val="8"/>
                <c:pt idx="0">
                  <c:v>280</c:v>
                </c:pt>
                <c:pt idx="1">
                  <c:v>274</c:v>
                </c:pt>
                <c:pt idx="2">
                  <c:v>273</c:v>
                </c:pt>
                <c:pt idx="3">
                  <c:v>260</c:v>
                </c:pt>
                <c:pt idx="4">
                  <c:v>260</c:v>
                </c:pt>
                <c:pt idx="5">
                  <c:v>275</c:v>
                </c:pt>
                <c:pt idx="6">
                  <c:v>275</c:v>
                </c:pt>
                <c:pt idx="7">
                  <c:v>275</c:v>
                </c:pt>
              </c:numCache>
            </c:numRef>
          </c:val>
          <c:smooth val="0"/>
        </c:ser>
        <c:ser>
          <c:idx val="1"/>
          <c:order val="1"/>
          <c:tx>
            <c:strRef>
              <c:f>Ayrshires!$B$71</c:f>
              <c:strCache>
                <c:ptCount val="1"/>
                <c:pt idx="0">
                  <c:v>Median</c:v>
                </c:pt>
              </c:strCache>
            </c:strRef>
          </c:tx>
          <c:cat>
            <c:numRef>
              <c:f>Ayrshires!$C$69:$J$69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Ayrshires!$C$71:$J$71</c:f>
              <c:numCache>
                <c:formatCode>#,##0</c:formatCode>
                <c:ptCount val="8"/>
                <c:pt idx="0">
                  <c:v>300</c:v>
                </c:pt>
                <c:pt idx="1">
                  <c:v>298</c:v>
                </c:pt>
                <c:pt idx="2">
                  <c:v>300</c:v>
                </c:pt>
                <c:pt idx="3">
                  <c:v>286.5</c:v>
                </c:pt>
                <c:pt idx="4">
                  <c:v>276.66000000000003</c:v>
                </c:pt>
                <c:pt idx="5">
                  <c:v>300</c:v>
                </c:pt>
                <c:pt idx="6">
                  <c:v>325.89</c:v>
                </c:pt>
                <c:pt idx="7">
                  <c:v>337.79</c:v>
                </c:pt>
              </c:numCache>
            </c:numRef>
          </c:val>
          <c:smooth val="0"/>
        </c:ser>
        <c:ser>
          <c:idx val="2"/>
          <c:order val="2"/>
          <c:tx>
            <c:strRef>
              <c:f>Ayrshires!$B$72</c:f>
              <c:strCache>
                <c:ptCount val="1"/>
                <c:pt idx="0">
                  <c:v>Mean</c:v>
                </c:pt>
              </c:strCache>
            </c:strRef>
          </c:tx>
          <c:cat>
            <c:numRef>
              <c:f>Ayrshires!$C$69:$J$69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Ayrshires!$C$72:$J$72</c:f>
              <c:numCache>
                <c:formatCode>#,##0</c:formatCode>
                <c:ptCount val="8"/>
                <c:pt idx="0">
                  <c:v>301.7</c:v>
                </c:pt>
                <c:pt idx="1">
                  <c:v>300.68</c:v>
                </c:pt>
                <c:pt idx="2">
                  <c:v>301.73</c:v>
                </c:pt>
                <c:pt idx="3">
                  <c:v>301.14999999999998</c:v>
                </c:pt>
                <c:pt idx="4">
                  <c:v>289.5</c:v>
                </c:pt>
                <c:pt idx="5">
                  <c:v>304.35000000000002</c:v>
                </c:pt>
                <c:pt idx="6">
                  <c:v>335.13</c:v>
                </c:pt>
                <c:pt idx="7">
                  <c:v>338.11</c:v>
                </c:pt>
              </c:numCache>
            </c:numRef>
          </c:val>
          <c:smooth val="0"/>
        </c:ser>
        <c:ser>
          <c:idx val="3"/>
          <c:order val="3"/>
          <c:tx>
            <c:strRef>
              <c:f>Ayrshires!$B$73</c:f>
              <c:strCache>
                <c:ptCount val="1"/>
                <c:pt idx="0">
                  <c:v>Upper Quartile</c:v>
                </c:pt>
              </c:strCache>
            </c:strRef>
          </c:tx>
          <c:cat>
            <c:numRef>
              <c:f>Ayrshires!$C$69:$J$69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Ayrshires!$C$73:$J$73</c:f>
              <c:numCache>
                <c:formatCode>#,##0</c:formatCode>
                <c:ptCount val="8"/>
                <c:pt idx="0">
                  <c:v>324</c:v>
                </c:pt>
                <c:pt idx="1">
                  <c:v>324</c:v>
                </c:pt>
                <c:pt idx="2">
                  <c:v>325</c:v>
                </c:pt>
                <c:pt idx="3">
                  <c:v>325</c:v>
                </c:pt>
                <c:pt idx="4">
                  <c:v>315</c:v>
                </c:pt>
                <c:pt idx="5">
                  <c:v>333</c:v>
                </c:pt>
                <c:pt idx="6">
                  <c:v>359.52</c:v>
                </c:pt>
                <c:pt idx="7">
                  <c:v>359.52</c:v>
                </c:pt>
              </c:numCache>
            </c:numRef>
          </c:val>
          <c:smooth val="0"/>
        </c:ser>
        <c:dLbls>
          <c:showLegendKey val="0"/>
          <c:showVal val="0"/>
          <c:showCatName val="0"/>
          <c:showSerName val="0"/>
          <c:showPercent val="0"/>
          <c:showBubbleSize val="0"/>
        </c:dLbls>
        <c:marker val="1"/>
        <c:smooth val="0"/>
        <c:axId val="152786048"/>
        <c:axId val="152787584"/>
      </c:lineChart>
      <c:catAx>
        <c:axId val="152786048"/>
        <c:scaling>
          <c:orientation val="minMax"/>
        </c:scaling>
        <c:delete val="0"/>
        <c:axPos val="b"/>
        <c:numFmt formatCode="General" sourceLinked="1"/>
        <c:majorTickMark val="out"/>
        <c:minorTickMark val="none"/>
        <c:tickLblPos val="nextTo"/>
        <c:crossAx val="152787584"/>
        <c:crosses val="autoZero"/>
        <c:auto val="1"/>
        <c:lblAlgn val="ctr"/>
        <c:lblOffset val="100"/>
        <c:noMultiLvlLbl val="0"/>
      </c:catAx>
      <c:valAx>
        <c:axId val="152787584"/>
        <c:scaling>
          <c:orientation val="minMax"/>
          <c:min val="0"/>
        </c:scaling>
        <c:delete val="0"/>
        <c:axPos val="l"/>
        <c:majorGridlines/>
        <c:numFmt formatCode="#,##0" sourceLinked="1"/>
        <c:majorTickMark val="out"/>
        <c:minorTickMark val="none"/>
        <c:tickLblPos val="nextTo"/>
        <c:crossAx val="15278604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Ayrshires!$N$70:$P$70</c:f>
              <c:strCache>
                <c:ptCount val="1"/>
                <c:pt idx="0">
                  <c:v>1 Bedroom </c:v>
                </c:pt>
              </c:strCache>
            </c:strRef>
          </c:tx>
          <c:invertIfNegative val="0"/>
          <c:cat>
            <c:numRef>
              <c:f>Ayrshires!$Q$69:$X$69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Ayrshires!$Q$70:$X$70</c:f>
              <c:numCache>
                <c:formatCode>0</c:formatCode>
                <c:ptCount val="8"/>
                <c:pt idx="0">
                  <c:v>359</c:v>
                </c:pt>
                <c:pt idx="1">
                  <c:v>354</c:v>
                </c:pt>
                <c:pt idx="2">
                  <c:v>284</c:v>
                </c:pt>
                <c:pt idx="3">
                  <c:v>201</c:v>
                </c:pt>
                <c:pt idx="4">
                  <c:v>206</c:v>
                </c:pt>
                <c:pt idx="5">
                  <c:v>286</c:v>
                </c:pt>
                <c:pt idx="6">
                  <c:v>288</c:v>
                </c:pt>
                <c:pt idx="7">
                  <c:v>351</c:v>
                </c:pt>
              </c:numCache>
            </c:numRef>
          </c:val>
        </c:ser>
        <c:ser>
          <c:idx val="1"/>
          <c:order val="1"/>
          <c:tx>
            <c:strRef>
              <c:f>Ayrshires!$N$71:$P$71</c:f>
              <c:strCache>
                <c:ptCount val="1"/>
                <c:pt idx="0">
                  <c:v>2 Bedrooms</c:v>
                </c:pt>
              </c:strCache>
            </c:strRef>
          </c:tx>
          <c:invertIfNegative val="0"/>
          <c:cat>
            <c:numRef>
              <c:f>Ayrshires!$Q$69:$X$69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Ayrshires!$Q$71:$X$71</c:f>
              <c:numCache>
                <c:formatCode>0</c:formatCode>
                <c:ptCount val="8"/>
                <c:pt idx="0">
                  <c:v>759</c:v>
                </c:pt>
                <c:pt idx="1">
                  <c:v>737</c:v>
                </c:pt>
                <c:pt idx="2">
                  <c:v>607</c:v>
                </c:pt>
                <c:pt idx="3">
                  <c:v>592</c:v>
                </c:pt>
                <c:pt idx="4">
                  <c:v>604</c:v>
                </c:pt>
                <c:pt idx="5">
                  <c:v>681</c:v>
                </c:pt>
                <c:pt idx="6">
                  <c:v>716</c:v>
                </c:pt>
                <c:pt idx="7">
                  <c:v>786</c:v>
                </c:pt>
              </c:numCache>
            </c:numRef>
          </c:val>
        </c:ser>
        <c:ser>
          <c:idx val="2"/>
          <c:order val="2"/>
          <c:tx>
            <c:strRef>
              <c:f>Ayrshires!$N$72:$P$72</c:f>
              <c:strCache>
                <c:ptCount val="1"/>
                <c:pt idx="0">
                  <c:v>3 Bedrooms</c:v>
                </c:pt>
              </c:strCache>
            </c:strRef>
          </c:tx>
          <c:invertIfNegative val="0"/>
          <c:cat>
            <c:numRef>
              <c:f>Ayrshires!$Q$69:$X$69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Ayrshires!$Q$72:$X$72</c:f>
              <c:numCache>
                <c:formatCode>0</c:formatCode>
                <c:ptCount val="8"/>
                <c:pt idx="0">
                  <c:v>390</c:v>
                </c:pt>
                <c:pt idx="1">
                  <c:v>417</c:v>
                </c:pt>
                <c:pt idx="2">
                  <c:v>328</c:v>
                </c:pt>
                <c:pt idx="3">
                  <c:v>347</c:v>
                </c:pt>
                <c:pt idx="4">
                  <c:v>346</c:v>
                </c:pt>
                <c:pt idx="5">
                  <c:v>380</c:v>
                </c:pt>
                <c:pt idx="6">
                  <c:v>341</c:v>
                </c:pt>
                <c:pt idx="7">
                  <c:v>317</c:v>
                </c:pt>
              </c:numCache>
            </c:numRef>
          </c:val>
        </c:ser>
        <c:ser>
          <c:idx val="3"/>
          <c:order val="3"/>
          <c:tx>
            <c:strRef>
              <c:f>Ayrshires!$N$73:$P$73</c:f>
              <c:strCache>
                <c:ptCount val="1"/>
                <c:pt idx="0">
                  <c:v>4 Bedrooms</c:v>
                </c:pt>
              </c:strCache>
            </c:strRef>
          </c:tx>
          <c:invertIfNegative val="0"/>
          <c:cat>
            <c:numRef>
              <c:f>Ayrshires!$Q$69:$X$69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Ayrshires!$Q$73:$X$73</c:f>
              <c:numCache>
                <c:formatCode>0</c:formatCode>
                <c:ptCount val="8"/>
                <c:pt idx="0">
                  <c:v>119</c:v>
                </c:pt>
                <c:pt idx="1">
                  <c:v>136</c:v>
                </c:pt>
                <c:pt idx="2">
                  <c:v>108</c:v>
                </c:pt>
                <c:pt idx="3">
                  <c:v>136</c:v>
                </c:pt>
                <c:pt idx="4">
                  <c:v>115</c:v>
                </c:pt>
                <c:pt idx="5">
                  <c:v>106</c:v>
                </c:pt>
                <c:pt idx="6">
                  <c:v>101</c:v>
                </c:pt>
                <c:pt idx="7">
                  <c:v>97</c:v>
                </c:pt>
              </c:numCache>
            </c:numRef>
          </c:val>
        </c:ser>
        <c:ser>
          <c:idx val="4"/>
          <c:order val="4"/>
          <c:tx>
            <c:strRef>
              <c:f>Ayrshires!$N$74:$P$74</c:f>
              <c:strCache>
                <c:ptCount val="1"/>
                <c:pt idx="0">
                  <c:v>1 Bedroom Shared</c:v>
                </c:pt>
              </c:strCache>
            </c:strRef>
          </c:tx>
          <c:invertIfNegative val="0"/>
          <c:cat>
            <c:numRef>
              <c:f>Ayrshires!$Q$69:$X$69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Ayrshires!$Q$74:$X$74</c:f>
              <c:numCache>
                <c:formatCode>0</c:formatCode>
                <c:ptCount val="8"/>
                <c:pt idx="0">
                  <c:v>38</c:v>
                </c:pt>
                <c:pt idx="1">
                  <c:v>67</c:v>
                </c:pt>
                <c:pt idx="2">
                  <c:v>97</c:v>
                </c:pt>
                <c:pt idx="3">
                  <c:v>120</c:v>
                </c:pt>
                <c:pt idx="4">
                  <c:v>107</c:v>
                </c:pt>
                <c:pt idx="5">
                  <c:v>139</c:v>
                </c:pt>
                <c:pt idx="6">
                  <c:v>115</c:v>
                </c:pt>
                <c:pt idx="7">
                  <c:v>146</c:v>
                </c:pt>
              </c:numCache>
            </c:numRef>
          </c:val>
        </c:ser>
        <c:dLbls>
          <c:showLegendKey val="0"/>
          <c:showVal val="0"/>
          <c:showCatName val="0"/>
          <c:showSerName val="0"/>
          <c:showPercent val="0"/>
          <c:showBubbleSize val="0"/>
        </c:dLbls>
        <c:gapWidth val="150"/>
        <c:overlap val="100"/>
        <c:axId val="152819200"/>
        <c:axId val="152820736"/>
      </c:barChart>
      <c:catAx>
        <c:axId val="152819200"/>
        <c:scaling>
          <c:orientation val="minMax"/>
        </c:scaling>
        <c:delete val="0"/>
        <c:axPos val="b"/>
        <c:numFmt formatCode="General" sourceLinked="1"/>
        <c:majorTickMark val="out"/>
        <c:minorTickMark val="none"/>
        <c:tickLblPos val="nextTo"/>
        <c:crossAx val="152820736"/>
        <c:crosses val="autoZero"/>
        <c:auto val="1"/>
        <c:lblAlgn val="ctr"/>
        <c:lblOffset val="100"/>
        <c:noMultiLvlLbl val="0"/>
      </c:catAx>
      <c:valAx>
        <c:axId val="152820736"/>
        <c:scaling>
          <c:orientation val="minMax"/>
        </c:scaling>
        <c:delete val="0"/>
        <c:axPos val="l"/>
        <c:majorGridlines/>
        <c:numFmt formatCode="0%" sourceLinked="1"/>
        <c:majorTickMark val="out"/>
        <c:minorTickMark val="none"/>
        <c:tickLblPos val="nextTo"/>
        <c:crossAx val="15281920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layout/>
      <c:overlay val="0"/>
    </c:title>
    <c:autoTitleDeleted val="0"/>
    <c:plotArea>
      <c:layout/>
      <c:lineChart>
        <c:grouping val="standard"/>
        <c:varyColors val="0"/>
        <c:ser>
          <c:idx val="0"/>
          <c:order val="0"/>
          <c:tx>
            <c:strRef>
              <c:f>Ayrshires!$AI$93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5280206394155368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Ayrshires!$AI$94</c:f>
              <c:strCache>
                <c:ptCount val="1"/>
                <c:pt idx="0">
                  <c:v>Ayrshires</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3.856125192577841E-2"/>
                </c:manualLayout>
              </c:layout>
              <c:dLblPos val="r"/>
              <c:showLegendKey val="0"/>
              <c:showVal val="1"/>
              <c:showCatName val="0"/>
              <c:showSerName val="0"/>
              <c:showPercent val="0"/>
              <c:showBubbleSize val="0"/>
            </c:dLbl>
            <c:dLbl>
              <c:idx val="2"/>
              <c:layout>
                <c:manualLayout>
                  <c:x val="-6.0176040000277008E-2"/>
                  <c:y val="3.0927264934813566E-2"/>
                </c:manualLayout>
              </c:layout>
              <c:dLblPos val="r"/>
              <c:showLegendKey val="0"/>
              <c:showVal val="1"/>
              <c:showCatName val="0"/>
              <c:showSerName val="0"/>
              <c:showPercent val="0"/>
              <c:showBubbleSize val="0"/>
            </c:dLbl>
            <c:dLbl>
              <c:idx val="3"/>
              <c:layout>
                <c:manualLayout>
                  <c:x val="-6.0176040000277008E-2"/>
                  <c:y val="4.2378245421260834E-2"/>
                </c:manualLayout>
              </c:layout>
              <c:dLblPos val="r"/>
              <c:showLegendKey val="0"/>
              <c:showVal val="1"/>
              <c:showCatName val="0"/>
              <c:showSerName val="0"/>
              <c:showPercent val="0"/>
              <c:showBubbleSize val="0"/>
            </c:dLbl>
            <c:dLbl>
              <c:idx val="4"/>
              <c:layout>
                <c:manualLayout>
                  <c:x val="-6.0176040000276945E-2"/>
                  <c:y val="3.856125192577841E-2"/>
                </c:manualLayout>
              </c:layout>
              <c:dLblPos val="r"/>
              <c:showLegendKey val="0"/>
              <c:showVal val="1"/>
              <c:showCatName val="0"/>
              <c:showSerName val="0"/>
              <c:showPercent val="0"/>
              <c:showBubbleSize val="0"/>
            </c:dLbl>
            <c:dLbl>
              <c:idx val="5"/>
              <c:layout>
                <c:manualLayout>
                  <c:x val="-6.0176040000277008E-2"/>
                  <c:y val="3.856125192577841E-2"/>
                </c:manualLayout>
              </c:layout>
              <c:dLblPos val="r"/>
              <c:showLegendKey val="0"/>
              <c:showVal val="1"/>
              <c:showCatName val="0"/>
              <c:showSerName val="0"/>
              <c:showPercent val="0"/>
              <c:showBubbleSize val="0"/>
            </c:dLbl>
            <c:dLbl>
              <c:idx val="6"/>
              <c:layout>
                <c:manualLayout>
                  <c:x val="-6.0176040000277008E-2"/>
                  <c:y val="3.8561251925778341E-2"/>
                </c:manualLayout>
              </c:layout>
              <c:dLblPos val="r"/>
              <c:showLegendKey val="0"/>
              <c:showVal val="1"/>
              <c:showCatName val="0"/>
              <c:showSerName val="0"/>
              <c:showPercent val="0"/>
              <c:showBubbleSize val="0"/>
            </c:dLbl>
            <c:dLbl>
              <c:idx val="7"/>
              <c:layout>
                <c:manualLayout>
                  <c:x val="-5.4657996246511402E-2"/>
                  <c:y val="3.8561251925778341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Ayrshires!$AJ$94:$AQ$94</c:f>
              <c:numCache>
                <c:formatCode>0</c:formatCode>
                <c:ptCount val="8"/>
                <c:pt idx="0">
                  <c:v>464.47</c:v>
                </c:pt>
                <c:pt idx="1">
                  <c:v>469.47</c:v>
                </c:pt>
                <c:pt idx="2">
                  <c:v>459.24</c:v>
                </c:pt>
                <c:pt idx="3">
                  <c:v>469.51</c:v>
                </c:pt>
                <c:pt idx="4">
                  <c:v>460.9</c:v>
                </c:pt>
                <c:pt idx="5">
                  <c:v>460.63</c:v>
                </c:pt>
                <c:pt idx="6">
                  <c:v>463.38</c:v>
                </c:pt>
                <c:pt idx="7">
                  <c:v>466.59</c:v>
                </c:pt>
              </c:numCache>
            </c:numRef>
          </c:val>
          <c:smooth val="0"/>
        </c:ser>
        <c:dLbls>
          <c:showLegendKey val="0"/>
          <c:showVal val="0"/>
          <c:showCatName val="0"/>
          <c:showSerName val="0"/>
          <c:showPercent val="0"/>
          <c:showBubbleSize val="0"/>
        </c:dLbls>
        <c:marker val="1"/>
        <c:smooth val="0"/>
        <c:axId val="153731456"/>
        <c:axId val="153732992"/>
      </c:lineChart>
      <c:catAx>
        <c:axId val="153731456"/>
        <c:scaling>
          <c:orientation val="minMax"/>
        </c:scaling>
        <c:delete val="0"/>
        <c:axPos val="b"/>
        <c:numFmt formatCode="General" sourceLinked="1"/>
        <c:majorTickMark val="out"/>
        <c:minorTickMark val="none"/>
        <c:tickLblPos val="nextTo"/>
        <c:crossAx val="153732992"/>
        <c:crosses val="autoZero"/>
        <c:auto val="1"/>
        <c:lblAlgn val="ctr"/>
        <c:lblOffset val="100"/>
        <c:noMultiLvlLbl val="0"/>
      </c:catAx>
      <c:valAx>
        <c:axId val="153732992"/>
        <c:scaling>
          <c:orientation val="minMax"/>
        </c:scaling>
        <c:delete val="0"/>
        <c:axPos val="l"/>
        <c:majorGridlines/>
        <c:numFmt formatCode="#,##0" sourceLinked="1"/>
        <c:majorTickMark val="out"/>
        <c:minorTickMark val="none"/>
        <c:tickLblPos val="nextTo"/>
        <c:crossAx val="153731456"/>
        <c:crosses val="autoZero"/>
        <c:crossBetween val="between"/>
      </c:valAx>
    </c:plotArea>
    <c:legend>
      <c:legendPos val="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Ayrshires!$B$26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Ayrshires!$C$26:$J$26</c:f>
              <c:numCache>
                <c:formatCode>#,##0</c:formatCode>
                <c:ptCount val="8"/>
                <c:pt idx="0">
                  <c:v>350</c:v>
                </c:pt>
                <c:pt idx="1">
                  <c:v>350</c:v>
                </c:pt>
                <c:pt idx="2">
                  <c:v>330</c:v>
                </c:pt>
                <c:pt idx="3">
                  <c:v>325</c:v>
                </c:pt>
                <c:pt idx="4">
                  <c:v>325</c:v>
                </c:pt>
                <c:pt idx="5">
                  <c:v>325</c:v>
                </c:pt>
                <c:pt idx="6">
                  <c:v>327.5</c:v>
                </c:pt>
                <c:pt idx="7">
                  <c:v>350</c:v>
                </c:pt>
              </c:numCache>
            </c:numRef>
          </c:val>
          <c:smooth val="0"/>
        </c:ser>
        <c:ser>
          <c:idx val="1"/>
          <c:order val="1"/>
          <c:tx>
            <c:strRef>
              <c:f>Ayrshires!$B$27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Ayrshires!$C$27:$J$27</c:f>
              <c:numCache>
                <c:formatCode>#,##0</c:formatCode>
                <c:ptCount val="8"/>
                <c:pt idx="0">
                  <c:v>375</c:v>
                </c:pt>
                <c:pt idx="1">
                  <c:v>375</c:v>
                </c:pt>
                <c:pt idx="2">
                  <c:v>350</c:v>
                </c:pt>
                <c:pt idx="3">
                  <c:v>360</c:v>
                </c:pt>
                <c:pt idx="4">
                  <c:v>360</c:v>
                </c:pt>
                <c:pt idx="5">
                  <c:v>350</c:v>
                </c:pt>
                <c:pt idx="6">
                  <c:v>350</c:v>
                </c:pt>
                <c:pt idx="7">
                  <c:v>365</c:v>
                </c:pt>
              </c:numCache>
            </c:numRef>
          </c:val>
          <c:smooth val="0"/>
        </c:ser>
        <c:ser>
          <c:idx val="2"/>
          <c:order val="2"/>
          <c:tx>
            <c:strRef>
              <c:f>Ayrshires!$B$28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Ayrshires!$C$28:$J$28</c:f>
              <c:numCache>
                <c:formatCode>#,##0</c:formatCode>
                <c:ptCount val="8"/>
                <c:pt idx="0">
                  <c:v>375.42</c:v>
                </c:pt>
                <c:pt idx="1">
                  <c:v>378.48</c:v>
                </c:pt>
                <c:pt idx="2">
                  <c:v>365.01</c:v>
                </c:pt>
                <c:pt idx="3">
                  <c:v>369.38</c:v>
                </c:pt>
                <c:pt idx="4">
                  <c:v>364.83</c:v>
                </c:pt>
                <c:pt idx="5">
                  <c:v>362.86</c:v>
                </c:pt>
                <c:pt idx="6">
                  <c:v>366.26</c:v>
                </c:pt>
                <c:pt idx="7">
                  <c:v>369.97</c:v>
                </c:pt>
              </c:numCache>
            </c:numRef>
          </c:val>
          <c:smooth val="0"/>
        </c:ser>
        <c:ser>
          <c:idx val="3"/>
          <c:order val="3"/>
          <c:tx>
            <c:strRef>
              <c:f>Ayrshires!$B$29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Ayrshires!$C$29:$J$29</c:f>
              <c:numCache>
                <c:formatCode>#,##0</c:formatCode>
                <c:ptCount val="8"/>
                <c:pt idx="0">
                  <c:v>400</c:v>
                </c:pt>
                <c:pt idx="1">
                  <c:v>400</c:v>
                </c:pt>
                <c:pt idx="2">
                  <c:v>395</c:v>
                </c:pt>
                <c:pt idx="3">
                  <c:v>400</c:v>
                </c:pt>
                <c:pt idx="4">
                  <c:v>395</c:v>
                </c:pt>
                <c:pt idx="5">
                  <c:v>395</c:v>
                </c:pt>
                <c:pt idx="6">
                  <c:v>400</c:v>
                </c:pt>
                <c:pt idx="7">
                  <c:v>400</c:v>
                </c:pt>
              </c:numCache>
            </c:numRef>
          </c:val>
          <c:smooth val="0"/>
        </c:ser>
        <c:dLbls>
          <c:showLegendKey val="0"/>
          <c:showVal val="0"/>
          <c:showCatName val="0"/>
          <c:showSerName val="0"/>
          <c:showPercent val="0"/>
          <c:showBubbleSize val="0"/>
        </c:dLbls>
        <c:marker val="1"/>
        <c:smooth val="0"/>
        <c:axId val="153784704"/>
        <c:axId val="153786240"/>
      </c:lineChart>
      <c:catAx>
        <c:axId val="153784704"/>
        <c:scaling>
          <c:orientation val="minMax"/>
        </c:scaling>
        <c:delete val="0"/>
        <c:axPos val="b"/>
        <c:numFmt formatCode="General" sourceLinked="1"/>
        <c:majorTickMark val="out"/>
        <c:minorTickMark val="none"/>
        <c:tickLblPos val="nextTo"/>
        <c:crossAx val="153786240"/>
        <c:crosses val="autoZero"/>
        <c:auto val="1"/>
        <c:lblAlgn val="ctr"/>
        <c:lblOffset val="100"/>
        <c:noMultiLvlLbl val="0"/>
      </c:catAx>
      <c:valAx>
        <c:axId val="153786240"/>
        <c:scaling>
          <c:orientation val="minMax"/>
          <c:min val="0"/>
        </c:scaling>
        <c:delete val="0"/>
        <c:axPos val="l"/>
        <c:majorGridlines/>
        <c:numFmt formatCode="#,##0" sourceLinked="1"/>
        <c:majorTickMark val="out"/>
        <c:minorTickMark val="none"/>
        <c:tickLblPos val="nextTo"/>
        <c:crossAx val="153784704"/>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Ayrshires!$N$26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Ayrshires!$O$26:$V$26</c:f>
              <c:numCache>
                <c:formatCode>#,##0</c:formatCode>
                <c:ptCount val="8"/>
                <c:pt idx="0">
                  <c:v>425</c:v>
                </c:pt>
                <c:pt idx="1">
                  <c:v>425</c:v>
                </c:pt>
                <c:pt idx="2">
                  <c:v>425</c:v>
                </c:pt>
                <c:pt idx="3">
                  <c:v>425</c:v>
                </c:pt>
                <c:pt idx="4">
                  <c:v>425</c:v>
                </c:pt>
                <c:pt idx="5">
                  <c:v>420</c:v>
                </c:pt>
                <c:pt idx="6">
                  <c:v>425</c:v>
                </c:pt>
                <c:pt idx="7">
                  <c:v>425</c:v>
                </c:pt>
              </c:numCache>
            </c:numRef>
          </c:val>
          <c:smooth val="0"/>
        </c:ser>
        <c:ser>
          <c:idx val="1"/>
          <c:order val="1"/>
          <c:tx>
            <c:strRef>
              <c:f>Ayrshires!$N$27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Ayrshires!$O$27:$V$27</c:f>
              <c:numCache>
                <c:formatCode>#,##0</c:formatCode>
                <c:ptCount val="8"/>
                <c:pt idx="0">
                  <c:v>450</c:v>
                </c:pt>
                <c:pt idx="1">
                  <c:v>450</c:v>
                </c:pt>
                <c:pt idx="2">
                  <c:v>450</c:v>
                </c:pt>
                <c:pt idx="3">
                  <c:v>450</c:v>
                </c:pt>
                <c:pt idx="4">
                  <c:v>450</c:v>
                </c:pt>
                <c:pt idx="5">
                  <c:v>450</c:v>
                </c:pt>
                <c:pt idx="6">
                  <c:v>450</c:v>
                </c:pt>
                <c:pt idx="7">
                  <c:v>450</c:v>
                </c:pt>
              </c:numCache>
            </c:numRef>
          </c:val>
          <c:smooth val="0"/>
        </c:ser>
        <c:ser>
          <c:idx val="2"/>
          <c:order val="2"/>
          <c:tx>
            <c:strRef>
              <c:f>Ayrshires!$N$28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Ayrshires!$O$28:$V$28</c:f>
              <c:numCache>
                <c:formatCode>#,##0</c:formatCode>
                <c:ptCount val="8"/>
                <c:pt idx="0">
                  <c:v>464.47</c:v>
                </c:pt>
                <c:pt idx="1">
                  <c:v>469.47</c:v>
                </c:pt>
                <c:pt idx="2">
                  <c:v>459.24</c:v>
                </c:pt>
                <c:pt idx="3">
                  <c:v>469.51</c:v>
                </c:pt>
                <c:pt idx="4">
                  <c:v>460.9</c:v>
                </c:pt>
                <c:pt idx="5">
                  <c:v>460.63</c:v>
                </c:pt>
                <c:pt idx="6">
                  <c:v>463.38</c:v>
                </c:pt>
                <c:pt idx="7">
                  <c:v>466.59</c:v>
                </c:pt>
              </c:numCache>
            </c:numRef>
          </c:val>
          <c:smooth val="0"/>
        </c:ser>
        <c:ser>
          <c:idx val="3"/>
          <c:order val="3"/>
          <c:tx>
            <c:strRef>
              <c:f>Ayrshires!$N$29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Ayrshires!$O$29:$V$29</c:f>
              <c:numCache>
                <c:formatCode>#,##0</c:formatCode>
                <c:ptCount val="8"/>
                <c:pt idx="0">
                  <c:v>495</c:v>
                </c:pt>
                <c:pt idx="1">
                  <c:v>500</c:v>
                </c:pt>
                <c:pt idx="2">
                  <c:v>495</c:v>
                </c:pt>
                <c:pt idx="3">
                  <c:v>500</c:v>
                </c:pt>
                <c:pt idx="4">
                  <c:v>497.5</c:v>
                </c:pt>
                <c:pt idx="5">
                  <c:v>500</c:v>
                </c:pt>
                <c:pt idx="6">
                  <c:v>500</c:v>
                </c:pt>
                <c:pt idx="7">
                  <c:v>500</c:v>
                </c:pt>
              </c:numCache>
            </c:numRef>
          </c:val>
          <c:smooth val="0"/>
        </c:ser>
        <c:dLbls>
          <c:showLegendKey val="0"/>
          <c:showVal val="0"/>
          <c:showCatName val="0"/>
          <c:showSerName val="0"/>
          <c:showPercent val="0"/>
          <c:showBubbleSize val="0"/>
        </c:dLbls>
        <c:marker val="1"/>
        <c:smooth val="0"/>
        <c:axId val="153432064"/>
        <c:axId val="153433600"/>
      </c:lineChart>
      <c:catAx>
        <c:axId val="153432064"/>
        <c:scaling>
          <c:orientation val="minMax"/>
        </c:scaling>
        <c:delete val="0"/>
        <c:axPos val="b"/>
        <c:numFmt formatCode="General" sourceLinked="1"/>
        <c:majorTickMark val="out"/>
        <c:minorTickMark val="none"/>
        <c:tickLblPos val="nextTo"/>
        <c:crossAx val="153433600"/>
        <c:crosses val="autoZero"/>
        <c:auto val="1"/>
        <c:lblAlgn val="ctr"/>
        <c:lblOffset val="100"/>
        <c:noMultiLvlLbl val="0"/>
      </c:catAx>
      <c:valAx>
        <c:axId val="153433600"/>
        <c:scaling>
          <c:orientation val="minMax"/>
          <c:min val="0"/>
        </c:scaling>
        <c:delete val="0"/>
        <c:axPos val="l"/>
        <c:majorGridlines/>
        <c:numFmt formatCode="#,##0" sourceLinked="1"/>
        <c:majorTickMark val="out"/>
        <c:minorTickMark val="none"/>
        <c:tickLblPos val="nextTo"/>
        <c:crossAx val="153432064"/>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Ayrshires!$B$48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Ayrshires!$C$48:$J$48</c:f>
              <c:numCache>
                <c:formatCode>#,##0</c:formatCode>
                <c:ptCount val="8"/>
                <c:pt idx="0">
                  <c:v>475</c:v>
                </c:pt>
                <c:pt idx="1">
                  <c:v>495</c:v>
                </c:pt>
                <c:pt idx="2">
                  <c:v>495</c:v>
                </c:pt>
                <c:pt idx="3">
                  <c:v>495</c:v>
                </c:pt>
                <c:pt idx="4">
                  <c:v>495</c:v>
                </c:pt>
                <c:pt idx="5">
                  <c:v>490</c:v>
                </c:pt>
                <c:pt idx="6">
                  <c:v>495</c:v>
                </c:pt>
                <c:pt idx="7">
                  <c:v>495</c:v>
                </c:pt>
              </c:numCache>
            </c:numRef>
          </c:val>
          <c:smooth val="0"/>
        </c:ser>
        <c:ser>
          <c:idx val="1"/>
          <c:order val="1"/>
          <c:tx>
            <c:strRef>
              <c:f>Ayrshires!$B$49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Ayrshires!$C$49:$J$49</c:f>
              <c:numCache>
                <c:formatCode>#,##0</c:formatCode>
                <c:ptCount val="8"/>
                <c:pt idx="0">
                  <c:v>545</c:v>
                </c:pt>
                <c:pt idx="1">
                  <c:v>550</c:v>
                </c:pt>
                <c:pt idx="2">
                  <c:v>550</c:v>
                </c:pt>
                <c:pt idx="3">
                  <c:v>550</c:v>
                </c:pt>
                <c:pt idx="4">
                  <c:v>550</c:v>
                </c:pt>
                <c:pt idx="5">
                  <c:v>525</c:v>
                </c:pt>
                <c:pt idx="6">
                  <c:v>550</c:v>
                </c:pt>
                <c:pt idx="7">
                  <c:v>550</c:v>
                </c:pt>
              </c:numCache>
            </c:numRef>
          </c:val>
          <c:smooth val="0"/>
        </c:ser>
        <c:ser>
          <c:idx val="2"/>
          <c:order val="2"/>
          <c:tx>
            <c:strRef>
              <c:f>Ayrshires!$B$50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Ayrshires!$C$50:$J$50</c:f>
              <c:numCache>
                <c:formatCode>#,##0</c:formatCode>
                <c:ptCount val="8"/>
                <c:pt idx="0">
                  <c:v>556.1</c:v>
                </c:pt>
                <c:pt idx="1">
                  <c:v>569.88</c:v>
                </c:pt>
                <c:pt idx="2">
                  <c:v>576.09</c:v>
                </c:pt>
                <c:pt idx="3">
                  <c:v>574.91</c:v>
                </c:pt>
                <c:pt idx="4">
                  <c:v>568.83000000000004</c:v>
                </c:pt>
                <c:pt idx="5">
                  <c:v>568.07000000000005</c:v>
                </c:pt>
                <c:pt idx="6">
                  <c:v>578.84</c:v>
                </c:pt>
                <c:pt idx="7">
                  <c:v>589.54999999999995</c:v>
                </c:pt>
              </c:numCache>
            </c:numRef>
          </c:val>
          <c:smooth val="0"/>
        </c:ser>
        <c:ser>
          <c:idx val="3"/>
          <c:order val="3"/>
          <c:tx>
            <c:strRef>
              <c:f>Ayrshires!$B$51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Ayrshires!$C$51:$J$51</c:f>
              <c:numCache>
                <c:formatCode>#,##0</c:formatCode>
                <c:ptCount val="8"/>
                <c:pt idx="0">
                  <c:v>600</c:v>
                </c:pt>
                <c:pt idx="1">
                  <c:v>625</c:v>
                </c:pt>
                <c:pt idx="2">
                  <c:v>650</c:v>
                </c:pt>
                <c:pt idx="3">
                  <c:v>650</c:v>
                </c:pt>
                <c:pt idx="4">
                  <c:v>625</c:v>
                </c:pt>
                <c:pt idx="5">
                  <c:v>642.5</c:v>
                </c:pt>
                <c:pt idx="6">
                  <c:v>650</c:v>
                </c:pt>
                <c:pt idx="7">
                  <c:v>640</c:v>
                </c:pt>
              </c:numCache>
            </c:numRef>
          </c:val>
          <c:smooth val="0"/>
        </c:ser>
        <c:dLbls>
          <c:showLegendKey val="0"/>
          <c:showVal val="0"/>
          <c:showCatName val="0"/>
          <c:showSerName val="0"/>
          <c:showPercent val="0"/>
          <c:showBubbleSize val="0"/>
        </c:dLbls>
        <c:marker val="1"/>
        <c:smooth val="0"/>
        <c:axId val="153473024"/>
        <c:axId val="153474560"/>
      </c:lineChart>
      <c:catAx>
        <c:axId val="153473024"/>
        <c:scaling>
          <c:orientation val="minMax"/>
        </c:scaling>
        <c:delete val="0"/>
        <c:axPos val="b"/>
        <c:numFmt formatCode="General" sourceLinked="1"/>
        <c:majorTickMark val="out"/>
        <c:minorTickMark val="none"/>
        <c:tickLblPos val="nextTo"/>
        <c:crossAx val="153474560"/>
        <c:crosses val="autoZero"/>
        <c:auto val="1"/>
        <c:lblAlgn val="ctr"/>
        <c:lblOffset val="100"/>
        <c:noMultiLvlLbl val="0"/>
      </c:catAx>
      <c:valAx>
        <c:axId val="153474560"/>
        <c:scaling>
          <c:orientation val="minMax"/>
          <c:min val="0"/>
        </c:scaling>
        <c:delete val="0"/>
        <c:axPos val="l"/>
        <c:majorGridlines/>
        <c:numFmt formatCode="#,##0" sourceLinked="1"/>
        <c:majorTickMark val="out"/>
        <c:minorTickMark val="none"/>
        <c:tickLblPos val="nextTo"/>
        <c:crossAx val="15347302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Ayrshires!$N$48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Ayrshires!$O$48:$V$48</c:f>
              <c:numCache>
                <c:formatCode>#,##0</c:formatCode>
                <c:ptCount val="8"/>
                <c:pt idx="0">
                  <c:v>650</c:v>
                </c:pt>
                <c:pt idx="1">
                  <c:v>650</c:v>
                </c:pt>
                <c:pt idx="2">
                  <c:v>650</c:v>
                </c:pt>
                <c:pt idx="3">
                  <c:v>677.5</c:v>
                </c:pt>
                <c:pt idx="4">
                  <c:v>675</c:v>
                </c:pt>
                <c:pt idx="5">
                  <c:v>695</c:v>
                </c:pt>
                <c:pt idx="6">
                  <c:v>695</c:v>
                </c:pt>
                <c:pt idx="7">
                  <c:v>700</c:v>
                </c:pt>
              </c:numCache>
            </c:numRef>
          </c:val>
          <c:smooth val="0"/>
        </c:ser>
        <c:ser>
          <c:idx val="1"/>
          <c:order val="1"/>
          <c:tx>
            <c:strRef>
              <c:f>Ayrshires!$N$49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Ayrshires!$O$49:$V$49</c:f>
              <c:numCache>
                <c:formatCode>#,##0</c:formatCode>
                <c:ptCount val="8"/>
                <c:pt idx="0">
                  <c:v>725</c:v>
                </c:pt>
                <c:pt idx="1">
                  <c:v>750</c:v>
                </c:pt>
                <c:pt idx="2">
                  <c:v>750</c:v>
                </c:pt>
                <c:pt idx="3">
                  <c:v>795</c:v>
                </c:pt>
                <c:pt idx="4">
                  <c:v>750</c:v>
                </c:pt>
                <c:pt idx="5">
                  <c:v>850</c:v>
                </c:pt>
                <c:pt idx="6">
                  <c:v>800</c:v>
                </c:pt>
                <c:pt idx="7">
                  <c:v>895</c:v>
                </c:pt>
              </c:numCache>
            </c:numRef>
          </c:val>
          <c:smooth val="0"/>
        </c:ser>
        <c:ser>
          <c:idx val="2"/>
          <c:order val="2"/>
          <c:tx>
            <c:strRef>
              <c:f>Ayrshires!$N$50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Ayrshires!$O$50:$V$50</c:f>
              <c:numCache>
                <c:formatCode>#,##0</c:formatCode>
                <c:ptCount val="8"/>
                <c:pt idx="0">
                  <c:v>758.06</c:v>
                </c:pt>
                <c:pt idx="1">
                  <c:v>788.66</c:v>
                </c:pt>
                <c:pt idx="2">
                  <c:v>816.47</c:v>
                </c:pt>
                <c:pt idx="3">
                  <c:v>834.36</c:v>
                </c:pt>
                <c:pt idx="4">
                  <c:v>840.12</c:v>
                </c:pt>
                <c:pt idx="5">
                  <c:v>871.69</c:v>
                </c:pt>
                <c:pt idx="6">
                  <c:v>907.52</c:v>
                </c:pt>
                <c:pt idx="7">
                  <c:v>906.8</c:v>
                </c:pt>
              </c:numCache>
            </c:numRef>
          </c:val>
          <c:smooth val="0"/>
        </c:ser>
        <c:ser>
          <c:idx val="3"/>
          <c:order val="3"/>
          <c:tx>
            <c:strRef>
              <c:f>Ayrshires!$N$51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Ayrshires!$O$51:$V$51</c:f>
              <c:numCache>
                <c:formatCode>#,##0</c:formatCode>
                <c:ptCount val="8"/>
                <c:pt idx="0">
                  <c:v>850</c:v>
                </c:pt>
                <c:pt idx="1">
                  <c:v>875</c:v>
                </c:pt>
                <c:pt idx="2">
                  <c:v>900</c:v>
                </c:pt>
                <c:pt idx="3">
                  <c:v>900</c:v>
                </c:pt>
                <c:pt idx="4">
                  <c:v>1000</c:v>
                </c:pt>
                <c:pt idx="5">
                  <c:v>995</c:v>
                </c:pt>
                <c:pt idx="6">
                  <c:v>975</c:v>
                </c:pt>
                <c:pt idx="7">
                  <c:v>1050</c:v>
                </c:pt>
              </c:numCache>
            </c:numRef>
          </c:val>
          <c:smooth val="0"/>
        </c:ser>
        <c:dLbls>
          <c:showLegendKey val="0"/>
          <c:showVal val="0"/>
          <c:showCatName val="0"/>
          <c:showSerName val="0"/>
          <c:showPercent val="0"/>
          <c:showBubbleSize val="0"/>
        </c:dLbls>
        <c:marker val="1"/>
        <c:smooth val="0"/>
        <c:axId val="153505792"/>
        <c:axId val="153507328"/>
      </c:lineChart>
      <c:catAx>
        <c:axId val="153505792"/>
        <c:scaling>
          <c:orientation val="minMax"/>
        </c:scaling>
        <c:delete val="0"/>
        <c:axPos val="b"/>
        <c:numFmt formatCode="General" sourceLinked="1"/>
        <c:majorTickMark val="out"/>
        <c:minorTickMark val="none"/>
        <c:tickLblPos val="nextTo"/>
        <c:crossAx val="153507328"/>
        <c:crosses val="autoZero"/>
        <c:auto val="1"/>
        <c:lblAlgn val="ctr"/>
        <c:lblOffset val="100"/>
        <c:noMultiLvlLbl val="0"/>
      </c:catAx>
      <c:valAx>
        <c:axId val="153507328"/>
        <c:scaling>
          <c:orientation val="minMax"/>
          <c:min val="0"/>
        </c:scaling>
        <c:delete val="0"/>
        <c:axPos val="l"/>
        <c:majorGridlines/>
        <c:numFmt formatCode="#,##0" sourceLinked="1"/>
        <c:majorTickMark val="out"/>
        <c:minorTickMark val="none"/>
        <c:tickLblPos val="nextTo"/>
        <c:crossAx val="15350579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Ayrshires!$B$70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Ayrshires!$C$70:$J$70</c:f>
              <c:numCache>
                <c:formatCode>#,##0</c:formatCode>
                <c:ptCount val="8"/>
                <c:pt idx="0">
                  <c:v>280</c:v>
                </c:pt>
                <c:pt idx="1">
                  <c:v>274</c:v>
                </c:pt>
                <c:pt idx="2">
                  <c:v>273</c:v>
                </c:pt>
                <c:pt idx="3">
                  <c:v>260</c:v>
                </c:pt>
                <c:pt idx="4">
                  <c:v>260</c:v>
                </c:pt>
                <c:pt idx="5">
                  <c:v>275</c:v>
                </c:pt>
                <c:pt idx="6">
                  <c:v>275</c:v>
                </c:pt>
                <c:pt idx="7">
                  <c:v>275</c:v>
                </c:pt>
              </c:numCache>
            </c:numRef>
          </c:val>
          <c:smooth val="0"/>
        </c:ser>
        <c:ser>
          <c:idx val="1"/>
          <c:order val="1"/>
          <c:tx>
            <c:strRef>
              <c:f>Ayrshires!$B$71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Ayrshires!$C$71:$J$71</c:f>
              <c:numCache>
                <c:formatCode>#,##0</c:formatCode>
                <c:ptCount val="8"/>
                <c:pt idx="0">
                  <c:v>300</c:v>
                </c:pt>
                <c:pt idx="1">
                  <c:v>298</c:v>
                </c:pt>
                <c:pt idx="2">
                  <c:v>300</c:v>
                </c:pt>
                <c:pt idx="3">
                  <c:v>286.5</c:v>
                </c:pt>
                <c:pt idx="4">
                  <c:v>276.66000000000003</c:v>
                </c:pt>
                <c:pt idx="5">
                  <c:v>300</c:v>
                </c:pt>
                <c:pt idx="6">
                  <c:v>325.89</c:v>
                </c:pt>
                <c:pt idx="7">
                  <c:v>337.79</c:v>
                </c:pt>
              </c:numCache>
            </c:numRef>
          </c:val>
          <c:smooth val="0"/>
        </c:ser>
        <c:ser>
          <c:idx val="2"/>
          <c:order val="2"/>
          <c:tx>
            <c:strRef>
              <c:f>Ayrshires!$B$72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Ayrshires!$C$72:$J$72</c:f>
              <c:numCache>
                <c:formatCode>#,##0</c:formatCode>
                <c:ptCount val="8"/>
                <c:pt idx="0">
                  <c:v>301.7</c:v>
                </c:pt>
                <c:pt idx="1">
                  <c:v>300.68</c:v>
                </c:pt>
                <c:pt idx="2">
                  <c:v>301.73</c:v>
                </c:pt>
                <c:pt idx="3">
                  <c:v>301.14999999999998</c:v>
                </c:pt>
                <c:pt idx="4">
                  <c:v>289.5</c:v>
                </c:pt>
                <c:pt idx="5">
                  <c:v>304.35000000000002</c:v>
                </c:pt>
                <c:pt idx="6">
                  <c:v>335.13</c:v>
                </c:pt>
                <c:pt idx="7">
                  <c:v>338.11</c:v>
                </c:pt>
              </c:numCache>
            </c:numRef>
          </c:val>
          <c:smooth val="0"/>
        </c:ser>
        <c:ser>
          <c:idx val="3"/>
          <c:order val="3"/>
          <c:tx>
            <c:strRef>
              <c:f>Ayrshires!$B$73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Ayrshires!$C$73:$J$73</c:f>
              <c:numCache>
                <c:formatCode>#,##0</c:formatCode>
                <c:ptCount val="8"/>
                <c:pt idx="0">
                  <c:v>324</c:v>
                </c:pt>
                <c:pt idx="1">
                  <c:v>324</c:v>
                </c:pt>
                <c:pt idx="2">
                  <c:v>325</c:v>
                </c:pt>
                <c:pt idx="3">
                  <c:v>325</c:v>
                </c:pt>
                <c:pt idx="4">
                  <c:v>315</c:v>
                </c:pt>
                <c:pt idx="5">
                  <c:v>333</c:v>
                </c:pt>
                <c:pt idx="6">
                  <c:v>359.52</c:v>
                </c:pt>
                <c:pt idx="7">
                  <c:v>359.52</c:v>
                </c:pt>
              </c:numCache>
            </c:numRef>
          </c:val>
          <c:smooth val="0"/>
        </c:ser>
        <c:dLbls>
          <c:showLegendKey val="0"/>
          <c:showVal val="0"/>
          <c:showCatName val="0"/>
          <c:showSerName val="0"/>
          <c:showPercent val="0"/>
          <c:showBubbleSize val="0"/>
        </c:dLbls>
        <c:marker val="1"/>
        <c:smooth val="0"/>
        <c:axId val="153546752"/>
        <c:axId val="153548288"/>
      </c:lineChart>
      <c:catAx>
        <c:axId val="153546752"/>
        <c:scaling>
          <c:orientation val="minMax"/>
        </c:scaling>
        <c:delete val="0"/>
        <c:axPos val="b"/>
        <c:numFmt formatCode="General" sourceLinked="1"/>
        <c:majorTickMark val="out"/>
        <c:minorTickMark val="none"/>
        <c:tickLblPos val="nextTo"/>
        <c:crossAx val="153548288"/>
        <c:crosses val="autoZero"/>
        <c:auto val="1"/>
        <c:lblAlgn val="ctr"/>
        <c:lblOffset val="100"/>
        <c:noMultiLvlLbl val="0"/>
      </c:catAx>
      <c:valAx>
        <c:axId val="153548288"/>
        <c:scaling>
          <c:orientation val="minMax"/>
          <c:min val="0"/>
        </c:scaling>
        <c:delete val="0"/>
        <c:axPos val="l"/>
        <c:majorGridlines/>
        <c:numFmt formatCode="#,##0" sourceLinked="1"/>
        <c:majorTickMark val="out"/>
        <c:minorTickMark val="none"/>
        <c:tickLblPos val="nextTo"/>
        <c:crossAx val="153546752"/>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Ayrshires!$N$70:$P$70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Ayrshires!$Q$70:$X$70</c:f>
              <c:numCache>
                <c:formatCode>0</c:formatCode>
                <c:ptCount val="8"/>
                <c:pt idx="0">
                  <c:v>359</c:v>
                </c:pt>
                <c:pt idx="1">
                  <c:v>354</c:v>
                </c:pt>
                <c:pt idx="2">
                  <c:v>284</c:v>
                </c:pt>
                <c:pt idx="3">
                  <c:v>201</c:v>
                </c:pt>
                <c:pt idx="4">
                  <c:v>206</c:v>
                </c:pt>
                <c:pt idx="5">
                  <c:v>286</c:v>
                </c:pt>
                <c:pt idx="6">
                  <c:v>288</c:v>
                </c:pt>
                <c:pt idx="7">
                  <c:v>351</c:v>
                </c:pt>
              </c:numCache>
            </c:numRef>
          </c:val>
        </c:ser>
        <c:ser>
          <c:idx val="1"/>
          <c:order val="1"/>
          <c:tx>
            <c:strRef>
              <c:f>Ayrshires!$N$71:$P$71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Ayrshires!$Q$71:$X$71</c:f>
              <c:numCache>
                <c:formatCode>0</c:formatCode>
                <c:ptCount val="8"/>
                <c:pt idx="0">
                  <c:v>759</c:v>
                </c:pt>
                <c:pt idx="1">
                  <c:v>737</c:v>
                </c:pt>
                <c:pt idx="2">
                  <c:v>607</c:v>
                </c:pt>
                <c:pt idx="3">
                  <c:v>592</c:v>
                </c:pt>
                <c:pt idx="4">
                  <c:v>604</c:v>
                </c:pt>
                <c:pt idx="5">
                  <c:v>681</c:v>
                </c:pt>
                <c:pt idx="6">
                  <c:v>716</c:v>
                </c:pt>
                <c:pt idx="7">
                  <c:v>786</c:v>
                </c:pt>
              </c:numCache>
            </c:numRef>
          </c:val>
        </c:ser>
        <c:ser>
          <c:idx val="2"/>
          <c:order val="2"/>
          <c:tx>
            <c:strRef>
              <c:f>Ayrshires!$N$72:$P$72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Ayrshires!$Q$72:$X$72</c:f>
              <c:numCache>
                <c:formatCode>0</c:formatCode>
                <c:ptCount val="8"/>
                <c:pt idx="0">
                  <c:v>390</c:v>
                </c:pt>
                <c:pt idx="1">
                  <c:v>417</c:v>
                </c:pt>
                <c:pt idx="2">
                  <c:v>328</c:v>
                </c:pt>
                <c:pt idx="3">
                  <c:v>347</c:v>
                </c:pt>
                <c:pt idx="4">
                  <c:v>346</c:v>
                </c:pt>
                <c:pt idx="5">
                  <c:v>380</c:v>
                </c:pt>
                <c:pt idx="6">
                  <c:v>341</c:v>
                </c:pt>
                <c:pt idx="7">
                  <c:v>317</c:v>
                </c:pt>
              </c:numCache>
            </c:numRef>
          </c:val>
        </c:ser>
        <c:ser>
          <c:idx val="3"/>
          <c:order val="3"/>
          <c:tx>
            <c:strRef>
              <c:f>Ayrshires!$N$73:$P$73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Ayrshires!$Q$73:$X$73</c:f>
              <c:numCache>
                <c:formatCode>0</c:formatCode>
                <c:ptCount val="8"/>
                <c:pt idx="0">
                  <c:v>119</c:v>
                </c:pt>
                <c:pt idx="1">
                  <c:v>136</c:v>
                </c:pt>
                <c:pt idx="2">
                  <c:v>108</c:v>
                </c:pt>
                <c:pt idx="3">
                  <c:v>136</c:v>
                </c:pt>
                <c:pt idx="4">
                  <c:v>115</c:v>
                </c:pt>
                <c:pt idx="5">
                  <c:v>106</c:v>
                </c:pt>
                <c:pt idx="6">
                  <c:v>101</c:v>
                </c:pt>
                <c:pt idx="7">
                  <c:v>97</c:v>
                </c:pt>
              </c:numCache>
            </c:numRef>
          </c:val>
        </c:ser>
        <c:ser>
          <c:idx val="4"/>
          <c:order val="4"/>
          <c:tx>
            <c:strRef>
              <c:f>Ayrshires!$N$74:$P$74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Ayrshires!$Q$74:$X$74</c:f>
              <c:numCache>
                <c:formatCode>0</c:formatCode>
                <c:ptCount val="8"/>
                <c:pt idx="0">
                  <c:v>38</c:v>
                </c:pt>
                <c:pt idx="1">
                  <c:v>67</c:v>
                </c:pt>
                <c:pt idx="2">
                  <c:v>97</c:v>
                </c:pt>
                <c:pt idx="3">
                  <c:v>120</c:v>
                </c:pt>
                <c:pt idx="4">
                  <c:v>107</c:v>
                </c:pt>
                <c:pt idx="5">
                  <c:v>139</c:v>
                </c:pt>
                <c:pt idx="6">
                  <c:v>115</c:v>
                </c:pt>
                <c:pt idx="7">
                  <c:v>146</c:v>
                </c:pt>
              </c:numCache>
            </c:numRef>
          </c:val>
        </c:ser>
        <c:dLbls>
          <c:showLegendKey val="0"/>
          <c:showVal val="0"/>
          <c:showCatName val="0"/>
          <c:showSerName val="0"/>
          <c:showPercent val="0"/>
          <c:showBubbleSize val="0"/>
        </c:dLbls>
        <c:gapWidth val="150"/>
        <c:overlap val="100"/>
        <c:axId val="153584384"/>
        <c:axId val="153585920"/>
      </c:barChart>
      <c:catAx>
        <c:axId val="153584384"/>
        <c:scaling>
          <c:orientation val="minMax"/>
        </c:scaling>
        <c:delete val="0"/>
        <c:axPos val="b"/>
        <c:numFmt formatCode="General" sourceLinked="1"/>
        <c:majorTickMark val="out"/>
        <c:minorTickMark val="none"/>
        <c:tickLblPos val="nextTo"/>
        <c:crossAx val="153585920"/>
        <c:crosses val="autoZero"/>
        <c:auto val="1"/>
        <c:lblAlgn val="ctr"/>
        <c:lblOffset val="100"/>
        <c:noMultiLvlLbl val="0"/>
      </c:catAx>
      <c:valAx>
        <c:axId val="153585920"/>
        <c:scaling>
          <c:orientation val="minMax"/>
        </c:scaling>
        <c:delete val="0"/>
        <c:axPos val="l"/>
        <c:majorGridlines/>
        <c:numFmt formatCode="0" sourceLinked="1"/>
        <c:majorTickMark val="out"/>
        <c:minorTickMark val="none"/>
        <c:tickLblPos val="nextTo"/>
        <c:crossAx val="15358438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'Dumfries &amp; Galloway'!$B$26</c:f>
              <c:strCache>
                <c:ptCount val="1"/>
                <c:pt idx="0">
                  <c:v>Lower Quartile</c:v>
                </c:pt>
              </c:strCache>
            </c:strRef>
          </c:tx>
          <c:cat>
            <c:numRef>
              <c:f>'Dumfries &amp; Galloway'!$C$25:$J$25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Galloway'!$C$26:$J$26</c:f>
              <c:numCache>
                <c:formatCode>#,##0</c:formatCode>
                <c:ptCount val="8"/>
                <c:pt idx="0">
                  <c:v>325</c:v>
                </c:pt>
                <c:pt idx="1">
                  <c:v>340</c:v>
                </c:pt>
                <c:pt idx="2">
                  <c:v>350</c:v>
                </c:pt>
                <c:pt idx="3">
                  <c:v>350</c:v>
                </c:pt>
                <c:pt idx="4">
                  <c:v>350</c:v>
                </c:pt>
                <c:pt idx="5">
                  <c:v>350</c:v>
                </c:pt>
                <c:pt idx="6">
                  <c:v>369.35</c:v>
                </c:pt>
                <c:pt idx="7">
                  <c:v>350</c:v>
                </c:pt>
              </c:numCache>
            </c:numRef>
          </c:val>
          <c:smooth val="0"/>
        </c:ser>
        <c:ser>
          <c:idx val="1"/>
          <c:order val="1"/>
          <c:tx>
            <c:strRef>
              <c:f>'Dumfries &amp; Galloway'!$B$27</c:f>
              <c:strCache>
                <c:ptCount val="1"/>
                <c:pt idx="0">
                  <c:v>Median</c:v>
                </c:pt>
              </c:strCache>
            </c:strRef>
          </c:tx>
          <c:cat>
            <c:numRef>
              <c:f>'Dumfries &amp; Galloway'!$C$25:$J$25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Galloway'!$C$27:$J$27</c:f>
              <c:numCache>
                <c:formatCode>#,##0</c:formatCode>
                <c:ptCount val="8"/>
                <c:pt idx="0">
                  <c:v>360</c:v>
                </c:pt>
                <c:pt idx="1">
                  <c:v>375</c:v>
                </c:pt>
                <c:pt idx="2">
                  <c:v>370</c:v>
                </c:pt>
                <c:pt idx="3">
                  <c:v>375</c:v>
                </c:pt>
                <c:pt idx="4">
                  <c:v>375</c:v>
                </c:pt>
                <c:pt idx="5">
                  <c:v>375</c:v>
                </c:pt>
                <c:pt idx="6">
                  <c:v>380</c:v>
                </c:pt>
                <c:pt idx="7">
                  <c:v>390</c:v>
                </c:pt>
              </c:numCache>
            </c:numRef>
          </c:val>
          <c:smooth val="0"/>
        </c:ser>
        <c:ser>
          <c:idx val="2"/>
          <c:order val="2"/>
          <c:tx>
            <c:strRef>
              <c:f>'Dumfries &amp; Galloway'!$B$28</c:f>
              <c:strCache>
                <c:ptCount val="1"/>
                <c:pt idx="0">
                  <c:v>Mean</c:v>
                </c:pt>
              </c:strCache>
            </c:strRef>
          </c:tx>
          <c:cat>
            <c:numRef>
              <c:f>'Dumfries &amp; Galloway'!$C$25:$J$25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Galloway'!$C$28:$J$28</c:f>
              <c:numCache>
                <c:formatCode>#,##0</c:formatCode>
                <c:ptCount val="8"/>
                <c:pt idx="0">
                  <c:v>358.94</c:v>
                </c:pt>
                <c:pt idx="1">
                  <c:v>367.22</c:v>
                </c:pt>
                <c:pt idx="2">
                  <c:v>366.47</c:v>
                </c:pt>
                <c:pt idx="3">
                  <c:v>374.15</c:v>
                </c:pt>
                <c:pt idx="4">
                  <c:v>369.27</c:v>
                </c:pt>
                <c:pt idx="5">
                  <c:v>373.39</c:v>
                </c:pt>
                <c:pt idx="6">
                  <c:v>384.25</c:v>
                </c:pt>
                <c:pt idx="7">
                  <c:v>383.46</c:v>
                </c:pt>
              </c:numCache>
            </c:numRef>
          </c:val>
          <c:smooth val="0"/>
        </c:ser>
        <c:ser>
          <c:idx val="3"/>
          <c:order val="3"/>
          <c:tx>
            <c:strRef>
              <c:f>'Dumfries &amp; Galloway'!$B$29</c:f>
              <c:strCache>
                <c:ptCount val="1"/>
                <c:pt idx="0">
                  <c:v>Upper Quartile</c:v>
                </c:pt>
              </c:strCache>
            </c:strRef>
          </c:tx>
          <c:cat>
            <c:numRef>
              <c:f>'Dumfries &amp; Galloway'!$C$25:$J$25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Galloway'!$C$29:$J$29</c:f>
              <c:numCache>
                <c:formatCode>#,##0</c:formatCode>
                <c:ptCount val="8"/>
                <c:pt idx="0">
                  <c:v>390</c:v>
                </c:pt>
                <c:pt idx="1">
                  <c:v>395</c:v>
                </c:pt>
                <c:pt idx="2">
                  <c:v>395</c:v>
                </c:pt>
                <c:pt idx="3">
                  <c:v>395</c:v>
                </c:pt>
                <c:pt idx="4">
                  <c:v>390</c:v>
                </c:pt>
                <c:pt idx="5">
                  <c:v>400</c:v>
                </c:pt>
                <c:pt idx="6">
                  <c:v>400</c:v>
                </c:pt>
                <c:pt idx="7">
                  <c:v>400</c:v>
                </c:pt>
              </c:numCache>
            </c:numRef>
          </c:val>
          <c:smooth val="0"/>
        </c:ser>
        <c:dLbls>
          <c:showLegendKey val="0"/>
          <c:showVal val="0"/>
          <c:showCatName val="0"/>
          <c:showSerName val="0"/>
          <c:showPercent val="0"/>
          <c:showBubbleSize val="0"/>
        </c:dLbls>
        <c:marker val="1"/>
        <c:smooth val="0"/>
        <c:axId val="154043904"/>
        <c:axId val="154045440"/>
      </c:lineChart>
      <c:catAx>
        <c:axId val="154043904"/>
        <c:scaling>
          <c:orientation val="minMax"/>
        </c:scaling>
        <c:delete val="0"/>
        <c:axPos val="b"/>
        <c:numFmt formatCode="General" sourceLinked="1"/>
        <c:majorTickMark val="out"/>
        <c:minorTickMark val="none"/>
        <c:tickLblPos val="nextTo"/>
        <c:crossAx val="154045440"/>
        <c:crosses val="autoZero"/>
        <c:auto val="1"/>
        <c:lblAlgn val="ctr"/>
        <c:lblOffset val="100"/>
        <c:noMultiLvlLbl val="0"/>
      </c:catAx>
      <c:valAx>
        <c:axId val="154045440"/>
        <c:scaling>
          <c:orientation val="minMax"/>
          <c:min val="0"/>
        </c:scaling>
        <c:delete val="0"/>
        <c:axPos val="l"/>
        <c:majorGridlines/>
        <c:numFmt formatCode="#,##0" sourceLinked="1"/>
        <c:majorTickMark val="out"/>
        <c:minorTickMark val="none"/>
        <c:tickLblPos val="nextTo"/>
        <c:crossAx val="154043904"/>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'Dumfries &amp; Galloway'!$N$26</c:f>
              <c:strCache>
                <c:ptCount val="1"/>
                <c:pt idx="0">
                  <c:v>Lower Quartile</c:v>
                </c:pt>
              </c:strCache>
            </c:strRef>
          </c:tx>
          <c:cat>
            <c:numRef>
              <c:f>'Dumfries &amp; Galloway'!$O$25:$V$25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Galloway'!$O$26:$V$26</c:f>
              <c:numCache>
                <c:formatCode>#,##0</c:formatCode>
                <c:ptCount val="8"/>
                <c:pt idx="0">
                  <c:v>400</c:v>
                </c:pt>
                <c:pt idx="1">
                  <c:v>420</c:v>
                </c:pt>
                <c:pt idx="2">
                  <c:v>420</c:v>
                </c:pt>
                <c:pt idx="3">
                  <c:v>425</c:v>
                </c:pt>
                <c:pt idx="4">
                  <c:v>410</c:v>
                </c:pt>
                <c:pt idx="5">
                  <c:v>420</c:v>
                </c:pt>
                <c:pt idx="6">
                  <c:v>420</c:v>
                </c:pt>
                <c:pt idx="7">
                  <c:v>425</c:v>
                </c:pt>
              </c:numCache>
            </c:numRef>
          </c:val>
          <c:smooth val="0"/>
        </c:ser>
        <c:ser>
          <c:idx val="1"/>
          <c:order val="1"/>
          <c:tx>
            <c:strRef>
              <c:f>'Dumfries &amp; Galloway'!$N$27</c:f>
              <c:strCache>
                <c:ptCount val="1"/>
                <c:pt idx="0">
                  <c:v>Median</c:v>
                </c:pt>
              </c:strCache>
            </c:strRef>
          </c:tx>
          <c:cat>
            <c:numRef>
              <c:f>'Dumfries &amp; Galloway'!$O$25:$V$25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Galloway'!$O$27:$V$27</c:f>
              <c:numCache>
                <c:formatCode>#,##0</c:formatCode>
                <c:ptCount val="8"/>
                <c:pt idx="0">
                  <c:v>430</c:v>
                </c:pt>
                <c:pt idx="1">
                  <c:v>450</c:v>
                </c:pt>
                <c:pt idx="2">
                  <c:v>450</c:v>
                </c:pt>
                <c:pt idx="3">
                  <c:v>450</c:v>
                </c:pt>
                <c:pt idx="4">
                  <c:v>450</c:v>
                </c:pt>
                <c:pt idx="5">
                  <c:v>450</c:v>
                </c:pt>
                <c:pt idx="6">
                  <c:v>450</c:v>
                </c:pt>
                <c:pt idx="7">
                  <c:v>450</c:v>
                </c:pt>
              </c:numCache>
            </c:numRef>
          </c:val>
          <c:smooth val="0"/>
        </c:ser>
        <c:ser>
          <c:idx val="2"/>
          <c:order val="2"/>
          <c:tx>
            <c:strRef>
              <c:f>'Dumfries &amp; Galloway'!$N$28</c:f>
              <c:strCache>
                <c:ptCount val="1"/>
                <c:pt idx="0">
                  <c:v>Mean</c:v>
                </c:pt>
              </c:strCache>
            </c:strRef>
          </c:tx>
          <c:cat>
            <c:numRef>
              <c:f>'Dumfries &amp; Galloway'!$O$25:$V$25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Galloway'!$O$28:$V$28</c:f>
              <c:numCache>
                <c:formatCode>#,##0</c:formatCode>
                <c:ptCount val="8"/>
                <c:pt idx="0">
                  <c:v>435.12</c:v>
                </c:pt>
                <c:pt idx="1">
                  <c:v>444.21</c:v>
                </c:pt>
                <c:pt idx="2">
                  <c:v>443.75</c:v>
                </c:pt>
                <c:pt idx="3">
                  <c:v>444.46</c:v>
                </c:pt>
                <c:pt idx="4">
                  <c:v>442.14</c:v>
                </c:pt>
                <c:pt idx="5">
                  <c:v>446.25</c:v>
                </c:pt>
                <c:pt idx="6">
                  <c:v>446.89</c:v>
                </c:pt>
                <c:pt idx="7">
                  <c:v>453.39</c:v>
                </c:pt>
              </c:numCache>
            </c:numRef>
          </c:val>
          <c:smooth val="0"/>
        </c:ser>
        <c:ser>
          <c:idx val="3"/>
          <c:order val="3"/>
          <c:tx>
            <c:strRef>
              <c:f>'Dumfries &amp; Galloway'!$N$29</c:f>
              <c:strCache>
                <c:ptCount val="1"/>
                <c:pt idx="0">
                  <c:v>Upper Quartile</c:v>
                </c:pt>
              </c:strCache>
            </c:strRef>
          </c:tx>
          <c:cat>
            <c:numRef>
              <c:f>'Dumfries &amp; Galloway'!$O$25:$V$25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Galloway'!$O$29:$V$29</c:f>
              <c:numCache>
                <c:formatCode>#,##0</c:formatCode>
                <c:ptCount val="8"/>
                <c:pt idx="0">
                  <c:v>475</c:v>
                </c:pt>
                <c:pt idx="1">
                  <c:v>475</c:v>
                </c:pt>
                <c:pt idx="2">
                  <c:v>475</c:v>
                </c:pt>
                <c:pt idx="3">
                  <c:v>475</c:v>
                </c:pt>
                <c:pt idx="4">
                  <c:v>475</c:v>
                </c:pt>
                <c:pt idx="5">
                  <c:v>475</c:v>
                </c:pt>
                <c:pt idx="6">
                  <c:v>475</c:v>
                </c:pt>
                <c:pt idx="7">
                  <c:v>475</c:v>
                </c:pt>
              </c:numCache>
            </c:numRef>
          </c:val>
          <c:smooth val="0"/>
        </c:ser>
        <c:dLbls>
          <c:showLegendKey val="0"/>
          <c:showVal val="0"/>
          <c:showCatName val="0"/>
          <c:showSerName val="0"/>
          <c:showPercent val="0"/>
          <c:showBubbleSize val="0"/>
        </c:dLbls>
        <c:marker val="1"/>
        <c:smooth val="0"/>
        <c:axId val="154084480"/>
        <c:axId val="154086016"/>
      </c:lineChart>
      <c:catAx>
        <c:axId val="154084480"/>
        <c:scaling>
          <c:orientation val="minMax"/>
        </c:scaling>
        <c:delete val="0"/>
        <c:axPos val="b"/>
        <c:numFmt formatCode="General" sourceLinked="1"/>
        <c:majorTickMark val="out"/>
        <c:minorTickMark val="none"/>
        <c:tickLblPos val="nextTo"/>
        <c:crossAx val="154086016"/>
        <c:crosses val="autoZero"/>
        <c:auto val="1"/>
        <c:lblAlgn val="ctr"/>
        <c:lblOffset val="100"/>
        <c:noMultiLvlLbl val="0"/>
      </c:catAx>
      <c:valAx>
        <c:axId val="154086016"/>
        <c:scaling>
          <c:orientation val="minMax"/>
          <c:min val="0"/>
        </c:scaling>
        <c:delete val="0"/>
        <c:axPos val="l"/>
        <c:majorGridlines/>
        <c:numFmt formatCode="#,##0" sourceLinked="1"/>
        <c:majorTickMark val="out"/>
        <c:minorTickMark val="none"/>
        <c:tickLblPos val="nextTo"/>
        <c:crossAx val="154084480"/>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'Dumfries &amp; Galloway'!$B$48</c:f>
              <c:strCache>
                <c:ptCount val="1"/>
                <c:pt idx="0">
                  <c:v>Lower Quartile</c:v>
                </c:pt>
              </c:strCache>
            </c:strRef>
          </c:tx>
          <c:cat>
            <c:numRef>
              <c:f>'Dumfries &amp; Galloway'!$C$47:$J$47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Galloway'!$C$48:$J$48</c:f>
              <c:numCache>
                <c:formatCode>#,##0</c:formatCode>
                <c:ptCount val="8"/>
                <c:pt idx="0">
                  <c:v>440</c:v>
                </c:pt>
                <c:pt idx="1">
                  <c:v>450</c:v>
                </c:pt>
                <c:pt idx="2">
                  <c:v>450</c:v>
                </c:pt>
                <c:pt idx="3">
                  <c:v>475</c:v>
                </c:pt>
                <c:pt idx="4">
                  <c:v>450</c:v>
                </c:pt>
                <c:pt idx="5">
                  <c:v>450</c:v>
                </c:pt>
                <c:pt idx="6">
                  <c:v>450</c:v>
                </c:pt>
                <c:pt idx="7">
                  <c:v>460</c:v>
                </c:pt>
              </c:numCache>
            </c:numRef>
          </c:val>
          <c:smooth val="0"/>
        </c:ser>
        <c:ser>
          <c:idx val="1"/>
          <c:order val="1"/>
          <c:tx>
            <c:strRef>
              <c:f>'Dumfries &amp; Galloway'!$B$49</c:f>
              <c:strCache>
                <c:ptCount val="1"/>
                <c:pt idx="0">
                  <c:v>Median</c:v>
                </c:pt>
              </c:strCache>
            </c:strRef>
          </c:tx>
          <c:cat>
            <c:numRef>
              <c:f>'Dumfries &amp; Galloway'!$C$47:$J$47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Galloway'!$C$49:$J$49</c:f>
              <c:numCache>
                <c:formatCode>#,##0</c:formatCode>
                <c:ptCount val="8"/>
                <c:pt idx="0">
                  <c:v>485</c:v>
                </c:pt>
                <c:pt idx="1">
                  <c:v>500</c:v>
                </c:pt>
                <c:pt idx="2">
                  <c:v>500</c:v>
                </c:pt>
                <c:pt idx="3">
                  <c:v>500</c:v>
                </c:pt>
                <c:pt idx="4">
                  <c:v>500</c:v>
                </c:pt>
                <c:pt idx="5">
                  <c:v>500</c:v>
                </c:pt>
                <c:pt idx="6">
                  <c:v>500</c:v>
                </c:pt>
                <c:pt idx="7">
                  <c:v>500</c:v>
                </c:pt>
              </c:numCache>
            </c:numRef>
          </c:val>
          <c:smooth val="0"/>
        </c:ser>
        <c:ser>
          <c:idx val="2"/>
          <c:order val="2"/>
          <c:tx>
            <c:strRef>
              <c:f>'Dumfries &amp; Galloway'!$B$50</c:f>
              <c:strCache>
                <c:ptCount val="1"/>
                <c:pt idx="0">
                  <c:v>Mean</c:v>
                </c:pt>
              </c:strCache>
            </c:strRef>
          </c:tx>
          <c:cat>
            <c:numRef>
              <c:f>'Dumfries &amp; Galloway'!$C$47:$J$47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Galloway'!$C$50:$J$50</c:f>
              <c:numCache>
                <c:formatCode>#,##0</c:formatCode>
                <c:ptCount val="8"/>
                <c:pt idx="0">
                  <c:v>499.63</c:v>
                </c:pt>
                <c:pt idx="1">
                  <c:v>509.58</c:v>
                </c:pt>
                <c:pt idx="2">
                  <c:v>507.7</c:v>
                </c:pt>
                <c:pt idx="3">
                  <c:v>508.44</c:v>
                </c:pt>
                <c:pt idx="4">
                  <c:v>511.86</c:v>
                </c:pt>
                <c:pt idx="5">
                  <c:v>505.94</c:v>
                </c:pt>
                <c:pt idx="6">
                  <c:v>513.91</c:v>
                </c:pt>
                <c:pt idx="7">
                  <c:v>526.20000000000005</c:v>
                </c:pt>
              </c:numCache>
            </c:numRef>
          </c:val>
          <c:smooth val="0"/>
        </c:ser>
        <c:ser>
          <c:idx val="3"/>
          <c:order val="3"/>
          <c:tx>
            <c:strRef>
              <c:f>'Dumfries &amp; Galloway'!$B$51</c:f>
              <c:strCache>
                <c:ptCount val="1"/>
                <c:pt idx="0">
                  <c:v>Upper Quartile</c:v>
                </c:pt>
              </c:strCache>
            </c:strRef>
          </c:tx>
          <c:cat>
            <c:numRef>
              <c:f>'Dumfries &amp; Galloway'!$C$47:$J$47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Galloway'!$C$51:$J$51</c:f>
              <c:numCache>
                <c:formatCode>#,##0</c:formatCode>
                <c:ptCount val="8"/>
                <c:pt idx="0">
                  <c:v>550</c:v>
                </c:pt>
                <c:pt idx="1">
                  <c:v>560</c:v>
                </c:pt>
                <c:pt idx="2">
                  <c:v>550</c:v>
                </c:pt>
                <c:pt idx="3">
                  <c:v>550</c:v>
                </c:pt>
                <c:pt idx="4">
                  <c:v>550</c:v>
                </c:pt>
                <c:pt idx="5">
                  <c:v>550</c:v>
                </c:pt>
                <c:pt idx="6">
                  <c:v>550</c:v>
                </c:pt>
                <c:pt idx="7">
                  <c:v>575</c:v>
                </c:pt>
              </c:numCache>
            </c:numRef>
          </c:val>
          <c:smooth val="0"/>
        </c:ser>
        <c:dLbls>
          <c:showLegendKey val="0"/>
          <c:showVal val="0"/>
          <c:showCatName val="0"/>
          <c:showSerName val="0"/>
          <c:showPercent val="0"/>
          <c:showBubbleSize val="0"/>
        </c:dLbls>
        <c:marker val="1"/>
        <c:smooth val="0"/>
        <c:axId val="154272512"/>
        <c:axId val="154274048"/>
      </c:lineChart>
      <c:catAx>
        <c:axId val="154272512"/>
        <c:scaling>
          <c:orientation val="minMax"/>
        </c:scaling>
        <c:delete val="0"/>
        <c:axPos val="b"/>
        <c:numFmt formatCode="General" sourceLinked="1"/>
        <c:majorTickMark val="out"/>
        <c:minorTickMark val="none"/>
        <c:tickLblPos val="nextTo"/>
        <c:crossAx val="154274048"/>
        <c:crosses val="autoZero"/>
        <c:auto val="1"/>
        <c:lblAlgn val="ctr"/>
        <c:lblOffset val="100"/>
        <c:noMultiLvlLbl val="0"/>
      </c:catAx>
      <c:valAx>
        <c:axId val="154274048"/>
        <c:scaling>
          <c:orientation val="minMax"/>
          <c:min val="0"/>
        </c:scaling>
        <c:delete val="0"/>
        <c:axPos val="l"/>
        <c:majorGridlines/>
        <c:numFmt formatCode="#,##0" sourceLinked="1"/>
        <c:majorTickMark val="out"/>
        <c:minorTickMark val="none"/>
        <c:tickLblPos val="nextTo"/>
        <c:crossAx val="15427251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'Dumfries &amp; Galloway'!$N$48</c:f>
              <c:strCache>
                <c:ptCount val="1"/>
                <c:pt idx="0">
                  <c:v>Lower Quartile</c:v>
                </c:pt>
              </c:strCache>
            </c:strRef>
          </c:tx>
          <c:cat>
            <c:numRef>
              <c:f>'Dumfries &amp; Galloway'!$O$47:$V$47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Galloway'!$O$48:$V$48</c:f>
              <c:numCache>
                <c:formatCode>#,##0</c:formatCode>
                <c:ptCount val="8"/>
                <c:pt idx="0">
                  <c:v>500</c:v>
                </c:pt>
                <c:pt idx="1">
                  <c:v>550</c:v>
                </c:pt>
                <c:pt idx="2">
                  <c:v>545</c:v>
                </c:pt>
                <c:pt idx="3">
                  <c:v>550</c:v>
                </c:pt>
                <c:pt idx="4">
                  <c:v>550</c:v>
                </c:pt>
                <c:pt idx="5">
                  <c:v>550</c:v>
                </c:pt>
                <c:pt idx="6">
                  <c:v>550</c:v>
                </c:pt>
                <c:pt idx="7">
                  <c:v>550</c:v>
                </c:pt>
              </c:numCache>
            </c:numRef>
          </c:val>
          <c:smooth val="0"/>
        </c:ser>
        <c:ser>
          <c:idx val="1"/>
          <c:order val="1"/>
          <c:tx>
            <c:strRef>
              <c:f>'Dumfries &amp; Galloway'!$N$49</c:f>
              <c:strCache>
                <c:ptCount val="1"/>
                <c:pt idx="0">
                  <c:v>Median</c:v>
                </c:pt>
              </c:strCache>
            </c:strRef>
          </c:tx>
          <c:cat>
            <c:numRef>
              <c:f>'Dumfries &amp; Galloway'!$O$47:$V$47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Galloway'!$O$49:$V$49</c:f>
              <c:numCache>
                <c:formatCode>#,##0</c:formatCode>
                <c:ptCount val="8"/>
                <c:pt idx="0">
                  <c:v>600</c:v>
                </c:pt>
                <c:pt idx="1">
                  <c:v>650</c:v>
                </c:pt>
                <c:pt idx="2">
                  <c:v>622.5</c:v>
                </c:pt>
                <c:pt idx="3">
                  <c:v>632.5</c:v>
                </c:pt>
                <c:pt idx="4">
                  <c:v>650</c:v>
                </c:pt>
                <c:pt idx="5">
                  <c:v>650</c:v>
                </c:pt>
                <c:pt idx="6">
                  <c:v>650</c:v>
                </c:pt>
                <c:pt idx="7">
                  <c:v>650</c:v>
                </c:pt>
              </c:numCache>
            </c:numRef>
          </c:val>
          <c:smooth val="0"/>
        </c:ser>
        <c:ser>
          <c:idx val="2"/>
          <c:order val="2"/>
          <c:tx>
            <c:strRef>
              <c:f>'Dumfries &amp; Galloway'!$N$50</c:f>
              <c:strCache>
                <c:ptCount val="1"/>
                <c:pt idx="0">
                  <c:v>Mean</c:v>
                </c:pt>
              </c:strCache>
            </c:strRef>
          </c:tx>
          <c:cat>
            <c:numRef>
              <c:f>'Dumfries &amp; Galloway'!$O$47:$V$47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Galloway'!$O$50:$V$50</c:f>
              <c:numCache>
                <c:formatCode>#,##0</c:formatCode>
                <c:ptCount val="8"/>
                <c:pt idx="0">
                  <c:v>620.08000000000004</c:v>
                </c:pt>
                <c:pt idx="1">
                  <c:v>648.78</c:v>
                </c:pt>
                <c:pt idx="2">
                  <c:v>632.94000000000005</c:v>
                </c:pt>
                <c:pt idx="3">
                  <c:v>635.38</c:v>
                </c:pt>
                <c:pt idx="4">
                  <c:v>636.91999999999996</c:v>
                </c:pt>
                <c:pt idx="5">
                  <c:v>646.85</c:v>
                </c:pt>
                <c:pt idx="6">
                  <c:v>645.80999999999995</c:v>
                </c:pt>
                <c:pt idx="7">
                  <c:v>702.46</c:v>
                </c:pt>
              </c:numCache>
            </c:numRef>
          </c:val>
          <c:smooth val="0"/>
        </c:ser>
        <c:ser>
          <c:idx val="3"/>
          <c:order val="3"/>
          <c:tx>
            <c:strRef>
              <c:f>'Dumfries &amp; Galloway'!$N$51</c:f>
              <c:strCache>
                <c:ptCount val="1"/>
                <c:pt idx="0">
                  <c:v>Upper Quartile</c:v>
                </c:pt>
              </c:strCache>
            </c:strRef>
          </c:tx>
          <c:cat>
            <c:numRef>
              <c:f>'Dumfries &amp; Galloway'!$O$47:$V$47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Galloway'!$O$51:$V$51</c:f>
              <c:numCache>
                <c:formatCode>#,##0</c:formatCode>
                <c:ptCount val="8"/>
                <c:pt idx="0">
                  <c:v>700</c:v>
                </c:pt>
                <c:pt idx="1">
                  <c:v>700</c:v>
                </c:pt>
                <c:pt idx="2">
                  <c:v>675</c:v>
                </c:pt>
                <c:pt idx="3">
                  <c:v>700</c:v>
                </c:pt>
                <c:pt idx="4">
                  <c:v>700</c:v>
                </c:pt>
                <c:pt idx="5">
                  <c:v>750</c:v>
                </c:pt>
                <c:pt idx="6">
                  <c:v>750</c:v>
                </c:pt>
                <c:pt idx="7">
                  <c:v>750</c:v>
                </c:pt>
              </c:numCache>
            </c:numRef>
          </c:val>
          <c:smooth val="0"/>
        </c:ser>
        <c:dLbls>
          <c:showLegendKey val="0"/>
          <c:showVal val="0"/>
          <c:showCatName val="0"/>
          <c:showSerName val="0"/>
          <c:showPercent val="0"/>
          <c:showBubbleSize val="0"/>
        </c:dLbls>
        <c:marker val="1"/>
        <c:smooth val="0"/>
        <c:axId val="154308992"/>
        <c:axId val="154310528"/>
      </c:lineChart>
      <c:catAx>
        <c:axId val="154308992"/>
        <c:scaling>
          <c:orientation val="minMax"/>
        </c:scaling>
        <c:delete val="0"/>
        <c:axPos val="b"/>
        <c:numFmt formatCode="General" sourceLinked="1"/>
        <c:majorTickMark val="out"/>
        <c:minorTickMark val="none"/>
        <c:tickLblPos val="nextTo"/>
        <c:crossAx val="154310528"/>
        <c:crosses val="autoZero"/>
        <c:auto val="1"/>
        <c:lblAlgn val="ctr"/>
        <c:lblOffset val="100"/>
        <c:noMultiLvlLbl val="0"/>
      </c:catAx>
      <c:valAx>
        <c:axId val="154310528"/>
        <c:scaling>
          <c:orientation val="minMax"/>
          <c:min val="0"/>
        </c:scaling>
        <c:delete val="0"/>
        <c:axPos val="l"/>
        <c:majorGridlines/>
        <c:numFmt formatCode="#,##0" sourceLinked="1"/>
        <c:majorTickMark val="out"/>
        <c:minorTickMark val="none"/>
        <c:tickLblPos val="nextTo"/>
        <c:crossAx val="15430899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'Dumfries &amp; Galloway'!$B$70</c:f>
              <c:strCache>
                <c:ptCount val="1"/>
                <c:pt idx="0">
                  <c:v>Lower Quartile</c:v>
                </c:pt>
              </c:strCache>
            </c:strRef>
          </c:tx>
          <c:cat>
            <c:numRef>
              <c:f>'Dumfries &amp; Galloway'!$C$69:$J$69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Galloway'!$C$70:$J$70</c:f>
              <c:numCache>
                <c:formatCode>#,##0</c:formatCode>
                <c:ptCount val="8"/>
                <c:pt idx="0">
                  <c:v>260</c:v>
                </c:pt>
                <c:pt idx="1">
                  <c:v>255</c:v>
                </c:pt>
                <c:pt idx="2">
                  <c:v>250.47</c:v>
                </c:pt>
                <c:pt idx="3">
                  <c:v>250</c:v>
                </c:pt>
                <c:pt idx="4">
                  <c:v>255</c:v>
                </c:pt>
                <c:pt idx="5">
                  <c:v>257.5</c:v>
                </c:pt>
                <c:pt idx="6">
                  <c:v>260</c:v>
                </c:pt>
                <c:pt idx="7">
                  <c:v>255</c:v>
                </c:pt>
              </c:numCache>
            </c:numRef>
          </c:val>
          <c:smooth val="0"/>
        </c:ser>
        <c:ser>
          <c:idx val="1"/>
          <c:order val="1"/>
          <c:tx>
            <c:strRef>
              <c:f>'Dumfries &amp; Galloway'!$B$71</c:f>
              <c:strCache>
                <c:ptCount val="1"/>
                <c:pt idx="0">
                  <c:v>Median</c:v>
                </c:pt>
              </c:strCache>
            </c:strRef>
          </c:tx>
          <c:cat>
            <c:numRef>
              <c:f>'Dumfries &amp; Galloway'!$C$69:$J$69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Galloway'!$C$71:$J$71</c:f>
              <c:numCache>
                <c:formatCode>#,##0</c:formatCode>
                <c:ptCount val="8"/>
                <c:pt idx="0">
                  <c:v>285</c:v>
                </c:pt>
                <c:pt idx="1">
                  <c:v>275</c:v>
                </c:pt>
                <c:pt idx="2">
                  <c:v>275</c:v>
                </c:pt>
                <c:pt idx="3">
                  <c:v>265</c:v>
                </c:pt>
                <c:pt idx="4">
                  <c:v>271.67</c:v>
                </c:pt>
                <c:pt idx="5">
                  <c:v>281.81</c:v>
                </c:pt>
                <c:pt idx="6">
                  <c:v>282.5</c:v>
                </c:pt>
                <c:pt idx="7">
                  <c:v>287.5</c:v>
                </c:pt>
              </c:numCache>
            </c:numRef>
          </c:val>
          <c:smooth val="0"/>
        </c:ser>
        <c:ser>
          <c:idx val="2"/>
          <c:order val="2"/>
          <c:tx>
            <c:strRef>
              <c:f>'Dumfries &amp; Galloway'!$B$72</c:f>
              <c:strCache>
                <c:ptCount val="1"/>
                <c:pt idx="0">
                  <c:v>Mean</c:v>
                </c:pt>
              </c:strCache>
            </c:strRef>
          </c:tx>
          <c:cat>
            <c:numRef>
              <c:f>'Dumfries &amp; Galloway'!$C$69:$J$69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Galloway'!$C$72:$J$72</c:f>
              <c:numCache>
                <c:formatCode>#,##0</c:formatCode>
                <c:ptCount val="8"/>
                <c:pt idx="0">
                  <c:v>277.88</c:v>
                </c:pt>
                <c:pt idx="1">
                  <c:v>274.11</c:v>
                </c:pt>
                <c:pt idx="2">
                  <c:v>274.66000000000003</c:v>
                </c:pt>
                <c:pt idx="3">
                  <c:v>272.17</c:v>
                </c:pt>
                <c:pt idx="4">
                  <c:v>268.81</c:v>
                </c:pt>
                <c:pt idx="5">
                  <c:v>277.7</c:v>
                </c:pt>
                <c:pt idx="6">
                  <c:v>284.72000000000003</c:v>
                </c:pt>
                <c:pt idx="7">
                  <c:v>291.95</c:v>
                </c:pt>
              </c:numCache>
            </c:numRef>
          </c:val>
          <c:smooth val="0"/>
        </c:ser>
        <c:ser>
          <c:idx val="3"/>
          <c:order val="3"/>
          <c:tx>
            <c:strRef>
              <c:f>'Dumfries &amp; Galloway'!$B$73</c:f>
              <c:strCache>
                <c:ptCount val="1"/>
                <c:pt idx="0">
                  <c:v>Upper Quartile</c:v>
                </c:pt>
              </c:strCache>
            </c:strRef>
          </c:tx>
          <c:cat>
            <c:numRef>
              <c:f>'Dumfries &amp; Galloway'!$C$69:$J$69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Galloway'!$C$73:$J$73</c:f>
              <c:numCache>
                <c:formatCode>#,##0</c:formatCode>
                <c:ptCount val="8"/>
                <c:pt idx="0">
                  <c:v>299.99</c:v>
                </c:pt>
                <c:pt idx="1">
                  <c:v>290</c:v>
                </c:pt>
                <c:pt idx="2">
                  <c:v>305</c:v>
                </c:pt>
                <c:pt idx="3">
                  <c:v>293.8</c:v>
                </c:pt>
                <c:pt idx="4">
                  <c:v>285</c:v>
                </c:pt>
                <c:pt idx="5">
                  <c:v>305</c:v>
                </c:pt>
                <c:pt idx="6">
                  <c:v>305</c:v>
                </c:pt>
                <c:pt idx="7">
                  <c:v>334.52</c:v>
                </c:pt>
              </c:numCache>
            </c:numRef>
          </c:val>
          <c:smooth val="0"/>
        </c:ser>
        <c:dLbls>
          <c:showLegendKey val="0"/>
          <c:showVal val="0"/>
          <c:showCatName val="0"/>
          <c:showSerName val="0"/>
          <c:showPercent val="0"/>
          <c:showBubbleSize val="0"/>
        </c:dLbls>
        <c:marker val="1"/>
        <c:smooth val="0"/>
        <c:axId val="154214400"/>
        <c:axId val="154215936"/>
      </c:lineChart>
      <c:catAx>
        <c:axId val="154214400"/>
        <c:scaling>
          <c:orientation val="minMax"/>
        </c:scaling>
        <c:delete val="0"/>
        <c:axPos val="b"/>
        <c:numFmt formatCode="General" sourceLinked="1"/>
        <c:majorTickMark val="out"/>
        <c:minorTickMark val="none"/>
        <c:tickLblPos val="nextTo"/>
        <c:crossAx val="154215936"/>
        <c:crosses val="autoZero"/>
        <c:auto val="1"/>
        <c:lblAlgn val="ctr"/>
        <c:lblOffset val="100"/>
        <c:noMultiLvlLbl val="0"/>
      </c:catAx>
      <c:valAx>
        <c:axId val="154215936"/>
        <c:scaling>
          <c:orientation val="minMax"/>
          <c:min val="0"/>
        </c:scaling>
        <c:delete val="0"/>
        <c:axPos val="l"/>
        <c:majorGridlines/>
        <c:numFmt formatCode="#,##0" sourceLinked="1"/>
        <c:majorTickMark val="out"/>
        <c:minorTickMark val="none"/>
        <c:tickLblPos val="nextTo"/>
        <c:crossAx val="15421440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'Dumfries &amp; Galloway'!$N$70:$P$70</c:f>
              <c:strCache>
                <c:ptCount val="1"/>
                <c:pt idx="0">
                  <c:v>1 Bedroom </c:v>
                </c:pt>
              </c:strCache>
            </c:strRef>
          </c:tx>
          <c:invertIfNegative val="0"/>
          <c:cat>
            <c:numRef>
              <c:f>'Dumfries &amp; Galloway'!$Q$69:$X$69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Galloway'!$Q$70:$X$70</c:f>
              <c:numCache>
                <c:formatCode>0</c:formatCode>
                <c:ptCount val="8"/>
                <c:pt idx="0">
                  <c:v>58</c:v>
                </c:pt>
                <c:pt idx="1">
                  <c:v>82</c:v>
                </c:pt>
                <c:pt idx="2">
                  <c:v>97</c:v>
                </c:pt>
                <c:pt idx="3">
                  <c:v>102</c:v>
                </c:pt>
                <c:pt idx="4">
                  <c:v>114</c:v>
                </c:pt>
                <c:pt idx="5">
                  <c:v>110</c:v>
                </c:pt>
                <c:pt idx="6">
                  <c:v>109</c:v>
                </c:pt>
                <c:pt idx="7">
                  <c:v>110</c:v>
                </c:pt>
              </c:numCache>
            </c:numRef>
          </c:val>
        </c:ser>
        <c:ser>
          <c:idx val="1"/>
          <c:order val="1"/>
          <c:tx>
            <c:strRef>
              <c:f>'Dumfries &amp; Galloway'!$N$71:$P$71</c:f>
              <c:strCache>
                <c:ptCount val="1"/>
                <c:pt idx="0">
                  <c:v>2 Bedrooms</c:v>
                </c:pt>
              </c:strCache>
            </c:strRef>
          </c:tx>
          <c:invertIfNegative val="0"/>
          <c:cat>
            <c:numRef>
              <c:f>'Dumfries &amp; Galloway'!$Q$69:$X$69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Galloway'!$Q$71:$X$71</c:f>
              <c:numCache>
                <c:formatCode>0</c:formatCode>
                <c:ptCount val="8"/>
                <c:pt idx="0">
                  <c:v>180</c:v>
                </c:pt>
                <c:pt idx="1">
                  <c:v>280</c:v>
                </c:pt>
                <c:pt idx="2">
                  <c:v>322</c:v>
                </c:pt>
                <c:pt idx="3">
                  <c:v>339</c:v>
                </c:pt>
                <c:pt idx="4">
                  <c:v>363</c:v>
                </c:pt>
                <c:pt idx="5">
                  <c:v>371</c:v>
                </c:pt>
                <c:pt idx="6">
                  <c:v>341</c:v>
                </c:pt>
                <c:pt idx="7">
                  <c:v>330</c:v>
                </c:pt>
              </c:numCache>
            </c:numRef>
          </c:val>
        </c:ser>
        <c:ser>
          <c:idx val="2"/>
          <c:order val="2"/>
          <c:tx>
            <c:strRef>
              <c:f>'Dumfries &amp; Galloway'!$N$72:$P$72</c:f>
              <c:strCache>
                <c:ptCount val="1"/>
                <c:pt idx="0">
                  <c:v>3 Bedrooms</c:v>
                </c:pt>
              </c:strCache>
            </c:strRef>
          </c:tx>
          <c:invertIfNegative val="0"/>
          <c:cat>
            <c:numRef>
              <c:f>'Dumfries &amp; Galloway'!$Q$69:$X$69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Galloway'!$Q$72:$X$72</c:f>
              <c:numCache>
                <c:formatCode>0</c:formatCode>
                <c:ptCount val="8"/>
                <c:pt idx="0">
                  <c:v>145</c:v>
                </c:pt>
                <c:pt idx="1">
                  <c:v>200</c:v>
                </c:pt>
                <c:pt idx="2">
                  <c:v>256</c:v>
                </c:pt>
                <c:pt idx="3">
                  <c:v>259</c:v>
                </c:pt>
                <c:pt idx="4">
                  <c:v>284</c:v>
                </c:pt>
                <c:pt idx="5">
                  <c:v>234</c:v>
                </c:pt>
                <c:pt idx="6">
                  <c:v>206</c:v>
                </c:pt>
                <c:pt idx="7">
                  <c:v>190</c:v>
                </c:pt>
              </c:numCache>
            </c:numRef>
          </c:val>
        </c:ser>
        <c:ser>
          <c:idx val="3"/>
          <c:order val="3"/>
          <c:tx>
            <c:strRef>
              <c:f>'Dumfries &amp; Galloway'!$N$73:$P$73</c:f>
              <c:strCache>
                <c:ptCount val="1"/>
                <c:pt idx="0">
                  <c:v>4 Bedrooms</c:v>
                </c:pt>
              </c:strCache>
            </c:strRef>
          </c:tx>
          <c:invertIfNegative val="0"/>
          <c:cat>
            <c:numRef>
              <c:f>'Dumfries &amp; Galloway'!$Q$69:$X$69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Galloway'!$Q$73:$X$73</c:f>
              <c:numCache>
                <c:formatCode>0</c:formatCode>
                <c:ptCount val="8"/>
                <c:pt idx="0">
                  <c:v>65</c:v>
                </c:pt>
                <c:pt idx="1">
                  <c:v>80</c:v>
                </c:pt>
                <c:pt idx="2">
                  <c:v>80</c:v>
                </c:pt>
                <c:pt idx="3">
                  <c:v>80</c:v>
                </c:pt>
                <c:pt idx="4">
                  <c:v>65</c:v>
                </c:pt>
                <c:pt idx="5">
                  <c:v>62</c:v>
                </c:pt>
                <c:pt idx="6">
                  <c:v>62</c:v>
                </c:pt>
                <c:pt idx="7">
                  <c:v>54</c:v>
                </c:pt>
              </c:numCache>
            </c:numRef>
          </c:val>
        </c:ser>
        <c:ser>
          <c:idx val="4"/>
          <c:order val="4"/>
          <c:tx>
            <c:strRef>
              <c:f>'Dumfries &amp; Galloway'!$N$74:$P$74</c:f>
              <c:strCache>
                <c:ptCount val="1"/>
                <c:pt idx="0">
                  <c:v>1 Bedroom Shared</c:v>
                </c:pt>
              </c:strCache>
            </c:strRef>
          </c:tx>
          <c:invertIfNegative val="0"/>
          <c:cat>
            <c:numRef>
              <c:f>'Dumfries &amp; Galloway'!$Q$69:$X$69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Galloway'!$Q$74:$X$74</c:f>
              <c:numCache>
                <c:formatCode>0</c:formatCode>
                <c:ptCount val="8"/>
                <c:pt idx="0">
                  <c:v>50</c:v>
                </c:pt>
                <c:pt idx="1">
                  <c:v>59</c:v>
                </c:pt>
                <c:pt idx="2">
                  <c:v>55</c:v>
                </c:pt>
                <c:pt idx="3">
                  <c:v>65</c:v>
                </c:pt>
                <c:pt idx="4">
                  <c:v>74</c:v>
                </c:pt>
                <c:pt idx="5">
                  <c:v>80</c:v>
                </c:pt>
                <c:pt idx="6">
                  <c:v>82</c:v>
                </c:pt>
                <c:pt idx="7">
                  <c:v>98</c:v>
                </c:pt>
              </c:numCache>
            </c:numRef>
          </c:val>
        </c:ser>
        <c:dLbls>
          <c:showLegendKey val="0"/>
          <c:showVal val="0"/>
          <c:showCatName val="0"/>
          <c:showSerName val="0"/>
          <c:showPercent val="0"/>
          <c:showBubbleSize val="0"/>
        </c:dLbls>
        <c:gapWidth val="150"/>
        <c:overlap val="100"/>
        <c:axId val="154247552"/>
        <c:axId val="154249088"/>
      </c:barChart>
      <c:catAx>
        <c:axId val="154247552"/>
        <c:scaling>
          <c:orientation val="minMax"/>
        </c:scaling>
        <c:delete val="0"/>
        <c:axPos val="b"/>
        <c:numFmt formatCode="General" sourceLinked="1"/>
        <c:majorTickMark val="out"/>
        <c:minorTickMark val="none"/>
        <c:tickLblPos val="nextTo"/>
        <c:crossAx val="154249088"/>
        <c:crosses val="autoZero"/>
        <c:auto val="1"/>
        <c:lblAlgn val="ctr"/>
        <c:lblOffset val="100"/>
        <c:noMultiLvlLbl val="0"/>
      </c:catAx>
      <c:valAx>
        <c:axId val="154249088"/>
        <c:scaling>
          <c:orientation val="minMax"/>
        </c:scaling>
        <c:delete val="0"/>
        <c:axPos val="l"/>
        <c:majorGridlines/>
        <c:numFmt formatCode="0%" sourceLinked="1"/>
        <c:majorTickMark val="out"/>
        <c:minorTickMark val="none"/>
        <c:tickLblPos val="nextTo"/>
        <c:crossAx val="154247552"/>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layout/>
      <c:overlay val="0"/>
    </c:title>
    <c:autoTitleDeleted val="0"/>
    <c:plotArea>
      <c:layout/>
      <c:lineChart>
        <c:grouping val="standard"/>
        <c:varyColors val="0"/>
        <c:ser>
          <c:idx val="0"/>
          <c:order val="0"/>
          <c:tx>
            <c:strRef>
              <c:f>'Dumfries &amp; Galloway'!$AI$93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1463212898672952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'Dumfries &amp; Galloway'!$AI$94</c:f>
              <c:strCache>
                <c:ptCount val="1"/>
                <c:pt idx="0">
                  <c:v>Dumfries and Galloway</c:v>
                </c:pt>
              </c:strCache>
            </c:strRef>
          </c:tx>
          <c:dLbls>
            <c:dLbl>
              <c:idx val="7"/>
              <c:layout>
                <c:manualLayout>
                  <c:x val="-5.4657996246511402E-2"/>
                  <c:y val="6.1463212898672875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Galloway'!$AJ$94:$AQ$94</c:f>
              <c:numCache>
                <c:formatCode>0</c:formatCode>
                <c:ptCount val="8"/>
                <c:pt idx="0">
                  <c:v>435.12</c:v>
                </c:pt>
                <c:pt idx="1">
                  <c:v>444.21</c:v>
                </c:pt>
                <c:pt idx="2">
                  <c:v>443.75</c:v>
                </c:pt>
                <c:pt idx="3">
                  <c:v>444.46</c:v>
                </c:pt>
                <c:pt idx="4">
                  <c:v>442.14</c:v>
                </c:pt>
                <c:pt idx="5">
                  <c:v>446.25</c:v>
                </c:pt>
                <c:pt idx="6">
                  <c:v>446.89</c:v>
                </c:pt>
                <c:pt idx="7">
                  <c:v>453.39</c:v>
                </c:pt>
              </c:numCache>
            </c:numRef>
          </c:val>
          <c:smooth val="0"/>
        </c:ser>
        <c:dLbls>
          <c:showLegendKey val="0"/>
          <c:showVal val="0"/>
          <c:showCatName val="0"/>
          <c:showSerName val="0"/>
          <c:showPercent val="0"/>
          <c:showBubbleSize val="0"/>
        </c:dLbls>
        <c:marker val="1"/>
        <c:smooth val="0"/>
        <c:axId val="154631168"/>
        <c:axId val="154637056"/>
      </c:lineChart>
      <c:catAx>
        <c:axId val="154631168"/>
        <c:scaling>
          <c:orientation val="minMax"/>
        </c:scaling>
        <c:delete val="0"/>
        <c:axPos val="b"/>
        <c:numFmt formatCode="General" sourceLinked="1"/>
        <c:majorTickMark val="out"/>
        <c:minorTickMark val="none"/>
        <c:tickLblPos val="nextTo"/>
        <c:crossAx val="154637056"/>
        <c:crosses val="autoZero"/>
        <c:auto val="1"/>
        <c:lblAlgn val="ctr"/>
        <c:lblOffset val="100"/>
        <c:noMultiLvlLbl val="0"/>
      </c:catAx>
      <c:valAx>
        <c:axId val="154637056"/>
        <c:scaling>
          <c:orientation val="minMax"/>
        </c:scaling>
        <c:delete val="0"/>
        <c:axPos val="l"/>
        <c:majorGridlines/>
        <c:numFmt formatCode="#,##0" sourceLinked="1"/>
        <c:majorTickMark val="out"/>
        <c:minorTickMark val="none"/>
        <c:tickLblPos val="nextTo"/>
        <c:crossAx val="154631168"/>
        <c:crosses val="autoZero"/>
        <c:crossBetween val="between"/>
      </c:valAx>
    </c:plotArea>
    <c:legend>
      <c:legendPos val="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'Dumfries &amp; Galloway'!$B$26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Galloway'!$C$26:$J$26</c:f>
              <c:numCache>
                <c:formatCode>#,##0</c:formatCode>
                <c:ptCount val="8"/>
                <c:pt idx="0">
                  <c:v>325</c:v>
                </c:pt>
                <c:pt idx="1">
                  <c:v>340</c:v>
                </c:pt>
                <c:pt idx="2">
                  <c:v>350</c:v>
                </c:pt>
                <c:pt idx="3">
                  <c:v>350</c:v>
                </c:pt>
                <c:pt idx="4">
                  <c:v>350</c:v>
                </c:pt>
                <c:pt idx="5">
                  <c:v>350</c:v>
                </c:pt>
                <c:pt idx="6">
                  <c:v>369.35</c:v>
                </c:pt>
                <c:pt idx="7">
                  <c:v>350</c:v>
                </c:pt>
              </c:numCache>
            </c:numRef>
          </c:val>
          <c:smooth val="0"/>
        </c:ser>
        <c:ser>
          <c:idx val="1"/>
          <c:order val="1"/>
          <c:tx>
            <c:strRef>
              <c:f>'Dumfries &amp; Galloway'!$B$27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Galloway'!$C$27:$J$27</c:f>
              <c:numCache>
                <c:formatCode>#,##0</c:formatCode>
                <c:ptCount val="8"/>
                <c:pt idx="0">
                  <c:v>360</c:v>
                </c:pt>
                <c:pt idx="1">
                  <c:v>375</c:v>
                </c:pt>
                <c:pt idx="2">
                  <c:v>370</c:v>
                </c:pt>
                <c:pt idx="3">
                  <c:v>375</c:v>
                </c:pt>
                <c:pt idx="4">
                  <c:v>375</c:v>
                </c:pt>
                <c:pt idx="5">
                  <c:v>375</c:v>
                </c:pt>
                <c:pt idx="6">
                  <c:v>380</c:v>
                </c:pt>
                <c:pt idx="7">
                  <c:v>390</c:v>
                </c:pt>
              </c:numCache>
            </c:numRef>
          </c:val>
          <c:smooth val="0"/>
        </c:ser>
        <c:ser>
          <c:idx val="2"/>
          <c:order val="2"/>
          <c:tx>
            <c:strRef>
              <c:f>'Dumfries &amp; Galloway'!$B$28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Galloway'!$C$28:$J$28</c:f>
              <c:numCache>
                <c:formatCode>#,##0</c:formatCode>
                <c:ptCount val="8"/>
                <c:pt idx="0">
                  <c:v>358.94</c:v>
                </c:pt>
                <c:pt idx="1">
                  <c:v>367.22</c:v>
                </c:pt>
                <c:pt idx="2">
                  <c:v>366.47</c:v>
                </c:pt>
                <c:pt idx="3">
                  <c:v>374.15</c:v>
                </c:pt>
                <c:pt idx="4">
                  <c:v>369.27</c:v>
                </c:pt>
                <c:pt idx="5">
                  <c:v>373.39</c:v>
                </c:pt>
                <c:pt idx="6">
                  <c:v>384.25</c:v>
                </c:pt>
                <c:pt idx="7">
                  <c:v>383.46</c:v>
                </c:pt>
              </c:numCache>
            </c:numRef>
          </c:val>
          <c:smooth val="0"/>
        </c:ser>
        <c:ser>
          <c:idx val="3"/>
          <c:order val="3"/>
          <c:tx>
            <c:strRef>
              <c:f>'Dumfries &amp; Galloway'!$B$29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Galloway'!$C$29:$J$29</c:f>
              <c:numCache>
                <c:formatCode>#,##0</c:formatCode>
                <c:ptCount val="8"/>
                <c:pt idx="0">
                  <c:v>390</c:v>
                </c:pt>
                <c:pt idx="1">
                  <c:v>395</c:v>
                </c:pt>
                <c:pt idx="2">
                  <c:v>395</c:v>
                </c:pt>
                <c:pt idx="3">
                  <c:v>395</c:v>
                </c:pt>
                <c:pt idx="4">
                  <c:v>390</c:v>
                </c:pt>
                <c:pt idx="5">
                  <c:v>400</c:v>
                </c:pt>
                <c:pt idx="6">
                  <c:v>400</c:v>
                </c:pt>
                <c:pt idx="7">
                  <c:v>400</c:v>
                </c:pt>
              </c:numCache>
            </c:numRef>
          </c:val>
          <c:smooth val="0"/>
        </c:ser>
        <c:dLbls>
          <c:showLegendKey val="0"/>
          <c:showVal val="0"/>
          <c:showCatName val="0"/>
          <c:showSerName val="0"/>
          <c:showPercent val="0"/>
          <c:showBubbleSize val="0"/>
        </c:dLbls>
        <c:marker val="1"/>
        <c:smooth val="0"/>
        <c:axId val="154745856"/>
        <c:axId val="154751744"/>
      </c:lineChart>
      <c:catAx>
        <c:axId val="154745856"/>
        <c:scaling>
          <c:orientation val="minMax"/>
        </c:scaling>
        <c:delete val="0"/>
        <c:axPos val="b"/>
        <c:numFmt formatCode="General" sourceLinked="1"/>
        <c:majorTickMark val="out"/>
        <c:minorTickMark val="none"/>
        <c:tickLblPos val="nextTo"/>
        <c:crossAx val="154751744"/>
        <c:crosses val="autoZero"/>
        <c:auto val="1"/>
        <c:lblAlgn val="ctr"/>
        <c:lblOffset val="100"/>
        <c:noMultiLvlLbl val="0"/>
      </c:catAx>
      <c:valAx>
        <c:axId val="154751744"/>
        <c:scaling>
          <c:orientation val="minMax"/>
          <c:min val="0"/>
        </c:scaling>
        <c:delete val="0"/>
        <c:axPos val="l"/>
        <c:majorGridlines/>
        <c:numFmt formatCode="#,##0" sourceLinked="1"/>
        <c:majorTickMark val="out"/>
        <c:minorTickMark val="none"/>
        <c:tickLblPos val="nextTo"/>
        <c:crossAx val="154745856"/>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'Dumfries &amp; Galloway'!$N$26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Galloway'!$O$26:$V$26</c:f>
              <c:numCache>
                <c:formatCode>#,##0</c:formatCode>
                <c:ptCount val="8"/>
                <c:pt idx="0">
                  <c:v>400</c:v>
                </c:pt>
                <c:pt idx="1">
                  <c:v>420</c:v>
                </c:pt>
                <c:pt idx="2">
                  <c:v>420</c:v>
                </c:pt>
                <c:pt idx="3">
                  <c:v>425</c:v>
                </c:pt>
                <c:pt idx="4">
                  <c:v>410</c:v>
                </c:pt>
                <c:pt idx="5">
                  <c:v>420</c:v>
                </c:pt>
                <c:pt idx="6">
                  <c:v>420</c:v>
                </c:pt>
                <c:pt idx="7">
                  <c:v>425</c:v>
                </c:pt>
              </c:numCache>
            </c:numRef>
          </c:val>
          <c:smooth val="0"/>
        </c:ser>
        <c:ser>
          <c:idx val="1"/>
          <c:order val="1"/>
          <c:tx>
            <c:strRef>
              <c:f>'Dumfries &amp; Galloway'!$N$27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Galloway'!$O$27:$V$27</c:f>
              <c:numCache>
                <c:formatCode>#,##0</c:formatCode>
                <c:ptCount val="8"/>
                <c:pt idx="0">
                  <c:v>430</c:v>
                </c:pt>
                <c:pt idx="1">
                  <c:v>450</c:v>
                </c:pt>
                <c:pt idx="2">
                  <c:v>450</c:v>
                </c:pt>
                <c:pt idx="3">
                  <c:v>450</c:v>
                </c:pt>
                <c:pt idx="4">
                  <c:v>450</c:v>
                </c:pt>
                <c:pt idx="5">
                  <c:v>450</c:v>
                </c:pt>
                <c:pt idx="6">
                  <c:v>450</c:v>
                </c:pt>
                <c:pt idx="7">
                  <c:v>450</c:v>
                </c:pt>
              </c:numCache>
            </c:numRef>
          </c:val>
          <c:smooth val="0"/>
        </c:ser>
        <c:ser>
          <c:idx val="2"/>
          <c:order val="2"/>
          <c:tx>
            <c:strRef>
              <c:f>'Dumfries &amp; Galloway'!$N$28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Galloway'!$O$28:$V$28</c:f>
              <c:numCache>
                <c:formatCode>#,##0</c:formatCode>
                <c:ptCount val="8"/>
                <c:pt idx="0">
                  <c:v>435.12</c:v>
                </c:pt>
                <c:pt idx="1">
                  <c:v>444.21</c:v>
                </c:pt>
                <c:pt idx="2">
                  <c:v>443.75</c:v>
                </c:pt>
                <c:pt idx="3">
                  <c:v>444.46</c:v>
                </c:pt>
                <c:pt idx="4">
                  <c:v>442.14</c:v>
                </c:pt>
                <c:pt idx="5">
                  <c:v>446.25</c:v>
                </c:pt>
                <c:pt idx="6">
                  <c:v>446.89</c:v>
                </c:pt>
                <c:pt idx="7">
                  <c:v>453.39</c:v>
                </c:pt>
              </c:numCache>
            </c:numRef>
          </c:val>
          <c:smooth val="0"/>
        </c:ser>
        <c:ser>
          <c:idx val="3"/>
          <c:order val="3"/>
          <c:tx>
            <c:strRef>
              <c:f>'Dumfries &amp; Galloway'!$N$29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Galloway'!$O$29:$V$29</c:f>
              <c:numCache>
                <c:formatCode>#,##0</c:formatCode>
                <c:ptCount val="8"/>
                <c:pt idx="0">
                  <c:v>475</c:v>
                </c:pt>
                <c:pt idx="1">
                  <c:v>475</c:v>
                </c:pt>
                <c:pt idx="2">
                  <c:v>475</c:v>
                </c:pt>
                <c:pt idx="3">
                  <c:v>475</c:v>
                </c:pt>
                <c:pt idx="4">
                  <c:v>475</c:v>
                </c:pt>
                <c:pt idx="5">
                  <c:v>475</c:v>
                </c:pt>
                <c:pt idx="6">
                  <c:v>475</c:v>
                </c:pt>
                <c:pt idx="7">
                  <c:v>475</c:v>
                </c:pt>
              </c:numCache>
            </c:numRef>
          </c:val>
          <c:smooth val="0"/>
        </c:ser>
        <c:dLbls>
          <c:showLegendKey val="0"/>
          <c:showVal val="0"/>
          <c:showCatName val="0"/>
          <c:showSerName val="0"/>
          <c:showPercent val="0"/>
          <c:showBubbleSize val="0"/>
        </c:dLbls>
        <c:marker val="1"/>
        <c:smooth val="0"/>
        <c:axId val="154778240"/>
        <c:axId val="154792320"/>
      </c:lineChart>
      <c:catAx>
        <c:axId val="154778240"/>
        <c:scaling>
          <c:orientation val="minMax"/>
        </c:scaling>
        <c:delete val="0"/>
        <c:axPos val="b"/>
        <c:numFmt formatCode="General" sourceLinked="1"/>
        <c:majorTickMark val="out"/>
        <c:minorTickMark val="none"/>
        <c:tickLblPos val="nextTo"/>
        <c:crossAx val="154792320"/>
        <c:crosses val="autoZero"/>
        <c:auto val="1"/>
        <c:lblAlgn val="ctr"/>
        <c:lblOffset val="100"/>
        <c:noMultiLvlLbl val="0"/>
      </c:catAx>
      <c:valAx>
        <c:axId val="154792320"/>
        <c:scaling>
          <c:orientation val="minMax"/>
          <c:min val="0"/>
        </c:scaling>
        <c:delete val="0"/>
        <c:axPos val="l"/>
        <c:majorGridlines/>
        <c:numFmt formatCode="#,##0" sourceLinked="1"/>
        <c:majorTickMark val="out"/>
        <c:minorTickMark val="none"/>
        <c:tickLblPos val="nextTo"/>
        <c:crossAx val="154778240"/>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'Dumfries &amp; Galloway'!$B$48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Galloway'!$C$48:$J$48</c:f>
              <c:numCache>
                <c:formatCode>#,##0</c:formatCode>
                <c:ptCount val="8"/>
                <c:pt idx="0">
                  <c:v>440</c:v>
                </c:pt>
                <c:pt idx="1">
                  <c:v>450</c:v>
                </c:pt>
                <c:pt idx="2">
                  <c:v>450</c:v>
                </c:pt>
                <c:pt idx="3">
                  <c:v>475</c:v>
                </c:pt>
                <c:pt idx="4">
                  <c:v>450</c:v>
                </c:pt>
                <c:pt idx="5">
                  <c:v>450</c:v>
                </c:pt>
                <c:pt idx="6">
                  <c:v>450</c:v>
                </c:pt>
                <c:pt idx="7">
                  <c:v>460</c:v>
                </c:pt>
              </c:numCache>
            </c:numRef>
          </c:val>
          <c:smooth val="0"/>
        </c:ser>
        <c:ser>
          <c:idx val="1"/>
          <c:order val="1"/>
          <c:tx>
            <c:strRef>
              <c:f>'Dumfries &amp; Galloway'!$B$49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Galloway'!$C$49:$J$49</c:f>
              <c:numCache>
                <c:formatCode>#,##0</c:formatCode>
                <c:ptCount val="8"/>
                <c:pt idx="0">
                  <c:v>485</c:v>
                </c:pt>
                <c:pt idx="1">
                  <c:v>500</c:v>
                </c:pt>
                <c:pt idx="2">
                  <c:v>500</c:v>
                </c:pt>
                <c:pt idx="3">
                  <c:v>500</c:v>
                </c:pt>
                <c:pt idx="4">
                  <c:v>500</c:v>
                </c:pt>
                <c:pt idx="5">
                  <c:v>500</c:v>
                </c:pt>
                <c:pt idx="6">
                  <c:v>500</c:v>
                </c:pt>
                <c:pt idx="7">
                  <c:v>500</c:v>
                </c:pt>
              </c:numCache>
            </c:numRef>
          </c:val>
          <c:smooth val="0"/>
        </c:ser>
        <c:ser>
          <c:idx val="2"/>
          <c:order val="2"/>
          <c:tx>
            <c:strRef>
              <c:f>'Dumfries &amp; Galloway'!$B$50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Galloway'!$C$50:$J$50</c:f>
              <c:numCache>
                <c:formatCode>#,##0</c:formatCode>
                <c:ptCount val="8"/>
                <c:pt idx="0">
                  <c:v>499.63</c:v>
                </c:pt>
                <c:pt idx="1">
                  <c:v>509.58</c:v>
                </c:pt>
                <c:pt idx="2">
                  <c:v>507.7</c:v>
                </c:pt>
                <c:pt idx="3">
                  <c:v>508.44</c:v>
                </c:pt>
                <c:pt idx="4">
                  <c:v>511.86</c:v>
                </c:pt>
                <c:pt idx="5">
                  <c:v>505.94</c:v>
                </c:pt>
                <c:pt idx="6">
                  <c:v>513.91</c:v>
                </c:pt>
                <c:pt idx="7">
                  <c:v>526.20000000000005</c:v>
                </c:pt>
              </c:numCache>
            </c:numRef>
          </c:val>
          <c:smooth val="0"/>
        </c:ser>
        <c:ser>
          <c:idx val="3"/>
          <c:order val="3"/>
          <c:tx>
            <c:strRef>
              <c:f>'Dumfries &amp; Galloway'!$B$51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Galloway'!$C$51:$J$51</c:f>
              <c:numCache>
                <c:formatCode>#,##0</c:formatCode>
                <c:ptCount val="8"/>
                <c:pt idx="0">
                  <c:v>550</c:v>
                </c:pt>
                <c:pt idx="1">
                  <c:v>560</c:v>
                </c:pt>
                <c:pt idx="2">
                  <c:v>550</c:v>
                </c:pt>
                <c:pt idx="3">
                  <c:v>550</c:v>
                </c:pt>
                <c:pt idx="4">
                  <c:v>550</c:v>
                </c:pt>
                <c:pt idx="5">
                  <c:v>550</c:v>
                </c:pt>
                <c:pt idx="6">
                  <c:v>550</c:v>
                </c:pt>
                <c:pt idx="7">
                  <c:v>575</c:v>
                </c:pt>
              </c:numCache>
            </c:numRef>
          </c:val>
          <c:smooth val="0"/>
        </c:ser>
        <c:dLbls>
          <c:showLegendKey val="0"/>
          <c:showVal val="0"/>
          <c:showCatName val="0"/>
          <c:showSerName val="0"/>
          <c:showPercent val="0"/>
          <c:showBubbleSize val="0"/>
        </c:dLbls>
        <c:marker val="1"/>
        <c:smooth val="0"/>
        <c:axId val="154687744"/>
        <c:axId val="154697728"/>
      </c:lineChart>
      <c:catAx>
        <c:axId val="154687744"/>
        <c:scaling>
          <c:orientation val="minMax"/>
        </c:scaling>
        <c:delete val="0"/>
        <c:axPos val="b"/>
        <c:numFmt formatCode="General" sourceLinked="1"/>
        <c:majorTickMark val="out"/>
        <c:minorTickMark val="none"/>
        <c:tickLblPos val="nextTo"/>
        <c:crossAx val="154697728"/>
        <c:crosses val="autoZero"/>
        <c:auto val="1"/>
        <c:lblAlgn val="ctr"/>
        <c:lblOffset val="100"/>
        <c:noMultiLvlLbl val="0"/>
      </c:catAx>
      <c:valAx>
        <c:axId val="154697728"/>
        <c:scaling>
          <c:orientation val="minMax"/>
          <c:min val="0"/>
        </c:scaling>
        <c:delete val="0"/>
        <c:axPos val="l"/>
        <c:majorGridlines/>
        <c:numFmt formatCode="#,##0" sourceLinked="1"/>
        <c:majorTickMark val="out"/>
        <c:minorTickMark val="none"/>
        <c:tickLblPos val="nextTo"/>
        <c:crossAx val="15468774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'Dumfries &amp; Galloway'!$N$48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Galloway'!$O$48:$V$48</c:f>
              <c:numCache>
                <c:formatCode>#,##0</c:formatCode>
                <c:ptCount val="8"/>
                <c:pt idx="0">
                  <c:v>500</c:v>
                </c:pt>
                <c:pt idx="1">
                  <c:v>550</c:v>
                </c:pt>
                <c:pt idx="2">
                  <c:v>545</c:v>
                </c:pt>
                <c:pt idx="3">
                  <c:v>550</c:v>
                </c:pt>
                <c:pt idx="4">
                  <c:v>550</c:v>
                </c:pt>
                <c:pt idx="5">
                  <c:v>550</c:v>
                </c:pt>
                <c:pt idx="6">
                  <c:v>550</c:v>
                </c:pt>
                <c:pt idx="7">
                  <c:v>550</c:v>
                </c:pt>
              </c:numCache>
            </c:numRef>
          </c:val>
          <c:smooth val="0"/>
        </c:ser>
        <c:ser>
          <c:idx val="1"/>
          <c:order val="1"/>
          <c:tx>
            <c:strRef>
              <c:f>'Dumfries &amp; Galloway'!$N$49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Galloway'!$O$49:$V$49</c:f>
              <c:numCache>
                <c:formatCode>#,##0</c:formatCode>
                <c:ptCount val="8"/>
                <c:pt idx="0">
                  <c:v>600</c:v>
                </c:pt>
                <c:pt idx="1">
                  <c:v>650</c:v>
                </c:pt>
                <c:pt idx="2">
                  <c:v>622.5</c:v>
                </c:pt>
                <c:pt idx="3">
                  <c:v>632.5</c:v>
                </c:pt>
                <c:pt idx="4">
                  <c:v>650</c:v>
                </c:pt>
                <c:pt idx="5">
                  <c:v>650</c:v>
                </c:pt>
                <c:pt idx="6">
                  <c:v>650</c:v>
                </c:pt>
                <c:pt idx="7">
                  <c:v>650</c:v>
                </c:pt>
              </c:numCache>
            </c:numRef>
          </c:val>
          <c:smooth val="0"/>
        </c:ser>
        <c:ser>
          <c:idx val="2"/>
          <c:order val="2"/>
          <c:tx>
            <c:strRef>
              <c:f>'Dumfries &amp; Galloway'!$N$50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Galloway'!$O$50:$V$50</c:f>
              <c:numCache>
                <c:formatCode>#,##0</c:formatCode>
                <c:ptCount val="8"/>
                <c:pt idx="0">
                  <c:v>620.08000000000004</c:v>
                </c:pt>
                <c:pt idx="1">
                  <c:v>648.78</c:v>
                </c:pt>
                <c:pt idx="2">
                  <c:v>632.94000000000005</c:v>
                </c:pt>
                <c:pt idx="3">
                  <c:v>635.38</c:v>
                </c:pt>
                <c:pt idx="4">
                  <c:v>636.91999999999996</c:v>
                </c:pt>
                <c:pt idx="5">
                  <c:v>646.85</c:v>
                </c:pt>
                <c:pt idx="6">
                  <c:v>645.80999999999995</c:v>
                </c:pt>
                <c:pt idx="7">
                  <c:v>702.46</c:v>
                </c:pt>
              </c:numCache>
            </c:numRef>
          </c:val>
          <c:smooth val="0"/>
        </c:ser>
        <c:ser>
          <c:idx val="3"/>
          <c:order val="3"/>
          <c:tx>
            <c:strRef>
              <c:f>'Dumfries &amp; Galloway'!$N$51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Galloway'!$O$51:$V$51</c:f>
              <c:numCache>
                <c:formatCode>#,##0</c:formatCode>
                <c:ptCount val="8"/>
                <c:pt idx="0">
                  <c:v>700</c:v>
                </c:pt>
                <c:pt idx="1">
                  <c:v>700</c:v>
                </c:pt>
                <c:pt idx="2">
                  <c:v>675</c:v>
                </c:pt>
                <c:pt idx="3">
                  <c:v>700</c:v>
                </c:pt>
                <c:pt idx="4">
                  <c:v>700</c:v>
                </c:pt>
                <c:pt idx="5">
                  <c:v>750</c:v>
                </c:pt>
                <c:pt idx="6">
                  <c:v>750</c:v>
                </c:pt>
                <c:pt idx="7">
                  <c:v>750</c:v>
                </c:pt>
              </c:numCache>
            </c:numRef>
          </c:val>
          <c:smooth val="0"/>
        </c:ser>
        <c:dLbls>
          <c:showLegendKey val="0"/>
          <c:showVal val="0"/>
          <c:showCatName val="0"/>
          <c:showSerName val="0"/>
          <c:showPercent val="0"/>
          <c:showBubbleSize val="0"/>
        </c:dLbls>
        <c:marker val="1"/>
        <c:smooth val="0"/>
        <c:axId val="154728320"/>
        <c:axId val="154729856"/>
      </c:lineChart>
      <c:catAx>
        <c:axId val="154728320"/>
        <c:scaling>
          <c:orientation val="minMax"/>
        </c:scaling>
        <c:delete val="0"/>
        <c:axPos val="b"/>
        <c:numFmt formatCode="General" sourceLinked="1"/>
        <c:majorTickMark val="out"/>
        <c:minorTickMark val="none"/>
        <c:tickLblPos val="nextTo"/>
        <c:crossAx val="154729856"/>
        <c:crosses val="autoZero"/>
        <c:auto val="1"/>
        <c:lblAlgn val="ctr"/>
        <c:lblOffset val="100"/>
        <c:noMultiLvlLbl val="0"/>
      </c:catAx>
      <c:valAx>
        <c:axId val="154729856"/>
        <c:scaling>
          <c:orientation val="minMax"/>
          <c:min val="0"/>
        </c:scaling>
        <c:delete val="0"/>
        <c:axPos val="l"/>
        <c:majorGridlines/>
        <c:numFmt formatCode="#,##0" sourceLinked="1"/>
        <c:majorTickMark val="out"/>
        <c:minorTickMark val="none"/>
        <c:tickLblPos val="nextTo"/>
        <c:crossAx val="154728320"/>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'Dumfries &amp; Galloway'!$B$70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Galloway'!$C$70:$J$70</c:f>
              <c:numCache>
                <c:formatCode>#,##0</c:formatCode>
                <c:ptCount val="8"/>
                <c:pt idx="0">
                  <c:v>260</c:v>
                </c:pt>
                <c:pt idx="1">
                  <c:v>255</c:v>
                </c:pt>
                <c:pt idx="2">
                  <c:v>250.47</c:v>
                </c:pt>
                <c:pt idx="3">
                  <c:v>250</c:v>
                </c:pt>
                <c:pt idx="4">
                  <c:v>255</c:v>
                </c:pt>
                <c:pt idx="5">
                  <c:v>257.5</c:v>
                </c:pt>
                <c:pt idx="6">
                  <c:v>260</c:v>
                </c:pt>
                <c:pt idx="7">
                  <c:v>255</c:v>
                </c:pt>
              </c:numCache>
            </c:numRef>
          </c:val>
          <c:smooth val="0"/>
        </c:ser>
        <c:ser>
          <c:idx val="1"/>
          <c:order val="1"/>
          <c:tx>
            <c:strRef>
              <c:f>'Dumfries &amp; Galloway'!$B$71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Galloway'!$C$71:$J$71</c:f>
              <c:numCache>
                <c:formatCode>#,##0</c:formatCode>
                <c:ptCount val="8"/>
                <c:pt idx="0">
                  <c:v>285</c:v>
                </c:pt>
                <c:pt idx="1">
                  <c:v>275</c:v>
                </c:pt>
                <c:pt idx="2">
                  <c:v>275</c:v>
                </c:pt>
                <c:pt idx="3">
                  <c:v>265</c:v>
                </c:pt>
                <c:pt idx="4">
                  <c:v>271.67</c:v>
                </c:pt>
                <c:pt idx="5">
                  <c:v>281.81</c:v>
                </c:pt>
                <c:pt idx="6">
                  <c:v>282.5</c:v>
                </c:pt>
                <c:pt idx="7">
                  <c:v>287.5</c:v>
                </c:pt>
              </c:numCache>
            </c:numRef>
          </c:val>
          <c:smooth val="0"/>
        </c:ser>
        <c:ser>
          <c:idx val="2"/>
          <c:order val="2"/>
          <c:tx>
            <c:strRef>
              <c:f>'Dumfries &amp; Galloway'!$B$72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Galloway'!$C$72:$J$72</c:f>
              <c:numCache>
                <c:formatCode>#,##0</c:formatCode>
                <c:ptCount val="8"/>
                <c:pt idx="0">
                  <c:v>277.88</c:v>
                </c:pt>
                <c:pt idx="1">
                  <c:v>274.11</c:v>
                </c:pt>
                <c:pt idx="2">
                  <c:v>274.66000000000003</c:v>
                </c:pt>
                <c:pt idx="3">
                  <c:v>272.17</c:v>
                </c:pt>
                <c:pt idx="4">
                  <c:v>268.81</c:v>
                </c:pt>
                <c:pt idx="5">
                  <c:v>277.7</c:v>
                </c:pt>
                <c:pt idx="6">
                  <c:v>284.72000000000003</c:v>
                </c:pt>
                <c:pt idx="7">
                  <c:v>291.95</c:v>
                </c:pt>
              </c:numCache>
            </c:numRef>
          </c:val>
          <c:smooth val="0"/>
        </c:ser>
        <c:ser>
          <c:idx val="3"/>
          <c:order val="3"/>
          <c:tx>
            <c:strRef>
              <c:f>'Dumfries &amp; Galloway'!$B$73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Galloway'!$C$73:$J$73</c:f>
              <c:numCache>
                <c:formatCode>#,##0</c:formatCode>
                <c:ptCount val="8"/>
                <c:pt idx="0">
                  <c:v>299.99</c:v>
                </c:pt>
                <c:pt idx="1">
                  <c:v>290</c:v>
                </c:pt>
                <c:pt idx="2">
                  <c:v>305</c:v>
                </c:pt>
                <c:pt idx="3">
                  <c:v>293.8</c:v>
                </c:pt>
                <c:pt idx="4">
                  <c:v>285</c:v>
                </c:pt>
                <c:pt idx="5">
                  <c:v>305</c:v>
                </c:pt>
                <c:pt idx="6">
                  <c:v>305</c:v>
                </c:pt>
                <c:pt idx="7">
                  <c:v>334.52</c:v>
                </c:pt>
              </c:numCache>
            </c:numRef>
          </c:val>
          <c:smooth val="0"/>
        </c:ser>
        <c:dLbls>
          <c:showLegendKey val="0"/>
          <c:showVal val="0"/>
          <c:showCatName val="0"/>
          <c:showSerName val="0"/>
          <c:showPercent val="0"/>
          <c:showBubbleSize val="0"/>
        </c:dLbls>
        <c:marker val="1"/>
        <c:smooth val="0"/>
        <c:axId val="154449408"/>
        <c:axId val="154450944"/>
      </c:lineChart>
      <c:catAx>
        <c:axId val="154449408"/>
        <c:scaling>
          <c:orientation val="minMax"/>
        </c:scaling>
        <c:delete val="0"/>
        <c:axPos val="b"/>
        <c:numFmt formatCode="General" sourceLinked="1"/>
        <c:majorTickMark val="out"/>
        <c:minorTickMark val="none"/>
        <c:tickLblPos val="nextTo"/>
        <c:crossAx val="154450944"/>
        <c:crosses val="autoZero"/>
        <c:auto val="1"/>
        <c:lblAlgn val="ctr"/>
        <c:lblOffset val="100"/>
        <c:noMultiLvlLbl val="0"/>
      </c:catAx>
      <c:valAx>
        <c:axId val="154450944"/>
        <c:scaling>
          <c:orientation val="minMax"/>
          <c:min val="0"/>
        </c:scaling>
        <c:delete val="0"/>
        <c:axPos val="l"/>
        <c:majorGridlines/>
        <c:numFmt formatCode="#,##0" sourceLinked="1"/>
        <c:majorTickMark val="out"/>
        <c:minorTickMark val="none"/>
        <c:tickLblPos val="nextTo"/>
        <c:crossAx val="15444940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'Dumfries &amp; Galloway'!$N$70:$P$70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Galloway'!$Q$70:$X$70</c:f>
              <c:numCache>
                <c:formatCode>0</c:formatCode>
                <c:ptCount val="8"/>
                <c:pt idx="0">
                  <c:v>58</c:v>
                </c:pt>
                <c:pt idx="1">
                  <c:v>82</c:v>
                </c:pt>
                <c:pt idx="2">
                  <c:v>97</c:v>
                </c:pt>
                <c:pt idx="3">
                  <c:v>102</c:v>
                </c:pt>
                <c:pt idx="4">
                  <c:v>114</c:v>
                </c:pt>
                <c:pt idx="5">
                  <c:v>110</c:v>
                </c:pt>
                <c:pt idx="6">
                  <c:v>109</c:v>
                </c:pt>
                <c:pt idx="7">
                  <c:v>110</c:v>
                </c:pt>
              </c:numCache>
            </c:numRef>
          </c:val>
        </c:ser>
        <c:ser>
          <c:idx val="1"/>
          <c:order val="1"/>
          <c:tx>
            <c:strRef>
              <c:f>'Dumfries &amp; Galloway'!$N$71:$P$71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Galloway'!$Q$71:$X$71</c:f>
              <c:numCache>
                <c:formatCode>0</c:formatCode>
                <c:ptCount val="8"/>
                <c:pt idx="0">
                  <c:v>180</c:v>
                </c:pt>
                <c:pt idx="1">
                  <c:v>280</c:v>
                </c:pt>
                <c:pt idx="2">
                  <c:v>322</c:v>
                </c:pt>
                <c:pt idx="3">
                  <c:v>339</c:v>
                </c:pt>
                <c:pt idx="4">
                  <c:v>363</c:v>
                </c:pt>
                <c:pt idx="5">
                  <c:v>371</c:v>
                </c:pt>
                <c:pt idx="6">
                  <c:v>341</c:v>
                </c:pt>
                <c:pt idx="7">
                  <c:v>330</c:v>
                </c:pt>
              </c:numCache>
            </c:numRef>
          </c:val>
        </c:ser>
        <c:ser>
          <c:idx val="2"/>
          <c:order val="2"/>
          <c:tx>
            <c:strRef>
              <c:f>'Dumfries &amp; Galloway'!$N$72:$P$72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Galloway'!$Q$72:$X$72</c:f>
              <c:numCache>
                <c:formatCode>0</c:formatCode>
                <c:ptCount val="8"/>
                <c:pt idx="0">
                  <c:v>145</c:v>
                </c:pt>
                <c:pt idx="1">
                  <c:v>200</c:v>
                </c:pt>
                <c:pt idx="2">
                  <c:v>256</c:v>
                </c:pt>
                <c:pt idx="3">
                  <c:v>259</c:v>
                </c:pt>
                <c:pt idx="4">
                  <c:v>284</c:v>
                </c:pt>
                <c:pt idx="5">
                  <c:v>234</c:v>
                </c:pt>
                <c:pt idx="6">
                  <c:v>206</c:v>
                </c:pt>
                <c:pt idx="7">
                  <c:v>190</c:v>
                </c:pt>
              </c:numCache>
            </c:numRef>
          </c:val>
        </c:ser>
        <c:ser>
          <c:idx val="3"/>
          <c:order val="3"/>
          <c:tx>
            <c:strRef>
              <c:f>'Dumfries &amp; Galloway'!$N$73:$P$73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Galloway'!$Q$73:$X$73</c:f>
              <c:numCache>
                <c:formatCode>0</c:formatCode>
                <c:ptCount val="8"/>
                <c:pt idx="0">
                  <c:v>65</c:v>
                </c:pt>
                <c:pt idx="1">
                  <c:v>80</c:v>
                </c:pt>
                <c:pt idx="2">
                  <c:v>80</c:v>
                </c:pt>
                <c:pt idx="3">
                  <c:v>80</c:v>
                </c:pt>
                <c:pt idx="4">
                  <c:v>65</c:v>
                </c:pt>
                <c:pt idx="5">
                  <c:v>62</c:v>
                </c:pt>
                <c:pt idx="6">
                  <c:v>62</c:v>
                </c:pt>
                <c:pt idx="7">
                  <c:v>54</c:v>
                </c:pt>
              </c:numCache>
            </c:numRef>
          </c:val>
        </c:ser>
        <c:ser>
          <c:idx val="4"/>
          <c:order val="4"/>
          <c:tx>
            <c:strRef>
              <c:f>'Dumfries &amp; Galloway'!$N$74:$P$74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'Dumfries &amp; Galloway'!$Q$74:$X$74</c:f>
              <c:numCache>
                <c:formatCode>0</c:formatCode>
                <c:ptCount val="8"/>
                <c:pt idx="0">
                  <c:v>50</c:v>
                </c:pt>
                <c:pt idx="1">
                  <c:v>59</c:v>
                </c:pt>
                <c:pt idx="2">
                  <c:v>55</c:v>
                </c:pt>
                <c:pt idx="3">
                  <c:v>65</c:v>
                </c:pt>
                <c:pt idx="4">
                  <c:v>74</c:v>
                </c:pt>
                <c:pt idx="5">
                  <c:v>80</c:v>
                </c:pt>
                <c:pt idx="6">
                  <c:v>82</c:v>
                </c:pt>
                <c:pt idx="7">
                  <c:v>98</c:v>
                </c:pt>
              </c:numCache>
            </c:numRef>
          </c:val>
        </c:ser>
        <c:dLbls>
          <c:showLegendKey val="0"/>
          <c:showVal val="0"/>
          <c:showCatName val="0"/>
          <c:showSerName val="0"/>
          <c:showPercent val="0"/>
          <c:showBubbleSize val="0"/>
        </c:dLbls>
        <c:gapWidth val="150"/>
        <c:overlap val="100"/>
        <c:axId val="155133824"/>
        <c:axId val="155135360"/>
      </c:barChart>
      <c:catAx>
        <c:axId val="155133824"/>
        <c:scaling>
          <c:orientation val="minMax"/>
        </c:scaling>
        <c:delete val="0"/>
        <c:axPos val="b"/>
        <c:numFmt formatCode="General" sourceLinked="1"/>
        <c:majorTickMark val="out"/>
        <c:minorTickMark val="none"/>
        <c:tickLblPos val="nextTo"/>
        <c:crossAx val="155135360"/>
        <c:crosses val="autoZero"/>
        <c:auto val="1"/>
        <c:lblAlgn val="ctr"/>
        <c:lblOffset val="100"/>
        <c:noMultiLvlLbl val="0"/>
      </c:catAx>
      <c:valAx>
        <c:axId val="155135360"/>
        <c:scaling>
          <c:orientation val="minMax"/>
        </c:scaling>
        <c:delete val="0"/>
        <c:axPos val="l"/>
        <c:majorGridlines/>
        <c:numFmt formatCode="0" sourceLinked="1"/>
        <c:majorTickMark val="out"/>
        <c:minorTickMark val="none"/>
        <c:tickLblPos val="nextTo"/>
        <c:crossAx val="15513382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'Dundee &amp; Angus'!$B$26</c:f>
              <c:strCache>
                <c:ptCount val="1"/>
                <c:pt idx="0">
                  <c:v>Lower Quartile</c:v>
                </c:pt>
              </c:strCache>
            </c:strRef>
          </c:tx>
          <c:cat>
            <c:numRef>
              <c:f>'Dundee &amp; Angus'!$C$25:$J$25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Angus'!$C$26:$J$26</c:f>
              <c:numCache>
                <c:formatCode>#,##0</c:formatCode>
                <c:ptCount val="8"/>
                <c:pt idx="0">
                  <c:v>320</c:v>
                </c:pt>
                <c:pt idx="1">
                  <c:v>325</c:v>
                </c:pt>
                <c:pt idx="2">
                  <c:v>330</c:v>
                </c:pt>
                <c:pt idx="3">
                  <c:v>330</c:v>
                </c:pt>
                <c:pt idx="4">
                  <c:v>335</c:v>
                </c:pt>
                <c:pt idx="5">
                  <c:v>350</c:v>
                </c:pt>
                <c:pt idx="6">
                  <c:v>350</c:v>
                </c:pt>
                <c:pt idx="7">
                  <c:v>350</c:v>
                </c:pt>
              </c:numCache>
            </c:numRef>
          </c:val>
          <c:smooth val="0"/>
        </c:ser>
        <c:ser>
          <c:idx val="1"/>
          <c:order val="1"/>
          <c:tx>
            <c:strRef>
              <c:f>'Dundee &amp; Angus'!$B$27</c:f>
              <c:strCache>
                <c:ptCount val="1"/>
                <c:pt idx="0">
                  <c:v>Median</c:v>
                </c:pt>
              </c:strCache>
            </c:strRef>
          </c:tx>
          <c:cat>
            <c:numRef>
              <c:f>'Dundee &amp; Angus'!$C$25:$J$25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Angus'!$C$27:$J$27</c:f>
              <c:numCache>
                <c:formatCode>#,##0</c:formatCode>
                <c:ptCount val="8"/>
                <c:pt idx="0">
                  <c:v>350</c:v>
                </c:pt>
                <c:pt idx="1">
                  <c:v>350</c:v>
                </c:pt>
                <c:pt idx="2">
                  <c:v>360</c:v>
                </c:pt>
                <c:pt idx="3">
                  <c:v>350</c:v>
                </c:pt>
                <c:pt idx="4">
                  <c:v>365</c:v>
                </c:pt>
                <c:pt idx="5">
                  <c:v>375</c:v>
                </c:pt>
                <c:pt idx="6">
                  <c:v>375</c:v>
                </c:pt>
                <c:pt idx="7">
                  <c:v>385</c:v>
                </c:pt>
              </c:numCache>
            </c:numRef>
          </c:val>
          <c:smooth val="0"/>
        </c:ser>
        <c:ser>
          <c:idx val="2"/>
          <c:order val="2"/>
          <c:tx>
            <c:strRef>
              <c:f>'Dundee &amp; Angus'!$B$28</c:f>
              <c:strCache>
                <c:ptCount val="1"/>
                <c:pt idx="0">
                  <c:v>Mean</c:v>
                </c:pt>
              </c:strCache>
            </c:strRef>
          </c:tx>
          <c:cat>
            <c:numRef>
              <c:f>'Dundee &amp; Angus'!$C$25:$J$25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Angus'!$C$28:$J$28</c:f>
              <c:numCache>
                <c:formatCode>#,##0</c:formatCode>
                <c:ptCount val="8"/>
                <c:pt idx="0">
                  <c:v>350.87</c:v>
                </c:pt>
                <c:pt idx="1">
                  <c:v>360.3</c:v>
                </c:pt>
                <c:pt idx="2">
                  <c:v>361.48</c:v>
                </c:pt>
                <c:pt idx="3">
                  <c:v>362.12</c:v>
                </c:pt>
                <c:pt idx="4">
                  <c:v>369.12</c:v>
                </c:pt>
                <c:pt idx="5">
                  <c:v>381.24</c:v>
                </c:pt>
                <c:pt idx="6">
                  <c:v>383.14</c:v>
                </c:pt>
                <c:pt idx="7">
                  <c:v>393.68</c:v>
                </c:pt>
              </c:numCache>
            </c:numRef>
          </c:val>
          <c:smooth val="0"/>
        </c:ser>
        <c:ser>
          <c:idx val="3"/>
          <c:order val="3"/>
          <c:tx>
            <c:strRef>
              <c:f>'Dundee &amp; Angus'!$B$29</c:f>
              <c:strCache>
                <c:ptCount val="1"/>
                <c:pt idx="0">
                  <c:v>Upper Quartile</c:v>
                </c:pt>
              </c:strCache>
            </c:strRef>
          </c:tx>
          <c:cat>
            <c:numRef>
              <c:f>'Dundee &amp; Angus'!$C$25:$J$25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Angus'!$C$29:$J$29</c:f>
              <c:numCache>
                <c:formatCode>#,##0</c:formatCode>
                <c:ptCount val="8"/>
                <c:pt idx="0">
                  <c:v>375</c:v>
                </c:pt>
                <c:pt idx="1">
                  <c:v>385</c:v>
                </c:pt>
                <c:pt idx="2">
                  <c:v>380</c:v>
                </c:pt>
                <c:pt idx="3">
                  <c:v>385</c:v>
                </c:pt>
                <c:pt idx="4">
                  <c:v>400</c:v>
                </c:pt>
                <c:pt idx="5">
                  <c:v>400</c:v>
                </c:pt>
                <c:pt idx="6">
                  <c:v>400</c:v>
                </c:pt>
                <c:pt idx="7">
                  <c:v>425</c:v>
                </c:pt>
              </c:numCache>
            </c:numRef>
          </c:val>
          <c:smooth val="0"/>
        </c:ser>
        <c:dLbls>
          <c:showLegendKey val="0"/>
          <c:showVal val="0"/>
          <c:showCatName val="0"/>
          <c:showSerName val="0"/>
          <c:showPercent val="0"/>
          <c:showBubbleSize val="0"/>
        </c:dLbls>
        <c:marker val="1"/>
        <c:smooth val="0"/>
        <c:axId val="151124224"/>
        <c:axId val="151207936"/>
      </c:lineChart>
      <c:catAx>
        <c:axId val="151124224"/>
        <c:scaling>
          <c:orientation val="minMax"/>
        </c:scaling>
        <c:delete val="0"/>
        <c:axPos val="b"/>
        <c:numFmt formatCode="General" sourceLinked="1"/>
        <c:majorTickMark val="out"/>
        <c:minorTickMark val="none"/>
        <c:tickLblPos val="nextTo"/>
        <c:crossAx val="151207936"/>
        <c:crosses val="autoZero"/>
        <c:auto val="1"/>
        <c:lblAlgn val="ctr"/>
        <c:lblOffset val="100"/>
        <c:noMultiLvlLbl val="0"/>
      </c:catAx>
      <c:valAx>
        <c:axId val="151207936"/>
        <c:scaling>
          <c:orientation val="minMax"/>
          <c:min val="0"/>
        </c:scaling>
        <c:delete val="0"/>
        <c:axPos val="l"/>
        <c:majorGridlines/>
        <c:numFmt formatCode="#,##0" sourceLinked="1"/>
        <c:majorTickMark val="out"/>
        <c:minorTickMark val="none"/>
        <c:tickLblPos val="nextTo"/>
        <c:crossAx val="151124224"/>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'Dundee &amp; Angus'!$N$26</c:f>
              <c:strCache>
                <c:ptCount val="1"/>
                <c:pt idx="0">
                  <c:v>Lower Quartile</c:v>
                </c:pt>
              </c:strCache>
            </c:strRef>
          </c:tx>
          <c:cat>
            <c:numRef>
              <c:f>'Dundee &amp; Angus'!$O$25:$V$25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Angus'!$O$26:$V$26</c:f>
              <c:numCache>
                <c:formatCode>#,##0</c:formatCode>
                <c:ptCount val="8"/>
                <c:pt idx="0">
                  <c:v>440</c:v>
                </c:pt>
                <c:pt idx="1">
                  <c:v>450</c:v>
                </c:pt>
                <c:pt idx="2">
                  <c:v>440</c:v>
                </c:pt>
                <c:pt idx="3">
                  <c:v>450</c:v>
                </c:pt>
                <c:pt idx="4">
                  <c:v>450</c:v>
                </c:pt>
                <c:pt idx="5">
                  <c:v>450</c:v>
                </c:pt>
                <c:pt idx="6">
                  <c:v>465</c:v>
                </c:pt>
                <c:pt idx="7">
                  <c:v>475</c:v>
                </c:pt>
              </c:numCache>
            </c:numRef>
          </c:val>
          <c:smooth val="0"/>
        </c:ser>
        <c:ser>
          <c:idx val="1"/>
          <c:order val="1"/>
          <c:tx>
            <c:strRef>
              <c:f>'Dundee &amp; Angus'!$N$27</c:f>
              <c:strCache>
                <c:ptCount val="1"/>
                <c:pt idx="0">
                  <c:v>Median</c:v>
                </c:pt>
              </c:strCache>
            </c:strRef>
          </c:tx>
          <c:cat>
            <c:numRef>
              <c:f>'Dundee &amp; Angus'!$O$25:$V$25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Angus'!$O$27:$V$27</c:f>
              <c:numCache>
                <c:formatCode>#,##0</c:formatCode>
                <c:ptCount val="8"/>
                <c:pt idx="0">
                  <c:v>480</c:v>
                </c:pt>
                <c:pt idx="1">
                  <c:v>500</c:v>
                </c:pt>
                <c:pt idx="2">
                  <c:v>490</c:v>
                </c:pt>
                <c:pt idx="3">
                  <c:v>500</c:v>
                </c:pt>
                <c:pt idx="4">
                  <c:v>500</c:v>
                </c:pt>
                <c:pt idx="5">
                  <c:v>517.5</c:v>
                </c:pt>
                <c:pt idx="6">
                  <c:v>530</c:v>
                </c:pt>
                <c:pt idx="7">
                  <c:v>540</c:v>
                </c:pt>
              </c:numCache>
            </c:numRef>
          </c:val>
          <c:smooth val="0"/>
        </c:ser>
        <c:ser>
          <c:idx val="2"/>
          <c:order val="2"/>
          <c:tx>
            <c:strRef>
              <c:f>'Dundee &amp; Angus'!$N$28</c:f>
              <c:strCache>
                <c:ptCount val="1"/>
                <c:pt idx="0">
                  <c:v>Mean</c:v>
                </c:pt>
              </c:strCache>
            </c:strRef>
          </c:tx>
          <c:cat>
            <c:numRef>
              <c:f>'Dundee &amp; Angus'!$O$25:$V$25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Angus'!$O$28:$V$28</c:f>
              <c:numCache>
                <c:formatCode>#,##0</c:formatCode>
                <c:ptCount val="8"/>
                <c:pt idx="0">
                  <c:v>497.46</c:v>
                </c:pt>
                <c:pt idx="1">
                  <c:v>520.5</c:v>
                </c:pt>
                <c:pt idx="2">
                  <c:v>502.96</c:v>
                </c:pt>
                <c:pt idx="3">
                  <c:v>515.07000000000005</c:v>
                </c:pt>
                <c:pt idx="4">
                  <c:v>517.76</c:v>
                </c:pt>
                <c:pt idx="5">
                  <c:v>530.9</c:v>
                </c:pt>
                <c:pt idx="6">
                  <c:v>545.96</c:v>
                </c:pt>
                <c:pt idx="7">
                  <c:v>554.96</c:v>
                </c:pt>
              </c:numCache>
            </c:numRef>
          </c:val>
          <c:smooth val="0"/>
        </c:ser>
        <c:ser>
          <c:idx val="3"/>
          <c:order val="3"/>
          <c:tx>
            <c:strRef>
              <c:f>'Dundee &amp; Angus'!$N$29</c:f>
              <c:strCache>
                <c:ptCount val="1"/>
                <c:pt idx="0">
                  <c:v>Upper Quartile</c:v>
                </c:pt>
              </c:strCache>
            </c:strRef>
          </c:tx>
          <c:cat>
            <c:numRef>
              <c:f>'Dundee &amp; Angus'!$O$25:$V$25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Angus'!$O$29:$V$29</c:f>
              <c:numCache>
                <c:formatCode>#,##0</c:formatCode>
                <c:ptCount val="8"/>
                <c:pt idx="0">
                  <c:v>550</c:v>
                </c:pt>
                <c:pt idx="1">
                  <c:v>585</c:v>
                </c:pt>
                <c:pt idx="2">
                  <c:v>560</c:v>
                </c:pt>
                <c:pt idx="3">
                  <c:v>575</c:v>
                </c:pt>
                <c:pt idx="4">
                  <c:v>575</c:v>
                </c:pt>
                <c:pt idx="5">
                  <c:v>600</c:v>
                </c:pt>
                <c:pt idx="6">
                  <c:v>600</c:v>
                </c:pt>
                <c:pt idx="7">
                  <c:v>622.5</c:v>
                </c:pt>
              </c:numCache>
            </c:numRef>
          </c:val>
          <c:smooth val="0"/>
        </c:ser>
        <c:dLbls>
          <c:showLegendKey val="0"/>
          <c:showVal val="0"/>
          <c:showCatName val="0"/>
          <c:showSerName val="0"/>
          <c:showPercent val="0"/>
          <c:showBubbleSize val="0"/>
        </c:dLbls>
        <c:marker val="1"/>
        <c:smooth val="0"/>
        <c:axId val="154474368"/>
        <c:axId val="154475904"/>
      </c:lineChart>
      <c:catAx>
        <c:axId val="154474368"/>
        <c:scaling>
          <c:orientation val="minMax"/>
        </c:scaling>
        <c:delete val="0"/>
        <c:axPos val="b"/>
        <c:numFmt formatCode="General" sourceLinked="1"/>
        <c:majorTickMark val="out"/>
        <c:minorTickMark val="none"/>
        <c:tickLblPos val="nextTo"/>
        <c:crossAx val="154475904"/>
        <c:crosses val="autoZero"/>
        <c:auto val="1"/>
        <c:lblAlgn val="ctr"/>
        <c:lblOffset val="100"/>
        <c:noMultiLvlLbl val="0"/>
      </c:catAx>
      <c:valAx>
        <c:axId val="154475904"/>
        <c:scaling>
          <c:orientation val="minMax"/>
          <c:min val="0"/>
        </c:scaling>
        <c:delete val="0"/>
        <c:axPos val="l"/>
        <c:majorGridlines/>
        <c:numFmt formatCode="#,##0" sourceLinked="1"/>
        <c:majorTickMark val="out"/>
        <c:minorTickMark val="none"/>
        <c:tickLblPos val="nextTo"/>
        <c:crossAx val="154474368"/>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'Dundee &amp; Angus'!$B$48</c:f>
              <c:strCache>
                <c:ptCount val="1"/>
                <c:pt idx="0">
                  <c:v>Lower Quartile</c:v>
                </c:pt>
              </c:strCache>
            </c:strRef>
          </c:tx>
          <c:cat>
            <c:numRef>
              <c:f>'Dundee &amp; Angus'!$C$47:$J$47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Angus'!$C$48:$J$48</c:f>
              <c:numCache>
                <c:formatCode>#,##0</c:formatCode>
                <c:ptCount val="8"/>
                <c:pt idx="0">
                  <c:v>550</c:v>
                </c:pt>
                <c:pt idx="1">
                  <c:v>575</c:v>
                </c:pt>
                <c:pt idx="2">
                  <c:v>550</c:v>
                </c:pt>
                <c:pt idx="3">
                  <c:v>550</c:v>
                </c:pt>
                <c:pt idx="4">
                  <c:v>550</c:v>
                </c:pt>
                <c:pt idx="5">
                  <c:v>560</c:v>
                </c:pt>
                <c:pt idx="6">
                  <c:v>600</c:v>
                </c:pt>
                <c:pt idx="7">
                  <c:v>590</c:v>
                </c:pt>
              </c:numCache>
            </c:numRef>
          </c:val>
          <c:smooth val="0"/>
        </c:ser>
        <c:ser>
          <c:idx val="1"/>
          <c:order val="1"/>
          <c:tx>
            <c:strRef>
              <c:f>'Dundee &amp; Angus'!$B$49</c:f>
              <c:strCache>
                <c:ptCount val="1"/>
                <c:pt idx="0">
                  <c:v>Median</c:v>
                </c:pt>
              </c:strCache>
            </c:strRef>
          </c:tx>
          <c:cat>
            <c:numRef>
              <c:f>'Dundee &amp; Angus'!$C$47:$J$47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Angus'!$C$49:$J$49</c:f>
              <c:numCache>
                <c:formatCode>#,##0</c:formatCode>
                <c:ptCount val="8"/>
                <c:pt idx="0">
                  <c:v>650</c:v>
                </c:pt>
                <c:pt idx="1">
                  <c:v>650</c:v>
                </c:pt>
                <c:pt idx="2">
                  <c:v>650</c:v>
                </c:pt>
                <c:pt idx="3">
                  <c:v>625</c:v>
                </c:pt>
                <c:pt idx="4">
                  <c:v>650</c:v>
                </c:pt>
                <c:pt idx="5">
                  <c:v>690</c:v>
                </c:pt>
                <c:pt idx="6">
                  <c:v>700</c:v>
                </c:pt>
                <c:pt idx="7">
                  <c:v>700</c:v>
                </c:pt>
              </c:numCache>
            </c:numRef>
          </c:val>
          <c:smooth val="0"/>
        </c:ser>
        <c:ser>
          <c:idx val="2"/>
          <c:order val="2"/>
          <c:tx>
            <c:strRef>
              <c:f>'Dundee &amp; Angus'!$B$50</c:f>
              <c:strCache>
                <c:ptCount val="1"/>
                <c:pt idx="0">
                  <c:v>Mean</c:v>
                </c:pt>
              </c:strCache>
            </c:strRef>
          </c:tx>
          <c:cat>
            <c:numRef>
              <c:f>'Dundee &amp; Angus'!$C$47:$J$47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Angus'!$C$50:$J$50</c:f>
              <c:numCache>
                <c:formatCode>#,##0</c:formatCode>
                <c:ptCount val="8"/>
                <c:pt idx="0">
                  <c:v>632.52</c:v>
                </c:pt>
                <c:pt idx="1">
                  <c:v>651.09</c:v>
                </c:pt>
                <c:pt idx="2">
                  <c:v>643.12</c:v>
                </c:pt>
                <c:pt idx="3">
                  <c:v>644.39</c:v>
                </c:pt>
                <c:pt idx="4">
                  <c:v>668.02</c:v>
                </c:pt>
                <c:pt idx="5">
                  <c:v>684.17</c:v>
                </c:pt>
                <c:pt idx="6">
                  <c:v>701.64</c:v>
                </c:pt>
                <c:pt idx="7">
                  <c:v>717.22</c:v>
                </c:pt>
              </c:numCache>
            </c:numRef>
          </c:val>
          <c:smooth val="0"/>
        </c:ser>
        <c:ser>
          <c:idx val="3"/>
          <c:order val="3"/>
          <c:tx>
            <c:strRef>
              <c:f>'Dundee &amp; Angus'!$B$51</c:f>
              <c:strCache>
                <c:ptCount val="1"/>
                <c:pt idx="0">
                  <c:v>Upper Quartile</c:v>
                </c:pt>
              </c:strCache>
            </c:strRef>
          </c:tx>
          <c:cat>
            <c:numRef>
              <c:f>'Dundee &amp; Angus'!$C$47:$J$47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Angus'!$C$51:$J$51</c:f>
              <c:numCache>
                <c:formatCode>#,##0</c:formatCode>
                <c:ptCount val="8"/>
                <c:pt idx="0">
                  <c:v>700</c:v>
                </c:pt>
                <c:pt idx="1">
                  <c:v>750</c:v>
                </c:pt>
                <c:pt idx="2">
                  <c:v>725</c:v>
                </c:pt>
                <c:pt idx="3">
                  <c:v>750</c:v>
                </c:pt>
                <c:pt idx="4">
                  <c:v>750</c:v>
                </c:pt>
                <c:pt idx="5">
                  <c:v>795</c:v>
                </c:pt>
                <c:pt idx="6">
                  <c:v>795</c:v>
                </c:pt>
                <c:pt idx="7">
                  <c:v>800</c:v>
                </c:pt>
              </c:numCache>
            </c:numRef>
          </c:val>
          <c:smooth val="0"/>
        </c:ser>
        <c:dLbls>
          <c:showLegendKey val="0"/>
          <c:showVal val="0"/>
          <c:showCatName val="0"/>
          <c:showSerName val="0"/>
          <c:showPercent val="0"/>
          <c:showBubbleSize val="0"/>
        </c:dLbls>
        <c:marker val="1"/>
        <c:smooth val="0"/>
        <c:axId val="154514944"/>
        <c:axId val="154516480"/>
      </c:lineChart>
      <c:catAx>
        <c:axId val="154514944"/>
        <c:scaling>
          <c:orientation val="minMax"/>
        </c:scaling>
        <c:delete val="0"/>
        <c:axPos val="b"/>
        <c:numFmt formatCode="General" sourceLinked="1"/>
        <c:majorTickMark val="out"/>
        <c:minorTickMark val="none"/>
        <c:tickLblPos val="nextTo"/>
        <c:crossAx val="154516480"/>
        <c:crosses val="autoZero"/>
        <c:auto val="1"/>
        <c:lblAlgn val="ctr"/>
        <c:lblOffset val="100"/>
        <c:noMultiLvlLbl val="0"/>
      </c:catAx>
      <c:valAx>
        <c:axId val="154516480"/>
        <c:scaling>
          <c:orientation val="minMax"/>
          <c:min val="0"/>
        </c:scaling>
        <c:delete val="0"/>
        <c:axPos val="l"/>
        <c:majorGridlines/>
        <c:numFmt formatCode="#,##0" sourceLinked="1"/>
        <c:majorTickMark val="out"/>
        <c:minorTickMark val="none"/>
        <c:tickLblPos val="nextTo"/>
        <c:crossAx val="15451494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'Dundee &amp; Angus'!$N$48</c:f>
              <c:strCache>
                <c:ptCount val="1"/>
                <c:pt idx="0">
                  <c:v>Lower Quartile</c:v>
                </c:pt>
              </c:strCache>
            </c:strRef>
          </c:tx>
          <c:cat>
            <c:numRef>
              <c:f>'Dundee &amp; Angus'!$O$47:$V$47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Angus'!$O$48:$V$48</c:f>
              <c:numCache>
                <c:formatCode>#,##0</c:formatCode>
                <c:ptCount val="8"/>
                <c:pt idx="0">
                  <c:v>750</c:v>
                </c:pt>
                <c:pt idx="1">
                  <c:v>780</c:v>
                </c:pt>
                <c:pt idx="2">
                  <c:v>750</c:v>
                </c:pt>
                <c:pt idx="3">
                  <c:v>750</c:v>
                </c:pt>
                <c:pt idx="4">
                  <c:v>800</c:v>
                </c:pt>
                <c:pt idx="5">
                  <c:v>825</c:v>
                </c:pt>
                <c:pt idx="6">
                  <c:v>800</c:v>
                </c:pt>
                <c:pt idx="7">
                  <c:v>850</c:v>
                </c:pt>
              </c:numCache>
            </c:numRef>
          </c:val>
          <c:smooth val="0"/>
        </c:ser>
        <c:ser>
          <c:idx val="1"/>
          <c:order val="1"/>
          <c:tx>
            <c:strRef>
              <c:f>'Dundee &amp; Angus'!$N$49</c:f>
              <c:strCache>
                <c:ptCount val="1"/>
                <c:pt idx="0">
                  <c:v>Median</c:v>
                </c:pt>
              </c:strCache>
            </c:strRef>
          </c:tx>
          <c:cat>
            <c:numRef>
              <c:f>'Dundee &amp; Angus'!$O$47:$V$47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Angus'!$O$49:$V$49</c:f>
              <c:numCache>
                <c:formatCode>#,##0</c:formatCode>
                <c:ptCount val="8"/>
                <c:pt idx="0">
                  <c:v>825</c:v>
                </c:pt>
                <c:pt idx="1">
                  <c:v>850</c:v>
                </c:pt>
                <c:pt idx="2">
                  <c:v>850</c:v>
                </c:pt>
                <c:pt idx="3">
                  <c:v>850</c:v>
                </c:pt>
                <c:pt idx="4">
                  <c:v>950</c:v>
                </c:pt>
                <c:pt idx="5">
                  <c:v>950</c:v>
                </c:pt>
                <c:pt idx="6">
                  <c:v>995</c:v>
                </c:pt>
                <c:pt idx="7">
                  <c:v>1000</c:v>
                </c:pt>
              </c:numCache>
            </c:numRef>
          </c:val>
          <c:smooth val="0"/>
        </c:ser>
        <c:ser>
          <c:idx val="2"/>
          <c:order val="2"/>
          <c:tx>
            <c:strRef>
              <c:f>'Dundee &amp; Angus'!$N$50</c:f>
              <c:strCache>
                <c:ptCount val="1"/>
                <c:pt idx="0">
                  <c:v>Mean</c:v>
                </c:pt>
              </c:strCache>
            </c:strRef>
          </c:tx>
          <c:cat>
            <c:numRef>
              <c:f>'Dundee &amp; Angus'!$O$47:$V$47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Angus'!$O$50:$V$50</c:f>
              <c:numCache>
                <c:formatCode>#,##0</c:formatCode>
                <c:ptCount val="8"/>
                <c:pt idx="0">
                  <c:v>811.27</c:v>
                </c:pt>
                <c:pt idx="1">
                  <c:v>894.44</c:v>
                </c:pt>
                <c:pt idx="2">
                  <c:v>849.5</c:v>
                </c:pt>
                <c:pt idx="3">
                  <c:v>883.13</c:v>
                </c:pt>
                <c:pt idx="4">
                  <c:v>961.21</c:v>
                </c:pt>
                <c:pt idx="5">
                  <c:v>967.81</c:v>
                </c:pt>
                <c:pt idx="6">
                  <c:v>972.76</c:v>
                </c:pt>
                <c:pt idx="7">
                  <c:v>1047.22</c:v>
                </c:pt>
              </c:numCache>
            </c:numRef>
          </c:val>
          <c:smooth val="0"/>
        </c:ser>
        <c:ser>
          <c:idx val="3"/>
          <c:order val="3"/>
          <c:tx>
            <c:strRef>
              <c:f>'Dundee &amp; Angus'!$N$51</c:f>
              <c:strCache>
                <c:ptCount val="1"/>
                <c:pt idx="0">
                  <c:v>Upper Quartile</c:v>
                </c:pt>
              </c:strCache>
            </c:strRef>
          </c:tx>
          <c:cat>
            <c:numRef>
              <c:f>'Dundee &amp; Angus'!$O$47:$V$47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Angus'!$O$51:$V$51</c:f>
              <c:numCache>
                <c:formatCode>#,##0</c:formatCode>
                <c:ptCount val="8"/>
                <c:pt idx="0">
                  <c:v>890</c:v>
                </c:pt>
                <c:pt idx="1">
                  <c:v>1000</c:v>
                </c:pt>
                <c:pt idx="2">
                  <c:v>950</c:v>
                </c:pt>
                <c:pt idx="3">
                  <c:v>950</c:v>
                </c:pt>
                <c:pt idx="4">
                  <c:v>1140</c:v>
                </c:pt>
                <c:pt idx="5">
                  <c:v>1140</c:v>
                </c:pt>
                <c:pt idx="6">
                  <c:v>1200</c:v>
                </c:pt>
                <c:pt idx="7">
                  <c:v>1240</c:v>
                </c:pt>
              </c:numCache>
            </c:numRef>
          </c:val>
          <c:smooth val="0"/>
        </c:ser>
        <c:dLbls>
          <c:showLegendKey val="0"/>
          <c:showVal val="0"/>
          <c:showCatName val="0"/>
          <c:showSerName val="0"/>
          <c:showPercent val="0"/>
          <c:showBubbleSize val="0"/>
        </c:dLbls>
        <c:marker val="1"/>
        <c:smooth val="0"/>
        <c:axId val="155001984"/>
        <c:axId val="155003520"/>
      </c:lineChart>
      <c:catAx>
        <c:axId val="155001984"/>
        <c:scaling>
          <c:orientation val="minMax"/>
        </c:scaling>
        <c:delete val="0"/>
        <c:axPos val="b"/>
        <c:numFmt formatCode="General" sourceLinked="1"/>
        <c:majorTickMark val="out"/>
        <c:minorTickMark val="none"/>
        <c:tickLblPos val="nextTo"/>
        <c:crossAx val="155003520"/>
        <c:crosses val="autoZero"/>
        <c:auto val="1"/>
        <c:lblAlgn val="ctr"/>
        <c:lblOffset val="100"/>
        <c:noMultiLvlLbl val="0"/>
      </c:catAx>
      <c:valAx>
        <c:axId val="155003520"/>
        <c:scaling>
          <c:orientation val="minMax"/>
          <c:min val="0"/>
        </c:scaling>
        <c:delete val="0"/>
        <c:axPos val="l"/>
        <c:majorGridlines/>
        <c:numFmt formatCode="#,##0" sourceLinked="1"/>
        <c:majorTickMark val="out"/>
        <c:minorTickMark val="none"/>
        <c:tickLblPos val="nextTo"/>
        <c:crossAx val="155001984"/>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'Dundee &amp; Angus'!$B$70</c:f>
              <c:strCache>
                <c:ptCount val="1"/>
                <c:pt idx="0">
                  <c:v>Lower Quartile</c:v>
                </c:pt>
              </c:strCache>
            </c:strRef>
          </c:tx>
          <c:cat>
            <c:numRef>
              <c:f>'Dundee &amp; Angus'!$C$69:$J$69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Angus'!$C$70:$J$70</c:f>
              <c:numCache>
                <c:formatCode>#,##0</c:formatCode>
                <c:ptCount val="8"/>
                <c:pt idx="0">
                  <c:v>225</c:v>
                </c:pt>
                <c:pt idx="1">
                  <c:v>235</c:v>
                </c:pt>
                <c:pt idx="2">
                  <c:v>238.33</c:v>
                </c:pt>
                <c:pt idx="3">
                  <c:v>250</c:v>
                </c:pt>
                <c:pt idx="4">
                  <c:v>250</c:v>
                </c:pt>
                <c:pt idx="5">
                  <c:v>250</c:v>
                </c:pt>
                <c:pt idx="6">
                  <c:v>250</c:v>
                </c:pt>
                <c:pt idx="7">
                  <c:v>260</c:v>
                </c:pt>
              </c:numCache>
            </c:numRef>
          </c:val>
          <c:smooth val="0"/>
        </c:ser>
        <c:ser>
          <c:idx val="1"/>
          <c:order val="1"/>
          <c:tx>
            <c:strRef>
              <c:f>'Dundee &amp; Angus'!$B$71</c:f>
              <c:strCache>
                <c:ptCount val="1"/>
                <c:pt idx="0">
                  <c:v>Median</c:v>
                </c:pt>
              </c:strCache>
            </c:strRef>
          </c:tx>
          <c:cat>
            <c:numRef>
              <c:f>'Dundee &amp; Angus'!$C$69:$J$69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Angus'!$C$71:$J$71</c:f>
              <c:numCache>
                <c:formatCode>#,##0</c:formatCode>
                <c:ptCount val="8"/>
                <c:pt idx="0">
                  <c:v>250</c:v>
                </c:pt>
                <c:pt idx="1">
                  <c:v>260</c:v>
                </c:pt>
                <c:pt idx="2">
                  <c:v>265</c:v>
                </c:pt>
                <c:pt idx="3">
                  <c:v>273.33999999999997</c:v>
                </c:pt>
                <c:pt idx="4">
                  <c:v>275</c:v>
                </c:pt>
                <c:pt idx="5">
                  <c:v>290</c:v>
                </c:pt>
                <c:pt idx="6">
                  <c:v>300</c:v>
                </c:pt>
                <c:pt idx="7">
                  <c:v>290</c:v>
                </c:pt>
              </c:numCache>
            </c:numRef>
          </c:val>
          <c:smooth val="0"/>
        </c:ser>
        <c:ser>
          <c:idx val="2"/>
          <c:order val="2"/>
          <c:tx>
            <c:strRef>
              <c:f>'Dundee &amp; Angus'!$B$72</c:f>
              <c:strCache>
                <c:ptCount val="1"/>
                <c:pt idx="0">
                  <c:v>Mean</c:v>
                </c:pt>
              </c:strCache>
            </c:strRef>
          </c:tx>
          <c:cat>
            <c:numRef>
              <c:f>'Dundee &amp; Angus'!$C$69:$J$69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Angus'!$C$72:$J$72</c:f>
              <c:numCache>
                <c:formatCode>#,##0</c:formatCode>
                <c:ptCount val="8"/>
                <c:pt idx="0">
                  <c:v>262.86</c:v>
                </c:pt>
                <c:pt idx="1">
                  <c:v>263.08</c:v>
                </c:pt>
                <c:pt idx="2">
                  <c:v>269.83</c:v>
                </c:pt>
                <c:pt idx="3">
                  <c:v>268.35000000000002</c:v>
                </c:pt>
                <c:pt idx="4">
                  <c:v>274.42</c:v>
                </c:pt>
                <c:pt idx="5">
                  <c:v>289.27999999999997</c:v>
                </c:pt>
                <c:pt idx="6">
                  <c:v>295.72000000000003</c:v>
                </c:pt>
                <c:pt idx="7">
                  <c:v>309.20999999999998</c:v>
                </c:pt>
              </c:numCache>
            </c:numRef>
          </c:val>
          <c:smooth val="0"/>
        </c:ser>
        <c:ser>
          <c:idx val="3"/>
          <c:order val="3"/>
          <c:tx>
            <c:strRef>
              <c:f>'Dundee &amp; Angus'!$B$73</c:f>
              <c:strCache>
                <c:ptCount val="1"/>
                <c:pt idx="0">
                  <c:v>Upper Quartile</c:v>
                </c:pt>
              </c:strCache>
            </c:strRef>
          </c:tx>
          <c:cat>
            <c:numRef>
              <c:f>'Dundee &amp; Angus'!$C$69:$J$69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Angus'!$C$73:$J$73</c:f>
              <c:numCache>
                <c:formatCode>#,##0</c:formatCode>
                <c:ptCount val="8"/>
                <c:pt idx="0">
                  <c:v>300</c:v>
                </c:pt>
                <c:pt idx="1">
                  <c:v>290</c:v>
                </c:pt>
                <c:pt idx="2">
                  <c:v>300</c:v>
                </c:pt>
                <c:pt idx="3">
                  <c:v>300</c:v>
                </c:pt>
                <c:pt idx="4">
                  <c:v>300</c:v>
                </c:pt>
                <c:pt idx="5">
                  <c:v>320</c:v>
                </c:pt>
                <c:pt idx="6">
                  <c:v>320</c:v>
                </c:pt>
                <c:pt idx="7">
                  <c:v>340</c:v>
                </c:pt>
              </c:numCache>
            </c:numRef>
          </c:val>
          <c:smooth val="0"/>
        </c:ser>
        <c:dLbls>
          <c:showLegendKey val="0"/>
          <c:showVal val="0"/>
          <c:showCatName val="0"/>
          <c:showSerName val="0"/>
          <c:showPercent val="0"/>
          <c:showBubbleSize val="0"/>
        </c:dLbls>
        <c:marker val="1"/>
        <c:smooth val="0"/>
        <c:axId val="155452160"/>
        <c:axId val="155453696"/>
      </c:lineChart>
      <c:catAx>
        <c:axId val="155452160"/>
        <c:scaling>
          <c:orientation val="minMax"/>
        </c:scaling>
        <c:delete val="0"/>
        <c:axPos val="b"/>
        <c:numFmt formatCode="General" sourceLinked="1"/>
        <c:majorTickMark val="out"/>
        <c:minorTickMark val="none"/>
        <c:tickLblPos val="nextTo"/>
        <c:crossAx val="155453696"/>
        <c:crosses val="autoZero"/>
        <c:auto val="1"/>
        <c:lblAlgn val="ctr"/>
        <c:lblOffset val="100"/>
        <c:noMultiLvlLbl val="0"/>
      </c:catAx>
      <c:valAx>
        <c:axId val="155453696"/>
        <c:scaling>
          <c:orientation val="minMax"/>
          <c:min val="0"/>
        </c:scaling>
        <c:delete val="0"/>
        <c:axPos val="l"/>
        <c:majorGridlines/>
        <c:numFmt formatCode="#,##0" sourceLinked="1"/>
        <c:majorTickMark val="out"/>
        <c:minorTickMark val="none"/>
        <c:tickLblPos val="nextTo"/>
        <c:crossAx val="15545216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'Dundee &amp; Angus'!$N$70:$P$70</c:f>
              <c:strCache>
                <c:ptCount val="1"/>
                <c:pt idx="0">
                  <c:v>1 Bedroom </c:v>
                </c:pt>
              </c:strCache>
            </c:strRef>
          </c:tx>
          <c:invertIfNegative val="0"/>
          <c:cat>
            <c:numRef>
              <c:f>'Dundee &amp; Angus'!$Q$69:$X$69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Angus'!$Q$70:$X$70</c:f>
              <c:numCache>
                <c:formatCode>0</c:formatCode>
                <c:ptCount val="8"/>
                <c:pt idx="0">
                  <c:v>319</c:v>
                </c:pt>
                <c:pt idx="1">
                  <c:v>458</c:v>
                </c:pt>
                <c:pt idx="2">
                  <c:v>483</c:v>
                </c:pt>
                <c:pt idx="3">
                  <c:v>437</c:v>
                </c:pt>
                <c:pt idx="4">
                  <c:v>405</c:v>
                </c:pt>
                <c:pt idx="5">
                  <c:v>406</c:v>
                </c:pt>
                <c:pt idx="6">
                  <c:v>382</c:v>
                </c:pt>
                <c:pt idx="7">
                  <c:v>369</c:v>
                </c:pt>
              </c:numCache>
            </c:numRef>
          </c:val>
        </c:ser>
        <c:ser>
          <c:idx val="1"/>
          <c:order val="1"/>
          <c:tx>
            <c:strRef>
              <c:f>'Dundee &amp; Angus'!$N$71:$P$71</c:f>
              <c:strCache>
                <c:ptCount val="1"/>
                <c:pt idx="0">
                  <c:v>2 Bedrooms</c:v>
                </c:pt>
              </c:strCache>
            </c:strRef>
          </c:tx>
          <c:invertIfNegative val="0"/>
          <c:cat>
            <c:numRef>
              <c:f>'Dundee &amp; Angus'!$Q$69:$X$69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Angus'!$Q$71:$X$71</c:f>
              <c:numCache>
                <c:formatCode>0</c:formatCode>
                <c:ptCount val="8"/>
                <c:pt idx="0">
                  <c:v>613</c:v>
                </c:pt>
                <c:pt idx="1">
                  <c:v>818</c:v>
                </c:pt>
                <c:pt idx="2">
                  <c:v>918</c:v>
                </c:pt>
                <c:pt idx="3">
                  <c:v>790</c:v>
                </c:pt>
                <c:pt idx="4">
                  <c:v>856</c:v>
                </c:pt>
                <c:pt idx="5">
                  <c:v>860</c:v>
                </c:pt>
                <c:pt idx="6">
                  <c:v>950</c:v>
                </c:pt>
                <c:pt idx="7">
                  <c:v>728</c:v>
                </c:pt>
              </c:numCache>
            </c:numRef>
          </c:val>
        </c:ser>
        <c:ser>
          <c:idx val="2"/>
          <c:order val="2"/>
          <c:tx>
            <c:strRef>
              <c:f>'Dundee &amp; Angus'!$N$72:$P$72</c:f>
              <c:strCache>
                <c:ptCount val="1"/>
                <c:pt idx="0">
                  <c:v>3 Bedrooms</c:v>
                </c:pt>
              </c:strCache>
            </c:strRef>
          </c:tx>
          <c:invertIfNegative val="0"/>
          <c:cat>
            <c:numRef>
              <c:f>'Dundee &amp; Angus'!$Q$69:$X$69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Angus'!$Q$72:$X$72</c:f>
              <c:numCache>
                <c:formatCode>0</c:formatCode>
                <c:ptCount val="8"/>
                <c:pt idx="0">
                  <c:v>198</c:v>
                </c:pt>
                <c:pt idx="1">
                  <c:v>224</c:v>
                </c:pt>
                <c:pt idx="2">
                  <c:v>283</c:v>
                </c:pt>
                <c:pt idx="3">
                  <c:v>245</c:v>
                </c:pt>
                <c:pt idx="4">
                  <c:v>303</c:v>
                </c:pt>
                <c:pt idx="5">
                  <c:v>283</c:v>
                </c:pt>
                <c:pt idx="6">
                  <c:v>335</c:v>
                </c:pt>
                <c:pt idx="7">
                  <c:v>275</c:v>
                </c:pt>
              </c:numCache>
            </c:numRef>
          </c:val>
        </c:ser>
        <c:ser>
          <c:idx val="3"/>
          <c:order val="3"/>
          <c:tx>
            <c:strRef>
              <c:f>'Dundee &amp; Angus'!$N$73:$P$73</c:f>
              <c:strCache>
                <c:ptCount val="1"/>
                <c:pt idx="0">
                  <c:v>4 Bedrooms</c:v>
                </c:pt>
              </c:strCache>
            </c:strRef>
          </c:tx>
          <c:invertIfNegative val="0"/>
          <c:cat>
            <c:numRef>
              <c:f>'Dundee &amp; Angus'!$Q$69:$X$69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Angus'!$Q$73:$X$73</c:f>
              <c:numCache>
                <c:formatCode>0</c:formatCode>
                <c:ptCount val="8"/>
                <c:pt idx="0">
                  <c:v>71</c:v>
                </c:pt>
                <c:pt idx="1">
                  <c:v>107</c:v>
                </c:pt>
                <c:pt idx="2">
                  <c:v>121</c:v>
                </c:pt>
                <c:pt idx="3">
                  <c:v>93</c:v>
                </c:pt>
                <c:pt idx="4">
                  <c:v>107</c:v>
                </c:pt>
                <c:pt idx="5">
                  <c:v>105</c:v>
                </c:pt>
                <c:pt idx="6">
                  <c:v>85</c:v>
                </c:pt>
                <c:pt idx="7">
                  <c:v>115</c:v>
                </c:pt>
              </c:numCache>
            </c:numRef>
          </c:val>
        </c:ser>
        <c:ser>
          <c:idx val="4"/>
          <c:order val="4"/>
          <c:tx>
            <c:strRef>
              <c:f>'Dundee &amp; Angus'!$N$74:$P$74</c:f>
              <c:strCache>
                <c:ptCount val="1"/>
                <c:pt idx="0">
                  <c:v>1 Bedroom Shared</c:v>
                </c:pt>
              </c:strCache>
            </c:strRef>
          </c:tx>
          <c:invertIfNegative val="0"/>
          <c:cat>
            <c:numRef>
              <c:f>'Dundee &amp; Angus'!$Q$69:$X$69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Angus'!$Q$74:$X$74</c:f>
              <c:numCache>
                <c:formatCode>0</c:formatCode>
                <c:ptCount val="8"/>
                <c:pt idx="0">
                  <c:v>94</c:v>
                </c:pt>
                <c:pt idx="1">
                  <c:v>138</c:v>
                </c:pt>
                <c:pt idx="2">
                  <c:v>143</c:v>
                </c:pt>
                <c:pt idx="3">
                  <c:v>108</c:v>
                </c:pt>
                <c:pt idx="4">
                  <c:v>104</c:v>
                </c:pt>
                <c:pt idx="5">
                  <c:v>95</c:v>
                </c:pt>
                <c:pt idx="6">
                  <c:v>93</c:v>
                </c:pt>
                <c:pt idx="7">
                  <c:v>200</c:v>
                </c:pt>
              </c:numCache>
            </c:numRef>
          </c:val>
        </c:ser>
        <c:dLbls>
          <c:showLegendKey val="0"/>
          <c:showVal val="0"/>
          <c:showCatName val="0"/>
          <c:showSerName val="0"/>
          <c:showPercent val="0"/>
          <c:showBubbleSize val="0"/>
        </c:dLbls>
        <c:gapWidth val="150"/>
        <c:overlap val="100"/>
        <c:axId val="155493504"/>
        <c:axId val="155495040"/>
      </c:barChart>
      <c:catAx>
        <c:axId val="155493504"/>
        <c:scaling>
          <c:orientation val="minMax"/>
        </c:scaling>
        <c:delete val="0"/>
        <c:axPos val="b"/>
        <c:numFmt formatCode="General" sourceLinked="1"/>
        <c:majorTickMark val="out"/>
        <c:minorTickMark val="none"/>
        <c:tickLblPos val="nextTo"/>
        <c:crossAx val="155495040"/>
        <c:crosses val="autoZero"/>
        <c:auto val="1"/>
        <c:lblAlgn val="ctr"/>
        <c:lblOffset val="100"/>
        <c:noMultiLvlLbl val="0"/>
      </c:catAx>
      <c:valAx>
        <c:axId val="155495040"/>
        <c:scaling>
          <c:orientation val="minMax"/>
        </c:scaling>
        <c:delete val="0"/>
        <c:axPos val="l"/>
        <c:majorGridlines/>
        <c:numFmt formatCode="0%" sourceLinked="1"/>
        <c:majorTickMark val="out"/>
        <c:minorTickMark val="none"/>
        <c:tickLblPos val="nextTo"/>
        <c:crossAx val="15549350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layout/>
      <c:overlay val="0"/>
    </c:title>
    <c:autoTitleDeleted val="0"/>
    <c:plotArea>
      <c:layout/>
      <c:lineChart>
        <c:grouping val="standard"/>
        <c:varyColors val="0"/>
        <c:ser>
          <c:idx val="0"/>
          <c:order val="0"/>
          <c:tx>
            <c:strRef>
              <c:f>'Dundee &amp; Angus'!$AI$93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1463212898672952E-2"/>
                </c:manualLayout>
              </c:layout>
              <c:dLblPos val="r"/>
              <c:showLegendKey val="0"/>
              <c:showVal val="1"/>
              <c:showCatName val="0"/>
              <c:showSerName val="0"/>
              <c:showPercent val="0"/>
              <c:showBubbleSize val="0"/>
            </c:dLbl>
            <c:dLbl>
              <c:idx val="7"/>
              <c:layout>
                <c:manualLayout>
                  <c:x val="-5.4657996246511402E-2"/>
                  <c:y val="-3.856125192577841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'Dundee &amp; Angus'!$AI$94</c:f>
              <c:strCache>
                <c:ptCount val="1"/>
                <c:pt idx="0">
                  <c:v>Dundee and Angus</c:v>
                </c:pt>
              </c:strCache>
            </c:strRef>
          </c:tx>
          <c:dLbls>
            <c:dLbl>
              <c:idx val="7"/>
              <c:layout>
                <c:manualLayout>
                  <c:x val="-5.4657996246511402E-2"/>
                  <c:y val="6.1463212898672952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Angus'!$AJ$94:$AQ$94</c:f>
              <c:numCache>
                <c:formatCode>0</c:formatCode>
                <c:ptCount val="8"/>
                <c:pt idx="0">
                  <c:v>497.46</c:v>
                </c:pt>
                <c:pt idx="1">
                  <c:v>520.5</c:v>
                </c:pt>
                <c:pt idx="2">
                  <c:v>502.96</c:v>
                </c:pt>
                <c:pt idx="3">
                  <c:v>515.07000000000005</c:v>
                </c:pt>
                <c:pt idx="4">
                  <c:v>517.76</c:v>
                </c:pt>
                <c:pt idx="5">
                  <c:v>530.9</c:v>
                </c:pt>
                <c:pt idx="6">
                  <c:v>545.96</c:v>
                </c:pt>
                <c:pt idx="7">
                  <c:v>554.96</c:v>
                </c:pt>
              </c:numCache>
            </c:numRef>
          </c:val>
          <c:smooth val="0"/>
        </c:ser>
        <c:dLbls>
          <c:showLegendKey val="0"/>
          <c:showVal val="0"/>
          <c:showCatName val="0"/>
          <c:showSerName val="0"/>
          <c:showPercent val="0"/>
          <c:showBubbleSize val="0"/>
        </c:dLbls>
        <c:marker val="1"/>
        <c:smooth val="0"/>
        <c:axId val="155537408"/>
        <c:axId val="155538944"/>
      </c:lineChart>
      <c:catAx>
        <c:axId val="155537408"/>
        <c:scaling>
          <c:orientation val="minMax"/>
        </c:scaling>
        <c:delete val="0"/>
        <c:axPos val="b"/>
        <c:numFmt formatCode="General" sourceLinked="1"/>
        <c:majorTickMark val="out"/>
        <c:minorTickMark val="none"/>
        <c:tickLblPos val="nextTo"/>
        <c:crossAx val="155538944"/>
        <c:crosses val="autoZero"/>
        <c:auto val="1"/>
        <c:lblAlgn val="ctr"/>
        <c:lblOffset val="100"/>
        <c:noMultiLvlLbl val="0"/>
      </c:catAx>
      <c:valAx>
        <c:axId val="155538944"/>
        <c:scaling>
          <c:orientation val="minMax"/>
        </c:scaling>
        <c:delete val="0"/>
        <c:axPos val="l"/>
        <c:majorGridlines/>
        <c:numFmt formatCode="#,##0" sourceLinked="1"/>
        <c:majorTickMark val="out"/>
        <c:minorTickMark val="none"/>
        <c:tickLblPos val="nextTo"/>
        <c:crossAx val="155537408"/>
        <c:crosses val="autoZero"/>
        <c:crossBetween val="between"/>
      </c:valAx>
    </c:plotArea>
    <c:legend>
      <c:legendPos val="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'Dundee &amp; Angus'!$B$26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Angus'!$C$26:$J$26</c:f>
              <c:numCache>
                <c:formatCode>#,##0</c:formatCode>
                <c:ptCount val="8"/>
                <c:pt idx="0">
                  <c:v>320</c:v>
                </c:pt>
                <c:pt idx="1">
                  <c:v>325</c:v>
                </c:pt>
                <c:pt idx="2">
                  <c:v>330</c:v>
                </c:pt>
                <c:pt idx="3">
                  <c:v>330</c:v>
                </c:pt>
                <c:pt idx="4">
                  <c:v>335</c:v>
                </c:pt>
                <c:pt idx="5">
                  <c:v>350</c:v>
                </c:pt>
                <c:pt idx="6">
                  <c:v>350</c:v>
                </c:pt>
                <c:pt idx="7">
                  <c:v>350</c:v>
                </c:pt>
              </c:numCache>
            </c:numRef>
          </c:val>
          <c:smooth val="0"/>
        </c:ser>
        <c:ser>
          <c:idx val="1"/>
          <c:order val="1"/>
          <c:tx>
            <c:strRef>
              <c:f>'Dundee &amp; Angus'!$B$27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Angus'!$C$27:$J$27</c:f>
              <c:numCache>
                <c:formatCode>#,##0</c:formatCode>
                <c:ptCount val="8"/>
                <c:pt idx="0">
                  <c:v>350</c:v>
                </c:pt>
                <c:pt idx="1">
                  <c:v>350</c:v>
                </c:pt>
                <c:pt idx="2">
                  <c:v>360</c:v>
                </c:pt>
                <c:pt idx="3">
                  <c:v>350</c:v>
                </c:pt>
                <c:pt idx="4">
                  <c:v>365</c:v>
                </c:pt>
                <c:pt idx="5">
                  <c:v>375</c:v>
                </c:pt>
                <c:pt idx="6">
                  <c:v>375</c:v>
                </c:pt>
                <c:pt idx="7">
                  <c:v>385</c:v>
                </c:pt>
              </c:numCache>
            </c:numRef>
          </c:val>
          <c:smooth val="0"/>
        </c:ser>
        <c:ser>
          <c:idx val="2"/>
          <c:order val="2"/>
          <c:tx>
            <c:strRef>
              <c:f>'Dundee &amp; Angus'!$B$28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Angus'!$C$28:$J$28</c:f>
              <c:numCache>
                <c:formatCode>#,##0</c:formatCode>
                <c:ptCount val="8"/>
                <c:pt idx="0">
                  <c:v>350.87</c:v>
                </c:pt>
                <c:pt idx="1">
                  <c:v>360.3</c:v>
                </c:pt>
                <c:pt idx="2">
                  <c:v>361.48</c:v>
                </c:pt>
                <c:pt idx="3">
                  <c:v>362.12</c:v>
                </c:pt>
                <c:pt idx="4">
                  <c:v>369.12</c:v>
                </c:pt>
                <c:pt idx="5">
                  <c:v>381.24</c:v>
                </c:pt>
                <c:pt idx="6">
                  <c:v>383.14</c:v>
                </c:pt>
                <c:pt idx="7">
                  <c:v>393.68</c:v>
                </c:pt>
              </c:numCache>
            </c:numRef>
          </c:val>
          <c:smooth val="0"/>
        </c:ser>
        <c:ser>
          <c:idx val="3"/>
          <c:order val="3"/>
          <c:tx>
            <c:strRef>
              <c:f>'Dundee &amp; Angus'!$B$29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Angus'!$C$29:$J$29</c:f>
              <c:numCache>
                <c:formatCode>#,##0</c:formatCode>
                <c:ptCount val="8"/>
                <c:pt idx="0">
                  <c:v>375</c:v>
                </c:pt>
                <c:pt idx="1">
                  <c:v>385</c:v>
                </c:pt>
                <c:pt idx="2">
                  <c:v>380</c:v>
                </c:pt>
                <c:pt idx="3">
                  <c:v>385</c:v>
                </c:pt>
                <c:pt idx="4">
                  <c:v>400</c:v>
                </c:pt>
                <c:pt idx="5">
                  <c:v>400</c:v>
                </c:pt>
                <c:pt idx="6">
                  <c:v>400</c:v>
                </c:pt>
                <c:pt idx="7">
                  <c:v>425</c:v>
                </c:pt>
              </c:numCache>
            </c:numRef>
          </c:val>
          <c:smooth val="0"/>
        </c:ser>
        <c:dLbls>
          <c:showLegendKey val="0"/>
          <c:showVal val="0"/>
          <c:showCatName val="0"/>
          <c:showSerName val="0"/>
          <c:showPercent val="0"/>
          <c:showBubbleSize val="0"/>
        </c:dLbls>
        <c:marker val="1"/>
        <c:smooth val="0"/>
        <c:axId val="155594752"/>
        <c:axId val="155596288"/>
      </c:lineChart>
      <c:catAx>
        <c:axId val="155594752"/>
        <c:scaling>
          <c:orientation val="minMax"/>
        </c:scaling>
        <c:delete val="0"/>
        <c:axPos val="b"/>
        <c:numFmt formatCode="General" sourceLinked="1"/>
        <c:majorTickMark val="out"/>
        <c:minorTickMark val="none"/>
        <c:tickLblPos val="nextTo"/>
        <c:crossAx val="155596288"/>
        <c:crosses val="autoZero"/>
        <c:auto val="1"/>
        <c:lblAlgn val="ctr"/>
        <c:lblOffset val="100"/>
        <c:noMultiLvlLbl val="0"/>
      </c:catAx>
      <c:valAx>
        <c:axId val="155596288"/>
        <c:scaling>
          <c:orientation val="minMax"/>
          <c:min val="0"/>
        </c:scaling>
        <c:delete val="0"/>
        <c:axPos val="l"/>
        <c:majorGridlines/>
        <c:numFmt formatCode="#,##0" sourceLinked="1"/>
        <c:majorTickMark val="out"/>
        <c:minorTickMark val="none"/>
        <c:tickLblPos val="nextTo"/>
        <c:crossAx val="155594752"/>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'Dundee &amp; Angus'!$N$26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Angus'!$O$26:$V$26</c:f>
              <c:numCache>
                <c:formatCode>#,##0</c:formatCode>
                <c:ptCount val="8"/>
                <c:pt idx="0">
                  <c:v>440</c:v>
                </c:pt>
                <c:pt idx="1">
                  <c:v>450</c:v>
                </c:pt>
                <c:pt idx="2">
                  <c:v>440</c:v>
                </c:pt>
                <c:pt idx="3">
                  <c:v>450</c:v>
                </c:pt>
                <c:pt idx="4">
                  <c:v>450</c:v>
                </c:pt>
                <c:pt idx="5">
                  <c:v>450</c:v>
                </c:pt>
                <c:pt idx="6">
                  <c:v>465</c:v>
                </c:pt>
                <c:pt idx="7">
                  <c:v>475</c:v>
                </c:pt>
              </c:numCache>
            </c:numRef>
          </c:val>
          <c:smooth val="0"/>
        </c:ser>
        <c:ser>
          <c:idx val="1"/>
          <c:order val="1"/>
          <c:tx>
            <c:strRef>
              <c:f>'Dundee &amp; Angus'!$N$27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Angus'!$O$27:$V$27</c:f>
              <c:numCache>
                <c:formatCode>#,##0</c:formatCode>
                <c:ptCount val="8"/>
                <c:pt idx="0">
                  <c:v>480</c:v>
                </c:pt>
                <c:pt idx="1">
                  <c:v>500</c:v>
                </c:pt>
                <c:pt idx="2">
                  <c:v>490</c:v>
                </c:pt>
                <c:pt idx="3">
                  <c:v>500</c:v>
                </c:pt>
                <c:pt idx="4">
                  <c:v>500</c:v>
                </c:pt>
                <c:pt idx="5">
                  <c:v>517.5</c:v>
                </c:pt>
                <c:pt idx="6">
                  <c:v>530</c:v>
                </c:pt>
                <c:pt idx="7">
                  <c:v>540</c:v>
                </c:pt>
              </c:numCache>
            </c:numRef>
          </c:val>
          <c:smooth val="0"/>
        </c:ser>
        <c:ser>
          <c:idx val="2"/>
          <c:order val="2"/>
          <c:tx>
            <c:strRef>
              <c:f>'Dundee &amp; Angus'!$N$28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Angus'!$O$28:$V$28</c:f>
              <c:numCache>
                <c:formatCode>#,##0</c:formatCode>
                <c:ptCount val="8"/>
                <c:pt idx="0">
                  <c:v>497.46</c:v>
                </c:pt>
                <c:pt idx="1">
                  <c:v>520.5</c:v>
                </c:pt>
                <c:pt idx="2">
                  <c:v>502.96</c:v>
                </c:pt>
                <c:pt idx="3">
                  <c:v>515.07000000000005</c:v>
                </c:pt>
                <c:pt idx="4">
                  <c:v>517.76</c:v>
                </c:pt>
                <c:pt idx="5">
                  <c:v>530.9</c:v>
                </c:pt>
                <c:pt idx="6">
                  <c:v>545.96</c:v>
                </c:pt>
                <c:pt idx="7">
                  <c:v>554.96</c:v>
                </c:pt>
              </c:numCache>
            </c:numRef>
          </c:val>
          <c:smooth val="0"/>
        </c:ser>
        <c:ser>
          <c:idx val="3"/>
          <c:order val="3"/>
          <c:tx>
            <c:strRef>
              <c:f>'Dundee &amp; Angus'!$N$29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Angus'!$O$29:$V$29</c:f>
              <c:numCache>
                <c:formatCode>#,##0</c:formatCode>
                <c:ptCount val="8"/>
                <c:pt idx="0">
                  <c:v>550</c:v>
                </c:pt>
                <c:pt idx="1">
                  <c:v>585</c:v>
                </c:pt>
                <c:pt idx="2">
                  <c:v>560</c:v>
                </c:pt>
                <c:pt idx="3">
                  <c:v>575</c:v>
                </c:pt>
                <c:pt idx="4">
                  <c:v>575</c:v>
                </c:pt>
                <c:pt idx="5">
                  <c:v>600</c:v>
                </c:pt>
                <c:pt idx="6">
                  <c:v>600</c:v>
                </c:pt>
                <c:pt idx="7">
                  <c:v>622.5</c:v>
                </c:pt>
              </c:numCache>
            </c:numRef>
          </c:val>
          <c:smooth val="0"/>
        </c:ser>
        <c:dLbls>
          <c:showLegendKey val="0"/>
          <c:showVal val="0"/>
          <c:showCatName val="0"/>
          <c:showSerName val="0"/>
          <c:showPercent val="0"/>
          <c:showBubbleSize val="0"/>
        </c:dLbls>
        <c:marker val="1"/>
        <c:smooth val="0"/>
        <c:axId val="155618304"/>
        <c:axId val="155620096"/>
      </c:lineChart>
      <c:catAx>
        <c:axId val="155618304"/>
        <c:scaling>
          <c:orientation val="minMax"/>
        </c:scaling>
        <c:delete val="0"/>
        <c:axPos val="b"/>
        <c:numFmt formatCode="General" sourceLinked="1"/>
        <c:majorTickMark val="out"/>
        <c:minorTickMark val="none"/>
        <c:tickLblPos val="nextTo"/>
        <c:crossAx val="155620096"/>
        <c:crosses val="autoZero"/>
        <c:auto val="1"/>
        <c:lblAlgn val="ctr"/>
        <c:lblOffset val="100"/>
        <c:noMultiLvlLbl val="0"/>
      </c:catAx>
      <c:valAx>
        <c:axId val="155620096"/>
        <c:scaling>
          <c:orientation val="minMax"/>
          <c:min val="0"/>
        </c:scaling>
        <c:delete val="0"/>
        <c:axPos val="l"/>
        <c:majorGridlines/>
        <c:numFmt formatCode="#,##0" sourceLinked="1"/>
        <c:majorTickMark val="out"/>
        <c:minorTickMark val="none"/>
        <c:tickLblPos val="nextTo"/>
        <c:crossAx val="155618304"/>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'Dundee &amp; Angus'!$B$48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Angus'!$C$48:$J$48</c:f>
              <c:numCache>
                <c:formatCode>#,##0</c:formatCode>
                <c:ptCount val="8"/>
                <c:pt idx="0">
                  <c:v>550</c:v>
                </c:pt>
                <c:pt idx="1">
                  <c:v>575</c:v>
                </c:pt>
                <c:pt idx="2">
                  <c:v>550</c:v>
                </c:pt>
                <c:pt idx="3">
                  <c:v>550</c:v>
                </c:pt>
                <c:pt idx="4">
                  <c:v>550</c:v>
                </c:pt>
                <c:pt idx="5">
                  <c:v>560</c:v>
                </c:pt>
                <c:pt idx="6">
                  <c:v>600</c:v>
                </c:pt>
                <c:pt idx="7">
                  <c:v>590</c:v>
                </c:pt>
              </c:numCache>
            </c:numRef>
          </c:val>
          <c:smooth val="0"/>
        </c:ser>
        <c:ser>
          <c:idx val="1"/>
          <c:order val="1"/>
          <c:tx>
            <c:strRef>
              <c:f>'Dundee &amp; Angus'!$B$49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Angus'!$C$49:$J$49</c:f>
              <c:numCache>
                <c:formatCode>#,##0</c:formatCode>
                <c:ptCount val="8"/>
                <c:pt idx="0">
                  <c:v>650</c:v>
                </c:pt>
                <c:pt idx="1">
                  <c:v>650</c:v>
                </c:pt>
                <c:pt idx="2">
                  <c:v>650</c:v>
                </c:pt>
                <c:pt idx="3">
                  <c:v>625</c:v>
                </c:pt>
                <c:pt idx="4">
                  <c:v>650</c:v>
                </c:pt>
                <c:pt idx="5">
                  <c:v>690</c:v>
                </c:pt>
                <c:pt idx="6">
                  <c:v>700</c:v>
                </c:pt>
                <c:pt idx="7">
                  <c:v>700</c:v>
                </c:pt>
              </c:numCache>
            </c:numRef>
          </c:val>
          <c:smooth val="0"/>
        </c:ser>
        <c:ser>
          <c:idx val="2"/>
          <c:order val="2"/>
          <c:tx>
            <c:strRef>
              <c:f>'Dundee &amp; Angus'!$B$50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Angus'!$C$50:$J$50</c:f>
              <c:numCache>
                <c:formatCode>#,##0</c:formatCode>
                <c:ptCount val="8"/>
                <c:pt idx="0">
                  <c:v>632.52</c:v>
                </c:pt>
                <c:pt idx="1">
                  <c:v>651.09</c:v>
                </c:pt>
                <c:pt idx="2">
                  <c:v>643.12</c:v>
                </c:pt>
                <c:pt idx="3">
                  <c:v>644.39</c:v>
                </c:pt>
                <c:pt idx="4">
                  <c:v>668.02</c:v>
                </c:pt>
                <c:pt idx="5">
                  <c:v>684.17</c:v>
                </c:pt>
                <c:pt idx="6">
                  <c:v>701.64</c:v>
                </c:pt>
                <c:pt idx="7">
                  <c:v>717.22</c:v>
                </c:pt>
              </c:numCache>
            </c:numRef>
          </c:val>
          <c:smooth val="0"/>
        </c:ser>
        <c:ser>
          <c:idx val="3"/>
          <c:order val="3"/>
          <c:tx>
            <c:strRef>
              <c:f>'Dundee &amp; Angus'!$B$51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Angus'!$C$51:$J$51</c:f>
              <c:numCache>
                <c:formatCode>#,##0</c:formatCode>
                <c:ptCount val="8"/>
                <c:pt idx="0">
                  <c:v>700</c:v>
                </c:pt>
                <c:pt idx="1">
                  <c:v>750</c:v>
                </c:pt>
                <c:pt idx="2">
                  <c:v>725</c:v>
                </c:pt>
                <c:pt idx="3">
                  <c:v>750</c:v>
                </c:pt>
                <c:pt idx="4">
                  <c:v>750</c:v>
                </c:pt>
                <c:pt idx="5">
                  <c:v>795</c:v>
                </c:pt>
                <c:pt idx="6">
                  <c:v>795</c:v>
                </c:pt>
                <c:pt idx="7">
                  <c:v>800</c:v>
                </c:pt>
              </c:numCache>
            </c:numRef>
          </c:val>
          <c:smooth val="0"/>
        </c:ser>
        <c:dLbls>
          <c:showLegendKey val="0"/>
          <c:showVal val="0"/>
          <c:showCatName val="0"/>
          <c:showSerName val="0"/>
          <c:showPercent val="0"/>
          <c:showBubbleSize val="0"/>
        </c:dLbls>
        <c:marker val="1"/>
        <c:smooth val="0"/>
        <c:axId val="155650304"/>
        <c:axId val="155660288"/>
      </c:lineChart>
      <c:catAx>
        <c:axId val="155650304"/>
        <c:scaling>
          <c:orientation val="minMax"/>
        </c:scaling>
        <c:delete val="0"/>
        <c:axPos val="b"/>
        <c:numFmt formatCode="General" sourceLinked="1"/>
        <c:majorTickMark val="out"/>
        <c:minorTickMark val="none"/>
        <c:tickLblPos val="nextTo"/>
        <c:crossAx val="155660288"/>
        <c:crosses val="autoZero"/>
        <c:auto val="1"/>
        <c:lblAlgn val="ctr"/>
        <c:lblOffset val="100"/>
        <c:noMultiLvlLbl val="0"/>
      </c:catAx>
      <c:valAx>
        <c:axId val="155660288"/>
        <c:scaling>
          <c:orientation val="minMax"/>
          <c:min val="0"/>
        </c:scaling>
        <c:delete val="0"/>
        <c:axPos val="l"/>
        <c:majorGridlines/>
        <c:numFmt formatCode="#,##0" sourceLinked="1"/>
        <c:majorTickMark val="out"/>
        <c:minorTickMark val="none"/>
        <c:tickLblPos val="nextTo"/>
        <c:crossAx val="15565030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'Dundee &amp; Angus'!$N$48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Angus'!$O$48:$V$48</c:f>
              <c:numCache>
                <c:formatCode>#,##0</c:formatCode>
                <c:ptCount val="8"/>
                <c:pt idx="0">
                  <c:v>750</c:v>
                </c:pt>
                <c:pt idx="1">
                  <c:v>780</c:v>
                </c:pt>
                <c:pt idx="2">
                  <c:v>750</c:v>
                </c:pt>
                <c:pt idx="3">
                  <c:v>750</c:v>
                </c:pt>
                <c:pt idx="4">
                  <c:v>800</c:v>
                </c:pt>
                <c:pt idx="5">
                  <c:v>825</c:v>
                </c:pt>
                <c:pt idx="6">
                  <c:v>800</c:v>
                </c:pt>
                <c:pt idx="7">
                  <c:v>850</c:v>
                </c:pt>
              </c:numCache>
            </c:numRef>
          </c:val>
          <c:smooth val="0"/>
        </c:ser>
        <c:ser>
          <c:idx val="1"/>
          <c:order val="1"/>
          <c:tx>
            <c:strRef>
              <c:f>'Dundee &amp; Angus'!$N$49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Angus'!$O$49:$V$49</c:f>
              <c:numCache>
                <c:formatCode>#,##0</c:formatCode>
                <c:ptCount val="8"/>
                <c:pt idx="0">
                  <c:v>825</c:v>
                </c:pt>
                <c:pt idx="1">
                  <c:v>850</c:v>
                </c:pt>
                <c:pt idx="2">
                  <c:v>850</c:v>
                </c:pt>
                <c:pt idx="3">
                  <c:v>850</c:v>
                </c:pt>
                <c:pt idx="4">
                  <c:v>950</c:v>
                </c:pt>
                <c:pt idx="5">
                  <c:v>950</c:v>
                </c:pt>
                <c:pt idx="6">
                  <c:v>995</c:v>
                </c:pt>
                <c:pt idx="7">
                  <c:v>1000</c:v>
                </c:pt>
              </c:numCache>
            </c:numRef>
          </c:val>
          <c:smooth val="0"/>
        </c:ser>
        <c:ser>
          <c:idx val="2"/>
          <c:order val="2"/>
          <c:tx>
            <c:strRef>
              <c:f>'Dundee &amp; Angus'!$N$50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Angus'!$O$50:$V$50</c:f>
              <c:numCache>
                <c:formatCode>#,##0</c:formatCode>
                <c:ptCount val="8"/>
                <c:pt idx="0">
                  <c:v>811.27</c:v>
                </c:pt>
                <c:pt idx="1">
                  <c:v>894.44</c:v>
                </c:pt>
                <c:pt idx="2">
                  <c:v>849.5</c:v>
                </c:pt>
                <c:pt idx="3">
                  <c:v>883.13</c:v>
                </c:pt>
                <c:pt idx="4">
                  <c:v>961.21</c:v>
                </c:pt>
                <c:pt idx="5">
                  <c:v>967.81</c:v>
                </c:pt>
                <c:pt idx="6">
                  <c:v>972.76</c:v>
                </c:pt>
                <c:pt idx="7">
                  <c:v>1047.22</c:v>
                </c:pt>
              </c:numCache>
            </c:numRef>
          </c:val>
          <c:smooth val="0"/>
        </c:ser>
        <c:ser>
          <c:idx val="3"/>
          <c:order val="3"/>
          <c:tx>
            <c:strRef>
              <c:f>'Dundee &amp; Angus'!$N$51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Angus'!$O$51:$V$51</c:f>
              <c:numCache>
                <c:formatCode>#,##0</c:formatCode>
                <c:ptCount val="8"/>
                <c:pt idx="0">
                  <c:v>890</c:v>
                </c:pt>
                <c:pt idx="1">
                  <c:v>1000</c:v>
                </c:pt>
                <c:pt idx="2">
                  <c:v>950</c:v>
                </c:pt>
                <c:pt idx="3">
                  <c:v>950</c:v>
                </c:pt>
                <c:pt idx="4">
                  <c:v>1140</c:v>
                </c:pt>
                <c:pt idx="5">
                  <c:v>1140</c:v>
                </c:pt>
                <c:pt idx="6">
                  <c:v>1200</c:v>
                </c:pt>
                <c:pt idx="7">
                  <c:v>1240</c:v>
                </c:pt>
              </c:numCache>
            </c:numRef>
          </c:val>
          <c:smooth val="0"/>
        </c:ser>
        <c:dLbls>
          <c:showLegendKey val="0"/>
          <c:showVal val="0"/>
          <c:showCatName val="0"/>
          <c:showSerName val="0"/>
          <c:showPercent val="0"/>
          <c:showBubbleSize val="0"/>
        </c:dLbls>
        <c:marker val="1"/>
        <c:smooth val="0"/>
        <c:axId val="155694592"/>
        <c:axId val="155696128"/>
      </c:lineChart>
      <c:catAx>
        <c:axId val="155694592"/>
        <c:scaling>
          <c:orientation val="minMax"/>
        </c:scaling>
        <c:delete val="0"/>
        <c:axPos val="b"/>
        <c:numFmt formatCode="General" sourceLinked="1"/>
        <c:majorTickMark val="out"/>
        <c:minorTickMark val="none"/>
        <c:tickLblPos val="nextTo"/>
        <c:crossAx val="155696128"/>
        <c:crosses val="autoZero"/>
        <c:auto val="1"/>
        <c:lblAlgn val="ctr"/>
        <c:lblOffset val="100"/>
        <c:noMultiLvlLbl val="0"/>
      </c:catAx>
      <c:valAx>
        <c:axId val="155696128"/>
        <c:scaling>
          <c:orientation val="minMax"/>
          <c:min val="0"/>
        </c:scaling>
        <c:delete val="0"/>
        <c:axPos val="l"/>
        <c:majorGridlines/>
        <c:numFmt formatCode="#,##0" sourceLinked="1"/>
        <c:majorTickMark val="out"/>
        <c:minorTickMark val="none"/>
        <c:tickLblPos val="nextTo"/>
        <c:crossAx val="15569459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'Dundee &amp; Angus'!$B$70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Angus'!$C$70:$J$70</c:f>
              <c:numCache>
                <c:formatCode>#,##0</c:formatCode>
                <c:ptCount val="8"/>
                <c:pt idx="0">
                  <c:v>225</c:v>
                </c:pt>
                <c:pt idx="1">
                  <c:v>235</c:v>
                </c:pt>
                <c:pt idx="2">
                  <c:v>238.33</c:v>
                </c:pt>
                <c:pt idx="3">
                  <c:v>250</c:v>
                </c:pt>
                <c:pt idx="4">
                  <c:v>250</c:v>
                </c:pt>
                <c:pt idx="5">
                  <c:v>250</c:v>
                </c:pt>
                <c:pt idx="6">
                  <c:v>250</c:v>
                </c:pt>
                <c:pt idx="7">
                  <c:v>260</c:v>
                </c:pt>
              </c:numCache>
            </c:numRef>
          </c:val>
          <c:smooth val="0"/>
        </c:ser>
        <c:ser>
          <c:idx val="1"/>
          <c:order val="1"/>
          <c:tx>
            <c:strRef>
              <c:f>'Dundee &amp; Angus'!$B$71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Angus'!$C$71:$J$71</c:f>
              <c:numCache>
                <c:formatCode>#,##0</c:formatCode>
                <c:ptCount val="8"/>
                <c:pt idx="0">
                  <c:v>250</c:v>
                </c:pt>
                <c:pt idx="1">
                  <c:v>260</c:v>
                </c:pt>
                <c:pt idx="2">
                  <c:v>265</c:v>
                </c:pt>
                <c:pt idx="3">
                  <c:v>273.33999999999997</c:v>
                </c:pt>
                <c:pt idx="4">
                  <c:v>275</c:v>
                </c:pt>
                <c:pt idx="5">
                  <c:v>290</c:v>
                </c:pt>
                <c:pt idx="6">
                  <c:v>300</c:v>
                </c:pt>
                <c:pt idx="7">
                  <c:v>290</c:v>
                </c:pt>
              </c:numCache>
            </c:numRef>
          </c:val>
          <c:smooth val="0"/>
        </c:ser>
        <c:ser>
          <c:idx val="2"/>
          <c:order val="2"/>
          <c:tx>
            <c:strRef>
              <c:f>'Dundee &amp; Angus'!$B$72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Angus'!$C$72:$J$72</c:f>
              <c:numCache>
                <c:formatCode>#,##0</c:formatCode>
                <c:ptCount val="8"/>
                <c:pt idx="0">
                  <c:v>262.86</c:v>
                </c:pt>
                <c:pt idx="1">
                  <c:v>263.08</c:v>
                </c:pt>
                <c:pt idx="2">
                  <c:v>269.83</c:v>
                </c:pt>
                <c:pt idx="3">
                  <c:v>268.35000000000002</c:v>
                </c:pt>
                <c:pt idx="4">
                  <c:v>274.42</c:v>
                </c:pt>
                <c:pt idx="5">
                  <c:v>289.27999999999997</c:v>
                </c:pt>
                <c:pt idx="6">
                  <c:v>295.72000000000003</c:v>
                </c:pt>
                <c:pt idx="7">
                  <c:v>309.20999999999998</c:v>
                </c:pt>
              </c:numCache>
            </c:numRef>
          </c:val>
          <c:smooth val="0"/>
        </c:ser>
        <c:ser>
          <c:idx val="3"/>
          <c:order val="3"/>
          <c:tx>
            <c:strRef>
              <c:f>'Dundee &amp; Angus'!$B$73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Angus'!$C$73:$J$73</c:f>
              <c:numCache>
                <c:formatCode>#,##0</c:formatCode>
                <c:ptCount val="8"/>
                <c:pt idx="0">
                  <c:v>300</c:v>
                </c:pt>
                <c:pt idx="1">
                  <c:v>290</c:v>
                </c:pt>
                <c:pt idx="2">
                  <c:v>300</c:v>
                </c:pt>
                <c:pt idx="3">
                  <c:v>300</c:v>
                </c:pt>
                <c:pt idx="4">
                  <c:v>300</c:v>
                </c:pt>
                <c:pt idx="5">
                  <c:v>320</c:v>
                </c:pt>
                <c:pt idx="6">
                  <c:v>320</c:v>
                </c:pt>
                <c:pt idx="7">
                  <c:v>340</c:v>
                </c:pt>
              </c:numCache>
            </c:numRef>
          </c:val>
          <c:smooth val="0"/>
        </c:ser>
        <c:dLbls>
          <c:showLegendKey val="0"/>
          <c:showVal val="0"/>
          <c:showCatName val="0"/>
          <c:showSerName val="0"/>
          <c:showPercent val="0"/>
          <c:showBubbleSize val="0"/>
        </c:dLbls>
        <c:marker val="1"/>
        <c:smooth val="0"/>
        <c:axId val="155722496"/>
        <c:axId val="155724032"/>
      </c:lineChart>
      <c:catAx>
        <c:axId val="155722496"/>
        <c:scaling>
          <c:orientation val="minMax"/>
        </c:scaling>
        <c:delete val="0"/>
        <c:axPos val="b"/>
        <c:numFmt formatCode="General" sourceLinked="1"/>
        <c:majorTickMark val="out"/>
        <c:minorTickMark val="none"/>
        <c:tickLblPos val="nextTo"/>
        <c:crossAx val="155724032"/>
        <c:crosses val="autoZero"/>
        <c:auto val="1"/>
        <c:lblAlgn val="ctr"/>
        <c:lblOffset val="100"/>
        <c:noMultiLvlLbl val="0"/>
      </c:catAx>
      <c:valAx>
        <c:axId val="155724032"/>
        <c:scaling>
          <c:orientation val="minMax"/>
          <c:min val="0"/>
        </c:scaling>
        <c:delete val="0"/>
        <c:axPos val="l"/>
        <c:majorGridlines/>
        <c:numFmt formatCode="#,##0" sourceLinked="1"/>
        <c:majorTickMark val="out"/>
        <c:minorTickMark val="none"/>
        <c:tickLblPos val="nextTo"/>
        <c:crossAx val="155722496"/>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'Dundee &amp; Angus'!$N$70:$P$70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Angus'!$Q$70:$X$70</c:f>
              <c:numCache>
                <c:formatCode>0</c:formatCode>
                <c:ptCount val="8"/>
                <c:pt idx="0">
                  <c:v>319</c:v>
                </c:pt>
                <c:pt idx="1">
                  <c:v>458</c:v>
                </c:pt>
                <c:pt idx="2">
                  <c:v>483</c:v>
                </c:pt>
                <c:pt idx="3">
                  <c:v>437</c:v>
                </c:pt>
                <c:pt idx="4">
                  <c:v>405</c:v>
                </c:pt>
                <c:pt idx="5">
                  <c:v>406</c:v>
                </c:pt>
                <c:pt idx="6">
                  <c:v>382</c:v>
                </c:pt>
                <c:pt idx="7">
                  <c:v>369</c:v>
                </c:pt>
              </c:numCache>
            </c:numRef>
          </c:val>
        </c:ser>
        <c:ser>
          <c:idx val="1"/>
          <c:order val="1"/>
          <c:tx>
            <c:strRef>
              <c:f>'Dundee &amp; Angus'!$N$71:$P$71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Angus'!$Q$71:$X$71</c:f>
              <c:numCache>
                <c:formatCode>0</c:formatCode>
                <c:ptCount val="8"/>
                <c:pt idx="0">
                  <c:v>613</c:v>
                </c:pt>
                <c:pt idx="1">
                  <c:v>818</c:v>
                </c:pt>
                <c:pt idx="2">
                  <c:v>918</c:v>
                </c:pt>
                <c:pt idx="3">
                  <c:v>790</c:v>
                </c:pt>
                <c:pt idx="4">
                  <c:v>856</c:v>
                </c:pt>
                <c:pt idx="5">
                  <c:v>860</c:v>
                </c:pt>
                <c:pt idx="6">
                  <c:v>950</c:v>
                </c:pt>
                <c:pt idx="7">
                  <c:v>728</c:v>
                </c:pt>
              </c:numCache>
            </c:numRef>
          </c:val>
        </c:ser>
        <c:ser>
          <c:idx val="2"/>
          <c:order val="2"/>
          <c:tx>
            <c:strRef>
              <c:f>'Dundee &amp; Angus'!$N$72:$P$72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Angus'!$Q$72:$X$72</c:f>
              <c:numCache>
                <c:formatCode>0</c:formatCode>
                <c:ptCount val="8"/>
                <c:pt idx="0">
                  <c:v>198</c:v>
                </c:pt>
                <c:pt idx="1">
                  <c:v>224</c:v>
                </c:pt>
                <c:pt idx="2">
                  <c:v>283</c:v>
                </c:pt>
                <c:pt idx="3">
                  <c:v>245</c:v>
                </c:pt>
                <c:pt idx="4">
                  <c:v>303</c:v>
                </c:pt>
                <c:pt idx="5">
                  <c:v>283</c:v>
                </c:pt>
                <c:pt idx="6">
                  <c:v>335</c:v>
                </c:pt>
                <c:pt idx="7">
                  <c:v>275</c:v>
                </c:pt>
              </c:numCache>
            </c:numRef>
          </c:val>
        </c:ser>
        <c:ser>
          <c:idx val="3"/>
          <c:order val="3"/>
          <c:tx>
            <c:strRef>
              <c:f>'Dundee &amp; Angus'!$N$73:$P$73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Angus'!$Q$73:$X$73</c:f>
              <c:numCache>
                <c:formatCode>0</c:formatCode>
                <c:ptCount val="8"/>
                <c:pt idx="0">
                  <c:v>71</c:v>
                </c:pt>
                <c:pt idx="1">
                  <c:v>107</c:v>
                </c:pt>
                <c:pt idx="2">
                  <c:v>121</c:v>
                </c:pt>
                <c:pt idx="3">
                  <c:v>93</c:v>
                </c:pt>
                <c:pt idx="4">
                  <c:v>107</c:v>
                </c:pt>
                <c:pt idx="5">
                  <c:v>105</c:v>
                </c:pt>
                <c:pt idx="6">
                  <c:v>85</c:v>
                </c:pt>
                <c:pt idx="7">
                  <c:v>115</c:v>
                </c:pt>
              </c:numCache>
            </c:numRef>
          </c:val>
        </c:ser>
        <c:ser>
          <c:idx val="4"/>
          <c:order val="4"/>
          <c:tx>
            <c:strRef>
              <c:f>'Dundee &amp; Angus'!$N$74:$P$74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'Dundee &amp; Angus'!$Q$74:$X$74</c:f>
              <c:numCache>
                <c:formatCode>0</c:formatCode>
                <c:ptCount val="8"/>
                <c:pt idx="0">
                  <c:v>94</c:v>
                </c:pt>
                <c:pt idx="1">
                  <c:v>138</c:v>
                </c:pt>
                <c:pt idx="2">
                  <c:v>143</c:v>
                </c:pt>
                <c:pt idx="3">
                  <c:v>108</c:v>
                </c:pt>
                <c:pt idx="4">
                  <c:v>104</c:v>
                </c:pt>
                <c:pt idx="5">
                  <c:v>95</c:v>
                </c:pt>
                <c:pt idx="6">
                  <c:v>93</c:v>
                </c:pt>
                <c:pt idx="7">
                  <c:v>200</c:v>
                </c:pt>
              </c:numCache>
            </c:numRef>
          </c:val>
        </c:ser>
        <c:dLbls>
          <c:showLegendKey val="0"/>
          <c:showVal val="0"/>
          <c:showCatName val="0"/>
          <c:showSerName val="0"/>
          <c:showPercent val="0"/>
          <c:showBubbleSize val="0"/>
        </c:dLbls>
        <c:gapWidth val="150"/>
        <c:overlap val="100"/>
        <c:axId val="155775744"/>
        <c:axId val="155777280"/>
      </c:barChart>
      <c:catAx>
        <c:axId val="155775744"/>
        <c:scaling>
          <c:orientation val="minMax"/>
        </c:scaling>
        <c:delete val="0"/>
        <c:axPos val="b"/>
        <c:numFmt formatCode="General" sourceLinked="1"/>
        <c:majorTickMark val="out"/>
        <c:minorTickMark val="none"/>
        <c:tickLblPos val="nextTo"/>
        <c:crossAx val="155777280"/>
        <c:crosses val="autoZero"/>
        <c:auto val="1"/>
        <c:lblAlgn val="ctr"/>
        <c:lblOffset val="100"/>
        <c:noMultiLvlLbl val="0"/>
      </c:catAx>
      <c:valAx>
        <c:axId val="155777280"/>
        <c:scaling>
          <c:orientation val="minMax"/>
        </c:scaling>
        <c:delete val="0"/>
        <c:axPos val="l"/>
        <c:majorGridlines/>
        <c:numFmt formatCode="0" sourceLinked="1"/>
        <c:majorTickMark val="out"/>
        <c:minorTickMark val="none"/>
        <c:tickLblPos val="nextTo"/>
        <c:crossAx val="15577574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'East Dunbartonshire'!$B$26</c:f>
              <c:strCache>
                <c:ptCount val="1"/>
                <c:pt idx="0">
                  <c:v>Lower Quartile</c:v>
                </c:pt>
              </c:strCache>
            </c:strRef>
          </c:tx>
          <c:cat>
            <c:numRef>
              <c:f>'East Dunbartonshire'!$C$25:$J$25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Dunbartonshire'!$C$26:$J$26</c:f>
              <c:numCache>
                <c:formatCode>#,##0</c:formatCode>
                <c:ptCount val="8"/>
                <c:pt idx="0">
                  <c:v>400</c:v>
                </c:pt>
                <c:pt idx="1">
                  <c:v>412.5</c:v>
                </c:pt>
                <c:pt idx="2">
                  <c:v>400</c:v>
                </c:pt>
                <c:pt idx="3">
                  <c:v>420</c:v>
                </c:pt>
                <c:pt idx="4">
                  <c:v>425</c:v>
                </c:pt>
                <c:pt idx="5">
                  <c:v>425</c:v>
                </c:pt>
                <c:pt idx="6">
                  <c:v>425</c:v>
                </c:pt>
                <c:pt idx="7">
                  <c:v>425</c:v>
                </c:pt>
              </c:numCache>
            </c:numRef>
          </c:val>
          <c:smooth val="0"/>
        </c:ser>
        <c:ser>
          <c:idx val="1"/>
          <c:order val="1"/>
          <c:tx>
            <c:strRef>
              <c:f>'East Dunbartonshire'!$B$27</c:f>
              <c:strCache>
                <c:ptCount val="1"/>
                <c:pt idx="0">
                  <c:v>Median</c:v>
                </c:pt>
              </c:strCache>
            </c:strRef>
          </c:tx>
          <c:cat>
            <c:numRef>
              <c:f>'East Dunbartonshire'!$C$25:$J$25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Dunbartonshire'!$C$27:$J$27</c:f>
              <c:numCache>
                <c:formatCode>#,##0</c:formatCode>
                <c:ptCount val="8"/>
                <c:pt idx="0">
                  <c:v>425</c:v>
                </c:pt>
                <c:pt idx="1">
                  <c:v>450</c:v>
                </c:pt>
                <c:pt idx="2">
                  <c:v>425</c:v>
                </c:pt>
                <c:pt idx="3">
                  <c:v>450</c:v>
                </c:pt>
                <c:pt idx="4">
                  <c:v>450</c:v>
                </c:pt>
                <c:pt idx="5">
                  <c:v>450</c:v>
                </c:pt>
                <c:pt idx="6">
                  <c:v>450</c:v>
                </c:pt>
                <c:pt idx="7">
                  <c:v>450</c:v>
                </c:pt>
              </c:numCache>
            </c:numRef>
          </c:val>
          <c:smooth val="0"/>
        </c:ser>
        <c:ser>
          <c:idx val="2"/>
          <c:order val="2"/>
          <c:tx>
            <c:strRef>
              <c:f>'East Dunbartonshire'!$B$28</c:f>
              <c:strCache>
                <c:ptCount val="1"/>
                <c:pt idx="0">
                  <c:v>Mean</c:v>
                </c:pt>
              </c:strCache>
            </c:strRef>
          </c:tx>
          <c:cat>
            <c:numRef>
              <c:f>'East Dunbartonshire'!$C$25:$J$25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Dunbartonshire'!$C$28:$J$28</c:f>
              <c:numCache>
                <c:formatCode>#,##0</c:formatCode>
                <c:ptCount val="8"/>
                <c:pt idx="0">
                  <c:v>449.59</c:v>
                </c:pt>
                <c:pt idx="1">
                  <c:v>456.61</c:v>
                </c:pt>
                <c:pt idx="2">
                  <c:v>440.86</c:v>
                </c:pt>
                <c:pt idx="3">
                  <c:v>465.96</c:v>
                </c:pt>
                <c:pt idx="4">
                  <c:v>472.07</c:v>
                </c:pt>
                <c:pt idx="5">
                  <c:v>461.49</c:v>
                </c:pt>
                <c:pt idx="6">
                  <c:v>478.92</c:v>
                </c:pt>
                <c:pt idx="7">
                  <c:v>487.82</c:v>
                </c:pt>
              </c:numCache>
            </c:numRef>
          </c:val>
          <c:smooth val="0"/>
        </c:ser>
        <c:ser>
          <c:idx val="3"/>
          <c:order val="3"/>
          <c:tx>
            <c:strRef>
              <c:f>'East Dunbartonshire'!$B$29</c:f>
              <c:strCache>
                <c:ptCount val="1"/>
                <c:pt idx="0">
                  <c:v>Upper Quartile</c:v>
                </c:pt>
              </c:strCache>
            </c:strRef>
          </c:tx>
          <c:cat>
            <c:numRef>
              <c:f>'East Dunbartonshire'!$C$25:$J$25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Dunbartonshire'!$C$29:$J$29</c:f>
              <c:numCache>
                <c:formatCode>#,##0</c:formatCode>
                <c:ptCount val="8"/>
                <c:pt idx="0">
                  <c:v>475</c:v>
                </c:pt>
                <c:pt idx="1">
                  <c:v>475</c:v>
                </c:pt>
                <c:pt idx="2">
                  <c:v>475</c:v>
                </c:pt>
                <c:pt idx="3">
                  <c:v>495</c:v>
                </c:pt>
                <c:pt idx="4">
                  <c:v>525</c:v>
                </c:pt>
                <c:pt idx="5">
                  <c:v>495</c:v>
                </c:pt>
                <c:pt idx="6">
                  <c:v>525</c:v>
                </c:pt>
                <c:pt idx="7">
                  <c:v>550</c:v>
                </c:pt>
              </c:numCache>
            </c:numRef>
          </c:val>
          <c:smooth val="0"/>
        </c:ser>
        <c:dLbls>
          <c:showLegendKey val="0"/>
          <c:showVal val="0"/>
          <c:showCatName val="0"/>
          <c:showSerName val="0"/>
          <c:showPercent val="0"/>
          <c:showBubbleSize val="0"/>
        </c:dLbls>
        <c:marker val="1"/>
        <c:smooth val="0"/>
        <c:axId val="152344064"/>
        <c:axId val="152345600"/>
      </c:lineChart>
      <c:catAx>
        <c:axId val="152344064"/>
        <c:scaling>
          <c:orientation val="minMax"/>
        </c:scaling>
        <c:delete val="0"/>
        <c:axPos val="b"/>
        <c:numFmt formatCode="General" sourceLinked="1"/>
        <c:majorTickMark val="out"/>
        <c:minorTickMark val="none"/>
        <c:tickLblPos val="nextTo"/>
        <c:crossAx val="152345600"/>
        <c:crosses val="autoZero"/>
        <c:auto val="1"/>
        <c:lblAlgn val="ctr"/>
        <c:lblOffset val="100"/>
        <c:noMultiLvlLbl val="0"/>
      </c:catAx>
      <c:valAx>
        <c:axId val="152345600"/>
        <c:scaling>
          <c:orientation val="minMax"/>
          <c:min val="0"/>
        </c:scaling>
        <c:delete val="0"/>
        <c:axPos val="l"/>
        <c:majorGridlines/>
        <c:numFmt formatCode="#,##0" sourceLinked="1"/>
        <c:majorTickMark val="out"/>
        <c:minorTickMark val="none"/>
        <c:tickLblPos val="nextTo"/>
        <c:crossAx val="152344064"/>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'East Dunbartonshire'!$N$26</c:f>
              <c:strCache>
                <c:ptCount val="1"/>
                <c:pt idx="0">
                  <c:v>Lower Quartile</c:v>
                </c:pt>
              </c:strCache>
            </c:strRef>
          </c:tx>
          <c:cat>
            <c:numRef>
              <c:f>'East Dunbartonshire'!$O$25:$V$25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Dunbartonshire'!$O$26:$V$26</c:f>
              <c:numCache>
                <c:formatCode>#,##0</c:formatCode>
                <c:ptCount val="8"/>
                <c:pt idx="0">
                  <c:v>525</c:v>
                </c:pt>
                <c:pt idx="1">
                  <c:v>500</c:v>
                </c:pt>
                <c:pt idx="2">
                  <c:v>525</c:v>
                </c:pt>
                <c:pt idx="3">
                  <c:v>500</c:v>
                </c:pt>
                <c:pt idx="4">
                  <c:v>525</c:v>
                </c:pt>
                <c:pt idx="5">
                  <c:v>525</c:v>
                </c:pt>
                <c:pt idx="6">
                  <c:v>550</c:v>
                </c:pt>
                <c:pt idx="7">
                  <c:v>550</c:v>
                </c:pt>
              </c:numCache>
            </c:numRef>
          </c:val>
          <c:smooth val="0"/>
        </c:ser>
        <c:ser>
          <c:idx val="1"/>
          <c:order val="1"/>
          <c:tx>
            <c:strRef>
              <c:f>'East Dunbartonshire'!$N$27</c:f>
              <c:strCache>
                <c:ptCount val="1"/>
                <c:pt idx="0">
                  <c:v>Median</c:v>
                </c:pt>
              </c:strCache>
            </c:strRef>
          </c:tx>
          <c:cat>
            <c:numRef>
              <c:f>'East Dunbartonshire'!$O$25:$V$25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Dunbartonshire'!$O$27:$V$27</c:f>
              <c:numCache>
                <c:formatCode>#,##0</c:formatCode>
                <c:ptCount val="8"/>
                <c:pt idx="0">
                  <c:v>575</c:v>
                </c:pt>
                <c:pt idx="1">
                  <c:v>550</c:v>
                </c:pt>
                <c:pt idx="2">
                  <c:v>595</c:v>
                </c:pt>
                <c:pt idx="3">
                  <c:v>575</c:v>
                </c:pt>
                <c:pt idx="4">
                  <c:v>575</c:v>
                </c:pt>
                <c:pt idx="5">
                  <c:v>575</c:v>
                </c:pt>
                <c:pt idx="6">
                  <c:v>625</c:v>
                </c:pt>
                <c:pt idx="7">
                  <c:v>600</c:v>
                </c:pt>
              </c:numCache>
            </c:numRef>
          </c:val>
          <c:smooth val="0"/>
        </c:ser>
        <c:ser>
          <c:idx val="2"/>
          <c:order val="2"/>
          <c:tx>
            <c:strRef>
              <c:f>'East Dunbartonshire'!$N$28</c:f>
              <c:strCache>
                <c:ptCount val="1"/>
                <c:pt idx="0">
                  <c:v>Mean</c:v>
                </c:pt>
              </c:strCache>
            </c:strRef>
          </c:tx>
          <c:cat>
            <c:numRef>
              <c:f>'East Dunbartonshire'!$O$25:$V$25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Dunbartonshire'!$O$28:$V$28</c:f>
              <c:numCache>
                <c:formatCode>#,##0</c:formatCode>
                <c:ptCount val="8"/>
                <c:pt idx="0">
                  <c:v>581.12</c:v>
                </c:pt>
                <c:pt idx="1">
                  <c:v>571.97</c:v>
                </c:pt>
                <c:pt idx="2">
                  <c:v>608.66</c:v>
                </c:pt>
                <c:pt idx="3">
                  <c:v>587.11</c:v>
                </c:pt>
                <c:pt idx="4">
                  <c:v>603.70000000000005</c:v>
                </c:pt>
                <c:pt idx="5">
                  <c:v>610.75</c:v>
                </c:pt>
                <c:pt idx="6">
                  <c:v>635.52</c:v>
                </c:pt>
                <c:pt idx="7">
                  <c:v>653.4</c:v>
                </c:pt>
              </c:numCache>
            </c:numRef>
          </c:val>
          <c:smooth val="0"/>
        </c:ser>
        <c:ser>
          <c:idx val="3"/>
          <c:order val="3"/>
          <c:tx>
            <c:strRef>
              <c:f>'East Dunbartonshire'!$N$29</c:f>
              <c:strCache>
                <c:ptCount val="1"/>
                <c:pt idx="0">
                  <c:v>Upper Quartile</c:v>
                </c:pt>
              </c:strCache>
            </c:strRef>
          </c:tx>
          <c:cat>
            <c:numRef>
              <c:f>'East Dunbartonshire'!$O$25:$V$25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Dunbartonshire'!$O$29:$V$29</c:f>
              <c:numCache>
                <c:formatCode>#,##0</c:formatCode>
                <c:ptCount val="8"/>
                <c:pt idx="0">
                  <c:v>625</c:v>
                </c:pt>
                <c:pt idx="1">
                  <c:v>650</c:v>
                </c:pt>
                <c:pt idx="2">
                  <c:v>680</c:v>
                </c:pt>
                <c:pt idx="3">
                  <c:v>650</c:v>
                </c:pt>
                <c:pt idx="4">
                  <c:v>695</c:v>
                </c:pt>
                <c:pt idx="5">
                  <c:v>675</c:v>
                </c:pt>
                <c:pt idx="6">
                  <c:v>695</c:v>
                </c:pt>
                <c:pt idx="7">
                  <c:v>750</c:v>
                </c:pt>
              </c:numCache>
            </c:numRef>
          </c:val>
          <c:smooth val="0"/>
        </c:ser>
        <c:dLbls>
          <c:showLegendKey val="0"/>
          <c:showVal val="0"/>
          <c:showCatName val="0"/>
          <c:showSerName val="0"/>
          <c:showPercent val="0"/>
          <c:showBubbleSize val="0"/>
        </c:dLbls>
        <c:marker val="1"/>
        <c:smooth val="0"/>
        <c:axId val="152446080"/>
        <c:axId val="152447616"/>
      </c:lineChart>
      <c:catAx>
        <c:axId val="152446080"/>
        <c:scaling>
          <c:orientation val="minMax"/>
        </c:scaling>
        <c:delete val="0"/>
        <c:axPos val="b"/>
        <c:numFmt formatCode="General" sourceLinked="1"/>
        <c:majorTickMark val="out"/>
        <c:minorTickMark val="none"/>
        <c:tickLblPos val="nextTo"/>
        <c:crossAx val="152447616"/>
        <c:crosses val="autoZero"/>
        <c:auto val="1"/>
        <c:lblAlgn val="ctr"/>
        <c:lblOffset val="100"/>
        <c:noMultiLvlLbl val="0"/>
      </c:catAx>
      <c:valAx>
        <c:axId val="152447616"/>
        <c:scaling>
          <c:orientation val="minMax"/>
          <c:min val="0"/>
        </c:scaling>
        <c:delete val="0"/>
        <c:axPos val="l"/>
        <c:majorGridlines/>
        <c:numFmt formatCode="#,##0" sourceLinked="1"/>
        <c:majorTickMark val="out"/>
        <c:minorTickMark val="none"/>
        <c:tickLblPos val="nextTo"/>
        <c:crossAx val="152446080"/>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'East Dunbartonshire'!$B$48</c:f>
              <c:strCache>
                <c:ptCount val="1"/>
                <c:pt idx="0">
                  <c:v>Lower Quartile</c:v>
                </c:pt>
              </c:strCache>
            </c:strRef>
          </c:tx>
          <c:cat>
            <c:numRef>
              <c:f>'East Dunbartonshire'!$C$47:$J$47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Dunbartonshire'!$C$48:$J$48</c:f>
              <c:numCache>
                <c:formatCode>#,##0</c:formatCode>
                <c:ptCount val="8"/>
                <c:pt idx="0">
                  <c:v>650</c:v>
                </c:pt>
                <c:pt idx="1">
                  <c:v>650</c:v>
                </c:pt>
                <c:pt idx="2">
                  <c:v>695</c:v>
                </c:pt>
                <c:pt idx="3">
                  <c:v>650</c:v>
                </c:pt>
                <c:pt idx="4">
                  <c:v>695</c:v>
                </c:pt>
                <c:pt idx="5">
                  <c:v>695</c:v>
                </c:pt>
                <c:pt idx="6">
                  <c:v>695</c:v>
                </c:pt>
                <c:pt idx="7">
                  <c:v>775</c:v>
                </c:pt>
              </c:numCache>
            </c:numRef>
          </c:val>
          <c:smooth val="0"/>
        </c:ser>
        <c:ser>
          <c:idx val="1"/>
          <c:order val="1"/>
          <c:tx>
            <c:strRef>
              <c:f>'East Dunbartonshire'!$B$49</c:f>
              <c:strCache>
                <c:ptCount val="1"/>
                <c:pt idx="0">
                  <c:v>Median</c:v>
                </c:pt>
              </c:strCache>
            </c:strRef>
          </c:tx>
          <c:cat>
            <c:numRef>
              <c:f>'East Dunbartonshire'!$C$47:$J$47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Dunbartonshire'!$C$49:$J$49</c:f>
              <c:numCache>
                <c:formatCode>#,##0</c:formatCode>
                <c:ptCount val="8"/>
                <c:pt idx="0">
                  <c:v>700</c:v>
                </c:pt>
                <c:pt idx="1">
                  <c:v>730</c:v>
                </c:pt>
                <c:pt idx="2">
                  <c:v>750</c:v>
                </c:pt>
                <c:pt idx="3">
                  <c:v>750</c:v>
                </c:pt>
                <c:pt idx="4">
                  <c:v>795</c:v>
                </c:pt>
                <c:pt idx="5">
                  <c:v>797.5</c:v>
                </c:pt>
                <c:pt idx="6">
                  <c:v>795</c:v>
                </c:pt>
                <c:pt idx="7">
                  <c:v>892.5</c:v>
                </c:pt>
              </c:numCache>
            </c:numRef>
          </c:val>
          <c:smooth val="0"/>
        </c:ser>
        <c:ser>
          <c:idx val="2"/>
          <c:order val="2"/>
          <c:tx>
            <c:strRef>
              <c:f>'East Dunbartonshire'!$B$50</c:f>
              <c:strCache>
                <c:ptCount val="1"/>
                <c:pt idx="0">
                  <c:v>Mean</c:v>
                </c:pt>
              </c:strCache>
            </c:strRef>
          </c:tx>
          <c:cat>
            <c:numRef>
              <c:f>'East Dunbartonshire'!$C$47:$J$47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Dunbartonshire'!$C$50:$J$50</c:f>
              <c:numCache>
                <c:formatCode>#,##0</c:formatCode>
                <c:ptCount val="8"/>
                <c:pt idx="0">
                  <c:v>750.02</c:v>
                </c:pt>
                <c:pt idx="1">
                  <c:v>772.43</c:v>
                </c:pt>
                <c:pt idx="2">
                  <c:v>810.13</c:v>
                </c:pt>
                <c:pt idx="3">
                  <c:v>797.68</c:v>
                </c:pt>
                <c:pt idx="4">
                  <c:v>798.73</c:v>
                </c:pt>
                <c:pt idx="5">
                  <c:v>819.59</c:v>
                </c:pt>
                <c:pt idx="6">
                  <c:v>859.19</c:v>
                </c:pt>
                <c:pt idx="7">
                  <c:v>923.82</c:v>
                </c:pt>
              </c:numCache>
            </c:numRef>
          </c:val>
          <c:smooth val="0"/>
        </c:ser>
        <c:ser>
          <c:idx val="3"/>
          <c:order val="3"/>
          <c:tx>
            <c:strRef>
              <c:f>'East Dunbartonshire'!$B$51</c:f>
              <c:strCache>
                <c:ptCount val="1"/>
                <c:pt idx="0">
                  <c:v>Upper Quartile</c:v>
                </c:pt>
              </c:strCache>
            </c:strRef>
          </c:tx>
          <c:cat>
            <c:numRef>
              <c:f>'East Dunbartonshire'!$C$47:$J$47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Dunbartonshire'!$C$51:$J$51</c:f>
              <c:numCache>
                <c:formatCode>#,##0</c:formatCode>
                <c:ptCount val="8"/>
                <c:pt idx="0">
                  <c:v>775</c:v>
                </c:pt>
                <c:pt idx="1">
                  <c:v>800</c:v>
                </c:pt>
                <c:pt idx="2">
                  <c:v>895</c:v>
                </c:pt>
                <c:pt idx="3">
                  <c:v>850</c:v>
                </c:pt>
                <c:pt idx="4">
                  <c:v>890</c:v>
                </c:pt>
                <c:pt idx="5">
                  <c:v>900</c:v>
                </c:pt>
                <c:pt idx="6">
                  <c:v>985</c:v>
                </c:pt>
                <c:pt idx="7">
                  <c:v>1000</c:v>
                </c:pt>
              </c:numCache>
            </c:numRef>
          </c:val>
          <c:smooth val="0"/>
        </c:ser>
        <c:dLbls>
          <c:showLegendKey val="0"/>
          <c:showVal val="0"/>
          <c:showCatName val="0"/>
          <c:showSerName val="0"/>
          <c:showPercent val="0"/>
          <c:showBubbleSize val="0"/>
        </c:dLbls>
        <c:marker val="1"/>
        <c:smooth val="0"/>
        <c:axId val="155808512"/>
        <c:axId val="155810048"/>
      </c:lineChart>
      <c:catAx>
        <c:axId val="155808512"/>
        <c:scaling>
          <c:orientation val="minMax"/>
        </c:scaling>
        <c:delete val="0"/>
        <c:axPos val="b"/>
        <c:numFmt formatCode="General" sourceLinked="1"/>
        <c:majorTickMark val="out"/>
        <c:minorTickMark val="none"/>
        <c:tickLblPos val="nextTo"/>
        <c:crossAx val="155810048"/>
        <c:crosses val="autoZero"/>
        <c:auto val="1"/>
        <c:lblAlgn val="ctr"/>
        <c:lblOffset val="100"/>
        <c:noMultiLvlLbl val="0"/>
      </c:catAx>
      <c:valAx>
        <c:axId val="155810048"/>
        <c:scaling>
          <c:orientation val="minMax"/>
          <c:min val="0"/>
        </c:scaling>
        <c:delete val="0"/>
        <c:axPos val="l"/>
        <c:majorGridlines/>
        <c:numFmt formatCode="#,##0" sourceLinked="1"/>
        <c:majorTickMark val="out"/>
        <c:minorTickMark val="none"/>
        <c:tickLblPos val="nextTo"/>
        <c:crossAx val="15580851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'East Dunbartonshire'!$N$48</c:f>
              <c:strCache>
                <c:ptCount val="1"/>
                <c:pt idx="0">
                  <c:v>Lower Quartile</c:v>
                </c:pt>
              </c:strCache>
            </c:strRef>
          </c:tx>
          <c:cat>
            <c:numRef>
              <c:f>'East Dunbartonshire'!$O$47:$V$47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Dunbartonshire'!$O$48:$V$48</c:f>
              <c:numCache>
                <c:formatCode>#,##0</c:formatCode>
                <c:ptCount val="8"/>
                <c:pt idx="0">
                  <c:v>900</c:v>
                </c:pt>
                <c:pt idx="1">
                  <c:v>950</c:v>
                </c:pt>
                <c:pt idx="2">
                  <c:v>900</c:v>
                </c:pt>
                <c:pt idx="3">
                  <c:v>950</c:v>
                </c:pt>
                <c:pt idx="4">
                  <c:v>922.5</c:v>
                </c:pt>
                <c:pt idx="5">
                  <c:v>950</c:v>
                </c:pt>
                <c:pt idx="6">
                  <c:v>962.5</c:v>
                </c:pt>
                <c:pt idx="7">
                  <c:v>1200</c:v>
                </c:pt>
              </c:numCache>
            </c:numRef>
          </c:val>
          <c:smooth val="0"/>
        </c:ser>
        <c:ser>
          <c:idx val="1"/>
          <c:order val="1"/>
          <c:tx>
            <c:strRef>
              <c:f>'East Dunbartonshire'!$N$49</c:f>
              <c:strCache>
                <c:ptCount val="1"/>
                <c:pt idx="0">
                  <c:v>Median</c:v>
                </c:pt>
              </c:strCache>
            </c:strRef>
          </c:tx>
          <c:cat>
            <c:numRef>
              <c:f>'East Dunbartonshire'!$O$47:$V$47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Dunbartonshire'!$O$49:$V$49</c:f>
              <c:numCache>
                <c:formatCode>#,##0</c:formatCode>
                <c:ptCount val="8"/>
                <c:pt idx="0">
                  <c:v>995</c:v>
                </c:pt>
                <c:pt idx="1">
                  <c:v>1100</c:v>
                </c:pt>
                <c:pt idx="2">
                  <c:v>1195</c:v>
                </c:pt>
                <c:pt idx="3">
                  <c:v>1100</c:v>
                </c:pt>
                <c:pt idx="4">
                  <c:v>1200</c:v>
                </c:pt>
                <c:pt idx="5">
                  <c:v>1200</c:v>
                </c:pt>
                <c:pt idx="6">
                  <c:v>1100</c:v>
                </c:pt>
                <c:pt idx="7">
                  <c:v>1500</c:v>
                </c:pt>
              </c:numCache>
            </c:numRef>
          </c:val>
          <c:smooth val="0"/>
        </c:ser>
        <c:ser>
          <c:idx val="2"/>
          <c:order val="2"/>
          <c:tx>
            <c:strRef>
              <c:f>'East Dunbartonshire'!$N$50</c:f>
              <c:strCache>
                <c:ptCount val="1"/>
                <c:pt idx="0">
                  <c:v>Mean</c:v>
                </c:pt>
              </c:strCache>
            </c:strRef>
          </c:tx>
          <c:cat>
            <c:numRef>
              <c:f>'East Dunbartonshire'!$O$47:$V$47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Dunbartonshire'!$O$50:$V$50</c:f>
              <c:numCache>
                <c:formatCode>#,##0</c:formatCode>
                <c:ptCount val="8"/>
                <c:pt idx="0">
                  <c:v>1135.19</c:v>
                </c:pt>
                <c:pt idx="1">
                  <c:v>1204.31</c:v>
                </c:pt>
                <c:pt idx="2">
                  <c:v>1137.57</c:v>
                </c:pt>
                <c:pt idx="3">
                  <c:v>1246.04</c:v>
                </c:pt>
                <c:pt idx="4">
                  <c:v>1279.83</c:v>
                </c:pt>
                <c:pt idx="5">
                  <c:v>1264.46</c:v>
                </c:pt>
                <c:pt idx="6">
                  <c:v>1276.8800000000001</c:v>
                </c:pt>
                <c:pt idx="7">
                  <c:v>1551.67</c:v>
                </c:pt>
              </c:numCache>
            </c:numRef>
          </c:val>
          <c:smooth val="0"/>
        </c:ser>
        <c:ser>
          <c:idx val="3"/>
          <c:order val="3"/>
          <c:tx>
            <c:strRef>
              <c:f>'East Dunbartonshire'!$N$51</c:f>
              <c:strCache>
                <c:ptCount val="1"/>
                <c:pt idx="0">
                  <c:v>Upper Quartile</c:v>
                </c:pt>
              </c:strCache>
            </c:strRef>
          </c:tx>
          <c:cat>
            <c:numRef>
              <c:f>'East Dunbartonshire'!$O$47:$V$47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Dunbartonshire'!$O$51:$V$51</c:f>
              <c:numCache>
                <c:formatCode>#,##0</c:formatCode>
                <c:ptCount val="8"/>
                <c:pt idx="0">
                  <c:v>1350</c:v>
                </c:pt>
                <c:pt idx="1">
                  <c:v>1400</c:v>
                </c:pt>
                <c:pt idx="2">
                  <c:v>1300</c:v>
                </c:pt>
                <c:pt idx="3">
                  <c:v>1500</c:v>
                </c:pt>
                <c:pt idx="4">
                  <c:v>1525</c:v>
                </c:pt>
                <c:pt idx="5">
                  <c:v>1500</c:v>
                </c:pt>
                <c:pt idx="6">
                  <c:v>1500</c:v>
                </c:pt>
                <c:pt idx="7">
                  <c:v>1650</c:v>
                </c:pt>
              </c:numCache>
            </c:numRef>
          </c:val>
          <c:smooth val="0"/>
        </c:ser>
        <c:dLbls>
          <c:showLegendKey val="0"/>
          <c:showVal val="0"/>
          <c:showCatName val="0"/>
          <c:showSerName val="0"/>
          <c:showPercent val="0"/>
          <c:showBubbleSize val="0"/>
        </c:dLbls>
        <c:marker val="1"/>
        <c:smooth val="0"/>
        <c:axId val="156131712"/>
        <c:axId val="156133248"/>
      </c:lineChart>
      <c:catAx>
        <c:axId val="156131712"/>
        <c:scaling>
          <c:orientation val="minMax"/>
        </c:scaling>
        <c:delete val="0"/>
        <c:axPos val="b"/>
        <c:numFmt formatCode="General" sourceLinked="1"/>
        <c:majorTickMark val="out"/>
        <c:minorTickMark val="none"/>
        <c:tickLblPos val="nextTo"/>
        <c:crossAx val="156133248"/>
        <c:crosses val="autoZero"/>
        <c:auto val="1"/>
        <c:lblAlgn val="ctr"/>
        <c:lblOffset val="100"/>
        <c:noMultiLvlLbl val="0"/>
      </c:catAx>
      <c:valAx>
        <c:axId val="156133248"/>
        <c:scaling>
          <c:orientation val="minMax"/>
          <c:min val="0"/>
        </c:scaling>
        <c:delete val="0"/>
        <c:axPos val="l"/>
        <c:majorGridlines/>
        <c:numFmt formatCode="#,##0" sourceLinked="1"/>
        <c:majorTickMark val="out"/>
        <c:minorTickMark val="none"/>
        <c:tickLblPos val="nextTo"/>
        <c:crossAx val="15613171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'East Dunbartonshire'!$B$70</c:f>
              <c:strCache>
                <c:ptCount val="1"/>
                <c:pt idx="0">
                  <c:v>Lower Quartile</c:v>
                </c:pt>
              </c:strCache>
            </c:strRef>
          </c:tx>
          <c:cat>
            <c:numRef>
              <c:f>'East Dunbartonshire'!$C$69:$J$69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Dunbartonshire'!$C$70:$J$70</c:f>
              <c:numCache>
                <c:formatCode>#,##0</c:formatCode>
                <c:ptCount val="8"/>
                <c:pt idx="0">
                  <c:v>274</c:v>
                </c:pt>
                <c:pt idx="1">
                  <c:v>257</c:v>
                </c:pt>
                <c:pt idx="2">
                  <c:v>285</c:v>
                </c:pt>
                <c:pt idx="3">
                  <c:v>281.66000000000003</c:v>
                </c:pt>
                <c:pt idx="4">
                  <c:v>285</c:v>
                </c:pt>
                <c:pt idx="5">
                  <c:v>280</c:v>
                </c:pt>
                <c:pt idx="6">
                  <c:v>275</c:v>
                </c:pt>
                <c:pt idx="7">
                  <c:v>325</c:v>
                </c:pt>
              </c:numCache>
            </c:numRef>
          </c:val>
          <c:smooth val="0"/>
        </c:ser>
        <c:ser>
          <c:idx val="1"/>
          <c:order val="1"/>
          <c:tx>
            <c:strRef>
              <c:f>'East Dunbartonshire'!$B$71</c:f>
              <c:strCache>
                <c:ptCount val="1"/>
                <c:pt idx="0">
                  <c:v>Median</c:v>
                </c:pt>
              </c:strCache>
            </c:strRef>
          </c:tx>
          <c:cat>
            <c:numRef>
              <c:f>'East Dunbartonshire'!$C$69:$J$69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Dunbartonshire'!$C$71:$J$71</c:f>
              <c:numCache>
                <c:formatCode>#,##0</c:formatCode>
                <c:ptCount val="8"/>
                <c:pt idx="0">
                  <c:v>300</c:v>
                </c:pt>
                <c:pt idx="1">
                  <c:v>305</c:v>
                </c:pt>
                <c:pt idx="2">
                  <c:v>327.5</c:v>
                </c:pt>
                <c:pt idx="3">
                  <c:v>310</c:v>
                </c:pt>
                <c:pt idx="4">
                  <c:v>315</c:v>
                </c:pt>
                <c:pt idx="5">
                  <c:v>319.54000000000002</c:v>
                </c:pt>
                <c:pt idx="6">
                  <c:v>325</c:v>
                </c:pt>
                <c:pt idx="7">
                  <c:v>375</c:v>
                </c:pt>
              </c:numCache>
            </c:numRef>
          </c:val>
          <c:smooth val="0"/>
        </c:ser>
        <c:ser>
          <c:idx val="2"/>
          <c:order val="2"/>
          <c:tx>
            <c:strRef>
              <c:f>'East Dunbartonshire'!$B$72</c:f>
              <c:strCache>
                <c:ptCount val="1"/>
                <c:pt idx="0">
                  <c:v>Mean</c:v>
                </c:pt>
              </c:strCache>
            </c:strRef>
          </c:tx>
          <c:cat>
            <c:numRef>
              <c:f>'East Dunbartonshire'!$C$69:$J$69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Dunbartonshire'!$C$72:$J$72</c:f>
              <c:numCache>
                <c:formatCode>#,##0</c:formatCode>
                <c:ptCount val="8"/>
                <c:pt idx="0">
                  <c:v>300.36</c:v>
                </c:pt>
                <c:pt idx="1">
                  <c:v>303.58999999999997</c:v>
                </c:pt>
                <c:pt idx="2">
                  <c:v>338.4</c:v>
                </c:pt>
                <c:pt idx="3">
                  <c:v>323.36</c:v>
                </c:pt>
                <c:pt idx="4">
                  <c:v>322.2</c:v>
                </c:pt>
                <c:pt idx="5">
                  <c:v>312.08</c:v>
                </c:pt>
                <c:pt idx="6">
                  <c:v>324.77999999999997</c:v>
                </c:pt>
                <c:pt idx="7">
                  <c:v>385.4</c:v>
                </c:pt>
              </c:numCache>
            </c:numRef>
          </c:val>
          <c:smooth val="0"/>
        </c:ser>
        <c:ser>
          <c:idx val="3"/>
          <c:order val="3"/>
          <c:tx>
            <c:strRef>
              <c:f>'East Dunbartonshire'!$B$73</c:f>
              <c:strCache>
                <c:ptCount val="1"/>
                <c:pt idx="0">
                  <c:v>Upper Quartile</c:v>
                </c:pt>
              </c:strCache>
            </c:strRef>
          </c:tx>
          <c:cat>
            <c:numRef>
              <c:f>'East Dunbartonshire'!$C$69:$J$69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Dunbartonshire'!$C$73:$J$73</c:f>
              <c:numCache>
                <c:formatCode>#,##0</c:formatCode>
                <c:ptCount val="8"/>
                <c:pt idx="0">
                  <c:v>324</c:v>
                </c:pt>
                <c:pt idx="1">
                  <c:v>335</c:v>
                </c:pt>
                <c:pt idx="2">
                  <c:v>368.33</c:v>
                </c:pt>
                <c:pt idx="3">
                  <c:v>376.66</c:v>
                </c:pt>
                <c:pt idx="4">
                  <c:v>341.67</c:v>
                </c:pt>
                <c:pt idx="5">
                  <c:v>325</c:v>
                </c:pt>
                <c:pt idx="6">
                  <c:v>375</c:v>
                </c:pt>
                <c:pt idx="7">
                  <c:v>425</c:v>
                </c:pt>
              </c:numCache>
            </c:numRef>
          </c:val>
          <c:smooth val="0"/>
        </c:ser>
        <c:dLbls>
          <c:showLegendKey val="0"/>
          <c:showVal val="0"/>
          <c:showCatName val="0"/>
          <c:showSerName val="0"/>
          <c:showPercent val="0"/>
          <c:showBubbleSize val="0"/>
        </c:dLbls>
        <c:marker val="1"/>
        <c:smooth val="0"/>
        <c:axId val="152514560"/>
        <c:axId val="152516096"/>
      </c:lineChart>
      <c:catAx>
        <c:axId val="152514560"/>
        <c:scaling>
          <c:orientation val="minMax"/>
        </c:scaling>
        <c:delete val="0"/>
        <c:axPos val="b"/>
        <c:numFmt formatCode="General" sourceLinked="1"/>
        <c:majorTickMark val="out"/>
        <c:minorTickMark val="none"/>
        <c:tickLblPos val="nextTo"/>
        <c:crossAx val="152516096"/>
        <c:crosses val="autoZero"/>
        <c:auto val="1"/>
        <c:lblAlgn val="ctr"/>
        <c:lblOffset val="100"/>
        <c:noMultiLvlLbl val="0"/>
      </c:catAx>
      <c:valAx>
        <c:axId val="152516096"/>
        <c:scaling>
          <c:orientation val="minMax"/>
          <c:min val="0"/>
        </c:scaling>
        <c:delete val="0"/>
        <c:axPos val="l"/>
        <c:majorGridlines/>
        <c:numFmt formatCode="#,##0" sourceLinked="1"/>
        <c:majorTickMark val="out"/>
        <c:minorTickMark val="none"/>
        <c:tickLblPos val="nextTo"/>
        <c:crossAx val="15251456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'East Dunbartonshire'!$N$70:$P$70</c:f>
              <c:strCache>
                <c:ptCount val="1"/>
                <c:pt idx="0">
                  <c:v>1 Bedroom </c:v>
                </c:pt>
              </c:strCache>
            </c:strRef>
          </c:tx>
          <c:invertIfNegative val="0"/>
          <c:cat>
            <c:numRef>
              <c:f>'East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Dunbartonshire'!$Q$70:$X$70</c:f>
              <c:numCache>
                <c:formatCode>0</c:formatCode>
                <c:ptCount val="8"/>
                <c:pt idx="0">
                  <c:v>75</c:v>
                </c:pt>
                <c:pt idx="1">
                  <c:v>84</c:v>
                </c:pt>
                <c:pt idx="2">
                  <c:v>70</c:v>
                </c:pt>
                <c:pt idx="3">
                  <c:v>52</c:v>
                </c:pt>
                <c:pt idx="4">
                  <c:v>58</c:v>
                </c:pt>
                <c:pt idx="5">
                  <c:v>111</c:v>
                </c:pt>
                <c:pt idx="6">
                  <c:v>98</c:v>
                </c:pt>
                <c:pt idx="7">
                  <c:v>71</c:v>
                </c:pt>
              </c:numCache>
            </c:numRef>
          </c:val>
        </c:ser>
        <c:ser>
          <c:idx val="1"/>
          <c:order val="1"/>
          <c:tx>
            <c:strRef>
              <c:f>'East Dunbartonshire'!$N$71:$P$71</c:f>
              <c:strCache>
                <c:ptCount val="1"/>
                <c:pt idx="0">
                  <c:v>2 Bedrooms</c:v>
                </c:pt>
              </c:strCache>
            </c:strRef>
          </c:tx>
          <c:invertIfNegative val="0"/>
          <c:cat>
            <c:numRef>
              <c:f>'East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Dunbartonshire'!$Q$71:$X$71</c:f>
              <c:numCache>
                <c:formatCode>0</c:formatCode>
                <c:ptCount val="8"/>
                <c:pt idx="0">
                  <c:v>172</c:v>
                </c:pt>
                <c:pt idx="1">
                  <c:v>137</c:v>
                </c:pt>
                <c:pt idx="2">
                  <c:v>114</c:v>
                </c:pt>
                <c:pt idx="3">
                  <c:v>123</c:v>
                </c:pt>
                <c:pt idx="4">
                  <c:v>150</c:v>
                </c:pt>
                <c:pt idx="5">
                  <c:v>177</c:v>
                </c:pt>
                <c:pt idx="6">
                  <c:v>144</c:v>
                </c:pt>
                <c:pt idx="7">
                  <c:v>169</c:v>
                </c:pt>
              </c:numCache>
            </c:numRef>
          </c:val>
        </c:ser>
        <c:ser>
          <c:idx val="2"/>
          <c:order val="2"/>
          <c:tx>
            <c:strRef>
              <c:f>'East Dunbartonshire'!$N$72:$P$72</c:f>
              <c:strCache>
                <c:ptCount val="1"/>
                <c:pt idx="0">
                  <c:v>3 Bedrooms</c:v>
                </c:pt>
              </c:strCache>
            </c:strRef>
          </c:tx>
          <c:invertIfNegative val="0"/>
          <c:cat>
            <c:numRef>
              <c:f>'East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Dunbartonshire'!$Q$72:$X$72</c:f>
              <c:numCache>
                <c:formatCode>0</c:formatCode>
                <c:ptCount val="8"/>
                <c:pt idx="0">
                  <c:v>110</c:v>
                </c:pt>
                <c:pt idx="1">
                  <c:v>115</c:v>
                </c:pt>
                <c:pt idx="2">
                  <c:v>79</c:v>
                </c:pt>
                <c:pt idx="3">
                  <c:v>95</c:v>
                </c:pt>
                <c:pt idx="4">
                  <c:v>114</c:v>
                </c:pt>
                <c:pt idx="5">
                  <c:v>98</c:v>
                </c:pt>
                <c:pt idx="6">
                  <c:v>105</c:v>
                </c:pt>
                <c:pt idx="7">
                  <c:v>106</c:v>
                </c:pt>
              </c:numCache>
            </c:numRef>
          </c:val>
        </c:ser>
        <c:ser>
          <c:idx val="3"/>
          <c:order val="3"/>
          <c:tx>
            <c:strRef>
              <c:f>'East Dunbartonshire'!$N$73:$P$73</c:f>
              <c:strCache>
                <c:ptCount val="1"/>
                <c:pt idx="0">
                  <c:v>4 Bedrooms</c:v>
                </c:pt>
              </c:strCache>
            </c:strRef>
          </c:tx>
          <c:invertIfNegative val="0"/>
          <c:cat>
            <c:numRef>
              <c:f>'East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Dunbartonshire'!$Q$73:$X$73</c:f>
              <c:numCache>
                <c:formatCode>0</c:formatCode>
                <c:ptCount val="8"/>
                <c:pt idx="0">
                  <c:v>43</c:v>
                </c:pt>
                <c:pt idx="1">
                  <c:v>51</c:v>
                </c:pt>
                <c:pt idx="2">
                  <c:v>37</c:v>
                </c:pt>
                <c:pt idx="3">
                  <c:v>48</c:v>
                </c:pt>
                <c:pt idx="4">
                  <c:v>40</c:v>
                </c:pt>
                <c:pt idx="5">
                  <c:v>46</c:v>
                </c:pt>
                <c:pt idx="6">
                  <c:v>40</c:v>
                </c:pt>
                <c:pt idx="7">
                  <c:v>42</c:v>
                </c:pt>
              </c:numCache>
            </c:numRef>
          </c:val>
        </c:ser>
        <c:ser>
          <c:idx val="4"/>
          <c:order val="4"/>
          <c:tx>
            <c:strRef>
              <c:f>'East Dunbartonshire'!$N$74:$P$74</c:f>
              <c:strCache>
                <c:ptCount val="1"/>
                <c:pt idx="0">
                  <c:v>1 Bedroom Shared</c:v>
                </c:pt>
              </c:strCache>
            </c:strRef>
          </c:tx>
          <c:invertIfNegative val="0"/>
          <c:cat>
            <c:numRef>
              <c:f>'East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Dunbartonshire'!$Q$74:$X$74</c:f>
              <c:numCache>
                <c:formatCode>0</c:formatCode>
                <c:ptCount val="8"/>
                <c:pt idx="0">
                  <c:v>22</c:v>
                </c:pt>
                <c:pt idx="1">
                  <c:v>31</c:v>
                </c:pt>
                <c:pt idx="2">
                  <c:v>26</c:v>
                </c:pt>
                <c:pt idx="3">
                  <c:v>38</c:v>
                </c:pt>
                <c:pt idx="4">
                  <c:v>28</c:v>
                </c:pt>
                <c:pt idx="5">
                  <c:v>32</c:v>
                </c:pt>
                <c:pt idx="6">
                  <c:v>22</c:v>
                </c:pt>
                <c:pt idx="7">
                  <c:v>30</c:v>
                </c:pt>
              </c:numCache>
            </c:numRef>
          </c:val>
        </c:ser>
        <c:dLbls>
          <c:showLegendKey val="0"/>
          <c:showVal val="0"/>
          <c:showCatName val="0"/>
          <c:showSerName val="0"/>
          <c:showPercent val="0"/>
          <c:showBubbleSize val="0"/>
        </c:dLbls>
        <c:gapWidth val="150"/>
        <c:overlap val="100"/>
        <c:axId val="152539520"/>
        <c:axId val="152541056"/>
      </c:barChart>
      <c:catAx>
        <c:axId val="152539520"/>
        <c:scaling>
          <c:orientation val="minMax"/>
        </c:scaling>
        <c:delete val="0"/>
        <c:axPos val="b"/>
        <c:numFmt formatCode="General" sourceLinked="1"/>
        <c:majorTickMark val="out"/>
        <c:minorTickMark val="none"/>
        <c:tickLblPos val="nextTo"/>
        <c:crossAx val="152541056"/>
        <c:crosses val="autoZero"/>
        <c:auto val="1"/>
        <c:lblAlgn val="ctr"/>
        <c:lblOffset val="100"/>
        <c:noMultiLvlLbl val="0"/>
      </c:catAx>
      <c:valAx>
        <c:axId val="152541056"/>
        <c:scaling>
          <c:orientation val="minMax"/>
        </c:scaling>
        <c:delete val="0"/>
        <c:axPos val="l"/>
        <c:majorGridlines/>
        <c:numFmt formatCode="0%" sourceLinked="1"/>
        <c:majorTickMark val="out"/>
        <c:minorTickMark val="none"/>
        <c:tickLblPos val="nextTo"/>
        <c:crossAx val="15253952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layout/>
      <c:overlay val="0"/>
    </c:title>
    <c:autoTitleDeleted val="0"/>
    <c:plotArea>
      <c:layout/>
      <c:lineChart>
        <c:grouping val="standard"/>
        <c:varyColors val="0"/>
        <c:ser>
          <c:idx val="0"/>
          <c:order val="0"/>
          <c:tx>
            <c:strRef>
              <c:f>'East Dunbartonshire'!$AI$93</c:f>
              <c:strCache>
                <c:ptCount val="1"/>
                <c:pt idx="0">
                  <c:v>Scotland</c:v>
                </c:pt>
              </c:strCache>
            </c:strRef>
          </c:tx>
          <c:dLbls>
            <c:dLbl>
              <c:idx val="2"/>
              <c:layout>
                <c:manualLayout>
                  <c:x val="-6.0176040000277008E-2"/>
                  <c:y val="6.1463212898672952E-2"/>
                </c:manualLayout>
              </c:layout>
              <c:dLblPos val="r"/>
              <c:showLegendKey val="0"/>
              <c:showVal val="1"/>
              <c:showCatName val="0"/>
              <c:showSerName val="0"/>
              <c:showPercent val="0"/>
              <c:showBubbleSize val="0"/>
            </c:dLbl>
            <c:dLbl>
              <c:idx val="3"/>
              <c:layout>
                <c:manualLayout>
                  <c:x val="-6.0176040000277008E-2"/>
                  <c:y val="4.2378245421260834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'East Dunbartonshire'!$AI$94</c:f>
              <c:strCache>
                <c:ptCount val="1"/>
                <c:pt idx="0">
                  <c:v>East Dunbartonshire</c:v>
                </c:pt>
              </c:strCache>
            </c:strRef>
          </c:tx>
          <c:dLbls>
            <c:dLbl>
              <c:idx val="6"/>
              <c:layout>
                <c:manualLayout>
                  <c:x val="-6.0176040000277008E-2"/>
                  <c:y val="-4.2378245421260799E-2"/>
                </c:manualLayout>
              </c:layout>
              <c:dLblPos val="r"/>
              <c:showLegendKey val="0"/>
              <c:showVal val="1"/>
              <c:showCatName val="0"/>
              <c:showSerName val="0"/>
              <c:showPercent val="0"/>
              <c:showBubbleSize val="0"/>
            </c:dLbl>
            <c:dLbl>
              <c:idx val="7"/>
              <c:layout>
                <c:manualLayout>
                  <c:x val="-5.4657996246511402E-2"/>
                  <c:y val="-6.1463212898672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Dunbartonshire'!$AJ$94:$AQ$94</c:f>
              <c:numCache>
                <c:formatCode>0</c:formatCode>
                <c:ptCount val="8"/>
                <c:pt idx="0">
                  <c:v>581.12</c:v>
                </c:pt>
                <c:pt idx="1">
                  <c:v>571.97</c:v>
                </c:pt>
                <c:pt idx="2">
                  <c:v>608.66</c:v>
                </c:pt>
                <c:pt idx="3">
                  <c:v>587.11</c:v>
                </c:pt>
                <c:pt idx="4">
                  <c:v>603.70000000000005</c:v>
                </c:pt>
                <c:pt idx="5">
                  <c:v>610.75</c:v>
                </c:pt>
                <c:pt idx="6">
                  <c:v>635.52</c:v>
                </c:pt>
                <c:pt idx="7">
                  <c:v>653.4</c:v>
                </c:pt>
              </c:numCache>
            </c:numRef>
          </c:val>
          <c:smooth val="0"/>
        </c:ser>
        <c:dLbls>
          <c:showLegendKey val="0"/>
          <c:showVal val="0"/>
          <c:showCatName val="0"/>
          <c:showSerName val="0"/>
          <c:showPercent val="0"/>
          <c:showBubbleSize val="0"/>
        </c:dLbls>
        <c:marker val="1"/>
        <c:smooth val="0"/>
        <c:axId val="156388352"/>
        <c:axId val="156402432"/>
      </c:lineChart>
      <c:catAx>
        <c:axId val="156388352"/>
        <c:scaling>
          <c:orientation val="minMax"/>
        </c:scaling>
        <c:delete val="0"/>
        <c:axPos val="b"/>
        <c:numFmt formatCode="General" sourceLinked="1"/>
        <c:majorTickMark val="out"/>
        <c:minorTickMark val="none"/>
        <c:tickLblPos val="nextTo"/>
        <c:crossAx val="156402432"/>
        <c:crosses val="autoZero"/>
        <c:auto val="1"/>
        <c:lblAlgn val="ctr"/>
        <c:lblOffset val="100"/>
        <c:noMultiLvlLbl val="0"/>
      </c:catAx>
      <c:valAx>
        <c:axId val="156402432"/>
        <c:scaling>
          <c:orientation val="minMax"/>
        </c:scaling>
        <c:delete val="0"/>
        <c:axPos val="l"/>
        <c:majorGridlines/>
        <c:numFmt formatCode="#,##0" sourceLinked="1"/>
        <c:majorTickMark val="out"/>
        <c:minorTickMark val="none"/>
        <c:tickLblPos val="nextTo"/>
        <c:crossAx val="156388352"/>
        <c:crosses val="autoZero"/>
        <c:crossBetween val="between"/>
      </c:valAx>
    </c:plotArea>
    <c:legend>
      <c:legendPos val="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'East Dunbartonshire'!$B$26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Dunbartonshire'!$C$26:$J$26</c:f>
              <c:numCache>
                <c:formatCode>#,##0</c:formatCode>
                <c:ptCount val="8"/>
                <c:pt idx="0">
                  <c:v>400</c:v>
                </c:pt>
                <c:pt idx="1">
                  <c:v>412.5</c:v>
                </c:pt>
                <c:pt idx="2">
                  <c:v>400</c:v>
                </c:pt>
                <c:pt idx="3">
                  <c:v>420</c:v>
                </c:pt>
                <c:pt idx="4">
                  <c:v>425</c:v>
                </c:pt>
                <c:pt idx="5">
                  <c:v>425</c:v>
                </c:pt>
                <c:pt idx="6">
                  <c:v>425</c:v>
                </c:pt>
                <c:pt idx="7">
                  <c:v>425</c:v>
                </c:pt>
              </c:numCache>
            </c:numRef>
          </c:val>
          <c:smooth val="0"/>
        </c:ser>
        <c:ser>
          <c:idx val="1"/>
          <c:order val="1"/>
          <c:tx>
            <c:strRef>
              <c:f>'East Dunbartonshire'!$B$27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Dunbartonshire'!$C$27:$J$27</c:f>
              <c:numCache>
                <c:formatCode>#,##0</c:formatCode>
                <c:ptCount val="8"/>
                <c:pt idx="0">
                  <c:v>425</c:v>
                </c:pt>
                <c:pt idx="1">
                  <c:v>450</c:v>
                </c:pt>
                <c:pt idx="2">
                  <c:v>425</c:v>
                </c:pt>
                <c:pt idx="3">
                  <c:v>450</c:v>
                </c:pt>
                <c:pt idx="4">
                  <c:v>450</c:v>
                </c:pt>
                <c:pt idx="5">
                  <c:v>450</c:v>
                </c:pt>
                <c:pt idx="6">
                  <c:v>450</c:v>
                </c:pt>
                <c:pt idx="7">
                  <c:v>450</c:v>
                </c:pt>
              </c:numCache>
            </c:numRef>
          </c:val>
          <c:smooth val="0"/>
        </c:ser>
        <c:ser>
          <c:idx val="2"/>
          <c:order val="2"/>
          <c:tx>
            <c:strRef>
              <c:f>'East Dunbartonshire'!$B$28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Dunbartonshire'!$C$28:$J$28</c:f>
              <c:numCache>
                <c:formatCode>#,##0</c:formatCode>
                <c:ptCount val="8"/>
                <c:pt idx="0">
                  <c:v>449.59</c:v>
                </c:pt>
                <c:pt idx="1">
                  <c:v>456.61</c:v>
                </c:pt>
                <c:pt idx="2">
                  <c:v>440.86</c:v>
                </c:pt>
                <c:pt idx="3">
                  <c:v>465.96</c:v>
                </c:pt>
                <c:pt idx="4">
                  <c:v>472.07</c:v>
                </c:pt>
                <c:pt idx="5">
                  <c:v>461.49</c:v>
                </c:pt>
                <c:pt idx="6">
                  <c:v>478.92</c:v>
                </c:pt>
                <c:pt idx="7">
                  <c:v>487.82</c:v>
                </c:pt>
              </c:numCache>
            </c:numRef>
          </c:val>
          <c:smooth val="0"/>
        </c:ser>
        <c:ser>
          <c:idx val="3"/>
          <c:order val="3"/>
          <c:tx>
            <c:strRef>
              <c:f>'East Dunbartonshire'!$B$29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Dunbartonshire'!$C$29:$J$29</c:f>
              <c:numCache>
                <c:formatCode>#,##0</c:formatCode>
                <c:ptCount val="8"/>
                <c:pt idx="0">
                  <c:v>475</c:v>
                </c:pt>
                <c:pt idx="1">
                  <c:v>475</c:v>
                </c:pt>
                <c:pt idx="2">
                  <c:v>475</c:v>
                </c:pt>
                <c:pt idx="3">
                  <c:v>495</c:v>
                </c:pt>
                <c:pt idx="4">
                  <c:v>525</c:v>
                </c:pt>
                <c:pt idx="5">
                  <c:v>495</c:v>
                </c:pt>
                <c:pt idx="6">
                  <c:v>525</c:v>
                </c:pt>
                <c:pt idx="7">
                  <c:v>550</c:v>
                </c:pt>
              </c:numCache>
            </c:numRef>
          </c:val>
          <c:smooth val="0"/>
        </c:ser>
        <c:dLbls>
          <c:showLegendKey val="0"/>
          <c:showVal val="0"/>
          <c:showCatName val="0"/>
          <c:showSerName val="0"/>
          <c:showPercent val="0"/>
          <c:showBubbleSize val="0"/>
        </c:dLbls>
        <c:marker val="1"/>
        <c:smooth val="0"/>
        <c:axId val="156241280"/>
        <c:axId val="156243072"/>
      </c:lineChart>
      <c:catAx>
        <c:axId val="156241280"/>
        <c:scaling>
          <c:orientation val="minMax"/>
        </c:scaling>
        <c:delete val="0"/>
        <c:axPos val="b"/>
        <c:numFmt formatCode="General" sourceLinked="1"/>
        <c:majorTickMark val="out"/>
        <c:minorTickMark val="none"/>
        <c:tickLblPos val="nextTo"/>
        <c:crossAx val="156243072"/>
        <c:crosses val="autoZero"/>
        <c:auto val="1"/>
        <c:lblAlgn val="ctr"/>
        <c:lblOffset val="100"/>
        <c:noMultiLvlLbl val="0"/>
      </c:catAx>
      <c:valAx>
        <c:axId val="156243072"/>
        <c:scaling>
          <c:orientation val="minMax"/>
          <c:min val="0"/>
        </c:scaling>
        <c:delete val="0"/>
        <c:axPos val="l"/>
        <c:majorGridlines/>
        <c:numFmt formatCode="#,##0" sourceLinked="1"/>
        <c:majorTickMark val="out"/>
        <c:minorTickMark val="none"/>
        <c:tickLblPos val="nextTo"/>
        <c:crossAx val="15624128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'East Dunbartonshire'!$N$26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Dunbartonshire'!$O$26:$V$26</c:f>
              <c:numCache>
                <c:formatCode>#,##0</c:formatCode>
                <c:ptCount val="8"/>
                <c:pt idx="0">
                  <c:v>525</c:v>
                </c:pt>
                <c:pt idx="1">
                  <c:v>500</c:v>
                </c:pt>
                <c:pt idx="2">
                  <c:v>525</c:v>
                </c:pt>
                <c:pt idx="3">
                  <c:v>500</c:v>
                </c:pt>
                <c:pt idx="4">
                  <c:v>525</c:v>
                </c:pt>
                <c:pt idx="5">
                  <c:v>525</c:v>
                </c:pt>
                <c:pt idx="6">
                  <c:v>550</c:v>
                </c:pt>
                <c:pt idx="7">
                  <c:v>550</c:v>
                </c:pt>
              </c:numCache>
            </c:numRef>
          </c:val>
          <c:smooth val="0"/>
        </c:ser>
        <c:ser>
          <c:idx val="1"/>
          <c:order val="1"/>
          <c:tx>
            <c:strRef>
              <c:f>'East Dunbartonshire'!$N$27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Dunbartonshire'!$O$27:$V$27</c:f>
              <c:numCache>
                <c:formatCode>#,##0</c:formatCode>
                <c:ptCount val="8"/>
                <c:pt idx="0">
                  <c:v>575</c:v>
                </c:pt>
                <c:pt idx="1">
                  <c:v>550</c:v>
                </c:pt>
                <c:pt idx="2">
                  <c:v>595</c:v>
                </c:pt>
                <c:pt idx="3">
                  <c:v>575</c:v>
                </c:pt>
                <c:pt idx="4">
                  <c:v>575</c:v>
                </c:pt>
                <c:pt idx="5">
                  <c:v>575</c:v>
                </c:pt>
                <c:pt idx="6">
                  <c:v>625</c:v>
                </c:pt>
                <c:pt idx="7">
                  <c:v>600</c:v>
                </c:pt>
              </c:numCache>
            </c:numRef>
          </c:val>
          <c:smooth val="0"/>
        </c:ser>
        <c:ser>
          <c:idx val="2"/>
          <c:order val="2"/>
          <c:tx>
            <c:strRef>
              <c:f>'East Dunbartonshire'!$N$28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Dunbartonshire'!$O$28:$V$28</c:f>
              <c:numCache>
                <c:formatCode>#,##0</c:formatCode>
                <c:ptCount val="8"/>
                <c:pt idx="0">
                  <c:v>581.12</c:v>
                </c:pt>
                <c:pt idx="1">
                  <c:v>571.97</c:v>
                </c:pt>
                <c:pt idx="2">
                  <c:v>608.66</c:v>
                </c:pt>
                <c:pt idx="3">
                  <c:v>587.11</c:v>
                </c:pt>
                <c:pt idx="4">
                  <c:v>603.70000000000005</c:v>
                </c:pt>
                <c:pt idx="5">
                  <c:v>610.75</c:v>
                </c:pt>
                <c:pt idx="6">
                  <c:v>635.52</c:v>
                </c:pt>
                <c:pt idx="7">
                  <c:v>653.4</c:v>
                </c:pt>
              </c:numCache>
            </c:numRef>
          </c:val>
          <c:smooth val="0"/>
        </c:ser>
        <c:ser>
          <c:idx val="3"/>
          <c:order val="3"/>
          <c:tx>
            <c:strRef>
              <c:f>'East Dunbartonshire'!$N$29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Dunbartonshire'!$O$29:$V$29</c:f>
              <c:numCache>
                <c:formatCode>#,##0</c:formatCode>
                <c:ptCount val="8"/>
                <c:pt idx="0">
                  <c:v>625</c:v>
                </c:pt>
                <c:pt idx="1">
                  <c:v>650</c:v>
                </c:pt>
                <c:pt idx="2">
                  <c:v>680</c:v>
                </c:pt>
                <c:pt idx="3">
                  <c:v>650</c:v>
                </c:pt>
                <c:pt idx="4">
                  <c:v>695</c:v>
                </c:pt>
                <c:pt idx="5">
                  <c:v>675</c:v>
                </c:pt>
                <c:pt idx="6">
                  <c:v>695</c:v>
                </c:pt>
                <c:pt idx="7">
                  <c:v>750</c:v>
                </c:pt>
              </c:numCache>
            </c:numRef>
          </c:val>
          <c:smooth val="0"/>
        </c:ser>
        <c:dLbls>
          <c:showLegendKey val="0"/>
          <c:showVal val="0"/>
          <c:showCatName val="0"/>
          <c:showSerName val="0"/>
          <c:showPercent val="0"/>
          <c:showBubbleSize val="0"/>
        </c:dLbls>
        <c:marker val="1"/>
        <c:smooth val="0"/>
        <c:axId val="156290048"/>
        <c:axId val="156295936"/>
      </c:lineChart>
      <c:catAx>
        <c:axId val="156290048"/>
        <c:scaling>
          <c:orientation val="minMax"/>
        </c:scaling>
        <c:delete val="0"/>
        <c:axPos val="b"/>
        <c:numFmt formatCode="General" sourceLinked="1"/>
        <c:majorTickMark val="out"/>
        <c:minorTickMark val="none"/>
        <c:tickLblPos val="nextTo"/>
        <c:crossAx val="156295936"/>
        <c:crosses val="autoZero"/>
        <c:auto val="1"/>
        <c:lblAlgn val="ctr"/>
        <c:lblOffset val="100"/>
        <c:noMultiLvlLbl val="0"/>
      </c:catAx>
      <c:valAx>
        <c:axId val="156295936"/>
        <c:scaling>
          <c:orientation val="minMax"/>
          <c:min val="0"/>
        </c:scaling>
        <c:delete val="0"/>
        <c:axPos val="l"/>
        <c:majorGridlines/>
        <c:numFmt formatCode="#,##0" sourceLinked="1"/>
        <c:majorTickMark val="out"/>
        <c:minorTickMark val="none"/>
        <c:tickLblPos val="nextTo"/>
        <c:crossAx val="156290048"/>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'East Dunbartonshire'!$B$48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Dunbartonshire'!$C$48:$J$48</c:f>
              <c:numCache>
                <c:formatCode>#,##0</c:formatCode>
                <c:ptCount val="8"/>
                <c:pt idx="0">
                  <c:v>650</c:v>
                </c:pt>
                <c:pt idx="1">
                  <c:v>650</c:v>
                </c:pt>
                <c:pt idx="2">
                  <c:v>695</c:v>
                </c:pt>
                <c:pt idx="3">
                  <c:v>650</c:v>
                </c:pt>
                <c:pt idx="4">
                  <c:v>695</c:v>
                </c:pt>
                <c:pt idx="5">
                  <c:v>695</c:v>
                </c:pt>
                <c:pt idx="6">
                  <c:v>695</c:v>
                </c:pt>
                <c:pt idx="7">
                  <c:v>775</c:v>
                </c:pt>
              </c:numCache>
            </c:numRef>
          </c:val>
          <c:smooth val="0"/>
        </c:ser>
        <c:ser>
          <c:idx val="1"/>
          <c:order val="1"/>
          <c:tx>
            <c:strRef>
              <c:f>'East Dunbartonshire'!$B$49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Dunbartonshire'!$C$49:$J$49</c:f>
              <c:numCache>
                <c:formatCode>#,##0</c:formatCode>
                <c:ptCount val="8"/>
                <c:pt idx="0">
                  <c:v>700</c:v>
                </c:pt>
                <c:pt idx="1">
                  <c:v>730</c:v>
                </c:pt>
                <c:pt idx="2">
                  <c:v>750</c:v>
                </c:pt>
                <c:pt idx="3">
                  <c:v>750</c:v>
                </c:pt>
                <c:pt idx="4">
                  <c:v>795</c:v>
                </c:pt>
                <c:pt idx="5">
                  <c:v>797.5</c:v>
                </c:pt>
                <c:pt idx="6">
                  <c:v>795</c:v>
                </c:pt>
                <c:pt idx="7">
                  <c:v>892.5</c:v>
                </c:pt>
              </c:numCache>
            </c:numRef>
          </c:val>
          <c:smooth val="0"/>
        </c:ser>
        <c:ser>
          <c:idx val="2"/>
          <c:order val="2"/>
          <c:tx>
            <c:strRef>
              <c:f>'East Dunbartonshire'!$B$50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Dunbartonshire'!$C$50:$J$50</c:f>
              <c:numCache>
                <c:formatCode>#,##0</c:formatCode>
                <c:ptCount val="8"/>
                <c:pt idx="0">
                  <c:v>750.02</c:v>
                </c:pt>
                <c:pt idx="1">
                  <c:v>772.43</c:v>
                </c:pt>
                <c:pt idx="2">
                  <c:v>810.13</c:v>
                </c:pt>
                <c:pt idx="3">
                  <c:v>797.68</c:v>
                </c:pt>
                <c:pt idx="4">
                  <c:v>798.73</c:v>
                </c:pt>
                <c:pt idx="5">
                  <c:v>819.59</c:v>
                </c:pt>
                <c:pt idx="6">
                  <c:v>859.19</c:v>
                </c:pt>
                <c:pt idx="7">
                  <c:v>923.82</c:v>
                </c:pt>
              </c:numCache>
            </c:numRef>
          </c:val>
          <c:smooth val="0"/>
        </c:ser>
        <c:ser>
          <c:idx val="3"/>
          <c:order val="3"/>
          <c:tx>
            <c:strRef>
              <c:f>'East Dunbartonshire'!$B$51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Dunbartonshire'!$C$51:$J$51</c:f>
              <c:numCache>
                <c:formatCode>#,##0</c:formatCode>
                <c:ptCount val="8"/>
                <c:pt idx="0">
                  <c:v>775</c:v>
                </c:pt>
                <c:pt idx="1">
                  <c:v>800</c:v>
                </c:pt>
                <c:pt idx="2">
                  <c:v>895</c:v>
                </c:pt>
                <c:pt idx="3">
                  <c:v>850</c:v>
                </c:pt>
                <c:pt idx="4">
                  <c:v>890</c:v>
                </c:pt>
                <c:pt idx="5">
                  <c:v>900</c:v>
                </c:pt>
                <c:pt idx="6">
                  <c:v>985</c:v>
                </c:pt>
                <c:pt idx="7">
                  <c:v>1000</c:v>
                </c:pt>
              </c:numCache>
            </c:numRef>
          </c:val>
          <c:smooth val="0"/>
        </c:ser>
        <c:dLbls>
          <c:showLegendKey val="0"/>
          <c:showVal val="0"/>
          <c:showCatName val="0"/>
          <c:showSerName val="0"/>
          <c:showPercent val="0"/>
          <c:showBubbleSize val="0"/>
        </c:dLbls>
        <c:marker val="1"/>
        <c:smooth val="0"/>
        <c:axId val="155933312"/>
        <c:axId val="155935104"/>
      </c:lineChart>
      <c:catAx>
        <c:axId val="155933312"/>
        <c:scaling>
          <c:orientation val="minMax"/>
        </c:scaling>
        <c:delete val="0"/>
        <c:axPos val="b"/>
        <c:numFmt formatCode="General" sourceLinked="1"/>
        <c:majorTickMark val="out"/>
        <c:minorTickMark val="none"/>
        <c:tickLblPos val="nextTo"/>
        <c:crossAx val="155935104"/>
        <c:crosses val="autoZero"/>
        <c:auto val="1"/>
        <c:lblAlgn val="ctr"/>
        <c:lblOffset val="100"/>
        <c:noMultiLvlLbl val="0"/>
      </c:catAx>
      <c:valAx>
        <c:axId val="155935104"/>
        <c:scaling>
          <c:orientation val="minMax"/>
          <c:min val="0"/>
        </c:scaling>
        <c:delete val="0"/>
        <c:axPos val="l"/>
        <c:majorGridlines/>
        <c:numFmt formatCode="#,##0" sourceLinked="1"/>
        <c:majorTickMark val="out"/>
        <c:minorTickMark val="none"/>
        <c:tickLblPos val="nextTo"/>
        <c:crossAx val="15593331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'East Dunbartonshire'!$N$48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Dunbartonshire'!$O$48:$V$48</c:f>
              <c:numCache>
                <c:formatCode>#,##0</c:formatCode>
                <c:ptCount val="8"/>
                <c:pt idx="0">
                  <c:v>900</c:v>
                </c:pt>
                <c:pt idx="1">
                  <c:v>950</c:v>
                </c:pt>
                <c:pt idx="2">
                  <c:v>900</c:v>
                </c:pt>
                <c:pt idx="3">
                  <c:v>950</c:v>
                </c:pt>
                <c:pt idx="4">
                  <c:v>922.5</c:v>
                </c:pt>
                <c:pt idx="5">
                  <c:v>950</c:v>
                </c:pt>
                <c:pt idx="6">
                  <c:v>962.5</c:v>
                </c:pt>
                <c:pt idx="7">
                  <c:v>1200</c:v>
                </c:pt>
              </c:numCache>
            </c:numRef>
          </c:val>
          <c:smooth val="0"/>
        </c:ser>
        <c:ser>
          <c:idx val="1"/>
          <c:order val="1"/>
          <c:tx>
            <c:strRef>
              <c:f>'East Dunbartonshire'!$N$49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Dunbartonshire'!$O$49:$V$49</c:f>
              <c:numCache>
                <c:formatCode>#,##0</c:formatCode>
                <c:ptCount val="8"/>
                <c:pt idx="0">
                  <c:v>995</c:v>
                </c:pt>
                <c:pt idx="1">
                  <c:v>1100</c:v>
                </c:pt>
                <c:pt idx="2">
                  <c:v>1195</c:v>
                </c:pt>
                <c:pt idx="3">
                  <c:v>1100</c:v>
                </c:pt>
                <c:pt idx="4">
                  <c:v>1200</c:v>
                </c:pt>
                <c:pt idx="5">
                  <c:v>1200</c:v>
                </c:pt>
                <c:pt idx="6">
                  <c:v>1100</c:v>
                </c:pt>
                <c:pt idx="7">
                  <c:v>1500</c:v>
                </c:pt>
              </c:numCache>
            </c:numRef>
          </c:val>
          <c:smooth val="0"/>
        </c:ser>
        <c:ser>
          <c:idx val="2"/>
          <c:order val="2"/>
          <c:tx>
            <c:strRef>
              <c:f>'East Dunbartonshire'!$N$50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Dunbartonshire'!$O$50:$V$50</c:f>
              <c:numCache>
                <c:formatCode>#,##0</c:formatCode>
                <c:ptCount val="8"/>
                <c:pt idx="0">
                  <c:v>1135.19</c:v>
                </c:pt>
                <c:pt idx="1">
                  <c:v>1204.31</c:v>
                </c:pt>
                <c:pt idx="2">
                  <c:v>1137.57</c:v>
                </c:pt>
                <c:pt idx="3">
                  <c:v>1246.04</c:v>
                </c:pt>
                <c:pt idx="4">
                  <c:v>1279.83</c:v>
                </c:pt>
                <c:pt idx="5">
                  <c:v>1264.46</c:v>
                </c:pt>
                <c:pt idx="6">
                  <c:v>1276.8800000000001</c:v>
                </c:pt>
                <c:pt idx="7">
                  <c:v>1551.67</c:v>
                </c:pt>
              </c:numCache>
            </c:numRef>
          </c:val>
          <c:smooth val="0"/>
        </c:ser>
        <c:ser>
          <c:idx val="3"/>
          <c:order val="3"/>
          <c:tx>
            <c:strRef>
              <c:f>'East Dunbartonshire'!$N$51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Dunbartonshire'!$O$51:$V$51</c:f>
              <c:numCache>
                <c:formatCode>#,##0</c:formatCode>
                <c:ptCount val="8"/>
                <c:pt idx="0">
                  <c:v>1350</c:v>
                </c:pt>
                <c:pt idx="1">
                  <c:v>1400</c:v>
                </c:pt>
                <c:pt idx="2">
                  <c:v>1300</c:v>
                </c:pt>
                <c:pt idx="3">
                  <c:v>1500</c:v>
                </c:pt>
                <c:pt idx="4">
                  <c:v>1525</c:v>
                </c:pt>
                <c:pt idx="5">
                  <c:v>1500</c:v>
                </c:pt>
                <c:pt idx="6">
                  <c:v>1500</c:v>
                </c:pt>
                <c:pt idx="7">
                  <c:v>1650</c:v>
                </c:pt>
              </c:numCache>
            </c:numRef>
          </c:val>
          <c:smooth val="0"/>
        </c:ser>
        <c:dLbls>
          <c:showLegendKey val="0"/>
          <c:showVal val="0"/>
          <c:showCatName val="0"/>
          <c:showSerName val="0"/>
          <c:showPercent val="0"/>
          <c:showBubbleSize val="0"/>
        </c:dLbls>
        <c:marker val="1"/>
        <c:smooth val="0"/>
        <c:axId val="155982080"/>
        <c:axId val="155992064"/>
      </c:lineChart>
      <c:catAx>
        <c:axId val="155982080"/>
        <c:scaling>
          <c:orientation val="minMax"/>
        </c:scaling>
        <c:delete val="0"/>
        <c:axPos val="b"/>
        <c:numFmt formatCode="General" sourceLinked="1"/>
        <c:majorTickMark val="out"/>
        <c:minorTickMark val="none"/>
        <c:tickLblPos val="nextTo"/>
        <c:crossAx val="155992064"/>
        <c:crosses val="autoZero"/>
        <c:auto val="1"/>
        <c:lblAlgn val="ctr"/>
        <c:lblOffset val="100"/>
        <c:noMultiLvlLbl val="0"/>
      </c:catAx>
      <c:valAx>
        <c:axId val="155992064"/>
        <c:scaling>
          <c:orientation val="minMax"/>
          <c:min val="0"/>
        </c:scaling>
        <c:delete val="0"/>
        <c:axPos val="l"/>
        <c:majorGridlines/>
        <c:numFmt formatCode="#,##0" sourceLinked="1"/>
        <c:majorTickMark val="out"/>
        <c:minorTickMark val="none"/>
        <c:tickLblPos val="nextTo"/>
        <c:crossAx val="155982080"/>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'East Dunbartonshire'!$B$70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Dunbartonshire'!$C$70:$J$70</c:f>
              <c:numCache>
                <c:formatCode>#,##0</c:formatCode>
                <c:ptCount val="8"/>
                <c:pt idx="0">
                  <c:v>274</c:v>
                </c:pt>
                <c:pt idx="1">
                  <c:v>257</c:v>
                </c:pt>
                <c:pt idx="2">
                  <c:v>285</c:v>
                </c:pt>
                <c:pt idx="3">
                  <c:v>281.66000000000003</c:v>
                </c:pt>
                <c:pt idx="4">
                  <c:v>285</c:v>
                </c:pt>
                <c:pt idx="5">
                  <c:v>280</c:v>
                </c:pt>
                <c:pt idx="6">
                  <c:v>275</c:v>
                </c:pt>
                <c:pt idx="7">
                  <c:v>325</c:v>
                </c:pt>
              </c:numCache>
            </c:numRef>
          </c:val>
          <c:smooth val="0"/>
        </c:ser>
        <c:ser>
          <c:idx val="1"/>
          <c:order val="1"/>
          <c:tx>
            <c:strRef>
              <c:f>'East Dunbartonshire'!$B$71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Dunbartonshire'!$C$71:$J$71</c:f>
              <c:numCache>
                <c:formatCode>#,##0</c:formatCode>
                <c:ptCount val="8"/>
                <c:pt idx="0">
                  <c:v>300</c:v>
                </c:pt>
                <c:pt idx="1">
                  <c:v>305</c:v>
                </c:pt>
                <c:pt idx="2">
                  <c:v>327.5</c:v>
                </c:pt>
                <c:pt idx="3">
                  <c:v>310</c:v>
                </c:pt>
                <c:pt idx="4">
                  <c:v>315</c:v>
                </c:pt>
                <c:pt idx="5">
                  <c:v>319.54000000000002</c:v>
                </c:pt>
                <c:pt idx="6">
                  <c:v>325</c:v>
                </c:pt>
                <c:pt idx="7">
                  <c:v>375</c:v>
                </c:pt>
              </c:numCache>
            </c:numRef>
          </c:val>
          <c:smooth val="0"/>
        </c:ser>
        <c:ser>
          <c:idx val="2"/>
          <c:order val="2"/>
          <c:tx>
            <c:strRef>
              <c:f>'East Dunbartonshire'!$B$72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Dunbartonshire'!$C$72:$J$72</c:f>
              <c:numCache>
                <c:formatCode>#,##0</c:formatCode>
                <c:ptCount val="8"/>
                <c:pt idx="0">
                  <c:v>300.36</c:v>
                </c:pt>
                <c:pt idx="1">
                  <c:v>303.58999999999997</c:v>
                </c:pt>
                <c:pt idx="2">
                  <c:v>338.4</c:v>
                </c:pt>
                <c:pt idx="3">
                  <c:v>323.36</c:v>
                </c:pt>
                <c:pt idx="4">
                  <c:v>322.2</c:v>
                </c:pt>
                <c:pt idx="5">
                  <c:v>312.08</c:v>
                </c:pt>
                <c:pt idx="6">
                  <c:v>324.77999999999997</c:v>
                </c:pt>
                <c:pt idx="7">
                  <c:v>385.4</c:v>
                </c:pt>
              </c:numCache>
            </c:numRef>
          </c:val>
          <c:smooth val="0"/>
        </c:ser>
        <c:ser>
          <c:idx val="3"/>
          <c:order val="3"/>
          <c:tx>
            <c:strRef>
              <c:f>'East Dunbartonshire'!$B$73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Dunbartonshire'!$C$73:$J$73</c:f>
              <c:numCache>
                <c:formatCode>#,##0</c:formatCode>
                <c:ptCount val="8"/>
                <c:pt idx="0">
                  <c:v>324</c:v>
                </c:pt>
                <c:pt idx="1">
                  <c:v>335</c:v>
                </c:pt>
                <c:pt idx="2">
                  <c:v>368.33</c:v>
                </c:pt>
                <c:pt idx="3">
                  <c:v>376.66</c:v>
                </c:pt>
                <c:pt idx="4">
                  <c:v>341.67</c:v>
                </c:pt>
                <c:pt idx="5">
                  <c:v>325</c:v>
                </c:pt>
                <c:pt idx="6">
                  <c:v>375</c:v>
                </c:pt>
                <c:pt idx="7">
                  <c:v>425</c:v>
                </c:pt>
              </c:numCache>
            </c:numRef>
          </c:val>
          <c:smooth val="0"/>
        </c:ser>
        <c:dLbls>
          <c:showLegendKey val="0"/>
          <c:showVal val="0"/>
          <c:showCatName val="0"/>
          <c:showSerName val="0"/>
          <c:showPercent val="0"/>
          <c:showBubbleSize val="0"/>
        </c:dLbls>
        <c:marker val="1"/>
        <c:smooth val="0"/>
        <c:axId val="156014464"/>
        <c:axId val="156016000"/>
      </c:lineChart>
      <c:catAx>
        <c:axId val="156014464"/>
        <c:scaling>
          <c:orientation val="minMax"/>
        </c:scaling>
        <c:delete val="0"/>
        <c:axPos val="b"/>
        <c:numFmt formatCode="General" sourceLinked="1"/>
        <c:majorTickMark val="out"/>
        <c:minorTickMark val="none"/>
        <c:tickLblPos val="nextTo"/>
        <c:crossAx val="156016000"/>
        <c:crosses val="autoZero"/>
        <c:auto val="1"/>
        <c:lblAlgn val="ctr"/>
        <c:lblOffset val="100"/>
        <c:noMultiLvlLbl val="0"/>
      </c:catAx>
      <c:valAx>
        <c:axId val="156016000"/>
        <c:scaling>
          <c:orientation val="minMax"/>
          <c:min val="0"/>
        </c:scaling>
        <c:delete val="0"/>
        <c:axPos val="l"/>
        <c:majorGridlines/>
        <c:numFmt formatCode="#,##0" sourceLinked="1"/>
        <c:majorTickMark val="out"/>
        <c:minorTickMark val="none"/>
        <c:tickLblPos val="nextTo"/>
        <c:crossAx val="156014464"/>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'East Dunbartonshire'!$N$70:$P$70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Dunbartonshire'!$Q$70:$X$70</c:f>
              <c:numCache>
                <c:formatCode>0</c:formatCode>
                <c:ptCount val="8"/>
                <c:pt idx="0">
                  <c:v>75</c:v>
                </c:pt>
                <c:pt idx="1">
                  <c:v>84</c:v>
                </c:pt>
                <c:pt idx="2">
                  <c:v>70</c:v>
                </c:pt>
                <c:pt idx="3">
                  <c:v>52</c:v>
                </c:pt>
                <c:pt idx="4">
                  <c:v>58</c:v>
                </c:pt>
                <c:pt idx="5">
                  <c:v>111</c:v>
                </c:pt>
                <c:pt idx="6">
                  <c:v>98</c:v>
                </c:pt>
                <c:pt idx="7">
                  <c:v>71</c:v>
                </c:pt>
              </c:numCache>
            </c:numRef>
          </c:val>
        </c:ser>
        <c:ser>
          <c:idx val="1"/>
          <c:order val="1"/>
          <c:tx>
            <c:strRef>
              <c:f>'East Dunbartonshire'!$N$71:$P$71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Dunbartonshire'!$Q$71:$X$71</c:f>
              <c:numCache>
                <c:formatCode>0</c:formatCode>
                <c:ptCount val="8"/>
                <c:pt idx="0">
                  <c:v>172</c:v>
                </c:pt>
                <c:pt idx="1">
                  <c:v>137</c:v>
                </c:pt>
                <c:pt idx="2">
                  <c:v>114</c:v>
                </c:pt>
                <c:pt idx="3">
                  <c:v>123</c:v>
                </c:pt>
                <c:pt idx="4">
                  <c:v>150</c:v>
                </c:pt>
                <c:pt idx="5">
                  <c:v>177</c:v>
                </c:pt>
                <c:pt idx="6">
                  <c:v>144</c:v>
                </c:pt>
                <c:pt idx="7">
                  <c:v>169</c:v>
                </c:pt>
              </c:numCache>
            </c:numRef>
          </c:val>
        </c:ser>
        <c:ser>
          <c:idx val="2"/>
          <c:order val="2"/>
          <c:tx>
            <c:strRef>
              <c:f>'East Dunbartonshire'!$N$72:$P$72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Dunbartonshire'!$Q$72:$X$72</c:f>
              <c:numCache>
                <c:formatCode>0</c:formatCode>
                <c:ptCount val="8"/>
                <c:pt idx="0">
                  <c:v>110</c:v>
                </c:pt>
                <c:pt idx="1">
                  <c:v>115</c:v>
                </c:pt>
                <c:pt idx="2">
                  <c:v>79</c:v>
                </c:pt>
                <c:pt idx="3">
                  <c:v>95</c:v>
                </c:pt>
                <c:pt idx="4">
                  <c:v>114</c:v>
                </c:pt>
                <c:pt idx="5">
                  <c:v>98</c:v>
                </c:pt>
                <c:pt idx="6">
                  <c:v>105</c:v>
                </c:pt>
                <c:pt idx="7">
                  <c:v>106</c:v>
                </c:pt>
              </c:numCache>
            </c:numRef>
          </c:val>
        </c:ser>
        <c:ser>
          <c:idx val="3"/>
          <c:order val="3"/>
          <c:tx>
            <c:strRef>
              <c:f>'East Dunbartonshire'!$N$73:$P$73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Dunbartonshire'!$Q$73:$X$73</c:f>
              <c:numCache>
                <c:formatCode>0</c:formatCode>
                <c:ptCount val="8"/>
                <c:pt idx="0">
                  <c:v>43</c:v>
                </c:pt>
                <c:pt idx="1">
                  <c:v>51</c:v>
                </c:pt>
                <c:pt idx="2">
                  <c:v>37</c:v>
                </c:pt>
                <c:pt idx="3">
                  <c:v>48</c:v>
                </c:pt>
                <c:pt idx="4">
                  <c:v>40</c:v>
                </c:pt>
                <c:pt idx="5">
                  <c:v>46</c:v>
                </c:pt>
                <c:pt idx="6">
                  <c:v>40</c:v>
                </c:pt>
                <c:pt idx="7">
                  <c:v>42</c:v>
                </c:pt>
              </c:numCache>
            </c:numRef>
          </c:val>
        </c:ser>
        <c:ser>
          <c:idx val="4"/>
          <c:order val="4"/>
          <c:tx>
            <c:strRef>
              <c:f>'East Dunbartonshire'!$N$74:$P$74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'East Dunbartonshire'!$Q$74:$X$74</c:f>
              <c:numCache>
                <c:formatCode>0</c:formatCode>
                <c:ptCount val="8"/>
                <c:pt idx="0">
                  <c:v>22</c:v>
                </c:pt>
                <c:pt idx="1">
                  <c:v>31</c:v>
                </c:pt>
                <c:pt idx="2">
                  <c:v>26</c:v>
                </c:pt>
                <c:pt idx="3">
                  <c:v>38</c:v>
                </c:pt>
                <c:pt idx="4">
                  <c:v>28</c:v>
                </c:pt>
                <c:pt idx="5">
                  <c:v>32</c:v>
                </c:pt>
                <c:pt idx="6">
                  <c:v>22</c:v>
                </c:pt>
                <c:pt idx="7">
                  <c:v>30</c:v>
                </c:pt>
              </c:numCache>
            </c:numRef>
          </c:val>
        </c:ser>
        <c:dLbls>
          <c:showLegendKey val="0"/>
          <c:showVal val="0"/>
          <c:showCatName val="0"/>
          <c:showSerName val="0"/>
          <c:showPercent val="0"/>
          <c:showBubbleSize val="0"/>
        </c:dLbls>
        <c:gapWidth val="150"/>
        <c:overlap val="100"/>
        <c:axId val="156772608"/>
        <c:axId val="156782592"/>
      </c:barChart>
      <c:catAx>
        <c:axId val="156772608"/>
        <c:scaling>
          <c:orientation val="minMax"/>
        </c:scaling>
        <c:delete val="0"/>
        <c:axPos val="b"/>
        <c:numFmt formatCode="General" sourceLinked="1"/>
        <c:majorTickMark val="out"/>
        <c:minorTickMark val="none"/>
        <c:tickLblPos val="nextTo"/>
        <c:crossAx val="156782592"/>
        <c:crosses val="autoZero"/>
        <c:auto val="1"/>
        <c:lblAlgn val="ctr"/>
        <c:lblOffset val="100"/>
        <c:noMultiLvlLbl val="0"/>
      </c:catAx>
      <c:valAx>
        <c:axId val="156782592"/>
        <c:scaling>
          <c:orientation val="minMax"/>
        </c:scaling>
        <c:delete val="0"/>
        <c:axPos val="l"/>
        <c:majorGridlines/>
        <c:numFmt formatCode="0" sourceLinked="1"/>
        <c:majorTickMark val="out"/>
        <c:minorTickMark val="none"/>
        <c:tickLblPos val="nextTo"/>
        <c:crossAx val="156772608"/>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Fife!$B$26</c:f>
              <c:strCache>
                <c:ptCount val="1"/>
                <c:pt idx="0">
                  <c:v>Lower Quartile</c:v>
                </c:pt>
              </c:strCache>
            </c:strRef>
          </c:tx>
          <c:cat>
            <c:numRef>
              <c:f>Fife!$C$25:$J$25</c:f>
              <c:numCache>
                <c:formatCode>General</c:formatCode>
                <c:ptCount val="8"/>
                <c:pt idx="0">
                  <c:v>2010</c:v>
                </c:pt>
                <c:pt idx="1">
                  <c:v>2011</c:v>
                </c:pt>
                <c:pt idx="2">
                  <c:v>2012</c:v>
                </c:pt>
                <c:pt idx="3">
                  <c:v>2013</c:v>
                </c:pt>
                <c:pt idx="4">
                  <c:v>2014</c:v>
                </c:pt>
                <c:pt idx="5">
                  <c:v>2015</c:v>
                </c:pt>
                <c:pt idx="6">
                  <c:v>2016</c:v>
                </c:pt>
                <c:pt idx="7">
                  <c:v>2017</c:v>
                </c:pt>
              </c:numCache>
            </c:numRef>
          </c:cat>
          <c:val>
            <c:numRef>
              <c:f>Fife!$C$26:$J$26</c:f>
              <c:numCache>
                <c:formatCode>#,##0</c:formatCode>
                <c:ptCount val="8"/>
                <c:pt idx="0">
                  <c:v>350</c:v>
                </c:pt>
                <c:pt idx="1">
                  <c:v>350</c:v>
                </c:pt>
                <c:pt idx="2">
                  <c:v>350</c:v>
                </c:pt>
                <c:pt idx="3">
                  <c:v>350</c:v>
                </c:pt>
                <c:pt idx="4">
                  <c:v>350</c:v>
                </c:pt>
                <c:pt idx="5">
                  <c:v>350</c:v>
                </c:pt>
                <c:pt idx="6">
                  <c:v>360</c:v>
                </c:pt>
                <c:pt idx="7">
                  <c:v>365</c:v>
                </c:pt>
              </c:numCache>
            </c:numRef>
          </c:val>
          <c:smooth val="0"/>
        </c:ser>
        <c:ser>
          <c:idx val="1"/>
          <c:order val="1"/>
          <c:tx>
            <c:strRef>
              <c:f>Fife!$B$27</c:f>
              <c:strCache>
                <c:ptCount val="1"/>
                <c:pt idx="0">
                  <c:v>Median</c:v>
                </c:pt>
              </c:strCache>
            </c:strRef>
          </c:tx>
          <c:cat>
            <c:numRef>
              <c:f>Fife!$C$25:$J$25</c:f>
              <c:numCache>
                <c:formatCode>General</c:formatCode>
                <c:ptCount val="8"/>
                <c:pt idx="0">
                  <c:v>2010</c:v>
                </c:pt>
                <c:pt idx="1">
                  <c:v>2011</c:v>
                </c:pt>
                <c:pt idx="2">
                  <c:v>2012</c:v>
                </c:pt>
                <c:pt idx="3">
                  <c:v>2013</c:v>
                </c:pt>
                <c:pt idx="4">
                  <c:v>2014</c:v>
                </c:pt>
                <c:pt idx="5">
                  <c:v>2015</c:v>
                </c:pt>
                <c:pt idx="6">
                  <c:v>2016</c:v>
                </c:pt>
                <c:pt idx="7">
                  <c:v>2017</c:v>
                </c:pt>
              </c:numCache>
            </c:numRef>
          </c:cat>
          <c:val>
            <c:numRef>
              <c:f>Fife!$C$27:$J$27</c:f>
              <c:numCache>
                <c:formatCode>#,##0</c:formatCode>
                <c:ptCount val="8"/>
                <c:pt idx="0">
                  <c:v>370</c:v>
                </c:pt>
                <c:pt idx="1">
                  <c:v>375</c:v>
                </c:pt>
                <c:pt idx="2">
                  <c:v>375</c:v>
                </c:pt>
                <c:pt idx="3">
                  <c:v>375</c:v>
                </c:pt>
                <c:pt idx="4">
                  <c:v>395</c:v>
                </c:pt>
                <c:pt idx="5">
                  <c:v>395</c:v>
                </c:pt>
                <c:pt idx="6">
                  <c:v>395</c:v>
                </c:pt>
                <c:pt idx="7">
                  <c:v>400</c:v>
                </c:pt>
              </c:numCache>
            </c:numRef>
          </c:val>
          <c:smooth val="0"/>
        </c:ser>
        <c:ser>
          <c:idx val="2"/>
          <c:order val="2"/>
          <c:tx>
            <c:strRef>
              <c:f>Fife!$B$28</c:f>
              <c:strCache>
                <c:ptCount val="1"/>
                <c:pt idx="0">
                  <c:v>Mean</c:v>
                </c:pt>
              </c:strCache>
            </c:strRef>
          </c:tx>
          <c:cat>
            <c:numRef>
              <c:f>Fife!$C$25:$J$25</c:f>
              <c:numCache>
                <c:formatCode>General</c:formatCode>
                <c:ptCount val="8"/>
                <c:pt idx="0">
                  <c:v>2010</c:v>
                </c:pt>
                <c:pt idx="1">
                  <c:v>2011</c:v>
                </c:pt>
                <c:pt idx="2">
                  <c:v>2012</c:v>
                </c:pt>
                <c:pt idx="3">
                  <c:v>2013</c:v>
                </c:pt>
                <c:pt idx="4">
                  <c:v>2014</c:v>
                </c:pt>
                <c:pt idx="5">
                  <c:v>2015</c:v>
                </c:pt>
                <c:pt idx="6">
                  <c:v>2016</c:v>
                </c:pt>
                <c:pt idx="7">
                  <c:v>2017</c:v>
                </c:pt>
              </c:numCache>
            </c:numRef>
          </c:cat>
          <c:val>
            <c:numRef>
              <c:f>Fife!$C$28:$J$28</c:f>
              <c:numCache>
                <c:formatCode>#,##0</c:formatCode>
                <c:ptCount val="8"/>
                <c:pt idx="0">
                  <c:v>378.99</c:v>
                </c:pt>
                <c:pt idx="1">
                  <c:v>383.44</c:v>
                </c:pt>
                <c:pt idx="2">
                  <c:v>387.33</c:v>
                </c:pt>
                <c:pt idx="3">
                  <c:v>381.48</c:v>
                </c:pt>
                <c:pt idx="4">
                  <c:v>405.31</c:v>
                </c:pt>
                <c:pt idx="5">
                  <c:v>395.12</c:v>
                </c:pt>
                <c:pt idx="6">
                  <c:v>402.75</c:v>
                </c:pt>
                <c:pt idx="7">
                  <c:v>411.45</c:v>
                </c:pt>
              </c:numCache>
            </c:numRef>
          </c:val>
          <c:smooth val="0"/>
        </c:ser>
        <c:ser>
          <c:idx val="3"/>
          <c:order val="3"/>
          <c:tx>
            <c:strRef>
              <c:f>Fife!$B$29</c:f>
              <c:strCache>
                <c:ptCount val="1"/>
                <c:pt idx="0">
                  <c:v>Upper Quartile</c:v>
                </c:pt>
              </c:strCache>
            </c:strRef>
          </c:tx>
          <c:cat>
            <c:numRef>
              <c:f>Fife!$C$25:$J$25</c:f>
              <c:numCache>
                <c:formatCode>General</c:formatCode>
                <c:ptCount val="8"/>
                <c:pt idx="0">
                  <c:v>2010</c:v>
                </c:pt>
                <c:pt idx="1">
                  <c:v>2011</c:v>
                </c:pt>
                <c:pt idx="2">
                  <c:v>2012</c:v>
                </c:pt>
                <c:pt idx="3">
                  <c:v>2013</c:v>
                </c:pt>
                <c:pt idx="4">
                  <c:v>2014</c:v>
                </c:pt>
                <c:pt idx="5">
                  <c:v>2015</c:v>
                </c:pt>
                <c:pt idx="6">
                  <c:v>2016</c:v>
                </c:pt>
                <c:pt idx="7">
                  <c:v>2017</c:v>
                </c:pt>
              </c:numCache>
            </c:numRef>
          </c:cat>
          <c:val>
            <c:numRef>
              <c:f>Fife!$C$29:$J$29</c:f>
              <c:numCache>
                <c:formatCode>#,##0</c:formatCode>
                <c:ptCount val="8"/>
                <c:pt idx="0">
                  <c:v>395</c:v>
                </c:pt>
                <c:pt idx="1">
                  <c:v>400</c:v>
                </c:pt>
                <c:pt idx="2">
                  <c:v>400</c:v>
                </c:pt>
                <c:pt idx="3">
                  <c:v>400</c:v>
                </c:pt>
                <c:pt idx="4">
                  <c:v>425</c:v>
                </c:pt>
                <c:pt idx="5">
                  <c:v>425</c:v>
                </c:pt>
                <c:pt idx="6">
                  <c:v>425</c:v>
                </c:pt>
                <c:pt idx="7">
                  <c:v>450</c:v>
                </c:pt>
              </c:numCache>
            </c:numRef>
          </c:val>
          <c:smooth val="0"/>
        </c:ser>
        <c:dLbls>
          <c:showLegendKey val="0"/>
          <c:showVal val="0"/>
          <c:showCatName val="0"/>
          <c:showSerName val="0"/>
          <c:showPercent val="0"/>
          <c:showBubbleSize val="0"/>
        </c:dLbls>
        <c:marker val="1"/>
        <c:smooth val="0"/>
        <c:axId val="152468480"/>
        <c:axId val="152490752"/>
      </c:lineChart>
      <c:catAx>
        <c:axId val="152468480"/>
        <c:scaling>
          <c:orientation val="minMax"/>
        </c:scaling>
        <c:delete val="0"/>
        <c:axPos val="b"/>
        <c:numFmt formatCode="General" sourceLinked="1"/>
        <c:majorTickMark val="out"/>
        <c:minorTickMark val="none"/>
        <c:tickLblPos val="nextTo"/>
        <c:crossAx val="152490752"/>
        <c:crosses val="autoZero"/>
        <c:auto val="1"/>
        <c:lblAlgn val="ctr"/>
        <c:lblOffset val="100"/>
        <c:noMultiLvlLbl val="0"/>
      </c:catAx>
      <c:valAx>
        <c:axId val="152490752"/>
        <c:scaling>
          <c:orientation val="minMax"/>
          <c:min val="0"/>
        </c:scaling>
        <c:delete val="0"/>
        <c:axPos val="l"/>
        <c:majorGridlines/>
        <c:numFmt formatCode="#,##0" sourceLinked="1"/>
        <c:majorTickMark val="out"/>
        <c:minorTickMark val="none"/>
        <c:tickLblPos val="nextTo"/>
        <c:crossAx val="15246848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Fife!$N$26</c:f>
              <c:strCache>
                <c:ptCount val="1"/>
                <c:pt idx="0">
                  <c:v>Lower Quartile</c:v>
                </c:pt>
              </c:strCache>
            </c:strRef>
          </c:tx>
          <c:cat>
            <c:numRef>
              <c:f>Fife!$O$25:$V$25</c:f>
              <c:numCache>
                <c:formatCode>General</c:formatCode>
                <c:ptCount val="8"/>
                <c:pt idx="0">
                  <c:v>2010</c:v>
                </c:pt>
                <c:pt idx="1">
                  <c:v>2011</c:v>
                </c:pt>
                <c:pt idx="2">
                  <c:v>2012</c:v>
                </c:pt>
                <c:pt idx="3">
                  <c:v>2013</c:v>
                </c:pt>
                <c:pt idx="4">
                  <c:v>2014</c:v>
                </c:pt>
                <c:pt idx="5">
                  <c:v>2015</c:v>
                </c:pt>
                <c:pt idx="6">
                  <c:v>2016</c:v>
                </c:pt>
                <c:pt idx="7">
                  <c:v>2017</c:v>
                </c:pt>
              </c:numCache>
            </c:numRef>
          </c:cat>
          <c:val>
            <c:numRef>
              <c:f>Fife!$O$26:$V$26</c:f>
              <c:numCache>
                <c:formatCode>#,##0</c:formatCode>
                <c:ptCount val="8"/>
                <c:pt idx="0">
                  <c:v>420</c:v>
                </c:pt>
                <c:pt idx="1">
                  <c:v>425</c:v>
                </c:pt>
                <c:pt idx="2">
                  <c:v>430</c:v>
                </c:pt>
                <c:pt idx="3">
                  <c:v>425</c:v>
                </c:pt>
                <c:pt idx="4">
                  <c:v>450</c:v>
                </c:pt>
                <c:pt idx="5">
                  <c:v>440</c:v>
                </c:pt>
                <c:pt idx="6">
                  <c:v>450</c:v>
                </c:pt>
                <c:pt idx="7">
                  <c:v>450</c:v>
                </c:pt>
              </c:numCache>
            </c:numRef>
          </c:val>
          <c:smooth val="0"/>
        </c:ser>
        <c:ser>
          <c:idx val="1"/>
          <c:order val="1"/>
          <c:tx>
            <c:strRef>
              <c:f>Fife!$N$27</c:f>
              <c:strCache>
                <c:ptCount val="1"/>
                <c:pt idx="0">
                  <c:v>Median</c:v>
                </c:pt>
              </c:strCache>
            </c:strRef>
          </c:tx>
          <c:cat>
            <c:numRef>
              <c:f>Fife!$O$25:$V$25</c:f>
              <c:numCache>
                <c:formatCode>General</c:formatCode>
                <c:ptCount val="8"/>
                <c:pt idx="0">
                  <c:v>2010</c:v>
                </c:pt>
                <c:pt idx="1">
                  <c:v>2011</c:v>
                </c:pt>
                <c:pt idx="2">
                  <c:v>2012</c:v>
                </c:pt>
                <c:pt idx="3">
                  <c:v>2013</c:v>
                </c:pt>
                <c:pt idx="4">
                  <c:v>2014</c:v>
                </c:pt>
                <c:pt idx="5">
                  <c:v>2015</c:v>
                </c:pt>
                <c:pt idx="6">
                  <c:v>2016</c:v>
                </c:pt>
                <c:pt idx="7">
                  <c:v>2017</c:v>
                </c:pt>
              </c:numCache>
            </c:numRef>
          </c:cat>
          <c:val>
            <c:numRef>
              <c:f>Fife!$O$27:$V$27</c:f>
              <c:numCache>
                <c:formatCode>#,##0</c:formatCode>
                <c:ptCount val="8"/>
                <c:pt idx="0">
                  <c:v>450</c:v>
                </c:pt>
                <c:pt idx="1">
                  <c:v>470</c:v>
                </c:pt>
                <c:pt idx="2">
                  <c:v>470</c:v>
                </c:pt>
                <c:pt idx="3">
                  <c:v>475</c:v>
                </c:pt>
                <c:pt idx="4">
                  <c:v>490</c:v>
                </c:pt>
                <c:pt idx="5">
                  <c:v>475</c:v>
                </c:pt>
                <c:pt idx="6">
                  <c:v>495</c:v>
                </c:pt>
                <c:pt idx="7">
                  <c:v>500</c:v>
                </c:pt>
              </c:numCache>
            </c:numRef>
          </c:val>
          <c:smooth val="0"/>
        </c:ser>
        <c:ser>
          <c:idx val="2"/>
          <c:order val="2"/>
          <c:tx>
            <c:strRef>
              <c:f>Fife!$N$28</c:f>
              <c:strCache>
                <c:ptCount val="1"/>
                <c:pt idx="0">
                  <c:v>Mean</c:v>
                </c:pt>
              </c:strCache>
            </c:strRef>
          </c:tx>
          <c:cat>
            <c:numRef>
              <c:f>Fife!$O$25:$V$25</c:f>
              <c:numCache>
                <c:formatCode>General</c:formatCode>
                <c:ptCount val="8"/>
                <c:pt idx="0">
                  <c:v>2010</c:v>
                </c:pt>
                <c:pt idx="1">
                  <c:v>2011</c:v>
                </c:pt>
                <c:pt idx="2">
                  <c:v>2012</c:v>
                </c:pt>
                <c:pt idx="3">
                  <c:v>2013</c:v>
                </c:pt>
                <c:pt idx="4">
                  <c:v>2014</c:v>
                </c:pt>
                <c:pt idx="5">
                  <c:v>2015</c:v>
                </c:pt>
                <c:pt idx="6">
                  <c:v>2016</c:v>
                </c:pt>
                <c:pt idx="7">
                  <c:v>2017</c:v>
                </c:pt>
              </c:numCache>
            </c:numRef>
          </c:cat>
          <c:val>
            <c:numRef>
              <c:f>Fife!$O$28:$V$28</c:f>
              <c:numCache>
                <c:formatCode>#,##0</c:formatCode>
                <c:ptCount val="8"/>
                <c:pt idx="0">
                  <c:v>463.99</c:v>
                </c:pt>
                <c:pt idx="1">
                  <c:v>476.96</c:v>
                </c:pt>
                <c:pt idx="2">
                  <c:v>481.34</c:v>
                </c:pt>
                <c:pt idx="3">
                  <c:v>485.39</c:v>
                </c:pt>
                <c:pt idx="4">
                  <c:v>509.51</c:v>
                </c:pt>
                <c:pt idx="5">
                  <c:v>497.96</c:v>
                </c:pt>
                <c:pt idx="6">
                  <c:v>510.77</c:v>
                </c:pt>
                <c:pt idx="7">
                  <c:v>533.29</c:v>
                </c:pt>
              </c:numCache>
            </c:numRef>
          </c:val>
          <c:smooth val="0"/>
        </c:ser>
        <c:ser>
          <c:idx val="3"/>
          <c:order val="3"/>
          <c:tx>
            <c:strRef>
              <c:f>Fife!$N$29</c:f>
              <c:strCache>
                <c:ptCount val="1"/>
                <c:pt idx="0">
                  <c:v>Upper Quartile</c:v>
                </c:pt>
              </c:strCache>
            </c:strRef>
          </c:tx>
          <c:cat>
            <c:numRef>
              <c:f>Fife!$O$25:$V$25</c:f>
              <c:numCache>
                <c:formatCode>General</c:formatCode>
                <c:ptCount val="8"/>
                <c:pt idx="0">
                  <c:v>2010</c:v>
                </c:pt>
                <c:pt idx="1">
                  <c:v>2011</c:v>
                </c:pt>
                <c:pt idx="2">
                  <c:v>2012</c:v>
                </c:pt>
                <c:pt idx="3">
                  <c:v>2013</c:v>
                </c:pt>
                <c:pt idx="4">
                  <c:v>2014</c:v>
                </c:pt>
                <c:pt idx="5">
                  <c:v>2015</c:v>
                </c:pt>
                <c:pt idx="6">
                  <c:v>2016</c:v>
                </c:pt>
                <c:pt idx="7">
                  <c:v>2017</c:v>
                </c:pt>
              </c:numCache>
            </c:numRef>
          </c:cat>
          <c:val>
            <c:numRef>
              <c:f>Fife!$O$29:$V$29</c:f>
              <c:numCache>
                <c:formatCode>#,##0</c:formatCode>
                <c:ptCount val="8"/>
                <c:pt idx="0">
                  <c:v>495</c:v>
                </c:pt>
                <c:pt idx="1">
                  <c:v>520</c:v>
                </c:pt>
                <c:pt idx="2">
                  <c:v>510</c:v>
                </c:pt>
                <c:pt idx="3">
                  <c:v>525</c:v>
                </c:pt>
                <c:pt idx="4">
                  <c:v>550</c:v>
                </c:pt>
                <c:pt idx="5">
                  <c:v>550</c:v>
                </c:pt>
                <c:pt idx="6">
                  <c:v>550</c:v>
                </c:pt>
                <c:pt idx="7">
                  <c:v>575</c:v>
                </c:pt>
              </c:numCache>
            </c:numRef>
          </c:val>
          <c:smooth val="0"/>
        </c:ser>
        <c:dLbls>
          <c:showLegendKey val="0"/>
          <c:showVal val="0"/>
          <c:showCatName val="0"/>
          <c:showSerName val="0"/>
          <c:showPercent val="0"/>
          <c:showBubbleSize val="0"/>
        </c:dLbls>
        <c:marker val="1"/>
        <c:smooth val="0"/>
        <c:axId val="156703360"/>
        <c:axId val="156709248"/>
      </c:lineChart>
      <c:catAx>
        <c:axId val="156703360"/>
        <c:scaling>
          <c:orientation val="minMax"/>
        </c:scaling>
        <c:delete val="0"/>
        <c:axPos val="b"/>
        <c:numFmt formatCode="General" sourceLinked="1"/>
        <c:majorTickMark val="out"/>
        <c:minorTickMark val="none"/>
        <c:tickLblPos val="nextTo"/>
        <c:crossAx val="156709248"/>
        <c:crosses val="autoZero"/>
        <c:auto val="1"/>
        <c:lblAlgn val="ctr"/>
        <c:lblOffset val="100"/>
        <c:noMultiLvlLbl val="0"/>
      </c:catAx>
      <c:valAx>
        <c:axId val="156709248"/>
        <c:scaling>
          <c:orientation val="minMax"/>
          <c:min val="0"/>
        </c:scaling>
        <c:delete val="0"/>
        <c:axPos val="l"/>
        <c:majorGridlines/>
        <c:numFmt formatCode="#,##0" sourceLinked="1"/>
        <c:majorTickMark val="out"/>
        <c:minorTickMark val="none"/>
        <c:tickLblPos val="nextTo"/>
        <c:crossAx val="156703360"/>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Fife!$B$48</c:f>
              <c:strCache>
                <c:ptCount val="1"/>
                <c:pt idx="0">
                  <c:v>Lower Quartile</c:v>
                </c:pt>
              </c:strCache>
            </c:strRef>
          </c:tx>
          <c:cat>
            <c:numRef>
              <c:f>Fife!$C$47:$J$47</c:f>
              <c:numCache>
                <c:formatCode>General</c:formatCode>
                <c:ptCount val="8"/>
                <c:pt idx="0">
                  <c:v>2010</c:v>
                </c:pt>
                <c:pt idx="1">
                  <c:v>2011</c:v>
                </c:pt>
                <c:pt idx="2">
                  <c:v>2012</c:v>
                </c:pt>
                <c:pt idx="3">
                  <c:v>2013</c:v>
                </c:pt>
                <c:pt idx="4">
                  <c:v>2014</c:v>
                </c:pt>
                <c:pt idx="5">
                  <c:v>2015</c:v>
                </c:pt>
                <c:pt idx="6">
                  <c:v>2016</c:v>
                </c:pt>
                <c:pt idx="7">
                  <c:v>2017</c:v>
                </c:pt>
              </c:numCache>
            </c:numRef>
          </c:cat>
          <c:val>
            <c:numRef>
              <c:f>Fife!$C$48:$J$48</c:f>
              <c:numCache>
                <c:formatCode>#,##0</c:formatCode>
                <c:ptCount val="8"/>
                <c:pt idx="0">
                  <c:v>480</c:v>
                </c:pt>
                <c:pt idx="1">
                  <c:v>495</c:v>
                </c:pt>
                <c:pt idx="2">
                  <c:v>500</c:v>
                </c:pt>
                <c:pt idx="3">
                  <c:v>500</c:v>
                </c:pt>
                <c:pt idx="4">
                  <c:v>525</c:v>
                </c:pt>
                <c:pt idx="5">
                  <c:v>500</c:v>
                </c:pt>
                <c:pt idx="6">
                  <c:v>520</c:v>
                </c:pt>
                <c:pt idx="7">
                  <c:v>550</c:v>
                </c:pt>
              </c:numCache>
            </c:numRef>
          </c:val>
          <c:smooth val="0"/>
        </c:ser>
        <c:ser>
          <c:idx val="1"/>
          <c:order val="1"/>
          <c:tx>
            <c:strRef>
              <c:f>Fife!$B$49</c:f>
              <c:strCache>
                <c:ptCount val="1"/>
                <c:pt idx="0">
                  <c:v>Median</c:v>
                </c:pt>
              </c:strCache>
            </c:strRef>
          </c:tx>
          <c:cat>
            <c:numRef>
              <c:f>Fife!$C$47:$J$47</c:f>
              <c:numCache>
                <c:formatCode>General</c:formatCode>
                <c:ptCount val="8"/>
                <c:pt idx="0">
                  <c:v>2010</c:v>
                </c:pt>
                <c:pt idx="1">
                  <c:v>2011</c:v>
                </c:pt>
                <c:pt idx="2">
                  <c:v>2012</c:v>
                </c:pt>
                <c:pt idx="3">
                  <c:v>2013</c:v>
                </c:pt>
                <c:pt idx="4">
                  <c:v>2014</c:v>
                </c:pt>
                <c:pt idx="5">
                  <c:v>2015</c:v>
                </c:pt>
                <c:pt idx="6">
                  <c:v>2016</c:v>
                </c:pt>
                <c:pt idx="7">
                  <c:v>2017</c:v>
                </c:pt>
              </c:numCache>
            </c:numRef>
          </c:cat>
          <c:val>
            <c:numRef>
              <c:f>Fife!$C$49:$J$49</c:f>
              <c:numCache>
                <c:formatCode>#,##0</c:formatCode>
                <c:ptCount val="8"/>
                <c:pt idx="0">
                  <c:v>525</c:v>
                </c:pt>
                <c:pt idx="1">
                  <c:v>560</c:v>
                </c:pt>
                <c:pt idx="2">
                  <c:v>575</c:v>
                </c:pt>
                <c:pt idx="3">
                  <c:v>575</c:v>
                </c:pt>
                <c:pt idx="4">
                  <c:v>590</c:v>
                </c:pt>
                <c:pt idx="5">
                  <c:v>575</c:v>
                </c:pt>
                <c:pt idx="6">
                  <c:v>575</c:v>
                </c:pt>
                <c:pt idx="7">
                  <c:v>612.5</c:v>
                </c:pt>
              </c:numCache>
            </c:numRef>
          </c:val>
          <c:smooth val="0"/>
        </c:ser>
        <c:ser>
          <c:idx val="2"/>
          <c:order val="2"/>
          <c:tx>
            <c:strRef>
              <c:f>Fife!$B$50</c:f>
              <c:strCache>
                <c:ptCount val="1"/>
                <c:pt idx="0">
                  <c:v>Mean</c:v>
                </c:pt>
              </c:strCache>
            </c:strRef>
          </c:tx>
          <c:cat>
            <c:numRef>
              <c:f>Fife!$C$47:$J$47</c:f>
              <c:numCache>
                <c:formatCode>General</c:formatCode>
                <c:ptCount val="8"/>
                <c:pt idx="0">
                  <c:v>2010</c:v>
                </c:pt>
                <c:pt idx="1">
                  <c:v>2011</c:v>
                </c:pt>
                <c:pt idx="2">
                  <c:v>2012</c:v>
                </c:pt>
                <c:pt idx="3">
                  <c:v>2013</c:v>
                </c:pt>
                <c:pt idx="4">
                  <c:v>2014</c:v>
                </c:pt>
                <c:pt idx="5">
                  <c:v>2015</c:v>
                </c:pt>
                <c:pt idx="6">
                  <c:v>2016</c:v>
                </c:pt>
                <c:pt idx="7">
                  <c:v>2017</c:v>
                </c:pt>
              </c:numCache>
            </c:numRef>
          </c:cat>
          <c:val>
            <c:numRef>
              <c:f>Fife!$C$50:$J$50</c:f>
              <c:numCache>
                <c:formatCode>#,##0</c:formatCode>
                <c:ptCount val="8"/>
                <c:pt idx="0">
                  <c:v>563.02</c:v>
                </c:pt>
                <c:pt idx="1">
                  <c:v>588.67999999999995</c:v>
                </c:pt>
                <c:pt idx="2">
                  <c:v>592.24</c:v>
                </c:pt>
                <c:pt idx="3">
                  <c:v>600.47</c:v>
                </c:pt>
                <c:pt idx="4">
                  <c:v>608.70000000000005</c:v>
                </c:pt>
                <c:pt idx="5">
                  <c:v>602.28</c:v>
                </c:pt>
                <c:pt idx="6">
                  <c:v>617</c:v>
                </c:pt>
                <c:pt idx="7">
                  <c:v>656.95</c:v>
                </c:pt>
              </c:numCache>
            </c:numRef>
          </c:val>
          <c:smooth val="0"/>
        </c:ser>
        <c:ser>
          <c:idx val="3"/>
          <c:order val="3"/>
          <c:tx>
            <c:strRef>
              <c:f>Fife!$B$51</c:f>
              <c:strCache>
                <c:ptCount val="1"/>
                <c:pt idx="0">
                  <c:v>Upper Quartile</c:v>
                </c:pt>
              </c:strCache>
            </c:strRef>
          </c:tx>
          <c:cat>
            <c:numRef>
              <c:f>Fife!$C$47:$J$47</c:f>
              <c:numCache>
                <c:formatCode>General</c:formatCode>
                <c:ptCount val="8"/>
                <c:pt idx="0">
                  <c:v>2010</c:v>
                </c:pt>
                <c:pt idx="1">
                  <c:v>2011</c:v>
                </c:pt>
                <c:pt idx="2">
                  <c:v>2012</c:v>
                </c:pt>
                <c:pt idx="3">
                  <c:v>2013</c:v>
                </c:pt>
                <c:pt idx="4">
                  <c:v>2014</c:v>
                </c:pt>
                <c:pt idx="5">
                  <c:v>2015</c:v>
                </c:pt>
                <c:pt idx="6">
                  <c:v>2016</c:v>
                </c:pt>
                <c:pt idx="7">
                  <c:v>2017</c:v>
                </c:pt>
              </c:numCache>
            </c:numRef>
          </c:cat>
          <c:val>
            <c:numRef>
              <c:f>Fife!$C$51:$J$51</c:f>
              <c:numCache>
                <c:formatCode>#,##0</c:formatCode>
                <c:ptCount val="8"/>
                <c:pt idx="0">
                  <c:v>627.5</c:v>
                </c:pt>
                <c:pt idx="1">
                  <c:v>650</c:v>
                </c:pt>
                <c:pt idx="2">
                  <c:v>650</c:v>
                </c:pt>
                <c:pt idx="3">
                  <c:v>675</c:v>
                </c:pt>
                <c:pt idx="4">
                  <c:v>675</c:v>
                </c:pt>
                <c:pt idx="5">
                  <c:v>680</c:v>
                </c:pt>
                <c:pt idx="6">
                  <c:v>695</c:v>
                </c:pt>
                <c:pt idx="7">
                  <c:v>750</c:v>
                </c:pt>
              </c:numCache>
            </c:numRef>
          </c:val>
          <c:smooth val="0"/>
        </c:ser>
        <c:dLbls>
          <c:showLegendKey val="0"/>
          <c:showVal val="0"/>
          <c:showCatName val="0"/>
          <c:showSerName val="0"/>
          <c:showPercent val="0"/>
          <c:showBubbleSize val="0"/>
        </c:dLbls>
        <c:marker val="1"/>
        <c:smooth val="0"/>
        <c:axId val="156735744"/>
        <c:axId val="156745728"/>
      </c:lineChart>
      <c:catAx>
        <c:axId val="156735744"/>
        <c:scaling>
          <c:orientation val="minMax"/>
        </c:scaling>
        <c:delete val="0"/>
        <c:axPos val="b"/>
        <c:numFmt formatCode="General" sourceLinked="1"/>
        <c:majorTickMark val="out"/>
        <c:minorTickMark val="none"/>
        <c:tickLblPos val="nextTo"/>
        <c:crossAx val="156745728"/>
        <c:crosses val="autoZero"/>
        <c:auto val="1"/>
        <c:lblAlgn val="ctr"/>
        <c:lblOffset val="100"/>
        <c:noMultiLvlLbl val="0"/>
      </c:catAx>
      <c:valAx>
        <c:axId val="156745728"/>
        <c:scaling>
          <c:orientation val="minMax"/>
          <c:min val="0"/>
        </c:scaling>
        <c:delete val="0"/>
        <c:axPos val="l"/>
        <c:majorGridlines/>
        <c:numFmt formatCode="#,##0" sourceLinked="1"/>
        <c:majorTickMark val="out"/>
        <c:minorTickMark val="none"/>
        <c:tickLblPos val="nextTo"/>
        <c:crossAx val="15673574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Fife!$N$48</c:f>
              <c:strCache>
                <c:ptCount val="1"/>
                <c:pt idx="0">
                  <c:v>Lower Quartile</c:v>
                </c:pt>
              </c:strCache>
            </c:strRef>
          </c:tx>
          <c:cat>
            <c:numRef>
              <c:f>Fife!$O$47:$V$47</c:f>
              <c:numCache>
                <c:formatCode>General</c:formatCode>
                <c:ptCount val="8"/>
                <c:pt idx="0">
                  <c:v>2010</c:v>
                </c:pt>
                <c:pt idx="1">
                  <c:v>2011</c:v>
                </c:pt>
                <c:pt idx="2">
                  <c:v>2012</c:v>
                </c:pt>
                <c:pt idx="3">
                  <c:v>2013</c:v>
                </c:pt>
                <c:pt idx="4">
                  <c:v>2014</c:v>
                </c:pt>
                <c:pt idx="5">
                  <c:v>2015</c:v>
                </c:pt>
                <c:pt idx="6">
                  <c:v>2016</c:v>
                </c:pt>
                <c:pt idx="7">
                  <c:v>2017</c:v>
                </c:pt>
              </c:numCache>
            </c:numRef>
          </c:cat>
          <c:val>
            <c:numRef>
              <c:f>Fife!$O$48:$V$48</c:f>
              <c:numCache>
                <c:formatCode>#,##0</c:formatCode>
                <c:ptCount val="8"/>
                <c:pt idx="0">
                  <c:v>695</c:v>
                </c:pt>
                <c:pt idx="1">
                  <c:v>750</c:v>
                </c:pt>
                <c:pt idx="2">
                  <c:v>750</c:v>
                </c:pt>
                <c:pt idx="3">
                  <c:v>750</c:v>
                </c:pt>
                <c:pt idx="4">
                  <c:v>750</c:v>
                </c:pt>
                <c:pt idx="5">
                  <c:v>750</c:v>
                </c:pt>
                <c:pt idx="6">
                  <c:v>775</c:v>
                </c:pt>
                <c:pt idx="7">
                  <c:v>790</c:v>
                </c:pt>
              </c:numCache>
            </c:numRef>
          </c:val>
          <c:smooth val="0"/>
        </c:ser>
        <c:ser>
          <c:idx val="1"/>
          <c:order val="1"/>
          <c:tx>
            <c:strRef>
              <c:f>Fife!$N$49</c:f>
              <c:strCache>
                <c:ptCount val="1"/>
                <c:pt idx="0">
                  <c:v>Median</c:v>
                </c:pt>
              </c:strCache>
            </c:strRef>
          </c:tx>
          <c:cat>
            <c:numRef>
              <c:f>Fife!$O$47:$V$47</c:f>
              <c:numCache>
                <c:formatCode>General</c:formatCode>
                <c:ptCount val="8"/>
                <c:pt idx="0">
                  <c:v>2010</c:v>
                </c:pt>
                <c:pt idx="1">
                  <c:v>2011</c:v>
                </c:pt>
                <c:pt idx="2">
                  <c:v>2012</c:v>
                </c:pt>
                <c:pt idx="3">
                  <c:v>2013</c:v>
                </c:pt>
                <c:pt idx="4">
                  <c:v>2014</c:v>
                </c:pt>
                <c:pt idx="5">
                  <c:v>2015</c:v>
                </c:pt>
                <c:pt idx="6">
                  <c:v>2016</c:v>
                </c:pt>
                <c:pt idx="7">
                  <c:v>2017</c:v>
                </c:pt>
              </c:numCache>
            </c:numRef>
          </c:cat>
          <c:val>
            <c:numRef>
              <c:f>Fife!$O$49:$V$49</c:f>
              <c:numCache>
                <c:formatCode>#,##0</c:formatCode>
                <c:ptCount val="8"/>
                <c:pt idx="0">
                  <c:v>790</c:v>
                </c:pt>
                <c:pt idx="1">
                  <c:v>800</c:v>
                </c:pt>
                <c:pt idx="2">
                  <c:v>825</c:v>
                </c:pt>
                <c:pt idx="3">
                  <c:v>850</c:v>
                </c:pt>
                <c:pt idx="4">
                  <c:v>850</c:v>
                </c:pt>
                <c:pt idx="5">
                  <c:v>850</c:v>
                </c:pt>
                <c:pt idx="6">
                  <c:v>875</c:v>
                </c:pt>
                <c:pt idx="7">
                  <c:v>895</c:v>
                </c:pt>
              </c:numCache>
            </c:numRef>
          </c:val>
          <c:smooth val="0"/>
        </c:ser>
        <c:ser>
          <c:idx val="2"/>
          <c:order val="2"/>
          <c:tx>
            <c:strRef>
              <c:f>Fife!$N$50</c:f>
              <c:strCache>
                <c:ptCount val="1"/>
                <c:pt idx="0">
                  <c:v>Mean</c:v>
                </c:pt>
              </c:strCache>
            </c:strRef>
          </c:tx>
          <c:cat>
            <c:numRef>
              <c:f>Fife!$O$47:$V$47</c:f>
              <c:numCache>
                <c:formatCode>General</c:formatCode>
                <c:ptCount val="8"/>
                <c:pt idx="0">
                  <c:v>2010</c:v>
                </c:pt>
                <c:pt idx="1">
                  <c:v>2011</c:v>
                </c:pt>
                <c:pt idx="2">
                  <c:v>2012</c:v>
                </c:pt>
                <c:pt idx="3">
                  <c:v>2013</c:v>
                </c:pt>
                <c:pt idx="4">
                  <c:v>2014</c:v>
                </c:pt>
                <c:pt idx="5">
                  <c:v>2015</c:v>
                </c:pt>
                <c:pt idx="6">
                  <c:v>2016</c:v>
                </c:pt>
                <c:pt idx="7">
                  <c:v>2017</c:v>
                </c:pt>
              </c:numCache>
            </c:numRef>
          </c:cat>
          <c:val>
            <c:numRef>
              <c:f>Fife!$O$50:$V$50</c:f>
              <c:numCache>
                <c:formatCode>#,##0</c:formatCode>
                <c:ptCount val="8"/>
                <c:pt idx="0">
                  <c:v>773.31</c:v>
                </c:pt>
                <c:pt idx="1">
                  <c:v>823.76</c:v>
                </c:pt>
                <c:pt idx="2">
                  <c:v>859.7</c:v>
                </c:pt>
                <c:pt idx="3">
                  <c:v>884.28</c:v>
                </c:pt>
                <c:pt idx="4">
                  <c:v>870.87</c:v>
                </c:pt>
                <c:pt idx="5">
                  <c:v>884.35</c:v>
                </c:pt>
                <c:pt idx="6">
                  <c:v>900.74</c:v>
                </c:pt>
                <c:pt idx="7">
                  <c:v>917.22</c:v>
                </c:pt>
              </c:numCache>
            </c:numRef>
          </c:val>
          <c:smooth val="0"/>
        </c:ser>
        <c:ser>
          <c:idx val="3"/>
          <c:order val="3"/>
          <c:tx>
            <c:strRef>
              <c:f>Fife!$N$51</c:f>
              <c:strCache>
                <c:ptCount val="1"/>
                <c:pt idx="0">
                  <c:v>Upper Quartile</c:v>
                </c:pt>
              </c:strCache>
            </c:strRef>
          </c:tx>
          <c:cat>
            <c:numRef>
              <c:f>Fife!$O$47:$V$47</c:f>
              <c:numCache>
                <c:formatCode>General</c:formatCode>
                <c:ptCount val="8"/>
                <c:pt idx="0">
                  <c:v>2010</c:v>
                </c:pt>
                <c:pt idx="1">
                  <c:v>2011</c:v>
                </c:pt>
                <c:pt idx="2">
                  <c:v>2012</c:v>
                </c:pt>
                <c:pt idx="3">
                  <c:v>2013</c:v>
                </c:pt>
                <c:pt idx="4">
                  <c:v>2014</c:v>
                </c:pt>
                <c:pt idx="5">
                  <c:v>2015</c:v>
                </c:pt>
                <c:pt idx="6">
                  <c:v>2016</c:v>
                </c:pt>
                <c:pt idx="7">
                  <c:v>2017</c:v>
                </c:pt>
              </c:numCache>
            </c:numRef>
          </c:cat>
          <c:val>
            <c:numRef>
              <c:f>Fife!$O$51:$V$51</c:f>
              <c:numCache>
                <c:formatCode>#,##0</c:formatCode>
                <c:ptCount val="8"/>
                <c:pt idx="0">
                  <c:v>850</c:v>
                </c:pt>
                <c:pt idx="1">
                  <c:v>895</c:v>
                </c:pt>
                <c:pt idx="2">
                  <c:v>895</c:v>
                </c:pt>
                <c:pt idx="3">
                  <c:v>925</c:v>
                </c:pt>
                <c:pt idx="4">
                  <c:v>947.5</c:v>
                </c:pt>
                <c:pt idx="5">
                  <c:v>950</c:v>
                </c:pt>
                <c:pt idx="6">
                  <c:v>975</c:v>
                </c:pt>
                <c:pt idx="7">
                  <c:v>995</c:v>
                </c:pt>
              </c:numCache>
            </c:numRef>
          </c:val>
          <c:smooth val="0"/>
        </c:ser>
        <c:dLbls>
          <c:showLegendKey val="0"/>
          <c:showVal val="0"/>
          <c:showCatName val="0"/>
          <c:showSerName val="0"/>
          <c:showPercent val="0"/>
          <c:showBubbleSize val="0"/>
        </c:dLbls>
        <c:marker val="1"/>
        <c:smooth val="0"/>
        <c:axId val="148907904"/>
        <c:axId val="148909440"/>
      </c:lineChart>
      <c:catAx>
        <c:axId val="148907904"/>
        <c:scaling>
          <c:orientation val="minMax"/>
        </c:scaling>
        <c:delete val="0"/>
        <c:axPos val="b"/>
        <c:numFmt formatCode="General" sourceLinked="1"/>
        <c:majorTickMark val="out"/>
        <c:minorTickMark val="none"/>
        <c:tickLblPos val="nextTo"/>
        <c:crossAx val="148909440"/>
        <c:crosses val="autoZero"/>
        <c:auto val="1"/>
        <c:lblAlgn val="ctr"/>
        <c:lblOffset val="100"/>
        <c:noMultiLvlLbl val="0"/>
      </c:catAx>
      <c:valAx>
        <c:axId val="148909440"/>
        <c:scaling>
          <c:orientation val="minMax"/>
          <c:min val="0"/>
        </c:scaling>
        <c:delete val="0"/>
        <c:axPos val="l"/>
        <c:majorGridlines/>
        <c:numFmt formatCode="#,##0" sourceLinked="1"/>
        <c:majorTickMark val="out"/>
        <c:minorTickMark val="none"/>
        <c:tickLblPos val="nextTo"/>
        <c:crossAx val="148907904"/>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Fife!$B$70</c:f>
              <c:strCache>
                <c:ptCount val="1"/>
                <c:pt idx="0">
                  <c:v>Lower Quartile</c:v>
                </c:pt>
              </c:strCache>
            </c:strRef>
          </c:tx>
          <c:cat>
            <c:numRef>
              <c:f>Fife!$C$69:$J$69</c:f>
              <c:numCache>
                <c:formatCode>General</c:formatCode>
                <c:ptCount val="8"/>
                <c:pt idx="0">
                  <c:v>2010</c:v>
                </c:pt>
                <c:pt idx="1">
                  <c:v>2011</c:v>
                </c:pt>
                <c:pt idx="2">
                  <c:v>2012</c:v>
                </c:pt>
                <c:pt idx="3">
                  <c:v>2013</c:v>
                </c:pt>
                <c:pt idx="4">
                  <c:v>2014</c:v>
                </c:pt>
                <c:pt idx="5">
                  <c:v>2015</c:v>
                </c:pt>
                <c:pt idx="6">
                  <c:v>2016</c:v>
                </c:pt>
                <c:pt idx="7">
                  <c:v>2017</c:v>
                </c:pt>
              </c:numCache>
            </c:numRef>
          </c:cat>
          <c:val>
            <c:numRef>
              <c:f>Fife!$C$70:$J$70</c:f>
              <c:numCache>
                <c:formatCode>#,##0</c:formatCode>
                <c:ptCount val="8"/>
                <c:pt idx="0">
                  <c:v>238.33</c:v>
                </c:pt>
                <c:pt idx="1">
                  <c:v>224</c:v>
                </c:pt>
                <c:pt idx="2">
                  <c:v>251.33</c:v>
                </c:pt>
                <c:pt idx="3">
                  <c:v>274</c:v>
                </c:pt>
                <c:pt idx="4">
                  <c:v>275</c:v>
                </c:pt>
                <c:pt idx="5">
                  <c:v>275</c:v>
                </c:pt>
                <c:pt idx="6">
                  <c:v>290</c:v>
                </c:pt>
                <c:pt idx="7">
                  <c:v>275</c:v>
                </c:pt>
              </c:numCache>
            </c:numRef>
          </c:val>
          <c:smooth val="0"/>
        </c:ser>
        <c:ser>
          <c:idx val="1"/>
          <c:order val="1"/>
          <c:tx>
            <c:strRef>
              <c:f>Fife!$B$71</c:f>
              <c:strCache>
                <c:ptCount val="1"/>
                <c:pt idx="0">
                  <c:v>Median</c:v>
                </c:pt>
              </c:strCache>
            </c:strRef>
          </c:tx>
          <c:cat>
            <c:numRef>
              <c:f>Fife!$C$69:$J$69</c:f>
              <c:numCache>
                <c:formatCode>General</c:formatCode>
                <c:ptCount val="8"/>
                <c:pt idx="0">
                  <c:v>2010</c:v>
                </c:pt>
                <c:pt idx="1">
                  <c:v>2011</c:v>
                </c:pt>
                <c:pt idx="2">
                  <c:v>2012</c:v>
                </c:pt>
                <c:pt idx="3">
                  <c:v>2013</c:v>
                </c:pt>
                <c:pt idx="4">
                  <c:v>2014</c:v>
                </c:pt>
                <c:pt idx="5">
                  <c:v>2015</c:v>
                </c:pt>
                <c:pt idx="6">
                  <c:v>2016</c:v>
                </c:pt>
                <c:pt idx="7">
                  <c:v>2017</c:v>
                </c:pt>
              </c:numCache>
            </c:numRef>
          </c:cat>
          <c:val>
            <c:numRef>
              <c:f>Fife!$C$71:$J$71</c:f>
              <c:numCache>
                <c:formatCode>#,##0</c:formatCode>
                <c:ptCount val="8"/>
                <c:pt idx="0">
                  <c:v>255.67</c:v>
                </c:pt>
                <c:pt idx="1">
                  <c:v>250</c:v>
                </c:pt>
                <c:pt idx="2">
                  <c:v>285</c:v>
                </c:pt>
                <c:pt idx="3">
                  <c:v>303.33</c:v>
                </c:pt>
                <c:pt idx="4">
                  <c:v>304.17</c:v>
                </c:pt>
                <c:pt idx="5">
                  <c:v>316.07</c:v>
                </c:pt>
                <c:pt idx="6">
                  <c:v>351.92</c:v>
                </c:pt>
                <c:pt idx="7">
                  <c:v>348.04</c:v>
                </c:pt>
              </c:numCache>
            </c:numRef>
          </c:val>
          <c:smooth val="0"/>
        </c:ser>
        <c:ser>
          <c:idx val="2"/>
          <c:order val="2"/>
          <c:tx>
            <c:strRef>
              <c:f>Fife!$B$72</c:f>
              <c:strCache>
                <c:ptCount val="1"/>
                <c:pt idx="0">
                  <c:v>Mean</c:v>
                </c:pt>
              </c:strCache>
            </c:strRef>
          </c:tx>
          <c:cat>
            <c:numRef>
              <c:f>Fife!$C$69:$J$69</c:f>
              <c:numCache>
                <c:formatCode>General</c:formatCode>
                <c:ptCount val="8"/>
                <c:pt idx="0">
                  <c:v>2010</c:v>
                </c:pt>
                <c:pt idx="1">
                  <c:v>2011</c:v>
                </c:pt>
                <c:pt idx="2">
                  <c:v>2012</c:v>
                </c:pt>
                <c:pt idx="3">
                  <c:v>2013</c:v>
                </c:pt>
                <c:pt idx="4">
                  <c:v>2014</c:v>
                </c:pt>
                <c:pt idx="5">
                  <c:v>2015</c:v>
                </c:pt>
                <c:pt idx="6">
                  <c:v>2016</c:v>
                </c:pt>
                <c:pt idx="7">
                  <c:v>2017</c:v>
                </c:pt>
              </c:numCache>
            </c:numRef>
          </c:cat>
          <c:val>
            <c:numRef>
              <c:f>Fife!$C$72:$J$72</c:f>
              <c:numCache>
                <c:formatCode>#,##0</c:formatCode>
                <c:ptCount val="8"/>
                <c:pt idx="0">
                  <c:v>270.66000000000003</c:v>
                </c:pt>
                <c:pt idx="1">
                  <c:v>253.94</c:v>
                </c:pt>
                <c:pt idx="2">
                  <c:v>292.26</c:v>
                </c:pt>
                <c:pt idx="3">
                  <c:v>312.87</c:v>
                </c:pt>
                <c:pt idx="4">
                  <c:v>312.33</c:v>
                </c:pt>
                <c:pt idx="5">
                  <c:v>320.61</c:v>
                </c:pt>
                <c:pt idx="6">
                  <c:v>367.97</c:v>
                </c:pt>
                <c:pt idx="7">
                  <c:v>347.5</c:v>
                </c:pt>
              </c:numCache>
            </c:numRef>
          </c:val>
          <c:smooth val="0"/>
        </c:ser>
        <c:ser>
          <c:idx val="3"/>
          <c:order val="3"/>
          <c:tx>
            <c:strRef>
              <c:f>Fife!$B$73</c:f>
              <c:strCache>
                <c:ptCount val="1"/>
                <c:pt idx="0">
                  <c:v>Upper Quartile</c:v>
                </c:pt>
              </c:strCache>
            </c:strRef>
          </c:tx>
          <c:cat>
            <c:numRef>
              <c:f>Fife!$C$69:$J$69</c:f>
              <c:numCache>
                <c:formatCode>General</c:formatCode>
                <c:ptCount val="8"/>
                <c:pt idx="0">
                  <c:v>2010</c:v>
                </c:pt>
                <c:pt idx="1">
                  <c:v>2011</c:v>
                </c:pt>
                <c:pt idx="2">
                  <c:v>2012</c:v>
                </c:pt>
                <c:pt idx="3">
                  <c:v>2013</c:v>
                </c:pt>
                <c:pt idx="4">
                  <c:v>2014</c:v>
                </c:pt>
                <c:pt idx="5">
                  <c:v>2015</c:v>
                </c:pt>
                <c:pt idx="6">
                  <c:v>2016</c:v>
                </c:pt>
                <c:pt idx="7">
                  <c:v>2017</c:v>
                </c:pt>
              </c:numCache>
            </c:numRef>
          </c:cat>
          <c:val>
            <c:numRef>
              <c:f>Fife!$C$73:$J$73</c:f>
              <c:numCache>
                <c:formatCode>#,##0</c:formatCode>
                <c:ptCount val="8"/>
                <c:pt idx="0">
                  <c:v>281.67</c:v>
                </c:pt>
                <c:pt idx="1">
                  <c:v>275</c:v>
                </c:pt>
                <c:pt idx="2">
                  <c:v>325</c:v>
                </c:pt>
                <c:pt idx="3">
                  <c:v>336.5</c:v>
                </c:pt>
                <c:pt idx="4">
                  <c:v>350</c:v>
                </c:pt>
                <c:pt idx="5">
                  <c:v>355</c:v>
                </c:pt>
                <c:pt idx="6">
                  <c:v>409.66</c:v>
                </c:pt>
                <c:pt idx="7">
                  <c:v>379.52</c:v>
                </c:pt>
              </c:numCache>
            </c:numRef>
          </c:val>
          <c:smooth val="0"/>
        </c:ser>
        <c:dLbls>
          <c:showLegendKey val="0"/>
          <c:showVal val="0"/>
          <c:showCatName val="0"/>
          <c:showSerName val="0"/>
          <c:showPercent val="0"/>
          <c:showBubbleSize val="0"/>
        </c:dLbls>
        <c:marker val="1"/>
        <c:smooth val="0"/>
        <c:axId val="148936192"/>
        <c:axId val="148937728"/>
      </c:lineChart>
      <c:catAx>
        <c:axId val="148936192"/>
        <c:scaling>
          <c:orientation val="minMax"/>
        </c:scaling>
        <c:delete val="0"/>
        <c:axPos val="b"/>
        <c:numFmt formatCode="General" sourceLinked="1"/>
        <c:majorTickMark val="out"/>
        <c:minorTickMark val="none"/>
        <c:tickLblPos val="nextTo"/>
        <c:crossAx val="148937728"/>
        <c:crosses val="autoZero"/>
        <c:auto val="1"/>
        <c:lblAlgn val="ctr"/>
        <c:lblOffset val="100"/>
        <c:noMultiLvlLbl val="0"/>
      </c:catAx>
      <c:valAx>
        <c:axId val="148937728"/>
        <c:scaling>
          <c:orientation val="minMax"/>
          <c:min val="0"/>
        </c:scaling>
        <c:delete val="0"/>
        <c:axPos val="l"/>
        <c:majorGridlines/>
        <c:numFmt formatCode="#,##0" sourceLinked="1"/>
        <c:majorTickMark val="out"/>
        <c:minorTickMark val="none"/>
        <c:tickLblPos val="nextTo"/>
        <c:crossAx val="148936192"/>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Fife!$N$70:$P$70</c:f>
              <c:strCache>
                <c:ptCount val="1"/>
                <c:pt idx="0">
                  <c:v>1 Bedroom </c:v>
                </c:pt>
              </c:strCache>
            </c:strRef>
          </c:tx>
          <c:invertIfNegative val="0"/>
          <c:cat>
            <c:numRef>
              <c:f>Fife!$Q$69:$X$69</c:f>
              <c:numCache>
                <c:formatCode>General</c:formatCode>
                <c:ptCount val="8"/>
                <c:pt idx="0">
                  <c:v>2010</c:v>
                </c:pt>
                <c:pt idx="1">
                  <c:v>2011</c:v>
                </c:pt>
                <c:pt idx="2">
                  <c:v>2012</c:v>
                </c:pt>
                <c:pt idx="3">
                  <c:v>2013</c:v>
                </c:pt>
                <c:pt idx="4">
                  <c:v>2014</c:v>
                </c:pt>
                <c:pt idx="5">
                  <c:v>2015</c:v>
                </c:pt>
                <c:pt idx="6">
                  <c:v>2016</c:v>
                </c:pt>
                <c:pt idx="7">
                  <c:v>2017</c:v>
                </c:pt>
              </c:numCache>
            </c:numRef>
          </c:cat>
          <c:val>
            <c:numRef>
              <c:f>Fife!$Q$70:$X$70</c:f>
              <c:numCache>
                <c:formatCode>0</c:formatCode>
                <c:ptCount val="8"/>
                <c:pt idx="0">
                  <c:v>202</c:v>
                </c:pt>
                <c:pt idx="1">
                  <c:v>186</c:v>
                </c:pt>
                <c:pt idx="2">
                  <c:v>227</c:v>
                </c:pt>
                <c:pt idx="3">
                  <c:v>253</c:v>
                </c:pt>
                <c:pt idx="4">
                  <c:v>180</c:v>
                </c:pt>
                <c:pt idx="5">
                  <c:v>279</c:v>
                </c:pt>
                <c:pt idx="6">
                  <c:v>322</c:v>
                </c:pt>
                <c:pt idx="7">
                  <c:v>325</c:v>
                </c:pt>
              </c:numCache>
            </c:numRef>
          </c:val>
        </c:ser>
        <c:ser>
          <c:idx val="1"/>
          <c:order val="1"/>
          <c:tx>
            <c:strRef>
              <c:f>Fife!$N$71:$P$71</c:f>
              <c:strCache>
                <c:ptCount val="1"/>
                <c:pt idx="0">
                  <c:v>2 Bedrooms</c:v>
                </c:pt>
              </c:strCache>
            </c:strRef>
          </c:tx>
          <c:invertIfNegative val="0"/>
          <c:cat>
            <c:numRef>
              <c:f>Fife!$Q$69:$X$69</c:f>
              <c:numCache>
                <c:formatCode>General</c:formatCode>
                <c:ptCount val="8"/>
                <c:pt idx="0">
                  <c:v>2010</c:v>
                </c:pt>
                <c:pt idx="1">
                  <c:v>2011</c:v>
                </c:pt>
                <c:pt idx="2">
                  <c:v>2012</c:v>
                </c:pt>
                <c:pt idx="3">
                  <c:v>2013</c:v>
                </c:pt>
                <c:pt idx="4">
                  <c:v>2014</c:v>
                </c:pt>
                <c:pt idx="5">
                  <c:v>2015</c:v>
                </c:pt>
                <c:pt idx="6">
                  <c:v>2016</c:v>
                </c:pt>
                <c:pt idx="7">
                  <c:v>2017</c:v>
                </c:pt>
              </c:numCache>
            </c:numRef>
          </c:cat>
          <c:val>
            <c:numRef>
              <c:f>Fife!$Q$71:$X$71</c:f>
              <c:numCache>
                <c:formatCode>0</c:formatCode>
                <c:ptCount val="8"/>
                <c:pt idx="0">
                  <c:v>606</c:v>
                </c:pt>
                <c:pt idx="1">
                  <c:v>503</c:v>
                </c:pt>
                <c:pt idx="2">
                  <c:v>711</c:v>
                </c:pt>
                <c:pt idx="3">
                  <c:v>738</c:v>
                </c:pt>
                <c:pt idx="4">
                  <c:v>626</c:v>
                </c:pt>
                <c:pt idx="5">
                  <c:v>812</c:v>
                </c:pt>
                <c:pt idx="6">
                  <c:v>680</c:v>
                </c:pt>
                <c:pt idx="7">
                  <c:v>611</c:v>
                </c:pt>
              </c:numCache>
            </c:numRef>
          </c:val>
        </c:ser>
        <c:ser>
          <c:idx val="2"/>
          <c:order val="2"/>
          <c:tx>
            <c:strRef>
              <c:f>Fife!$N$72:$P$72</c:f>
              <c:strCache>
                <c:ptCount val="1"/>
                <c:pt idx="0">
                  <c:v>3 Bedrooms</c:v>
                </c:pt>
              </c:strCache>
            </c:strRef>
          </c:tx>
          <c:invertIfNegative val="0"/>
          <c:cat>
            <c:numRef>
              <c:f>Fife!$Q$69:$X$69</c:f>
              <c:numCache>
                <c:formatCode>General</c:formatCode>
                <c:ptCount val="8"/>
                <c:pt idx="0">
                  <c:v>2010</c:v>
                </c:pt>
                <c:pt idx="1">
                  <c:v>2011</c:v>
                </c:pt>
                <c:pt idx="2">
                  <c:v>2012</c:v>
                </c:pt>
                <c:pt idx="3">
                  <c:v>2013</c:v>
                </c:pt>
                <c:pt idx="4">
                  <c:v>2014</c:v>
                </c:pt>
                <c:pt idx="5">
                  <c:v>2015</c:v>
                </c:pt>
                <c:pt idx="6">
                  <c:v>2016</c:v>
                </c:pt>
                <c:pt idx="7">
                  <c:v>2017</c:v>
                </c:pt>
              </c:numCache>
            </c:numRef>
          </c:cat>
          <c:val>
            <c:numRef>
              <c:f>Fife!$Q$72:$X$72</c:f>
              <c:numCache>
                <c:formatCode>0</c:formatCode>
                <c:ptCount val="8"/>
                <c:pt idx="0">
                  <c:v>272</c:v>
                </c:pt>
                <c:pt idx="1">
                  <c:v>282</c:v>
                </c:pt>
                <c:pt idx="2">
                  <c:v>407</c:v>
                </c:pt>
                <c:pt idx="3">
                  <c:v>381</c:v>
                </c:pt>
                <c:pt idx="4">
                  <c:v>415</c:v>
                </c:pt>
                <c:pt idx="5">
                  <c:v>455</c:v>
                </c:pt>
                <c:pt idx="6">
                  <c:v>434</c:v>
                </c:pt>
                <c:pt idx="7">
                  <c:v>348</c:v>
                </c:pt>
              </c:numCache>
            </c:numRef>
          </c:val>
        </c:ser>
        <c:ser>
          <c:idx val="3"/>
          <c:order val="3"/>
          <c:tx>
            <c:strRef>
              <c:f>Fife!$N$73:$P$73</c:f>
              <c:strCache>
                <c:ptCount val="1"/>
                <c:pt idx="0">
                  <c:v>4 Bedrooms</c:v>
                </c:pt>
              </c:strCache>
            </c:strRef>
          </c:tx>
          <c:invertIfNegative val="0"/>
          <c:cat>
            <c:numRef>
              <c:f>Fife!$Q$69:$X$69</c:f>
              <c:numCache>
                <c:formatCode>General</c:formatCode>
                <c:ptCount val="8"/>
                <c:pt idx="0">
                  <c:v>2010</c:v>
                </c:pt>
                <c:pt idx="1">
                  <c:v>2011</c:v>
                </c:pt>
                <c:pt idx="2">
                  <c:v>2012</c:v>
                </c:pt>
                <c:pt idx="3">
                  <c:v>2013</c:v>
                </c:pt>
                <c:pt idx="4">
                  <c:v>2014</c:v>
                </c:pt>
                <c:pt idx="5">
                  <c:v>2015</c:v>
                </c:pt>
                <c:pt idx="6">
                  <c:v>2016</c:v>
                </c:pt>
                <c:pt idx="7">
                  <c:v>2017</c:v>
                </c:pt>
              </c:numCache>
            </c:numRef>
          </c:cat>
          <c:val>
            <c:numRef>
              <c:f>Fife!$Q$73:$X$73</c:f>
              <c:numCache>
                <c:formatCode>0</c:formatCode>
                <c:ptCount val="8"/>
                <c:pt idx="0">
                  <c:v>106</c:v>
                </c:pt>
                <c:pt idx="1">
                  <c:v>120</c:v>
                </c:pt>
                <c:pt idx="2">
                  <c:v>185</c:v>
                </c:pt>
                <c:pt idx="3">
                  <c:v>138</c:v>
                </c:pt>
                <c:pt idx="4">
                  <c:v>168</c:v>
                </c:pt>
                <c:pt idx="5">
                  <c:v>167</c:v>
                </c:pt>
                <c:pt idx="6">
                  <c:v>151</c:v>
                </c:pt>
                <c:pt idx="7">
                  <c:v>125</c:v>
                </c:pt>
              </c:numCache>
            </c:numRef>
          </c:val>
        </c:ser>
        <c:ser>
          <c:idx val="4"/>
          <c:order val="4"/>
          <c:tx>
            <c:strRef>
              <c:f>Fife!$N$74:$P$74</c:f>
              <c:strCache>
                <c:ptCount val="1"/>
                <c:pt idx="0">
                  <c:v>1 Bedroom Shared</c:v>
                </c:pt>
              </c:strCache>
            </c:strRef>
          </c:tx>
          <c:invertIfNegative val="0"/>
          <c:cat>
            <c:numRef>
              <c:f>Fife!$Q$69:$X$69</c:f>
              <c:numCache>
                <c:formatCode>General</c:formatCode>
                <c:ptCount val="8"/>
                <c:pt idx="0">
                  <c:v>2010</c:v>
                </c:pt>
                <c:pt idx="1">
                  <c:v>2011</c:v>
                </c:pt>
                <c:pt idx="2">
                  <c:v>2012</c:v>
                </c:pt>
                <c:pt idx="3">
                  <c:v>2013</c:v>
                </c:pt>
                <c:pt idx="4">
                  <c:v>2014</c:v>
                </c:pt>
                <c:pt idx="5">
                  <c:v>2015</c:v>
                </c:pt>
                <c:pt idx="6">
                  <c:v>2016</c:v>
                </c:pt>
                <c:pt idx="7">
                  <c:v>2017</c:v>
                </c:pt>
              </c:numCache>
            </c:numRef>
          </c:cat>
          <c:val>
            <c:numRef>
              <c:f>Fife!$Q$74:$X$74</c:f>
              <c:numCache>
                <c:formatCode>0</c:formatCode>
                <c:ptCount val="8"/>
                <c:pt idx="0">
                  <c:v>49</c:v>
                </c:pt>
                <c:pt idx="1">
                  <c:v>69</c:v>
                </c:pt>
                <c:pt idx="2">
                  <c:v>109</c:v>
                </c:pt>
                <c:pt idx="3">
                  <c:v>152</c:v>
                </c:pt>
                <c:pt idx="4">
                  <c:v>146</c:v>
                </c:pt>
                <c:pt idx="5">
                  <c:v>209</c:v>
                </c:pt>
                <c:pt idx="6">
                  <c:v>162</c:v>
                </c:pt>
                <c:pt idx="7">
                  <c:v>162</c:v>
                </c:pt>
              </c:numCache>
            </c:numRef>
          </c:val>
        </c:ser>
        <c:dLbls>
          <c:showLegendKey val="0"/>
          <c:showVal val="0"/>
          <c:showCatName val="0"/>
          <c:showSerName val="0"/>
          <c:showPercent val="0"/>
          <c:showBubbleSize val="0"/>
        </c:dLbls>
        <c:gapWidth val="150"/>
        <c:overlap val="100"/>
        <c:axId val="150103936"/>
        <c:axId val="150105472"/>
      </c:barChart>
      <c:catAx>
        <c:axId val="150103936"/>
        <c:scaling>
          <c:orientation val="minMax"/>
        </c:scaling>
        <c:delete val="0"/>
        <c:axPos val="b"/>
        <c:numFmt formatCode="General" sourceLinked="1"/>
        <c:majorTickMark val="out"/>
        <c:minorTickMark val="none"/>
        <c:tickLblPos val="nextTo"/>
        <c:crossAx val="150105472"/>
        <c:crosses val="autoZero"/>
        <c:auto val="1"/>
        <c:lblAlgn val="ctr"/>
        <c:lblOffset val="100"/>
        <c:noMultiLvlLbl val="0"/>
      </c:catAx>
      <c:valAx>
        <c:axId val="150105472"/>
        <c:scaling>
          <c:orientation val="minMax"/>
        </c:scaling>
        <c:delete val="0"/>
        <c:axPos val="l"/>
        <c:majorGridlines/>
        <c:numFmt formatCode="0%" sourceLinked="1"/>
        <c:majorTickMark val="out"/>
        <c:minorTickMark val="none"/>
        <c:tickLblPos val="nextTo"/>
        <c:crossAx val="150103936"/>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layout/>
      <c:overlay val="0"/>
    </c:title>
    <c:autoTitleDeleted val="0"/>
    <c:plotArea>
      <c:layout/>
      <c:lineChart>
        <c:grouping val="standard"/>
        <c:varyColors val="0"/>
        <c:ser>
          <c:idx val="0"/>
          <c:order val="0"/>
          <c:tx>
            <c:strRef>
              <c:f>Fife!$AI$93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1463212898672952E-2"/>
                </c:manualLayout>
              </c:layout>
              <c:dLblPos val="r"/>
              <c:showLegendKey val="0"/>
              <c:showVal val="1"/>
              <c:showCatName val="0"/>
              <c:showSerName val="0"/>
              <c:showPercent val="0"/>
              <c:showBubbleSize val="0"/>
            </c:dLbl>
            <c:dLbl>
              <c:idx val="2"/>
              <c:layout>
                <c:manualLayout>
                  <c:x val="-6.0176040000277008E-2"/>
                  <c:y val="-6.5280206394155368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Fife!$AJ$93:$AQ$93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Fife!$AI$94</c:f>
              <c:strCache>
                <c:ptCount val="1"/>
                <c:pt idx="0">
                  <c:v>Fife</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4.6195238916743327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Fife!$AJ$94:$AQ$94</c:f>
              <c:numCache>
                <c:formatCode>0</c:formatCode>
                <c:ptCount val="8"/>
                <c:pt idx="0">
                  <c:v>463.99</c:v>
                </c:pt>
                <c:pt idx="1">
                  <c:v>476.96</c:v>
                </c:pt>
                <c:pt idx="2">
                  <c:v>481.34</c:v>
                </c:pt>
                <c:pt idx="3">
                  <c:v>485.39</c:v>
                </c:pt>
                <c:pt idx="4">
                  <c:v>509.51</c:v>
                </c:pt>
                <c:pt idx="5">
                  <c:v>497.96</c:v>
                </c:pt>
                <c:pt idx="6">
                  <c:v>510.77</c:v>
                </c:pt>
                <c:pt idx="7">
                  <c:v>533.29</c:v>
                </c:pt>
              </c:numCache>
            </c:numRef>
          </c:val>
          <c:smooth val="0"/>
        </c:ser>
        <c:dLbls>
          <c:showLegendKey val="0"/>
          <c:showVal val="0"/>
          <c:showCatName val="0"/>
          <c:showSerName val="0"/>
          <c:showPercent val="0"/>
          <c:showBubbleSize val="0"/>
        </c:dLbls>
        <c:marker val="1"/>
        <c:smooth val="0"/>
        <c:axId val="156644480"/>
        <c:axId val="156646016"/>
      </c:lineChart>
      <c:catAx>
        <c:axId val="156644480"/>
        <c:scaling>
          <c:orientation val="minMax"/>
        </c:scaling>
        <c:delete val="0"/>
        <c:axPos val="b"/>
        <c:numFmt formatCode="General" sourceLinked="1"/>
        <c:majorTickMark val="out"/>
        <c:minorTickMark val="none"/>
        <c:tickLblPos val="nextTo"/>
        <c:crossAx val="156646016"/>
        <c:crosses val="autoZero"/>
        <c:auto val="1"/>
        <c:lblAlgn val="ctr"/>
        <c:lblOffset val="100"/>
        <c:noMultiLvlLbl val="0"/>
      </c:catAx>
      <c:valAx>
        <c:axId val="156646016"/>
        <c:scaling>
          <c:orientation val="minMax"/>
        </c:scaling>
        <c:delete val="0"/>
        <c:axPos val="l"/>
        <c:majorGridlines/>
        <c:numFmt formatCode="#,##0" sourceLinked="1"/>
        <c:majorTickMark val="out"/>
        <c:minorTickMark val="none"/>
        <c:tickLblPos val="nextTo"/>
        <c:crossAx val="156644480"/>
        <c:crosses val="autoZero"/>
        <c:crossBetween val="between"/>
      </c:valAx>
    </c:plotArea>
    <c:legend>
      <c:legendPos val="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Fife!$B$26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Fife!$C$26:$J$26</c:f>
              <c:numCache>
                <c:formatCode>#,##0</c:formatCode>
                <c:ptCount val="8"/>
                <c:pt idx="0">
                  <c:v>350</c:v>
                </c:pt>
                <c:pt idx="1">
                  <c:v>350</c:v>
                </c:pt>
                <c:pt idx="2">
                  <c:v>350</c:v>
                </c:pt>
                <c:pt idx="3">
                  <c:v>350</c:v>
                </c:pt>
                <c:pt idx="4">
                  <c:v>350</c:v>
                </c:pt>
                <c:pt idx="5">
                  <c:v>350</c:v>
                </c:pt>
                <c:pt idx="6">
                  <c:v>360</c:v>
                </c:pt>
                <c:pt idx="7">
                  <c:v>365</c:v>
                </c:pt>
              </c:numCache>
            </c:numRef>
          </c:val>
          <c:smooth val="0"/>
        </c:ser>
        <c:ser>
          <c:idx val="1"/>
          <c:order val="1"/>
          <c:tx>
            <c:strRef>
              <c:f>Fife!$B$27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Fife!$C$27:$J$27</c:f>
              <c:numCache>
                <c:formatCode>#,##0</c:formatCode>
                <c:ptCount val="8"/>
                <c:pt idx="0">
                  <c:v>370</c:v>
                </c:pt>
                <c:pt idx="1">
                  <c:v>375</c:v>
                </c:pt>
                <c:pt idx="2">
                  <c:v>375</c:v>
                </c:pt>
                <c:pt idx="3">
                  <c:v>375</c:v>
                </c:pt>
                <c:pt idx="4">
                  <c:v>395</c:v>
                </c:pt>
                <c:pt idx="5">
                  <c:v>395</c:v>
                </c:pt>
                <c:pt idx="6">
                  <c:v>395</c:v>
                </c:pt>
                <c:pt idx="7">
                  <c:v>400</c:v>
                </c:pt>
              </c:numCache>
            </c:numRef>
          </c:val>
          <c:smooth val="0"/>
        </c:ser>
        <c:ser>
          <c:idx val="2"/>
          <c:order val="2"/>
          <c:tx>
            <c:strRef>
              <c:f>Fife!$B$28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Fife!$C$28:$J$28</c:f>
              <c:numCache>
                <c:formatCode>#,##0</c:formatCode>
                <c:ptCount val="8"/>
                <c:pt idx="0">
                  <c:v>378.99</c:v>
                </c:pt>
                <c:pt idx="1">
                  <c:v>383.44</c:v>
                </c:pt>
                <c:pt idx="2">
                  <c:v>387.33</c:v>
                </c:pt>
                <c:pt idx="3">
                  <c:v>381.48</c:v>
                </c:pt>
                <c:pt idx="4">
                  <c:v>405.31</c:v>
                </c:pt>
                <c:pt idx="5">
                  <c:v>395.12</c:v>
                </c:pt>
                <c:pt idx="6">
                  <c:v>402.75</c:v>
                </c:pt>
                <c:pt idx="7">
                  <c:v>411.45</c:v>
                </c:pt>
              </c:numCache>
            </c:numRef>
          </c:val>
          <c:smooth val="0"/>
        </c:ser>
        <c:ser>
          <c:idx val="3"/>
          <c:order val="3"/>
          <c:tx>
            <c:strRef>
              <c:f>Fife!$B$29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Fife!$C$29:$J$29</c:f>
              <c:numCache>
                <c:formatCode>#,##0</c:formatCode>
                <c:ptCount val="8"/>
                <c:pt idx="0">
                  <c:v>395</c:v>
                </c:pt>
                <c:pt idx="1">
                  <c:v>400</c:v>
                </c:pt>
                <c:pt idx="2">
                  <c:v>400</c:v>
                </c:pt>
                <c:pt idx="3">
                  <c:v>400</c:v>
                </c:pt>
                <c:pt idx="4">
                  <c:v>425</c:v>
                </c:pt>
                <c:pt idx="5">
                  <c:v>425</c:v>
                </c:pt>
                <c:pt idx="6">
                  <c:v>425</c:v>
                </c:pt>
                <c:pt idx="7">
                  <c:v>450</c:v>
                </c:pt>
              </c:numCache>
            </c:numRef>
          </c:val>
          <c:smooth val="0"/>
        </c:ser>
        <c:dLbls>
          <c:showLegendKey val="0"/>
          <c:showVal val="0"/>
          <c:showCatName val="0"/>
          <c:showSerName val="0"/>
          <c:showPercent val="0"/>
          <c:showBubbleSize val="0"/>
        </c:dLbls>
        <c:marker val="1"/>
        <c:smooth val="0"/>
        <c:axId val="156677248"/>
        <c:axId val="156678784"/>
      </c:lineChart>
      <c:catAx>
        <c:axId val="156677248"/>
        <c:scaling>
          <c:orientation val="minMax"/>
        </c:scaling>
        <c:delete val="0"/>
        <c:axPos val="b"/>
        <c:numFmt formatCode="General" sourceLinked="1"/>
        <c:majorTickMark val="out"/>
        <c:minorTickMark val="none"/>
        <c:tickLblPos val="nextTo"/>
        <c:crossAx val="156678784"/>
        <c:crosses val="autoZero"/>
        <c:auto val="1"/>
        <c:lblAlgn val="ctr"/>
        <c:lblOffset val="100"/>
        <c:noMultiLvlLbl val="0"/>
      </c:catAx>
      <c:valAx>
        <c:axId val="156678784"/>
        <c:scaling>
          <c:orientation val="minMax"/>
          <c:min val="0"/>
        </c:scaling>
        <c:delete val="0"/>
        <c:axPos val="l"/>
        <c:majorGridlines/>
        <c:numFmt formatCode="#,##0" sourceLinked="1"/>
        <c:majorTickMark val="out"/>
        <c:minorTickMark val="none"/>
        <c:tickLblPos val="nextTo"/>
        <c:crossAx val="156677248"/>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Fife!$N$26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Fife!$O$26:$V$26</c:f>
              <c:numCache>
                <c:formatCode>#,##0</c:formatCode>
                <c:ptCount val="8"/>
                <c:pt idx="0">
                  <c:v>420</c:v>
                </c:pt>
                <c:pt idx="1">
                  <c:v>425</c:v>
                </c:pt>
                <c:pt idx="2">
                  <c:v>430</c:v>
                </c:pt>
                <c:pt idx="3">
                  <c:v>425</c:v>
                </c:pt>
                <c:pt idx="4">
                  <c:v>450</c:v>
                </c:pt>
                <c:pt idx="5">
                  <c:v>440</c:v>
                </c:pt>
                <c:pt idx="6">
                  <c:v>450</c:v>
                </c:pt>
                <c:pt idx="7">
                  <c:v>450</c:v>
                </c:pt>
              </c:numCache>
            </c:numRef>
          </c:val>
          <c:smooth val="0"/>
        </c:ser>
        <c:ser>
          <c:idx val="1"/>
          <c:order val="1"/>
          <c:tx>
            <c:strRef>
              <c:f>Fife!$N$27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Fife!$O$27:$V$27</c:f>
              <c:numCache>
                <c:formatCode>#,##0</c:formatCode>
                <c:ptCount val="8"/>
                <c:pt idx="0">
                  <c:v>450</c:v>
                </c:pt>
                <c:pt idx="1">
                  <c:v>470</c:v>
                </c:pt>
                <c:pt idx="2">
                  <c:v>470</c:v>
                </c:pt>
                <c:pt idx="3">
                  <c:v>475</c:v>
                </c:pt>
                <c:pt idx="4">
                  <c:v>490</c:v>
                </c:pt>
                <c:pt idx="5">
                  <c:v>475</c:v>
                </c:pt>
                <c:pt idx="6">
                  <c:v>495</c:v>
                </c:pt>
                <c:pt idx="7">
                  <c:v>500</c:v>
                </c:pt>
              </c:numCache>
            </c:numRef>
          </c:val>
          <c:smooth val="0"/>
        </c:ser>
        <c:ser>
          <c:idx val="2"/>
          <c:order val="2"/>
          <c:tx>
            <c:strRef>
              <c:f>Fife!$N$28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Fife!$O$28:$V$28</c:f>
              <c:numCache>
                <c:formatCode>#,##0</c:formatCode>
                <c:ptCount val="8"/>
                <c:pt idx="0">
                  <c:v>463.99</c:v>
                </c:pt>
                <c:pt idx="1">
                  <c:v>476.96</c:v>
                </c:pt>
                <c:pt idx="2">
                  <c:v>481.34</c:v>
                </c:pt>
                <c:pt idx="3">
                  <c:v>485.39</c:v>
                </c:pt>
                <c:pt idx="4">
                  <c:v>509.51</c:v>
                </c:pt>
                <c:pt idx="5">
                  <c:v>497.96</c:v>
                </c:pt>
                <c:pt idx="6">
                  <c:v>510.77</c:v>
                </c:pt>
                <c:pt idx="7">
                  <c:v>533.29</c:v>
                </c:pt>
              </c:numCache>
            </c:numRef>
          </c:val>
          <c:smooth val="0"/>
        </c:ser>
        <c:ser>
          <c:idx val="3"/>
          <c:order val="3"/>
          <c:tx>
            <c:strRef>
              <c:f>Fife!$N$29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Fife!$O$29:$V$29</c:f>
              <c:numCache>
                <c:formatCode>#,##0</c:formatCode>
                <c:ptCount val="8"/>
                <c:pt idx="0">
                  <c:v>495</c:v>
                </c:pt>
                <c:pt idx="1">
                  <c:v>520</c:v>
                </c:pt>
                <c:pt idx="2">
                  <c:v>510</c:v>
                </c:pt>
                <c:pt idx="3">
                  <c:v>525</c:v>
                </c:pt>
                <c:pt idx="4">
                  <c:v>550</c:v>
                </c:pt>
                <c:pt idx="5">
                  <c:v>550</c:v>
                </c:pt>
                <c:pt idx="6">
                  <c:v>550</c:v>
                </c:pt>
                <c:pt idx="7">
                  <c:v>575</c:v>
                </c:pt>
              </c:numCache>
            </c:numRef>
          </c:val>
          <c:smooth val="0"/>
        </c:ser>
        <c:dLbls>
          <c:showLegendKey val="0"/>
          <c:showVal val="0"/>
          <c:showCatName val="0"/>
          <c:showSerName val="0"/>
          <c:showPercent val="0"/>
          <c:showBubbleSize val="0"/>
        </c:dLbls>
        <c:marker val="1"/>
        <c:smooth val="0"/>
        <c:axId val="155419392"/>
        <c:axId val="155420928"/>
      </c:lineChart>
      <c:catAx>
        <c:axId val="155419392"/>
        <c:scaling>
          <c:orientation val="minMax"/>
        </c:scaling>
        <c:delete val="0"/>
        <c:axPos val="b"/>
        <c:numFmt formatCode="General" sourceLinked="1"/>
        <c:majorTickMark val="out"/>
        <c:minorTickMark val="none"/>
        <c:tickLblPos val="nextTo"/>
        <c:crossAx val="155420928"/>
        <c:crosses val="autoZero"/>
        <c:auto val="1"/>
        <c:lblAlgn val="ctr"/>
        <c:lblOffset val="100"/>
        <c:noMultiLvlLbl val="0"/>
      </c:catAx>
      <c:valAx>
        <c:axId val="155420928"/>
        <c:scaling>
          <c:orientation val="minMax"/>
          <c:min val="0"/>
        </c:scaling>
        <c:delete val="0"/>
        <c:axPos val="l"/>
        <c:majorGridlines/>
        <c:numFmt formatCode="#,##0" sourceLinked="1"/>
        <c:majorTickMark val="out"/>
        <c:minorTickMark val="none"/>
        <c:tickLblPos val="nextTo"/>
        <c:crossAx val="155419392"/>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Fife!$B$48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Fife!$C$48:$J$48</c:f>
              <c:numCache>
                <c:formatCode>#,##0</c:formatCode>
                <c:ptCount val="8"/>
                <c:pt idx="0">
                  <c:v>480</c:v>
                </c:pt>
                <c:pt idx="1">
                  <c:v>495</c:v>
                </c:pt>
                <c:pt idx="2">
                  <c:v>500</c:v>
                </c:pt>
                <c:pt idx="3">
                  <c:v>500</c:v>
                </c:pt>
                <c:pt idx="4">
                  <c:v>525</c:v>
                </c:pt>
                <c:pt idx="5">
                  <c:v>500</c:v>
                </c:pt>
                <c:pt idx="6">
                  <c:v>520</c:v>
                </c:pt>
                <c:pt idx="7">
                  <c:v>550</c:v>
                </c:pt>
              </c:numCache>
            </c:numRef>
          </c:val>
          <c:smooth val="0"/>
        </c:ser>
        <c:ser>
          <c:idx val="1"/>
          <c:order val="1"/>
          <c:tx>
            <c:strRef>
              <c:f>Fife!$B$49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Fife!$C$49:$J$49</c:f>
              <c:numCache>
                <c:formatCode>#,##0</c:formatCode>
                <c:ptCount val="8"/>
                <c:pt idx="0">
                  <c:v>525</c:v>
                </c:pt>
                <c:pt idx="1">
                  <c:v>560</c:v>
                </c:pt>
                <c:pt idx="2">
                  <c:v>575</c:v>
                </c:pt>
                <c:pt idx="3">
                  <c:v>575</c:v>
                </c:pt>
                <c:pt idx="4">
                  <c:v>590</c:v>
                </c:pt>
                <c:pt idx="5">
                  <c:v>575</c:v>
                </c:pt>
                <c:pt idx="6">
                  <c:v>575</c:v>
                </c:pt>
                <c:pt idx="7">
                  <c:v>612.5</c:v>
                </c:pt>
              </c:numCache>
            </c:numRef>
          </c:val>
          <c:smooth val="0"/>
        </c:ser>
        <c:ser>
          <c:idx val="2"/>
          <c:order val="2"/>
          <c:tx>
            <c:strRef>
              <c:f>Fife!$B$50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Fife!$C$50:$J$50</c:f>
              <c:numCache>
                <c:formatCode>#,##0</c:formatCode>
                <c:ptCount val="8"/>
                <c:pt idx="0">
                  <c:v>563.02</c:v>
                </c:pt>
                <c:pt idx="1">
                  <c:v>588.67999999999995</c:v>
                </c:pt>
                <c:pt idx="2">
                  <c:v>592.24</c:v>
                </c:pt>
                <c:pt idx="3">
                  <c:v>600.47</c:v>
                </c:pt>
                <c:pt idx="4">
                  <c:v>608.70000000000005</c:v>
                </c:pt>
                <c:pt idx="5">
                  <c:v>602.28</c:v>
                </c:pt>
                <c:pt idx="6">
                  <c:v>617</c:v>
                </c:pt>
                <c:pt idx="7">
                  <c:v>656.95</c:v>
                </c:pt>
              </c:numCache>
            </c:numRef>
          </c:val>
          <c:smooth val="0"/>
        </c:ser>
        <c:ser>
          <c:idx val="3"/>
          <c:order val="3"/>
          <c:tx>
            <c:strRef>
              <c:f>Fife!$B$51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Fife!$C$51:$J$51</c:f>
              <c:numCache>
                <c:formatCode>#,##0</c:formatCode>
                <c:ptCount val="8"/>
                <c:pt idx="0">
                  <c:v>627.5</c:v>
                </c:pt>
                <c:pt idx="1">
                  <c:v>650</c:v>
                </c:pt>
                <c:pt idx="2">
                  <c:v>650</c:v>
                </c:pt>
                <c:pt idx="3">
                  <c:v>675</c:v>
                </c:pt>
                <c:pt idx="4">
                  <c:v>675</c:v>
                </c:pt>
                <c:pt idx="5">
                  <c:v>680</c:v>
                </c:pt>
                <c:pt idx="6">
                  <c:v>695</c:v>
                </c:pt>
                <c:pt idx="7">
                  <c:v>750</c:v>
                </c:pt>
              </c:numCache>
            </c:numRef>
          </c:val>
          <c:smooth val="0"/>
        </c:ser>
        <c:dLbls>
          <c:showLegendKey val="0"/>
          <c:showVal val="0"/>
          <c:showCatName val="0"/>
          <c:showSerName val="0"/>
          <c:showPercent val="0"/>
          <c:showBubbleSize val="0"/>
        </c:dLbls>
        <c:marker val="1"/>
        <c:smooth val="0"/>
        <c:axId val="157368704"/>
        <c:axId val="157370240"/>
      </c:lineChart>
      <c:catAx>
        <c:axId val="157368704"/>
        <c:scaling>
          <c:orientation val="minMax"/>
        </c:scaling>
        <c:delete val="0"/>
        <c:axPos val="b"/>
        <c:numFmt formatCode="General" sourceLinked="1"/>
        <c:majorTickMark val="out"/>
        <c:minorTickMark val="none"/>
        <c:tickLblPos val="nextTo"/>
        <c:crossAx val="157370240"/>
        <c:crosses val="autoZero"/>
        <c:auto val="1"/>
        <c:lblAlgn val="ctr"/>
        <c:lblOffset val="100"/>
        <c:noMultiLvlLbl val="0"/>
      </c:catAx>
      <c:valAx>
        <c:axId val="157370240"/>
        <c:scaling>
          <c:orientation val="minMax"/>
          <c:min val="0"/>
        </c:scaling>
        <c:delete val="0"/>
        <c:axPos val="l"/>
        <c:majorGridlines/>
        <c:numFmt formatCode="#,##0" sourceLinked="1"/>
        <c:majorTickMark val="out"/>
        <c:minorTickMark val="none"/>
        <c:tickLblPos val="nextTo"/>
        <c:crossAx val="15736870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Fife!$N$48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Fife!$O$48:$V$48</c:f>
              <c:numCache>
                <c:formatCode>#,##0</c:formatCode>
                <c:ptCount val="8"/>
                <c:pt idx="0">
                  <c:v>695</c:v>
                </c:pt>
                <c:pt idx="1">
                  <c:v>750</c:v>
                </c:pt>
                <c:pt idx="2">
                  <c:v>750</c:v>
                </c:pt>
                <c:pt idx="3">
                  <c:v>750</c:v>
                </c:pt>
                <c:pt idx="4">
                  <c:v>750</c:v>
                </c:pt>
                <c:pt idx="5">
                  <c:v>750</c:v>
                </c:pt>
                <c:pt idx="6">
                  <c:v>775</c:v>
                </c:pt>
                <c:pt idx="7">
                  <c:v>790</c:v>
                </c:pt>
              </c:numCache>
            </c:numRef>
          </c:val>
          <c:smooth val="0"/>
        </c:ser>
        <c:ser>
          <c:idx val="1"/>
          <c:order val="1"/>
          <c:tx>
            <c:strRef>
              <c:f>Fife!$N$49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Fife!$O$49:$V$49</c:f>
              <c:numCache>
                <c:formatCode>#,##0</c:formatCode>
                <c:ptCount val="8"/>
                <c:pt idx="0">
                  <c:v>790</c:v>
                </c:pt>
                <c:pt idx="1">
                  <c:v>800</c:v>
                </c:pt>
                <c:pt idx="2">
                  <c:v>825</c:v>
                </c:pt>
                <c:pt idx="3">
                  <c:v>850</c:v>
                </c:pt>
                <c:pt idx="4">
                  <c:v>850</c:v>
                </c:pt>
                <c:pt idx="5">
                  <c:v>850</c:v>
                </c:pt>
                <c:pt idx="6">
                  <c:v>875</c:v>
                </c:pt>
                <c:pt idx="7">
                  <c:v>895</c:v>
                </c:pt>
              </c:numCache>
            </c:numRef>
          </c:val>
          <c:smooth val="0"/>
        </c:ser>
        <c:ser>
          <c:idx val="2"/>
          <c:order val="2"/>
          <c:tx>
            <c:strRef>
              <c:f>Fife!$N$50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Fife!$O$50:$V$50</c:f>
              <c:numCache>
                <c:formatCode>#,##0</c:formatCode>
                <c:ptCount val="8"/>
                <c:pt idx="0">
                  <c:v>773.31</c:v>
                </c:pt>
                <c:pt idx="1">
                  <c:v>823.76</c:v>
                </c:pt>
                <c:pt idx="2">
                  <c:v>859.7</c:v>
                </c:pt>
                <c:pt idx="3">
                  <c:v>884.28</c:v>
                </c:pt>
                <c:pt idx="4">
                  <c:v>870.87</c:v>
                </c:pt>
                <c:pt idx="5">
                  <c:v>884.35</c:v>
                </c:pt>
                <c:pt idx="6">
                  <c:v>900.74</c:v>
                </c:pt>
                <c:pt idx="7">
                  <c:v>917.22</c:v>
                </c:pt>
              </c:numCache>
            </c:numRef>
          </c:val>
          <c:smooth val="0"/>
        </c:ser>
        <c:ser>
          <c:idx val="3"/>
          <c:order val="3"/>
          <c:tx>
            <c:strRef>
              <c:f>Fife!$N$51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Fife!$O$51:$V$51</c:f>
              <c:numCache>
                <c:formatCode>#,##0</c:formatCode>
                <c:ptCount val="8"/>
                <c:pt idx="0">
                  <c:v>850</c:v>
                </c:pt>
                <c:pt idx="1">
                  <c:v>895</c:v>
                </c:pt>
                <c:pt idx="2">
                  <c:v>895</c:v>
                </c:pt>
                <c:pt idx="3">
                  <c:v>925</c:v>
                </c:pt>
                <c:pt idx="4">
                  <c:v>947.5</c:v>
                </c:pt>
                <c:pt idx="5">
                  <c:v>950</c:v>
                </c:pt>
                <c:pt idx="6">
                  <c:v>975</c:v>
                </c:pt>
                <c:pt idx="7">
                  <c:v>995</c:v>
                </c:pt>
              </c:numCache>
            </c:numRef>
          </c:val>
          <c:smooth val="0"/>
        </c:ser>
        <c:dLbls>
          <c:showLegendKey val="0"/>
          <c:showVal val="0"/>
          <c:showCatName val="0"/>
          <c:showSerName val="0"/>
          <c:showPercent val="0"/>
          <c:showBubbleSize val="0"/>
        </c:dLbls>
        <c:marker val="1"/>
        <c:smooth val="0"/>
        <c:axId val="157392896"/>
        <c:axId val="157394432"/>
      </c:lineChart>
      <c:catAx>
        <c:axId val="157392896"/>
        <c:scaling>
          <c:orientation val="minMax"/>
        </c:scaling>
        <c:delete val="0"/>
        <c:axPos val="b"/>
        <c:numFmt formatCode="General" sourceLinked="1"/>
        <c:majorTickMark val="out"/>
        <c:minorTickMark val="none"/>
        <c:tickLblPos val="nextTo"/>
        <c:crossAx val="157394432"/>
        <c:crosses val="autoZero"/>
        <c:auto val="1"/>
        <c:lblAlgn val="ctr"/>
        <c:lblOffset val="100"/>
        <c:noMultiLvlLbl val="0"/>
      </c:catAx>
      <c:valAx>
        <c:axId val="157394432"/>
        <c:scaling>
          <c:orientation val="minMax"/>
          <c:min val="0"/>
        </c:scaling>
        <c:delete val="0"/>
        <c:axPos val="l"/>
        <c:majorGridlines/>
        <c:numFmt formatCode="#,##0" sourceLinked="1"/>
        <c:majorTickMark val="out"/>
        <c:minorTickMark val="none"/>
        <c:tickLblPos val="nextTo"/>
        <c:crossAx val="157392896"/>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Fife!$B$70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Fife!$C$70:$J$70</c:f>
              <c:numCache>
                <c:formatCode>#,##0</c:formatCode>
                <c:ptCount val="8"/>
                <c:pt idx="0">
                  <c:v>238.33</c:v>
                </c:pt>
                <c:pt idx="1">
                  <c:v>224</c:v>
                </c:pt>
                <c:pt idx="2">
                  <c:v>251.33</c:v>
                </c:pt>
                <c:pt idx="3">
                  <c:v>274</c:v>
                </c:pt>
                <c:pt idx="4">
                  <c:v>275</c:v>
                </c:pt>
                <c:pt idx="5">
                  <c:v>275</c:v>
                </c:pt>
                <c:pt idx="6">
                  <c:v>290</c:v>
                </c:pt>
                <c:pt idx="7">
                  <c:v>275</c:v>
                </c:pt>
              </c:numCache>
            </c:numRef>
          </c:val>
          <c:smooth val="0"/>
        </c:ser>
        <c:ser>
          <c:idx val="1"/>
          <c:order val="1"/>
          <c:tx>
            <c:strRef>
              <c:f>Fife!$B$71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Fife!$C$71:$J$71</c:f>
              <c:numCache>
                <c:formatCode>#,##0</c:formatCode>
                <c:ptCount val="8"/>
                <c:pt idx="0">
                  <c:v>255.67</c:v>
                </c:pt>
                <c:pt idx="1">
                  <c:v>250</c:v>
                </c:pt>
                <c:pt idx="2">
                  <c:v>285</c:v>
                </c:pt>
                <c:pt idx="3">
                  <c:v>303.33</c:v>
                </c:pt>
                <c:pt idx="4">
                  <c:v>304.17</c:v>
                </c:pt>
                <c:pt idx="5">
                  <c:v>316.07</c:v>
                </c:pt>
                <c:pt idx="6">
                  <c:v>351.92</c:v>
                </c:pt>
                <c:pt idx="7">
                  <c:v>348.04</c:v>
                </c:pt>
              </c:numCache>
            </c:numRef>
          </c:val>
          <c:smooth val="0"/>
        </c:ser>
        <c:ser>
          <c:idx val="2"/>
          <c:order val="2"/>
          <c:tx>
            <c:strRef>
              <c:f>Fife!$B$72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Fife!$C$72:$J$72</c:f>
              <c:numCache>
                <c:formatCode>#,##0</c:formatCode>
                <c:ptCount val="8"/>
                <c:pt idx="0">
                  <c:v>270.66000000000003</c:v>
                </c:pt>
                <c:pt idx="1">
                  <c:v>253.94</c:v>
                </c:pt>
                <c:pt idx="2">
                  <c:v>292.26</c:v>
                </c:pt>
                <c:pt idx="3">
                  <c:v>312.87</c:v>
                </c:pt>
                <c:pt idx="4">
                  <c:v>312.33</c:v>
                </c:pt>
                <c:pt idx="5">
                  <c:v>320.61</c:v>
                </c:pt>
                <c:pt idx="6">
                  <c:v>367.97</c:v>
                </c:pt>
                <c:pt idx="7">
                  <c:v>347.5</c:v>
                </c:pt>
              </c:numCache>
            </c:numRef>
          </c:val>
          <c:smooth val="0"/>
        </c:ser>
        <c:ser>
          <c:idx val="3"/>
          <c:order val="3"/>
          <c:tx>
            <c:strRef>
              <c:f>Fife!$B$73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Fife!$C$73:$J$73</c:f>
              <c:numCache>
                <c:formatCode>#,##0</c:formatCode>
                <c:ptCount val="8"/>
                <c:pt idx="0">
                  <c:v>281.67</c:v>
                </c:pt>
                <c:pt idx="1">
                  <c:v>275</c:v>
                </c:pt>
                <c:pt idx="2">
                  <c:v>325</c:v>
                </c:pt>
                <c:pt idx="3">
                  <c:v>336.5</c:v>
                </c:pt>
                <c:pt idx="4">
                  <c:v>350</c:v>
                </c:pt>
                <c:pt idx="5">
                  <c:v>355</c:v>
                </c:pt>
                <c:pt idx="6">
                  <c:v>409.66</c:v>
                </c:pt>
                <c:pt idx="7">
                  <c:v>379.52</c:v>
                </c:pt>
              </c:numCache>
            </c:numRef>
          </c:val>
          <c:smooth val="0"/>
        </c:ser>
        <c:dLbls>
          <c:showLegendKey val="0"/>
          <c:showVal val="0"/>
          <c:showCatName val="0"/>
          <c:showSerName val="0"/>
          <c:showPercent val="0"/>
          <c:showBubbleSize val="0"/>
        </c:dLbls>
        <c:marker val="1"/>
        <c:smooth val="0"/>
        <c:axId val="157494656"/>
        <c:axId val="157504640"/>
      </c:lineChart>
      <c:catAx>
        <c:axId val="157494656"/>
        <c:scaling>
          <c:orientation val="minMax"/>
        </c:scaling>
        <c:delete val="0"/>
        <c:axPos val="b"/>
        <c:numFmt formatCode="General" sourceLinked="1"/>
        <c:majorTickMark val="out"/>
        <c:minorTickMark val="none"/>
        <c:tickLblPos val="nextTo"/>
        <c:crossAx val="157504640"/>
        <c:crosses val="autoZero"/>
        <c:auto val="1"/>
        <c:lblAlgn val="ctr"/>
        <c:lblOffset val="100"/>
        <c:noMultiLvlLbl val="0"/>
      </c:catAx>
      <c:valAx>
        <c:axId val="157504640"/>
        <c:scaling>
          <c:orientation val="minMax"/>
          <c:min val="0"/>
        </c:scaling>
        <c:delete val="0"/>
        <c:axPos val="l"/>
        <c:majorGridlines/>
        <c:numFmt formatCode="#,##0" sourceLinked="1"/>
        <c:majorTickMark val="out"/>
        <c:minorTickMark val="none"/>
        <c:tickLblPos val="nextTo"/>
        <c:crossAx val="157494656"/>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Fife!$N$70:$P$70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Fife!$Q$70:$X$70</c:f>
              <c:numCache>
                <c:formatCode>0</c:formatCode>
                <c:ptCount val="8"/>
                <c:pt idx="0">
                  <c:v>202</c:v>
                </c:pt>
                <c:pt idx="1">
                  <c:v>186</c:v>
                </c:pt>
                <c:pt idx="2">
                  <c:v>227</c:v>
                </c:pt>
                <c:pt idx="3">
                  <c:v>253</c:v>
                </c:pt>
                <c:pt idx="4">
                  <c:v>180</c:v>
                </c:pt>
                <c:pt idx="5">
                  <c:v>279</c:v>
                </c:pt>
                <c:pt idx="6">
                  <c:v>322</c:v>
                </c:pt>
                <c:pt idx="7">
                  <c:v>325</c:v>
                </c:pt>
              </c:numCache>
            </c:numRef>
          </c:val>
        </c:ser>
        <c:ser>
          <c:idx val="1"/>
          <c:order val="1"/>
          <c:tx>
            <c:strRef>
              <c:f>Fife!$N$71:$P$71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Fife!$Q$71:$X$71</c:f>
              <c:numCache>
                <c:formatCode>0</c:formatCode>
                <c:ptCount val="8"/>
                <c:pt idx="0">
                  <c:v>606</c:v>
                </c:pt>
                <c:pt idx="1">
                  <c:v>503</c:v>
                </c:pt>
                <c:pt idx="2">
                  <c:v>711</c:v>
                </c:pt>
                <c:pt idx="3">
                  <c:v>738</c:v>
                </c:pt>
                <c:pt idx="4">
                  <c:v>626</c:v>
                </c:pt>
                <c:pt idx="5">
                  <c:v>812</c:v>
                </c:pt>
                <c:pt idx="6">
                  <c:v>680</c:v>
                </c:pt>
                <c:pt idx="7">
                  <c:v>611</c:v>
                </c:pt>
              </c:numCache>
            </c:numRef>
          </c:val>
        </c:ser>
        <c:ser>
          <c:idx val="2"/>
          <c:order val="2"/>
          <c:tx>
            <c:strRef>
              <c:f>Fife!$N$72:$P$72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Fife!$Q$72:$X$72</c:f>
              <c:numCache>
                <c:formatCode>0</c:formatCode>
                <c:ptCount val="8"/>
                <c:pt idx="0">
                  <c:v>272</c:v>
                </c:pt>
                <c:pt idx="1">
                  <c:v>282</c:v>
                </c:pt>
                <c:pt idx="2">
                  <c:v>407</c:v>
                </c:pt>
                <c:pt idx="3">
                  <c:v>381</c:v>
                </c:pt>
                <c:pt idx="4">
                  <c:v>415</c:v>
                </c:pt>
                <c:pt idx="5">
                  <c:v>455</c:v>
                </c:pt>
                <c:pt idx="6">
                  <c:v>434</c:v>
                </c:pt>
                <c:pt idx="7">
                  <c:v>348</c:v>
                </c:pt>
              </c:numCache>
            </c:numRef>
          </c:val>
        </c:ser>
        <c:ser>
          <c:idx val="3"/>
          <c:order val="3"/>
          <c:tx>
            <c:strRef>
              <c:f>Fife!$N$73:$P$73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Fife!$Q$73:$X$73</c:f>
              <c:numCache>
                <c:formatCode>0</c:formatCode>
                <c:ptCount val="8"/>
                <c:pt idx="0">
                  <c:v>106</c:v>
                </c:pt>
                <c:pt idx="1">
                  <c:v>120</c:v>
                </c:pt>
                <c:pt idx="2">
                  <c:v>185</c:v>
                </c:pt>
                <c:pt idx="3">
                  <c:v>138</c:v>
                </c:pt>
                <c:pt idx="4">
                  <c:v>168</c:v>
                </c:pt>
                <c:pt idx="5">
                  <c:v>167</c:v>
                </c:pt>
                <c:pt idx="6">
                  <c:v>151</c:v>
                </c:pt>
                <c:pt idx="7">
                  <c:v>125</c:v>
                </c:pt>
              </c:numCache>
            </c:numRef>
          </c:val>
        </c:ser>
        <c:ser>
          <c:idx val="4"/>
          <c:order val="4"/>
          <c:tx>
            <c:strRef>
              <c:f>Fife!$N$74:$P$74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Fife!$Q$74:$X$74</c:f>
              <c:numCache>
                <c:formatCode>0</c:formatCode>
                <c:ptCount val="8"/>
                <c:pt idx="0">
                  <c:v>49</c:v>
                </c:pt>
                <c:pt idx="1">
                  <c:v>69</c:v>
                </c:pt>
                <c:pt idx="2">
                  <c:v>109</c:v>
                </c:pt>
                <c:pt idx="3">
                  <c:v>152</c:v>
                </c:pt>
                <c:pt idx="4">
                  <c:v>146</c:v>
                </c:pt>
                <c:pt idx="5">
                  <c:v>209</c:v>
                </c:pt>
                <c:pt idx="6">
                  <c:v>162</c:v>
                </c:pt>
                <c:pt idx="7">
                  <c:v>162</c:v>
                </c:pt>
              </c:numCache>
            </c:numRef>
          </c:val>
        </c:ser>
        <c:dLbls>
          <c:showLegendKey val="0"/>
          <c:showVal val="0"/>
          <c:showCatName val="0"/>
          <c:showSerName val="0"/>
          <c:showPercent val="0"/>
          <c:showBubbleSize val="0"/>
        </c:dLbls>
        <c:gapWidth val="150"/>
        <c:overlap val="100"/>
        <c:axId val="157544448"/>
        <c:axId val="157545984"/>
      </c:barChart>
      <c:catAx>
        <c:axId val="157544448"/>
        <c:scaling>
          <c:orientation val="minMax"/>
        </c:scaling>
        <c:delete val="0"/>
        <c:axPos val="b"/>
        <c:numFmt formatCode="General" sourceLinked="1"/>
        <c:majorTickMark val="out"/>
        <c:minorTickMark val="none"/>
        <c:tickLblPos val="nextTo"/>
        <c:crossAx val="157545984"/>
        <c:crosses val="autoZero"/>
        <c:auto val="1"/>
        <c:lblAlgn val="ctr"/>
        <c:lblOffset val="100"/>
        <c:noMultiLvlLbl val="0"/>
      </c:catAx>
      <c:valAx>
        <c:axId val="157545984"/>
        <c:scaling>
          <c:orientation val="minMax"/>
        </c:scaling>
        <c:delete val="0"/>
        <c:axPos val="l"/>
        <c:majorGridlines/>
        <c:numFmt formatCode="0" sourceLinked="1"/>
        <c:majorTickMark val="out"/>
        <c:minorTickMark val="none"/>
        <c:tickLblPos val="nextTo"/>
        <c:crossAx val="157544448"/>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'Forth Valley'!$B$26</c:f>
              <c:strCache>
                <c:ptCount val="1"/>
                <c:pt idx="0">
                  <c:v>Lower Quartile</c:v>
                </c:pt>
              </c:strCache>
            </c:strRef>
          </c:tx>
          <c:cat>
            <c:numRef>
              <c:f>'Forth Valley'!$C$25:$J$25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Valley'!$C$26:$J$26</c:f>
              <c:numCache>
                <c:formatCode>#,##0</c:formatCode>
                <c:ptCount val="8"/>
                <c:pt idx="0">
                  <c:v>350</c:v>
                </c:pt>
                <c:pt idx="1">
                  <c:v>350</c:v>
                </c:pt>
                <c:pt idx="2">
                  <c:v>350</c:v>
                </c:pt>
                <c:pt idx="3">
                  <c:v>350</c:v>
                </c:pt>
                <c:pt idx="4">
                  <c:v>350</c:v>
                </c:pt>
                <c:pt idx="5">
                  <c:v>357.5</c:v>
                </c:pt>
                <c:pt idx="6">
                  <c:v>355</c:v>
                </c:pt>
                <c:pt idx="7">
                  <c:v>350</c:v>
                </c:pt>
              </c:numCache>
            </c:numRef>
          </c:val>
          <c:smooth val="0"/>
        </c:ser>
        <c:ser>
          <c:idx val="1"/>
          <c:order val="1"/>
          <c:tx>
            <c:strRef>
              <c:f>'Forth Valley'!$B$27</c:f>
              <c:strCache>
                <c:ptCount val="1"/>
                <c:pt idx="0">
                  <c:v>Median</c:v>
                </c:pt>
              </c:strCache>
            </c:strRef>
          </c:tx>
          <c:cat>
            <c:numRef>
              <c:f>'Forth Valley'!$C$25:$J$25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Valley'!$C$27:$J$27</c:f>
              <c:numCache>
                <c:formatCode>#,##0</c:formatCode>
                <c:ptCount val="8"/>
                <c:pt idx="0">
                  <c:v>375</c:v>
                </c:pt>
                <c:pt idx="1">
                  <c:v>385</c:v>
                </c:pt>
                <c:pt idx="2">
                  <c:v>395</c:v>
                </c:pt>
                <c:pt idx="3">
                  <c:v>390</c:v>
                </c:pt>
                <c:pt idx="4">
                  <c:v>392.5</c:v>
                </c:pt>
                <c:pt idx="5">
                  <c:v>380</c:v>
                </c:pt>
                <c:pt idx="6">
                  <c:v>395</c:v>
                </c:pt>
                <c:pt idx="7">
                  <c:v>395</c:v>
                </c:pt>
              </c:numCache>
            </c:numRef>
          </c:val>
          <c:smooth val="0"/>
        </c:ser>
        <c:ser>
          <c:idx val="2"/>
          <c:order val="2"/>
          <c:tx>
            <c:strRef>
              <c:f>'Forth Valley'!$B$28</c:f>
              <c:strCache>
                <c:ptCount val="1"/>
                <c:pt idx="0">
                  <c:v>Mean</c:v>
                </c:pt>
              </c:strCache>
            </c:strRef>
          </c:tx>
          <c:cat>
            <c:numRef>
              <c:f>'Forth Valley'!$C$25:$J$25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Valley'!$C$28:$J$28</c:f>
              <c:numCache>
                <c:formatCode>#,##0</c:formatCode>
                <c:ptCount val="8"/>
                <c:pt idx="0">
                  <c:v>386.8</c:v>
                </c:pt>
                <c:pt idx="1">
                  <c:v>384.61</c:v>
                </c:pt>
                <c:pt idx="2">
                  <c:v>392.76</c:v>
                </c:pt>
                <c:pt idx="3">
                  <c:v>388.84</c:v>
                </c:pt>
                <c:pt idx="4">
                  <c:v>387.39</c:v>
                </c:pt>
                <c:pt idx="5">
                  <c:v>396.32</c:v>
                </c:pt>
                <c:pt idx="6">
                  <c:v>407.52</c:v>
                </c:pt>
                <c:pt idx="7">
                  <c:v>414.77</c:v>
                </c:pt>
              </c:numCache>
            </c:numRef>
          </c:val>
          <c:smooth val="0"/>
        </c:ser>
        <c:ser>
          <c:idx val="3"/>
          <c:order val="3"/>
          <c:tx>
            <c:strRef>
              <c:f>'Forth Valley'!$B$29</c:f>
              <c:strCache>
                <c:ptCount val="1"/>
                <c:pt idx="0">
                  <c:v>Upper Quartile</c:v>
                </c:pt>
              </c:strCache>
            </c:strRef>
          </c:tx>
          <c:cat>
            <c:numRef>
              <c:f>'Forth Valley'!$C$25:$J$25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Valley'!$C$29:$J$29</c:f>
              <c:numCache>
                <c:formatCode>#,##0</c:formatCode>
                <c:ptCount val="8"/>
                <c:pt idx="0">
                  <c:v>417.5</c:v>
                </c:pt>
                <c:pt idx="1">
                  <c:v>400</c:v>
                </c:pt>
                <c:pt idx="2">
                  <c:v>425</c:v>
                </c:pt>
                <c:pt idx="3">
                  <c:v>425</c:v>
                </c:pt>
                <c:pt idx="4">
                  <c:v>425</c:v>
                </c:pt>
                <c:pt idx="5">
                  <c:v>425</c:v>
                </c:pt>
                <c:pt idx="6">
                  <c:v>450</c:v>
                </c:pt>
                <c:pt idx="7">
                  <c:v>450</c:v>
                </c:pt>
              </c:numCache>
            </c:numRef>
          </c:val>
          <c:smooth val="0"/>
        </c:ser>
        <c:dLbls>
          <c:showLegendKey val="0"/>
          <c:showVal val="0"/>
          <c:showCatName val="0"/>
          <c:showSerName val="0"/>
          <c:showPercent val="0"/>
          <c:showBubbleSize val="0"/>
        </c:dLbls>
        <c:marker val="1"/>
        <c:smooth val="0"/>
        <c:axId val="157192960"/>
        <c:axId val="157194496"/>
      </c:lineChart>
      <c:catAx>
        <c:axId val="157192960"/>
        <c:scaling>
          <c:orientation val="minMax"/>
        </c:scaling>
        <c:delete val="0"/>
        <c:axPos val="b"/>
        <c:numFmt formatCode="General" sourceLinked="1"/>
        <c:majorTickMark val="out"/>
        <c:minorTickMark val="none"/>
        <c:tickLblPos val="nextTo"/>
        <c:crossAx val="157194496"/>
        <c:crosses val="autoZero"/>
        <c:auto val="1"/>
        <c:lblAlgn val="ctr"/>
        <c:lblOffset val="100"/>
        <c:noMultiLvlLbl val="0"/>
      </c:catAx>
      <c:valAx>
        <c:axId val="157194496"/>
        <c:scaling>
          <c:orientation val="minMax"/>
          <c:min val="0"/>
        </c:scaling>
        <c:delete val="0"/>
        <c:axPos val="l"/>
        <c:majorGridlines/>
        <c:numFmt formatCode="#,##0" sourceLinked="1"/>
        <c:majorTickMark val="out"/>
        <c:minorTickMark val="none"/>
        <c:tickLblPos val="nextTo"/>
        <c:crossAx val="15719296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'Forth Valley'!$N$26</c:f>
              <c:strCache>
                <c:ptCount val="1"/>
                <c:pt idx="0">
                  <c:v>Lower Quartile</c:v>
                </c:pt>
              </c:strCache>
            </c:strRef>
          </c:tx>
          <c:cat>
            <c:numRef>
              <c:f>'Forth Valley'!$O$25:$V$25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Valley'!$O$26:$V$26</c:f>
              <c:numCache>
                <c:formatCode>#,##0</c:formatCode>
                <c:ptCount val="8"/>
                <c:pt idx="0">
                  <c:v>435</c:v>
                </c:pt>
                <c:pt idx="1">
                  <c:v>450</c:v>
                </c:pt>
                <c:pt idx="2">
                  <c:v>450</c:v>
                </c:pt>
                <c:pt idx="3">
                  <c:v>450</c:v>
                </c:pt>
                <c:pt idx="4">
                  <c:v>435</c:v>
                </c:pt>
                <c:pt idx="5">
                  <c:v>450</c:v>
                </c:pt>
                <c:pt idx="6">
                  <c:v>450</c:v>
                </c:pt>
                <c:pt idx="7">
                  <c:v>475</c:v>
                </c:pt>
              </c:numCache>
            </c:numRef>
          </c:val>
          <c:smooth val="0"/>
        </c:ser>
        <c:ser>
          <c:idx val="1"/>
          <c:order val="1"/>
          <c:tx>
            <c:strRef>
              <c:f>'Forth Valley'!$N$27</c:f>
              <c:strCache>
                <c:ptCount val="1"/>
                <c:pt idx="0">
                  <c:v>Median</c:v>
                </c:pt>
              </c:strCache>
            </c:strRef>
          </c:tx>
          <c:cat>
            <c:numRef>
              <c:f>'Forth Valley'!$O$25:$V$25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Valley'!$O$27:$V$27</c:f>
              <c:numCache>
                <c:formatCode>#,##0</c:formatCode>
                <c:ptCount val="8"/>
                <c:pt idx="0">
                  <c:v>482.5</c:v>
                </c:pt>
                <c:pt idx="1">
                  <c:v>495</c:v>
                </c:pt>
                <c:pt idx="2">
                  <c:v>500</c:v>
                </c:pt>
                <c:pt idx="3">
                  <c:v>495</c:v>
                </c:pt>
                <c:pt idx="4">
                  <c:v>495</c:v>
                </c:pt>
                <c:pt idx="5">
                  <c:v>495</c:v>
                </c:pt>
                <c:pt idx="6">
                  <c:v>510</c:v>
                </c:pt>
                <c:pt idx="7">
                  <c:v>550</c:v>
                </c:pt>
              </c:numCache>
            </c:numRef>
          </c:val>
          <c:smooth val="0"/>
        </c:ser>
        <c:ser>
          <c:idx val="2"/>
          <c:order val="2"/>
          <c:tx>
            <c:strRef>
              <c:f>'Forth Valley'!$N$28</c:f>
              <c:strCache>
                <c:ptCount val="1"/>
                <c:pt idx="0">
                  <c:v>Mean</c:v>
                </c:pt>
              </c:strCache>
            </c:strRef>
          </c:tx>
          <c:cat>
            <c:numRef>
              <c:f>'Forth Valley'!$O$25:$V$25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Valley'!$O$28:$V$28</c:f>
              <c:numCache>
                <c:formatCode>#,##0</c:formatCode>
                <c:ptCount val="8"/>
                <c:pt idx="0">
                  <c:v>492.41</c:v>
                </c:pt>
                <c:pt idx="1">
                  <c:v>506.53</c:v>
                </c:pt>
                <c:pt idx="2">
                  <c:v>510.32</c:v>
                </c:pt>
                <c:pt idx="3">
                  <c:v>505.6</c:v>
                </c:pt>
                <c:pt idx="4">
                  <c:v>506.37</c:v>
                </c:pt>
                <c:pt idx="5">
                  <c:v>508.44</c:v>
                </c:pt>
                <c:pt idx="6">
                  <c:v>529.72</c:v>
                </c:pt>
                <c:pt idx="7">
                  <c:v>562.54999999999995</c:v>
                </c:pt>
              </c:numCache>
            </c:numRef>
          </c:val>
          <c:smooth val="0"/>
        </c:ser>
        <c:ser>
          <c:idx val="3"/>
          <c:order val="3"/>
          <c:tx>
            <c:strRef>
              <c:f>'Forth Valley'!$N$29</c:f>
              <c:strCache>
                <c:ptCount val="1"/>
                <c:pt idx="0">
                  <c:v>Upper Quartile</c:v>
                </c:pt>
              </c:strCache>
            </c:strRef>
          </c:tx>
          <c:cat>
            <c:numRef>
              <c:f>'Forth Valley'!$O$25:$V$25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Valley'!$O$29:$V$29</c:f>
              <c:numCache>
                <c:formatCode>#,##0</c:formatCode>
                <c:ptCount val="8"/>
                <c:pt idx="0">
                  <c:v>550</c:v>
                </c:pt>
                <c:pt idx="1">
                  <c:v>550</c:v>
                </c:pt>
                <c:pt idx="2">
                  <c:v>550</c:v>
                </c:pt>
                <c:pt idx="3">
                  <c:v>550</c:v>
                </c:pt>
                <c:pt idx="4">
                  <c:v>550</c:v>
                </c:pt>
                <c:pt idx="5">
                  <c:v>550</c:v>
                </c:pt>
                <c:pt idx="6">
                  <c:v>595</c:v>
                </c:pt>
                <c:pt idx="7">
                  <c:v>625</c:v>
                </c:pt>
              </c:numCache>
            </c:numRef>
          </c:val>
          <c:smooth val="0"/>
        </c:ser>
        <c:dLbls>
          <c:showLegendKey val="0"/>
          <c:showVal val="0"/>
          <c:showCatName val="0"/>
          <c:showSerName val="0"/>
          <c:showPercent val="0"/>
          <c:showBubbleSize val="0"/>
        </c:dLbls>
        <c:marker val="1"/>
        <c:smooth val="0"/>
        <c:axId val="157323648"/>
        <c:axId val="157325184"/>
      </c:lineChart>
      <c:catAx>
        <c:axId val="157323648"/>
        <c:scaling>
          <c:orientation val="minMax"/>
        </c:scaling>
        <c:delete val="0"/>
        <c:axPos val="b"/>
        <c:numFmt formatCode="General" sourceLinked="1"/>
        <c:majorTickMark val="out"/>
        <c:minorTickMark val="none"/>
        <c:tickLblPos val="nextTo"/>
        <c:crossAx val="157325184"/>
        <c:crosses val="autoZero"/>
        <c:auto val="1"/>
        <c:lblAlgn val="ctr"/>
        <c:lblOffset val="100"/>
        <c:noMultiLvlLbl val="0"/>
      </c:catAx>
      <c:valAx>
        <c:axId val="157325184"/>
        <c:scaling>
          <c:orientation val="minMax"/>
          <c:min val="0"/>
        </c:scaling>
        <c:delete val="0"/>
        <c:axPos val="l"/>
        <c:majorGridlines/>
        <c:numFmt formatCode="#,##0" sourceLinked="1"/>
        <c:majorTickMark val="out"/>
        <c:minorTickMark val="none"/>
        <c:tickLblPos val="nextTo"/>
        <c:crossAx val="157323648"/>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'Forth Valley'!$B$48</c:f>
              <c:strCache>
                <c:ptCount val="1"/>
                <c:pt idx="0">
                  <c:v>Lower Quartile</c:v>
                </c:pt>
              </c:strCache>
            </c:strRef>
          </c:tx>
          <c:cat>
            <c:numRef>
              <c:f>'Forth Valley'!$C$47:$J$47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Valley'!$C$48:$J$48</c:f>
              <c:numCache>
                <c:formatCode>#,##0</c:formatCode>
                <c:ptCount val="8"/>
                <c:pt idx="0">
                  <c:v>525</c:v>
                </c:pt>
                <c:pt idx="1">
                  <c:v>545</c:v>
                </c:pt>
                <c:pt idx="2">
                  <c:v>545</c:v>
                </c:pt>
                <c:pt idx="3">
                  <c:v>550</c:v>
                </c:pt>
                <c:pt idx="4">
                  <c:v>525</c:v>
                </c:pt>
                <c:pt idx="5">
                  <c:v>525</c:v>
                </c:pt>
                <c:pt idx="6">
                  <c:v>545</c:v>
                </c:pt>
                <c:pt idx="7">
                  <c:v>595</c:v>
                </c:pt>
              </c:numCache>
            </c:numRef>
          </c:val>
          <c:smooth val="0"/>
        </c:ser>
        <c:ser>
          <c:idx val="1"/>
          <c:order val="1"/>
          <c:tx>
            <c:strRef>
              <c:f>'Forth Valley'!$B$49</c:f>
              <c:strCache>
                <c:ptCount val="1"/>
                <c:pt idx="0">
                  <c:v>Median</c:v>
                </c:pt>
              </c:strCache>
            </c:strRef>
          </c:tx>
          <c:cat>
            <c:numRef>
              <c:f>'Forth Valley'!$C$47:$J$47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Valley'!$C$49:$J$49</c:f>
              <c:numCache>
                <c:formatCode>#,##0</c:formatCode>
                <c:ptCount val="8"/>
                <c:pt idx="0">
                  <c:v>600</c:v>
                </c:pt>
                <c:pt idx="1">
                  <c:v>600</c:v>
                </c:pt>
                <c:pt idx="2">
                  <c:v>625</c:v>
                </c:pt>
                <c:pt idx="3">
                  <c:v>600</c:v>
                </c:pt>
                <c:pt idx="4">
                  <c:v>595</c:v>
                </c:pt>
                <c:pt idx="5">
                  <c:v>600</c:v>
                </c:pt>
                <c:pt idx="6">
                  <c:v>650</c:v>
                </c:pt>
                <c:pt idx="7">
                  <c:v>695</c:v>
                </c:pt>
              </c:numCache>
            </c:numRef>
          </c:val>
          <c:smooth val="0"/>
        </c:ser>
        <c:ser>
          <c:idx val="2"/>
          <c:order val="2"/>
          <c:tx>
            <c:strRef>
              <c:f>'Forth Valley'!$B$50</c:f>
              <c:strCache>
                <c:ptCount val="1"/>
                <c:pt idx="0">
                  <c:v>Mean</c:v>
                </c:pt>
              </c:strCache>
            </c:strRef>
          </c:tx>
          <c:cat>
            <c:numRef>
              <c:f>'Forth Valley'!$C$47:$J$47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Valley'!$C$50:$J$50</c:f>
              <c:numCache>
                <c:formatCode>#,##0</c:formatCode>
                <c:ptCount val="8"/>
                <c:pt idx="0">
                  <c:v>642.74</c:v>
                </c:pt>
                <c:pt idx="1">
                  <c:v>626.70000000000005</c:v>
                </c:pt>
                <c:pt idx="2">
                  <c:v>647.5</c:v>
                </c:pt>
                <c:pt idx="3">
                  <c:v>637.34</c:v>
                </c:pt>
                <c:pt idx="4">
                  <c:v>637.21</c:v>
                </c:pt>
                <c:pt idx="5">
                  <c:v>633.64</c:v>
                </c:pt>
                <c:pt idx="6">
                  <c:v>677.94</c:v>
                </c:pt>
                <c:pt idx="7">
                  <c:v>752.01</c:v>
                </c:pt>
              </c:numCache>
            </c:numRef>
          </c:val>
          <c:smooth val="0"/>
        </c:ser>
        <c:ser>
          <c:idx val="3"/>
          <c:order val="3"/>
          <c:tx>
            <c:strRef>
              <c:f>'Forth Valley'!$B$51</c:f>
              <c:strCache>
                <c:ptCount val="1"/>
                <c:pt idx="0">
                  <c:v>Upper Quartile</c:v>
                </c:pt>
              </c:strCache>
            </c:strRef>
          </c:tx>
          <c:cat>
            <c:numRef>
              <c:f>'Forth Valley'!$C$47:$J$47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Valley'!$C$51:$J$51</c:f>
              <c:numCache>
                <c:formatCode>#,##0</c:formatCode>
                <c:ptCount val="8"/>
                <c:pt idx="0">
                  <c:v>700</c:v>
                </c:pt>
                <c:pt idx="1">
                  <c:v>695</c:v>
                </c:pt>
                <c:pt idx="2">
                  <c:v>725</c:v>
                </c:pt>
                <c:pt idx="3">
                  <c:v>695</c:v>
                </c:pt>
                <c:pt idx="4">
                  <c:v>750</c:v>
                </c:pt>
                <c:pt idx="5">
                  <c:v>695</c:v>
                </c:pt>
                <c:pt idx="6">
                  <c:v>750</c:v>
                </c:pt>
                <c:pt idx="7">
                  <c:v>850</c:v>
                </c:pt>
              </c:numCache>
            </c:numRef>
          </c:val>
          <c:smooth val="0"/>
        </c:ser>
        <c:dLbls>
          <c:showLegendKey val="0"/>
          <c:showVal val="0"/>
          <c:showCatName val="0"/>
          <c:showSerName val="0"/>
          <c:showPercent val="0"/>
          <c:showBubbleSize val="0"/>
        </c:dLbls>
        <c:marker val="1"/>
        <c:smooth val="0"/>
        <c:axId val="157343744"/>
        <c:axId val="157345280"/>
      </c:lineChart>
      <c:catAx>
        <c:axId val="157343744"/>
        <c:scaling>
          <c:orientation val="minMax"/>
        </c:scaling>
        <c:delete val="0"/>
        <c:axPos val="b"/>
        <c:numFmt formatCode="General" sourceLinked="1"/>
        <c:majorTickMark val="out"/>
        <c:minorTickMark val="none"/>
        <c:tickLblPos val="nextTo"/>
        <c:crossAx val="157345280"/>
        <c:crosses val="autoZero"/>
        <c:auto val="1"/>
        <c:lblAlgn val="ctr"/>
        <c:lblOffset val="100"/>
        <c:noMultiLvlLbl val="0"/>
      </c:catAx>
      <c:valAx>
        <c:axId val="157345280"/>
        <c:scaling>
          <c:orientation val="minMax"/>
          <c:min val="0"/>
        </c:scaling>
        <c:delete val="0"/>
        <c:axPos val="l"/>
        <c:majorGridlines/>
        <c:numFmt formatCode="#,##0" sourceLinked="1"/>
        <c:majorTickMark val="out"/>
        <c:minorTickMark val="none"/>
        <c:tickLblPos val="nextTo"/>
        <c:crossAx val="15734374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'Forth Valley'!$N$48</c:f>
              <c:strCache>
                <c:ptCount val="1"/>
                <c:pt idx="0">
                  <c:v>Lower Quartile</c:v>
                </c:pt>
              </c:strCache>
            </c:strRef>
          </c:tx>
          <c:cat>
            <c:numRef>
              <c:f>'Forth Valley'!$O$47:$V$47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Valley'!$O$48:$V$48</c:f>
              <c:numCache>
                <c:formatCode>#,##0</c:formatCode>
                <c:ptCount val="8"/>
                <c:pt idx="0">
                  <c:v>750</c:v>
                </c:pt>
                <c:pt idx="1">
                  <c:v>732.5</c:v>
                </c:pt>
                <c:pt idx="2">
                  <c:v>750</c:v>
                </c:pt>
                <c:pt idx="3">
                  <c:v>775</c:v>
                </c:pt>
                <c:pt idx="4">
                  <c:v>775</c:v>
                </c:pt>
                <c:pt idx="5">
                  <c:v>795</c:v>
                </c:pt>
                <c:pt idx="6">
                  <c:v>800</c:v>
                </c:pt>
                <c:pt idx="7">
                  <c:v>875</c:v>
                </c:pt>
              </c:numCache>
            </c:numRef>
          </c:val>
          <c:smooth val="0"/>
        </c:ser>
        <c:ser>
          <c:idx val="1"/>
          <c:order val="1"/>
          <c:tx>
            <c:strRef>
              <c:f>'Forth Valley'!$N$49</c:f>
              <c:strCache>
                <c:ptCount val="1"/>
                <c:pt idx="0">
                  <c:v>Median</c:v>
                </c:pt>
              </c:strCache>
            </c:strRef>
          </c:tx>
          <c:cat>
            <c:numRef>
              <c:f>'Forth Valley'!$O$47:$V$47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Valley'!$O$49:$V$49</c:f>
              <c:numCache>
                <c:formatCode>#,##0</c:formatCode>
                <c:ptCount val="8"/>
                <c:pt idx="0">
                  <c:v>800</c:v>
                </c:pt>
                <c:pt idx="1">
                  <c:v>800</c:v>
                </c:pt>
                <c:pt idx="2">
                  <c:v>850</c:v>
                </c:pt>
                <c:pt idx="3">
                  <c:v>850</c:v>
                </c:pt>
                <c:pt idx="4">
                  <c:v>850</c:v>
                </c:pt>
                <c:pt idx="5">
                  <c:v>850</c:v>
                </c:pt>
                <c:pt idx="6">
                  <c:v>950</c:v>
                </c:pt>
                <c:pt idx="7">
                  <c:v>995</c:v>
                </c:pt>
              </c:numCache>
            </c:numRef>
          </c:val>
          <c:smooth val="0"/>
        </c:ser>
        <c:ser>
          <c:idx val="2"/>
          <c:order val="2"/>
          <c:tx>
            <c:strRef>
              <c:f>'Forth Valley'!$N$50</c:f>
              <c:strCache>
                <c:ptCount val="1"/>
                <c:pt idx="0">
                  <c:v>Mean</c:v>
                </c:pt>
              </c:strCache>
            </c:strRef>
          </c:tx>
          <c:cat>
            <c:numRef>
              <c:f>'Forth Valley'!$O$47:$V$47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Valley'!$O$50:$V$50</c:f>
              <c:numCache>
                <c:formatCode>#,##0</c:formatCode>
                <c:ptCount val="8"/>
                <c:pt idx="0">
                  <c:v>857.08</c:v>
                </c:pt>
                <c:pt idx="1">
                  <c:v>858.02</c:v>
                </c:pt>
                <c:pt idx="2">
                  <c:v>883.77</c:v>
                </c:pt>
                <c:pt idx="3">
                  <c:v>891.69</c:v>
                </c:pt>
                <c:pt idx="4">
                  <c:v>878.77</c:v>
                </c:pt>
                <c:pt idx="5">
                  <c:v>905.72</c:v>
                </c:pt>
                <c:pt idx="6">
                  <c:v>1051.92</c:v>
                </c:pt>
                <c:pt idx="7">
                  <c:v>1094.93</c:v>
                </c:pt>
              </c:numCache>
            </c:numRef>
          </c:val>
          <c:smooth val="0"/>
        </c:ser>
        <c:ser>
          <c:idx val="3"/>
          <c:order val="3"/>
          <c:tx>
            <c:strRef>
              <c:f>'Forth Valley'!$N$51</c:f>
              <c:strCache>
                <c:ptCount val="1"/>
                <c:pt idx="0">
                  <c:v>Upper Quartile</c:v>
                </c:pt>
              </c:strCache>
            </c:strRef>
          </c:tx>
          <c:cat>
            <c:numRef>
              <c:f>'Forth Valley'!$O$47:$V$47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Valley'!$O$51:$V$51</c:f>
              <c:numCache>
                <c:formatCode>#,##0</c:formatCode>
                <c:ptCount val="8"/>
                <c:pt idx="0">
                  <c:v>900</c:v>
                </c:pt>
                <c:pt idx="1">
                  <c:v>900</c:v>
                </c:pt>
                <c:pt idx="2">
                  <c:v>950</c:v>
                </c:pt>
                <c:pt idx="3">
                  <c:v>975</c:v>
                </c:pt>
                <c:pt idx="4">
                  <c:v>900</c:v>
                </c:pt>
                <c:pt idx="5">
                  <c:v>1000</c:v>
                </c:pt>
                <c:pt idx="6">
                  <c:v>1200</c:v>
                </c:pt>
                <c:pt idx="7">
                  <c:v>1295</c:v>
                </c:pt>
              </c:numCache>
            </c:numRef>
          </c:val>
          <c:smooth val="0"/>
        </c:ser>
        <c:dLbls>
          <c:showLegendKey val="0"/>
          <c:showVal val="0"/>
          <c:showCatName val="0"/>
          <c:showSerName val="0"/>
          <c:showPercent val="0"/>
          <c:showBubbleSize val="0"/>
        </c:dLbls>
        <c:marker val="1"/>
        <c:smooth val="0"/>
        <c:axId val="156859776"/>
        <c:axId val="156861568"/>
      </c:lineChart>
      <c:catAx>
        <c:axId val="156859776"/>
        <c:scaling>
          <c:orientation val="minMax"/>
        </c:scaling>
        <c:delete val="0"/>
        <c:axPos val="b"/>
        <c:numFmt formatCode="General" sourceLinked="1"/>
        <c:majorTickMark val="out"/>
        <c:minorTickMark val="none"/>
        <c:tickLblPos val="nextTo"/>
        <c:crossAx val="156861568"/>
        <c:crosses val="autoZero"/>
        <c:auto val="1"/>
        <c:lblAlgn val="ctr"/>
        <c:lblOffset val="100"/>
        <c:noMultiLvlLbl val="0"/>
      </c:catAx>
      <c:valAx>
        <c:axId val="156861568"/>
        <c:scaling>
          <c:orientation val="minMax"/>
          <c:min val="0"/>
        </c:scaling>
        <c:delete val="0"/>
        <c:axPos val="l"/>
        <c:majorGridlines/>
        <c:numFmt formatCode="#,##0" sourceLinked="1"/>
        <c:majorTickMark val="out"/>
        <c:minorTickMark val="none"/>
        <c:tickLblPos val="nextTo"/>
        <c:crossAx val="156859776"/>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'Forth Valley'!$B$70</c:f>
              <c:strCache>
                <c:ptCount val="1"/>
                <c:pt idx="0">
                  <c:v>Lower Quartile</c:v>
                </c:pt>
              </c:strCache>
            </c:strRef>
          </c:tx>
          <c:cat>
            <c:numRef>
              <c:f>'Forth Valley'!$C$69:$J$69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Valley'!$C$70:$J$70</c:f>
              <c:numCache>
                <c:formatCode>#,##0</c:formatCode>
                <c:ptCount val="8"/>
                <c:pt idx="0">
                  <c:v>255</c:v>
                </c:pt>
                <c:pt idx="1">
                  <c:v>250</c:v>
                </c:pt>
                <c:pt idx="2">
                  <c:v>250</c:v>
                </c:pt>
                <c:pt idx="3">
                  <c:v>260</c:v>
                </c:pt>
                <c:pt idx="4">
                  <c:v>270.17</c:v>
                </c:pt>
                <c:pt idx="5">
                  <c:v>272.62</c:v>
                </c:pt>
                <c:pt idx="6">
                  <c:v>294.35000000000002</c:v>
                </c:pt>
                <c:pt idx="7">
                  <c:v>300</c:v>
                </c:pt>
              </c:numCache>
            </c:numRef>
          </c:val>
          <c:smooth val="0"/>
        </c:ser>
        <c:ser>
          <c:idx val="1"/>
          <c:order val="1"/>
          <c:tx>
            <c:strRef>
              <c:f>'Forth Valley'!$B$71</c:f>
              <c:strCache>
                <c:ptCount val="1"/>
                <c:pt idx="0">
                  <c:v>Median</c:v>
                </c:pt>
              </c:strCache>
            </c:strRef>
          </c:tx>
          <c:cat>
            <c:numRef>
              <c:f>'Forth Valley'!$C$69:$J$69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Valley'!$C$71:$J$71</c:f>
              <c:numCache>
                <c:formatCode>#,##0</c:formatCode>
                <c:ptCount val="8"/>
                <c:pt idx="0">
                  <c:v>285</c:v>
                </c:pt>
                <c:pt idx="1">
                  <c:v>275</c:v>
                </c:pt>
                <c:pt idx="2">
                  <c:v>275</c:v>
                </c:pt>
                <c:pt idx="3">
                  <c:v>275</c:v>
                </c:pt>
                <c:pt idx="4">
                  <c:v>305</c:v>
                </c:pt>
                <c:pt idx="5">
                  <c:v>300</c:v>
                </c:pt>
                <c:pt idx="6">
                  <c:v>333</c:v>
                </c:pt>
                <c:pt idx="7">
                  <c:v>340</c:v>
                </c:pt>
              </c:numCache>
            </c:numRef>
          </c:val>
          <c:smooth val="0"/>
        </c:ser>
        <c:ser>
          <c:idx val="2"/>
          <c:order val="2"/>
          <c:tx>
            <c:strRef>
              <c:f>'Forth Valley'!$B$72</c:f>
              <c:strCache>
                <c:ptCount val="1"/>
                <c:pt idx="0">
                  <c:v>Mean</c:v>
                </c:pt>
              </c:strCache>
            </c:strRef>
          </c:tx>
          <c:cat>
            <c:numRef>
              <c:f>'Forth Valley'!$C$69:$J$69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Valley'!$C$72:$J$72</c:f>
              <c:numCache>
                <c:formatCode>#,##0</c:formatCode>
                <c:ptCount val="8"/>
                <c:pt idx="0">
                  <c:v>275.63</c:v>
                </c:pt>
                <c:pt idx="1">
                  <c:v>278.14</c:v>
                </c:pt>
                <c:pt idx="2">
                  <c:v>273.16000000000003</c:v>
                </c:pt>
                <c:pt idx="3">
                  <c:v>284.89</c:v>
                </c:pt>
                <c:pt idx="4">
                  <c:v>308.49</c:v>
                </c:pt>
                <c:pt idx="5">
                  <c:v>307.52</c:v>
                </c:pt>
                <c:pt idx="6">
                  <c:v>350.9</c:v>
                </c:pt>
                <c:pt idx="7">
                  <c:v>357.06</c:v>
                </c:pt>
              </c:numCache>
            </c:numRef>
          </c:val>
          <c:smooth val="0"/>
        </c:ser>
        <c:ser>
          <c:idx val="3"/>
          <c:order val="3"/>
          <c:tx>
            <c:strRef>
              <c:f>'Forth Valley'!$B$73</c:f>
              <c:strCache>
                <c:ptCount val="1"/>
                <c:pt idx="0">
                  <c:v>Upper Quartile</c:v>
                </c:pt>
              </c:strCache>
            </c:strRef>
          </c:tx>
          <c:cat>
            <c:numRef>
              <c:f>'Forth Valley'!$C$69:$J$69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Valley'!$C$73:$J$73</c:f>
              <c:numCache>
                <c:formatCode>#,##0</c:formatCode>
                <c:ptCount val="8"/>
                <c:pt idx="0">
                  <c:v>300</c:v>
                </c:pt>
                <c:pt idx="1">
                  <c:v>297.5</c:v>
                </c:pt>
                <c:pt idx="2">
                  <c:v>300</c:v>
                </c:pt>
                <c:pt idx="3">
                  <c:v>315.47000000000003</c:v>
                </c:pt>
                <c:pt idx="4">
                  <c:v>354.17</c:v>
                </c:pt>
                <c:pt idx="5">
                  <c:v>350</c:v>
                </c:pt>
                <c:pt idx="6">
                  <c:v>375</c:v>
                </c:pt>
                <c:pt idx="7">
                  <c:v>385</c:v>
                </c:pt>
              </c:numCache>
            </c:numRef>
          </c:val>
          <c:smooth val="0"/>
        </c:ser>
        <c:dLbls>
          <c:showLegendKey val="0"/>
          <c:showVal val="0"/>
          <c:showCatName val="0"/>
          <c:showSerName val="0"/>
          <c:showPercent val="0"/>
          <c:showBubbleSize val="0"/>
        </c:dLbls>
        <c:marker val="1"/>
        <c:smooth val="0"/>
        <c:axId val="157600768"/>
        <c:axId val="157881088"/>
      </c:lineChart>
      <c:catAx>
        <c:axId val="157600768"/>
        <c:scaling>
          <c:orientation val="minMax"/>
        </c:scaling>
        <c:delete val="0"/>
        <c:axPos val="b"/>
        <c:numFmt formatCode="General" sourceLinked="1"/>
        <c:majorTickMark val="out"/>
        <c:minorTickMark val="none"/>
        <c:tickLblPos val="nextTo"/>
        <c:crossAx val="157881088"/>
        <c:crosses val="autoZero"/>
        <c:auto val="1"/>
        <c:lblAlgn val="ctr"/>
        <c:lblOffset val="100"/>
        <c:noMultiLvlLbl val="0"/>
      </c:catAx>
      <c:valAx>
        <c:axId val="157881088"/>
        <c:scaling>
          <c:orientation val="minMax"/>
          <c:min val="0"/>
        </c:scaling>
        <c:delete val="0"/>
        <c:axPos val="l"/>
        <c:majorGridlines/>
        <c:numFmt formatCode="#,##0" sourceLinked="1"/>
        <c:majorTickMark val="out"/>
        <c:minorTickMark val="none"/>
        <c:tickLblPos val="nextTo"/>
        <c:crossAx val="15760076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'Forth Valley'!$N$70:$P$70</c:f>
              <c:strCache>
                <c:ptCount val="1"/>
                <c:pt idx="0">
                  <c:v>1 Bedroom </c:v>
                </c:pt>
              </c:strCache>
            </c:strRef>
          </c:tx>
          <c:invertIfNegative val="0"/>
          <c:cat>
            <c:numRef>
              <c:f>'Forth Valley'!$Q$69:$X$69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Valley'!$Q$70:$X$70</c:f>
              <c:numCache>
                <c:formatCode>0</c:formatCode>
                <c:ptCount val="8"/>
                <c:pt idx="0">
                  <c:v>260</c:v>
                </c:pt>
                <c:pt idx="1">
                  <c:v>208</c:v>
                </c:pt>
                <c:pt idx="2">
                  <c:v>217</c:v>
                </c:pt>
                <c:pt idx="3">
                  <c:v>219</c:v>
                </c:pt>
                <c:pt idx="4">
                  <c:v>218</c:v>
                </c:pt>
                <c:pt idx="5">
                  <c:v>300</c:v>
                </c:pt>
                <c:pt idx="6">
                  <c:v>350</c:v>
                </c:pt>
                <c:pt idx="7">
                  <c:v>321</c:v>
                </c:pt>
              </c:numCache>
            </c:numRef>
          </c:val>
        </c:ser>
        <c:ser>
          <c:idx val="1"/>
          <c:order val="1"/>
          <c:tx>
            <c:strRef>
              <c:f>'Forth Valley'!$N$71:$P$71</c:f>
              <c:strCache>
                <c:ptCount val="1"/>
                <c:pt idx="0">
                  <c:v>2 Bedrooms</c:v>
                </c:pt>
              </c:strCache>
            </c:strRef>
          </c:tx>
          <c:invertIfNegative val="0"/>
          <c:cat>
            <c:numRef>
              <c:f>'Forth Valley'!$Q$69:$X$69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Valley'!$Q$71:$X$71</c:f>
              <c:numCache>
                <c:formatCode>0</c:formatCode>
                <c:ptCount val="8"/>
                <c:pt idx="0">
                  <c:v>660</c:v>
                </c:pt>
                <c:pt idx="1">
                  <c:v>576</c:v>
                </c:pt>
                <c:pt idx="2">
                  <c:v>581</c:v>
                </c:pt>
                <c:pt idx="3">
                  <c:v>582</c:v>
                </c:pt>
                <c:pt idx="4">
                  <c:v>540</c:v>
                </c:pt>
                <c:pt idx="5">
                  <c:v>739</c:v>
                </c:pt>
                <c:pt idx="6">
                  <c:v>709</c:v>
                </c:pt>
                <c:pt idx="7">
                  <c:v>491</c:v>
                </c:pt>
              </c:numCache>
            </c:numRef>
          </c:val>
        </c:ser>
        <c:ser>
          <c:idx val="2"/>
          <c:order val="2"/>
          <c:tx>
            <c:strRef>
              <c:f>'Forth Valley'!$N$72:$P$72</c:f>
              <c:strCache>
                <c:ptCount val="1"/>
                <c:pt idx="0">
                  <c:v>3 Bedrooms</c:v>
                </c:pt>
              </c:strCache>
            </c:strRef>
          </c:tx>
          <c:invertIfNegative val="0"/>
          <c:cat>
            <c:numRef>
              <c:f>'Forth Valley'!$Q$69:$X$69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Valley'!$Q$72:$X$72</c:f>
              <c:numCache>
                <c:formatCode>0</c:formatCode>
                <c:ptCount val="8"/>
                <c:pt idx="0">
                  <c:v>301</c:v>
                </c:pt>
                <c:pt idx="1">
                  <c:v>241</c:v>
                </c:pt>
                <c:pt idx="2">
                  <c:v>194</c:v>
                </c:pt>
                <c:pt idx="3">
                  <c:v>199</c:v>
                </c:pt>
                <c:pt idx="4">
                  <c:v>176</c:v>
                </c:pt>
                <c:pt idx="5">
                  <c:v>236</c:v>
                </c:pt>
                <c:pt idx="6">
                  <c:v>286</c:v>
                </c:pt>
                <c:pt idx="7">
                  <c:v>244</c:v>
                </c:pt>
              </c:numCache>
            </c:numRef>
          </c:val>
        </c:ser>
        <c:ser>
          <c:idx val="3"/>
          <c:order val="3"/>
          <c:tx>
            <c:strRef>
              <c:f>'Forth Valley'!$N$73:$P$73</c:f>
              <c:strCache>
                <c:ptCount val="1"/>
                <c:pt idx="0">
                  <c:v>4 Bedrooms</c:v>
                </c:pt>
              </c:strCache>
            </c:strRef>
          </c:tx>
          <c:invertIfNegative val="0"/>
          <c:cat>
            <c:numRef>
              <c:f>'Forth Valley'!$Q$69:$X$69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Valley'!$Q$73:$X$73</c:f>
              <c:numCache>
                <c:formatCode>0</c:formatCode>
                <c:ptCount val="8"/>
                <c:pt idx="0">
                  <c:v>130</c:v>
                </c:pt>
                <c:pt idx="1">
                  <c:v>144</c:v>
                </c:pt>
                <c:pt idx="2">
                  <c:v>114</c:v>
                </c:pt>
                <c:pt idx="3">
                  <c:v>71</c:v>
                </c:pt>
                <c:pt idx="4">
                  <c:v>73</c:v>
                </c:pt>
                <c:pt idx="5">
                  <c:v>83</c:v>
                </c:pt>
                <c:pt idx="6">
                  <c:v>100</c:v>
                </c:pt>
                <c:pt idx="7">
                  <c:v>75</c:v>
                </c:pt>
              </c:numCache>
            </c:numRef>
          </c:val>
        </c:ser>
        <c:ser>
          <c:idx val="4"/>
          <c:order val="4"/>
          <c:tx>
            <c:strRef>
              <c:f>'Forth Valley'!$N$74:$P$74</c:f>
              <c:strCache>
                <c:ptCount val="1"/>
                <c:pt idx="0">
                  <c:v>1 Bedroom Shared</c:v>
                </c:pt>
              </c:strCache>
            </c:strRef>
          </c:tx>
          <c:invertIfNegative val="0"/>
          <c:cat>
            <c:numRef>
              <c:f>'Forth Valley'!$Q$69:$X$69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Valley'!$Q$74:$X$74</c:f>
              <c:numCache>
                <c:formatCode>0</c:formatCode>
                <c:ptCount val="8"/>
                <c:pt idx="0">
                  <c:v>37</c:v>
                </c:pt>
                <c:pt idx="1">
                  <c:v>56</c:v>
                </c:pt>
                <c:pt idx="2">
                  <c:v>67</c:v>
                </c:pt>
                <c:pt idx="3">
                  <c:v>85</c:v>
                </c:pt>
                <c:pt idx="4">
                  <c:v>108</c:v>
                </c:pt>
                <c:pt idx="5">
                  <c:v>135</c:v>
                </c:pt>
                <c:pt idx="6">
                  <c:v>105</c:v>
                </c:pt>
                <c:pt idx="7">
                  <c:v>137</c:v>
                </c:pt>
              </c:numCache>
            </c:numRef>
          </c:val>
        </c:ser>
        <c:dLbls>
          <c:showLegendKey val="0"/>
          <c:showVal val="0"/>
          <c:showCatName val="0"/>
          <c:showSerName val="0"/>
          <c:showPercent val="0"/>
          <c:showBubbleSize val="0"/>
        </c:dLbls>
        <c:gapWidth val="150"/>
        <c:overlap val="100"/>
        <c:axId val="157912448"/>
        <c:axId val="157918336"/>
      </c:barChart>
      <c:catAx>
        <c:axId val="157912448"/>
        <c:scaling>
          <c:orientation val="minMax"/>
        </c:scaling>
        <c:delete val="0"/>
        <c:axPos val="b"/>
        <c:numFmt formatCode="General" sourceLinked="1"/>
        <c:majorTickMark val="out"/>
        <c:minorTickMark val="none"/>
        <c:tickLblPos val="nextTo"/>
        <c:crossAx val="157918336"/>
        <c:crosses val="autoZero"/>
        <c:auto val="1"/>
        <c:lblAlgn val="ctr"/>
        <c:lblOffset val="100"/>
        <c:noMultiLvlLbl val="0"/>
      </c:catAx>
      <c:valAx>
        <c:axId val="157918336"/>
        <c:scaling>
          <c:orientation val="minMax"/>
        </c:scaling>
        <c:delete val="0"/>
        <c:axPos val="l"/>
        <c:majorGridlines/>
        <c:numFmt formatCode="0%" sourceLinked="1"/>
        <c:majorTickMark val="out"/>
        <c:minorTickMark val="none"/>
        <c:tickLblPos val="nextTo"/>
        <c:crossAx val="157912448"/>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'Forth Valley'!$AI$93</c:f>
              <c:strCache>
                <c:ptCount val="1"/>
                <c:pt idx="0">
                  <c:v>Scotland</c:v>
                </c:pt>
              </c:strCache>
            </c:strRef>
          </c:tx>
          <c:dLbls>
            <c:dLbl>
              <c:idx val="0"/>
              <c:layout>
                <c:manualLayout>
                  <c:x val="-6.0176040000276994E-2"/>
                  <c:y val="-4.6195238916743257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5280206394155368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'Forth Valley'!$AI$94</c:f>
              <c:strCache>
                <c:ptCount val="1"/>
                <c:pt idx="0">
                  <c:v>Forth Valley</c:v>
                </c:pt>
              </c:strCache>
            </c:strRef>
          </c:tx>
          <c:dLbls>
            <c:dLbl>
              <c:idx val="7"/>
              <c:layout>
                <c:manualLayout>
                  <c:x val="-5.4657996246511402E-2"/>
                  <c:y val="6.5280206394155368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Valley'!$AJ$94:$AQ$94</c:f>
              <c:numCache>
                <c:formatCode>0</c:formatCode>
                <c:ptCount val="8"/>
                <c:pt idx="0">
                  <c:v>492.41</c:v>
                </c:pt>
                <c:pt idx="1">
                  <c:v>506.53</c:v>
                </c:pt>
                <c:pt idx="2">
                  <c:v>510.32</c:v>
                </c:pt>
                <c:pt idx="3">
                  <c:v>505.6</c:v>
                </c:pt>
                <c:pt idx="4">
                  <c:v>506.37</c:v>
                </c:pt>
                <c:pt idx="5">
                  <c:v>508.44</c:v>
                </c:pt>
                <c:pt idx="6">
                  <c:v>529.72</c:v>
                </c:pt>
                <c:pt idx="7">
                  <c:v>562.54999999999995</c:v>
                </c:pt>
              </c:numCache>
            </c:numRef>
          </c:val>
          <c:smooth val="0"/>
        </c:ser>
        <c:dLbls>
          <c:showLegendKey val="0"/>
          <c:showVal val="0"/>
          <c:showCatName val="0"/>
          <c:showSerName val="0"/>
          <c:showPercent val="0"/>
          <c:showBubbleSize val="0"/>
        </c:dLbls>
        <c:marker val="1"/>
        <c:smooth val="0"/>
        <c:axId val="158030080"/>
        <c:axId val="158040064"/>
      </c:lineChart>
      <c:catAx>
        <c:axId val="158030080"/>
        <c:scaling>
          <c:orientation val="minMax"/>
        </c:scaling>
        <c:delete val="0"/>
        <c:axPos val="b"/>
        <c:numFmt formatCode="General" sourceLinked="1"/>
        <c:majorTickMark val="out"/>
        <c:minorTickMark val="none"/>
        <c:tickLblPos val="nextTo"/>
        <c:crossAx val="158040064"/>
        <c:crosses val="autoZero"/>
        <c:auto val="1"/>
        <c:lblAlgn val="ctr"/>
        <c:lblOffset val="100"/>
        <c:noMultiLvlLbl val="0"/>
      </c:catAx>
      <c:valAx>
        <c:axId val="158040064"/>
        <c:scaling>
          <c:orientation val="minMax"/>
        </c:scaling>
        <c:delete val="0"/>
        <c:axPos val="l"/>
        <c:majorGridlines/>
        <c:numFmt formatCode="#,##0" sourceLinked="1"/>
        <c:majorTickMark val="out"/>
        <c:minorTickMark val="none"/>
        <c:tickLblPos val="nextTo"/>
        <c:crossAx val="158030080"/>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'Forth Valley'!$B$26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Valley'!$C$26:$J$26</c:f>
              <c:numCache>
                <c:formatCode>#,##0</c:formatCode>
                <c:ptCount val="8"/>
                <c:pt idx="0">
                  <c:v>350</c:v>
                </c:pt>
                <c:pt idx="1">
                  <c:v>350</c:v>
                </c:pt>
                <c:pt idx="2">
                  <c:v>350</c:v>
                </c:pt>
                <c:pt idx="3">
                  <c:v>350</c:v>
                </c:pt>
                <c:pt idx="4">
                  <c:v>350</c:v>
                </c:pt>
                <c:pt idx="5">
                  <c:v>357.5</c:v>
                </c:pt>
                <c:pt idx="6">
                  <c:v>355</c:v>
                </c:pt>
                <c:pt idx="7">
                  <c:v>350</c:v>
                </c:pt>
              </c:numCache>
            </c:numRef>
          </c:val>
          <c:smooth val="0"/>
        </c:ser>
        <c:ser>
          <c:idx val="1"/>
          <c:order val="1"/>
          <c:tx>
            <c:strRef>
              <c:f>'Forth Valley'!$B$27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Valley'!$C$27:$J$27</c:f>
              <c:numCache>
                <c:formatCode>#,##0</c:formatCode>
                <c:ptCount val="8"/>
                <c:pt idx="0">
                  <c:v>375</c:v>
                </c:pt>
                <c:pt idx="1">
                  <c:v>385</c:v>
                </c:pt>
                <c:pt idx="2">
                  <c:v>395</c:v>
                </c:pt>
                <c:pt idx="3">
                  <c:v>390</c:v>
                </c:pt>
                <c:pt idx="4">
                  <c:v>392.5</c:v>
                </c:pt>
                <c:pt idx="5">
                  <c:v>380</c:v>
                </c:pt>
                <c:pt idx="6">
                  <c:v>395</c:v>
                </c:pt>
                <c:pt idx="7">
                  <c:v>395</c:v>
                </c:pt>
              </c:numCache>
            </c:numRef>
          </c:val>
          <c:smooth val="0"/>
        </c:ser>
        <c:ser>
          <c:idx val="2"/>
          <c:order val="2"/>
          <c:tx>
            <c:strRef>
              <c:f>'Forth Valley'!$B$28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Valley'!$C$28:$J$28</c:f>
              <c:numCache>
                <c:formatCode>#,##0</c:formatCode>
                <c:ptCount val="8"/>
                <c:pt idx="0">
                  <c:v>386.8</c:v>
                </c:pt>
                <c:pt idx="1">
                  <c:v>384.61</c:v>
                </c:pt>
                <c:pt idx="2">
                  <c:v>392.76</c:v>
                </c:pt>
                <c:pt idx="3">
                  <c:v>388.84</c:v>
                </c:pt>
                <c:pt idx="4">
                  <c:v>387.39</c:v>
                </c:pt>
                <c:pt idx="5">
                  <c:v>396.32</c:v>
                </c:pt>
                <c:pt idx="6">
                  <c:v>407.52</c:v>
                </c:pt>
                <c:pt idx="7">
                  <c:v>414.77</c:v>
                </c:pt>
              </c:numCache>
            </c:numRef>
          </c:val>
          <c:smooth val="0"/>
        </c:ser>
        <c:ser>
          <c:idx val="3"/>
          <c:order val="3"/>
          <c:tx>
            <c:strRef>
              <c:f>'Forth Valley'!$B$29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Valley'!$C$29:$J$29</c:f>
              <c:numCache>
                <c:formatCode>#,##0</c:formatCode>
                <c:ptCount val="8"/>
                <c:pt idx="0">
                  <c:v>417.5</c:v>
                </c:pt>
                <c:pt idx="1">
                  <c:v>400</c:v>
                </c:pt>
                <c:pt idx="2">
                  <c:v>425</c:v>
                </c:pt>
                <c:pt idx="3">
                  <c:v>425</c:v>
                </c:pt>
                <c:pt idx="4">
                  <c:v>425</c:v>
                </c:pt>
                <c:pt idx="5">
                  <c:v>425</c:v>
                </c:pt>
                <c:pt idx="6">
                  <c:v>450</c:v>
                </c:pt>
                <c:pt idx="7">
                  <c:v>450</c:v>
                </c:pt>
              </c:numCache>
            </c:numRef>
          </c:val>
          <c:smooth val="0"/>
        </c:ser>
        <c:dLbls>
          <c:showLegendKey val="0"/>
          <c:showVal val="0"/>
          <c:showCatName val="0"/>
          <c:showSerName val="0"/>
          <c:showPercent val="0"/>
          <c:showBubbleSize val="0"/>
        </c:dLbls>
        <c:marker val="1"/>
        <c:smooth val="0"/>
        <c:axId val="158075136"/>
        <c:axId val="158085120"/>
      </c:lineChart>
      <c:catAx>
        <c:axId val="158075136"/>
        <c:scaling>
          <c:orientation val="minMax"/>
        </c:scaling>
        <c:delete val="0"/>
        <c:axPos val="b"/>
        <c:numFmt formatCode="General" sourceLinked="1"/>
        <c:majorTickMark val="out"/>
        <c:minorTickMark val="none"/>
        <c:tickLblPos val="nextTo"/>
        <c:crossAx val="158085120"/>
        <c:crosses val="autoZero"/>
        <c:auto val="1"/>
        <c:lblAlgn val="ctr"/>
        <c:lblOffset val="100"/>
        <c:noMultiLvlLbl val="0"/>
      </c:catAx>
      <c:valAx>
        <c:axId val="158085120"/>
        <c:scaling>
          <c:orientation val="minMax"/>
          <c:min val="0"/>
        </c:scaling>
        <c:delete val="0"/>
        <c:axPos val="l"/>
        <c:majorGridlines/>
        <c:numFmt formatCode="#,##0" sourceLinked="1"/>
        <c:majorTickMark val="out"/>
        <c:minorTickMark val="none"/>
        <c:tickLblPos val="nextTo"/>
        <c:crossAx val="158075136"/>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'Forth Valley'!$N$26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Valley'!$O$26:$V$26</c:f>
              <c:numCache>
                <c:formatCode>#,##0</c:formatCode>
                <c:ptCount val="8"/>
                <c:pt idx="0">
                  <c:v>435</c:v>
                </c:pt>
                <c:pt idx="1">
                  <c:v>450</c:v>
                </c:pt>
                <c:pt idx="2">
                  <c:v>450</c:v>
                </c:pt>
                <c:pt idx="3">
                  <c:v>450</c:v>
                </c:pt>
                <c:pt idx="4">
                  <c:v>435</c:v>
                </c:pt>
                <c:pt idx="5">
                  <c:v>450</c:v>
                </c:pt>
                <c:pt idx="6">
                  <c:v>450</c:v>
                </c:pt>
                <c:pt idx="7">
                  <c:v>475</c:v>
                </c:pt>
              </c:numCache>
            </c:numRef>
          </c:val>
          <c:smooth val="0"/>
        </c:ser>
        <c:ser>
          <c:idx val="1"/>
          <c:order val="1"/>
          <c:tx>
            <c:strRef>
              <c:f>'Forth Valley'!$N$27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Valley'!$O$27:$V$27</c:f>
              <c:numCache>
                <c:formatCode>#,##0</c:formatCode>
                <c:ptCount val="8"/>
                <c:pt idx="0">
                  <c:v>482.5</c:v>
                </c:pt>
                <c:pt idx="1">
                  <c:v>495</c:v>
                </c:pt>
                <c:pt idx="2">
                  <c:v>500</c:v>
                </c:pt>
                <c:pt idx="3">
                  <c:v>495</c:v>
                </c:pt>
                <c:pt idx="4">
                  <c:v>495</c:v>
                </c:pt>
                <c:pt idx="5">
                  <c:v>495</c:v>
                </c:pt>
                <c:pt idx="6">
                  <c:v>510</c:v>
                </c:pt>
                <c:pt idx="7">
                  <c:v>550</c:v>
                </c:pt>
              </c:numCache>
            </c:numRef>
          </c:val>
          <c:smooth val="0"/>
        </c:ser>
        <c:ser>
          <c:idx val="2"/>
          <c:order val="2"/>
          <c:tx>
            <c:strRef>
              <c:f>'Forth Valley'!$N$28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Valley'!$O$28:$V$28</c:f>
              <c:numCache>
                <c:formatCode>#,##0</c:formatCode>
                <c:ptCount val="8"/>
                <c:pt idx="0">
                  <c:v>492.41</c:v>
                </c:pt>
                <c:pt idx="1">
                  <c:v>506.53</c:v>
                </c:pt>
                <c:pt idx="2">
                  <c:v>510.32</c:v>
                </c:pt>
                <c:pt idx="3">
                  <c:v>505.6</c:v>
                </c:pt>
                <c:pt idx="4">
                  <c:v>506.37</c:v>
                </c:pt>
                <c:pt idx="5">
                  <c:v>508.44</c:v>
                </c:pt>
                <c:pt idx="6">
                  <c:v>529.72</c:v>
                </c:pt>
                <c:pt idx="7">
                  <c:v>562.54999999999995</c:v>
                </c:pt>
              </c:numCache>
            </c:numRef>
          </c:val>
          <c:smooth val="0"/>
        </c:ser>
        <c:ser>
          <c:idx val="3"/>
          <c:order val="3"/>
          <c:tx>
            <c:strRef>
              <c:f>'Forth Valley'!$N$29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Valley'!$O$29:$V$29</c:f>
              <c:numCache>
                <c:formatCode>#,##0</c:formatCode>
                <c:ptCount val="8"/>
                <c:pt idx="0">
                  <c:v>550</c:v>
                </c:pt>
                <c:pt idx="1">
                  <c:v>550</c:v>
                </c:pt>
                <c:pt idx="2">
                  <c:v>550</c:v>
                </c:pt>
                <c:pt idx="3">
                  <c:v>550</c:v>
                </c:pt>
                <c:pt idx="4">
                  <c:v>550</c:v>
                </c:pt>
                <c:pt idx="5">
                  <c:v>550</c:v>
                </c:pt>
                <c:pt idx="6">
                  <c:v>595</c:v>
                </c:pt>
                <c:pt idx="7">
                  <c:v>625</c:v>
                </c:pt>
              </c:numCache>
            </c:numRef>
          </c:val>
          <c:smooth val="0"/>
        </c:ser>
        <c:dLbls>
          <c:showLegendKey val="0"/>
          <c:showVal val="0"/>
          <c:showCatName val="0"/>
          <c:showSerName val="0"/>
          <c:showPercent val="0"/>
          <c:showBubbleSize val="0"/>
        </c:dLbls>
        <c:marker val="1"/>
        <c:smooth val="0"/>
        <c:axId val="158111616"/>
        <c:axId val="158113152"/>
      </c:lineChart>
      <c:catAx>
        <c:axId val="158111616"/>
        <c:scaling>
          <c:orientation val="minMax"/>
        </c:scaling>
        <c:delete val="0"/>
        <c:axPos val="b"/>
        <c:numFmt formatCode="General" sourceLinked="1"/>
        <c:majorTickMark val="out"/>
        <c:minorTickMark val="none"/>
        <c:tickLblPos val="nextTo"/>
        <c:crossAx val="158113152"/>
        <c:crosses val="autoZero"/>
        <c:auto val="1"/>
        <c:lblAlgn val="ctr"/>
        <c:lblOffset val="100"/>
        <c:noMultiLvlLbl val="0"/>
      </c:catAx>
      <c:valAx>
        <c:axId val="158113152"/>
        <c:scaling>
          <c:orientation val="minMax"/>
          <c:min val="0"/>
        </c:scaling>
        <c:delete val="0"/>
        <c:axPos val="l"/>
        <c:majorGridlines/>
        <c:numFmt formatCode="#,##0" sourceLinked="1"/>
        <c:majorTickMark val="out"/>
        <c:minorTickMark val="none"/>
        <c:tickLblPos val="nextTo"/>
        <c:crossAx val="15811161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'Forth Valley'!$B$48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Valley'!$C$48:$J$48</c:f>
              <c:numCache>
                <c:formatCode>#,##0</c:formatCode>
                <c:ptCount val="8"/>
                <c:pt idx="0">
                  <c:v>525</c:v>
                </c:pt>
                <c:pt idx="1">
                  <c:v>545</c:v>
                </c:pt>
                <c:pt idx="2">
                  <c:v>545</c:v>
                </c:pt>
                <c:pt idx="3">
                  <c:v>550</c:v>
                </c:pt>
                <c:pt idx="4">
                  <c:v>525</c:v>
                </c:pt>
                <c:pt idx="5">
                  <c:v>525</c:v>
                </c:pt>
                <c:pt idx="6">
                  <c:v>545</c:v>
                </c:pt>
                <c:pt idx="7">
                  <c:v>595</c:v>
                </c:pt>
              </c:numCache>
            </c:numRef>
          </c:val>
          <c:smooth val="0"/>
        </c:ser>
        <c:ser>
          <c:idx val="1"/>
          <c:order val="1"/>
          <c:tx>
            <c:strRef>
              <c:f>'Forth Valley'!$B$49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Valley'!$C$49:$J$49</c:f>
              <c:numCache>
                <c:formatCode>#,##0</c:formatCode>
                <c:ptCount val="8"/>
                <c:pt idx="0">
                  <c:v>600</c:v>
                </c:pt>
                <c:pt idx="1">
                  <c:v>600</c:v>
                </c:pt>
                <c:pt idx="2">
                  <c:v>625</c:v>
                </c:pt>
                <c:pt idx="3">
                  <c:v>600</c:v>
                </c:pt>
                <c:pt idx="4">
                  <c:v>595</c:v>
                </c:pt>
                <c:pt idx="5">
                  <c:v>600</c:v>
                </c:pt>
                <c:pt idx="6">
                  <c:v>650</c:v>
                </c:pt>
                <c:pt idx="7">
                  <c:v>695</c:v>
                </c:pt>
              </c:numCache>
            </c:numRef>
          </c:val>
          <c:smooth val="0"/>
        </c:ser>
        <c:ser>
          <c:idx val="2"/>
          <c:order val="2"/>
          <c:tx>
            <c:strRef>
              <c:f>'Forth Valley'!$B$50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Valley'!$C$50:$J$50</c:f>
              <c:numCache>
                <c:formatCode>#,##0</c:formatCode>
                <c:ptCount val="8"/>
                <c:pt idx="0">
                  <c:v>642.74</c:v>
                </c:pt>
                <c:pt idx="1">
                  <c:v>626.70000000000005</c:v>
                </c:pt>
                <c:pt idx="2">
                  <c:v>647.5</c:v>
                </c:pt>
                <c:pt idx="3">
                  <c:v>637.34</c:v>
                </c:pt>
                <c:pt idx="4">
                  <c:v>637.21</c:v>
                </c:pt>
                <c:pt idx="5">
                  <c:v>633.64</c:v>
                </c:pt>
                <c:pt idx="6">
                  <c:v>677.94</c:v>
                </c:pt>
                <c:pt idx="7">
                  <c:v>752.01</c:v>
                </c:pt>
              </c:numCache>
            </c:numRef>
          </c:val>
          <c:smooth val="0"/>
        </c:ser>
        <c:ser>
          <c:idx val="3"/>
          <c:order val="3"/>
          <c:tx>
            <c:strRef>
              <c:f>'Forth Valley'!$B$51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Valley'!$C$51:$J$51</c:f>
              <c:numCache>
                <c:formatCode>#,##0</c:formatCode>
                <c:ptCount val="8"/>
                <c:pt idx="0">
                  <c:v>700</c:v>
                </c:pt>
                <c:pt idx="1">
                  <c:v>695</c:v>
                </c:pt>
                <c:pt idx="2">
                  <c:v>725</c:v>
                </c:pt>
                <c:pt idx="3">
                  <c:v>695</c:v>
                </c:pt>
                <c:pt idx="4">
                  <c:v>750</c:v>
                </c:pt>
                <c:pt idx="5">
                  <c:v>695</c:v>
                </c:pt>
                <c:pt idx="6">
                  <c:v>750</c:v>
                </c:pt>
                <c:pt idx="7">
                  <c:v>850</c:v>
                </c:pt>
              </c:numCache>
            </c:numRef>
          </c:val>
          <c:smooth val="0"/>
        </c:ser>
        <c:dLbls>
          <c:showLegendKey val="0"/>
          <c:showVal val="0"/>
          <c:showCatName val="0"/>
          <c:showSerName val="0"/>
          <c:showPercent val="0"/>
          <c:showBubbleSize val="0"/>
        </c:dLbls>
        <c:marker val="1"/>
        <c:smooth val="0"/>
        <c:axId val="157636096"/>
        <c:axId val="157637632"/>
      </c:lineChart>
      <c:catAx>
        <c:axId val="157636096"/>
        <c:scaling>
          <c:orientation val="minMax"/>
        </c:scaling>
        <c:delete val="0"/>
        <c:axPos val="b"/>
        <c:numFmt formatCode="General" sourceLinked="1"/>
        <c:majorTickMark val="out"/>
        <c:minorTickMark val="none"/>
        <c:tickLblPos val="nextTo"/>
        <c:crossAx val="157637632"/>
        <c:crosses val="autoZero"/>
        <c:auto val="1"/>
        <c:lblAlgn val="ctr"/>
        <c:lblOffset val="100"/>
        <c:noMultiLvlLbl val="0"/>
      </c:catAx>
      <c:valAx>
        <c:axId val="157637632"/>
        <c:scaling>
          <c:orientation val="minMax"/>
          <c:min val="0"/>
        </c:scaling>
        <c:delete val="0"/>
        <c:axPos val="l"/>
        <c:majorGridlines/>
        <c:numFmt formatCode="#,##0" sourceLinked="1"/>
        <c:majorTickMark val="out"/>
        <c:minorTickMark val="none"/>
        <c:tickLblPos val="nextTo"/>
        <c:crossAx val="157636096"/>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'Forth Valley'!$N$48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Valley'!$O$48:$V$48</c:f>
              <c:numCache>
                <c:formatCode>#,##0</c:formatCode>
                <c:ptCount val="8"/>
                <c:pt idx="0">
                  <c:v>750</c:v>
                </c:pt>
                <c:pt idx="1">
                  <c:v>732.5</c:v>
                </c:pt>
                <c:pt idx="2">
                  <c:v>750</c:v>
                </c:pt>
                <c:pt idx="3">
                  <c:v>775</c:v>
                </c:pt>
                <c:pt idx="4">
                  <c:v>775</c:v>
                </c:pt>
                <c:pt idx="5">
                  <c:v>795</c:v>
                </c:pt>
                <c:pt idx="6">
                  <c:v>800</c:v>
                </c:pt>
                <c:pt idx="7">
                  <c:v>875</c:v>
                </c:pt>
              </c:numCache>
            </c:numRef>
          </c:val>
          <c:smooth val="0"/>
        </c:ser>
        <c:ser>
          <c:idx val="1"/>
          <c:order val="1"/>
          <c:tx>
            <c:strRef>
              <c:f>'Forth Valley'!$N$49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Valley'!$O$49:$V$49</c:f>
              <c:numCache>
                <c:formatCode>#,##0</c:formatCode>
                <c:ptCount val="8"/>
                <c:pt idx="0">
                  <c:v>800</c:v>
                </c:pt>
                <c:pt idx="1">
                  <c:v>800</c:v>
                </c:pt>
                <c:pt idx="2">
                  <c:v>850</c:v>
                </c:pt>
                <c:pt idx="3">
                  <c:v>850</c:v>
                </c:pt>
                <c:pt idx="4">
                  <c:v>850</c:v>
                </c:pt>
                <c:pt idx="5">
                  <c:v>850</c:v>
                </c:pt>
                <c:pt idx="6">
                  <c:v>950</c:v>
                </c:pt>
                <c:pt idx="7">
                  <c:v>995</c:v>
                </c:pt>
              </c:numCache>
            </c:numRef>
          </c:val>
          <c:smooth val="0"/>
        </c:ser>
        <c:ser>
          <c:idx val="2"/>
          <c:order val="2"/>
          <c:tx>
            <c:strRef>
              <c:f>'Forth Valley'!$N$50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Valley'!$O$50:$V$50</c:f>
              <c:numCache>
                <c:formatCode>#,##0</c:formatCode>
                <c:ptCount val="8"/>
                <c:pt idx="0">
                  <c:v>857.08</c:v>
                </c:pt>
                <c:pt idx="1">
                  <c:v>858.02</c:v>
                </c:pt>
                <c:pt idx="2">
                  <c:v>883.77</c:v>
                </c:pt>
                <c:pt idx="3">
                  <c:v>891.69</c:v>
                </c:pt>
                <c:pt idx="4">
                  <c:v>878.77</c:v>
                </c:pt>
                <c:pt idx="5">
                  <c:v>905.72</c:v>
                </c:pt>
                <c:pt idx="6">
                  <c:v>1051.92</c:v>
                </c:pt>
                <c:pt idx="7">
                  <c:v>1094.93</c:v>
                </c:pt>
              </c:numCache>
            </c:numRef>
          </c:val>
          <c:smooth val="0"/>
        </c:ser>
        <c:ser>
          <c:idx val="3"/>
          <c:order val="3"/>
          <c:tx>
            <c:strRef>
              <c:f>'Forth Valley'!$N$51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Valley'!$O$51:$V$51</c:f>
              <c:numCache>
                <c:formatCode>#,##0</c:formatCode>
                <c:ptCount val="8"/>
                <c:pt idx="0">
                  <c:v>900</c:v>
                </c:pt>
                <c:pt idx="1">
                  <c:v>900</c:v>
                </c:pt>
                <c:pt idx="2">
                  <c:v>950</c:v>
                </c:pt>
                <c:pt idx="3">
                  <c:v>975</c:v>
                </c:pt>
                <c:pt idx="4">
                  <c:v>900</c:v>
                </c:pt>
                <c:pt idx="5">
                  <c:v>1000</c:v>
                </c:pt>
                <c:pt idx="6">
                  <c:v>1200</c:v>
                </c:pt>
                <c:pt idx="7">
                  <c:v>1295</c:v>
                </c:pt>
              </c:numCache>
            </c:numRef>
          </c:val>
          <c:smooth val="0"/>
        </c:ser>
        <c:dLbls>
          <c:showLegendKey val="0"/>
          <c:showVal val="0"/>
          <c:showCatName val="0"/>
          <c:showSerName val="0"/>
          <c:showPercent val="0"/>
          <c:showBubbleSize val="0"/>
        </c:dLbls>
        <c:marker val="1"/>
        <c:smooth val="0"/>
        <c:axId val="157672576"/>
        <c:axId val="157674112"/>
      </c:lineChart>
      <c:catAx>
        <c:axId val="157672576"/>
        <c:scaling>
          <c:orientation val="minMax"/>
        </c:scaling>
        <c:delete val="0"/>
        <c:axPos val="b"/>
        <c:numFmt formatCode="General" sourceLinked="1"/>
        <c:majorTickMark val="out"/>
        <c:minorTickMark val="none"/>
        <c:tickLblPos val="nextTo"/>
        <c:crossAx val="157674112"/>
        <c:crosses val="autoZero"/>
        <c:auto val="1"/>
        <c:lblAlgn val="ctr"/>
        <c:lblOffset val="100"/>
        <c:noMultiLvlLbl val="0"/>
      </c:catAx>
      <c:valAx>
        <c:axId val="157674112"/>
        <c:scaling>
          <c:orientation val="minMax"/>
          <c:min val="0"/>
        </c:scaling>
        <c:delete val="0"/>
        <c:axPos val="l"/>
        <c:majorGridlines/>
        <c:numFmt formatCode="#,##0" sourceLinked="1"/>
        <c:majorTickMark val="out"/>
        <c:minorTickMark val="none"/>
        <c:tickLblPos val="nextTo"/>
        <c:crossAx val="157672576"/>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'Forth Valley'!$B$70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Valley'!$C$70:$J$70</c:f>
              <c:numCache>
                <c:formatCode>#,##0</c:formatCode>
                <c:ptCount val="8"/>
                <c:pt idx="0">
                  <c:v>255</c:v>
                </c:pt>
                <c:pt idx="1">
                  <c:v>250</c:v>
                </c:pt>
                <c:pt idx="2">
                  <c:v>250</c:v>
                </c:pt>
                <c:pt idx="3">
                  <c:v>260</c:v>
                </c:pt>
                <c:pt idx="4">
                  <c:v>270.17</c:v>
                </c:pt>
                <c:pt idx="5">
                  <c:v>272.62</c:v>
                </c:pt>
                <c:pt idx="6">
                  <c:v>294.35000000000002</c:v>
                </c:pt>
                <c:pt idx="7">
                  <c:v>300</c:v>
                </c:pt>
              </c:numCache>
            </c:numRef>
          </c:val>
          <c:smooth val="0"/>
        </c:ser>
        <c:ser>
          <c:idx val="1"/>
          <c:order val="1"/>
          <c:tx>
            <c:strRef>
              <c:f>'Forth Valley'!$B$71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Valley'!$C$71:$J$71</c:f>
              <c:numCache>
                <c:formatCode>#,##0</c:formatCode>
                <c:ptCount val="8"/>
                <c:pt idx="0">
                  <c:v>285</c:v>
                </c:pt>
                <c:pt idx="1">
                  <c:v>275</c:v>
                </c:pt>
                <c:pt idx="2">
                  <c:v>275</c:v>
                </c:pt>
                <c:pt idx="3">
                  <c:v>275</c:v>
                </c:pt>
                <c:pt idx="4">
                  <c:v>305</c:v>
                </c:pt>
                <c:pt idx="5">
                  <c:v>300</c:v>
                </c:pt>
                <c:pt idx="6">
                  <c:v>333</c:v>
                </c:pt>
                <c:pt idx="7">
                  <c:v>340</c:v>
                </c:pt>
              </c:numCache>
            </c:numRef>
          </c:val>
          <c:smooth val="0"/>
        </c:ser>
        <c:ser>
          <c:idx val="2"/>
          <c:order val="2"/>
          <c:tx>
            <c:strRef>
              <c:f>'Forth Valley'!$B$72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Valley'!$C$72:$J$72</c:f>
              <c:numCache>
                <c:formatCode>#,##0</c:formatCode>
                <c:ptCount val="8"/>
                <c:pt idx="0">
                  <c:v>275.63</c:v>
                </c:pt>
                <c:pt idx="1">
                  <c:v>278.14</c:v>
                </c:pt>
                <c:pt idx="2">
                  <c:v>273.16000000000003</c:v>
                </c:pt>
                <c:pt idx="3">
                  <c:v>284.89</c:v>
                </c:pt>
                <c:pt idx="4">
                  <c:v>308.49</c:v>
                </c:pt>
                <c:pt idx="5">
                  <c:v>307.52</c:v>
                </c:pt>
                <c:pt idx="6">
                  <c:v>350.9</c:v>
                </c:pt>
                <c:pt idx="7">
                  <c:v>357.06</c:v>
                </c:pt>
              </c:numCache>
            </c:numRef>
          </c:val>
          <c:smooth val="0"/>
        </c:ser>
        <c:ser>
          <c:idx val="3"/>
          <c:order val="3"/>
          <c:tx>
            <c:strRef>
              <c:f>'Forth Valley'!$B$73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Valley'!$C$73:$J$73</c:f>
              <c:numCache>
                <c:formatCode>#,##0</c:formatCode>
                <c:ptCount val="8"/>
                <c:pt idx="0">
                  <c:v>300</c:v>
                </c:pt>
                <c:pt idx="1">
                  <c:v>297.5</c:v>
                </c:pt>
                <c:pt idx="2">
                  <c:v>300</c:v>
                </c:pt>
                <c:pt idx="3">
                  <c:v>315.47000000000003</c:v>
                </c:pt>
                <c:pt idx="4">
                  <c:v>354.17</c:v>
                </c:pt>
                <c:pt idx="5">
                  <c:v>350</c:v>
                </c:pt>
                <c:pt idx="6">
                  <c:v>375</c:v>
                </c:pt>
                <c:pt idx="7">
                  <c:v>385</c:v>
                </c:pt>
              </c:numCache>
            </c:numRef>
          </c:val>
          <c:smooth val="0"/>
        </c:ser>
        <c:dLbls>
          <c:showLegendKey val="0"/>
          <c:showVal val="0"/>
          <c:showCatName val="0"/>
          <c:showSerName val="0"/>
          <c:showPercent val="0"/>
          <c:showBubbleSize val="0"/>
        </c:dLbls>
        <c:marker val="1"/>
        <c:smooth val="0"/>
        <c:axId val="157704960"/>
        <c:axId val="157706496"/>
      </c:lineChart>
      <c:catAx>
        <c:axId val="157704960"/>
        <c:scaling>
          <c:orientation val="minMax"/>
        </c:scaling>
        <c:delete val="0"/>
        <c:axPos val="b"/>
        <c:numFmt formatCode="General" sourceLinked="1"/>
        <c:majorTickMark val="out"/>
        <c:minorTickMark val="none"/>
        <c:tickLblPos val="nextTo"/>
        <c:crossAx val="157706496"/>
        <c:crosses val="autoZero"/>
        <c:auto val="1"/>
        <c:lblAlgn val="ctr"/>
        <c:lblOffset val="100"/>
        <c:noMultiLvlLbl val="0"/>
      </c:catAx>
      <c:valAx>
        <c:axId val="157706496"/>
        <c:scaling>
          <c:orientation val="minMax"/>
          <c:min val="0"/>
        </c:scaling>
        <c:delete val="0"/>
        <c:axPos val="l"/>
        <c:majorGridlines/>
        <c:numFmt formatCode="#,##0" sourceLinked="1"/>
        <c:majorTickMark val="out"/>
        <c:minorTickMark val="none"/>
        <c:tickLblPos val="nextTo"/>
        <c:crossAx val="15770496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'Forth Valley'!$N$70:$P$70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Valley'!$Q$70:$X$70</c:f>
              <c:numCache>
                <c:formatCode>0</c:formatCode>
                <c:ptCount val="8"/>
                <c:pt idx="0">
                  <c:v>260</c:v>
                </c:pt>
                <c:pt idx="1">
                  <c:v>208</c:v>
                </c:pt>
                <c:pt idx="2">
                  <c:v>217</c:v>
                </c:pt>
                <c:pt idx="3">
                  <c:v>219</c:v>
                </c:pt>
                <c:pt idx="4">
                  <c:v>218</c:v>
                </c:pt>
                <c:pt idx="5">
                  <c:v>300</c:v>
                </c:pt>
                <c:pt idx="6">
                  <c:v>350</c:v>
                </c:pt>
                <c:pt idx="7">
                  <c:v>321</c:v>
                </c:pt>
              </c:numCache>
            </c:numRef>
          </c:val>
        </c:ser>
        <c:ser>
          <c:idx val="1"/>
          <c:order val="1"/>
          <c:tx>
            <c:strRef>
              <c:f>'Forth Valley'!$N$71:$P$71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Valley'!$Q$71:$X$71</c:f>
              <c:numCache>
                <c:formatCode>0</c:formatCode>
                <c:ptCount val="8"/>
                <c:pt idx="0">
                  <c:v>660</c:v>
                </c:pt>
                <c:pt idx="1">
                  <c:v>576</c:v>
                </c:pt>
                <c:pt idx="2">
                  <c:v>581</c:v>
                </c:pt>
                <c:pt idx="3">
                  <c:v>582</c:v>
                </c:pt>
                <c:pt idx="4">
                  <c:v>540</c:v>
                </c:pt>
                <c:pt idx="5">
                  <c:v>739</c:v>
                </c:pt>
                <c:pt idx="6">
                  <c:v>709</c:v>
                </c:pt>
                <c:pt idx="7">
                  <c:v>491</c:v>
                </c:pt>
              </c:numCache>
            </c:numRef>
          </c:val>
        </c:ser>
        <c:ser>
          <c:idx val="2"/>
          <c:order val="2"/>
          <c:tx>
            <c:strRef>
              <c:f>'Forth Valley'!$N$72:$P$72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Valley'!$Q$72:$X$72</c:f>
              <c:numCache>
                <c:formatCode>0</c:formatCode>
                <c:ptCount val="8"/>
                <c:pt idx="0">
                  <c:v>301</c:v>
                </c:pt>
                <c:pt idx="1">
                  <c:v>241</c:v>
                </c:pt>
                <c:pt idx="2">
                  <c:v>194</c:v>
                </c:pt>
                <c:pt idx="3">
                  <c:v>199</c:v>
                </c:pt>
                <c:pt idx="4">
                  <c:v>176</c:v>
                </c:pt>
                <c:pt idx="5">
                  <c:v>236</c:v>
                </c:pt>
                <c:pt idx="6">
                  <c:v>286</c:v>
                </c:pt>
                <c:pt idx="7">
                  <c:v>244</c:v>
                </c:pt>
              </c:numCache>
            </c:numRef>
          </c:val>
        </c:ser>
        <c:ser>
          <c:idx val="3"/>
          <c:order val="3"/>
          <c:tx>
            <c:strRef>
              <c:f>'Forth Valley'!$N$73:$P$73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Valley'!$Q$73:$X$73</c:f>
              <c:numCache>
                <c:formatCode>0</c:formatCode>
                <c:ptCount val="8"/>
                <c:pt idx="0">
                  <c:v>130</c:v>
                </c:pt>
                <c:pt idx="1">
                  <c:v>144</c:v>
                </c:pt>
                <c:pt idx="2">
                  <c:v>114</c:v>
                </c:pt>
                <c:pt idx="3">
                  <c:v>71</c:v>
                </c:pt>
                <c:pt idx="4">
                  <c:v>73</c:v>
                </c:pt>
                <c:pt idx="5">
                  <c:v>83</c:v>
                </c:pt>
                <c:pt idx="6">
                  <c:v>100</c:v>
                </c:pt>
                <c:pt idx="7">
                  <c:v>75</c:v>
                </c:pt>
              </c:numCache>
            </c:numRef>
          </c:val>
        </c:ser>
        <c:ser>
          <c:idx val="4"/>
          <c:order val="4"/>
          <c:tx>
            <c:strRef>
              <c:f>'Forth Valley'!$N$74:$P$74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'Forth Valley'!$Q$74:$X$74</c:f>
              <c:numCache>
                <c:formatCode>0</c:formatCode>
                <c:ptCount val="8"/>
                <c:pt idx="0">
                  <c:v>37</c:v>
                </c:pt>
                <c:pt idx="1">
                  <c:v>56</c:v>
                </c:pt>
                <c:pt idx="2">
                  <c:v>67</c:v>
                </c:pt>
                <c:pt idx="3">
                  <c:v>85</c:v>
                </c:pt>
                <c:pt idx="4">
                  <c:v>108</c:v>
                </c:pt>
                <c:pt idx="5">
                  <c:v>135</c:v>
                </c:pt>
                <c:pt idx="6">
                  <c:v>105</c:v>
                </c:pt>
                <c:pt idx="7">
                  <c:v>137</c:v>
                </c:pt>
              </c:numCache>
            </c:numRef>
          </c:val>
        </c:ser>
        <c:dLbls>
          <c:showLegendKey val="0"/>
          <c:showVal val="0"/>
          <c:showCatName val="0"/>
          <c:showSerName val="0"/>
          <c:showPercent val="0"/>
          <c:showBubbleSize val="0"/>
        </c:dLbls>
        <c:gapWidth val="150"/>
        <c:overlap val="100"/>
        <c:axId val="157750400"/>
        <c:axId val="157751936"/>
      </c:barChart>
      <c:catAx>
        <c:axId val="157750400"/>
        <c:scaling>
          <c:orientation val="minMax"/>
        </c:scaling>
        <c:delete val="0"/>
        <c:axPos val="b"/>
        <c:numFmt formatCode="General" sourceLinked="1"/>
        <c:majorTickMark val="out"/>
        <c:minorTickMark val="none"/>
        <c:tickLblPos val="nextTo"/>
        <c:crossAx val="157751936"/>
        <c:crosses val="autoZero"/>
        <c:auto val="1"/>
        <c:lblAlgn val="ctr"/>
        <c:lblOffset val="100"/>
        <c:noMultiLvlLbl val="0"/>
      </c:catAx>
      <c:valAx>
        <c:axId val="157751936"/>
        <c:scaling>
          <c:orientation val="minMax"/>
        </c:scaling>
        <c:delete val="0"/>
        <c:axPos val="l"/>
        <c:majorGridlines/>
        <c:numFmt formatCode="0" sourceLinked="1"/>
        <c:majorTickMark val="out"/>
        <c:minorTickMark val="none"/>
        <c:tickLblPos val="nextTo"/>
        <c:crossAx val="15775040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'Greater Glasgow'!$B$26</c:f>
              <c:strCache>
                <c:ptCount val="1"/>
                <c:pt idx="0">
                  <c:v>Lower Quartile</c:v>
                </c:pt>
              </c:strCache>
            </c:strRef>
          </c:tx>
          <c:cat>
            <c:numRef>
              <c:f>'Greater Glasgow'!$C$25:$J$25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Glasgow'!$C$26:$J$26</c:f>
              <c:numCache>
                <c:formatCode>#,##0</c:formatCode>
                <c:ptCount val="8"/>
                <c:pt idx="0">
                  <c:v>380</c:v>
                </c:pt>
                <c:pt idx="1">
                  <c:v>395</c:v>
                </c:pt>
                <c:pt idx="2">
                  <c:v>375</c:v>
                </c:pt>
                <c:pt idx="3">
                  <c:v>395</c:v>
                </c:pt>
                <c:pt idx="4">
                  <c:v>395</c:v>
                </c:pt>
                <c:pt idx="5">
                  <c:v>420</c:v>
                </c:pt>
                <c:pt idx="6">
                  <c:v>425</c:v>
                </c:pt>
                <c:pt idx="7">
                  <c:v>450</c:v>
                </c:pt>
              </c:numCache>
            </c:numRef>
          </c:val>
          <c:smooth val="0"/>
        </c:ser>
        <c:ser>
          <c:idx val="1"/>
          <c:order val="1"/>
          <c:tx>
            <c:strRef>
              <c:f>'Greater Glasgow'!$B$27</c:f>
              <c:strCache>
                <c:ptCount val="1"/>
                <c:pt idx="0">
                  <c:v>Median</c:v>
                </c:pt>
              </c:strCache>
            </c:strRef>
          </c:tx>
          <c:cat>
            <c:numRef>
              <c:f>'Greater Glasgow'!$C$25:$J$25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Glasgow'!$C$27:$J$27</c:f>
              <c:numCache>
                <c:formatCode>#,##0</c:formatCode>
                <c:ptCount val="8"/>
                <c:pt idx="0">
                  <c:v>425</c:v>
                </c:pt>
                <c:pt idx="1">
                  <c:v>450</c:v>
                </c:pt>
                <c:pt idx="2">
                  <c:v>430</c:v>
                </c:pt>
                <c:pt idx="3">
                  <c:v>450</c:v>
                </c:pt>
                <c:pt idx="4">
                  <c:v>450</c:v>
                </c:pt>
                <c:pt idx="5">
                  <c:v>480</c:v>
                </c:pt>
                <c:pt idx="6">
                  <c:v>495</c:v>
                </c:pt>
                <c:pt idx="7">
                  <c:v>525</c:v>
                </c:pt>
              </c:numCache>
            </c:numRef>
          </c:val>
          <c:smooth val="0"/>
        </c:ser>
        <c:ser>
          <c:idx val="2"/>
          <c:order val="2"/>
          <c:tx>
            <c:strRef>
              <c:f>'Greater Glasgow'!$B$28</c:f>
              <c:strCache>
                <c:ptCount val="1"/>
                <c:pt idx="0">
                  <c:v>Mean</c:v>
                </c:pt>
              </c:strCache>
            </c:strRef>
          </c:tx>
          <c:cat>
            <c:numRef>
              <c:f>'Greater Glasgow'!$C$25:$J$25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Glasgow'!$C$28:$J$28</c:f>
              <c:numCache>
                <c:formatCode>#,##0</c:formatCode>
                <c:ptCount val="8"/>
                <c:pt idx="0">
                  <c:v>437.14</c:v>
                </c:pt>
                <c:pt idx="1">
                  <c:v>451.11</c:v>
                </c:pt>
                <c:pt idx="2">
                  <c:v>444.05</c:v>
                </c:pt>
                <c:pt idx="3">
                  <c:v>455.78</c:v>
                </c:pt>
                <c:pt idx="4">
                  <c:v>476.49</c:v>
                </c:pt>
                <c:pt idx="5">
                  <c:v>501.23</c:v>
                </c:pt>
                <c:pt idx="6">
                  <c:v>520.03</c:v>
                </c:pt>
                <c:pt idx="7">
                  <c:v>549.04999999999995</c:v>
                </c:pt>
              </c:numCache>
            </c:numRef>
          </c:val>
          <c:smooth val="0"/>
        </c:ser>
        <c:ser>
          <c:idx val="3"/>
          <c:order val="3"/>
          <c:tx>
            <c:strRef>
              <c:f>'Greater Glasgow'!$B$29</c:f>
              <c:strCache>
                <c:ptCount val="1"/>
                <c:pt idx="0">
                  <c:v>Upper Quartile</c:v>
                </c:pt>
              </c:strCache>
            </c:strRef>
          </c:tx>
          <c:cat>
            <c:numRef>
              <c:f>'Greater Glasgow'!$C$25:$J$25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Glasgow'!$C$29:$J$29</c:f>
              <c:numCache>
                <c:formatCode>#,##0</c:formatCode>
                <c:ptCount val="8"/>
                <c:pt idx="0">
                  <c:v>485</c:v>
                </c:pt>
                <c:pt idx="1">
                  <c:v>495</c:v>
                </c:pt>
                <c:pt idx="2">
                  <c:v>495</c:v>
                </c:pt>
                <c:pt idx="3">
                  <c:v>500</c:v>
                </c:pt>
                <c:pt idx="4">
                  <c:v>535</c:v>
                </c:pt>
                <c:pt idx="5">
                  <c:v>575</c:v>
                </c:pt>
                <c:pt idx="6">
                  <c:v>595</c:v>
                </c:pt>
                <c:pt idx="7">
                  <c:v>625</c:v>
                </c:pt>
              </c:numCache>
            </c:numRef>
          </c:val>
          <c:smooth val="0"/>
        </c:ser>
        <c:dLbls>
          <c:showLegendKey val="0"/>
          <c:showVal val="0"/>
          <c:showCatName val="0"/>
          <c:showSerName val="0"/>
          <c:showPercent val="0"/>
          <c:showBubbleSize val="0"/>
        </c:dLbls>
        <c:marker val="1"/>
        <c:smooth val="0"/>
        <c:axId val="156878720"/>
        <c:axId val="156880256"/>
      </c:lineChart>
      <c:catAx>
        <c:axId val="156878720"/>
        <c:scaling>
          <c:orientation val="minMax"/>
        </c:scaling>
        <c:delete val="0"/>
        <c:axPos val="b"/>
        <c:numFmt formatCode="General" sourceLinked="1"/>
        <c:majorTickMark val="out"/>
        <c:minorTickMark val="none"/>
        <c:tickLblPos val="nextTo"/>
        <c:crossAx val="156880256"/>
        <c:crosses val="autoZero"/>
        <c:auto val="1"/>
        <c:lblAlgn val="ctr"/>
        <c:lblOffset val="100"/>
        <c:noMultiLvlLbl val="0"/>
      </c:catAx>
      <c:valAx>
        <c:axId val="156880256"/>
        <c:scaling>
          <c:orientation val="minMax"/>
          <c:min val="0"/>
        </c:scaling>
        <c:delete val="0"/>
        <c:axPos val="l"/>
        <c:majorGridlines/>
        <c:numFmt formatCode="#,##0" sourceLinked="1"/>
        <c:majorTickMark val="out"/>
        <c:minorTickMark val="none"/>
        <c:tickLblPos val="nextTo"/>
        <c:crossAx val="15687872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'Greater Glasgow'!$N$26</c:f>
              <c:strCache>
                <c:ptCount val="1"/>
                <c:pt idx="0">
                  <c:v>Lower Quartile</c:v>
                </c:pt>
              </c:strCache>
            </c:strRef>
          </c:tx>
          <c:cat>
            <c:numRef>
              <c:f>'Greater Glasgow'!$O$25:$V$25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Glasgow'!$O$26:$V$26</c:f>
              <c:numCache>
                <c:formatCode>#,##0</c:formatCode>
                <c:ptCount val="8"/>
                <c:pt idx="0">
                  <c:v>495</c:v>
                </c:pt>
                <c:pt idx="1">
                  <c:v>495</c:v>
                </c:pt>
                <c:pt idx="2">
                  <c:v>495</c:v>
                </c:pt>
                <c:pt idx="3">
                  <c:v>495</c:v>
                </c:pt>
                <c:pt idx="4">
                  <c:v>500</c:v>
                </c:pt>
                <c:pt idx="5">
                  <c:v>525</c:v>
                </c:pt>
                <c:pt idx="6">
                  <c:v>550</c:v>
                </c:pt>
                <c:pt idx="7">
                  <c:v>575</c:v>
                </c:pt>
              </c:numCache>
            </c:numRef>
          </c:val>
          <c:smooth val="0"/>
        </c:ser>
        <c:ser>
          <c:idx val="1"/>
          <c:order val="1"/>
          <c:tx>
            <c:strRef>
              <c:f>'Greater Glasgow'!$N$27</c:f>
              <c:strCache>
                <c:ptCount val="1"/>
                <c:pt idx="0">
                  <c:v>Median</c:v>
                </c:pt>
              </c:strCache>
            </c:strRef>
          </c:tx>
          <c:cat>
            <c:numRef>
              <c:f>'Greater Glasgow'!$O$25:$V$25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Glasgow'!$O$27:$V$27</c:f>
              <c:numCache>
                <c:formatCode>#,##0</c:formatCode>
                <c:ptCount val="8"/>
                <c:pt idx="0">
                  <c:v>550</c:v>
                </c:pt>
                <c:pt idx="1">
                  <c:v>550</c:v>
                </c:pt>
                <c:pt idx="2">
                  <c:v>550</c:v>
                </c:pt>
                <c:pt idx="3">
                  <c:v>550</c:v>
                </c:pt>
                <c:pt idx="4">
                  <c:v>575</c:v>
                </c:pt>
                <c:pt idx="5">
                  <c:v>625</c:v>
                </c:pt>
                <c:pt idx="6">
                  <c:v>650</c:v>
                </c:pt>
                <c:pt idx="7">
                  <c:v>695</c:v>
                </c:pt>
              </c:numCache>
            </c:numRef>
          </c:val>
          <c:smooth val="0"/>
        </c:ser>
        <c:ser>
          <c:idx val="2"/>
          <c:order val="2"/>
          <c:tx>
            <c:strRef>
              <c:f>'Greater Glasgow'!$N$28</c:f>
              <c:strCache>
                <c:ptCount val="1"/>
                <c:pt idx="0">
                  <c:v>Mean</c:v>
                </c:pt>
              </c:strCache>
            </c:strRef>
          </c:tx>
          <c:cat>
            <c:numRef>
              <c:f>'Greater Glasgow'!$O$25:$V$25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Glasgow'!$O$28:$V$28</c:f>
              <c:numCache>
                <c:formatCode>#,##0</c:formatCode>
                <c:ptCount val="8"/>
                <c:pt idx="0">
                  <c:v>563.64</c:v>
                </c:pt>
                <c:pt idx="1">
                  <c:v>588.04999999999995</c:v>
                </c:pt>
                <c:pt idx="2">
                  <c:v>572.74</c:v>
                </c:pt>
                <c:pt idx="3">
                  <c:v>593.71</c:v>
                </c:pt>
                <c:pt idx="4">
                  <c:v>626.38</c:v>
                </c:pt>
                <c:pt idx="5">
                  <c:v>667.74</c:v>
                </c:pt>
                <c:pt idx="6">
                  <c:v>695.92</c:v>
                </c:pt>
                <c:pt idx="7">
                  <c:v>744.8</c:v>
                </c:pt>
              </c:numCache>
            </c:numRef>
          </c:val>
          <c:smooth val="0"/>
        </c:ser>
        <c:ser>
          <c:idx val="3"/>
          <c:order val="3"/>
          <c:tx>
            <c:strRef>
              <c:f>'Greater Glasgow'!$N$29</c:f>
              <c:strCache>
                <c:ptCount val="1"/>
                <c:pt idx="0">
                  <c:v>Upper Quartile</c:v>
                </c:pt>
              </c:strCache>
            </c:strRef>
          </c:tx>
          <c:cat>
            <c:numRef>
              <c:f>'Greater Glasgow'!$O$25:$V$25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Glasgow'!$O$29:$V$29</c:f>
              <c:numCache>
                <c:formatCode>#,##0</c:formatCode>
                <c:ptCount val="8"/>
                <c:pt idx="0">
                  <c:v>600</c:v>
                </c:pt>
                <c:pt idx="1">
                  <c:v>650</c:v>
                </c:pt>
                <c:pt idx="2">
                  <c:v>625</c:v>
                </c:pt>
                <c:pt idx="3">
                  <c:v>650</c:v>
                </c:pt>
                <c:pt idx="4">
                  <c:v>695</c:v>
                </c:pt>
                <c:pt idx="5">
                  <c:v>750</c:v>
                </c:pt>
                <c:pt idx="6">
                  <c:v>795</c:v>
                </c:pt>
                <c:pt idx="7">
                  <c:v>850</c:v>
                </c:pt>
              </c:numCache>
            </c:numRef>
          </c:val>
          <c:smooth val="0"/>
        </c:ser>
        <c:dLbls>
          <c:showLegendKey val="0"/>
          <c:showVal val="0"/>
          <c:showCatName val="0"/>
          <c:showSerName val="0"/>
          <c:showPercent val="0"/>
          <c:showBubbleSize val="0"/>
        </c:dLbls>
        <c:marker val="1"/>
        <c:smooth val="0"/>
        <c:axId val="157586944"/>
        <c:axId val="157588480"/>
      </c:lineChart>
      <c:catAx>
        <c:axId val="157586944"/>
        <c:scaling>
          <c:orientation val="minMax"/>
        </c:scaling>
        <c:delete val="0"/>
        <c:axPos val="b"/>
        <c:numFmt formatCode="General" sourceLinked="1"/>
        <c:majorTickMark val="out"/>
        <c:minorTickMark val="none"/>
        <c:tickLblPos val="nextTo"/>
        <c:crossAx val="157588480"/>
        <c:crosses val="autoZero"/>
        <c:auto val="1"/>
        <c:lblAlgn val="ctr"/>
        <c:lblOffset val="100"/>
        <c:noMultiLvlLbl val="0"/>
      </c:catAx>
      <c:valAx>
        <c:axId val="157588480"/>
        <c:scaling>
          <c:orientation val="minMax"/>
          <c:min val="0"/>
        </c:scaling>
        <c:delete val="0"/>
        <c:axPos val="l"/>
        <c:majorGridlines/>
        <c:numFmt formatCode="#,##0" sourceLinked="1"/>
        <c:majorTickMark val="out"/>
        <c:minorTickMark val="none"/>
        <c:tickLblPos val="nextTo"/>
        <c:crossAx val="157586944"/>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'Greater Glasgow'!$B$48</c:f>
              <c:strCache>
                <c:ptCount val="1"/>
                <c:pt idx="0">
                  <c:v>Lower Quartile</c:v>
                </c:pt>
              </c:strCache>
            </c:strRef>
          </c:tx>
          <c:cat>
            <c:numRef>
              <c:f>'Greater Glasgow'!$C$47:$J$47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Glasgow'!$C$48:$J$48</c:f>
              <c:numCache>
                <c:formatCode>#,##0</c:formatCode>
                <c:ptCount val="8"/>
                <c:pt idx="0">
                  <c:v>575</c:v>
                </c:pt>
                <c:pt idx="1">
                  <c:v>575</c:v>
                </c:pt>
                <c:pt idx="2">
                  <c:v>575</c:v>
                </c:pt>
                <c:pt idx="3">
                  <c:v>575</c:v>
                </c:pt>
                <c:pt idx="4">
                  <c:v>567.5</c:v>
                </c:pt>
                <c:pt idx="5">
                  <c:v>595</c:v>
                </c:pt>
                <c:pt idx="6">
                  <c:v>600</c:v>
                </c:pt>
                <c:pt idx="7">
                  <c:v>650</c:v>
                </c:pt>
              </c:numCache>
            </c:numRef>
          </c:val>
          <c:smooth val="0"/>
        </c:ser>
        <c:ser>
          <c:idx val="1"/>
          <c:order val="1"/>
          <c:tx>
            <c:strRef>
              <c:f>'Greater Glasgow'!$B$49</c:f>
              <c:strCache>
                <c:ptCount val="1"/>
                <c:pt idx="0">
                  <c:v>Median</c:v>
                </c:pt>
              </c:strCache>
            </c:strRef>
          </c:tx>
          <c:cat>
            <c:numRef>
              <c:f>'Greater Glasgow'!$C$47:$J$47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Glasgow'!$C$49:$J$49</c:f>
              <c:numCache>
                <c:formatCode>#,##0</c:formatCode>
                <c:ptCount val="8"/>
                <c:pt idx="0">
                  <c:v>695</c:v>
                </c:pt>
                <c:pt idx="1">
                  <c:v>695</c:v>
                </c:pt>
                <c:pt idx="2">
                  <c:v>695</c:v>
                </c:pt>
                <c:pt idx="3">
                  <c:v>675</c:v>
                </c:pt>
                <c:pt idx="4">
                  <c:v>695</c:v>
                </c:pt>
                <c:pt idx="5">
                  <c:v>750</c:v>
                </c:pt>
                <c:pt idx="6">
                  <c:v>800</c:v>
                </c:pt>
                <c:pt idx="7">
                  <c:v>850</c:v>
                </c:pt>
              </c:numCache>
            </c:numRef>
          </c:val>
          <c:smooth val="0"/>
        </c:ser>
        <c:ser>
          <c:idx val="2"/>
          <c:order val="2"/>
          <c:tx>
            <c:strRef>
              <c:f>'Greater Glasgow'!$B$50</c:f>
              <c:strCache>
                <c:ptCount val="1"/>
                <c:pt idx="0">
                  <c:v>Mean</c:v>
                </c:pt>
              </c:strCache>
            </c:strRef>
          </c:tx>
          <c:cat>
            <c:numRef>
              <c:f>'Greater Glasgow'!$C$47:$J$47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Glasgow'!$C$50:$J$50</c:f>
              <c:numCache>
                <c:formatCode>#,##0</c:formatCode>
                <c:ptCount val="8"/>
                <c:pt idx="0">
                  <c:v>728.19</c:v>
                </c:pt>
                <c:pt idx="1">
                  <c:v>753.27</c:v>
                </c:pt>
                <c:pt idx="2">
                  <c:v>734.1</c:v>
                </c:pt>
                <c:pt idx="3">
                  <c:v>753.15</c:v>
                </c:pt>
                <c:pt idx="4">
                  <c:v>795.62</c:v>
                </c:pt>
                <c:pt idx="5">
                  <c:v>833.69</c:v>
                </c:pt>
                <c:pt idx="6">
                  <c:v>915.07</c:v>
                </c:pt>
                <c:pt idx="7">
                  <c:v>964.74</c:v>
                </c:pt>
              </c:numCache>
            </c:numRef>
          </c:val>
          <c:smooth val="0"/>
        </c:ser>
        <c:ser>
          <c:idx val="3"/>
          <c:order val="3"/>
          <c:tx>
            <c:strRef>
              <c:f>'Greater Glasgow'!$B$51</c:f>
              <c:strCache>
                <c:ptCount val="1"/>
                <c:pt idx="0">
                  <c:v>Upper Quartile</c:v>
                </c:pt>
              </c:strCache>
            </c:strRef>
          </c:tx>
          <c:cat>
            <c:numRef>
              <c:f>'Greater Glasgow'!$C$47:$J$47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Glasgow'!$C$51:$J$51</c:f>
              <c:numCache>
                <c:formatCode>#,##0</c:formatCode>
                <c:ptCount val="8"/>
                <c:pt idx="0">
                  <c:v>825</c:v>
                </c:pt>
                <c:pt idx="1">
                  <c:v>862.5</c:v>
                </c:pt>
                <c:pt idx="2">
                  <c:v>800</c:v>
                </c:pt>
                <c:pt idx="3">
                  <c:v>850</c:v>
                </c:pt>
                <c:pt idx="4">
                  <c:v>900</c:v>
                </c:pt>
                <c:pt idx="5">
                  <c:v>975</c:v>
                </c:pt>
                <c:pt idx="6">
                  <c:v>1170</c:v>
                </c:pt>
                <c:pt idx="7">
                  <c:v>1200</c:v>
                </c:pt>
              </c:numCache>
            </c:numRef>
          </c:val>
          <c:smooth val="0"/>
        </c:ser>
        <c:dLbls>
          <c:showLegendKey val="0"/>
          <c:showVal val="0"/>
          <c:showCatName val="0"/>
          <c:showSerName val="0"/>
          <c:showPercent val="0"/>
          <c:showBubbleSize val="0"/>
        </c:dLbls>
        <c:marker val="1"/>
        <c:smooth val="0"/>
        <c:axId val="156927104"/>
        <c:axId val="156928640"/>
      </c:lineChart>
      <c:catAx>
        <c:axId val="156927104"/>
        <c:scaling>
          <c:orientation val="minMax"/>
        </c:scaling>
        <c:delete val="0"/>
        <c:axPos val="b"/>
        <c:numFmt formatCode="General" sourceLinked="1"/>
        <c:majorTickMark val="out"/>
        <c:minorTickMark val="none"/>
        <c:tickLblPos val="nextTo"/>
        <c:crossAx val="156928640"/>
        <c:crosses val="autoZero"/>
        <c:auto val="1"/>
        <c:lblAlgn val="ctr"/>
        <c:lblOffset val="100"/>
        <c:noMultiLvlLbl val="0"/>
      </c:catAx>
      <c:valAx>
        <c:axId val="156928640"/>
        <c:scaling>
          <c:orientation val="minMax"/>
          <c:min val="0"/>
        </c:scaling>
        <c:delete val="0"/>
        <c:axPos val="l"/>
        <c:majorGridlines/>
        <c:numFmt formatCode="#,##0" sourceLinked="1"/>
        <c:majorTickMark val="out"/>
        <c:minorTickMark val="none"/>
        <c:tickLblPos val="nextTo"/>
        <c:crossAx val="15692710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'Greater Glasgow'!$N$48</c:f>
              <c:strCache>
                <c:ptCount val="1"/>
                <c:pt idx="0">
                  <c:v>Lower Quartile</c:v>
                </c:pt>
              </c:strCache>
            </c:strRef>
          </c:tx>
          <c:cat>
            <c:numRef>
              <c:f>'Greater Glasgow'!$O$47:$V$47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Glasgow'!$O$48:$V$48</c:f>
              <c:numCache>
                <c:formatCode>#,##0</c:formatCode>
                <c:ptCount val="8"/>
                <c:pt idx="0">
                  <c:v>845</c:v>
                </c:pt>
                <c:pt idx="1">
                  <c:v>875</c:v>
                </c:pt>
                <c:pt idx="2">
                  <c:v>800</c:v>
                </c:pt>
                <c:pt idx="3">
                  <c:v>895</c:v>
                </c:pt>
                <c:pt idx="4">
                  <c:v>895</c:v>
                </c:pt>
                <c:pt idx="5">
                  <c:v>850</c:v>
                </c:pt>
                <c:pt idx="6">
                  <c:v>925</c:v>
                </c:pt>
                <c:pt idx="7">
                  <c:v>1150</c:v>
                </c:pt>
              </c:numCache>
            </c:numRef>
          </c:val>
          <c:smooth val="0"/>
        </c:ser>
        <c:ser>
          <c:idx val="1"/>
          <c:order val="1"/>
          <c:tx>
            <c:strRef>
              <c:f>'Greater Glasgow'!$N$49</c:f>
              <c:strCache>
                <c:ptCount val="1"/>
                <c:pt idx="0">
                  <c:v>Median</c:v>
                </c:pt>
              </c:strCache>
            </c:strRef>
          </c:tx>
          <c:cat>
            <c:numRef>
              <c:f>'Greater Glasgow'!$O$47:$V$47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Glasgow'!$O$49:$V$49</c:f>
              <c:numCache>
                <c:formatCode>#,##0</c:formatCode>
                <c:ptCount val="8"/>
                <c:pt idx="0">
                  <c:v>1000</c:v>
                </c:pt>
                <c:pt idx="1">
                  <c:v>1100</c:v>
                </c:pt>
                <c:pt idx="2">
                  <c:v>950</c:v>
                </c:pt>
                <c:pt idx="3">
                  <c:v>1000</c:v>
                </c:pt>
                <c:pt idx="4">
                  <c:v>1200</c:v>
                </c:pt>
                <c:pt idx="5">
                  <c:v>1100</c:v>
                </c:pt>
                <c:pt idx="6">
                  <c:v>1250</c:v>
                </c:pt>
                <c:pt idx="7">
                  <c:v>1500</c:v>
                </c:pt>
              </c:numCache>
            </c:numRef>
          </c:val>
          <c:smooth val="0"/>
        </c:ser>
        <c:ser>
          <c:idx val="2"/>
          <c:order val="2"/>
          <c:tx>
            <c:strRef>
              <c:f>'Greater Glasgow'!$N$50</c:f>
              <c:strCache>
                <c:ptCount val="1"/>
                <c:pt idx="0">
                  <c:v>Mean</c:v>
                </c:pt>
              </c:strCache>
            </c:strRef>
          </c:tx>
          <c:cat>
            <c:numRef>
              <c:f>'Greater Glasgow'!$O$47:$V$47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Glasgow'!$O$50:$V$50</c:f>
              <c:numCache>
                <c:formatCode>#,##0</c:formatCode>
                <c:ptCount val="8"/>
                <c:pt idx="0">
                  <c:v>1067.19</c:v>
                </c:pt>
                <c:pt idx="1">
                  <c:v>1169.83</c:v>
                </c:pt>
                <c:pt idx="2">
                  <c:v>1048.83</c:v>
                </c:pt>
                <c:pt idx="3">
                  <c:v>1189.78</c:v>
                </c:pt>
                <c:pt idx="4">
                  <c:v>1211.1199999999999</c:v>
                </c:pt>
                <c:pt idx="5">
                  <c:v>1189.33</c:v>
                </c:pt>
                <c:pt idx="6">
                  <c:v>1299.47</c:v>
                </c:pt>
                <c:pt idx="7">
                  <c:v>1523.85</c:v>
                </c:pt>
              </c:numCache>
            </c:numRef>
          </c:val>
          <c:smooth val="0"/>
        </c:ser>
        <c:ser>
          <c:idx val="3"/>
          <c:order val="3"/>
          <c:tx>
            <c:strRef>
              <c:f>'Greater Glasgow'!$N$51</c:f>
              <c:strCache>
                <c:ptCount val="1"/>
                <c:pt idx="0">
                  <c:v>Upper Quartile</c:v>
                </c:pt>
              </c:strCache>
            </c:strRef>
          </c:tx>
          <c:cat>
            <c:numRef>
              <c:f>'Greater Glasgow'!$O$47:$V$47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Glasgow'!$O$51:$V$51</c:f>
              <c:numCache>
                <c:formatCode>#,##0</c:formatCode>
                <c:ptCount val="8"/>
                <c:pt idx="0">
                  <c:v>1250</c:v>
                </c:pt>
                <c:pt idx="1">
                  <c:v>1300</c:v>
                </c:pt>
                <c:pt idx="2">
                  <c:v>1250</c:v>
                </c:pt>
                <c:pt idx="3">
                  <c:v>1400</c:v>
                </c:pt>
                <c:pt idx="4">
                  <c:v>1500</c:v>
                </c:pt>
                <c:pt idx="5">
                  <c:v>1500</c:v>
                </c:pt>
                <c:pt idx="6">
                  <c:v>1600</c:v>
                </c:pt>
                <c:pt idx="7">
                  <c:v>1800</c:v>
                </c:pt>
              </c:numCache>
            </c:numRef>
          </c:val>
          <c:smooth val="0"/>
        </c:ser>
        <c:dLbls>
          <c:showLegendKey val="0"/>
          <c:showVal val="0"/>
          <c:showCatName val="0"/>
          <c:showSerName val="0"/>
          <c:showPercent val="0"/>
          <c:showBubbleSize val="0"/>
        </c:dLbls>
        <c:marker val="1"/>
        <c:smooth val="0"/>
        <c:axId val="157041408"/>
        <c:axId val="157042944"/>
      </c:lineChart>
      <c:catAx>
        <c:axId val="157041408"/>
        <c:scaling>
          <c:orientation val="minMax"/>
        </c:scaling>
        <c:delete val="0"/>
        <c:axPos val="b"/>
        <c:numFmt formatCode="General" sourceLinked="1"/>
        <c:majorTickMark val="out"/>
        <c:minorTickMark val="none"/>
        <c:tickLblPos val="nextTo"/>
        <c:crossAx val="157042944"/>
        <c:crosses val="autoZero"/>
        <c:auto val="1"/>
        <c:lblAlgn val="ctr"/>
        <c:lblOffset val="100"/>
        <c:noMultiLvlLbl val="0"/>
      </c:catAx>
      <c:valAx>
        <c:axId val="157042944"/>
        <c:scaling>
          <c:orientation val="minMax"/>
          <c:min val="0"/>
        </c:scaling>
        <c:delete val="0"/>
        <c:axPos val="l"/>
        <c:majorGridlines/>
        <c:numFmt formatCode="#,##0" sourceLinked="1"/>
        <c:majorTickMark val="out"/>
        <c:minorTickMark val="none"/>
        <c:tickLblPos val="nextTo"/>
        <c:crossAx val="157041408"/>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'Greater Glasgow'!$B$70</c:f>
              <c:strCache>
                <c:ptCount val="1"/>
                <c:pt idx="0">
                  <c:v>Lower Quartile</c:v>
                </c:pt>
              </c:strCache>
            </c:strRef>
          </c:tx>
          <c:cat>
            <c:numRef>
              <c:f>'Greater Glasgow'!$C$69:$J$69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Glasgow'!$C$70:$J$70</c:f>
              <c:numCache>
                <c:formatCode>#,##0</c:formatCode>
                <c:ptCount val="8"/>
                <c:pt idx="0">
                  <c:v>284</c:v>
                </c:pt>
                <c:pt idx="1">
                  <c:v>270</c:v>
                </c:pt>
                <c:pt idx="2">
                  <c:v>275</c:v>
                </c:pt>
                <c:pt idx="3">
                  <c:v>290</c:v>
                </c:pt>
                <c:pt idx="4">
                  <c:v>293.33</c:v>
                </c:pt>
                <c:pt idx="5">
                  <c:v>285</c:v>
                </c:pt>
                <c:pt idx="6">
                  <c:v>308</c:v>
                </c:pt>
                <c:pt idx="7">
                  <c:v>325</c:v>
                </c:pt>
              </c:numCache>
            </c:numRef>
          </c:val>
          <c:smooth val="0"/>
        </c:ser>
        <c:ser>
          <c:idx val="1"/>
          <c:order val="1"/>
          <c:tx>
            <c:strRef>
              <c:f>'Greater Glasgow'!$B$71</c:f>
              <c:strCache>
                <c:ptCount val="1"/>
                <c:pt idx="0">
                  <c:v>Median</c:v>
                </c:pt>
              </c:strCache>
            </c:strRef>
          </c:tx>
          <c:cat>
            <c:numRef>
              <c:f>'Greater Glasgow'!$C$69:$J$69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Glasgow'!$C$71:$J$71</c:f>
              <c:numCache>
                <c:formatCode>#,##0</c:formatCode>
                <c:ptCount val="8"/>
                <c:pt idx="0">
                  <c:v>300</c:v>
                </c:pt>
                <c:pt idx="1">
                  <c:v>300</c:v>
                </c:pt>
                <c:pt idx="2">
                  <c:v>302.5</c:v>
                </c:pt>
                <c:pt idx="3">
                  <c:v>320</c:v>
                </c:pt>
                <c:pt idx="4">
                  <c:v>325</c:v>
                </c:pt>
                <c:pt idx="5">
                  <c:v>335</c:v>
                </c:pt>
                <c:pt idx="6">
                  <c:v>350</c:v>
                </c:pt>
                <c:pt idx="7">
                  <c:v>375</c:v>
                </c:pt>
              </c:numCache>
            </c:numRef>
          </c:val>
          <c:smooth val="0"/>
        </c:ser>
        <c:ser>
          <c:idx val="2"/>
          <c:order val="2"/>
          <c:tx>
            <c:strRef>
              <c:f>'Greater Glasgow'!$B$72</c:f>
              <c:strCache>
                <c:ptCount val="1"/>
                <c:pt idx="0">
                  <c:v>Mean</c:v>
                </c:pt>
              </c:strCache>
            </c:strRef>
          </c:tx>
          <c:cat>
            <c:numRef>
              <c:f>'Greater Glasgow'!$C$69:$J$69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Glasgow'!$C$72:$J$72</c:f>
              <c:numCache>
                <c:formatCode>#,##0</c:formatCode>
                <c:ptCount val="8"/>
                <c:pt idx="0">
                  <c:v>313.10000000000002</c:v>
                </c:pt>
                <c:pt idx="1">
                  <c:v>295.45999999999998</c:v>
                </c:pt>
                <c:pt idx="2">
                  <c:v>312.27999999999997</c:v>
                </c:pt>
                <c:pt idx="3">
                  <c:v>323.08999999999997</c:v>
                </c:pt>
                <c:pt idx="4">
                  <c:v>346.23</c:v>
                </c:pt>
                <c:pt idx="5">
                  <c:v>352.87</c:v>
                </c:pt>
                <c:pt idx="6">
                  <c:v>372.15</c:v>
                </c:pt>
                <c:pt idx="7">
                  <c:v>385.58</c:v>
                </c:pt>
              </c:numCache>
            </c:numRef>
          </c:val>
          <c:smooth val="0"/>
        </c:ser>
        <c:ser>
          <c:idx val="3"/>
          <c:order val="3"/>
          <c:tx>
            <c:strRef>
              <c:f>'Greater Glasgow'!$B$73</c:f>
              <c:strCache>
                <c:ptCount val="1"/>
                <c:pt idx="0">
                  <c:v>Upper Quartile</c:v>
                </c:pt>
              </c:strCache>
            </c:strRef>
          </c:tx>
          <c:cat>
            <c:numRef>
              <c:f>'Greater Glasgow'!$C$69:$J$69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Glasgow'!$C$73:$J$73</c:f>
              <c:numCache>
                <c:formatCode>#,##0</c:formatCode>
                <c:ptCount val="8"/>
                <c:pt idx="0">
                  <c:v>345</c:v>
                </c:pt>
                <c:pt idx="1">
                  <c:v>325</c:v>
                </c:pt>
                <c:pt idx="2">
                  <c:v>350</c:v>
                </c:pt>
                <c:pt idx="3">
                  <c:v>350</c:v>
                </c:pt>
                <c:pt idx="4">
                  <c:v>400</c:v>
                </c:pt>
                <c:pt idx="5">
                  <c:v>400</c:v>
                </c:pt>
                <c:pt idx="6">
                  <c:v>425</c:v>
                </c:pt>
                <c:pt idx="7">
                  <c:v>434.52</c:v>
                </c:pt>
              </c:numCache>
            </c:numRef>
          </c:val>
          <c:smooth val="0"/>
        </c:ser>
        <c:dLbls>
          <c:showLegendKey val="0"/>
          <c:showVal val="0"/>
          <c:showCatName val="0"/>
          <c:showSerName val="0"/>
          <c:showPercent val="0"/>
          <c:showBubbleSize val="0"/>
        </c:dLbls>
        <c:marker val="1"/>
        <c:smooth val="0"/>
        <c:axId val="157073792"/>
        <c:axId val="157075328"/>
      </c:lineChart>
      <c:catAx>
        <c:axId val="157073792"/>
        <c:scaling>
          <c:orientation val="minMax"/>
        </c:scaling>
        <c:delete val="0"/>
        <c:axPos val="b"/>
        <c:numFmt formatCode="General" sourceLinked="1"/>
        <c:majorTickMark val="out"/>
        <c:minorTickMark val="none"/>
        <c:tickLblPos val="nextTo"/>
        <c:crossAx val="157075328"/>
        <c:crosses val="autoZero"/>
        <c:auto val="1"/>
        <c:lblAlgn val="ctr"/>
        <c:lblOffset val="100"/>
        <c:noMultiLvlLbl val="0"/>
      </c:catAx>
      <c:valAx>
        <c:axId val="157075328"/>
        <c:scaling>
          <c:orientation val="minMax"/>
          <c:min val="0"/>
        </c:scaling>
        <c:delete val="0"/>
        <c:axPos val="l"/>
        <c:majorGridlines/>
        <c:numFmt formatCode="#,##0" sourceLinked="1"/>
        <c:majorTickMark val="out"/>
        <c:minorTickMark val="none"/>
        <c:tickLblPos val="nextTo"/>
        <c:crossAx val="157073792"/>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'Greater Glasgow'!$N$70:$P$70</c:f>
              <c:strCache>
                <c:ptCount val="1"/>
                <c:pt idx="0">
                  <c:v>1 Bedroom </c:v>
                </c:pt>
              </c:strCache>
            </c:strRef>
          </c:tx>
          <c:invertIfNegative val="0"/>
          <c:cat>
            <c:numRef>
              <c:f>'Greater Glasgow'!$Q$69:$X$69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Glasgow'!$Q$70:$X$70</c:f>
              <c:numCache>
                <c:formatCode>0</c:formatCode>
                <c:ptCount val="8"/>
                <c:pt idx="0">
                  <c:v>868</c:v>
                </c:pt>
                <c:pt idx="1">
                  <c:v>747</c:v>
                </c:pt>
                <c:pt idx="2">
                  <c:v>998</c:v>
                </c:pt>
                <c:pt idx="3">
                  <c:v>945</c:v>
                </c:pt>
                <c:pt idx="4">
                  <c:v>1116</c:v>
                </c:pt>
                <c:pt idx="5">
                  <c:v>1097</c:v>
                </c:pt>
                <c:pt idx="6">
                  <c:v>1289</c:v>
                </c:pt>
                <c:pt idx="7">
                  <c:v>1343</c:v>
                </c:pt>
              </c:numCache>
            </c:numRef>
          </c:val>
        </c:ser>
        <c:ser>
          <c:idx val="1"/>
          <c:order val="1"/>
          <c:tx>
            <c:strRef>
              <c:f>'Greater Glasgow'!$N$71:$P$71</c:f>
              <c:strCache>
                <c:ptCount val="1"/>
                <c:pt idx="0">
                  <c:v>2 Bedrooms</c:v>
                </c:pt>
              </c:strCache>
            </c:strRef>
          </c:tx>
          <c:invertIfNegative val="0"/>
          <c:cat>
            <c:numRef>
              <c:f>'Greater Glasgow'!$Q$69:$X$69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Glasgow'!$Q$71:$X$71</c:f>
              <c:numCache>
                <c:formatCode>0</c:formatCode>
                <c:ptCount val="8"/>
                <c:pt idx="0">
                  <c:v>1486</c:v>
                </c:pt>
                <c:pt idx="1">
                  <c:v>1374</c:v>
                </c:pt>
                <c:pt idx="2">
                  <c:v>1570</c:v>
                </c:pt>
                <c:pt idx="3">
                  <c:v>1623</c:v>
                </c:pt>
                <c:pt idx="4">
                  <c:v>1840</c:v>
                </c:pt>
                <c:pt idx="5">
                  <c:v>1856</c:v>
                </c:pt>
                <c:pt idx="6">
                  <c:v>2199</c:v>
                </c:pt>
                <c:pt idx="7">
                  <c:v>2443</c:v>
                </c:pt>
              </c:numCache>
            </c:numRef>
          </c:val>
        </c:ser>
        <c:ser>
          <c:idx val="2"/>
          <c:order val="2"/>
          <c:tx>
            <c:strRef>
              <c:f>'Greater Glasgow'!$N$72:$P$72</c:f>
              <c:strCache>
                <c:ptCount val="1"/>
                <c:pt idx="0">
                  <c:v>3 Bedrooms</c:v>
                </c:pt>
              </c:strCache>
            </c:strRef>
          </c:tx>
          <c:invertIfNegative val="0"/>
          <c:cat>
            <c:numRef>
              <c:f>'Greater Glasgow'!$Q$69:$X$69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Glasgow'!$Q$72:$X$72</c:f>
              <c:numCache>
                <c:formatCode>0</c:formatCode>
                <c:ptCount val="8"/>
                <c:pt idx="0">
                  <c:v>474</c:v>
                </c:pt>
                <c:pt idx="1">
                  <c:v>476</c:v>
                </c:pt>
                <c:pt idx="2">
                  <c:v>474</c:v>
                </c:pt>
                <c:pt idx="3">
                  <c:v>503</c:v>
                </c:pt>
                <c:pt idx="4">
                  <c:v>512</c:v>
                </c:pt>
                <c:pt idx="5">
                  <c:v>545</c:v>
                </c:pt>
                <c:pt idx="6">
                  <c:v>566</c:v>
                </c:pt>
                <c:pt idx="7">
                  <c:v>745</c:v>
                </c:pt>
              </c:numCache>
            </c:numRef>
          </c:val>
        </c:ser>
        <c:ser>
          <c:idx val="3"/>
          <c:order val="3"/>
          <c:tx>
            <c:strRef>
              <c:f>'Greater Glasgow'!$N$73:$P$73</c:f>
              <c:strCache>
                <c:ptCount val="1"/>
                <c:pt idx="0">
                  <c:v>4 Bedrooms</c:v>
                </c:pt>
              </c:strCache>
            </c:strRef>
          </c:tx>
          <c:invertIfNegative val="0"/>
          <c:cat>
            <c:numRef>
              <c:f>'Greater Glasgow'!$Q$69:$X$69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Glasgow'!$Q$73:$X$73</c:f>
              <c:numCache>
                <c:formatCode>0</c:formatCode>
                <c:ptCount val="8"/>
                <c:pt idx="0">
                  <c:v>219</c:v>
                </c:pt>
                <c:pt idx="1">
                  <c:v>233</c:v>
                </c:pt>
                <c:pt idx="2">
                  <c:v>227</c:v>
                </c:pt>
                <c:pt idx="3">
                  <c:v>138</c:v>
                </c:pt>
                <c:pt idx="4">
                  <c:v>130</c:v>
                </c:pt>
                <c:pt idx="5">
                  <c:v>127</c:v>
                </c:pt>
                <c:pt idx="6">
                  <c:v>123</c:v>
                </c:pt>
                <c:pt idx="7">
                  <c:v>196</c:v>
                </c:pt>
              </c:numCache>
            </c:numRef>
          </c:val>
        </c:ser>
        <c:ser>
          <c:idx val="4"/>
          <c:order val="4"/>
          <c:tx>
            <c:strRef>
              <c:f>'Greater Glasgow'!$N$74:$P$74</c:f>
              <c:strCache>
                <c:ptCount val="1"/>
                <c:pt idx="0">
                  <c:v>1 Bedroom Shared</c:v>
                </c:pt>
              </c:strCache>
            </c:strRef>
          </c:tx>
          <c:invertIfNegative val="0"/>
          <c:cat>
            <c:numRef>
              <c:f>'Greater Glasgow'!$Q$69:$X$69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Glasgow'!$Q$74:$X$74</c:f>
              <c:numCache>
                <c:formatCode>0</c:formatCode>
                <c:ptCount val="8"/>
                <c:pt idx="0">
                  <c:v>190</c:v>
                </c:pt>
                <c:pt idx="1">
                  <c:v>302</c:v>
                </c:pt>
                <c:pt idx="2">
                  <c:v>372</c:v>
                </c:pt>
                <c:pt idx="3">
                  <c:v>379</c:v>
                </c:pt>
                <c:pt idx="4">
                  <c:v>273</c:v>
                </c:pt>
                <c:pt idx="5">
                  <c:v>255</c:v>
                </c:pt>
                <c:pt idx="6">
                  <c:v>189</c:v>
                </c:pt>
                <c:pt idx="7">
                  <c:v>346</c:v>
                </c:pt>
              </c:numCache>
            </c:numRef>
          </c:val>
        </c:ser>
        <c:dLbls>
          <c:showLegendKey val="0"/>
          <c:showVal val="0"/>
          <c:showCatName val="0"/>
          <c:showSerName val="0"/>
          <c:showPercent val="0"/>
          <c:showBubbleSize val="0"/>
        </c:dLbls>
        <c:gapWidth val="150"/>
        <c:overlap val="100"/>
        <c:axId val="158810880"/>
        <c:axId val="158812416"/>
      </c:barChart>
      <c:catAx>
        <c:axId val="158810880"/>
        <c:scaling>
          <c:orientation val="minMax"/>
        </c:scaling>
        <c:delete val="0"/>
        <c:axPos val="b"/>
        <c:numFmt formatCode="General" sourceLinked="1"/>
        <c:majorTickMark val="out"/>
        <c:minorTickMark val="none"/>
        <c:tickLblPos val="nextTo"/>
        <c:crossAx val="158812416"/>
        <c:crosses val="autoZero"/>
        <c:auto val="1"/>
        <c:lblAlgn val="ctr"/>
        <c:lblOffset val="100"/>
        <c:noMultiLvlLbl val="0"/>
      </c:catAx>
      <c:valAx>
        <c:axId val="158812416"/>
        <c:scaling>
          <c:orientation val="minMax"/>
        </c:scaling>
        <c:delete val="0"/>
        <c:axPos val="l"/>
        <c:majorGridlines/>
        <c:numFmt formatCode="0%" sourceLinked="1"/>
        <c:majorTickMark val="out"/>
        <c:minorTickMark val="none"/>
        <c:tickLblPos val="nextTo"/>
        <c:crossAx val="15881088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'Greater Glasgow'!$AI$93</c:f>
              <c:strCache>
                <c:ptCount val="1"/>
                <c:pt idx="0">
                  <c:v>Scotland</c:v>
                </c:pt>
              </c:strCache>
            </c:strRef>
          </c:tx>
          <c:dLbls>
            <c:dLbl>
              <c:idx val="3"/>
              <c:layout>
                <c:manualLayout>
                  <c:x val="-6.0176040000277008E-2"/>
                  <c:y val="4.2378245421260834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'Greater Glasgow'!$AI$94</c:f>
              <c:strCache>
                <c:ptCount val="1"/>
                <c:pt idx="0">
                  <c:v>Greater Glasgow</c:v>
                </c:pt>
              </c:strCache>
            </c:strRef>
          </c:tx>
          <c:dLbls>
            <c:dLbl>
              <c:idx val="7"/>
              <c:layout>
                <c:manualLayout>
                  <c:x val="-5.4657996246511402E-2"/>
                  <c:y val="-6.1463212898672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Glasgow'!$AJ$94:$AQ$94</c:f>
              <c:numCache>
                <c:formatCode>0</c:formatCode>
                <c:ptCount val="8"/>
                <c:pt idx="0">
                  <c:v>563.64</c:v>
                </c:pt>
                <c:pt idx="1">
                  <c:v>588.04999999999995</c:v>
                </c:pt>
                <c:pt idx="2">
                  <c:v>572.74</c:v>
                </c:pt>
                <c:pt idx="3">
                  <c:v>593.71</c:v>
                </c:pt>
                <c:pt idx="4">
                  <c:v>626.38</c:v>
                </c:pt>
                <c:pt idx="5">
                  <c:v>667.74</c:v>
                </c:pt>
                <c:pt idx="6">
                  <c:v>695.92</c:v>
                </c:pt>
                <c:pt idx="7">
                  <c:v>744.8</c:v>
                </c:pt>
              </c:numCache>
            </c:numRef>
          </c:val>
          <c:smooth val="0"/>
        </c:ser>
        <c:dLbls>
          <c:showLegendKey val="0"/>
          <c:showVal val="0"/>
          <c:showCatName val="0"/>
          <c:showSerName val="0"/>
          <c:showPercent val="0"/>
          <c:showBubbleSize val="0"/>
        </c:dLbls>
        <c:marker val="1"/>
        <c:smooth val="0"/>
        <c:axId val="158866816"/>
        <c:axId val="158880896"/>
      </c:lineChart>
      <c:catAx>
        <c:axId val="158866816"/>
        <c:scaling>
          <c:orientation val="minMax"/>
        </c:scaling>
        <c:delete val="0"/>
        <c:axPos val="b"/>
        <c:numFmt formatCode="General" sourceLinked="1"/>
        <c:majorTickMark val="out"/>
        <c:minorTickMark val="none"/>
        <c:tickLblPos val="nextTo"/>
        <c:crossAx val="158880896"/>
        <c:crosses val="autoZero"/>
        <c:auto val="1"/>
        <c:lblAlgn val="ctr"/>
        <c:lblOffset val="100"/>
        <c:noMultiLvlLbl val="0"/>
      </c:catAx>
      <c:valAx>
        <c:axId val="158880896"/>
        <c:scaling>
          <c:orientation val="minMax"/>
        </c:scaling>
        <c:delete val="0"/>
        <c:axPos val="l"/>
        <c:majorGridlines/>
        <c:numFmt formatCode="#,##0" sourceLinked="1"/>
        <c:majorTickMark val="out"/>
        <c:minorTickMark val="none"/>
        <c:tickLblPos val="nextTo"/>
        <c:crossAx val="158866816"/>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'Greater Glasgow'!$B$26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Glasgow'!$C$26:$J$26</c:f>
              <c:numCache>
                <c:formatCode>#,##0</c:formatCode>
                <c:ptCount val="8"/>
                <c:pt idx="0">
                  <c:v>380</c:v>
                </c:pt>
                <c:pt idx="1">
                  <c:v>395</c:v>
                </c:pt>
                <c:pt idx="2">
                  <c:v>375</c:v>
                </c:pt>
                <c:pt idx="3">
                  <c:v>395</c:v>
                </c:pt>
                <c:pt idx="4">
                  <c:v>395</c:v>
                </c:pt>
                <c:pt idx="5">
                  <c:v>420</c:v>
                </c:pt>
                <c:pt idx="6">
                  <c:v>425</c:v>
                </c:pt>
                <c:pt idx="7">
                  <c:v>450</c:v>
                </c:pt>
              </c:numCache>
            </c:numRef>
          </c:val>
          <c:smooth val="0"/>
        </c:ser>
        <c:ser>
          <c:idx val="1"/>
          <c:order val="1"/>
          <c:tx>
            <c:strRef>
              <c:f>'Greater Glasgow'!$B$27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Glasgow'!$C$27:$J$27</c:f>
              <c:numCache>
                <c:formatCode>#,##0</c:formatCode>
                <c:ptCount val="8"/>
                <c:pt idx="0">
                  <c:v>425</c:v>
                </c:pt>
                <c:pt idx="1">
                  <c:v>450</c:v>
                </c:pt>
                <c:pt idx="2">
                  <c:v>430</c:v>
                </c:pt>
                <c:pt idx="3">
                  <c:v>450</c:v>
                </c:pt>
                <c:pt idx="4">
                  <c:v>450</c:v>
                </c:pt>
                <c:pt idx="5">
                  <c:v>480</c:v>
                </c:pt>
                <c:pt idx="6">
                  <c:v>495</c:v>
                </c:pt>
                <c:pt idx="7">
                  <c:v>525</c:v>
                </c:pt>
              </c:numCache>
            </c:numRef>
          </c:val>
          <c:smooth val="0"/>
        </c:ser>
        <c:ser>
          <c:idx val="2"/>
          <c:order val="2"/>
          <c:tx>
            <c:strRef>
              <c:f>'Greater Glasgow'!$B$28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Glasgow'!$C$28:$J$28</c:f>
              <c:numCache>
                <c:formatCode>#,##0</c:formatCode>
                <c:ptCount val="8"/>
                <c:pt idx="0">
                  <c:v>437.14</c:v>
                </c:pt>
                <c:pt idx="1">
                  <c:v>451.11</c:v>
                </c:pt>
                <c:pt idx="2">
                  <c:v>444.05</c:v>
                </c:pt>
                <c:pt idx="3">
                  <c:v>455.78</c:v>
                </c:pt>
                <c:pt idx="4">
                  <c:v>476.49</c:v>
                </c:pt>
                <c:pt idx="5">
                  <c:v>501.23</c:v>
                </c:pt>
                <c:pt idx="6">
                  <c:v>520.03</c:v>
                </c:pt>
                <c:pt idx="7">
                  <c:v>549.04999999999995</c:v>
                </c:pt>
              </c:numCache>
            </c:numRef>
          </c:val>
          <c:smooth val="0"/>
        </c:ser>
        <c:ser>
          <c:idx val="3"/>
          <c:order val="3"/>
          <c:tx>
            <c:strRef>
              <c:f>'Greater Glasgow'!$B$29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Glasgow'!$C$29:$J$29</c:f>
              <c:numCache>
                <c:formatCode>#,##0</c:formatCode>
                <c:ptCount val="8"/>
                <c:pt idx="0">
                  <c:v>485</c:v>
                </c:pt>
                <c:pt idx="1">
                  <c:v>495</c:v>
                </c:pt>
                <c:pt idx="2">
                  <c:v>495</c:v>
                </c:pt>
                <c:pt idx="3">
                  <c:v>500</c:v>
                </c:pt>
                <c:pt idx="4">
                  <c:v>535</c:v>
                </c:pt>
                <c:pt idx="5">
                  <c:v>575</c:v>
                </c:pt>
                <c:pt idx="6">
                  <c:v>595</c:v>
                </c:pt>
                <c:pt idx="7">
                  <c:v>625</c:v>
                </c:pt>
              </c:numCache>
            </c:numRef>
          </c:val>
          <c:smooth val="0"/>
        </c:ser>
        <c:dLbls>
          <c:showLegendKey val="0"/>
          <c:showVal val="0"/>
          <c:showCatName val="0"/>
          <c:showSerName val="0"/>
          <c:showPercent val="0"/>
          <c:showBubbleSize val="0"/>
        </c:dLbls>
        <c:marker val="1"/>
        <c:smooth val="0"/>
        <c:axId val="158903680"/>
        <c:axId val="158909568"/>
      </c:lineChart>
      <c:catAx>
        <c:axId val="158903680"/>
        <c:scaling>
          <c:orientation val="minMax"/>
        </c:scaling>
        <c:delete val="0"/>
        <c:axPos val="b"/>
        <c:numFmt formatCode="General" sourceLinked="1"/>
        <c:majorTickMark val="out"/>
        <c:minorTickMark val="none"/>
        <c:tickLblPos val="nextTo"/>
        <c:crossAx val="158909568"/>
        <c:crosses val="autoZero"/>
        <c:auto val="1"/>
        <c:lblAlgn val="ctr"/>
        <c:lblOffset val="100"/>
        <c:noMultiLvlLbl val="0"/>
      </c:catAx>
      <c:valAx>
        <c:axId val="158909568"/>
        <c:scaling>
          <c:orientation val="minMax"/>
          <c:min val="0"/>
        </c:scaling>
        <c:delete val="0"/>
        <c:axPos val="l"/>
        <c:majorGridlines/>
        <c:numFmt formatCode="#,##0" sourceLinked="1"/>
        <c:majorTickMark val="out"/>
        <c:minorTickMark val="none"/>
        <c:tickLblPos val="nextTo"/>
        <c:crossAx val="15890368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'Greater Glasgow'!$N$26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Glasgow'!$O$26:$V$26</c:f>
              <c:numCache>
                <c:formatCode>#,##0</c:formatCode>
                <c:ptCount val="8"/>
                <c:pt idx="0">
                  <c:v>495</c:v>
                </c:pt>
                <c:pt idx="1">
                  <c:v>495</c:v>
                </c:pt>
                <c:pt idx="2">
                  <c:v>495</c:v>
                </c:pt>
                <c:pt idx="3">
                  <c:v>495</c:v>
                </c:pt>
                <c:pt idx="4">
                  <c:v>500</c:v>
                </c:pt>
                <c:pt idx="5">
                  <c:v>525</c:v>
                </c:pt>
                <c:pt idx="6">
                  <c:v>550</c:v>
                </c:pt>
                <c:pt idx="7">
                  <c:v>575</c:v>
                </c:pt>
              </c:numCache>
            </c:numRef>
          </c:val>
          <c:smooth val="0"/>
        </c:ser>
        <c:ser>
          <c:idx val="1"/>
          <c:order val="1"/>
          <c:tx>
            <c:strRef>
              <c:f>'Greater Glasgow'!$N$27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Glasgow'!$O$27:$V$27</c:f>
              <c:numCache>
                <c:formatCode>#,##0</c:formatCode>
                <c:ptCount val="8"/>
                <c:pt idx="0">
                  <c:v>550</c:v>
                </c:pt>
                <c:pt idx="1">
                  <c:v>550</c:v>
                </c:pt>
                <c:pt idx="2">
                  <c:v>550</c:v>
                </c:pt>
                <c:pt idx="3">
                  <c:v>550</c:v>
                </c:pt>
                <c:pt idx="4">
                  <c:v>575</c:v>
                </c:pt>
                <c:pt idx="5">
                  <c:v>625</c:v>
                </c:pt>
                <c:pt idx="6">
                  <c:v>650</c:v>
                </c:pt>
                <c:pt idx="7">
                  <c:v>695</c:v>
                </c:pt>
              </c:numCache>
            </c:numRef>
          </c:val>
          <c:smooth val="0"/>
        </c:ser>
        <c:ser>
          <c:idx val="2"/>
          <c:order val="2"/>
          <c:tx>
            <c:strRef>
              <c:f>'Greater Glasgow'!$N$28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Glasgow'!$O$28:$V$28</c:f>
              <c:numCache>
                <c:formatCode>#,##0</c:formatCode>
                <c:ptCount val="8"/>
                <c:pt idx="0">
                  <c:v>563.64</c:v>
                </c:pt>
                <c:pt idx="1">
                  <c:v>588.04999999999995</c:v>
                </c:pt>
                <c:pt idx="2">
                  <c:v>572.74</c:v>
                </c:pt>
                <c:pt idx="3">
                  <c:v>593.71</c:v>
                </c:pt>
                <c:pt idx="4">
                  <c:v>626.38</c:v>
                </c:pt>
                <c:pt idx="5">
                  <c:v>667.74</c:v>
                </c:pt>
                <c:pt idx="6">
                  <c:v>695.92</c:v>
                </c:pt>
                <c:pt idx="7">
                  <c:v>744.8</c:v>
                </c:pt>
              </c:numCache>
            </c:numRef>
          </c:val>
          <c:smooth val="0"/>
        </c:ser>
        <c:ser>
          <c:idx val="3"/>
          <c:order val="3"/>
          <c:tx>
            <c:strRef>
              <c:f>'Greater Glasgow'!$N$29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Glasgow'!$O$29:$V$29</c:f>
              <c:numCache>
                <c:formatCode>#,##0</c:formatCode>
                <c:ptCount val="8"/>
                <c:pt idx="0">
                  <c:v>600</c:v>
                </c:pt>
                <c:pt idx="1">
                  <c:v>650</c:v>
                </c:pt>
                <c:pt idx="2">
                  <c:v>625</c:v>
                </c:pt>
                <c:pt idx="3">
                  <c:v>650</c:v>
                </c:pt>
                <c:pt idx="4">
                  <c:v>695</c:v>
                </c:pt>
                <c:pt idx="5">
                  <c:v>750</c:v>
                </c:pt>
                <c:pt idx="6">
                  <c:v>795</c:v>
                </c:pt>
                <c:pt idx="7">
                  <c:v>850</c:v>
                </c:pt>
              </c:numCache>
            </c:numRef>
          </c:val>
          <c:smooth val="0"/>
        </c:ser>
        <c:dLbls>
          <c:showLegendKey val="0"/>
          <c:showVal val="0"/>
          <c:showCatName val="0"/>
          <c:showSerName val="0"/>
          <c:showPercent val="0"/>
          <c:showBubbleSize val="0"/>
        </c:dLbls>
        <c:marker val="1"/>
        <c:smooth val="0"/>
        <c:axId val="158936064"/>
        <c:axId val="158950144"/>
      </c:lineChart>
      <c:catAx>
        <c:axId val="158936064"/>
        <c:scaling>
          <c:orientation val="minMax"/>
        </c:scaling>
        <c:delete val="0"/>
        <c:axPos val="b"/>
        <c:numFmt formatCode="General" sourceLinked="1"/>
        <c:majorTickMark val="out"/>
        <c:minorTickMark val="none"/>
        <c:tickLblPos val="nextTo"/>
        <c:crossAx val="158950144"/>
        <c:crosses val="autoZero"/>
        <c:auto val="1"/>
        <c:lblAlgn val="ctr"/>
        <c:lblOffset val="100"/>
        <c:noMultiLvlLbl val="0"/>
      </c:catAx>
      <c:valAx>
        <c:axId val="158950144"/>
        <c:scaling>
          <c:orientation val="minMax"/>
          <c:min val="0"/>
        </c:scaling>
        <c:delete val="0"/>
        <c:axPos val="l"/>
        <c:majorGridlines/>
        <c:numFmt formatCode="#,##0" sourceLinked="1"/>
        <c:majorTickMark val="out"/>
        <c:minorTickMark val="none"/>
        <c:tickLblPos val="nextTo"/>
        <c:crossAx val="158936064"/>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'Greater Glasgow'!$B$48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Glasgow'!$C$48:$J$48</c:f>
              <c:numCache>
                <c:formatCode>#,##0</c:formatCode>
                <c:ptCount val="8"/>
                <c:pt idx="0">
                  <c:v>575</c:v>
                </c:pt>
                <c:pt idx="1">
                  <c:v>575</c:v>
                </c:pt>
                <c:pt idx="2">
                  <c:v>575</c:v>
                </c:pt>
                <c:pt idx="3">
                  <c:v>575</c:v>
                </c:pt>
                <c:pt idx="4">
                  <c:v>567.5</c:v>
                </c:pt>
                <c:pt idx="5">
                  <c:v>595</c:v>
                </c:pt>
                <c:pt idx="6">
                  <c:v>600</c:v>
                </c:pt>
                <c:pt idx="7">
                  <c:v>650</c:v>
                </c:pt>
              </c:numCache>
            </c:numRef>
          </c:val>
          <c:smooth val="0"/>
        </c:ser>
        <c:ser>
          <c:idx val="1"/>
          <c:order val="1"/>
          <c:tx>
            <c:strRef>
              <c:f>'Greater Glasgow'!$B$49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Glasgow'!$C$49:$J$49</c:f>
              <c:numCache>
                <c:formatCode>#,##0</c:formatCode>
                <c:ptCount val="8"/>
                <c:pt idx="0">
                  <c:v>695</c:v>
                </c:pt>
                <c:pt idx="1">
                  <c:v>695</c:v>
                </c:pt>
                <c:pt idx="2">
                  <c:v>695</c:v>
                </c:pt>
                <c:pt idx="3">
                  <c:v>675</c:v>
                </c:pt>
                <c:pt idx="4">
                  <c:v>695</c:v>
                </c:pt>
                <c:pt idx="5">
                  <c:v>750</c:v>
                </c:pt>
                <c:pt idx="6">
                  <c:v>800</c:v>
                </c:pt>
                <c:pt idx="7">
                  <c:v>850</c:v>
                </c:pt>
              </c:numCache>
            </c:numRef>
          </c:val>
          <c:smooth val="0"/>
        </c:ser>
        <c:ser>
          <c:idx val="2"/>
          <c:order val="2"/>
          <c:tx>
            <c:strRef>
              <c:f>'Greater Glasgow'!$B$50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Glasgow'!$C$50:$J$50</c:f>
              <c:numCache>
                <c:formatCode>#,##0</c:formatCode>
                <c:ptCount val="8"/>
                <c:pt idx="0">
                  <c:v>728.19</c:v>
                </c:pt>
                <c:pt idx="1">
                  <c:v>753.27</c:v>
                </c:pt>
                <c:pt idx="2">
                  <c:v>734.1</c:v>
                </c:pt>
                <c:pt idx="3">
                  <c:v>753.15</c:v>
                </c:pt>
                <c:pt idx="4">
                  <c:v>795.62</c:v>
                </c:pt>
                <c:pt idx="5">
                  <c:v>833.69</c:v>
                </c:pt>
                <c:pt idx="6">
                  <c:v>915.07</c:v>
                </c:pt>
                <c:pt idx="7">
                  <c:v>964.74</c:v>
                </c:pt>
              </c:numCache>
            </c:numRef>
          </c:val>
          <c:smooth val="0"/>
        </c:ser>
        <c:ser>
          <c:idx val="3"/>
          <c:order val="3"/>
          <c:tx>
            <c:strRef>
              <c:f>'Greater Glasgow'!$B$51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Glasgow'!$C$51:$J$51</c:f>
              <c:numCache>
                <c:formatCode>#,##0</c:formatCode>
                <c:ptCount val="8"/>
                <c:pt idx="0">
                  <c:v>825</c:v>
                </c:pt>
                <c:pt idx="1">
                  <c:v>862.5</c:v>
                </c:pt>
                <c:pt idx="2">
                  <c:v>800</c:v>
                </c:pt>
                <c:pt idx="3">
                  <c:v>850</c:v>
                </c:pt>
                <c:pt idx="4">
                  <c:v>900</c:v>
                </c:pt>
                <c:pt idx="5">
                  <c:v>975</c:v>
                </c:pt>
                <c:pt idx="6">
                  <c:v>1170</c:v>
                </c:pt>
                <c:pt idx="7">
                  <c:v>1200</c:v>
                </c:pt>
              </c:numCache>
            </c:numRef>
          </c:val>
          <c:smooth val="0"/>
        </c:ser>
        <c:dLbls>
          <c:showLegendKey val="0"/>
          <c:showVal val="0"/>
          <c:showCatName val="0"/>
          <c:showSerName val="0"/>
          <c:showPercent val="0"/>
          <c:showBubbleSize val="0"/>
        </c:dLbls>
        <c:marker val="1"/>
        <c:smooth val="0"/>
        <c:axId val="158988928"/>
        <c:axId val="158597504"/>
      </c:lineChart>
      <c:catAx>
        <c:axId val="158988928"/>
        <c:scaling>
          <c:orientation val="minMax"/>
        </c:scaling>
        <c:delete val="0"/>
        <c:axPos val="b"/>
        <c:numFmt formatCode="General" sourceLinked="1"/>
        <c:majorTickMark val="out"/>
        <c:minorTickMark val="none"/>
        <c:tickLblPos val="nextTo"/>
        <c:crossAx val="158597504"/>
        <c:crosses val="autoZero"/>
        <c:auto val="1"/>
        <c:lblAlgn val="ctr"/>
        <c:lblOffset val="100"/>
        <c:noMultiLvlLbl val="0"/>
      </c:catAx>
      <c:valAx>
        <c:axId val="158597504"/>
        <c:scaling>
          <c:orientation val="minMax"/>
          <c:min val="0"/>
        </c:scaling>
        <c:delete val="0"/>
        <c:axPos val="l"/>
        <c:majorGridlines/>
        <c:numFmt formatCode="#,##0" sourceLinked="1"/>
        <c:majorTickMark val="out"/>
        <c:minorTickMark val="none"/>
        <c:tickLblPos val="nextTo"/>
        <c:crossAx val="158988928"/>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'Greater Glasgow'!$N$48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Glasgow'!$O$48:$V$48</c:f>
              <c:numCache>
                <c:formatCode>#,##0</c:formatCode>
                <c:ptCount val="8"/>
                <c:pt idx="0">
                  <c:v>845</c:v>
                </c:pt>
                <c:pt idx="1">
                  <c:v>875</c:v>
                </c:pt>
                <c:pt idx="2">
                  <c:v>800</c:v>
                </c:pt>
                <c:pt idx="3">
                  <c:v>895</c:v>
                </c:pt>
                <c:pt idx="4">
                  <c:v>895</c:v>
                </c:pt>
                <c:pt idx="5">
                  <c:v>850</c:v>
                </c:pt>
                <c:pt idx="6">
                  <c:v>925</c:v>
                </c:pt>
                <c:pt idx="7">
                  <c:v>1150</c:v>
                </c:pt>
              </c:numCache>
            </c:numRef>
          </c:val>
          <c:smooth val="0"/>
        </c:ser>
        <c:ser>
          <c:idx val="1"/>
          <c:order val="1"/>
          <c:tx>
            <c:strRef>
              <c:f>'Greater Glasgow'!$N$49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Glasgow'!$O$49:$V$49</c:f>
              <c:numCache>
                <c:formatCode>#,##0</c:formatCode>
                <c:ptCount val="8"/>
                <c:pt idx="0">
                  <c:v>1000</c:v>
                </c:pt>
                <c:pt idx="1">
                  <c:v>1100</c:v>
                </c:pt>
                <c:pt idx="2">
                  <c:v>950</c:v>
                </c:pt>
                <c:pt idx="3">
                  <c:v>1000</c:v>
                </c:pt>
                <c:pt idx="4">
                  <c:v>1200</c:v>
                </c:pt>
                <c:pt idx="5">
                  <c:v>1100</c:v>
                </c:pt>
                <c:pt idx="6">
                  <c:v>1250</c:v>
                </c:pt>
                <c:pt idx="7">
                  <c:v>1500</c:v>
                </c:pt>
              </c:numCache>
            </c:numRef>
          </c:val>
          <c:smooth val="0"/>
        </c:ser>
        <c:ser>
          <c:idx val="2"/>
          <c:order val="2"/>
          <c:tx>
            <c:strRef>
              <c:f>'Greater Glasgow'!$N$50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Glasgow'!$O$50:$V$50</c:f>
              <c:numCache>
                <c:formatCode>#,##0</c:formatCode>
                <c:ptCount val="8"/>
                <c:pt idx="0">
                  <c:v>1067.19</c:v>
                </c:pt>
                <c:pt idx="1">
                  <c:v>1169.83</c:v>
                </c:pt>
                <c:pt idx="2">
                  <c:v>1048.83</c:v>
                </c:pt>
                <c:pt idx="3">
                  <c:v>1189.78</c:v>
                </c:pt>
                <c:pt idx="4">
                  <c:v>1211.1199999999999</c:v>
                </c:pt>
                <c:pt idx="5">
                  <c:v>1189.33</c:v>
                </c:pt>
                <c:pt idx="6">
                  <c:v>1299.47</c:v>
                </c:pt>
                <c:pt idx="7">
                  <c:v>1523.85</c:v>
                </c:pt>
              </c:numCache>
            </c:numRef>
          </c:val>
          <c:smooth val="0"/>
        </c:ser>
        <c:ser>
          <c:idx val="3"/>
          <c:order val="3"/>
          <c:tx>
            <c:strRef>
              <c:f>'Greater Glasgow'!$N$51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Glasgow'!$O$51:$V$51</c:f>
              <c:numCache>
                <c:formatCode>#,##0</c:formatCode>
                <c:ptCount val="8"/>
                <c:pt idx="0">
                  <c:v>1250</c:v>
                </c:pt>
                <c:pt idx="1">
                  <c:v>1300</c:v>
                </c:pt>
                <c:pt idx="2">
                  <c:v>1250</c:v>
                </c:pt>
                <c:pt idx="3">
                  <c:v>1400</c:v>
                </c:pt>
                <c:pt idx="4">
                  <c:v>1500</c:v>
                </c:pt>
                <c:pt idx="5">
                  <c:v>1500</c:v>
                </c:pt>
                <c:pt idx="6">
                  <c:v>1600</c:v>
                </c:pt>
                <c:pt idx="7">
                  <c:v>1800</c:v>
                </c:pt>
              </c:numCache>
            </c:numRef>
          </c:val>
          <c:smooth val="0"/>
        </c:ser>
        <c:dLbls>
          <c:showLegendKey val="0"/>
          <c:showVal val="0"/>
          <c:showCatName val="0"/>
          <c:showSerName val="0"/>
          <c:showPercent val="0"/>
          <c:showBubbleSize val="0"/>
        </c:dLbls>
        <c:marker val="1"/>
        <c:smooth val="0"/>
        <c:axId val="158632192"/>
        <c:axId val="158633984"/>
      </c:lineChart>
      <c:catAx>
        <c:axId val="158632192"/>
        <c:scaling>
          <c:orientation val="minMax"/>
        </c:scaling>
        <c:delete val="0"/>
        <c:axPos val="b"/>
        <c:numFmt formatCode="General" sourceLinked="1"/>
        <c:majorTickMark val="out"/>
        <c:minorTickMark val="none"/>
        <c:tickLblPos val="nextTo"/>
        <c:crossAx val="158633984"/>
        <c:crosses val="autoZero"/>
        <c:auto val="1"/>
        <c:lblAlgn val="ctr"/>
        <c:lblOffset val="100"/>
        <c:noMultiLvlLbl val="0"/>
      </c:catAx>
      <c:valAx>
        <c:axId val="158633984"/>
        <c:scaling>
          <c:orientation val="minMax"/>
          <c:min val="0"/>
        </c:scaling>
        <c:delete val="0"/>
        <c:axPos val="l"/>
        <c:majorGridlines/>
        <c:numFmt formatCode="#,##0" sourceLinked="1"/>
        <c:majorTickMark val="out"/>
        <c:minorTickMark val="none"/>
        <c:tickLblPos val="nextTo"/>
        <c:crossAx val="15863219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'Greater Glasgow'!$B$70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Glasgow'!$C$70:$J$70</c:f>
              <c:numCache>
                <c:formatCode>#,##0</c:formatCode>
                <c:ptCount val="8"/>
                <c:pt idx="0">
                  <c:v>284</c:v>
                </c:pt>
                <c:pt idx="1">
                  <c:v>270</c:v>
                </c:pt>
                <c:pt idx="2">
                  <c:v>275</c:v>
                </c:pt>
                <c:pt idx="3">
                  <c:v>290</c:v>
                </c:pt>
                <c:pt idx="4">
                  <c:v>293.33</c:v>
                </c:pt>
                <c:pt idx="5">
                  <c:v>285</c:v>
                </c:pt>
                <c:pt idx="6">
                  <c:v>308</c:v>
                </c:pt>
                <c:pt idx="7">
                  <c:v>325</c:v>
                </c:pt>
              </c:numCache>
            </c:numRef>
          </c:val>
          <c:smooth val="0"/>
        </c:ser>
        <c:ser>
          <c:idx val="1"/>
          <c:order val="1"/>
          <c:tx>
            <c:strRef>
              <c:f>'Greater Glasgow'!$B$71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Glasgow'!$C$71:$J$71</c:f>
              <c:numCache>
                <c:formatCode>#,##0</c:formatCode>
                <c:ptCount val="8"/>
                <c:pt idx="0">
                  <c:v>300</c:v>
                </c:pt>
                <c:pt idx="1">
                  <c:v>300</c:v>
                </c:pt>
                <c:pt idx="2">
                  <c:v>302.5</c:v>
                </c:pt>
                <c:pt idx="3">
                  <c:v>320</c:v>
                </c:pt>
                <c:pt idx="4">
                  <c:v>325</c:v>
                </c:pt>
                <c:pt idx="5">
                  <c:v>335</c:v>
                </c:pt>
                <c:pt idx="6">
                  <c:v>350</c:v>
                </c:pt>
                <c:pt idx="7">
                  <c:v>375</c:v>
                </c:pt>
              </c:numCache>
            </c:numRef>
          </c:val>
          <c:smooth val="0"/>
        </c:ser>
        <c:ser>
          <c:idx val="2"/>
          <c:order val="2"/>
          <c:tx>
            <c:strRef>
              <c:f>'Greater Glasgow'!$B$72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Glasgow'!$C$72:$J$72</c:f>
              <c:numCache>
                <c:formatCode>#,##0</c:formatCode>
                <c:ptCount val="8"/>
                <c:pt idx="0">
                  <c:v>313.10000000000002</c:v>
                </c:pt>
                <c:pt idx="1">
                  <c:v>295.45999999999998</c:v>
                </c:pt>
                <c:pt idx="2">
                  <c:v>312.27999999999997</c:v>
                </c:pt>
                <c:pt idx="3">
                  <c:v>323.08999999999997</c:v>
                </c:pt>
                <c:pt idx="4">
                  <c:v>346.23</c:v>
                </c:pt>
                <c:pt idx="5">
                  <c:v>352.87</c:v>
                </c:pt>
                <c:pt idx="6">
                  <c:v>372.15</c:v>
                </c:pt>
                <c:pt idx="7">
                  <c:v>385.58</c:v>
                </c:pt>
              </c:numCache>
            </c:numRef>
          </c:val>
          <c:smooth val="0"/>
        </c:ser>
        <c:ser>
          <c:idx val="3"/>
          <c:order val="3"/>
          <c:tx>
            <c:strRef>
              <c:f>'Greater Glasgow'!$B$73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Glasgow'!$C$73:$J$73</c:f>
              <c:numCache>
                <c:formatCode>#,##0</c:formatCode>
                <c:ptCount val="8"/>
                <c:pt idx="0">
                  <c:v>345</c:v>
                </c:pt>
                <c:pt idx="1">
                  <c:v>325</c:v>
                </c:pt>
                <c:pt idx="2">
                  <c:v>350</c:v>
                </c:pt>
                <c:pt idx="3">
                  <c:v>350</c:v>
                </c:pt>
                <c:pt idx="4">
                  <c:v>400</c:v>
                </c:pt>
                <c:pt idx="5">
                  <c:v>400</c:v>
                </c:pt>
                <c:pt idx="6">
                  <c:v>425</c:v>
                </c:pt>
                <c:pt idx="7">
                  <c:v>434.52</c:v>
                </c:pt>
              </c:numCache>
            </c:numRef>
          </c:val>
          <c:smooth val="0"/>
        </c:ser>
        <c:dLbls>
          <c:showLegendKey val="0"/>
          <c:showVal val="0"/>
          <c:showCatName val="0"/>
          <c:showSerName val="0"/>
          <c:showPercent val="0"/>
          <c:showBubbleSize val="0"/>
        </c:dLbls>
        <c:marker val="1"/>
        <c:smooth val="0"/>
        <c:axId val="158664576"/>
        <c:axId val="158666112"/>
      </c:lineChart>
      <c:catAx>
        <c:axId val="158664576"/>
        <c:scaling>
          <c:orientation val="minMax"/>
        </c:scaling>
        <c:delete val="0"/>
        <c:axPos val="b"/>
        <c:numFmt formatCode="General" sourceLinked="1"/>
        <c:majorTickMark val="out"/>
        <c:minorTickMark val="none"/>
        <c:tickLblPos val="nextTo"/>
        <c:crossAx val="158666112"/>
        <c:crosses val="autoZero"/>
        <c:auto val="1"/>
        <c:lblAlgn val="ctr"/>
        <c:lblOffset val="100"/>
        <c:noMultiLvlLbl val="0"/>
      </c:catAx>
      <c:valAx>
        <c:axId val="158666112"/>
        <c:scaling>
          <c:orientation val="minMax"/>
          <c:min val="0"/>
        </c:scaling>
        <c:delete val="0"/>
        <c:axPos val="l"/>
        <c:majorGridlines/>
        <c:numFmt formatCode="#,##0" sourceLinked="1"/>
        <c:majorTickMark val="out"/>
        <c:minorTickMark val="none"/>
        <c:tickLblPos val="nextTo"/>
        <c:crossAx val="158664576"/>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'Greater Glasgow'!$N$70:$P$70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Glasgow'!$Q$70:$X$70</c:f>
              <c:numCache>
                <c:formatCode>0</c:formatCode>
                <c:ptCount val="8"/>
                <c:pt idx="0">
                  <c:v>868</c:v>
                </c:pt>
                <c:pt idx="1">
                  <c:v>747</c:v>
                </c:pt>
                <c:pt idx="2">
                  <c:v>998</c:v>
                </c:pt>
                <c:pt idx="3">
                  <c:v>945</c:v>
                </c:pt>
                <c:pt idx="4">
                  <c:v>1116</c:v>
                </c:pt>
                <c:pt idx="5">
                  <c:v>1097</c:v>
                </c:pt>
                <c:pt idx="6">
                  <c:v>1289</c:v>
                </c:pt>
                <c:pt idx="7">
                  <c:v>1343</c:v>
                </c:pt>
              </c:numCache>
            </c:numRef>
          </c:val>
        </c:ser>
        <c:ser>
          <c:idx val="1"/>
          <c:order val="1"/>
          <c:tx>
            <c:strRef>
              <c:f>'Greater Glasgow'!$N$71:$P$71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Glasgow'!$Q$71:$X$71</c:f>
              <c:numCache>
                <c:formatCode>0</c:formatCode>
                <c:ptCount val="8"/>
                <c:pt idx="0">
                  <c:v>1486</c:v>
                </c:pt>
                <c:pt idx="1">
                  <c:v>1374</c:v>
                </c:pt>
                <c:pt idx="2">
                  <c:v>1570</c:v>
                </c:pt>
                <c:pt idx="3">
                  <c:v>1623</c:v>
                </c:pt>
                <c:pt idx="4">
                  <c:v>1840</c:v>
                </c:pt>
                <c:pt idx="5">
                  <c:v>1856</c:v>
                </c:pt>
                <c:pt idx="6">
                  <c:v>2199</c:v>
                </c:pt>
                <c:pt idx="7">
                  <c:v>2443</c:v>
                </c:pt>
              </c:numCache>
            </c:numRef>
          </c:val>
        </c:ser>
        <c:ser>
          <c:idx val="2"/>
          <c:order val="2"/>
          <c:tx>
            <c:strRef>
              <c:f>'Greater Glasgow'!$N$72:$P$72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Glasgow'!$Q$72:$X$72</c:f>
              <c:numCache>
                <c:formatCode>0</c:formatCode>
                <c:ptCount val="8"/>
                <c:pt idx="0">
                  <c:v>474</c:v>
                </c:pt>
                <c:pt idx="1">
                  <c:v>476</c:v>
                </c:pt>
                <c:pt idx="2">
                  <c:v>474</c:v>
                </c:pt>
                <c:pt idx="3">
                  <c:v>503</c:v>
                </c:pt>
                <c:pt idx="4">
                  <c:v>512</c:v>
                </c:pt>
                <c:pt idx="5">
                  <c:v>545</c:v>
                </c:pt>
                <c:pt idx="6">
                  <c:v>566</c:v>
                </c:pt>
                <c:pt idx="7">
                  <c:v>745</c:v>
                </c:pt>
              </c:numCache>
            </c:numRef>
          </c:val>
        </c:ser>
        <c:ser>
          <c:idx val="3"/>
          <c:order val="3"/>
          <c:tx>
            <c:strRef>
              <c:f>'Greater Glasgow'!$N$73:$P$73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Glasgow'!$Q$73:$X$73</c:f>
              <c:numCache>
                <c:formatCode>0</c:formatCode>
                <c:ptCount val="8"/>
                <c:pt idx="0">
                  <c:v>219</c:v>
                </c:pt>
                <c:pt idx="1">
                  <c:v>233</c:v>
                </c:pt>
                <c:pt idx="2">
                  <c:v>227</c:v>
                </c:pt>
                <c:pt idx="3">
                  <c:v>138</c:v>
                </c:pt>
                <c:pt idx="4">
                  <c:v>130</c:v>
                </c:pt>
                <c:pt idx="5">
                  <c:v>127</c:v>
                </c:pt>
                <c:pt idx="6">
                  <c:v>123</c:v>
                </c:pt>
                <c:pt idx="7">
                  <c:v>196</c:v>
                </c:pt>
              </c:numCache>
            </c:numRef>
          </c:val>
        </c:ser>
        <c:ser>
          <c:idx val="4"/>
          <c:order val="4"/>
          <c:tx>
            <c:strRef>
              <c:f>'Greater Glasgow'!$N$74:$P$74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'Greater Glasgow'!$Q$74:$X$74</c:f>
              <c:numCache>
                <c:formatCode>0</c:formatCode>
                <c:ptCount val="8"/>
                <c:pt idx="0">
                  <c:v>190</c:v>
                </c:pt>
                <c:pt idx="1">
                  <c:v>302</c:v>
                </c:pt>
                <c:pt idx="2">
                  <c:v>372</c:v>
                </c:pt>
                <c:pt idx="3">
                  <c:v>379</c:v>
                </c:pt>
                <c:pt idx="4">
                  <c:v>273</c:v>
                </c:pt>
                <c:pt idx="5">
                  <c:v>255</c:v>
                </c:pt>
                <c:pt idx="6">
                  <c:v>189</c:v>
                </c:pt>
                <c:pt idx="7">
                  <c:v>346</c:v>
                </c:pt>
              </c:numCache>
            </c:numRef>
          </c:val>
        </c:ser>
        <c:dLbls>
          <c:showLegendKey val="0"/>
          <c:showVal val="0"/>
          <c:showCatName val="0"/>
          <c:showSerName val="0"/>
          <c:showPercent val="0"/>
          <c:showBubbleSize val="0"/>
        </c:dLbls>
        <c:gapWidth val="150"/>
        <c:overlap val="100"/>
        <c:axId val="158710016"/>
        <c:axId val="158711808"/>
      </c:barChart>
      <c:catAx>
        <c:axId val="158710016"/>
        <c:scaling>
          <c:orientation val="minMax"/>
        </c:scaling>
        <c:delete val="0"/>
        <c:axPos val="b"/>
        <c:numFmt formatCode="General" sourceLinked="1"/>
        <c:majorTickMark val="out"/>
        <c:minorTickMark val="none"/>
        <c:tickLblPos val="nextTo"/>
        <c:crossAx val="158711808"/>
        <c:crosses val="autoZero"/>
        <c:auto val="1"/>
        <c:lblAlgn val="ctr"/>
        <c:lblOffset val="100"/>
        <c:noMultiLvlLbl val="0"/>
      </c:catAx>
      <c:valAx>
        <c:axId val="158711808"/>
        <c:scaling>
          <c:orientation val="minMax"/>
        </c:scaling>
        <c:delete val="0"/>
        <c:axPos val="l"/>
        <c:majorGridlines/>
        <c:numFmt formatCode="0" sourceLinked="1"/>
        <c:majorTickMark val="out"/>
        <c:minorTickMark val="none"/>
        <c:tickLblPos val="nextTo"/>
        <c:crossAx val="158710016"/>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'Highlands &amp; Islands'!$B$26</c:f>
              <c:strCache>
                <c:ptCount val="1"/>
                <c:pt idx="0">
                  <c:v>Lower Quartile</c:v>
                </c:pt>
              </c:strCache>
            </c:strRef>
          </c:tx>
          <c:cat>
            <c:numRef>
              <c:f>'Highlands &amp; Islands'!$C$25:$J$25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Islands'!$C$26:$J$26</c:f>
              <c:numCache>
                <c:formatCode>#,##0</c:formatCode>
                <c:ptCount val="8"/>
                <c:pt idx="0">
                  <c:v>375</c:v>
                </c:pt>
                <c:pt idx="1">
                  <c:v>375</c:v>
                </c:pt>
                <c:pt idx="2">
                  <c:v>375</c:v>
                </c:pt>
                <c:pt idx="3">
                  <c:v>395</c:v>
                </c:pt>
                <c:pt idx="4">
                  <c:v>400</c:v>
                </c:pt>
                <c:pt idx="5">
                  <c:v>400</c:v>
                </c:pt>
                <c:pt idx="6">
                  <c:v>400</c:v>
                </c:pt>
                <c:pt idx="7">
                  <c:v>400</c:v>
                </c:pt>
              </c:numCache>
            </c:numRef>
          </c:val>
          <c:smooth val="0"/>
        </c:ser>
        <c:ser>
          <c:idx val="1"/>
          <c:order val="1"/>
          <c:tx>
            <c:strRef>
              <c:f>'Highlands &amp; Islands'!$B$27</c:f>
              <c:strCache>
                <c:ptCount val="1"/>
                <c:pt idx="0">
                  <c:v>Median</c:v>
                </c:pt>
              </c:strCache>
            </c:strRef>
          </c:tx>
          <c:cat>
            <c:numRef>
              <c:f>'Highlands &amp; Islands'!$C$25:$J$25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Islands'!$C$27:$J$27</c:f>
              <c:numCache>
                <c:formatCode>#,##0</c:formatCode>
                <c:ptCount val="8"/>
                <c:pt idx="0">
                  <c:v>420</c:v>
                </c:pt>
                <c:pt idx="1">
                  <c:v>420</c:v>
                </c:pt>
                <c:pt idx="2">
                  <c:v>425</c:v>
                </c:pt>
                <c:pt idx="3">
                  <c:v>430</c:v>
                </c:pt>
                <c:pt idx="4">
                  <c:v>445</c:v>
                </c:pt>
                <c:pt idx="5">
                  <c:v>450</c:v>
                </c:pt>
                <c:pt idx="6">
                  <c:v>470</c:v>
                </c:pt>
                <c:pt idx="7">
                  <c:v>475</c:v>
                </c:pt>
              </c:numCache>
            </c:numRef>
          </c:val>
          <c:smooth val="0"/>
        </c:ser>
        <c:ser>
          <c:idx val="2"/>
          <c:order val="2"/>
          <c:tx>
            <c:strRef>
              <c:f>'Highlands &amp; Islands'!$B$28</c:f>
              <c:strCache>
                <c:ptCount val="1"/>
                <c:pt idx="0">
                  <c:v>Mean</c:v>
                </c:pt>
              </c:strCache>
            </c:strRef>
          </c:tx>
          <c:cat>
            <c:numRef>
              <c:f>'Highlands &amp; Islands'!$C$25:$J$25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Islands'!$C$28:$J$28</c:f>
              <c:numCache>
                <c:formatCode>#,##0</c:formatCode>
                <c:ptCount val="8"/>
                <c:pt idx="0">
                  <c:v>415.01</c:v>
                </c:pt>
                <c:pt idx="1">
                  <c:v>419.9</c:v>
                </c:pt>
                <c:pt idx="2">
                  <c:v>424.36</c:v>
                </c:pt>
                <c:pt idx="3">
                  <c:v>430.75</c:v>
                </c:pt>
                <c:pt idx="4">
                  <c:v>439.51</c:v>
                </c:pt>
                <c:pt idx="5">
                  <c:v>449.77</c:v>
                </c:pt>
                <c:pt idx="6">
                  <c:v>460.5</c:v>
                </c:pt>
                <c:pt idx="7">
                  <c:v>470.38</c:v>
                </c:pt>
              </c:numCache>
            </c:numRef>
          </c:val>
          <c:smooth val="0"/>
        </c:ser>
        <c:ser>
          <c:idx val="3"/>
          <c:order val="3"/>
          <c:tx>
            <c:strRef>
              <c:f>'Highlands &amp; Islands'!$B$29</c:f>
              <c:strCache>
                <c:ptCount val="1"/>
                <c:pt idx="0">
                  <c:v>Upper Quartile</c:v>
                </c:pt>
              </c:strCache>
            </c:strRef>
          </c:tx>
          <c:cat>
            <c:numRef>
              <c:f>'Highlands &amp; Islands'!$C$25:$J$25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Islands'!$C$29:$J$29</c:f>
              <c:numCache>
                <c:formatCode>#,##0</c:formatCode>
                <c:ptCount val="8"/>
                <c:pt idx="0">
                  <c:v>450</c:v>
                </c:pt>
                <c:pt idx="1">
                  <c:v>450</c:v>
                </c:pt>
                <c:pt idx="2">
                  <c:v>450</c:v>
                </c:pt>
                <c:pt idx="3">
                  <c:v>475</c:v>
                </c:pt>
                <c:pt idx="4">
                  <c:v>475</c:v>
                </c:pt>
                <c:pt idx="5">
                  <c:v>495</c:v>
                </c:pt>
                <c:pt idx="6">
                  <c:v>500</c:v>
                </c:pt>
                <c:pt idx="7">
                  <c:v>520</c:v>
                </c:pt>
              </c:numCache>
            </c:numRef>
          </c:val>
          <c:smooth val="0"/>
        </c:ser>
        <c:dLbls>
          <c:showLegendKey val="0"/>
          <c:showVal val="0"/>
          <c:showCatName val="0"/>
          <c:showSerName val="0"/>
          <c:showPercent val="0"/>
          <c:showBubbleSize val="0"/>
        </c:dLbls>
        <c:marker val="1"/>
        <c:smooth val="0"/>
        <c:axId val="158235648"/>
        <c:axId val="158237440"/>
      </c:lineChart>
      <c:catAx>
        <c:axId val="158235648"/>
        <c:scaling>
          <c:orientation val="minMax"/>
        </c:scaling>
        <c:delete val="0"/>
        <c:axPos val="b"/>
        <c:numFmt formatCode="General" sourceLinked="1"/>
        <c:majorTickMark val="out"/>
        <c:minorTickMark val="none"/>
        <c:tickLblPos val="nextTo"/>
        <c:crossAx val="158237440"/>
        <c:crosses val="autoZero"/>
        <c:auto val="1"/>
        <c:lblAlgn val="ctr"/>
        <c:lblOffset val="100"/>
        <c:noMultiLvlLbl val="0"/>
      </c:catAx>
      <c:valAx>
        <c:axId val="158237440"/>
        <c:scaling>
          <c:orientation val="minMax"/>
          <c:min val="0"/>
        </c:scaling>
        <c:delete val="0"/>
        <c:axPos val="l"/>
        <c:majorGridlines/>
        <c:numFmt formatCode="#,##0" sourceLinked="1"/>
        <c:majorTickMark val="out"/>
        <c:minorTickMark val="none"/>
        <c:tickLblPos val="nextTo"/>
        <c:crossAx val="158235648"/>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'Highlands &amp; Islands'!$N$26</c:f>
              <c:strCache>
                <c:ptCount val="1"/>
                <c:pt idx="0">
                  <c:v>Lower Quartile</c:v>
                </c:pt>
              </c:strCache>
            </c:strRef>
          </c:tx>
          <c:cat>
            <c:numRef>
              <c:f>'Highlands &amp; Islands'!$O$25:$V$25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Islands'!$O$26:$V$26</c:f>
              <c:numCache>
                <c:formatCode>#,##0</c:formatCode>
                <c:ptCount val="8"/>
                <c:pt idx="0">
                  <c:v>450</c:v>
                </c:pt>
                <c:pt idx="1">
                  <c:v>460</c:v>
                </c:pt>
                <c:pt idx="2">
                  <c:v>450</c:v>
                </c:pt>
                <c:pt idx="3">
                  <c:v>475</c:v>
                </c:pt>
                <c:pt idx="4">
                  <c:v>475</c:v>
                </c:pt>
                <c:pt idx="5">
                  <c:v>495</c:v>
                </c:pt>
                <c:pt idx="6">
                  <c:v>500</c:v>
                </c:pt>
                <c:pt idx="7">
                  <c:v>500</c:v>
                </c:pt>
              </c:numCache>
            </c:numRef>
          </c:val>
          <c:smooth val="0"/>
        </c:ser>
        <c:ser>
          <c:idx val="1"/>
          <c:order val="1"/>
          <c:tx>
            <c:strRef>
              <c:f>'Highlands &amp; Islands'!$N$27</c:f>
              <c:strCache>
                <c:ptCount val="1"/>
                <c:pt idx="0">
                  <c:v>Median</c:v>
                </c:pt>
              </c:strCache>
            </c:strRef>
          </c:tx>
          <c:cat>
            <c:numRef>
              <c:f>'Highlands &amp; Islands'!$O$25:$V$25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Islands'!$O$27:$V$27</c:f>
              <c:numCache>
                <c:formatCode>#,##0</c:formatCode>
                <c:ptCount val="8"/>
                <c:pt idx="0">
                  <c:v>500</c:v>
                </c:pt>
                <c:pt idx="1">
                  <c:v>500</c:v>
                </c:pt>
                <c:pt idx="2">
                  <c:v>500</c:v>
                </c:pt>
                <c:pt idx="3">
                  <c:v>525</c:v>
                </c:pt>
                <c:pt idx="4">
                  <c:v>525</c:v>
                </c:pt>
                <c:pt idx="5">
                  <c:v>550</c:v>
                </c:pt>
                <c:pt idx="6">
                  <c:v>550</c:v>
                </c:pt>
                <c:pt idx="7">
                  <c:v>550</c:v>
                </c:pt>
              </c:numCache>
            </c:numRef>
          </c:val>
          <c:smooth val="0"/>
        </c:ser>
        <c:ser>
          <c:idx val="2"/>
          <c:order val="2"/>
          <c:tx>
            <c:strRef>
              <c:f>'Highlands &amp; Islands'!$N$28</c:f>
              <c:strCache>
                <c:ptCount val="1"/>
                <c:pt idx="0">
                  <c:v>Mean</c:v>
                </c:pt>
              </c:strCache>
            </c:strRef>
          </c:tx>
          <c:cat>
            <c:numRef>
              <c:f>'Highlands &amp; Islands'!$O$25:$V$25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Islands'!$O$28:$V$28</c:f>
              <c:numCache>
                <c:formatCode>#,##0</c:formatCode>
                <c:ptCount val="8"/>
                <c:pt idx="0">
                  <c:v>503.41</c:v>
                </c:pt>
                <c:pt idx="1">
                  <c:v>513.76</c:v>
                </c:pt>
                <c:pt idx="2">
                  <c:v>516.38</c:v>
                </c:pt>
                <c:pt idx="3">
                  <c:v>527.24</c:v>
                </c:pt>
                <c:pt idx="4">
                  <c:v>532.32000000000005</c:v>
                </c:pt>
                <c:pt idx="5">
                  <c:v>544.54999999999995</c:v>
                </c:pt>
                <c:pt idx="6">
                  <c:v>560.95000000000005</c:v>
                </c:pt>
                <c:pt idx="7">
                  <c:v>575.09</c:v>
                </c:pt>
              </c:numCache>
            </c:numRef>
          </c:val>
          <c:smooth val="0"/>
        </c:ser>
        <c:ser>
          <c:idx val="3"/>
          <c:order val="3"/>
          <c:tx>
            <c:strRef>
              <c:f>'Highlands &amp; Islands'!$N$29</c:f>
              <c:strCache>
                <c:ptCount val="1"/>
                <c:pt idx="0">
                  <c:v>Upper Quartile</c:v>
                </c:pt>
              </c:strCache>
            </c:strRef>
          </c:tx>
          <c:cat>
            <c:numRef>
              <c:f>'Highlands &amp; Islands'!$O$25:$V$25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Islands'!$O$29:$V$29</c:f>
              <c:numCache>
                <c:formatCode>#,##0</c:formatCode>
                <c:ptCount val="8"/>
                <c:pt idx="0">
                  <c:v>550</c:v>
                </c:pt>
                <c:pt idx="1">
                  <c:v>550</c:v>
                </c:pt>
                <c:pt idx="2">
                  <c:v>550</c:v>
                </c:pt>
                <c:pt idx="3">
                  <c:v>575</c:v>
                </c:pt>
                <c:pt idx="4">
                  <c:v>580</c:v>
                </c:pt>
                <c:pt idx="5">
                  <c:v>600</c:v>
                </c:pt>
                <c:pt idx="6">
                  <c:v>625</c:v>
                </c:pt>
                <c:pt idx="7">
                  <c:v>650</c:v>
                </c:pt>
              </c:numCache>
            </c:numRef>
          </c:val>
          <c:smooth val="0"/>
        </c:ser>
        <c:dLbls>
          <c:showLegendKey val="0"/>
          <c:showVal val="0"/>
          <c:showCatName val="0"/>
          <c:showSerName val="0"/>
          <c:showPercent val="0"/>
          <c:showBubbleSize val="0"/>
        </c:dLbls>
        <c:marker val="1"/>
        <c:smooth val="0"/>
        <c:axId val="159025792"/>
        <c:axId val="158273920"/>
      </c:lineChart>
      <c:catAx>
        <c:axId val="159025792"/>
        <c:scaling>
          <c:orientation val="minMax"/>
        </c:scaling>
        <c:delete val="0"/>
        <c:axPos val="b"/>
        <c:numFmt formatCode="General" sourceLinked="1"/>
        <c:majorTickMark val="out"/>
        <c:minorTickMark val="none"/>
        <c:tickLblPos val="nextTo"/>
        <c:crossAx val="158273920"/>
        <c:crosses val="autoZero"/>
        <c:auto val="1"/>
        <c:lblAlgn val="ctr"/>
        <c:lblOffset val="100"/>
        <c:noMultiLvlLbl val="0"/>
      </c:catAx>
      <c:valAx>
        <c:axId val="158273920"/>
        <c:scaling>
          <c:orientation val="minMax"/>
          <c:min val="0"/>
        </c:scaling>
        <c:delete val="0"/>
        <c:axPos val="l"/>
        <c:majorGridlines/>
        <c:numFmt formatCode="#,##0" sourceLinked="1"/>
        <c:majorTickMark val="out"/>
        <c:minorTickMark val="none"/>
        <c:tickLblPos val="nextTo"/>
        <c:crossAx val="159025792"/>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'Highlands &amp; Islands'!$B$48</c:f>
              <c:strCache>
                <c:ptCount val="1"/>
                <c:pt idx="0">
                  <c:v>Lower Quartile</c:v>
                </c:pt>
              </c:strCache>
            </c:strRef>
          </c:tx>
          <c:cat>
            <c:numRef>
              <c:f>'Highlands &amp; Islands'!$C$47:$J$47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Islands'!$C$48:$J$48</c:f>
              <c:numCache>
                <c:formatCode>#,##0</c:formatCode>
                <c:ptCount val="8"/>
                <c:pt idx="0">
                  <c:v>525</c:v>
                </c:pt>
                <c:pt idx="1">
                  <c:v>550</c:v>
                </c:pt>
                <c:pt idx="2">
                  <c:v>550</c:v>
                </c:pt>
                <c:pt idx="3">
                  <c:v>550</c:v>
                </c:pt>
                <c:pt idx="4">
                  <c:v>550</c:v>
                </c:pt>
                <c:pt idx="5">
                  <c:v>550</c:v>
                </c:pt>
                <c:pt idx="6">
                  <c:v>575</c:v>
                </c:pt>
                <c:pt idx="7">
                  <c:v>595</c:v>
                </c:pt>
              </c:numCache>
            </c:numRef>
          </c:val>
          <c:smooth val="0"/>
        </c:ser>
        <c:ser>
          <c:idx val="1"/>
          <c:order val="1"/>
          <c:tx>
            <c:strRef>
              <c:f>'Highlands &amp; Islands'!$B$49</c:f>
              <c:strCache>
                <c:ptCount val="1"/>
                <c:pt idx="0">
                  <c:v>Median</c:v>
                </c:pt>
              </c:strCache>
            </c:strRef>
          </c:tx>
          <c:cat>
            <c:numRef>
              <c:f>'Highlands &amp; Islands'!$C$47:$J$47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Islands'!$C$49:$J$49</c:f>
              <c:numCache>
                <c:formatCode>#,##0</c:formatCode>
                <c:ptCount val="8"/>
                <c:pt idx="0">
                  <c:v>600</c:v>
                </c:pt>
                <c:pt idx="1">
                  <c:v>625</c:v>
                </c:pt>
                <c:pt idx="2">
                  <c:v>620</c:v>
                </c:pt>
                <c:pt idx="3">
                  <c:v>600</c:v>
                </c:pt>
                <c:pt idx="4">
                  <c:v>600</c:v>
                </c:pt>
                <c:pt idx="5">
                  <c:v>650</c:v>
                </c:pt>
                <c:pt idx="6">
                  <c:v>650</c:v>
                </c:pt>
                <c:pt idx="7">
                  <c:v>695</c:v>
                </c:pt>
              </c:numCache>
            </c:numRef>
          </c:val>
          <c:smooth val="0"/>
        </c:ser>
        <c:ser>
          <c:idx val="2"/>
          <c:order val="2"/>
          <c:tx>
            <c:strRef>
              <c:f>'Highlands &amp; Islands'!$B$50</c:f>
              <c:strCache>
                <c:ptCount val="1"/>
                <c:pt idx="0">
                  <c:v>Mean</c:v>
                </c:pt>
              </c:strCache>
            </c:strRef>
          </c:tx>
          <c:cat>
            <c:numRef>
              <c:f>'Highlands &amp; Islands'!$C$47:$J$47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Islands'!$C$50:$J$50</c:f>
              <c:numCache>
                <c:formatCode>#,##0</c:formatCode>
                <c:ptCount val="8"/>
                <c:pt idx="0">
                  <c:v>594.77</c:v>
                </c:pt>
                <c:pt idx="1">
                  <c:v>619.54</c:v>
                </c:pt>
                <c:pt idx="2">
                  <c:v>623.1</c:v>
                </c:pt>
                <c:pt idx="3">
                  <c:v>620.37</c:v>
                </c:pt>
                <c:pt idx="4">
                  <c:v>625.22</c:v>
                </c:pt>
                <c:pt idx="5">
                  <c:v>652.25</c:v>
                </c:pt>
                <c:pt idx="6">
                  <c:v>671.75</c:v>
                </c:pt>
                <c:pt idx="7">
                  <c:v>692.34</c:v>
                </c:pt>
              </c:numCache>
            </c:numRef>
          </c:val>
          <c:smooth val="0"/>
        </c:ser>
        <c:ser>
          <c:idx val="3"/>
          <c:order val="3"/>
          <c:tx>
            <c:strRef>
              <c:f>'Highlands &amp; Islands'!$B$51</c:f>
              <c:strCache>
                <c:ptCount val="1"/>
                <c:pt idx="0">
                  <c:v>Upper Quartile</c:v>
                </c:pt>
              </c:strCache>
            </c:strRef>
          </c:tx>
          <c:cat>
            <c:numRef>
              <c:f>'Highlands &amp; Islands'!$C$47:$J$47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Islands'!$C$51:$J$51</c:f>
              <c:numCache>
                <c:formatCode>#,##0</c:formatCode>
                <c:ptCount val="8"/>
                <c:pt idx="0">
                  <c:v>650</c:v>
                </c:pt>
                <c:pt idx="1">
                  <c:v>695</c:v>
                </c:pt>
                <c:pt idx="2">
                  <c:v>695</c:v>
                </c:pt>
                <c:pt idx="3">
                  <c:v>695</c:v>
                </c:pt>
                <c:pt idx="4">
                  <c:v>700</c:v>
                </c:pt>
                <c:pt idx="5">
                  <c:v>750</c:v>
                </c:pt>
                <c:pt idx="6">
                  <c:v>765</c:v>
                </c:pt>
                <c:pt idx="7">
                  <c:v>795</c:v>
                </c:pt>
              </c:numCache>
            </c:numRef>
          </c:val>
          <c:smooth val="0"/>
        </c:ser>
        <c:dLbls>
          <c:showLegendKey val="0"/>
          <c:showVal val="0"/>
          <c:showCatName val="0"/>
          <c:showSerName val="0"/>
          <c:showPercent val="0"/>
          <c:showBubbleSize val="0"/>
        </c:dLbls>
        <c:marker val="1"/>
        <c:smooth val="0"/>
        <c:axId val="158308608"/>
        <c:axId val="158314496"/>
      </c:lineChart>
      <c:catAx>
        <c:axId val="158308608"/>
        <c:scaling>
          <c:orientation val="minMax"/>
        </c:scaling>
        <c:delete val="0"/>
        <c:axPos val="b"/>
        <c:numFmt formatCode="General" sourceLinked="1"/>
        <c:majorTickMark val="out"/>
        <c:minorTickMark val="none"/>
        <c:tickLblPos val="nextTo"/>
        <c:crossAx val="158314496"/>
        <c:crosses val="autoZero"/>
        <c:auto val="1"/>
        <c:lblAlgn val="ctr"/>
        <c:lblOffset val="100"/>
        <c:noMultiLvlLbl val="0"/>
      </c:catAx>
      <c:valAx>
        <c:axId val="158314496"/>
        <c:scaling>
          <c:orientation val="minMax"/>
          <c:min val="0"/>
        </c:scaling>
        <c:delete val="0"/>
        <c:axPos val="l"/>
        <c:majorGridlines/>
        <c:numFmt formatCode="#,##0" sourceLinked="1"/>
        <c:majorTickMark val="out"/>
        <c:minorTickMark val="none"/>
        <c:tickLblPos val="nextTo"/>
        <c:crossAx val="158308608"/>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'Highlands &amp; Islands'!$N$48</c:f>
              <c:strCache>
                <c:ptCount val="1"/>
                <c:pt idx="0">
                  <c:v>Lower Quartile</c:v>
                </c:pt>
              </c:strCache>
            </c:strRef>
          </c:tx>
          <c:cat>
            <c:numRef>
              <c:f>'Highlands &amp; Islands'!$O$47:$V$47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Islands'!$O$48:$V$48</c:f>
              <c:numCache>
                <c:formatCode>#,##0</c:formatCode>
                <c:ptCount val="8"/>
                <c:pt idx="0">
                  <c:v>650</c:v>
                </c:pt>
                <c:pt idx="1">
                  <c:v>650</c:v>
                </c:pt>
                <c:pt idx="2">
                  <c:v>650</c:v>
                </c:pt>
                <c:pt idx="3">
                  <c:v>650</c:v>
                </c:pt>
                <c:pt idx="4">
                  <c:v>675</c:v>
                </c:pt>
                <c:pt idx="5">
                  <c:v>695</c:v>
                </c:pt>
                <c:pt idx="6">
                  <c:v>695</c:v>
                </c:pt>
                <c:pt idx="7">
                  <c:v>692.5</c:v>
                </c:pt>
              </c:numCache>
            </c:numRef>
          </c:val>
          <c:smooth val="0"/>
        </c:ser>
        <c:ser>
          <c:idx val="1"/>
          <c:order val="1"/>
          <c:tx>
            <c:strRef>
              <c:f>'Highlands &amp; Islands'!$N$49</c:f>
              <c:strCache>
                <c:ptCount val="1"/>
                <c:pt idx="0">
                  <c:v>Median</c:v>
                </c:pt>
              </c:strCache>
            </c:strRef>
          </c:tx>
          <c:cat>
            <c:numRef>
              <c:f>'Highlands &amp; Islands'!$O$47:$V$47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Islands'!$O$49:$V$49</c:f>
              <c:numCache>
                <c:formatCode>#,##0</c:formatCode>
                <c:ptCount val="8"/>
                <c:pt idx="0">
                  <c:v>775</c:v>
                </c:pt>
                <c:pt idx="1">
                  <c:v>750</c:v>
                </c:pt>
                <c:pt idx="2">
                  <c:v>750</c:v>
                </c:pt>
                <c:pt idx="3">
                  <c:v>750</c:v>
                </c:pt>
                <c:pt idx="4">
                  <c:v>750</c:v>
                </c:pt>
                <c:pt idx="5">
                  <c:v>795</c:v>
                </c:pt>
                <c:pt idx="6">
                  <c:v>812.5</c:v>
                </c:pt>
                <c:pt idx="7">
                  <c:v>825</c:v>
                </c:pt>
              </c:numCache>
            </c:numRef>
          </c:val>
          <c:smooth val="0"/>
        </c:ser>
        <c:ser>
          <c:idx val="2"/>
          <c:order val="2"/>
          <c:tx>
            <c:strRef>
              <c:f>'Highlands &amp; Islands'!$N$50</c:f>
              <c:strCache>
                <c:ptCount val="1"/>
                <c:pt idx="0">
                  <c:v>Mean</c:v>
                </c:pt>
              </c:strCache>
            </c:strRef>
          </c:tx>
          <c:cat>
            <c:numRef>
              <c:f>'Highlands &amp; Islands'!$O$47:$V$47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Islands'!$O$50:$V$50</c:f>
              <c:numCache>
                <c:formatCode>#,##0</c:formatCode>
                <c:ptCount val="8"/>
                <c:pt idx="0">
                  <c:v>750.68</c:v>
                </c:pt>
                <c:pt idx="1">
                  <c:v>745.16</c:v>
                </c:pt>
                <c:pt idx="2">
                  <c:v>755.01</c:v>
                </c:pt>
                <c:pt idx="3">
                  <c:v>748.89</c:v>
                </c:pt>
                <c:pt idx="4">
                  <c:v>761.79</c:v>
                </c:pt>
                <c:pt idx="5">
                  <c:v>814.1</c:v>
                </c:pt>
                <c:pt idx="6">
                  <c:v>822.47</c:v>
                </c:pt>
                <c:pt idx="7">
                  <c:v>827.9</c:v>
                </c:pt>
              </c:numCache>
            </c:numRef>
          </c:val>
          <c:smooth val="0"/>
        </c:ser>
        <c:ser>
          <c:idx val="3"/>
          <c:order val="3"/>
          <c:tx>
            <c:strRef>
              <c:f>'Highlands &amp; Islands'!$N$51</c:f>
              <c:strCache>
                <c:ptCount val="1"/>
                <c:pt idx="0">
                  <c:v>Upper Quartile</c:v>
                </c:pt>
              </c:strCache>
            </c:strRef>
          </c:tx>
          <c:cat>
            <c:numRef>
              <c:f>'Highlands &amp; Islands'!$O$47:$V$47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Islands'!$O$51:$V$51</c:f>
              <c:numCache>
                <c:formatCode>#,##0</c:formatCode>
                <c:ptCount val="8"/>
                <c:pt idx="0">
                  <c:v>850</c:v>
                </c:pt>
                <c:pt idx="1">
                  <c:v>825</c:v>
                </c:pt>
                <c:pt idx="2">
                  <c:v>850</c:v>
                </c:pt>
                <c:pt idx="3">
                  <c:v>850</c:v>
                </c:pt>
                <c:pt idx="4">
                  <c:v>850</c:v>
                </c:pt>
                <c:pt idx="5">
                  <c:v>900</c:v>
                </c:pt>
                <c:pt idx="6">
                  <c:v>950</c:v>
                </c:pt>
                <c:pt idx="7">
                  <c:v>912.5</c:v>
                </c:pt>
              </c:numCache>
            </c:numRef>
          </c:val>
          <c:smooth val="0"/>
        </c:ser>
        <c:dLbls>
          <c:showLegendKey val="0"/>
          <c:showVal val="0"/>
          <c:showCatName val="0"/>
          <c:showSerName val="0"/>
          <c:showPercent val="0"/>
          <c:showBubbleSize val="0"/>
        </c:dLbls>
        <c:marker val="1"/>
        <c:smooth val="0"/>
        <c:axId val="158410624"/>
        <c:axId val="158412160"/>
      </c:lineChart>
      <c:catAx>
        <c:axId val="158410624"/>
        <c:scaling>
          <c:orientation val="minMax"/>
        </c:scaling>
        <c:delete val="0"/>
        <c:axPos val="b"/>
        <c:numFmt formatCode="General" sourceLinked="1"/>
        <c:majorTickMark val="out"/>
        <c:minorTickMark val="none"/>
        <c:tickLblPos val="nextTo"/>
        <c:crossAx val="158412160"/>
        <c:crosses val="autoZero"/>
        <c:auto val="1"/>
        <c:lblAlgn val="ctr"/>
        <c:lblOffset val="100"/>
        <c:noMultiLvlLbl val="0"/>
      </c:catAx>
      <c:valAx>
        <c:axId val="158412160"/>
        <c:scaling>
          <c:orientation val="minMax"/>
          <c:min val="0"/>
        </c:scaling>
        <c:delete val="0"/>
        <c:axPos val="l"/>
        <c:majorGridlines/>
        <c:numFmt formatCode="#,##0" sourceLinked="1"/>
        <c:majorTickMark val="out"/>
        <c:minorTickMark val="none"/>
        <c:tickLblPos val="nextTo"/>
        <c:crossAx val="158410624"/>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'Highlands &amp; Islands'!$B$70</c:f>
              <c:strCache>
                <c:ptCount val="1"/>
                <c:pt idx="0">
                  <c:v>Lower Quartile</c:v>
                </c:pt>
              </c:strCache>
            </c:strRef>
          </c:tx>
          <c:cat>
            <c:numRef>
              <c:f>'Highlands &amp; Islands'!$C$69:$J$69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Islands'!$C$70:$J$70</c:f>
              <c:numCache>
                <c:formatCode>#,##0</c:formatCode>
                <c:ptCount val="8"/>
                <c:pt idx="0">
                  <c:v>255</c:v>
                </c:pt>
                <c:pt idx="1">
                  <c:v>258.27</c:v>
                </c:pt>
                <c:pt idx="2">
                  <c:v>250</c:v>
                </c:pt>
                <c:pt idx="3">
                  <c:v>250</c:v>
                </c:pt>
                <c:pt idx="4">
                  <c:v>253.33</c:v>
                </c:pt>
                <c:pt idx="5">
                  <c:v>270</c:v>
                </c:pt>
                <c:pt idx="6">
                  <c:v>275.89</c:v>
                </c:pt>
                <c:pt idx="7">
                  <c:v>280</c:v>
                </c:pt>
              </c:numCache>
            </c:numRef>
          </c:val>
          <c:smooth val="0"/>
        </c:ser>
        <c:ser>
          <c:idx val="1"/>
          <c:order val="1"/>
          <c:tx>
            <c:strRef>
              <c:f>'Highlands &amp; Islands'!$B$71</c:f>
              <c:strCache>
                <c:ptCount val="1"/>
                <c:pt idx="0">
                  <c:v>Median</c:v>
                </c:pt>
              </c:strCache>
            </c:strRef>
          </c:tx>
          <c:cat>
            <c:numRef>
              <c:f>'Highlands &amp; Islands'!$C$69:$J$69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Islands'!$C$71:$J$71</c:f>
              <c:numCache>
                <c:formatCode>#,##0</c:formatCode>
                <c:ptCount val="8"/>
                <c:pt idx="0">
                  <c:v>285</c:v>
                </c:pt>
                <c:pt idx="1">
                  <c:v>285</c:v>
                </c:pt>
                <c:pt idx="2">
                  <c:v>275</c:v>
                </c:pt>
                <c:pt idx="3">
                  <c:v>285.33999999999997</c:v>
                </c:pt>
                <c:pt idx="4">
                  <c:v>290</c:v>
                </c:pt>
                <c:pt idx="5">
                  <c:v>300</c:v>
                </c:pt>
                <c:pt idx="6">
                  <c:v>306.39999999999998</c:v>
                </c:pt>
                <c:pt idx="7">
                  <c:v>300</c:v>
                </c:pt>
              </c:numCache>
            </c:numRef>
          </c:val>
          <c:smooth val="0"/>
        </c:ser>
        <c:ser>
          <c:idx val="2"/>
          <c:order val="2"/>
          <c:tx>
            <c:strRef>
              <c:f>'Highlands &amp; Islands'!$B$72</c:f>
              <c:strCache>
                <c:ptCount val="1"/>
                <c:pt idx="0">
                  <c:v>Mean</c:v>
                </c:pt>
              </c:strCache>
            </c:strRef>
          </c:tx>
          <c:cat>
            <c:numRef>
              <c:f>'Highlands &amp; Islands'!$C$69:$J$69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Islands'!$C$72:$J$72</c:f>
              <c:numCache>
                <c:formatCode>#,##0</c:formatCode>
                <c:ptCount val="8"/>
                <c:pt idx="0">
                  <c:v>287.37</c:v>
                </c:pt>
                <c:pt idx="1">
                  <c:v>289.49</c:v>
                </c:pt>
                <c:pt idx="2">
                  <c:v>279.29000000000002</c:v>
                </c:pt>
                <c:pt idx="3">
                  <c:v>317.58999999999997</c:v>
                </c:pt>
                <c:pt idx="4">
                  <c:v>290.83</c:v>
                </c:pt>
                <c:pt idx="5">
                  <c:v>315.31</c:v>
                </c:pt>
                <c:pt idx="6">
                  <c:v>319.81</c:v>
                </c:pt>
                <c:pt idx="7">
                  <c:v>327.29000000000002</c:v>
                </c:pt>
              </c:numCache>
            </c:numRef>
          </c:val>
          <c:smooth val="0"/>
        </c:ser>
        <c:ser>
          <c:idx val="3"/>
          <c:order val="3"/>
          <c:tx>
            <c:strRef>
              <c:f>'Highlands &amp; Islands'!$B$73</c:f>
              <c:strCache>
                <c:ptCount val="1"/>
                <c:pt idx="0">
                  <c:v>Upper Quartile</c:v>
                </c:pt>
              </c:strCache>
            </c:strRef>
          </c:tx>
          <c:cat>
            <c:numRef>
              <c:f>'Highlands &amp; Islands'!$C$69:$J$69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Islands'!$C$73:$J$73</c:f>
              <c:numCache>
                <c:formatCode>#,##0</c:formatCode>
                <c:ptCount val="8"/>
                <c:pt idx="0">
                  <c:v>310</c:v>
                </c:pt>
                <c:pt idx="1">
                  <c:v>320</c:v>
                </c:pt>
                <c:pt idx="2">
                  <c:v>300</c:v>
                </c:pt>
                <c:pt idx="3">
                  <c:v>311.67</c:v>
                </c:pt>
                <c:pt idx="4">
                  <c:v>318.33</c:v>
                </c:pt>
                <c:pt idx="5">
                  <c:v>334.52</c:v>
                </c:pt>
                <c:pt idx="6">
                  <c:v>350</c:v>
                </c:pt>
                <c:pt idx="7">
                  <c:v>375</c:v>
                </c:pt>
              </c:numCache>
            </c:numRef>
          </c:val>
          <c:smooth val="0"/>
        </c:ser>
        <c:dLbls>
          <c:showLegendKey val="0"/>
          <c:showVal val="0"/>
          <c:showCatName val="0"/>
          <c:showSerName val="0"/>
          <c:showPercent val="0"/>
          <c:showBubbleSize val="0"/>
        </c:dLbls>
        <c:marker val="1"/>
        <c:smooth val="0"/>
        <c:axId val="158463488"/>
        <c:axId val="158465024"/>
      </c:lineChart>
      <c:catAx>
        <c:axId val="158463488"/>
        <c:scaling>
          <c:orientation val="minMax"/>
        </c:scaling>
        <c:delete val="0"/>
        <c:axPos val="b"/>
        <c:numFmt formatCode="General" sourceLinked="1"/>
        <c:majorTickMark val="out"/>
        <c:minorTickMark val="none"/>
        <c:tickLblPos val="nextTo"/>
        <c:crossAx val="158465024"/>
        <c:crosses val="autoZero"/>
        <c:auto val="1"/>
        <c:lblAlgn val="ctr"/>
        <c:lblOffset val="100"/>
        <c:noMultiLvlLbl val="0"/>
      </c:catAx>
      <c:valAx>
        <c:axId val="158465024"/>
        <c:scaling>
          <c:orientation val="minMax"/>
          <c:min val="0"/>
        </c:scaling>
        <c:delete val="0"/>
        <c:axPos val="l"/>
        <c:majorGridlines/>
        <c:numFmt formatCode="#,##0" sourceLinked="1"/>
        <c:majorTickMark val="out"/>
        <c:minorTickMark val="none"/>
        <c:tickLblPos val="nextTo"/>
        <c:crossAx val="15846348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'Highlands &amp; Islands'!$N$70:$P$70</c:f>
              <c:strCache>
                <c:ptCount val="1"/>
                <c:pt idx="0">
                  <c:v>1 Bedroom </c:v>
                </c:pt>
              </c:strCache>
            </c:strRef>
          </c:tx>
          <c:invertIfNegative val="0"/>
          <c:cat>
            <c:numRef>
              <c:f>'Highlands &amp; Islands'!$Q$69:$X$69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Islands'!$Q$70:$X$70</c:f>
              <c:numCache>
                <c:formatCode>0</c:formatCode>
                <c:ptCount val="8"/>
                <c:pt idx="0">
                  <c:v>175</c:v>
                </c:pt>
                <c:pt idx="1">
                  <c:v>244</c:v>
                </c:pt>
                <c:pt idx="2">
                  <c:v>257</c:v>
                </c:pt>
                <c:pt idx="3">
                  <c:v>179</c:v>
                </c:pt>
                <c:pt idx="4">
                  <c:v>236</c:v>
                </c:pt>
                <c:pt idx="5">
                  <c:v>258</c:v>
                </c:pt>
                <c:pt idx="6">
                  <c:v>269</c:v>
                </c:pt>
                <c:pt idx="7">
                  <c:v>243</c:v>
                </c:pt>
              </c:numCache>
            </c:numRef>
          </c:val>
        </c:ser>
        <c:ser>
          <c:idx val="1"/>
          <c:order val="1"/>
          <c:tx>
            <c:strRef>
              <c:f>'Highlands &amp; Islands'!$N$71:$P$71</c:f>
              <c:strCache>
                <c:ptCount val="1"/>
                <c:pt idx="0">
                  <c:v>2 Bedrooms</c:v>
                </c:pt>
              </c:strCache>
            </c:strRef>
          </c:tx>
          <c:invertIfNegative val="0"/>
          <c:cat>
            <c:numRef>
              <c:f>'Highlands &amp; Islands'!$Q$69:$X$69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Islands'!$Q$71:$X$71</c:f>
              <c:numCache>
                <c:formatCode>0</c:formatCode>
                <c:ptCount val="8"/>
                <c:pt idx="0">
                  <c:v>585</c:v>
                </c:pt>
                <c:pt idx="1">
                  <c:v>783</c:v>
                </c:pt>
                <c:pt idx="2">
                  <c:v>785</c:v>
                </c:pt>
                <c:pt idx="3">
                  <c:v>566</c:v>
                </c:pt>
                <c:pt idx="4">
                  <c:v>741</c:v>
                </c:pt>
                <c:pt idx="5">
                  <c:v>734</c:v>
                </c:pt>
                <c:pt idx="6">
                  <c:v>733</c:v>
                </c:pt>
                <c:pt idx="7">
                  <c:v>738</c:v>
                </c:pt>
              </c:numCache>
            </c:numRef>
          </c:val>
        </c:ser>
        <c:ser>
          <c:idx val="2"/>
          <c:order val="2"/>
          <c:tx>
            <c:strRef>
              <c:f>'Highlands &amp; Islands'!$N$72:$P$72</c:f>
              <c:strCache>
                <c:ptCount val="1"/>
                <c:pt idx="0">
                  <c:v>3 Bedrooms</c:v>
                </c:pt>
              </c:strCache>
            </c:strRef>
          </c:tx>
          <c:invertIfNegative val="0"/>
          <c:cat>
            <c:numRef>
              <c:f>'Highlands &amp; Islands'!$Q$69:$X$69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Islands'!$Q$72:$X$72</c:f>
              <c:numCache>
                <c:formatCode>0</c:formatCode>
                <c:ptCount val="8"/>
                <c:pt idx="0">
                  <c:v>362</c:v>
                </c:pt>
                <c:pt idx="1">
                  <c:v>467</c:v>
                </c:pt>
                <c:pt idx="2">
                  <c:v>491</c:v>
                </c:pt>
                <c:pt idx="3">
                  <c:v>355</c:v>
                </c:pt>
                <c:pt idx="4">
                  <c:v>436</c:v>
                </c:pt>
                <c:pt idx="5">
                  <c:v>347</c:v>
                </c:pt>
                <c:pt idx="6">
                  <c:v>361</c:v>
                </c:pt>
                <c:pt idx="7">
                  <c:v>370</c:v>
                </c:pt>
              </c:numCache>
            </c:numRef>
          </c:val>
        </c:ser>
        <c:ser>
          <c:idx val="3"/>
          <c:order val="3"/>
          <c:tx>
            <c:strRef>
              <c:f>'Highlands &amp; Islands'!$N$73:$P$73</c:f>
              <c:strCache>
                <c:ptCount val="1"/>
                <c:pt idx="0">
                  <c:v>4 Bedrooms</c:v>
                </c:pt>
              </c:strCache>
            </c:strRef>
          </c:tx>
          <c:invertIfNegative val="0"/>
          <c:cat>
            <c:numRef>
              <c:f>'Highlands &amp; Islands'!$Q$69:$X$69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Islands'!$Q$73:$X$73</c:f>
              <c:numCache>
                <c:formatCode>0</c:formatCode>
                <c:ptCount val="8"/>
                <c:pt idx="0">
                  <c:v>117</c:v>
                </c:pt>
                <c:pt idx="1">
                  <c:v>170</c:v>
                </c:pt>
                <c:pt idx="2">
                  <c:v>184</c:v>
                </c:pt>
                <c:pt idx="3">
                  <c:v>128</c:v>
                </c:pt>
                <c:pt idx="4">
                  <c:v>123</c:v>
                </c:pt>
                <c:pt idx="5">
                  <c:v>129</c:v>
                </c:pt>
                <c:pt idx="6">
                  <c:v>108</c:v>
                </c:pt>
                <c:pt idx="7">
                  <c:v>100</c:v>
                </c:pt>
              </c:numCache>
            </c:numRef>
          </c:val>
        </c:ser>
        <c:ser>
          <c:idx val="4"/>
          <c:order val="4"/>
          <c:tx>
            <c:strRef>
              <c:f>'Highlands &amp; Islands'!$N$74:$P$74</c:f>
              <c:strCache>
                <c:ptCount val="1"/>
                <c:pt idx="0">
                  <c:v>1 Bedroom Shared</c:v>
                </c:pt>
              </c:strCache>
            </c:strRef>
          </c:tx>
          <c:invertIfNegative val="0"/>
          <c:cat>
            <c:numRef>
              <c:f>'Highlands &amp; Islands'!$Q$69:$X$69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Islands'!$Q$74:$X$74</c:f>
              <c:numCache>
                <c:formatCode>0</c:formatCode>
                <c:ptCount val="8"/>
                <c:pt idx="0">
                  <c:v>101</c:v>
                </c:pt>
                <c:pt idx="1">
                  <c:v>133</c:v>
                </c:pt>
                <c:pt idx="2">
                  <c:v>143</c:v>
                </c:pt>
                <c:pt idx="3">
                  <c:v>126</c:v>
                </c:pt>
                <c:pt idx="4">
                  <c:v>134</c:v>
                </c:pt>
                <c:pt idx="5">
                  <c:v>201</c:v>
                </c:pt>
                <c:pt idx="6">
                  <c:v>178</c:v>
                </c:pt>
                <c:pt idx="7">
                  <c:v>157</c:v>
                </c:pt>
              </c:numCache>
            </c:numRef>
          </c:val>
        </c:ser>
        <c:dLbls>
          <c:showLegendKey val="0"/>
          <c:showVal val="0"/>
          <c:showCatName val="0"/>
          <c:showSerName val="0"/>
          <c:showPercent val="0"/>
          <c:showBubbleSize val="0"/>
        </c:dLbls>
        <c:gapWidth val="150"/>
        <c:overlap val="100"/>
        <c:axId val="159623040"/>
        <c:axId val="159624576"/>
      </c:barChart>
      <c:catAx>
        <c:axId val="159623040"/>
        <c:scaling>
          <c:orientation val="minMax"/>
        </c:scaling>
        <c:delete val="0"/>
        <c:axPos val="b"/>
        <c:numFmt formatCode="General" sourceLinked="1"/>
        <c:majorTickMark val="out"/>
        <c:minorTickMark val="none"/>
        <c:tickLblPos val="nextTo"/>
        <c:crossAx val="159624576"/>
        <c:crosses val="autoZero"/>
        <c:auto val="1"/>
        <c:lblAlgn val="ctr"/>
        <c:lblOffset val="100"/>
        <c:noMultiLvlLbl val="0"/>
      </c:catAx>
      <c:valAx>
        <c:axId val="159624576"/>
        <c:scaling>
          <c:orientation val="minMax"/>
        </c:scaling>
        <c:delete val="0"/>
        <c:axPos val="l"/>
        <c:majorGridlines/>
        <c:numFmt formatCode="0%" sourceLinked="1"/>
        <c:majorTickMark val="out"/>
        <c:minorTickMark val="none"/>
        <c:tickLblPos val="nextTo"/>
        <c:crossAx val="15962304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'Highlands &amp; Islands'!$AI$93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1463212898672952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'Highlands &amp; Islands'!$AI$94</c:f>
              <c:strCache>
                <c:ptCount val="1"/>
                <c:pt idx="0">
                  <c:v>Highland and Islands</c:v>
                </c:pt>
              </c:strCache>
            </c:strRef>
          </c:tx>
          <c:dLbls>
            <c:dLbl>
              <c:idx val="6"/>
              <c:layout>
                <c:manualLayout>
                  <c:x val="-6.0176040000277008E-2"/>
                  <c:y val="3.4744258430295986E-2"/>
                </c:manualLayout>
              </c:layout>
              <c:dLblPos val="r"/>
              <c:showLegendKey val="0"/>
              <c:showVal val="1"/>
              <c:showCatName val="0"/>
              <c:showSerName val="0"/>
              <c:showPercent val="0"/>
              <c:showBubbleSize val="0"/>
            </c:dLbl>
            <c:dLbl>
              <c:idx val="7"/>
              <c:layout>
                <c:manualLayout>
                  <c:x val="-5.4657996246511402E-2"/>
                  <c:y val="3.856125192577841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Islands'!$AJ$94:$AQ$94</c:f>
              <c:numCache>
                <c:formatCode>0</c:formatCode>
                <c:ptCount val="8"/>
                <c:pt idx="0">
                  <c:v>503.41</c:v>
                </c:pt>
                <c:pt idx="1">
                  <c:v>513.76</c:v>
                </c:pt>
                <c:pt idx="2">
                  <c:v>516.38</c:v>
                </c:pt>
                <c:pt idx="3">
                  <c:v>527.24</c:v>
                </c:pt>
                <c:pt idx="4">
                  <c:v>532.32000000000005</c:v>
                </c:pt>
                <c:pt idx="5">
                  <c:v>544.54999999999995</c:v>
                </c:pt>
                <c:pt idx="6">
                  <c:v>560.95000000000005</c:v>
                </c:pt>
                <c:pt idx="7">
                  <c:v>575.09</c:v>
                </c:pt>
              </c:numCache>
            </c:numRef>
          </c:val>
          <c:smooth val="0"/>
        </c:ser>
        <c:dLbls>
          <c:showLegendKey val="0"/>
          <c:showVal val="0"/>
          <c:showCatName val="0"/>
          <c:showSerName val="0"/>
          <c:showPercent val="0"/>
          <c:showBubbleSize val="0"/>
        </c:dLbls>
        <c:marker val="1"/>
        <c:smooth val="0"/>
        <c:axId val="159658752"/>
        <c:axId val="159660288"/>
      </c:lineChart>
      <c:catAx>
        <c:axId val="159658752"/>
        <c:scaling>
          <c:orientation val="minMax"/>
        </c:scaling>
        <c:delete val="0"/>
        <c:axPos val="b"/>
        <c:numFmt formatCode="General" sourceLinked="1"/>
        <c:majorTickMark val="out"/>
        <c:minorTickMark val="none"/>
        <c:tickLblPos val="nextTo"/>
        <c:crossAx val="159660288"/>
        <c:crosses val="autoZero"/>
        <c:auto val="1"/>
        <c:lblAlgn val="ctr"/>
        <c:lblOffset val="100"/>
        <c:noMultiLvlLbl val="0"/>
      </c:catAx>
      <c:valAx>
        <c:axId val="159660288"/>
        <c:scaling>
          <c:orientation val="minMax"/>
        </c:scaling>
        <c:delete val="0"/>
        <c:axPos val="l"/>
        <c:majorGridlines/>
        <c:numFmt formatCode="#,##0" sourceLinked="1"/>
        <c:majorTickMark val="out"/>
        <c:minorTickMark val="none"/>
        <c:tickLblPos val="nextTo"/>
        <c:crossAx val="159658752"/>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'Highlands &amp; Islands'!$B$26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Islands'!$C$26:$J$26</c:f>
              <c:numCache>
                <c:formatCode>#,##0</c:formatCode>
                <c:ptCount val="8"/>
                <c:pt idx="0">
                  <c:v>375</c:v>
                </c:pt>
                <c:pt idx="1">
                  <c:v>375</c:v>
                </c:pt>
                <c:pt idx="2">
                  <c:v>375</c:v>
                </c:pt>
                <c:pt idx="3">
                  <c:v>395</c:v>
                </c:pt>
                <c:pt idx="4">
                  <c:v>400</c:v>
                </c:pt>
                <c:pt idx="5">
                  <c:v>400</c:v>
                </c:pt>
                <c:pt idx="6">
                  <c:v>400</c:v>
                </c:pt>
                <c:pt idx="7">
                  <c:v>400</c:v>
                </c:pt>
              </c:numCache>
            </c:numRef>
          </c:val>
          <c:smooth val="0"/>
        </c:ser>
        <c:ser>
          <c:idx val="1"/>
          <c:order val="1"/>
          <c:tx>
            <c:strRef>
              <c:f>'Highlands &amp; Islands'!$B$27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Islands'!$C$27:$J$27</c:f>
              <c:numCache>
                <c:formatCode>#,##0</c:formatCode>
                <c:ptCount val="8"/>
                <c:pt idx="0">
                  <c:v>420</c:v>
                </c:pt>
                <c:pt idx="1">
                  <c:v>420</c:v>
                </c:pt>
                <c:pt idx="2">
                  <c:v>425</c:v>
                </c:pt>
                <c:pt idx="3">
                  <c:v>430</c:v>
                </c:pt>
                <c:pt idx="4">
                  <c:v>445</c:v>
                </c:pt>
                <c:pt idx="5">
                  <c:v>450</c:v>
                </c:pt>
                <c:pt idx="6">
                  <c:v>470</c:v>
                </c:pt>
                <c:pt idx="7">
                  <c:v>475</c:v>
                </c:pt>
              </c:numCache>
            </c:numRef>
          </c:val>
          <c:smooth val="0"/>
        </c:ser>
        <c:ser>
          <c:idx val="2"/>
          <c:order val="2"/>
          <c:tx>
            <c:strRef>
              <c:f>'Highlands &amp; Islands'!$B$28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Islands'!$C$28:$J$28</c:f>
              <c:numCache>
                <c:formatCode>#,##0</c:formatCode>
                <c:ptCount val="8"/>
                <c:pt idx="0">
                  <c:v>415.01</c:v>
                </c:pt>
                <c:pt idx="1">
                  <c:v>419.9</c:v>
                </c:pt>
                <c:pt idx="2">
                  <c:v>424.36</c:v>
                </c:pt>
                <c:pt idx="3">
                  <c:v>430.75</c:v>
                </c:pt>
                <c:pt idx="4">
                  <c:v>439.51</c:v>
                </c:pt>
                <c:pt idx="5">
                  <c:v>449.77</c:v>
                </c:pt>
                <c:pt idx="6">
                  <c:v>460.5</c:v>
                </c:pt>
                <c:pt idx="7">
                  <c:v>470.38</c:v>
                </c:pt>
              </c:numCache>
            </c:numRef>
          </c:val>
          <c:smooth val="0"/>
        </c:ser>
        <c:ser>
          <c:idx val="3"/>
          <c:order val="3"/>
          <c:tx>
            <c:strRef>
              <c:f>'Highlands &amp; Islands'!$B$29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Islands'!$C$29:$J$29</c:f>
              <c:numCache>
                <c:formatCode>#,##0</c:formatCode>
                <c:ptCount val="8"/>
                <c:pt idx="0">
                  <c:v>450</c:v>
                </c:pt>
                <c:pt idx="1">
                  <c:v>450</c:v>
                </c:pt>
                <c:pt idx="2">
                  <c:v>450</c:v>
                </c:pt>
                <c:pt idx="3">
                  <c:v>475</c:v>
                </c:pt>
                <c:pt idx="4">
                  <c:v>475</c:v>
                </c:pt>
                <c:pt idx="5">
                  <c:v>495</c:v>
                </c:pt>
                <c:pt idx="6">
                  <c:v>500</c:v>
                </c:pt>
                <c:pt idx="7">
                  <c:v>520</c:v>
                </c:pt>
              </c:numCache>
            </c:numRef>
          </c:val>
          <c:smooth val="0"/>
        </c:ser>
        <c:dLbls>
          <c:showLegendKey val="0"/>
          <c:showVal val="0"/>
          <c:showCatName val="0"/>
          <c:showSerName val="0"/>
          <c:showPercent val="0"/>
          <c:showBubbleSize val="0"/>
        </c:dLbls>
        <c:marker val="1"/>
        <c:smooth val="0"/>
        <c:axId val="159781248"/>
        <c:axId val="159782784"/>
      </c:lineChart>
      <c:catAx>
        <c:axId val="159781248"/>
        <c:scaling>
          <c:orientation val="minMax"/>
        </c:scaling>
        <c:delete val="0"/>
        <c:axPos val="b"/>
        <c:numFmt formatCode="General" sourceLinked="1"/>
        <c:majorTickMark val="out"/>
        <c:minorTickMark val="none"/>
        <c:tickLblPos val="nextTo"/>
        <c:crossAx val="159782784"/>
        <c:crosses val="autoZero"/>
        <c:auto val="1"/>
        <c:lblAlgn val="ctr"/>
        <c:lblOffset val="100"/>
        <c:noMultiLvlLbl val="0"/>
      </c:catAx>
      <c:valAx>
        <c:axId val="159782784"/>
        <c:scaling>
          <c:orientation val="minMax"/>
          <c:min val="0"/>
        </c:scaling>
        <c:delete val="0"/>
        <c:axPos val="l"/>
        <c:majorGridlines/>
        <c:numFmt formatCode="#,##0" sourceLinked="1"/>
        <c:majorTickMark val="out"/>
        <c:minorTickMark val="none"/>
        <c:tickLblPos val="nextTo"/>
        <c:crossAx val="159781248"/>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'Highlands &amp; Islands'!$N$26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Islands'!$O$26:$V$26</c:f>
              <c:numCache>
                <c:formatCode>#,##0</c:formatCode>
                <c:ptCount val="8"/>
                <c:pt idx="0">
                  <c:v>450</c:v>
                </c:pt>
                <c:pt idx="1">
                  <c:v>460</c:v>
                </c:pt>
                <c:pt idx="2">
                  <c:v>450</c:v>
                </c:pt>
                <c:pt idx="3">
                  <c:v>475</c:v>
                </c:pt>
                <c:pt idx="4">
                  <c:v>475</c:v>
                </c:pt>
                <c:pt idx="5">
                  <c:v>495</c:v>
                </c:pt>
                <c:pt idx="6">
                  <c:v>500</c:v>
                </c:pt>
                <c:pt idx="7">
                  <c:v>500</c:v>
                </c:pt>
              </c:numCache>
            </c:numRef>
          </c:val>
          <c:smooth val="0"/>
        </c:ser>
        <c:ser>
          <c:idx val="1"/>
          <c:order val="1"/>
          <c:tx>
            <c:strRef>
              <c:f>'Highlands &amp; Islands'!$N$27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Islands'!$O$27:$V$27</c:f>
              <c:numCache>
                <c:formatCode>#,##0</c:formatCode>
                <c:ptCount val="8"/>
                <c:pt idx="0">
                  <c:v>500</c:v>
                </c:pt>
                <c:pt idx="1">
                  <c:v>500</c:v>
                </c:pt>
                <c:pt idx="2">
                  <c:v>500</c:v>
                </c:pt>
                <c:pt idx="3">
                  <c:v>525</c:v>
                </c:pt>
                <c:pt idx="4">
                  <c:v>525</c:v>
                </c:pt>
                <c:pt idx="5">
                  <c:v>550</c:v>
                </c:pt>
                <c:pt idx="6">
                  <c:v>550</c:v>
                </c:pt>
                <c:pt idx="7">
                  <c:v>550</c:v>
                </c:pt>
              </c:numCache>
            </c:numRef>
          </c:val>
          <c:smooth val="0"/>
        </c:ser>
        <c:ser>
          <c:idx val="2"/>
          <c:order val="2"/>
          <c:tx>
            <c:strRef>
              <c:f>'Highlands &amp; Islands'!$N$28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Islands'!$O$28:$V$28</c:f>
              <c:numCache>
                <c:formatCode>#,##0</c:formatCode>
                <c:ptCount val="8"/>
                <c:pt idx="0">
                  <c:v>503.41</c:v>
                </c:pt>
                <c:pt idx="1">
                  <c:v>513.76</c:v>
                </c:pt>
                <c:pt idx="2">
                  <c:v>516.38</c:v>
                </c:pt>
                <c:pt idx="3">
                  <c:v>527.24</c:v>
                </c:pt>
                <c:pt idx="4">
                  <c:v>532.32000000000005</c:v>
                </c:pt>
                <c:pt idx="5">
                  <c:v>544.54999999999995</c:v>
                </c:pt>
                <c:pt idx="6">
                  <c:v>560.95000000000005</c:v>
                </c:pt>
                <c:pt idx="7">
                  <c:v>575.09</c:v>
                </c:pt>
              </c:numCache>
            </c:numRef>
          </c:val>
          <c:smooth val="0"/>
        </c:ser>
        <c:ser>
          <c:idx val="3"/>
          <c:order val="3"/>
          <c:tx>
            <c:strRef>
              <c:f>'Highlands &amp; Islands'!$N$29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Islands'!$O$29:$V$29</c:f>
              <c:numCache>
                <c:formatCode>#,##0</c:formatCode>
                <c:ptCount val="8"/>
                <c:pt idx="0">
                  <c:v>550</c:v>
                </c:pt>
                <c:pt idx="1">
                  <c:v>550</c:v>
                </c:pt>
                <c:pt idx="2">
                  <c:v>550</c:v>
                </c:pt>
                <c:pt idx="3">
                  <c:v>575</c:v>
                </c:pt>
                <c:pt idx="4">
                  <c:v>580</c:v>
                </c:pt>
                <c:pt idx="5">
                  <c:v>600</c:v>
                </c:pt>
                <c:pt idx="6">
                  <c:v>625</c:v>
                </c:pt>
                <c:pt idx="7">
                  <c:v>650</c:v>
                </c:pt>
              </c:numCache>
            </c:numRef>
          </c:val>
          <c:smooth val="0"/>
        </c:ser>
        <c:dLbls>
          <c:showLegendKey val="0"/>
          <c:showVal val="0"/>
          <c:showCatName val="0"/>
          <c:showSerName val="0"/>
          <c:showPercent val="0"/>
          <c:showBubbleSize val="0"/>
        </c:dLbls>
        <c:marker val="1"/>
        <c:smooth val="0"/>
        <c:axId val="159830016"/>
        <c:axId val="159831552"/>
      </c:lineChart>
      <c:catAx>
        <c:axId val="159830016"/>
        <c:scaling>
          <c:orientation val="minMax"/>
        </c:scaling>
        <c:delete val="0"/>
        <c:axPos val="b"/>
        <c:numFmt formatCode="General" sourceLinked="1"/>
        <c:majorTickMark val="out"/>
        <c:minorTickMark val="none"/>
        <c:tickLblPos val="nextTo"/>
        <c:crossAx val="159831552"/>
        <c:crosses val="autoZero"/>
        <c:auto val="1"/>
        <c:lblAlgn val="ctr"/>
        <c:lblOffset val="100"/>
        <c:noMultiLvlLbl val="0"/>
      </c:catAx>
      <c:valAx>
        <c:axId val="159831552"/>
        <c:scaling>
          <c:orientation val="minMax"/>
          <c:min val="0"/>
        </c:scaling>
        <c:delete val="0"/>
        <c:axPos val="l"/>
        <c:majorGridlines/>
        <c:numFmt formatCode="#,##0" sourceLinked="1"/>
        <c:majorTickMark val="out"/>
        <c:minorTickMark val="none"/>
        <c:tickLblPos val="nextTo"/>
        <c:crossAx val="15983001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'Highlands &amp; Islands'!$B$48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Islands'!$C$48:$J$48</c:f>
              <c:numCache>
                <c:formatCode>#,##0</c:formatCode>
                <c:ptCount val="8"/>
                <c:pt idx="0">
                  <c:v>525</c:v>
                </c:pt>
                <c:pt idx="1">
                  <c:v>550</c:v>
                </c:pt>
                <c:pt idx="2">
                  <c:v>550</c:v>
                </c:pt>
                <c:pt idx="3">
                  <c:v>550</c:v>
                </c:pt>
                <c:pt idx="4">
                  <c:v>550</c:v>
                </c:pt>
                <c:pt idx="5">
                  <c:v>550</c:v>
                </c:pt>
                <c:pt idx="6">
                  <c:v>575</c:v>
                </c:pt>
                <c:pt idx="7">
                  <c:v>595</c:v>
                </c:pt>
              </c:numCache>
            </c:numRef>
          </c:val>
          <c:smooth val="0"/>
        </c:ser>
        <c:ser>
          <c:idx val="1"/>
          <c:order val="1"/>
          <c:tx>
            <c:strRef>
              <c:f>'Highlands &amp; Islands'!$B$49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Islands'!$C$49:$J$49</c:f>
              <c:numCache>
                <c:formatCode>#,##0</c:formatCode>
                <c:ptCount val="8"/>
                <c:pt idx="0">
                  <c:v>600</c:v>
                </c:pt>
                <c:pt idx="1">
                  <c:v>625</c:v>
                </c:pt>
                <c:pt idx="2">
                  <c:v>620</c:v>
                </c:pt>
                <c:pt idx="3">
                  <c:v>600</c:v>
                </c:pt>
                <c:pt idx="4">
                  <c:v>600</c:v>
                </c:pt>
                <c:pt idx="5">
                  <c:v>650</c:v>
                </c:pt>
                <c:pt idx="6">
                  <c:v>650</c:v>
                </c:pt>
                <c:pt idx="7">
                  <c:v>695</c:v>
                </c:pt>
              </c:numCache>
            </c:numRef>
          </c:val>
          <c:smooth val="0"/>
        </c:ser>
        <c:ser>
          <c:idx val="2"/>
          <c:order val="2"/>
          <c:tx>
            <c:strRef>
              <c:f>'Highlands &amp; Islands'!$B$50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Islands'!$C$50:$J$50</c:f>
              <c:numCache>
                <c:formatCode>#,##0</c:formatCode>
                <c:ptCount val="8"/>
                <c:pt idx="0">
                  <c:v>594.77</c:v>
                </c:pt>
                <c:pt idx="1">
                  <c:v>619.54</c:v>
                </c:pt>
                <c:pt idx="2">
                  <c:v>623.1</c:v>
                </c:pt>
                <c:pt idx="3">
                  <c:v>620.37</c:v>
                </c:pt>
                <c:pt idx="4">
                  <c:v>625.22</c:v>
                </c:pt>
                <c:pt idx="5">
                  <c:v>652.25</c:v>
                </c:pt>
                <c:pt idx="6">
                  <c:v>671.75</c:v>
                </c:pt>
                <c:pt idx="7">
                  <c:v>692.34</c:v>
                </c:pt>
              </c:numCache>
            </c:numRef>
          </c:val>
          <c:smooth val="0"/>
        </c:ser>
        <c:ser>
          <c:idx val="3"/>
          <c:order val="3"/>
          <c:tx>
            <c:strRef>
              <c:f>'Highlands &amp; Islands'!$B$51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Islands'!$C$51:$J$51</c:f>
              <c:numCache>
                <c:formatCode>#,##0</c:formatCode>
                <c:ptCount val="8"/>
                <c:pt idx="0">
                  <c:v>650</c:v>
                </c:pt>
                <c:pt idx="1">
                  <c:v>695</c:v>
                </c:pt>
                <c:pt idx="2">
                  <c:v>695</c:v>
                </c:pt>
                <c:pt idx="3">
                  <c:v>695</c:v>
                </c:pt>
                <c:pt idx="4">
                  <c:v>700</c:v>
                </c:pt>
                <c:pt idx="5">
                  <c:v>750</c:v>
                </c:pt>
                <c:pt idx="6">
                  <c:v>765</c:v>
                </c:pt>
                <c:pt idx="7">
                  <c:v>795</c:v>
                </c:pt>
              </c:numCache>
            </c:numRef>
          </c:val>
          <c:smooth val="0"/>
        </c:ser>
        <c:dLbls>
          <c:showLegendKey val="0"/>
          <c:showVal val="0"/>
          <c:showCatName val="0"/>
          <c:showSerName val="0"/>
          <c:showPercent val="0"/>
          <c:showBubbleSize val="0"/>
        </c:dLbls>
        <c:marker val="1"/>
        <c:smooth val="0"/>
        <c:axId val="159853952"/>
        <c:axId val="159863936"/>
      </c:lineChart>
      <c:catAx>
        <c:axId val="159853952"/>
        <c:scaling>
          <c:orientation val="minMax"/>
        </c:scaling>
        <c:delete val="0"/>
        <c:axPos val="b"/>
        <c:numFmt formatCode="General" sourceLinked="1"/>
        <c:majorTickMark val="out"/>
        <c:minorTickMark val="none"/>
        <c:tickLblPos val="nextTo"/>
        <c:crossAx val="159863936"/>
        <c:crosses val="autoZero"/>
        <c:auto val="1"/>
        <c:lblAlgn val="ctr"/>
        <c:lblOffset val="100"/>
        <c:noMultiLvlLbl val="0"/>
      </c:catAx>
      <c:valAx>
        <c:axId val="159863936"/>
        <c:scaling>
          <c:orientation val="minMax"/>
          <c:min val="0"/>
        </c:scaling>
        <c:delete val="0"/>
        <c:axPos val="l"/>
        <c:majorGridlines/>
        <c:numFmt formatCode="#,##0" sourceLinked="1"/>
        <c:majorTickMark val="out"/>
        <c:minorTickMark val="none"/>
        <c:tickLblPos val="nextTo"/>
        <c:crossAx val="15985395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'Highlands &amp; Islands'!$N$48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Islands'!$O$48:$V$48</c:f>
              <c:numCache>
                <c:formatCode>#,##0</c:formatCode>
                <c:ptCount val="8"/>
                <c:pt idx="0">
                  <c:v>650</c:v>
                </c:pt>
                <c:pt idx="1">
                  <c:v>650</c:v>
                </c:pt>
                <c:pt idx="2">
                  <c:v>650</c:v>
                </c:pt>
                <c:pt idx="3">
                  <c:v>650</c:v>
                </c:pt>
                <c:pt idx="4">
                  <c:v>675</c:v>
                </c:pt>
                <c:pt idx="5">
                  <c:v>695</c:v>
                </c:pt>
                <c:pt idx="6">
                  <c:v>695</c:v>
                </c:pt>
                <c:pt idx="7">
                  <c:v>692.5</c:v>
                </c:pt>
              </c:numCache>
            </c:numRef>
          </c:val>
          <c:smooth val="0"/>
        </c:ser>
        <c:ser>
          <c:idx val="1"/>
          <c:order val="1"/>
          <c:tx>
            <c:strRef>
              <c:f>'Highlands &amp; Islands'!$N$49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Islands'!$O$49:$V$49</c:f>
              <c:numCache>
                <c:formatCode>#,##0</c:formatCode>
                <c:ptCount val="8"/>
                <c:pt idx="0">
                  <c:v>775</c:v>
                </c:pt>
                <c:pt idx="1">
                  <c:v>750</c:v>
                </c:pt>
                <c:pt idx="2">
                  <c:v>750</c:v>
                </c:pt>
                <c:pt idx="3">
                  <c:v>750</c:v>
                </c:pt>
                <c:pt idx="4">
                  <c:v>750</c:v>
                </c:pt>
                <c:pt idx="5">
                  <c:v>795</c:v>
                </c:pt>
                <c:pt idx="6">
                  <c:v>812.5</c:v>
                </c:pt>
                <c:pt idx="7">
                  <c:v>825</c:v>
                </c:pt>
              </c:numCache>
            </c:numRef>
          </c:val>
          <c:smooth val="0"/>
        </c:ser>
        <c:ser>
          <c:idx val="2"/>
          <c:order val="2"/>
          <c:tx>
            <c:strRef>
              <c:f>'Highlands &amp; Islands'!$N$50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Islands'!$O$50:$V$50</c:f>
              <c:numCache>
                <c:formatCode>#,##0</c:formatCode>
                <c:ptCount val="8"/>
                <c:pt idx="0">
                  <c:v>750.68</c:v>
                </c:pt>
                <c:pt idx="1">
                  <c:v>745.16</c:v>
                </c:pt>
                <c:pt idx="2">
                  <c:v>755.01</c:v>
                </c:pt>
                <c:pt idx="3">
                  <c:v>748.89</c:v>
                </c:pt>
                <c:pt idx="4">
                  <c:v>761.79</c:v>
                </c:pt>
                <c:pt idx="5">
                  <c:v>814.1</c:v>
                </c:pt>
                <c:pt idx="6">
                  <c:v>822.47</c:v>
                </c:pt>
                <c:pt idx="7">
                  <c:v>827.9</c:v>
                </c:pt>
              </c:numCache>
            </c:numRef>
          </c:val>
          <c:smooth val="0"/>
        </c:ser>
        <c:ser>
          <c:idx val="3"/>
          <c:order val="3"/>
          <c:tx>
            <c:strRef>
              <c:f>'Highlands &amp; Islands'!$N$51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Islands'!$O$51:$V$51</c:f>
              <c:numCache>
                <c:formatCode>#,##0</c:formatCode>
                <c:ptCount val="8"/>
                <c:pt idx="0">
                  <c:v>850</c:v>
                </c:pt>
                <c:pt idx="1">
                  <c:v>825</c:v>
                </c:pt>
                <c:pt idx="2">
                  <c:v>850</c:v>
                </c:pt>
                <c:pt idx="3">
                  <c:v>850</c:v>
                </c:pt>
                <c:pt idx="4">
                  <c:v>850</c:v>
                </c:pt>
                <c:pt idx="5">
                  <c:v>900</c:v>
                </c:pt>
                <c:pt idx="6">
                  <c:v>950</c:v>
                </c:pt>
                <c:pt idx="7">
                  <c:v>912.5</c:v>
                </c:pt>
              </c:numCache>
            </c:numRef>
          </c:val>
          <c:smooth val="0"/>
        </c:ser>
        <c:dLbls>
          <c:showLegendKey val="0"/>
          <c:showVal val="0"/>
          <c:showCatName val="0"/>
          <c:showSerName val="0"/>
          <c:showPercent val="0"/>
          <c:showBubbleSize val="0"/>
        </c:dLbls>
        <c:marker val="1"/>
        <c:smooth val="0"/>
        <c:axId val="159890432"/>
        <c:axId val="159900416"/>
      </c:lineChart>
      <c:catAx>
        <c:axId val="159890432"/>
        <c:scaling>
          <c:orientation val="minMax"/>
        </c:scaling>
        <c:delete val="0"/>
        <c:axPos val="b"/>
        <c:numFmt formatCode="General" sourceLinked="1"/>
        <c:majorTickMark val="out"/>
        <c:minorTickMark val="none"/>
        <c:tickLblPos val="nextTo"/>
        <c:crossAx val="159900416"/>
        <c:crosses val="autoZero"/>
        <c:auto val="1"/>
        <c:lblAlgn val="ctr"/>
        <c:lblOffset val="100"/>
        <c:noMultiLvlLbl val="0"/>
      </c:catAx>
      <c:valAx>
        <c:axId val="159900416"/>
        <c:scaling>
          <c:orientation val="minMax"/>
          <c:min val="0"/>
        </c:scaling>
        <c:delete val="0"/>
        <c:axPos val="l"/>
        <c:majorGridlines/>
        <c:numFmt formatCode="#,##0" sourceLinked="1"/>
        <c:majorTickMark val="out"/>
        <c:minorTickMark val="none"/>
        <c:tickLblPos val="nextTo"/>
        <c:crossAx val="15989043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'Highlands &amp; Islands'!$B$70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Islands'!$C$70:$J$70</c:f>
              <c:numCache>
                <c:formatCode>#,##0</c:formatCode>
                <c:ptCount val="8"/>
                <c:pt idx="0">
                  <c:v>255</c:v>
                </c:pt>
                <c:pt idx="1">
                  <c:v>258.27</c:v>
                </c:pt>
                <c:pt idx="2">
                  <c:v>250</c:v>
                </c:pt>
                <c:pt idx="3">
                  <c:v>250</c:v>
                </c:pt>
                <c:pt idx="4">
                  <c:v>253.33</c:v>
                </c:pt>
                <c:pt idx="5">
                  <c:v>270</c:v>
                </c:pt>
                <c:pt idx="6">
                  <c:v>275.89</c:v>
                </c:pt>
                <c:pt idx="7">
                  <c:v>280</c:v>
                </c:pt>
              </c:numCache>
            </c:numRef>
          </c:val>
          <c:smooth val="0"/>
        </c:ser>
        <c:ser>
          <c:idx val="1"/>
          <c:order val="1"/>
          <c:tx>
            <c:strRef>
              <c:f>'Highlands &amp; Islands'!$B$71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Islands'!$C$71:$J$71</c:f>
              <c:numCache>
                <c:formatCode>#,##0</c:formatCode>
                <c:ptCount val="8"/>
                <c:pt idx="0">
                  <c:v>285</c:v>
                </c:pt>
                <c:pt idx="1">
                  <c:v>285</c:v>
                </c:pt>
                <c:pt idx="2">
                  <c:v>275</c:v>
                </c:pt>
                <c:pt idx="3">
                  <c:v>285.33999999999997</c:v>
                </c:pt>
                <c:pt idx="4">
                  <c:v>290</c:v>
                </c:pt>
                <c:pt idx="5">
                  <c:v>300</c:v>
                </c:pt>
                <c:pt idx="6">
                  <c:v>306.39999999999998</c:v>
                </c:pt>
                <c:pt idx="7">
                  <c:v>300</c:v>
                </c:pt>
              </c:numCache>
            </c:numRef>
          </c:val>
          <c:smooth val="0"/>
        </c:ser>
        <c:ser>
          <c:idx val="2"/>
          <c:order val="2"/>
          <c:tx>
            <c:strRef>
              <c:f>'Highlands &amp; Islands'!$B$72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Islands'!$C$72:$J$72</c:f>
              <c:numCache>
                <c:formatCode>#,##0</c:formatCode>
                <c:ptCount val="8"/>
                <c:pt idx="0">
                  <c:v>287.37</c:v>
                </c:pt>
                <c:pt idx="1">
                  <c:v>289.49</c:v>
                </c:pt>
                <c:pt idx="2">
                  <c:v>279.29000000000002</c:v>
                </c:pt>
                <c:pt idx="3">
                  <c:v>317.58999999999997</c:v>
                </c:pt>
                <c:pt idx="4">
                  <c:v>290.83</c:v>
                </c:pt>
                <c:pt idx="5">
                  <c:v>315.31</c:v>
                </c:pt>
                <c:pt idx="6">
                  <c:v>319.81</c:v>
                </c:pt>
                <c:pt idx="7">
                  <c:v>327.29000000000002</c:v>
                </c:pt>
              </c:numCache>
            </c:numRef>
          </c:val>
          <c:smooth val="0"/>
        </c:ser>
        <c:ser>
          <c:idx val="3"/>
          <c:order val="3"/>
          <c:tx>
            <c:strRef>
              <c:f>'Highlands &amp; Islands'!$B$73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Islands'!$C$73:$J$73</c:f>
              <c:numCache>
                <c:formatCode>#,##0</c:formatCode>
                <c:ptCount val="8"/>
                <c:pt idx="0">
                  <c:v>310</c:v>
                </c:pt>
                <c:pt idx="1">
                  <c:v>320</c:v>
                </c:pt>
                <c:pt idx="2">
                  <c:v>300</c:v>
                </c:pt>
                <c:pt idx="3">
                  <c:v>311.67</c:v>
                </c:pt>
                <c:pt idx="4">
                  <c:v>318.33</c:v>
                </c:pt>
                <c:pt idx="5">
                  <c:v>334.52</c:v>
                </c:pt>
                <c:pt idx="6">
                  <c:v>350</c:v>
                </c:pt>
                <c:pt idx="7">
                  <c:v>375</c:v>
                </c:pt>
              </c:numCache>
            </c:numRef>
          </c:val>
          <c:smooth val="0"/>
        </c:ser>
        <c:dLbls>
          <c:showLegendKey val="0"/>
          <c:showVal val="0"/>
          <c:showCatName val="0"/>
          <c:showSerName val="0"/>
          <c:showPercent val="0"/>
          <c:showBubbleSize val="0"/>
        </c:dLbls>
        <c:marker val="1"/>
        <c:smooth val="0"/>
        <c:axId val="159935104"/>
        <c:axId val="159940992"/>
      </c:lineChart>
      <c:catAx>
        <c:axId val="159935104"/>
        <c:scaling>
          <c:orientation val="minMax"/>
        </c:scaling>
        <c:delete val="0"/>
        <c:axPos val="b"/>
        <c:numFmt formatCode="General" sourceLinked="1"/>
        <c:majorTickMark val="out"/>
        <c:minorTickMark val="none"/>
        <c:tickLblPos val="nextTo"/>
        <c:crossAx val="159940992"/>
        <c:crosses val="autoZero"/>
        <c:auto val="1"/>
        <c:lblAlgn val="ctr"/>
        <c:lblOffset val="100"/>
        <c:noMultiLvlLbl val="0"/>
      </c:catAx>
      <c:valAx>
        <c:axId val="159940992"/>
        <c:scaling>
          <c:orientation val="minMax"/>
          <c:min val="0"/>
        </c:scaling>
        <c:delete val="0"/>
        <c:axPos val="l"/>
        <c:majorGridlines/>
        <c:numFmt formatCode="#,##0" sourceLinked="1"/>
        <c:majorTickMark val="out"/>
        <c:minorTickMark val="none"/>
        <c:tickLblPos val="nextTo"/>
        <c:crossAx val="159935104"/>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'Highlands &amp; Islands'!$N$70:$P$70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Islands'!$Q$70:$X$70</c:f>
              <c:numCache>
                <c:formatCode>0</c:formatCode>
                <c:ptCount val="8"/>
                <c:pt idx="0">
                  <c:v>175</c:v>
                </c:pt>
                <c:pt idx="1">
                  <c:v>244</c:v>
                </c:pt>
                <c:pt idx="2">
                  <c:v>257</c:v>
                </c:pt>
                <c:pt idx="3">
                  <c:v>179</c:v>
                </c:pt>
                <c:pt idx="4">
                  <c:v>236</c:v>
                </c:pt>
                <c:pt idx="5">
                  <c:v>258</c:v>
                </c:pt>
                <c:pt idx="6">
                  <c:v>269</c:v>
                </c:pt>
                <c:pt idx="7">
                  <c:v>243</c:v>
                </c:pt>
              </c:numCache>
            </c:numRef>
          </c:val>
        </c:ser>
        <c:ser>
          <c:idx val="1"/>
          <c:order val="1"/>
          <c:tx>
            <c:strRef>
              <c:f>'Highlands &amp; Islands'!$N$71:$P$71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Islands'!$Q$71:$X$71</c:f>
              <c:numCache>
                <c:formatCode>0</c:formatCode>
                <c:ptCount val="8"/>
                <c:pt idx="0">
                  <c:v>585</c:v>
                </c:pt>
                <c:pt idx="1">
                  <c:v>783</c:v>
                </c:pt>
                <c:pt idx="2">
                  <c:v>785</c:v>
                </c:pt>
                <c:pt idx="3">
                  <c:v>566</c:v>
                </c:pt>
                <c:pt idx="4">
                  <c:v>741</c:v>
                </c:pt>
                <c:pt idx="5">
                  <c:v>734</c:v>
                </c:pt>
                <c:pt idx="6">
                  <c:v>733</c:v>
                </c:pt>
                <c:pt idx="7">
                  <c:v>738</c:v>
                </c:pt>
              </c:numCache>
            </c:numRef>
          </c:val>
        </c:ser>
        <c:ser>
          <c:idx val="2"/>
          <c:order val="2"/>
          <c:tx>
            <c:strRef>
              <c:f>'Highlands &amp; Islands'!$N$72:$P$72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Islands'!$Q$72:$X$72</c:f>
              <c:numCache>
                <c:formatCode>0</c:formatCode>
                <c:ptCount val="8"/>
                <c:pt idx="0">
                  <c:v>362</c:v>
                </c:pt>
                <c:pt idx="1">
                  <c:v>467</c:v>
                </c:pt>
                <c:pt idx="2">
                  <c:v>491</c:v>
                </c:pt>
                <c:pt idx="3">
                  <c:v>355</c:v>
                </c:pt>
                <c:pt idx="4">
                  <c:v>436</c:v>
                </c:pt>
                <c:pt idx="5">
                  <c:v>347</c:v>
                </c:pt>
                <c:pt idx="6">
                  <c:v>361</c:v>
                </c:pt>
                <c:pt idx="7">
                  <c:v>370</c:v>
                </c:pt>
              </c:numCache>
            </c:numRef>
          </c:val>
        </c:ser>
        <c:ser>
          <c:idx val="3"/>
          <c:order val="3"/>
          <c:tx>
            <c:strRef>
              <c:f>'Highlands &amp; Islands'!$N$73:$P$73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Islands'!$Q$73:$X$73</c:f>
              <c:numCache>
                <c:formatCode>0</c:formatCode>
                <c:ptCount val="8"/>
                <c:pt idx="0">
                  <c:v>117</c:v>
                </c:pt>
                <c:pt idx="1">
                  <c:v>170</c:v>
                </c:pt>
                <c:pt idx="2">
                  <c:v>184</c:v>
                </c:pt>
                <c:pt idx="3">
                  <c:v>128</c:v>
                </c:pt>
                <c:pt idx="4">
                  <c:v>123</c:v>
                </c:pt>
                <c:pt idx="5">
                  <c:v>129</c:v>
                </c:pt>
                <c:pt idx="6">
                  <c:v>108</c:v>
                </c:pt>
                <c:pt idx="7">
                  <c:v>100</c:v>
                </c:pt>
              </c:numCache>
            </c:numRef>
          </c:val>
        </c:ser>
        <c:ser>
          <c:idx val="4"/>
          <c:order val="4"/>
          <c:tx>
            <c:strRef>
              <c:f>'Highlands &amp; Islands'!$N$74:$P$74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'Highlands &amp; Islands'!$Q$74:$X$74</c:f>
              <c:numCache>
                <c:formatCode>0</c:formatCode>
                <c:ptCount val="8"/>
                <c:pt idx="0">
                  <c:v>101</c:v>
                </c:pt>
                <c:pt idx="1">
                  <c:v>133</c:v>
                </c:pt>
                <c:pt idx="2">
                  <c:v>143</c:v>
                </c:pt>
                <c:pt idx="3">
                  <c:v>126</c:v>
                </c:pt>
                <c:pt idx="4">
                  <c:v>134</c:v>
                </c:pt>
                <c:pt idx="5">
                  <c:v>201</c:v>
                </c:pt>
                <c:pt idx="6">
                  <c:v>178</c:v>
                </c:pt>
                <c:pt idx="7">
                  <c:v>157</c:v>
                </c:pt>
              </c:numCache>
            </c:numRef>
          </c:val>
        </c:ser>
        <c:dLbls>
          <c:showLegendKey val="0"/>
          <c:showVal val="0"/>
          <c:showCatName val="0"/>
          <c:showSerName val="0"/>
          <c:showPercent val="0"/>
          <c:showBubbleSize val="0"/>
        </c:dLbls>
        <c:gapWidth val="150"/>
        <c:overlap val="100"/>
        <c:axId val="159984640"/>
        <c:axId val="159990528"/>
      </c:barChart>
      <c:catAx>
        <c:axId val="159984640"/>
        <c:scaling>
          <c:orientation val="minMax"/>
        </c:scaling>
        <c:delete val="0"/>
        <c:axPos val="b"/>
        <c:numFmt formatCode="General" sourceLinked="1"/>
        <c:majorTickMark val="out"/>
        <c:minorTickMark val="none"/>
        <c:tickLblPos val="nextTo"/>
        <c:crossAx val="159990528"/>
        <c:crosses val="autoZero"/>
        <c:auto val="1"/>
        <c:lblAlgn val="ctr"/>
        <c:lblOffset val="100"/>
        <c:noMultiLvlLbl val="0"/>
      </c:catAx>
      <c:valAx>
        <c:axId val="159990528"/>
        <c:scaling>
          <c:orientation val="minMax"/>
        </c:scaling>
        <c:delete val="0"/>
        <c:axPos val="l"/>
        <c:majorGridlines/>
        <c:numFmt formatCode="0" sourceLinked="1"/>
        <c:majorTickMark val="out"/>
        <c:minorTickMark val="none"/>
        <c:tickLblPos val="nextTo"/>
        <c:crossAx val="15998464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Lothian!$B$26</c:f>
              <c:strCache>
                <c:ptCount val="1"/>
                <c:pt idx="0">
                  <c:v>Lower Quartile</c:v>
                </c:pt>
              </c:strCache>
            </c:strRef>
          </c:tx>
          <c:cat>
            <c:numRef>
              <c:f>Lothian!$C$25:$J$25</c:f>
              <c:numCache>
                <c:formatCode>General</c:formatCode>
                <c:ptCount val="8"/>
                <c:pt idx="0">
                  <c:v>2010</c:v>
                </c:pt>
                <c:pt idx="1">
                  <c:v>2011</c:v>
                </c:pt>
                <c:pt idx="2">
                  <c:v>2012</c:v>
                </c:pt>
                <c:pt idx="3">
                  <c:v>2013</c:v>
                </c:pt>
                <c:pt idx="4">
                  <c:v>2014</c:v>
                </c:pt>
                <c:pt idx="5">
                  <c:v>2015</c:v>
                </c:pt>
                <c:pt idx="6">
                  <c:v>2016</c:v>
                </c:pt>
                <c:pt idx="7">
                  <c:v>2017</c:v>
                </c:pt>
              </c:numCache>
            </c:numRef>
          </c:cat>
          <c:val>
            <c:numRef>
              <c:f>Lothian!$C$26:$J$26</c:f>
              <c:numCache>
                <c:formatCode>#,##0</c:formatCode>
                <c:ptCount val="8"/>
                <c:pt idx="0">
                  <c:v>465</c:v>
                </c:pt>
                <c:pt idx="1">
                  <c:v>480</c:v>
                </c:pt>
                <c:pt idx="2">
                  <c:v>495</c:v>
                </c:pt>
                <c:pt idx="3">
                  <c:v>495</c:v>
                </c:pt>
                <c:pt idx="4">
                  <c:v>515</c:v>
                </c:pt>
                <c:pt idx="5">
                  <c:v>550</c:v>
                </c:pt>
                <c:pt idx="6">
                  <c:v>575</c:v>
                </c:pt>
                <c:pt idx="7">
                  <c:v>625</c:v>
                </c:pt>
              </c:numCache>
            </c:numRef>
          </c:val>
          <c:smooth val="0"/>
        </c:ser>
        <c:ser>
          <c:idx val="1"/>
          <c:order val="1"/>
          <c:tx>
            <c:strRef>
              <c:f>Lothian!$B$27</c:f>
              <c:strCache>
                <c:ptCount val="1"/>
                <c:pt idx="0">
                  <c:v>Median</c:v>
                </c:pt>
              </c:strCache>
            </c:strRef>
          </c:tx>
          <c:cat>
            <c:numRef>
              <c:f>Lothian!$C$25:$J$25</c:f>
              <c:numCache>
                <c:formatCode>General</c:formatCode>
                <c:ptCount val="8"/>
                <c:pt idx="0">
                  <c:v>2010</c:v>
                </c:pt>
                <c:pt idx="1">
                  <c:v>2011</c:v>
                </c:pt>
                <c:pt idx="2">
                  <c:v>2012</c:v>
                </c:pt>
                <c:pt idx="3">
                  <c:v>2013</c:v>
                </c:pt>
                <c:pt idx="4">
                  <c:v>2014</c:v>
                </c:pt>
                <c:pt idx="5">
                  <c:v>2015</c:v>
                </c:pt>
                <c:pt idx="6">
                  <c:v>2016</c:v>
                </c:pt>
                <c:pt idx="7">
                  <c:v>2017</c:v>
                </c:pt>
              </c:numCache>
            </c:numRef>
          </c:cat>
          <c:val>
            <c:numRef>
              <c:f>Lothian!$C$27:$J$27</c:f>
              <c:numCache>
                <c:formatCode>#,##0</c:formatCode>
                <c:ptCount val="8"/>
                <c:pt idx="0">
                  <c:v>500</c:v>
                </c:pt>
                <c:pt idx="1">
                  <c:v>525</c:v>
                </c:pt>
                <c:pt idx="2">
                  <c:v>525</c:v>
                </c:pt>
                <c:pt idx="3">
                  <c:v>525</c:v>
                </c:pt>
                <c:pt idx="4">
                  <c:v>550</c:v>
                </c:pt>
                <c:pt idx="5">
                  <c:v>595</c:v>
                </c:pt>
                <c:pt idx="6">
                  <c:v>625</c:v>
                </c:pt>
                <c:pt idx="7">
                  <c:v>675</c:v>
                </c:pt>
              </c:numCache>
            </c:numRef>
          </c:val>
          <c:smooth val="0"/>
        </c:ser>
        <c:ser>
          <c:idx val="2"/>
          <c:order val="2"/>
          <c:tx>
            <c:strRef>
              <c:f>Lothian!$B$28</c:f>
              <c:strCache>
                <c:ptCount val="1"/>
                <c:pt idx="0">
                  <c:v>Mean</c:v>
                </c:pt>
              </c:strCache>
            </c:strRef>
          </c:tx>
          <c:cat>
            <c:numRef>
              <c:f>Lothian!$C$25:$J$25</c:f>
              <c:numCache>
                <c:formatCode>General</c:formatCode>
                <c:ptCount val="8"/>
                <c:pt idx="0">
                  <c:v>2010</c:v>
                </c:pt>
                <c:pt idx="1">
                  <c:v>2011</c:v>
                </c:pt>
                <c:pt idx="2">
                  <c:v>2012</c:v>
                </c:pt>
                <c:pt idx="3">
                  <c:v>2013</c:v>
                </c:pt>
                <c:pt idx="4">
                  <c:v>2014</c:v>
                </c:pt>
                <c:pt idx="5">
                  <c:v>2015</c:v>
                </c:pt>
                <c:pt idx="6">
                  <c:v>2016</c:v>
                </c:pt>
                <c:pt idx="7">
                  <c:v>2017</c:v>
                </c:pt>
              </c:numCache>
            </c:numRef>
          </c:cat>
          <c:val>
            <c:numRef>
              <c:f>Lothian!$C$28:$J$28</c:f>
              <c:numCache>
                <c:formatCode>#,##0</c:formatCode>
                <c:ptCount val="8"/>
                <c:pt idx="0">
                  <c:v>520.36</c:v>
                </c:pt>
                <c:pt idx="1">
                  <c:v>535.28</c:v>
                </c:pt>
                <c:pt idx="2">
                  <c:v>541.54999999999995</c:v>
                </c:pt>
                <c:pt idx="3">
                  <c:v>555.27</c:v>
                </c:pt>
                <c:pt idx="4">
                  <c:v>582.17999999999995</c:v>
                </c:pt>
                <c:pt idx="5">
                  <c:v>619.9</c:v>
                </c:pt>
                <c:pt idx="6">
                  <c:v>652.91999999999996</c:v>
                </c:pt>
                <c:pt idx="7">
                  <c:v>704.27</c:v>
                </c:pt>
              </c:numCache>
            </c:numRef>
          </c:val>
          <c:smooth val="0"/>
        </c:ser>
        <c:ser>
          <c:idx val="3"/>
          <c:order val="3"/>
          <c:tx>
            <c:strRef>
              <c:f>Lothian!$B$29</c:f>
              <c:strCache>
                <c:ptCount val="1"/>
                <c:pt idx="0">
                  <c:v>Upper Quartile</c:v>
                </c:pt>
              </c:strCache>
            </c:strRef>
          </c:tx>
          <c:cat>
            <c:numRef>
              <c:f>Lothian!$C$25:$J$25</c:f>
              <c:numCache>
                <c:formatCode>General</c:formatCode>
                <c:ptCount val="8"/>
                <c:pt idx="0">
                  <c:v>2010</c:v>
                </c:pt>
                <c:pt idx="1">
                  <c:v>2011</c:v>
                </c:pt>
                <c:pt idx="2">
                  <c:v>2012</c:v>
                </c:pt>
                <c:pt idx="3">
                  <c:v>2013</c:v>
                </c:pt>
                <c:pt idx="4">
                  <c:v>2014</c:v>
                </c:pt>
                <c:pt idx="5">
                  <c:v>2015</c:v>
                </c:pt>
                <c:pt idx="6">
                  <c:v>2016</c:v>
                </c:pt>
                <c:pt idx="7">
                  <c:v>2017</c:v>
                </c:pt>
              </c:numCache>
            </c:numRef>
          </c:cat>
          <c:val>
            <c:numRef>
              <c:f>Lothian!$C$29:$J$29</c:f>
              <c:numCache>
                <c:formatCode>#,##0</c:formatCode>
                <c:ptCount val="8"/>
                <c:pt idx="0">
                  <c:v>550</c:v>
                </c:pt>
                <c:pt idx="1">
                  <c:v>575</c:v>
                </c:pt>
                <c:pt idx="2">
                  <c:v>575</c:v>
                </c:pt>
                <c:pt idx="3">
                  <c:v>595</c:v>
                </c:pt>
                <c:pt idx="4">
                  <c:v>625</c:v>
                </c:pt>
                <c:pt idx="5">
                  <c:v>675</c:v>
                </c:pt>
                <c:pt idx="6">
                  <c:v>700</c:v>
                </c:pt>
                <c:pt idx="7">
                  <c:v>750</c:v>
                </c:pt>
              </c:numCache>
            </c:numRef>
          </c:val>
          <c:smooth val="0"/>
        </c:ser>
        <c:dLbls>
          <c:showLegendKey val="0"/>
          <c:showVal val="0"/>
          <c:showCatName val="0"/>
          <c:showSerName val="0"/>
          <c:showPercent val="0"/>
          <c:showBubbleSize val="0"/>
        </c:dLbls>
        <c:marker val="1"/>
        <c:smooth val="0"/>
        <c:axId val="159014912"/>
        <c:axId val="159016448"/>
      </c:lineChart>
      <c:catAx>
        <c:axId val="159014912"/>
        <c:scaling>
          <c:orientation val="minMax"/>
        </c:scaling>
        <c:delete val="0"/>
        <c:axPos val="b"/>
        <c:numFmt formatCode="General" sourceLinked="1"/>
        <c:majorTickMark val="out"/>
        <c:minorTickMark val="none"/>
        <c:tickLblPos val="nextTo"/>
        <c:crossAx val="159016448"/>
        <c:crosses val="autoZero"/>
        <c:auto val="1"/>
        <c:lblAlgn val="ctr"/>
        <c:lblOffset val="100"/>
        <c:noMultiLvlLbl val="0"/>
      </c:catAx>
      <c:valAx>
        <c:axId val="159016448"/>
        <c:scaling>
          <c:orientation val="minMax"/>
          <c:min val="0"/>
        </c:scaling>
        <c:delete val="0"/>
        <c:axPos val="l"/>
        <c:majorGridlines/>
        <c:numFmt formatCode="#,##0" sourceLinked="1"/>
        <c:majorTickMark val="out"/>
        <c:minorTickMark val="none"/>
        <c:tickLblPos val="nextTo"/>
        <c:crossAx val="159014912"/>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Lothian!$N$26</c:f>
              <c:strCache>
                <c:ptCount val="1"/>
                <c:pt idx="0">
                  <c:v>Lower Quartile</c:v>
                </c:pt>
              </c:strCache>
            </c:strRef>
          </c:tx>
          <c:cat>
            <c:numRef>
              <c:f>Lothian!$O$25:$V$25</c:f>
              <c:numCache>
                <c:formatCode>General</c:formatCode>
                <c:ptCount val="8"/>
                <c:pt idx="0">
                  <c:v>2010</c:v>
                </c:pt>
                <c:pt idx="1">
                  <c:v>2011</c:v>
                </c:pt>
                <c:pt idx="2">
                  <c:v>2012</c:v>
                </c:pt>
                <c:pt idx="3">
                  <c:v>2013</c:v>
                </c:pt>
                <c:pt idx="4">
                  <c:v>2014</c:v>
                </c:pt>
                <c:pt idx="5">
                  <c:v>2015</c:v>
                </c:pt>
                <c:pt idx="6">
                  <c:v>2016</c:v>
                </c:pt>
                <c:pt idx="7">
                  <c:v>2017</c:v>
                </c:pt>
              </c:numCache>
            </c:numRef>
          </c:cat>
          <c:val>
            <c:numRef>
              <c:f>Lothian!$O$26:$V$26</c:f>
              <c:numCache>
                <c:formatCode>#,##0</c:formatCode>
                <c:ptCount val="8"/>
                <c:pt idx="0">
                  <c:v>580</c:v>
                </c:pt>
                <c:pt idx="1">
                  <c:v>595</c:v>
                </c:pt>
                <c:pt idx="2">
                  <c:v>600</c:v>
                </c:pt>
                <c:pt idx="3">
                  <c:v>625</c:v>
                </c:pt>
                <c:pt idx="4">
                  <c:v>630</c:v>
                </c:pt>
                <c:pt idx="5">
                  <c:v>675</c:v>
                </c:pt>
                <c:pt idx="6">
                  <c:v>700</c:v>
                </c:pt>
                <c:pt idx="7">
                  <c:v>750</c:v>
                </c:pt>
              </c:numCache>
            </c:numRef>
          </c:val>
          <c:smooth val="0"/>
        </c:ser>
        <c:ser>
          <c:idx val="1"/>
          <c:order val="1"/>
          <c:tx>
            <c:strRef>
              <c:f>Lothian!$N$27</c:f>
              <c:strCache>
                <c:ptCount val="1"/>
                <c:pt idx="0">
                  <c:v>Median</c:v>
                </c:pt>
              </c:strCache>
            </c:strRef>
          </c:tx>
          <c:cat>
            <c:numRef>
              <c:f>Lothian!$O$25:$V$25</c:f>
              <c:numCache>
                <c:formatCode>General</c:formatCode>
                <c:ptCount val="8"/>
                <c:pt idx="0">
                  <c:v>2010</c:v>
                </c:pt>
                <c:pt idx="1">
                  <c:v>2011</c:v>
                </c:pt>
                <c:pt idx="2">
                  <c:v>2012</c:v>
                </c:pt>
                <c:pt idx="3">
                  <c:v>2013</c:v>
                </c:pt>
                <c:pt idx="4">
                  <c:v>2014</c:v>
                </c:pt>
                <c:pt idx="5">
                  <c:v>2015</c:v>
                </c:pt>
                <c:pt idx="6">
                  <c:v>2016</c:v>
                </c:pt>
                <c:pt idx="7">
                  <c:v>2017</c:v>
                </c:pt>
              </c:numCache>
            </c:numRef>
          </c:cat>
          <c:val>
            <c:numRef>
              <c:f>Lothian!$O$27:$V$27</c:f>
              <c:numCache>
                <c:formatCode>#,##0</c:formatCode>
                <c:ptCount val="8"/>
                <c:pt idx="0">
                  <c:v>650</c:v>
                </c:pt>
                <c:pt idx="1">
                  <c:v>650</c:v>
                </c:pt>
                <c:pt idx="2">
                  <c:v>650</c:v>
                </c:pt>
                <c:pt idx="3">
                  <c:v>680</c:v>
                </c:pt>
                <c:pt idx="4">
                  <c:v>705</c:v>
                </c:pt>
                <c:pt idx="5">
                  <c:v>775</c:v>
                </c:pt>
                <c:pt idx="6">
                  <c:v>800</c:v>
                </c:pt>
                <c:pt idx="7">
                  <c:v>850</c:v>
                </c:pt>
              </c:numCache>
            </c:numRef>
          </c:val>
          <c:smooth val="0"/>
        </c:ser>
        <c:ser>
          <c:idx val="2"/>
          <c:order val="2"/>
          <c:tx>
            <c:strRef>
              <c:f>Lothian!$N$28</c:f>
              <c:strCache>
                <c:ptCount val="1"/>
                <c:pt idx="0">
                  <c:v>Mean</c:v>
                </c:pt>
              </c:strCache>
            </c:strRef>
          </c:tx>
          <c:cat>
            <c:numRef>
              <c:f>Lothian!$O$25:$V$25</c:f>
              <c:numCache>
                <c:formatCode>General</c:formatCode>
                <c:ptCount val="8"/>
                <c:pt idx="0">
                  <c:v>2010</c:v>
                </c:pt>
                <c:pt idx="1">
                  <c:v>2011</c:v>
                </c:pt>
                <c:pt idx="2">
                  <c:v>2012</c:v>
                </c:pt>
                <c:pt idx="3">
                  <c:v>2013</c:v>
                </c:pt>
                <c:pt idx="4">
                  <c:v>2014</c:v>
                </c:pt>
                <c:pt idx="5">
                  <c:v>2015</c:v>
                </c:pt>
                <c:pt idx="6">
                  <c:v>2016</c:v>
                </c:pt>
                <c:pt idx="7">
                  <c:v>2017</c:v>
                </c:pt>
              </c:numCache>
            </c:numRef>
          </c:cat>
          <c:val>
            <c:numRef>
              <c:f>Lothian!$O$28:$V$28</c:f>
              <c:numCache>
                <c:formatCode>#,##0</c:formatCode>
                <c:ptCount val="8"/>
                <c:pt idx="0">
                  <c:v>664.51</c:v>
                </c:pt>
                <c:pt idx="1">
                  <c:v>688.96</c:v>
                </c:pt>
                <c:pt idx="2">
                  <c:v>699.53</c:v>
                </c:pt>
                <c:pt idx="3">
                  <c:v>728.57</c:v>
                </c:pt>
                <c:pt idx="4">
                  <c:v>779.12</c:v>
                </c:pt>
                <c:pt idx="5">
                  <c:v>828.92</c:v>
                </c:pt>
                <c:pt idx="6">
                  <c:v>830.97</c:v>
                </c:pt>
                <c:pt idx="7">
                  <c:v>888.18</c:v>
                </c:pt>
              </c:numCache>
            </c:numRef>
          </c:val>
          <c:smooth val="0"/>
        </c:ser>
        <c:ser>
          <c:idx val="3"/>
          <c:order val="3"/>
          <c:tx>
            <c:strRef>
              <c:f>Lothian!$N$29</c:f>
              <c:strCache>
                <c:ptCount val="1"/>
                <c:pt idx="0">
                  <c:v>Upper Quartile</c:v>
                </c:pt>
              </c:strCache>
            </c:strRef>
          </c:tx>
          <c:cat>
            <c:numRef>
              <c:f>Lothian!$O$25:$V$25</c:f>
              <c:numCache>
                <c:formatCode>General</c:formatCode>
                <c:ptCount val="8"/>
                <c:pt idx="0">
                  <c:v>2010</c:v>
                </c:pt>
                <c:pt idx="1">
                  <c:v>2011</c:v>
                </c:pt>
                <c:pt idx="2">
                  <c:v>2012</c:v>
                </c:pt>
                <c:pt idx="3">
                  <c:v>2013</c:v>
                </c:pt>
                <c:pt idx="4">
                  <c:v>2014</c:v>
                </c:pt>
                <c:pt idx="5">
                  <c:v>2015</c:v>
                </c:pt>
                <c:pt idx="6">
                  <c:v>2016</c:v>
                </c:pt>
                <c:pt idx="7">
                  <c:v>2017</c:v>
                </c:pt>
              </c:numCache>
            </c:numRef>
          </c:cat>
          <c:val>
            <c:numRef>
              <c:f>Lothian!$O$29:$V$29</c:f>
              <c:numCache>
                <c:formatCode>#,##0</c:formatCode>
                <c:ptCount val="8"/>
                <c:pt idx="0">
                  <c:v>715</c:v>
                </c:pt>
                <c:pt idx="1">
                  <c:v>750</c:v>
                </c:pt>
                <c:pt idx="2">
                  <c:v>750</c:v>
                </c:pt>
                <c:pt idx="3">
                  <c:v>775</c:v>
                </c:pt>
                <c:pt idx="4">
                  <c:v>840</c:v>
                </c:pt>
                <c:pt idx="5">
                  <c:v>900</c:v>
                </c:pt>
                <c:pt idx="6">
                  <c:v>925</c:v>
                </c:pt>
                <c:pt idx="7">
                  <c:v>975</c:v>
                </c:pt>
              </c:numCache>
            </c:numRef>
          </c:val>
          <c:smooth val="0"/>
        </c:ser>
        <c:dLbls>
          <c:showLegendKey val="0"/>
          <c:showVal val="0"/>
          <c:showCatName val="0"/>
          <c:showSerName val="0"/>
          <c:showPercent val="0"/>
          <c:showBubbleSize val="0"/>
        </c:dLbls>
        <c:marker val="1"/>
        <c:smooth val="0"/>
        <c:axId val="160025984"/>
        <c:axId val="159188096"/>
      </c:lineChart>
      <c:catAx>
        <c:axId val="160025984"/>
        <c:scaling>
          <c:orientation val="minMax"/>
        </c:scaling>
        <c:delete val="0"/>
        <c:axPos val="b"/>
        <c:numFmt formatCode="General" sourceLinked="1"/>
        <c:majorTickMark val="out"/>
        <c:minorTickMark val="none"/>
        <c:tickLblPos val="nextTo"/>
        <c:crossAx val="159188096"/>
        <c:crosses val="autoZero"/>
        <c:auto val="1"/>
        <c:lblAlgn val="ctr"/>
        <c:lblOffset val="100"/>
        <c:noMultiLvlLbl val="0"/>
      </c:catAx>
      <c:valAx>
        <c:axId val="159188096"/>
        <c:scaling>
          <c:orientation val="minMax"/>
          <c:min val="0"/>
        </c:scaling>
        <c:delete val="0"/>
        <c:axPos val="l"/>
        <c:majorGridlines/>
        <c:numFmt formatCode="#,##0" sourceLinked="1"/>
        <c:majorTickMark val="out"/>
        <c:minorTickMark val="none"/>
        <c:tickLblPos val="nextTo"/>
        <c:crossAx val="160025984"/>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Lothian!$B$48</c:f>
              <c:strCache>
                <c:ptCount val="1"/>
                <c:pt idx="0">
                  <c:v>Lower Quartile</c:v>
                </c:pt>
              </c:strCache>
            </c:strRef>
          </c:tx>
          <c:cat>
            <c:numRef>
              <c:f>Lothian!$C$47:$J$47</c:f>
              <c:numCache>
                <c:formatCode>General</c:formatCode>
                <c:ptCount val="8"/>
                <c:pt idx="0">
                  <c:v>2010</c:v>
                </c:pt>
                <c:pt idx="1">
                  <c:v>2011</c:v>
                </c:pt>
                <c:pt idx="2">
                  <c:v>2012</c:v>
                </c:pt>
                <c:pt idx="3">
                  <c:v>2013</c:v>
                </c:pt>
                <c:pt idx="4">
                  <c:v>2014</c:v>
                </c:pt>
                <c:pt idx="5">
                  <c:v>2015</c:v>
                </c:pt>
                <c:pt idx="6">
                  <c:v>2016</c:v>
                </c:pt>
                <c:pt idx="7">
                  <c:v>2017</c:v>
                </c:pt>
              </c:numCache>
            </c:numRef>
          </c:cat>
          <c:val>
            <c:numRef>
              <c:f>Lothian!$C$48:$J$48</c:f>
              <c:numCache>
                <c:formatCode>#,##0</c:formatCode>
                <c:ptCount val="8"/>
                <c:pt idx="0">
                  <c:v>750</c:v>
                </c:pt>
                <c:pt idx="1">
                  <c:v>750</c:v>
                </c:pt>
                <c:pt idx="2">
                  <c:v>795</c:v>
                </c:pt>
                <c:pt idx="3">
                  <c:v>795</c:v>
                </c:pt>
                <c:pt idx="4">
                  <c:v>800</c:v>
                </c:pt>
                <c:pt idx="5">
                  <c:v>825</c:v>
                </c:pt>
                <c:pt idx="6">
                  <c:v>860</c:v>
                </c:pt>
                <c:pt idx="7">
                  <c:v>895</c:v>
                </c:pt>
              </c:numCache>
            </c:numRef>
          </c:val>
          <c:smooth val="0"/>
        </c:ser>
        <c:ser>
          <c:idx val="1"/>
          <c:order val="1"/>
          <c:tx>
            <c:strRef>
              <c:f>Lothian!$B$49</c:f>
              <c:strCache>
                <c:ptCount val="1"/>
                <c:pt idx="0">
                  <c:v>Median</c:v>
                </c:pt>
              </c:strCache>
            </c:strRef>
          </c:tx>
          <c:cat>
            <c:numRef>
              <c:f>Lothian!$C$47:$J$47</c:f>
              <c:numCache>
                <c:formatCode>General</c:formatCode>
                <c:ptCount val="8"/>
                <c:pt idx="0">
                  <c:v>2010</c:v>
                </c:pt>
                <c:pt idx="1">
                  <c:v>2011</c:v>
                </c:pt>
                <c:pt idx="2">
                  <c:v>2012</c:v>
                </c:pt>
                <c:pt idx="3">
                  <c:v>2013</c:v>
                </c:pt>
                <c:pt idx="4">
                  <c:v>2014</c:v>
                </c:pt>
                <c:pt idx="5">
                  <c:v>2015</c:v>
                </c:pt>
                <c:pt idx="6">
                  <c:v>2016</c:v>
                </c:pt>
                <c:pt idx="7">
                  <c:v>2017</c:v>
                </c:pt>
              </c:numCache>
            </c:numRef>
          </c:cat>
          <c:val>
            <c:numRef>
              <c:f>Lothian!$C$49:$J$49</c:f>
              <c:numCache>
                <c:formatCode>#,##0</c:formatCode>
                <c:ptCount val="8"/>
                <c:pt idx="0">
                  <c:v>895</c:v>
                </c:pt>
                <c:pt idx="1">
                  <c:v>895</c:v>
                </c:pt>
                <c:pt idx="2">
                  <c:v>925</c:v>
                </c:pt>
                <c:pt idx="3">
                  <c:v>920</c:v>
                </c:pt>
                <c:pt idx="4">
                  <c:v>985</c:v>
                </c:pt>
                <c:pt idx="5">
                  <c:v>1000</c:v>
                </c:pt>
                <c:pt idx="6">
                  <c:v>1100</c:v>
                </c:pt>
                <c:pt idx="7">
                  <c:v>1100</c:v>
                </c:pt>
              </c:numCache>
            </c:numRef>
          </c:val>
          <c:smooth val="0"/>
        </c:ser>
        <c:ser>
          <c:idx val="2"/>
          <c:order val="2"/>
          <c:tx>
            <c:strRef>
              <c:f>Lothian!$B$50</c:f>
              <c:strCache>
                <c:ptCount val="1"/>
                <c:pt idx="0">
                  <c:v>Mean</c:v>
                </c:pt>
              </c:strCache>
            </c:strRef>
          </c:tx>
          <c:cat>
            <c:numRef>
              <c:f>Lothian!$C$47:$J$47</c:f>
              <c:numCache>
                <c:formatCode>General</c:formatCode>
                <c:ptCount val="8"/>
                <c:pt idx="0">
                  <c:v>2010</c:v>
                </c:pt>
                <c:pt idx="1">
                  <c:v>2011</c:v>
                </c:pt>
                <c:pt idx="2">
                  <c:v>2012</c:v>
                </c:pt>
                <c:pt idx="3">
                  <c:v>2013</c:v>
                </c:pt>
                <c:pt idx="4">
                  <c:v>2014</c:v>
                </c:pt>
                <c:pt idx="5">
                  <c:v>2015</c:v>
                </c:pt>
                <c:pt idx="6">
                  <c:v>2016</c:v>
                </c:pt>
                <c:pt idx="7">
                  <c:v>2017</c:v>
                </c:pt>
              </c:numCache>
            </c:numRef>
          </c:cat>
          <c:val>
            <c:numRef>
              <c:f>Lothian!$C$50:$J$50</c:f>
              <c:numCache>
                <c:formatCode>#,##0</c:formatCode>
                <c:ptCount val="8"/>
                <c:pt idx="0">
                  <c:v>917.68</c:v>
                </c:pt>
                <c:pt idx="1">
                  <c:v>924.64</c:v>
                </c:pt>
                <c:pt idx="2">
                  <c:v>983.3</c:v>
                </c:pt>
                <c:pt idx="3">
                  <c:v>970.95</c:v>
                </c:pt>
                <c:pt idx="4">
                  <c:v>1065.8599999999999</c:v>
                </c:pt>
                <c:pt idx="5">
                  <c:v>1097.1500000000001</c:v>
                </c:pt>
                <c:pt idx="6">
                  <c:v>1111.6400000000001</c:v>
                </c:pt>
                <c:pt idx="7">
                  <c:v>1143.78</c:v>
                </c:pt>
              </c:numCache>
            </c:numRef>
          </c:val>
          <c:smooth val="0"/>
        </c:ser>
        <c:ser>
          <c:idx val="3"/>
          <c:order val="3"/>
          <c:tx>
            <c:strRef>
              <c:f>Lothian!$B$51</c:f>
              <c:strCache>
                <c:ptCount val="1"/>
                <c:pt idx="0">
                  <c:v>Upper Quartile</c:v>
                </c:pt>
              </c:strCache>
            </c:strRef>
          </c:tx>
          <c:cat>
            <c:numRef>
              <c:f>Lothian!$C$47:$J$47</c:f>
              <c:numCache>
                <c:formatCode>General</c:formatCode>
                <c:ptCount val="8"/>
                <c:pt idx="0">
                  <c:v>2010</c:v>
                </c:pt>
                <c:pt idx="1">
                  <c:v>2011</c:v>
                </c:pt>
                <c:pt idx="2">
                  <c:v>2012</c:v>
                </c:pt>
                <c:pt idx="3">
                  <c:v>2013</c:v>
                </c:pt>
                <c:pt idx="4">
                  <c:v>2014</c:v>
                </c:pt>
                <c:pt idx="5">
                  <c:v>2015</c:v>
                </c:pt>
                <c:pt idx="6">
                  <c:v>2016</c:v>
                </c:pt>
                <c:pt idx="7">
                  <c:v>2017</c:v>
                </c:pt>
              </c:numCache>
            </c:numRef>
          </c:cat>
          <c:val>
            <c:numRef>
              <c:f>Lothian!$C$51:$J$51</c:f>
              <c:numCache>
                <c:formatCode>#,##0</c:formatCode>
                <c:ptCount val="8"/>
                <c:pt idx="0">
                  <c:v>1005</c:v>
                </c:pt>
                <c:pt idx="1">
                  <c:v>1050</c:v>
                </c:pt>
                <c:pt idx="2">
                  <c:v>1100</c:v>
                </c:pt>
                <c:pt idx="3">
                  <c:v>1100</c:v>
                </c:pt>
                <c:pt idx="4">
                  <c:v>1215</c:v>
                </c:pt>
                <c:pt idx="5">
                  <c:v>1300</c:v>
                </c:pt>
                <c:pt idx="6">
                  <c:v>1300</c:v>
                </c:pt>
                <c:pt idx="7">
                  <c:v>1350</c:v>
                </c:pt>
              </c:numCache>
            </c:numRef>
          </c:val>
          <c:smooth val="0"/>
        </c:ser>
        <c:dLbls>
          <c:showLegendKey val="0"/>
          <c:showVal val="0"/>
          <c:showCatName val="0"/>
          <c:showSerName val="0"/>
          <c:showPercent val="0"/>
          <c:showBubbleSize val="0"/>
        </c:dLbls>
        <c:marker val="1"/>
        <c:smooth val="0"/>
        <c:axId val="159214592"/>
        <c:axId val="159224576"/>
      </c:lineChart>
      <c:catAx>
        <c:axId val="159214592"/>
        <c:scaling>
          <c:orientation val="minMax"/>
        </c:scaling>
        <c:delete val="0"/>
        <c:axPos val="b"/>
        <c:numFmt formatCode="General" sourceLinked="1"/>
        <c:majorTickMark val="out"/>
        <c:minorTickMark val="none"/>
        <c:tickLblPos val="nextTo"/>
        <c:crossAx val="159224576"/>
        <c:crosses val="autoZero"/>
        <c:auto val="1"/>
        <c:lblAlgn val="ctr"/>
        <c:lblOffset val="100"/>
        <c:noMultiLvlLbl val="0"/>
      </c:catAx>
      <c:valAx>
        <c:axId val="159224576"/>
        <c:scaling>
          <c:orientation val="minMax"/>
          <c:min val="0"/>
        </c:scaling>
        <c:delete val="0"/>
        <c:axPos val="l"/>
        <c:majorGridlines/>
        <c:numFmt formatCode="#,##0" sourceLinked="1"/>
        <c:majorTickMark val="out"/>
        <c:minorTickMark val="none"/>
        <c:tickLblPos val="nextTo"/>
        <c:crossAx val="15921459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Lothian!$N$48</c:f>
              <c:strCache>
                <c:ptCount val="1"/>
                <c:pt idx="0">
                  <c:v>Lower Quartile</c:v>
                </c:pt>
              </c:strCache>
            </c:strRef>
          </c:tx>
          <c:cat>
            <c:numRef>
              <c:f>Lothian!$O$47:$V$47</c:f>
              <c:numCache>
                <c:formatCode>General</c:formatCode>
                <c:ptCount val="8"/>
                <c:pt idx="0">
                  <c:v>2010</c:v>
                </c:pt>
                <c:pt idx="1">
                  <c:v>2011</c:v>
                </c:pt>
                <c:pt idx="2">
                  <c:v>2012</c:v>
                </c:pt>
                <c:pt idx="3">
                  <c:v>2013</c:v>
                </c:pt>
                <c:pt idx="4">
                  <c:v>2014</c:v>
                </c:pt>
                <c:pt idx="5">
                  <c:v>2015</c:v>
                </c:pt>
                <c:pt idx="6">
                  <c:v>2016</c:v>
                </c:pt>
                <c:pt idx="7">
                  <c:v>2017</c:v>
                </c:pt>
              </c:numCache>
            </c:numRef>
          </c:cat>
          <c:val>
            <c:numRef>
              <c:f>Lothian!$O$48:$V$48</c:f>
              <c:numCache>
                <c:formatCode>#,##0</c:formatCode>
                <c:ptCount val="8"/>
                <c:pt idx="0">
                  <c:v>1100</c:v>
                </c:pt>
                <c:pt idx="1">
                  <c:v>1045</c:v>
                </c:pt>
                <c:pt idx="2">
                  <c:v>1100</c:v>
                </c:pt>
                <c:pt idx="3">
                  <c:v>1175</c:v>
                </c:pt>
                <c:pt idx="4">
                  <c:v>1050</c:v>
                </c:pt>
                <c:pt idx="5">
                  <c:v>1200</c:v>
                </c:pt>
                <c:pt idx="6">
                  <c:v>1225</c:v>
                </c:pt>
                <c:pt idx="7">
                  <c:v>1275</c:v>
                </c:pt>
              </c:numCache>
            </c:numRef>
          </c:val>
          <c:smooth val="0"/>
        </c:ser>
        <c:ser>
          <c:idx val="1"/>
          <c:order val="1"/>
          <c:tx>
            <c:strRef>
              <c:f>Lothian!$N$49</c:f>
              <c:strCache>
                <c:ptCount val="1"/>
                <c:pt idx="0">
                  <c:v>Median</c:v>
                </c:pt>
              </c:strCache>
            </c:strRef>
          </c:tx>
          <c:cat>
            <c:numRef>
              <c:f>Lothian!$O$47:$V$47</c:f>
              <c:numCache>
                <c:formatCode>General</c:formatCode>
                <c:ptCount val="8"/>
                <c:pt idx="0">
                  <c:v>2010</c:v>
                </c:pt>
                <c:pt idx="1">
                  <c:v>2011</c:v>
                </c:pt>
                <c:pt idx="2">
                  <c:v>2012</c:v>
                </c:pt>
                <c:pt idx="3">
                  <c:v>2013</c:v>
                </c:pt>
                <c:pt idx="4">
                  <c:v>2014</c:v>
                </c:pt>
                <c:pt idx="5">
                  <c:v>2015</c:v>
                </c:pt>
                <c:pt idx="6">
                  <c:v>2016</c:v>
                </c:pt>
                <c:pt idx="7">
                  <c:v>2017</c:v>
                </c:pt>
              </c:numCache>
            </c:numRef>
          </c:cat>
          <c:val>
            <c:numRef>
              <c:f>Lothian!$O$49:$V$49</c:f>
              <c:numCache>
                <c:formatCode>#,##0</c:formatCode>
                <c:ptCount val="8"/>
                <c:pt idx="0">
                  <c:v>1280</c:v>
                </c:pt>
                <c:pt idx="1">
                  <c:v>1300</c:v>
                </c:pt>
                <c:pt idx="2">
                  <c:v>1300</c:v>
                </c:pt>
                <c:pt idx="3">
                  <c:v>1400</c:v>
                </c:pt>
                <c:pt idx="4">
                  <c:v>1395</c:v>
                </c:pt>
                <c:pt idx="5">
                  <c:v>1500</c:v>
                </c:pt>
                <c:pt idx="6">
                  <c:v>1500</c:v>
                </c:pt>
                <c:pt idx="7">
                  <c:v>1600</c:v>
                </c:pt>
              </c:numCache>
            </c:numRef>
          </c:val>
          <c:smooth val="0"/>
        </c:ser>
        <c:ser>
          <c:idx val="2"/>
          <c:order val="2"/>
          <c:tx>
            <c:strRef>
              <c:f>Lothian!$N$50</c:f>
              <c:strCache>
                <c:ptCount val="1"/>
                <c:pt idx="0">
                  <c:v>Mean</c:v>
                </c:pt>
              </c:strCache>
            </c:strRef>
          </c:tx>
          <c:cat>
            <c:numRef>
              <c:f>Lothian!$O$47:$V$47</c:f>
              <c:numCache>
                <c:formatCode>General</c:formatCode>
                <c:ptCount val="8"/>
                <c:pt idx="0">
                  <c:v>2010</c:v>
                </c:pt>
                <c:pt idx="1">
                  <c:v>2011</c:v>
                </c:pt>
                <c:pt idx="2">
                  <c:v>2012</c:v>
                </c:pt>
                <c:pt idx="3">
                  <c:v>2013</c:v>
                </c:pt>
                <c:pt idx="4">
                  <c:v>2014</c:v>
                </c:pt>
                <c:pt idx="5">
                  <c:v>2015</c:v>
                </c:pt>
                <c:pt idx="6">
                  <c:v>2016</c:v>
                </c:pt>
                <c:pt idx="7">
                  <c:v>2017</c:v>
                </c:pt>
              </c:numCache>
            </c:numRef>
          </c:cat>
          <c:val>
            <c:numRef>
              <c:f>Lothian!$O$50:$V$50</c:f>
              <c:numCache>
                <c:formatCode>#,##0</c:formatCode>
                <c:ptCount val="8"/>
                <c:pt idx="0">
                  <c:v>1290.68</c:v>
                </c:pt>
                <c:pt idx="1">
                  <c:v>1321.2</c:v>
                </c:pt>
                <c:pt idx="2">
                  <c:v>1341.31</c:v>
                </c:pt>
                <c:pt idx="3">
                  <c:v>1416.47</c:v>
                </c:pt>
                <c:pt idx="4">
                  <c:v>1428.27</c:v>
                </c:pt>
                <c:pt idx="5">
                  <c:v>1510.64</c:v>
                </c:pt>
                <c:pt idx="6">
                  <c:v>1512.32</c:v>
                </c:pt>
                <c:pt idx="7">
                  <c:v>1592.26</c:v>
                </c:pt>
              </c:numCache>
            </c:numRef>
          </c:val>
          <c:smooth val="0"/>
        </c:ser>
        <c:ser>
          <c:idx val="3"/>
          <c:order val="3"/>
          <c:tx>
            <c:strRef>
              <c:f>Lothian!$N$51</c:f>
              <c:strCache>
                <c:ptCount val="1"/>
                <c:pt idx="0">
                  <c:v>Upper Quartile</c:v>
                </c:pt>
              </c:strCache>
            </c:strRef>
          </c:tx>
          <c:cat>
            <c:numRef>
              <c:f>Lothian!$O$47:$V$47</c:f>
              <c:numCache>
                <c:formatCode>General</c:formatCode>
                <c:ptCount val="8"/>
                <c:pt idx="0">
                  <c:v>2010</c:v>
                </c:pt>
                <c:pt idx="1">
                  <c:v>2011</c:v>
                </c:pt>
                <c:pt idx="2">
                  <c:v>2012</c:v>
                </c:pt>
                <c:pt idx="3">
                  <c:v>2013</c:v>
                </c:pt>
                <c:pt idx="4">
                  <c:v>2014</c:v>
                </c:pt>
                <c:pt idx="5">
                  <c:v>2015</c:v>
                </c:pt>
                <c:pt idx="6">
                  <c:v>2016</c:v>
                </c:pt>
                <c:pt idx="7">
                  <c:v>2017</c:v>
                </c:pt>
              </c:numCache>
            </c:numRef>
          </c:cat>
          <c:val>
            <c:numRef>
              <c:f>Lothian!$O$51:$V$51</c:f>
              <c:numCache>
                <c:formatCode>#,##0</c:formatCode>
                <c:ptCount val="8"/>
                <c:pt idx="0">
                  <c:v>1400</c:v>
                </c:pt>
                <c:pt idx="1">
                  <c:v>1500</c:v>
                </c:pt>
                <c:pt idx="2">
                  <c:v>1500</c:v>
                </c:pt>
                <c:pt idx="3">
                  <c:v>1600</c:v>
                </c:pt>
                <c:pt idx="4">
                  <c:v>1695</c:v>
                </c:pt>
                <c:pt idx="5">
                  <c:v>1730</c:v>
                </c:pt>
                <c:pt idx="6">
                  <c:v>1800</c:v>
                </c:pt>
                <c:pt idx="7">
                  <c:v>1850</c:v>
                </c:pt>
              </c:numCache>
            </c:numRef>
          </c:val>
          <c:smooth val="0"/>
        </c:ser>
        <c:dLbls>
          <c:showLegendKey val="0"/>
          <c:showVal val="0"/>
          <c:showCatName val="0"/>
          <c:showSerName val="0"/>
          <c:showPercent val="0"/>
          <c:showBubbleSize val="0"/>
        </c:dLbls>
        <c:marker val="1"/>
        <c:smooth val="0"/>
        <c:axId val="159386240"/>
        <c:axId val="159396224"/>
      </c:lineChart>
      <c:catAx>
        <c:axId val="159386240"/>
        <c:scaling>
          <c:orientation val="minMax"/>
        </c:scaling>
        <c:delete val="0"/>
        <c:axPos val="b"/>
        <c:numFmt formatCode="General" sourceLinked="1"/>
        <c:majorTickMark val="out"/>
        <c:minorTickMark val="none"/>
        <c:tickLblPos val="nextTo"/>
        <c:crossAx val="159396224"/>
        <c:crosses val="autoZero"/>
        <c:auto val="1"/>
        <c:lblAlgn val="ctr"/>
        <c:lblOffset val="100"/>
        <c:noMultiLvlLbl val="0"/>
      </c:catAx>
      <c:valAx>
        <c:axId val="159396224"/>
        <c:scaling>
          <c:orientation val="minMax"/>
          <c:min val="0"/>
        </c:scaling>
        <c:delete val="0"/>
        <c:axPos val="l"/>
        <c:majorGridlines/>
        <c:numFmt formatCode="#,##0" sourceLinked="1"/>
        <c:majorTickMark val="out"/>
        <c:minorTickMark val="none"/>
        <c:tickLblPos val="nextTo"/>
        <c:crossAx val="159386240"/>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2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Lothian!$B$70</c:f>
              <c:strCache>
                <c:ptCount val="1"/>
                <c:pt idx="0">
                  <c:v>Lower Quartile</c:v>
                </c:pt>
              </c:strCache>
            </c:strRef>
          </c:tx>
          <c:cat>
            <c:numRef>
              <c:f>Lothian!$C$69:$J$69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Lothian!$C$70:$J$70</c:f>
              <c:numCache>
                <c:formatCode>#,##0</c:formatCode>
                <c:ptCount val="8"/>
                <c:pt idx="0">
                  <c:v>285</c:v>
                </c:pt>
                <c:pt idx="1">
                  <c:v>285</c:v>
                </c:pt>
                <c:pt idx="2">
                  <c:v>280</c:v>
                </c:pt>
                <c:pt idx="3">
                  <c:v>285</c:v>
                </c:pt>
                <c:pt idx="4">
                  <c:v>300</c:v>
                </c:pt>
                <c:pt idx="5">
                  <c:v>305</c:v>
                </c:pt>
                <c:pt idx="6">
                  <c:v>325</c:v>
                </c:pt>
                <c:pt idx="7">
                  <c:v>325</c:v>
                </c:pt>
              </c:numCache>
            </c:numRef>
          </c:val>
          <c:smooth val="0"/>
        </c:ser>
        <c:ser>
          <c:idx val="1"/>
          <c:order val="1"/>
          <c:tx>
            <c:strRef>
              <c:f>Lothian!$B$71</c:f>
              <c:strCache>
                <c:ptCount val="1"/>
                <c:pt idx="0">
                  <c:v>Median</c:v>
                </c:pt>
              </c:strCache>
            </c:strRef>
          </c:tx>
          <c:cat>
            <c:numRef>
              <c:f>Lothian!$C$69:$J$69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Lothian!$C$71:$J$71</c:f>
              <c:numCache>
                <c:formatCode>#,##0</c:formatCode>
                <c:ptCount val="8"/>
                <c:pt idx="0">
                  <c:v>325</c:v>
                </c:pt>
                <c:pt idx="1">
                  <c:v>320</c:v>
                </c:pt>
                <c:pt idx="2">
                  <c:v>325</c:v>
                </c:pt>
                <c:pt idx="3">
                  <c:v>325</c:v>
                </c:pt>
                <c:pt idx="4">
                  <c:v>328</c:v>
                </c:pt>
                <c:pt idx="5">
                  <c:v>350</c:v>
                </c:pt>
                <c:pt idx="6">
                  <c:v>375</c:v>
                </c:pt>
                <c:pt idx="7">
                  <c:v>385</c:v>
                </c:pt>
              </c:numCache>
            </c:numRef>
          </c:val>
          <c:smooth val="0"/>
        </c:ser>
        <c:ser>
          <c:idx val="2"/>
          <c:order val="2"/>
          <c:tx>
            <c:strRef>
              <c:f>Lothian!$B$72</c:f>
              <c:strCache>
                <c:ptCount val="1"/>
                <c:pt idx="0">
                  <c:v>Mean</c:v>
                </c:pt>
              </c:strCache>
            </c:strRef>
          </c:tx>
          <c:cat>
            <c:numRef>
              <c:f>Lothian!$C$69:$J$69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Lothian!$C$72:$J$72</c:f>
              <c:numCache>
                <c:formatCode>#,##0</c:formatCode>
                <c:ptCount val="8"/>
                <c:pt idx="0">
                  <c:v>319.85000000000002</c:v>
                </c:pt>
                <c:pt idx="1">
                  <c:v>313.86</c:v>
                </c:pt>
                <c:pt idx="2">
                  <c:v>316.18</c:v>
                </c:pt>
                <c:pt idx="3">
                  <c:v>327.84</c:v>
                </c:pt>
                <c:pt idx="4">
                  <c:v>338.41</c:v>
                </c:pt>
                <c:pt idx="5">
                  <c:v>351.08</c:v>
                </c:pt>
                <c:pt idx="6">
                  <c:v>367.86</c:v>
                </c:pt>
                <c:pt idx="7">
                  <c:v>390.14</c:v>
                </c:pt>
              </c:numCache>
            </c:numRef>
          </c:val>
          <c:smooth val="0"/>
        </c:ser>
        <c:ser>
          <c:idx val="3"/>
          <c:order val="3"/>
          <c:tx>
            <c:strRef>
              <c:f>Lothian!$B$73</c:f>
              <c:strCache>
                <c:ptCount val="1"/>
                <c:pt idx="0">
                  <c:v>Upper Quartile</c:v>
                </c:pt>
              </c:strCache>
            </c:strRef>
          </c:tx>
          <c:cat>
            <c:numRef>
              <c:f>Lothian!$C$69:$J$69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Lothian!$C$73:$J$73</c:f>
              <c:numCache>
                <c:formatCode>#,##0</c:formatCode>
                <c:ptCount val="8"/>
                <c:pt idx="0">
                  <c:v>350</c:v>
                </c:pt>
                <c:pt idx="1">
                  <c:v>341.47</c:v>
                </c:pt>
                <c:pt idx="2">
                  <c:v>350</c:v>
                </c:pt>
                <c:pt idx="3">
                  <c:v>366.33</c:v>
                </c:pt>
                <c:pt idx="4">
                  <c:v>375</c:v>
                </c:pt>
                <c:pt idx="5">
                  <c:v>395</c:v>
                </c:pt>
                <c:pt idx="6">
                  <c:v>425</c:v>
                </c:pt>
                <c:pt idx="7">
                  <c:v>446.43</c:v>
                </c:pt>
              </c:numCache>
            </c:numRef>
          </c:val>
          <c:smooth val="0"/>
        </c:ser>
        <c:dLbls>
          <c:showLegendKey val="0"/>
          <c:showVal val="0"/>
          <c:showCatName val="0"/>
          <c:showSerName val="0"/>
          <c:showPercent val="0"/>
          <c:showBubbleSize val="0"/>
        </c:dLbls>
        <c:marker val="1"/>
        <c:smooth val="0"/>
        <c:axId val="159430912"/>
        <c:axId val="159436800"/>
      </c:lineChart>
      <c:catAx>
        <c:axId val="159430912"/>
        <c:scaling>
          <c:orientation val="minMax"/>
        </c:scaling>
        <c:delete val="0"/>
        <c:axPos val="b"/>
        <c:numFmt formatCode="General" sourceLinked="1"/>
        <c:majorTickMark val="out"/>
        <c:minorTickMark val="none"/>
        <c:tickLblPos val="nextTo"/>
        <c:crossAx val="159436800"/>
        <c:crosses val="autoZero"/>
        <c:auto val="1"/>
        <c:lblAlgn val="ctr"/>
        <c:lblOffset val="100"/>
        <c:noMultiLvlLbl val="0"/>
      </c:catAx>
      <c:valAx>
        <c:axId val="159436800"/>
        <c:scaling>
          <c:orientation val="minMax"/>
          <c:min val="0"/>
        </c:scaling>
        <c:delete val="0"/>
        <c:axPos val="l"/>
        <c:majorGridlines/>
        <c:numFmt formatCode="#,##0" sourceLinked="1"/>
        <c:majorTickMark val="out"/>
        <c:minorTickMark val="none"/>
        <c:tickLblPos val="nextTo"/>
        <c:crossAx val="159430912"/>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3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Lothian!$N$70:$P$70</c:f>
              <c:strCache>
                <c:ptCount val="1"/>
                <c:pt idx="0">
                  <c:v>1 Bedroom </c:v>
                </c:pt>
              </c:strCache>
            </c:strRef>
          </c:tx>
          <c:invertIfNegative val="0"/>
          <c:cat>
            <c:numRef>
              <c:f>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Lothian!$Q$70:$X$70</c:f>
              <c:numCache>
                <c:formatCode>0</c:formatCode>
                <c:ptCount val="8"/>
                <c:pt idx="0">
                  <c:v>1221</c:v>
                </c:pt>
                <c:pt idx="1">
                  <c:v>987</c:v>
                </c:pt>
                <c:pt idx="2">
                  <c:v>1276</c:v>
                </c:pt>
                <c:pt idx="3">
                  <c:v>1049</c:v>
                </c:pt>
                <c:pt idx="4">
                  <c:v>950</c:v>
                </c:pt>
                <c:pt idx="5">
                  <c:v>939</c:v>
                </c:pt>
                <c:pt idx="6">
                  <c:v>944</c:v>
                </c:pt>
                <c:pt idx="7">
                  <c:v>1338</c:v>
                </c:pt>
              </c:numCache>
            </c:numRef>
          </c:val>
        </c:ser>
        <c:ser>
          <c:idx val="1"/>
          <c:order val="1"/>
          <c:tx>
            <c:strRef>
              <c:f>Lothian!$N$71:$P$71</c:f>
              <c:strCache>
                <c:ptCount val="1"/>
                <c:pt idx="0">
                  <c:v>2 Bedrooms</c:v>
                </c:pt>
              </c:strCache>
            </c:strRef>
          </c:tx>
          <c:invertIfNegative val="0"/>
          <c:cat>
            <c:numRef>
              <c:f>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Lothian!$Q$71:$X$71</c:f>
              <c:numCache>
                <c:formatCode>0</c:formatCode>
                <c:ptCount val="8"/>
                <c:pt idx="0">
                  <c:v>1909</c:v>
                </c:pt>
                <c:pt idx="1">
                  <c:v>1495</c:v>
                </c:pt>
                <c:pt idx="2">
                  <c:v>1654</c:v>
                </c:pt>
                <c:pt idx="3">
                  <c:v>1791</c:v>
                </c:pt>
                <c:pt idx="4">
                  <c:v>1602</c:v>
                </c:pt>
                <c:pt idx="5">
                  <c:v>1818</c:v>
                </c:pt>
                <c:pt idx="6">
                  <c:v>1776</c:v>
                </c:pt>
                <c:pt idx="7">
                  <c:v>2025</c:v>
                </c:pt>
              </c:numCache>
            </c:numRef>
          </c:val>
        </c:ser>
        <c:ser>
          <c:idx val="2"/>
          <c:order val="2"/>
          <c:tx>
            <c:strRef>
              <c:f>Lothian!$N$72:$P$72</c:f>
              <c:strCache>
                <c:ptCount val="1"/>
                <c:pt idx="0">
                  <c:v>3 Bedrooms</c:v>
                </c:pt>
              </c:strCache>
            </c:strRef>
          </c:tx>
          <c:invertIfNegative val="0"/>
          <c:cat>
            <c:numRef>
              <c:f>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Lothian!$Q$72:$X$72</c:f>
              <c:numCache>
                <c:formatCode>0</c:formatCode>
                <c:ptCount val="8"/>
                <c:pt idx="0">
                  <c:v>923</c:v>
                </c:pt>
                <c:pt idx="1">
                  <c:v>737</c:v>
                </c:pt>
                <c:pt idx="2">
                  <c:v>801</c:v>
                </c:pt>
                <c:pt idx="3">
                  <c:v>666</c:v>
                </c:pt>
                <c:pt idx="4">
                  <c:v>612</c:v>
                </c:pt>
                <c:pt idx="5">
                  <c:v>698</c:v>
                </c:pt>
                <c:pt idx="6">
                  <c:v>613</c:v>
                </c:pt>
                <c:pt idx="7">
                  <c:v>642</c:v>
                </c:pt>
              </c:numCache>
            </c:numRef>
          </c:val>
        </c:ser>
        <c:ser>
          <c:idx val="3"/>
          <c:order val="3"/>
          <c:tx>
            <c:strRef>
              <c:f>Lothian!$N$73:$P$73</c:f>
              <c:strCache>
                <c:ptCount val="1"/>
                <c:pt idx="0">
                  <c:v>4 Bedrooms</c:v>
                </c:pt>
              </c:strCache>
            </c:strRef>
          </c:tx>
          <c:invertIfNegative val="0"/>
          <c:cat>
            <c:numRef>
              <c:f>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Lothian!$Q$73:$X$73</c:f>
              <c:numCache>
                <c:formatCode>0</c:formatCode>
                <c:ptCount val="8"/>
                <c:pt idx="0">
                  <c:v>473</c:v>
                </c:pt>
                <c:pt idx="1">
                  <c:v>406</c:v>
                </c:pt>
                <c:pt idx="2">
                  <c:v>442</c:v>
                </c:pt>
                <c:pt idx="3">
                  <c:v>264</c:v>
                </c:pt>
                <c:pt idx="4">
                  <c:v>242</c:v>
                </c:pt>
                <c:pt idx="5">
                  <c:v>229</c:v>
                </c:pt>
                <c:pt idx="6">
                  <c:v>194</c:v>
                </c:pt>
                <c:pt idx="7">
                  <c:v>177</c:v>
                </c:pt>
              </c:numCache>
            </c:numRef>
          </c:val>
        </c:ser>
        <c:ser>
          <c:idx val="4"/>
          <c:order val="4"/>
          <c:tx>
            <c:strRef>
              <c:f>Lothian!$N$74:$P$74</c:f>
              <c:strCache>
                <c:ptCount val="1"/>
                <c:pt idx="0">
                  <c:v>1 Bedroom Shared</c:v>
                </c:pt>
              </c:strCache>
            </c:strRef>
          </c:tx>
          <c:invertIfNegative val="0"/>
          <c:cat>
            <c:numRef>
              <c:f>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Lothian!$Q$74:$X$74</c:f>
              <c:numCache>
                <c:formatCode>0</c:formatCode>
                <c:ptCount val="8"/>
                <c:pt idx="0">
                  <c:v>251</c:v>
                </c:pt>
                <c:pt idx="1">
                  <c:v>243</c:v>
                </c:pt>
                <c:pt idx="2">
                  <c:v>307</c:v>
                </c:pt>
                <c:pt idx="3">
                  <c:v>329</c:v>
                </c:pt>
                <c:pt idx="4">
                  <c:v>333</c:v>
                </c:pt>
                <c:pt idx="5">
                  <c:v>339</c:v>
                </c:pt>
                <c:pt idx="6">
                  <c:v>379</c:v>
                </c:pt>
                <c:pt idx="7">
                  <c:v>397</c:v>
                </c:pt>
              </c:numCache>
            </c:numRef>
          </c:val>
        </c:ser>
        <c:dLbls>
          <c:showLegendKey val="0"/>
          <c:showVal val="0"/>
          <c:showCatName val="0"/>
          <c:showSerName val="0"/>
          <c:showPercent val="0"/>
          <c:showBubbleSize val="0"/>
        </c:dLbls>
        <c:gapWidth val="150"/>
        <c:overlap val="100"/>
        <c:axId val="159464064"/>
        <c:axId val="159478144"/>
      </c:barChart>
      <c:catAx>
        <c:axId val="159464064"/>
        <c:scaling>
          <c:orientation val="minMax"/>
        </c:scaling>
        <c:delete val="0"/>
        <c:axPos val="b"/>
        <c:numFmt formatCode="General" sourceLinked="1"/>
        <c:majorTickMark val="out"/>
        <c:minorTickMark val="none"/>
        <c:tickLblPos val="nextTo"/>
        <c:crossAx val="159478144"/>
        <c:crosses val="autoZero"/>
        <c:auto val="1"/>
        <c:lblAlgn val="ctr"/>
        <c:lblOffset val="100"/>
        <c:noMultiLvlLbl val="0"/>
      </c:catAx>
      <c:valAx>
        <c:axId val="159478144"/>
        <c:scaling>
          <c:orientation val="minMax"/>
        </c:scaling>
        <c:delete val="0"/>
        <c:axPos val="l"/>
        <c:majorGridlines/>
        <c:numFmt formatCode="0%" sourceLinked="1"/>
        <c:majorTickMark val="out"/>
        <c:minorTickMark val="none"/>
        <c:tickLblPos val="nextTo"/>
        <c:crossAx val="15946406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3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Lothian!$AI$93</c:f>
              <c:strCache>
                <c:ptCount val="1"/>
                <c:pt idx="0">
                  <c:v>Scotland</c:v>
                </c:pt>
              </c:strCache>
            </c:strRef>
          </c:tx>
          <c:dLbls>
            <c:dLbl>
              <c:idx val="3"/>
              <c:layout>
                <c:manualLayout>
                  <c:x val="-6.0176040000277008E-2"/>
                  <c:y val="6.1463212898672952E-2"/>
                </c:manualLayout>
              </c:layout>
              <c:dLblPos val="r"/>
              <c:showLegendKey val="0"/>
              <c:showVal val="1"/>
              <c:showCatName val="0"/>
              <c:showSerName val="0"/>
              <c:showPercent val="0"/>
              <c:showBubbleSize val="0"/>
            </c:dLbl>
            <c:dLbl>
              <c:idx val="4"/>
              <c:layout>
                <c:manualLayout>
                  <c:x val="-6.0176040000277008E-2"/>
                  <c:y val="3.8561251925778341E-2"/>
                </c:manualLayout>
              </c:layout>
              <c:dLblPos val="r"/>
              <c:showLegendKey val="0"/>
              <c:showVal val="1"/>
              <c:showCatName val="0"/>
              <c:showSerName val="0"/>
              <c:showPercent val="0"/>
              <c:showBubbleSize val="0"/>
            </c:dLbl>
            <c:dLbl>
              <c:idx val="5"/>
              <c:layout>
                <c:manualLayout>
                  <c:x val="-6.0176040000277008E-2"/>
                  <c:y val="4.6195238916743188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Lothian!$AJ$93:$AQ$93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Lothian!$AI$94</c:f>
              <c:strCache>
                <c:ptCount val="1"/>
                <c:pt idx="0">
                  <c:v>Lothian</c:v>
                </c:pt>
              </c:strCache>
            </c:strRef>
          </c:tx>
          <c:dLbls>
            <c:dLbl>
              <c:idx val="5"/>
              <c:layout>
                <c:manualLayout>
                  <c:x val="-6.0176040000277008E-2"/>
                  <c:y val="-6.1463212898672952E-2"/>
                </c:manualLayout>
              </c:layout>
              <c:dLblPos val="r"/>
              <c:showLegendKey val="0"/>
              <c:showVal val="1"/>
              <c:showCatName val="0"/>
              <c:showSerName val="0"/>
              <c:showPercent val="0"/>
              <c:showBubbleSize val="0"/>
            </c:dLbl>
            <c:dLbl>
              <c:idx val="6"/>
              <c:layout>
                <c:manualLayout>
                  <c:x val="-6.0176040000277008E-2"/>
                  <c:y val="-6.5280206394155368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Lothian!$AJ$94:$AQ$94</c:f>
              <c:numCache>
                <c:formatCode>0</c:formatCode>
                <c:ptCount val="8"/>
                <c:pt idx="0">
                  <c:v>664.51</c:v>
                </c:pt>
                <c:pt idx="1">
                  <c:v>688.96</c:v>
                </c:pt>
                <c:pt idx="2">
                  <c:v>699.53</c:v>
                </c:pt>
                <c:pt idx="3">
                  <c:v>728.57</c:v>
                </c:pt>
                <c:pt idx="4">
                  <c:v>779.12</c:v>
                </c:pt>
                <c:pt idx="5">
                  <c:v>828.92</c:v>
                </c:pt>
                <c:pt idx="6">
                  <c:v>830.97</c:v>
                </c:pt>
                <c:pt idx="7">
                  <c:v>888.18</c:v>
                </c:pt>
              </c:numCache>
            </c:numRef>
          </c:val>
          <c:smooth val="0"/>
        </c:ser>
        <c:dLbls>
          <c:showLegendKey val="0"/>
          <c:showVal val="0"/>
          <c:showCatName val="0"/>
          <c:showSerName val="0"/>
          <c:showPercent val="0"/>
          <c:showBubbleSize val="0"/>
        </c:dLbls>
        <c:marker val="1"/>
        <c:smooth val="0"/>
        <c:axId val="159512064"/>
        <c:axId val="159513600"/>
      </c:lineChart>
      <c:catAx>
        <c:axId val="159512064"/>
        <c:scaling>
          <c:orientation val="minMax"/>
        </c:scaling>
        <c:delete val="0"/>
        <c:axPos val="b"/>
        <c:numFmt formatCode="General" sourceLinked="1"/>
        <c:majorTickMark val="out"/>
        <c:minorTickMark val="none"/>
        <c:tickLblPos val="nextTo"/>
        <c:crossAx val="159513600"/>
        <c:crosses val="autoZero"/>
        <c:auto val="1"/>
        <c:lblAlgn val="ctr"/>
        <c:lblOffset val="100"/>
        <c:noMultiLvlLbl val="0"/>
      </c:catAx>
      <c:valAx>
        <c:axId val="159513600"/>
        <c:scaling>
          <c:orientation val="minMax"/>
        </c:scaling>
        <c:delete val="0"/>
        <c:axPos val="l"/>
        <c:majorGridlines/>
        <c:numFmt formatCode="#,##0" sourceLinked="1"/>
        <c:majorTickMark val="out"/>
        <c:minorTickMark val="none"/>
        <c:tickLblPos val="nextTo"/>
        <c:crossAx val="159512064"/>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3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Lothian!$B$26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Lothian!$C$26:$J$26</c:f>
              <c:numCache>
                <c:formatCode>#,##0</c:formatCode>
                <c:ptCount val="8"/>
                <c:pt idx="0">
                  <c:v>465</c:v>
                </c:pt>
                <c:pt idx="1">
                  <c:v>480</c:v>
                </c:pt>
                <c:pt idx="2">
                  <c:v>495</c:v>
                </c:pt>
                <c:pt idx="3">
                  <c:v>495</c:v>
                </c:pt>
                <c:pt idx="4">
                  <c:v>515</c:v>
                </c:pt>
                <c:pt idx="5">
                  <c:v>550</c:v>
                </c:pt>
                <c:pt idx="6">
                  <c:v>575</c:v>
                </c:pt>
                <c:pt idx="7">
                  <c:v>625</c:v>
                </c:pt>
              </c:numCache>
            </c:numRef>
          </c:val>
          <c:smooth val="0"/>
        </c:ser>
        <c:ser>
          <c:idx val="1"/>
          <c:order val="1"/>
          <c:tx>
            <c:strRef>
              <c:f>Lothian!$B$27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Lothian!$C$27:$J$27</c:f>
              <c:numCache>
                <c:formatCode>#,##0</c:formatCode>
                <c:ptCount val="8"/>
                <c:pt idx="0">
                  <c:v>500</c:v>
                </c:pt>
                <c:pt idx="1">
                  <c:v>525</c:v>
                </c:pt>
                <c:pt idx="2">
                  <c:v>525</c:v>
                </c:pt>
                <c:pt idx="3">
                  <c:v>525</c:v>
                </c:pt>
                <c:pt idx="4">
                  <c:v>550</c:v>
                </c:pt>
                <c:pt idx="5">
                  <c:v>595</c:v>
                </c:pt>
                <c:pt idx="6">
                  <c:v>625</c:v>
                </c:pt>
                <c:pt idx="7">
                  <c:v>675</c:v>
                </c:pt>
              </c:numCache>
            </c:numRef>
          </c:val>
          <c:smooth val="0"/>
        </c:ser>
        <c:ser>
          <c:idx val="2"/>
          <c:order val="2"/>
          <c:tx>
            <c:strRef>
              <c:f>Lothian!$B$28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Lothian!$C$28:$J$28</c:f>
              <c:numCache>
                <c:formatCode>#,##0</c:formatCode>
                <c:ptCount val="8"/>
                <c:pt idx="0">
                  <c:v>520.36</c:v>
                </c:pt>
                <c:pt idx="1">
                  <c:v>535.28</c:v>
                </c:pt>
                <c:pt idx="2">
                  <c:v>541.54999999999995</c:v>
                </c:pt>
                <c:pt idx="3">
                  <c:v>555.27</c:v>
                </c:pt>
                <c:pt idx="4">
                  <c:v>582.17999999999995</c:v>
                </c:pt>
                <c:pt idx="5">
                  <c:v>619.9</c:v>
                </c:pt>
                <c:pt idx="6">
                  <c:v>652.91999999999996</c:v>
                </c:pt>
                <c:pt idx="7">
                  <c:v>704.27</c:v>
                </c:pt>
              </c:numCache>
            </c:numRef>
          </c:val>
          <c:smooth val="0"/>
        </c:ser>
        <c:ser>
          <c:idx val="3"/>
          <c:order val="3"/>
          <c:tx>
            <c:strRef>
              <c:f>Lothian!$B$29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Lothian!$C$29:$J$29</c:f>
              <c:numCache>
                <c:formatCode>#,##0</c:formatCode>
                <c:ptCount val="8"/>
                <c:pt idx="0">
                  <c:v>550</c:v>
                </c:pt>
                <c:pt idx="1">
                  <c:v>575</c:v>
                </c:pt>
                <c:pt idx="2">
                  <c:v>575</c:v>
                </c:pt>
                <c:pt idx="3">
                  <c:v>595</c:v>
                </c:pt>
                <c:pt idx="4">
                  <c:v>625</c:v>
                </c:pt>
                <c:pt idx="5">
                  <c:v>675</c:v>
                </c:pt>
                <c:pt idx="6">
                  <c:v>700</c:v>
                </c:pt>
                <c:pt idx="7">
                  <c:v>750</c:v>
                </c:pt>
              </c:numCache>
            </c:numRef>
          </c:val>
          <c:smooth val="0"/>
        </c:ser>
        <c:dLbls>
          <c:showLegendKey val="0"/>
          <c:showVal val="0"/>
          <c:showCatName val="0"/>
          <c:showSerName val="0"/>
          <c:showPercent val="0"/>
          <c:showBubbleSize val="0"/>
        </c:dLbls>
        <c:marker val="1"/>
        <c:smooth val="0"/>
        <c:axId val="160638464"/>
        <c:axId val="160640000"/>
      </c:lineChart>
      <c:catAx>
        <c:axId val="160638464"/>
        <c:scaling>
          <c:orientation val="minMax"/>
        </c:scaling>
        <c:delete val="0"/>
        <c:axPos val="b"/>
        <c:numFmt formatCode="General" sourceLinked="1"/>
        <c:majorTickMark val="out"/>
        <c:minorTickMark val="none"/>
        <c:tickLblPos val="nextTo"/>
        <c:crossAx val="160640000"/>
        <c:crosses val="autoZero"/>
        <c:auto val="1"/>
        <c:lblAlgn val="ctr"/>
        <c:lblOffset val="100"/>
        <c:noMultiLvlLbl val="0"/>
      </c:catAx>
      <c:valAx>
        <c:axId val="160640000"/>
        <c:scaling>
          <c:orientation val="minMax"/>
          <c:min val="0"/>
        </c:scaling>
        <c:delete val="0"/>
        <c:axPos val="l"/>
        <c:majorGridlines/>
        <c:numFmt formatCode="#,##0" sourceLinked="1"/>
        <c:majorTickMark val="out"/>
        <c:minorTickMark val="none"/>
        <c:tickLblPos val="nextTo"/>
        <c:crossAx val="160638464"/>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3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Lothian!$N$26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Lothian!$O$26:$V$26</c:f>
              <c:numCache>
                <c:formatCode>#,##0</c:formatCode>
                <c:ptCount val="8"/>
                <c:pt idx="0">
                  <c:v>580</c:v>
                </c:pt>
                <c:pt idx="1">
                  <c:v>595</c:v>
                </c:pt>
                <c:pt idx="2">
                  <c:v>600</c:v>
                </c:pt>
                <c:pt idx="3">
                  <c:v>625</c:v>
                </c:pt>
                <c:pt idx="4">
                  <c:v>630</c:v>
                </c:pt>
                <c:pt idx="5">
                  <c:v>675</c:v>
                </c:pt>
                <c:pt idx="6">
                  <c:v>700</c:v>
                </c:pt>
                <c:pt idx="7">
                  <c:v>750</c:v>
                </c:pt>
              </c:numCache>
            </c:numRef>
          </c:val>
          <c:smooth val="0"/>
        </c:ser>
        <c:ser>
          <c:idx val="1"/>
          <c:order val="1"/>
          <c:tx>
            <c:strRef>
              <c:f>Lothian!$N$27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Lothian!$O$27:$V$27</c:f>
              <c:numCache>
                <c:formatCode>#,##0</c:formatCode>
                <c:ptCount val="8"/>
                <c:pt idx="0">
                  <c:v>650</c:v>
                </c:pt>
                <c:pt idx="1">
                  <c:v>650</c:v>
                </c:pt>
                <c:pt idx="2">
                  <c:v>650</c:v>
                </c:pt>
                <c:pt idx="3">
                  <c:v>680</c:v>
                </c:pt>
                <c:pt idx="4">
                  <c:v>705</c:v>
                </c:pt>
                <c:pt idx="5">
                  <c:v>775</c:v>
                </c:pt>
                <c:pt idx="6">
                  <c:v>800</c:v>
                </c:pt>
                <c:pt idx="7">
                  <c:v>850</c:v>
                </c:pt>
              </c:numCache>
            </c:numRef>
          </c:val>
          <c:smooth val="0"/>
        </c:ser>
        <c:ser>
          <c:idx val="2"/>
          <c:order val="2"/>
          <c:tx>
            <c:strRef>
              <c:f>Lothian!$N$28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Lothian!$O$28:$V$28</c:f>
              <c:numCache>
                <c:formatCode>#,##0</c:formatCode>
                <c:ptCount val="8"/>
                <c:pt idx="0">
                  <c:v>664.51</c:v>
                </c:pt>
                <c:pt idx="1">
                  <c:v>688.96</c:v>
                </c:pt>
                <c:pt idx="2">
                  <c:v>699.53</c:v>
                </c:pt>
                <c:pt idx="3">
                  <c:v>728.57</c:v>
                </c:pt>
                <c:pt idx="4">
                  <c:v>779.12</c:v>
                </c:pt>
                <c:pt idx="5">
                  <c:v>828.92</c:v>
                </c:pt>
                <c:pt idx="6">
                  <c:v>830.97</c:v>
                </c:pt>
                <c:pt idx="7">
                  <c:v>888.18</c:v>
                </c:pt>
              </c:numCache>
            </c:numRef>
          </c:val>
          <c:smooth val="0"/>
        </c:ser>
        <c:ser>
          <c:idx val="3"/>
          <c:order val="3"/>
          <c:tx>
            <c:strRef>
              <c:f>Lothian!$N$29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Lothian!$O$29:$V$29</c:f>
              <c:numCache>
                <c:formatCode>#,##0</c:formatCode>
                <c:ptCount val="8"/>
                <c:pt idx="0">
                  <c:v>715</c:v>
                </c:pt>
                <c:pt idx="1">
                  <c:v>750</c:v>
                </c:pt>
                <c:pt idx="2">
                  <c:v>750</c:v>
                </c:pt>
                <c:pt idx="3">
                  <c:v>775</c:v>
                </c:pt>
                <c:pt idx="4">
                  <c:v>840</c:v>
                </c:pt>
                <c:pt idx="5">
                  <c:v>900</c:v>
                </c:pt>
                <c:pt idx="6">
                  <c:v>925</c:v>
                </c:pt>
                <c:pt idx="7">
                  <c:v>975</c:v>
                </c:pt>
              </c:numCache>
            </c:numRef>
          </c:val>
          <c:smooth val="0"/>
        </c:ser>
        <c:dLbls>
          <c:showLegendKey val="0"/>
          <c:showVal val="0"/>
          <c:showCatName val="0"/>
          <c:showSerName val="0"/>
          <c:showPercent val="0"/>
          <c:showBubbleSize val="0"/>
        </c:dLbls>
        <c:marker val="1"/>
        <c:smooth val="0"/>
        <c:axId val="160662656"/>
        <c:axId val="160664192"/>
      </c:lineChart>
      <c:catAx>
        <c:axId val="160662656"/>
        <c:scaling>
          <c:orientation val="minMax"/>
        </c:scaling>
        <c:delete val="0"/>
        <c:axPos val="b"/>
        <c:numFmt formatCode="General" sourceLinked="1"/>
        <c:majorTickMark val="out"/>
        <c:minorTickMark val="none"/>
        <c:tickLblPos val="nextTo"/>
        <c:crossAx val="160664192"/>
        <c:crosses val="autoZero"/>
        <c:auto val="1"/>
        <c:lblAlgn val="ctr"/>
        <c:lblOffset val="100"/>
        <c:noMultiLvlLbl val="0"/>
      </c:catAx>
      <c:valAx>
        <c:axId val="160664192"/>
        <c:scaling>
          <c:orientation val="minMax"/>
          <c:min val="0"/>
        </c:scaling>
        <c:delete val="0"/>
        <c:axPos val="l"/>
        <c:majorGridlines/>
        <c:numFmt formatCode="#,##0" sourceLinked="1"/>
        <c:majorTickMark val="out"/>
        <c:minorTickMark val="none"/>
        <c:tickLblPos val="nextTo"/>
        <c:crossAx val="16066265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3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Lothian!$B$48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Lothian!$C$48:$J$48</c:f>
              <c:numCache>
                <c:formatCode>#,##0</c:formatCode>
                <c:ptCount val="8"/>
                <c:pt idx="0">
                  <c:v>750</c:v>
                </c:pt>
                <c:pt idx="1">
                  <c:v>750</c:v>
                </c:pt>
                <c:pt idx="2">
                  <c:v>795</c:v>
                </c:pt>
                <c:pt idx="3">
                  <c:v>795</c:v>
                </c:pt>
                <c:pt idx="4">
                  <c:v>800</c:v>
                </c:pt>
                <c:pt idx="5">
                  <c:v>825</c:v>
                </c:pt>
                <c:pt idx="6">
                  <c:v>860</c:v>
                </c:pt>
                <c:pt idx="7">
                  <c:v>895</c:v>
                </c:pt>
              </c:numCache>
            </c:numRef>
          </c:val>
          <c:smooth val="0"/>
        </c:ser>
        <c:ser>
          <c:idx val="1"/>
          <c:order val="1"/>
          <c:tx>
            <c:strRef>
              <c:f>Lothian!$B$49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Lothian!$C$49:$J$49</c:f>
              <c:numCache>
                <c:formatCode>#,##0</c:formatCode>
                <c:ptCount val="8"/>
                <c:pt idx="0">
                  <c:v>895</c:v>
                </c:pt>
                <c:pt idx="1">
                  <c:v>895</c:v>
                </c:pt>
                <c:pt idx="2">
                  <c:v>925</c:v>
                </c:pt>
                <c:pt idx="3">
                  <c:v>920</c:v>
                </c:pt>
                <c:pt idx="4">
                  <c:v>985</c:v>
                </c:pt>
                <c:pt idx="5">
                  <c:v>1000</c:v>
                </c:pt>
                <c:pt idx="6">
                  <c:v>1100</c:v>
                </c:pt>
                <c:pt idx="7">
                  <c:v>1100</c:v>
                </c:pt>
              </c:numCache>
            </c:numRef>
          </c:val>
          <c:smooth val="0"/>
        </c:ser>
        <c:ser>
          <c:idx val="2"/>
          <c:order val="2"/>
          <c:tx>
            <c:strRef>
              <c:f>Lothian!$B$50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Lothian!$C$50:$J$50</c:f>
              <c:numCache>
                <c:formatCode>#,##0</c:formatCode>
                <c:ptCount val="8"/>
                <c:pt idx="0">
                  <c:v>917.68</c:v>
                </c:pt>
                <c:pt idx="1">
                  <c:v>924.64</c:v>
                </c:pt>
                <c:pt idx="2">
                  <c:v>983.3</c:v>
                </c:pt>
                <c:pt idx="3">
                  <c:v>970.95</c:v>
                </c:pt>
                <c:pt idx="4">
                  <c:v>1065.8599999999999</c:v>
                </c:pt>
                <c:pt idx="5">
                  <c:v>1097.1500000000001</c:v>
                </c:pt>
                <c:pt idx="6">
                  <c:v>1111.6400000000001</c:v>
                </c:pt>
                <c:pt idx="7">
                  <c:v>1143.78</c:v>
                </c:pt>
              </c:numCache>
            </c:numRef>
          </c:val>
          <c:smooth val="0"/>
        </c:ser>
        <c:ser>
          <c:idx val="3"/>
          <c:order val="3"/>
          <c:tx>
            <c:strRef>
              <c:f>Lothian!$B$51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Lothian!$C$51:$J$51</c:f>
              <c:numCache>
                <c:formatCode>#,##0</c:formatCode>
                <c:ptCount val="8"/>
                <c:pt idx="0">
                  <c:v>1005</c:v>
                </c:pt>
                <c:pt idx="1">
                  <c:v>1050</c:v>
                </c:pt>
                <c:pt idx="2">
                  <c:v>1100</c:v>
                </c:pt>
                <c:pt idx="3">
                  <c:v>1100</c:v>
                </c:pt>
                <c:pt idx="4">
                  <c:v>1215</c:v>
                </c:pt>
                <c:pt idx="5">
                  <c:v>1300</c:v>
                </c:pt>
                <c:pt idx="6">
                  <c:v>1300</c:v>
                </c:pt>
                <c:pt idx="7">
                  <c:v>1350</c:v>
                </c:pt>
              </c:numCache>
            </c:numRef>
          </c:val>
          <c:smooth val="0"/>
        </c:ser>
        <c:dLbls>
          <c:showLegendKey val="0"/>
          <c:showVal val="0"/>
          <c:showCatName val="0"/>
          <c:showSerName val="0"/>
          <c:showPercent val="0"/>
          <c:showBubbleSize val="0"/>
        </c:dLbls>
        <c:marker val="1"/>
        <c:smooth val="0"/>
        <c:axId val="160695040"/>
        <c:axId val="160696576"/>
      </c:lineChart>
      <c:catAx>
        <c:axId val="160695040"/>
        <c:scaling>
          <c:orientation val="minMax"/>
        </c:scaling>
        <c:delete val="0"/>
        <c:axPos val="b"/>
        <c:numFmt formatCode="General" sourceLinked="1"/>
        <c:majorTickMark val="out"/>
        <c:minorTickMark val="none"/>
        <c:tickLblPos val="nextTo"/>
        <c:crossAx val="160696576"/>
        <c:crosses val="autoZero"/>
        <c:auto val="1"/>
        <c:lblAlgn val="ctr"/>
        <c:lblOffset val="100"/>
        <c:noMultiLvlLbl val="0"/>
      </c:catAx>
      <c:valAx>
        <c:axId val="160696576"/>
        <c:scaling>
          <c:orientation val="minMax"/>
          <c:min val="0"/>
        </c:scaling>
        <c:delete val="0"/>
        <c:axPos val="l"/>
        <c:majorGridlines/>
        <c:numFmt formatCode="#,##0" sourceLinked="1"/>
        <c:majorTickMark val="out"/>
        <c:minorTickMark val="none"/>
        <c:tickLblPos val="nextTo"/>
        <c:crossAx val="160695040"/>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3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Lothian!$N$48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Lothian!$O$48:$V$48</c:f>
              <c:numCache>
                <c:formatCode>#,##0</c:formatCode>
                <c:ptCount val="8"/>
                <c:pt idx="0">
                  <c:v>1100</c:v>
                </c:pt>
                <c:pt idx="1">
                  <c:v>1045</c:v>
                </c:pt>
                <c:pt idx="2">
                  <c:v>1100</c:v>
                </c:pt>
                <c:pt idx="3">
                  <c:v>1175</c:v>
                </c:pt>
                <c:pt idx="4">
                  <c:v>1050</c:v>
                </c:pt>
                <c:pt idx="5">
                  <c:v>1200</c:v>
                </c:pt>
                <c:pt idx="6">
                  <c:v>1225</c:v>
                </c:pt>
                <c:pt idx="7">
                  <c:v>1275</c:v>
                </c:pt>
              </c:numCache>
            </c:numRef>
          </c:val>
          <c:smooth val="0"/>
        </c:ser>
        <c:ser>
          <c:idx val="1"/>
          <c:order val="1"/>
          <c:tx>
            <c:strRef>
              <c:f>Lothian!$N$49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Lothian!$O$49:$V$49</c:f>
              <c:numCache>
                <c:formatCode>#,##0</c:formatCode>
                <c:ptCount val="8"/>
                <c:pt idx="0">
                  <c:v>1280</c:v>
                </c:pt>
                <c:pt idx="1">
                  <c:v>1300</c:v>
                </c:pt>
                <c:pt idx="2">
                  <c:v>1300</c:v>
                </c:pt>
                <c:pt idx="3">
                  <c:v>1400</c:v>
                </c:pt>
                <c:pt idx="4">
                  <c:v>1395</c:v>
                </c:pt>
                <c:pt idx="5">
                  <c:v>1500</c:v>
                </c:pt>
                <c:pt idx="6">
                  <c:v>1500</c:v>
                </c:pt>
                <c:pt idx="7">
                  <c:v>1600</c:v>
                </c:pt>
              </c:numCache>
            </c:numRef>
          </c:val>
          <c:smooth val="0"/>
        </c:ser>
        <c:ser>
          <c:idx val="2"/>
          <c:order val="2"/>
          <c:tx>
            <c:strRef>
              <c:f>Lothian!$N$50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Lothian!$O$50:$V$50</c:f>
              <c:numCache>
                <c:formatCode>#,##0</c:formatCode>
                <c:ptCount val="8"/>
                <c:pt idx="0">
                  <c:v>1290.68</c:v>
                </c:pt>
                <c:pt idx="1">
                  <c:v>1321.2</c:v>
                </c:pt>
                <c:pt idx="2">
                  <c:v>1341.31</c:v>
                </c:pt>
                <c:pt idx="3">
                  <c:v>1416.47</c:v>
                </c:pt>
                <c:pt idx="4">
                  <c:v>1428.27</c:v>
                </c:pt>
                <c:pt idx="5">
                  <c:v>1510.64</c:v>
                </c:pt>
                <c:pt idx="6">
                  <c:v>1512.32</c:v>
                </c:pt>
                <c:pt idx="7">
                  <c:v>1592.26</c:v>
                </c:pt>
              </c:numCache>
            </c:numRef>
          </c:val>
          <c:smooth val="0"/>
        </c:ser>
        <c:ser>
          <c:idx val="3"/>
          <c:order val="3"/>
          <c:tx>
            <c:strRef>
              <c:f>Lothian!$N$51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Lothian!$O$51:$V$51</c:f>
              <c:numCache>
                <c:formatCode>#,##0</c:formatCode>
                <c:ptCount val="8"/>
                <c:pt idx="0">
                  <c:v>1400</c:v>
                </c:pt>
                <c:pt idx="1">
                  <c:v>1500</c:v>
                </c:pt>
                <c:pt idx="2">
                  <c:v>1500</c:v>
                </c:pt>
                <c:pt idx="3">
                  <c:v>1600</c:v>
                </c:pt>
                <c:pt idx="4">
                  <c:v>1695</c:v>
                </c:pt>
                <c:pt idx="5">
                  <c:v>1730</c:v>
                </c:pt>
                <c:pt idx="6">
                  <c:v>1800</c:v>
                </c:pt>
                <c:pt idx="7">
                  <c:v>1850</c:v>
                </c:pt>
              </c:numCache>
            </c:numRef>
          </c:val>
          <c:smooth val="0"/>
        </c:ser>
        <c:dLbls>
          <c:showLegendKey val="0"/>
          <c:showVal val="0"/>
          <c:showCatName val="0"/>
          <c:showSerName val="0"/>
          <c:showPercent val="0"/>
          <c:showBubbleSize val="0"/>
        </c:dLbls>
        <c:marker val="1"/>
        <c:smooth val="0"/>
        <c:axId val="160739712"/>
        <c:axId val="160741248"/>
      </c:lineChart>
      <c:catAx>
        <c:axId val="160739712"/>
        <c:scaling>
          <c:orientation val="minMax"/>
        </c:scaling>
        <c:delete val="0"/>
        <c:axPos val="b"/>
        <c:numFmt formatCode="General" sourceLinked="1"/>
        <c:majorTickMark val="out"/>
        <c:minorTickMark val="none"/>
        <c:tickLblPos val="nextTo"/>
        <c:crossAx val="160741248"/>
        <c:crosses val="autoZero"/>
        <c:auto val="1"/>
        <c:lblAlgn val="ctr"/>
        <c:lblOffset val="100"/>
        <c:noMultiLvlLbl val="0"/>
      </c:catAx>
      <c:valAx>
        <c:axId val="160741248"/>
        <c:scaling>
          <c:orientation val="minMax"/>
          <c:min val="0"/>
        </c:scaling>
        <c:delete val="0"/>
        <c:axPos val="l"/>
        <c:majorGridlines/>
        <c:numFmt formatCode="#,##0" sourceLinked="1"/>
        <c:majorTickMark val="out"/>
        <c:minorTickMark val="none"/>
        <c:tickLblPos val="nextTo"/>
        <c:crossAx val="16073971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3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Lothian!$B$70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Lothian!$C$70:$J$70</c:f>
              <c:numCache>
                <c:formatCode>#,##0</c:formatCode>
                <c:ptCount val="8"/>
                <c:pt idx="0">
                  <c:v>285</c:v>
                </c:pt>
                <c:pt idx="1">
                  <c:v>285</c:v>
                </c:pt>
                <c:pt idx="2">
                  <c:v>280</c:v>
                </c:pt>
                <c:pt idx="3">
                  <c:v>285</c:v>
                </c:pt>
                <c:pt idx="4">
                  <c:v>300</c:v>
                </c:pt>
                <c:pt idx="5">
                  <c:v>305</c:v>
                </c:pt>
                <c:pt idx="6">
                  <c:v>325</c:v>
                </c:pt>
                <c:pt idx="7">
                  <c:v>325</c:v>
                </c:pt>
              </c:numCache>
            </c:numRef>
          </c:val>
          <c:smooth val="0"/>
        </c:ser>
        <c:ser>
          <c:idx val="1"/>
          <c:order val="1"/>
          <c:tx>
            <c:strRef>
              <c:f>Lothian!$B$71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Lothian!$C$71:$J$71</c:f>
              <c:numCache>
                <c:formatCode>#,##0</c:formatCode>
                <c:ptCount val="8"/>
                <c:pt idx="0">
                  <c:v>325</c:v>
                </c:pt>
                <c:pt idx="1">
                  <c:v>320</c:v>
                </c:pt>
                <c:pt idx="2">
                  <c:v>325</c:v>
                </c:pt>
                <c:pt idx="3">
                  <c:v>325</c:v>
                </c:pt>
                <c:pt idx="4">
                  <c:v>328</c:v>
                </c:pt>
                <c:pt idx="5">
                  <c:v>350</c:v>
                </c:pt>
                <c:pt idx="6">
                  <c:v>375</c:v>
                </c:pt>
                <c:pt idx="7">
                  <c:v>385</c:v>
                </c:pt>
              </c:numCache>
            </c:numRef>
          </c:val>
          <c:smooth val="0"/>
        </c:ser>
        <c:ser>
          <c:idx val="2"/>
          <c:order val="2"/>
          <c:tx>
            <c:strRef>
              <c:f>Lothian!$B$72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Lothian!$C$72:$J$72</c:f>
              <c:numCache>
                <c:formatCode>#,##0</c:formatCode>
                <c:ptCount val="8"/>
                <c:pt idx="0">
                  <c:v>319.85000000000002</c:v>
                </c:pt>
                <c:pt idx="1">
                  <c:v>313.86</c:v>
                </c:pt>
                <c:pt idx="2">
                  <c:v>316.18</c:v>
                </c:pt>
                <c:pt idx="3">
                  <c:v>327.84</c:v>
                </c:pt>
                <c:pt idx="4">
                  <c:v>338.41</c:v>
                </c:pt>
                <c:pt idx="5">
                  <c:v>351.08</c:v>
                </c:pt>
                <c:pt idx="6">
                  <c:v>367.86</c:v>
                </c:pt>
                <c:pt idx="7">
                  <c:v>390.14</c:v>
                </c:pt>
              </c:numCache>
            </c:numRef>
          </c:val>
          <c:smooth val="0"/>
        </c:ser>
        <c:ser>
          <c:idx val="3"/>
          <c:order val="3"/>
          <c:tx>
            <c:strRef>
              <c:f>Lothian!$B$73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Lothian!$C$73:$J$73</c:f>
              <c:numCache>
                <c:formatCode>#,##0</c:formatCode>
                <c:ptCount val="8"/>
                <c:pt idx="0">
                  <c:v>350</c:v>
                </c:pt>
                <c:pt idx="1">
                  <c:v>341.47</c:v>
                </c:pt>
                <c:pt idx="2">
                  <c:v>350</c:v>
                </c:pt>
                <c:pt idx="3">
                  <c:v>366.33</c:v>
                </c:pt>
                <c:pt idx="4">
                  <c:v>375</c:v>
                </c:pt>
                <c:pt idx="5">
                  <c:v>395</c:v>
                </c:pt>
                <c:pt idx="6">
                  <c:v>425</c:v>
                </c:pt>
                <c:pt idx="7">
                  <c:v>446.43</c:v>
                </c:pt>
              </c:numCache>
            </c:numRef>
          </c:val>
          <c:smooth val="0"/>
        </c:ser>
        <c:dLbls>
          <c:showLegendKey val="0"/>
          <c:showVal val="0"/>
          <c:showCatName val="0"/>
          <c:showSerName val="0"/>
          <c:showPercent val="0"/>
          <c:showBubbleSize val="0"/>
        </c:dLbls>
        <c:marker val="1"/>
        <c:smooth val="0"/>
        <c:axId val="160768000"/>
        <c:axId val="160769536"/>
      </c:lineChart>
      <c:catAx>
        <c:axId val="160768000"/>
        <c:scaling>
          <c:orientation val="minMax"/>
        </c:scaling>
        <c:delete val="0"/>
        <c:axPos val="b"/>
        <c:numFmt formatCode="General" sourceLinked="1"/>
        <c:majorTickMark val="out"/>
        <c:minorTickMark val="none"/>
        <c:tickLblPos val="nextTo"/>
        <c:crossAx val="160769536"/>
        <c:crosses val="autoZero"/>
        <c:auto val="1"/>
        <c:lblAlgn val="ctr"/>
        <c:lblOffset val="100"/>
        <c:noMultiLvlLbl val="0"/>
      </c:catAx>
      <c:valAx>
        <c:axId val="160769536"/>
        <c:scaling>
          <c:orientation val="minMax"/>
          <c:min val="0"/>
        </c:scaling>
        <c:delete val="0"/>
        <c:axPos val="l"/>
        <c:majorGridlines/>
        <c:numFmt formatCode="#,##0" sourceLinked="1"/>
        <c:majorTickMark val="out"/>
        <c:minorTickMark val="none"/>
        <c:tickLblPos val="nextTo"/>
        <c:crossAx val="16076800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3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Lothian!$N$70:$P$70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Lothian!$Q$70:$X$70</c:f>
              <c:numCache>
                <c:formatCode>0</c:formatCode>
                <c:ptCount val="8"/>
                <c:pt idx="0">
                  <c:v>1221</c:v>
                </c:pt>
                <c:pt idx="1">
                  <c:v>987</c:v>
                </c:pt>
                <c:pt idx="2">
                  <c:v>1276</c:v>
                </c:pt>
                <c:pt idx="3">
                  <c:v>1049</c:v>
                </c:pt>
                <c:pt idx="4">
                  <c:v>950</c:v>
                </c:pt>
                <c:pt idx="5">
                  <c:v>939</c:v>
                </c:pt>
                <c:pt idx="6">
                  <c:v>944</c:v>
                </c:pt>
                <c:pt idx="7">
                  <c:v>1338</c:v>
                </c:pt>
              </c:numCache>
            </c:numRef>
          </c:val>
        </c:ser>
        <c:ser>
          <c:idx val="1"/>
          <c:order val="1"/>
          <c:tx>
            <c:strRef>
              <c:f>Lothian!$N$71:$P$71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Lothian!$Q$71:$X$71</c:f>
              <c:numCache>
                <c:formatCode>0</c:formatCode>
                <c:ptCount val="8"/>
                <c:pt idx="0">
                  <c:v>1909</c:v>
                </c:pt>
                <c:pt idx="1">
                  <c:v>1495</c:v>
                </c:pt>
                <c:pt idx="2">
                  <c:v>1654</c:v>
                </c:pt>
                <c:pt idx="3">
                  <c:v>1791</c:v>
                </c:pt>
                <c:pt idx="4">
                  <c:v>1602</c:v>
                </c:pt>
                <c:pt idx="5">
                  <c:v>1818</c:v>
                </c:pt>
                <c:pt idx="6">
                  <c:v>1776</c:v>
                </c:pt>
                <c:pt idx="7">
                  <c:v>2025</c:v>
                </c:pt>
              </c:numCache>
            </c:numRef>
          </c:val>
        </c:ser>
        <c:ser>
          <c:idx val="2"/>
          <c:order val="2"/>
          <c:tx>
            <c:strRef>
              <c:f>Lothian!$N$72:$P$72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Lothian!$Q$72:$X$72</c:f>
              <c:numCache>
                <c:formatCode>0</c:formatCode>
                <c:ptCount val="8"/>
                <c:pt idx="0">
                  <c:v>923</c:v>
                </c:pt>
                <c:pt idx="1">
                  <c:v>737</c:v>
                </c:pt>
                <c:pt idx="2">
                  <c:v>801</c:v>
                </c:pt>
                <c:pt idx="3">
                  <c:v>666</c:v>
                </c:pt>
                <c:pt idx="4">
                  <c:v>612</c:v>
                </c:pt>
                <c:pt idx="5">
                  <c:v>698</c:v>
                </c:pt>
                <c:pt idx="6">
                  <c:v>613</c:v>
                </c:pt>
                <c:pt idx="7">
                  <c:v>642</c:v>
                </c:pt>
              </c:numCache>
            </c:numRef>
          </c:val>
        </c:ser>
        <c:ser>
          <c:idx val="3"/>
          <c:order val="3"/>
          <c:tx>
            <c:strRef>
              <c:f>Lothian!$N$73:$P$73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Lothian!$Q$73:$X$73</c:f>
              <c:numCache>
                <c:formatCode>0</c:formatCode>
                <c:ptCount val="8"/>
                <c:pt idx="0">
                  <c:v>473</c:v>
                </c:pt>
                <c:pt idx="1">
                  <c:v>406</c:v>
                </c:pt>
                <c:pt idx="2">
                  <c:v>442</c:v>
                </c:pt>
                <c:pt idx="3">
                  <c:v>264</c:v>
                </c:pt>
                <c:pt idx="4">
                  <c:v>242</c:v>
                </c:pt>
                <c:pt idx="5">
                  <c:v>229</c:v>
                </c:pt>
                <c:pt idx="6">
                  <c:v>194</c:v>
                </c:pt>
                <c:pt idx="7">
                  <c:v>177</c:v>
                </c:pt>
              </c:numCache>
            </c:numRef>
          </c:val>
        </c:ser>
        <c:ser>
          <c:idx val="4"/>
          <c:order val="4"/>
          <c:tx>
            <c:strRef>
              <c:f>Lothian!$N$74:$P$74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Lothian!$Q$74:$X$74</c:f>
              <c:numCache>
                <c:formatCode>0</c:formatCode>
                <c:ptCount val="8"/>
                <c:pt idx="0">
                  <c:v>251</c:v>
                </c:pt>
                <c:pt idx="1">
                  <c:v>243</c:v>
                </c:pt>
                <c:pt idx="2">
                  <c:v>307</c:v>
                </c:pt>
                <c:pt idx="3">
                  <c:v>329</c:v>
                </c:pt>
                <c:pt idx="4">
                  <c:v>333</c:v>
                </c:pt>
                <c:pt idx="5">
                  <c:v>339</c:v>
                </c:pt>
                <c:pt idx="6">
                  <c:v>379</c:v>
                </c:pt>
                <c:pt idx="7">
                  <c:v>397</c:v>
                </c:pt>
              </c:numCache>
            </c:numRef>
          </c:val>
        </c:ser>
        <c:dLbls>
          <c:showLegendKey val="0"/>
          <c:showVal val="0"/>
          <c:showCatName val="0"/>
          <c:showSerName val="0"/>
          <c:showPercent val="0"/>
          <c:showBubbleSize val="0"/>
        </c:dLbls>
        <c:gapWidth val="150"/>
        <c:overlap val="100"/>
        <c:axId val="160813440"/>
        <c:axId val="160814976"/>
      </c:barChart>
      <c:catAx>
        <c:axId val="160813440"/>
        <c:scaling>
          <c:orientation val="minMax"/>
        </c:scaling>
        <c:delete val="0"/>
        <c:axPos val="b"/>
        <c:numFmt formatCode="General" sourceLinked="1"/>
        <c:majorTickMark val="out"/>
        <c:minorTickMark val="none"/>
        <c:tickLblPos val="nextTo"/>
        <c:crossAx val="160814976"/>
        <c:crosses val="autoZero"/>
        <c:auto val="1"/>
        <c:lblAlgn val="ctr"/>
        <c:lblOffset val="100"/>
        <c:noMultiLvlLbl val="0"/>
      </c:catAx>
      <c:valAx>
        <c:axId val="160814976"/>
        <c:scaling>
          <c:orientation val="minMax"/>
        </c:scaling>
        <c:delete val="0"/>
        <c:axPos val="l"/>
        <c:majorGridlines/>
        <c:numFmt formatCode="0" sourceLinked="1"/>
        <c:majorTickMark val="out"/>
        <c:minorTickMark val="none"/>
        <c:tickLblPos val="nextTo"/>
        <c:crossAx val="16081344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3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'North Lanarkshire'!$B$26</c:f>
              <c:strCache>
                <c:ptCount val="1"/>
                <c:pt idx="0">
                  <c:v>Lower Quartile</c:v>
                </c:pt>
              </c:strCache>
            </c:strRef>
          </c:tx>
          <c:cat>
            <c:numRef>
              <c:f>'North Lanarkshire'!$C$25:$J$25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Lanarkshire'!$C$26:$J$26</c:f>
              <c:numCache>
                <c:formatCode>#,##0</c:formatCode>
                <c:ptCount val="8"/>
                <c:pt idx="0">
                  <c:v>350</c:v>
                </c:pt>
                <c:pt idx="1">
                  <c:v>350</c:v>
                </c:pt>
                <c:pt idx="2">
                  <c:v>350</c:v>
                </c:pt>
                <c:pt idx="3">
                  <c:v>350</c:v>
                </c:pt>
                <c:pt idx="4">
                  <c:v>350</c:v>
                </c:pt>
                <c:pt idx="5">
                  <c:v>350</c:v>
                </c:pt>
                <c:pt idx="6">
                  <c:v>350</c:v>
                </c:pt>
                <c:pt idx="7">
                  <c:v>350</c:v>
                </c:pt>
              </c:numCache>
            </c:numRef>
          </c:val>
          <c:smooth val="0"/>
        </c:ser>
        <c:ser>
          <c:idx val="1"/>
          <c:order val="1"/>
          <c:tx>
            <c:strRef>
              <c:f>'North Lanarkshire'!$B$27</c:f>
              <c:strCache>
                <c:ptCount val="1"/>
                <c:pt idx="0">
                  <c:v>Median</c:v>
                </c:pt>
              </c:strCache>
            </c:strRef>
          </c:tx>
          <c:cat>
            <c:numRef>
              <c:f>'North Lanarkshire'!$C$25:$J$25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Lanarkshire'!$C$27:$J$27</c:f>
              <c:numCache>
                <c:formatCode>#,##0</c:formatCode>
                <c:ptCount val="8"/>
                <c:pt idx="0">
                  <c:v>375</c:v>
                </c:pt>
                <c:pt idx="1">
                  <c:v>375</c:v>
                </c:pt>
                <c:pt idx="2">
                  <c:v>375</c:v>
                </c:pt>
                <c:pt idx="3">
                  <c:v>375</c:v>
                </c:pt>
                <c:pt idx="4">
                  <c:v>375</c:v>
                </c:pt>
                <c:pt idx="5">
                  <c:v>375</c:v>
                </c:pt>
                <c:pt idx="6">
                  <c:v>375</c:v>
                </c:pt>
                <c:pt idx="7">
                  <c:v>395</c:v>
                </c:pt>
              </c:numCache>
            </c:numRef>
          </c:val>
          <c:smooth val="0"/>
        </c:ser>
        <c:ser>
          <c:idx val="2"/>
          <c:order val="2"/>
          <c:tx>
            <c:strRef>
              <c:f>'North Lanarkshire'!$B$28</c:f>
              <c:strCache>
                <c:ptCount val="1"/>
                <c:pt idx="0">
                  <c:v>Mean</c:v>
                </c:pt>
              </c:strCache>
            </c:strRef>
          </c:tx>
          <c:cat>
            <c:numRef>
              <c:f>'North Lanarkshire'!$C$25:$J$25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Lanarkshire'!$C$28:$J$28</c:f>
              <c:numCache>
                <c:formatCode>#,##0</c:formatCode>
                <c:ptCount val="8"/>
                <c:pt idx="0">
                  <c:v>373.16</c:v>
                </c:pt>
                <c:pt idx="1">
                  <c:v>378.99</c:v>
                </c:pt>
                <c:pt idx="2">
                  <c:v>382.48</c:v>
                </c:pt>
                <c:pt idx="3">
                  <c:v>382.66</c:v>
                </c:pt>
                <c:pt idx="4">
                  <c:v>375.12</c:v>
                </c:pt>
                <c:pt idx="5">
                  <c:v>383.63</c:v>
                </c:pt>
                <c:pt idx="6">
                  <c:v>381.35</c:v>
                </c:pt>
                <c:pt idx="7">
                  <c:v>389.89</c:v>
                </c:pt>
              </c:numCache>
            </c:numRef>
          </c:val>
          <c:smooth val="0"/>
        </c:ser>
        <c:ser>
          <c:idx val="3"/>
          <c:order val="3"/>
          <c:tx>
            <c:strRef>
              <c:f>'North Lanarkshire'!$B$29</c:f>
              <c:strCache>
                <c:ptCount val="1"/>
                <c:pt idx="0">
                  <c:v>Upper Quartile</c:v>
                </c:pt>
              </c:strCache>
            </c:strRef>
          </c:tx>
          <c:cat>
            <c:numRef>
              <c:f>'North Lanarkshire'!$C$25:$J$25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Lanarkshire'!$C$29:$J$29</c:f>
              <c:numCache>
                <c:formatCode>#,##0</c:formatCode>
                <c:ptCount val="8"/>
                <c:pt idx="0">
                  <c:v>400</c:v>
                </c:pt>
                <c:pt idx="1">
                  <c:v>425</c:v>
                </c:pt>
                <c:pt idx="2">
                  <c:v>400</c:v>
                </c:pt>
                <c:pt idx="3">
                  <c:v>425</c:v>
                </c:pt>
                <c:pt idx="4">
                  <c:v>395</c:v>
                </c:pt>
                <c:pt idx="5">
                  <c:v>400</c:v>
                </c:pt>
                <c:pt idx="6">
                  <c:v>425</c:v>
                </c:pt>
                <c:pt idx="7">
                  <c:v>425</c:v>
                </c:pt>
              </c:numCache>
            </c:numRef>
          </c:val>
          <c:smooth val="0"/>
        </c:ser>
        <c:dLbls>
          <c:showLegendKey val="0"/>
          <c:showVal val="0"/>
          <c:showCatName val="0"/>
          <c:showSerName val="0"/>
          <c:showPercent val="0"/>
          <c:showBubbleSize val="0"/>
        </c:dLbls>
        <c:marker val="1"/>
        <c:smooth val="0"/>
        <c:axId val="160057216"/>
        <c:axId val="160058752"/>
      </c:lineChart>
      <c:catAx>
        <c:axId val="160057216"/>
        <c:scaling>
          <c:orientation val="minMax"/>
        </c:scaling>
        <c:delete val="0"/>
        <c:axPos val="b"/>
        <c:numFmt formatCode="General" sourceLinked="1"/>
        <c:majorTickMark val="out"/>
        <c:minorTickMark val="none"/>
        <c:tickLblPos val="nextTo"/>
        <c:crossAx val="160058752"/>
        <c:crosses val="autoZero"/>
        <c:auto val="1"/>
        <c:lblAlgn val="ctr"/>
        <c:lblOffset val="100"/>
        <c:noMultiLvlLbl val="0"/>
      </c:catAx>
      <c:valAx>
        <c:axId val="160058752"/>
        <c:scaling>
          <c:orientation val="minMax"/>
          <c:min val="0"/>
        </c:scaling>
        <c:delete val="0"/>
        <c:axPos val="l"/>
        <c:majorGridlines/>
        <c:numFmt formatCode="#,##0" sourceLinked="1"/>
        <c:majorTickMark val="out"/>
        <c:minorTickMark val="none"/>
        <c:tickLblPos val="nextTo"/>
        <c:crossAx val="160057216"/>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3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'North Lanarkshire'!$N$26</c:f>
              <c:strCache>
                <c:ptCount val="1"/>
                <c:pt idx="0">
                  <c:v>Lower Quartile</c:v>
                </c:pt>
              </c:strCache>
            </c:strRef>
          </c:tx>
          <c:cat>
            <c:numRef>
              <c:f>'North Lanarkshire'!$O$25:$V$25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Lanarkshire'!$O$26:$V$26</c:f>
              <c:numCache>
                <c:formatCode>#,##0</c:formatCode>
                <c:ptCount val="8"/>
                <c:pt idx="0">
                  <c:v>425</c:v>
                </c:pt>
                <c:pt idx="1">
                  <c:v>425</c:v>
                </c:pt>
                <c:pt idx="2">
                  <c:v>425</c:v>
                </c:pt>
                <c:pt idx="3">
                  <c:v>425</c:v>
                </c:pt>
                <c:pt idx="4">
                  <c:v>425</c:v>
                </c:pt>
                <c:pt idx="5">
                  <c:v>425</c:v>
                </c:pt>
                <c:pt idx="6">
                  <c:v>425</c:v>
                </c:pt>
                <c:pt idx="7">
                  <c:v>425</c:v>
                </c:pt>
              </c:numCache>
            </c:numRef>
          </c:val>
          <c:smooth val="0"/>
        </c:ser>
        <c:ser>
          <c:idx val="1"/>
          <c:order val="1"/>
          <c:tx>
            <c:strRef>
              <c:f>'North Lanarkshire'!$N$27</c:f>
              <c:strCache>
                <c:ptCount val="1"/>
                <c:pt idx="0">
                  <c:v>Median</c:v>
                </c:pt>
              </c:strCache>
            </c:strRef>
          </c:tx>
          <c:cat>
            <c:numRef>
              <c:f>'North Lanarkshire'!$O$25:$V$25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Lanarkshire'!$O$27:$V$27</c:f>
              <c:numCache>
                <c:formatCode>#,##0</c:formatCode>
                <c:ptCount val="8"/>
                <c:pt idx="0">
                  <c:v>450</c:v>
                </c:pt>
                <c:pt idx="1">
                  <c:v>450</c:v>
                </c:pt>
                <c:pt idx="2">
                  <c:v>450</c:v>
                </c:pt>
                <c:pt idx="3">
                  <c:v>450</c:v>
                </c:pt>
                <c:pt idx="4">
                  <c:v>450</c:v>
                </c:pt>
                <c:pt idx="5">
                  <c:v>450</c:v>
                </c:pt>
                <c:pt idx="6">
                  <c:v>475</c:v>
                </c:pt>
                <c:pt idx="7">
                  <c:v>475</c:v>
                </c:pt>
              </c:numCache>
            </c:numRef>
          </c:val>
          <c:smooth val="0"/>
        </c:ser>
        <c:ser>
          <c:idx val="2"/>
          <c:order val="2"/>
          <c:tx>
            <c:strRef>
              <c:f>'North Lanarkshire'!$N$28</c:f>
              <c:strCache>
                <c:ptCount val="1"/>
                <c:pt idx="0">
                  <c:v>Mean</c:v>
                </c:pt>
              </c:strCache>
            </c:strRef>
          </c:tx>
          <c:cat>
            <c:numRef>
              <c:f>'North Lanarkshire'!$O$25:$V$25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Lanarkshire'!$O$28:$V$28</c:f>
              <c:numCache>
                <c:formatCode>#,##0</c:formatCode>
                <c:ptCount val="8"/>
                <c:pt idx="0">
                  <c:v>454.65</c:v>
                </c:pt>
                <c:pt idx="1">
                  <c:v>463.08</c:v>
                </c:pt>
                <c:pt idx="2">
                  <c:v>464.37</c:v>
                </c:pt>
                <c:pt idx="3">
                  <c:v>463.09</c:v>
                </c:pt>
                <c:pt idx="4">
                  <c:v>463.85</c:v>
                </c:pt>
                <c:pt idx="5">
                  <c:v>474.83</c:v>
                </c:pt>
                <c:pt idx="6">
                  <c:v>475.8</c:v>
                </c:pt>
                <c:pt idx="7">
                  <c:v>480.25</c:v>
                </c:pt>
              </c:numCache>
            </c:numRef>
          </c:val>
          <c:smooth val="0"/>
        </c:ser>
        <c:ser>
          <c:idx val="3"/>
          <c:order val="3"/>
          <c:tx>
            <c:strRef>
              <c:f>'North Lanarkshire'!$N$29</c:f>
              <c:strCache>
                <c:ptCount val="1"/>
                <c:pt idx="0">
                  <c:v>Upper Quartile</c:v>
                </c:pt>
              </c:strCache>
            </c:strRef>
          </c:tx>
          <c:cat>
            <c:numRef>
              <c:f>'North Lanarkshire'!$O$25:$V$25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Lanarkshire'!$O$29:$V$29</c:f>
              <c:numCache>
                <c:formatCode>#,##0</c:formatCode>
                <c:ptCount val="8"/>
                <c:pt idx="0">
                  <c:v>495</c:v>
                </c:pt>
                <c:pt idx="1">
                  <c:v>495</c:v>
                </c:pt>
                <c:pt idx="2">
                  <c:v>500</c:v>
                </c:pt>
                <c:pt idx="3">
                  <c:v>495</c:v>
                </c:pt>
                <c:pt idx="4">
                  <c:v>497.5</c:v>
                </c:pt>
                <c:pt idx="5">
                  <c:v>525</c:v>
                </c:pt>
                <c:pt idx="6">
                  <c:v>525</c:v>
                </c:pt>
                <c:pt idx="7">
                  <c:v>525</c:v>
                </c:pt>
              </c:numCache>
            </c:numRef>
          </c:val>
          <c:smooth val="0"/>
        </c:ser>
        <c:dLbls>
          <c:showLegendKey val="0"/>
          <c:showVal val="0"/>
          <c:showCatName val="0"/>
          <c:showSerName val="0"/>
          <c:showPercent val="0"/>
          <c:showBubbleSize val="0"/>
        </c:dLbls>
        <c:marker val="1"/>
        <c:smooth val="0"/>
        <c:axId val="160097792"/>
        <c:axId val="160099328"/>
      </c:lineChart>
      <c:catAx>
        <c:axId val="160097792"/>
        <c:scaling>
          <c:orientation val="minMax"/>
        </c:scaling>
        <c:delete val="0"/>
        <c:axPos val="b"/>
        <c:numFmt formatCode="General" sourceLinked="1"/>
        <c:majorTickMark val="out"/>
        <c:minorTickMark val="none"/>
        <c:tickLblPos val="nextTo"/>
        <c:crossAx val="160099328"/>
        <c:crosses val="autoZero"/>
        <c:auto val="1"/>
        <c:lblAlgn val="ctr"/>
        <c:lblOffset val="100"/>
        <c:noMultiLvlLbl val="0"/>
      </c:catAx>
      <c:valAx>
        <c:axId val="160099328"/>
        <c:scaling>
          <c:orientation val="minMax"/>
          <c:min val="0"/>
        </c:scaling>
        <c:delete val="0"/>
        <c:axPos val="l"/>
        <c:majorGridlines/>
        <c:numFmt formatCode="#,##0" sourceLinked="1"/>
        <c:majorTickMark val="out"/>
        <c:minorTickMark val="none"/>
        <c:tickLblPos val="nextTo"/>
        <c:crossAx val="160097792"/>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4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'North Lanarkshire'!$B$48</c:f>
              <c:strCache>
                <c:ptCount val="1"/>
                <c:pt idx="0">
                  <c:v>Lower Quartile</c:v>
                </c:pt>
              </c:strCache>
            </c:strRef>
          </c:tx>
          <c:cat>
            <c:numRef>
              <c:f>'North Lanarkshire'!$C$47:$J$47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Lanarkshire'!$C$48:$J$48</c:f>
              <c:numCache>
                <c:formatCode>#,##0</c:formatCode>
                <c:ptCount val="8"/>
                <c:pt idx="0">
                  <c:v>495</c:v>
                </c:pt>
                <c:pt idx="1">
                  <c:v>475</c:v>
                </c:pt>
                <c:pt idx="2">
                  <c:v>495</c:v>
                </c:pt>
                <c:pt idx="3">
                  <c:v>475</c:v>
                </c:pt>
                <c:pt idx="4">
                  <c:v>495</c:v>
                </c:pt>
                <c:pt idx="5">
                  <c:v>479</c:v>
                </c:pt>
                <c:pt idx="6">
                  <c:v>495</c:v>
                </c:pt>
                <c:pt idx="7">
                  <c:v>475</c:v>
                </c:pt>
              </c:numCache>
            </c:numRef>
          </c:val>
          <c:smooth val="0"/>
        </c:ser>
        <c:ser>
          <c:idx val="1"/>
          <c:order val="1"/>
          <c:tx>
            <c:strRef>
              <c:f>'North Lanarkshire'!$B$49</c:f>
              <c:strCache>
                <c:ptCount val="1"/>
                <c:pt idx="0">
                  <c:v>Median</c:v>
                </c:pt>
              </c:strCache>
            </c:strRef>
          </c:tx>
          <c:cat>
            <c:numRef>
              <c:f>'North Lanarkshire'!$C$47:$J$47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Lanarkshire'!$C$49:$J$49</c:f>
              <c:numCache>
                <c:formatCode>#,##0</c:formatCode>
                <c:ptCount val="8"/>
                <c:pt idx="0">
                  <c:v>550</c:v>
                </c:pt>
                <c:pt idx="1">
                  <c:v>550</c:v>
                </c:pt>
                <c:pt idx="2">
                  <c:v>550</c:v>
                </c:pt>
                <c:pt idx="3">
                  <c:v>550</c:v>
                </c:pt>
                <c:pt idx="4">
                  <c:v>550</c:v>
                </c:pt>
                <c:pt idx="5">
                  <c:v>550</c:v>
                </c:pt>
                <c:pt idx="6">
                  <c:v>550</c:v>
                </c:pt>
                <c:pt idx="7">
                  <c:v>550</c:v>
                </c:pt>
              </c:numCache>
            </c:numRef>
          </c:val>
          <c:smooth val="0"/>
        </c:ser>
        <c:ser>
          <c:idx val="2"/>
          <c:order val="2"/>
          <c:tx>
            <c:strRef>
              <c:f>'North Lanarkshire'!$B$50</c:f>
              <c:strCache>
                <c:ptCount val="1"/>
                <c:pt idx="0">
                  <c:v>Mean</c:v>
                </c:pt>
              </c:strCache>
            </c:strRef>
          </c:tx>
          <c:cat>
            <c:numRef>
              <c:f>'North Lanarkshire'!$C$47:$J$47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Lanarkshire'!$C$50:$J$50</c:f>
              <c:numCache>
                <c:formatCode>#,##0</c:formatCode>
                <c:ptCount val="8"/>
                <c:pt idx="0">
                  <c:v>548.52</c:v>
                </c:pt>
                <c:pt idx="1">
                  <c:v>545.82000000000005</c:v>
                </c:pt>
                <c:pt idx="2">
                  <c:v>571.46</c:v>
                </c:pt>
                <c:pt idx="3">
                  <c:v>540.87</c:v>
                </c:pt>
                <c:pt idx="4">
                  <c:v>550.52</c:v>
                </c:pt>
                <c:pt idx="5">
                  <c:v>564.87</c:v>
                </c:pt>
                <c:pt idx="6">
                  <c:v>564.39</c:v>
                </c:pt>
                <c:pt idx="7">
                  <c:v>555.36</c:v>
                </c:pt>
              </c:numCache>
            </c:numRef>
          </c:val>
          <c:smooth val="0"/>
        </c:ser>
        <c:ser>
          <c:idx val="3"/>
          <c:order val="3"/>
          <c:tx>
            <c:strRef>
              <c:f>'North Lanarkshire'!$B$51</c:f>
              <c:strCache>
                <c:ptCount val="1"/>
                <c:pt idx="0">
                  <c:v>Upper Quartile</c:v>
                </c:pt>
              </c:strCache>
            </c:strRef>
          </c:tx>
          <c:cat>
            <c:numRef>
              <c:f>'North Lanarkshire'!$C$47:$J$47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Lanarkshire'!$C$51:$J$51</c:f>
              <c:numCache>
                <c:formatCode>#,##0</c:formatCode>
                <c:ptCount val="8"/>
                <c:pt idx="0">
                  <c:v>600</c:v>
                </c:pt>
                <c:pt idx="1">
                  <c:v>595</c:v>
                </c:pt>
                <c:pt idx="2">
                  <c:v>650</c:v>
                </c:pt>
                <c:pt idx="3">
                  <c:v>600</c:v>
                </c:pt>
                <c:pt idx="4">
                  <c:v>597.5</c:v>
                </c:pt>
                <c:pt idx="5">
                  <c:v>650</c:v>
                </c:pt>
                <c:pt idx="6">
                  <c:v>600</c:v>
                </c:pt>
                <c:pt idx="7">
                  <c:v>600</c:v>
                </c:pt>
              </c:numCache>
            </c:numRef>
          </c:val>
          <c:smooth val="0"/>
        </c:ser>
        <c:dLbls>
          <c:showLegendKey val="0"/>
          <c:showVal val="0"/>
          <c:showCatName val="0"/>
          <c:showSerName val="0"/>
          <c:showPercent val="0"/>
          <c:showBubbleSize val="0"/>
        </c:dLbls>
        <c:marker val="1"/>
        <c:smooth val="0"/>
        <c:axId val="160543872"/>
        <c:axId val="160545408"/>
      </c:lineChart>
      <c:catAx>
        <c:axId val="160543872"/>
        <c:scaling>
          <c:orientation val="minMax"/>
        </c:scaling>
        <c:delete val="0"/>
        <c:axPos val="b"/>
        <c:numFmt formatCode="General" sourceLinked="1"/>
        <c:majorTickMark val="out"/>
        <c:minorTickMark val="none"/>
        <c:tickLblPos val="nextTo"/>
        <c:crossAx val="160545408"/>
        <c:crosses val="autoZero"/>
        <c:auto val="1"/>
        <c:lblAlgn val="ctr"/>
        <c:lblOffset val="100"/>
        <c:noMultiLvlLbl val="0"/>
      </c:catAx>
      <c:valAx>
        <c:axId val="160545408"/>
        <c:scaling>
          <c:orientation val="minMax"/>
          <c:min val="0"/>
        </c:scaling>
        <c:delete val="0"/>
        <c:axPos val="l"/>
        <c:majorGridlines/>
        <c:numFmt formatCode="#,##0" sourceLinked="1"/>
        <c:majorTickMark val="out"/>
        <c:minorTickMark val="none"/>
        <c:tickLblPos val="nextTo"/>
        <c:crossAx val="16054387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4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'North Lanarkshire'!$N$48</c:f>
              <c:strCache>
                <c:ptCount val="1"/>
                <c:pt idx="0">
                  <c:v>Lower Quartile</c:v>
                </c:pt>
              </c:strCache>
            </c:strRef>
          </c:tx>
          <c:cat>
            <c:numRef>
              <c:f>'North Lanarkshire'!$O$47:$V$47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Lanarkshire'!$O$48:$V$48</c:f>
              <c:numCache>
                <c:formatCode>#,##0</c:formatCode>
                <c:ptCount val="8"/>
                <c:pt idx="0">
                  <c:v>695</c:v>
                </c:pt>
                <c:pt idx="1">
                  <c:v>695</c:v>
                </c:pt>
                <c:pt idx="2">
                  <c:v>725</c:v>
                </c:pt>
                <c:pt idx="3">
                  <c:v>750</c:v>
                </c:pt>
                <c:pt idx="4">
                  <c:v>695</c:v>
                </c:pt>
                <c:pt idx="5">
                  <c:v>750</c:v>
                </c:pt>
                <c:pt idx="6">
                  <c:v>695</c:v>
                </c:pt>
                <c:pt idx="7">
                  <c:v>662.5</c:v>
                </c:pt>
              </c:numCache>
            </c:numRef>
          </c:val>
          <c:smooth val="0"/>
        </c:ser>
        <c:ser>
          <c:idx val="1"/>
          <c:order val="1"/>
          <c:tx>
            <c:strRef>
              <c:f>'North Lanarkshire'!$N$49</c:f>
              <c:strCache>
                <c:ptCount val="1"/>
                <c:pt idx="0">
                  <c:v>Median</c:v>
                </c:pt>
              </c:strCache>
            </c:strRef>
          </c:tx>
          <c:cat>
            <c:numRef>
              <c:f>'North Lanarkshire'!$O$47:$V$47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Lanarkshire'!$O$49:$V$49</c:f>
              <c:numCache>
                <c:formatCode>#,##0</c:formatCode>
                <c:ptCount val="8"/>
                <c:pt idx="0">
                  <c:v>795</c:v>
                </c:pt>
                <c:pt idx="1">
                  <c:v>750</c:v>
                </c:pt>
                <c:pt idx="2">
                  <c:v>795</c:v>
                </c:pt>
                <c:pt idx="3">
                  <c:v>800</c:v>
                </c:pt>
                <c:pt idx="4">
                  <c:v>795</c:v>
                </c:pt>
                <c:pt idx="5">
                  <c:v>850</c:v>
                </c:pt>
                <c:pt idx="6">
                  <c:v>795</c:v>
                </c:pt>
                <c:pt idx="7">
                  <c:v>850</c:v>
                </c:pt>
              </c:numCache>
            </c:numRef>
          </c:val>
          <c:smooth val="0"/>
        </c:ser>
        <c:ser>
          <c:idx val="2"/>
          <c:order val="2"/>
          <c:tx>
            <c:strRef>
              <c:f>'North Lanarkshire'!$N$50</c:f>
              <c:strCache>
                <c:ptCount val="1"/>
                <c:pt idx="0">
                  <c:v>Mean</c:v>
                </c:pt>
              </c:strCache>
            </c:strRef>
          </c:tx>
          <c:cat>
            <c:numRef>
              <c:f>'North Lanarkshire'!$O$47:$V$47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Lanarkshire'!$O$50:$V$50</c:f>
              <c:numCache>
                <c:formatCode>#,##0</c:formatCode>
                <c:ptCount val="8"/>
                <c:pt idx="0">
                  <c:v>776.25</c:v>
                </c:pt>
                <c:pt idx="1">
                  <c:v>769.27</c:v>
                </c:pt>
                <c:pt idx="2">
                  <c:v>793.22</c:v>
                </c:pt>
                <c:pt idx="3">
                  <c:v>826.73</c:v>
                </c:pt>
                <c:pt idx="4">
                  <c:v>791.64</c:v>
                </c:pt>
                <c:pt idx="5">
                  <c:v>895.06</c:v>
                </c:pt>
                <c:pt idx="6">
                  <c:v>823.4</c:v>
                </c:pt>
                <c:pt idx="7">
                  <c:v>889.42</c:v>
                </c:pt>
              </c:numCache>
            </c:numRef>
          </c:val>
          <c:smooth val="0"/>
        </c:ser>
        <c:ser>
          <c:idx val="3"/>
          <c:order val="3"/>
          <c:tx>
            <c:strRef>
              <c:f>'North Lanarkshire'!$N$51</c:f>
              <c:strCache>
                <c:ptCount val="1"/>
                <c:pt idx="0">
                  <c:v>Upper Quartile</c:v>
                </c:pt>
              </c:strCache>
            </c:strRef>
          </c:tx>
          <c:cat>
            <c:numRef>
              <c:f>'North Lanarkshire'!$O$47:$V$47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Lanarkshire'!$O$51:$V$51</c:f>
              <c:numCache>
                <c:formatCode>#,##0</c:formatCode>
                <c:ptCount val="8"/>
                <c:pt idx="0">
                  <c:v>850</c:v>
                </c:pt>
                <c:pt idx="1">
                  <c:v>850</c:v>
                </c:pt>
                <c:pt idx="2">
                  <c:v>850</c:v>
                </c:pt>
                <c:pt idx="3">
                  <c:v>895</c:v>
                </c:pt>
                <c:pt idx="4">
                  <c:v>850</c:v>
                </c:pt>
                <c:pt idx="5">
                  <c:v>950</c:v>
                </c:pt>
                <c:pt idx="6">
                  <c:v>925</c:v>
                </c:pt>
                <c:pt idx="7">
                  <c:v>1000</c:v>
                </c:pt>
              </c:numCache>
            </c:numRef>
          </c:val>
          <c:smooth val="0"/>
        </c:ser>
        <c:dLbls>
          <c:showLegendKey val="0"/>
          <c:showVal val="0"/>
          <c:showCatName val="0"/>
          <c:showSerName val="0"/>
          <c:showPercent val="0"/>
          <c:showBubbleSize val="0"/>
        </c:dLbls>
        <c:marker val="1"/>
        <c:smooth val="0"/>
        <c:axId val="159122176"/>
        <c:axId val="159123712"/>
      </c:lineChart>
      <c:catAx>
        <c:axId val="159122176"/>
        <c:scaling>
          <c:orientation val="minMax"/>
        </c:scaling>
        <c:delete val="0"/>
        <c:axPos val="b"/>
        <c:numFmt formatCode="General" sourceLinked="1"/>
        <c:majorTickMark val="out"/>
        <c:minorTickMark val="none"/>
        <c:tickLblPos val="nextTo"/>
        <c:crossAx val="159123712"/>
        <c:crosses val="autoZero"/>
        <c:auto val="1"/>
        <c:lblAlgn val="ctr"/>
        <c:lblOffset val="100"/>
        <c:noMultiLvlLbl val="0"/>
      </c:catAx>
      <c:valAx>
        <c:axId val="159123712"/>
        <c:scaling>
          <c:orientation val="minMax"/>
          <c:min val="0"/>
        </c:scaling>
        <c:delete val="0"/>
        <c:axPos val="l"/>
        <c:majorGridlines/>
        <c:numFmt formatCode="#,##0" sourceLinked="1"/>
        <c:majorTickMark val="out"/>
        <c:minorTickMark val="none"/>
        <c:tickLblPos val="nextTo"/>
        <c:crossAx val="159122176"/>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4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'North Lanarkshire'!$B$70</c:f>
              <c:strCache>
                <c:ptCount val="1"/>
                <c:pt idx="0">
                  <c:v>Lower Quartile</c:v>
                </c:pt>
              </c:strCache>
            </c:strRef>
          </c:tx>
          <c:cat>
            <c:numRef>
              <c:f>'North Lanarkshire'!$C$69:$J$69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Lanarkshire'!$C$70:$J$70</c:f>
              <c:numCache>
                <c:formatCode>#,##0</c:formatCode>
                <c:ptCount val="8"/>
                <c:pt idx="0">
                  <c:v>260</c:v>
                </c:pt>
                <c:pt idx="1">
                  <c:v>280</c:v>
                </c:pt>
                <c:pt idx="2">
                  <c:v>255.5</c:v>
                </c:pt>
                <c:pt idx="3">
                  <c:v>253</c:v>
                </c:pt>
                <c:pt idx="4">
                  <c:v>260</c:v>
                </c:pt>
                <c:pt idx="5">
                  <c:v>260.70999999999998</c:v>
                </c:pt>
                <c:pt idx="6">
                  <c:v>260.70999999999998</c:v>
                </c:pt>
                <c:pt idx="7">
                  <c:v>275</c:v>
                </c:pt>
              </c:numCache>
            </c:numRef>
          </c:val>
          <c:smooth val="0"/>
        </c:ser>
        <c:ser>
          <c:idx val="1"/>
          <c:order val="1"/>
          <c:tx>
            <c:strRef>
              <c:f>'North Lanarkshire'!$B$71</c:f>
              <c:strCache>
                <c:ptCount val="1"/>
                <c:pt idx="0">
                  <c:v>Median</c:v>
                </c:pt>
              </c:strCache>
            </c:strRef>
          </c:tx>
          <c:cat>
            <c:numRef>
              <c:f>'North Lanarkshire'!$C$69:$J$69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Lanarkshire'!$C$71:$J$71</c:f>
              <c:numCache>
                <c:formatCode>#,##0</c:formatCode>
                <c:ptCount val="8"/>
                <c:pt idx="0">
                  <c:v>300</c:v>
                </c:pt>
                <c:pt idx="1">
                  <c:v>300</c:v>
                </c:pt>
                <c:pt idx="2">
                  <c:v>301.5</c:v>
                </c:pt>
                <c:pt idx="3">
                  <c:v>275</c:v>
                </c:pt>
                <c:pt idx="4">
                  <c:v>300</c:v>
                </c:pt>
                <c:pt idx="5">
                  <c:v>300</c:v>
                </c:pt>
                <c:pt idx="6">
                  <c:v>325</c:v>
                </c:pt>
                <c:pt idx="7">
                  <c:v>334</c:v>
                </c:pt>
              </c:numCache>
            </c:numRef>
          </c:val>
          <c:smooth val="0"/>
        </c:ser>
        <c:ser>
          <c:idx val="2"/>
          <c:order val="2"/>
          <c:tx>
            <c:strRef>
              <c:f>'North Lanarkshire'!$B$72</c:f>
              <c:strCache>
                <c:ptCount val="1"/>
                <c:pt idx="0">
                  <c:v>Mean</c:v>
                </c:pt>
              </c:strCache>
            </c:strRef>
          </c:tx>
          <c:cat>
            <c:numRef>
              <c:f>'North Lanarkshire'!$C$69:$J$69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Lanarkshire'!$C$72:$J$72</c:f>
              <c:numCache>
                <c:formatCode>#,##0</c:formatCode>
                <c:ptCount val="8"/>
                <c:pt idx="0">
                  <c:v>296.88</c:v>
                </c:pt>
                <c:pt idx="1">
                  <c:v>306.67</c:v>
                </c:pt>
                <c:pt idx="2">
                  <c:v>297.25</c:v>
                </c:pt>
                <c:pt idx="3">
                  <c:v>274.70999999999998</c:v>
                </c:pt>
                <c:pt idx="4">
                  <c:v>296.10000000000002</c:v>
                </c:pt>
                <c:pt idx="5">
                  <c:v>310.17</c:v>
                </c:pt>
                <c:pt idx="6">
                  <c:v>319.95999999999998</c:v>
                </c:pt>
                <c:pt idx="7">
                  <c:v>346.7</c:v>
                </c:pt>
              </c:numCache>
            </c:numRef>
          </c:val>
          <c:smooth val="0"/>
        </c:ser>
        <c:ser>
          <c:idx val="3"/>
          <c:order val="3"/>
          <c:tx>
            <c:strRef>
              <c:f>'North Lanarkshire'!$B$73</c:f>
              <c:strCache>
                <c:ptCount val="1"/>
                <c:pt idx="0">
                  <c:v>Upper Quartile</c:v>
                </c:pt>
              </c:strCache>
            </c:strRef>
          </c:tx>
          <c:cat>
            <c:numRef>
              <c:f>'North Lanarkshire'!$C$69:$J$69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Lanarkshire'!$C$73:$J$73</c:f>
              <c:numCache>
                <c:formatCode>#,##0</c:formatCode>
                <c:ptCount val="8"/>
                <c:pt idx="0">
                  <c:v>320.33</c:v>
                </c:pt>
                <c:pt idx="1">
                  <c:v>349</c:v>
                </c:pt>
                <c:pt idx="2">
                  <c:v>329</c:v>
                </c:pt>
                <c:pt idx="3">
                  <c:v>300</c:v>
                </c:pt>
                <c:pt idx="4">
                  <c:v>325</c:v>
                </c:pt>
                <c:pt idx="5">
                  <c:v>338.81</c:v>
                </c:pt>
                <c:pt idx="6">
                  <c:v>359.52</c:v>
                </c:pt>
                <c:pt idx="7">
                  <c:v>367.26</c:v>
                </c:pt>
              </c:numCache>
            </c:numRef>
          </c:val>
          <c:smooth val="0"/>
        </c:ser>
        <c:dLbls>
          <c:showLegendKey val="0"/>
          <c:showVal val="0"/>
          <c:showCatName val="0"/>
          <c:showSerName val="0"/>
          <c:showPercent val="0"/>
          <c:showBubbleSize val="0"/>
        </c:dLbls>
        <c:marker val="1"/>
        <c:smooth val="0"/>
        <c:axId val="160506240"/>
        <c:axId val="160507776"/>
      </c:lineChart>
      <c:catAx>
        <c:axId val="160506240"/>
        <c:scaling>
          <c:orientation val="minMax"/>
        </c:scaling>
        <c:delete val="0"/>
        <c:axPos val="b"/>
        <c:numFmt formatCode="General" sourceLinked="1"/>
        <c:majorTickMark val="out"/>
        <c:minorTickMark val="none"/>
        <c:tickLblPos val="nextTo"/>
        <c:crossAx val="160507776"/>
        <c:crosses val="autoZero"/>
        <c:auto val="1"/>
        <c:lblAlgn val="ctr"/>
        <c:lblOffset val="100"/>
        <c:noMultiLvlLbl val="0"/>
      </c:catAx>
      <c:valAx>
        <c:axId val="160507776"/>
        <c:scaling>
          <c:orientation val="minMax"/>
          <c:min val="0"/>
        </c:scaling>
        <c:delete val="0"/>
        <c:axPos val="l"/>
        <c:majorGridlines/>
        <c:numFmt formatCode="#,##0" sourceLinked="1"/>
        <c:majorTickMark val="out"/>
        <c:minorTickMark val="none"/>
        <c:tickLblPos val="nextTo"/>
        <c:crossAx val="16050624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4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'North Lanarkshire'!$N$70:$P$70</c:f>
              <c:strCache>
                <c:ptCount val="1"/>
                <c:pt idx="0">
                  <c:v>1 Bedroom </c:v>
                </c:pt>
              </c:strCache>
            </c:strRef>
          </c:tx>
          <c:invertIfNegative val="0"/>
          <c:cat>
            <c:numRef>
              <c:f>'North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Lanarkshire'!$Q$70:$X$70</c:f>
              <c:numCache>
                <c:formatCode>0</c:formatCode>
                <c:ptCount val="8"/>
                <c:pt idx="0">
                  <c:v>153</c:v>
                </c:pt>
                <c:pt idx="1">
                  <c:v>185</c:v>
                </c:pt>
                <c:pt idx="2">
                  <c:v>162</c:v>
                </c:pt>
                <c:pt idx="3">
                  <c:v>127</c:v>
                </c:pt>
                <c:pt idx="4">
                  <c:v>164</c:v>
                </c:pt>
                <c:pt idx="5">
                  <c:v>160</c:v>
                </c:pt>
                <c:pt idx="6">
                  <c:v>181</c:v>
                </c:pt>
                <c:pt idx="7">
                  <c:v>233</c:v>
                </c:pt>
              </c:numCache>
            </c:numRef>
          </c:val>
        </c:ser>
        <c:ser>
          <c:idx val="1"/>
          <c:order val="1"/>
          <c:tx>
            <c:strRef>
              <c:f>'North Lanarkshire'!$N$71:$P$71</c:f>
              <c:strCache>
                <c:ptCount val="1"/>
                <c:pt idx="0">
                  <c:v>2 Bedrooms</c:v>
                </c:pt>
              </c:strCache>
            </c:strRef>
          </c:tx>
          <c:invertIfNegative val="0"/>
          <c:cat>
            <c:numRef>
              <c:f>'North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Lanarkshire'!$Q$71:$X$71</c:f>
              <c:numCache>
                <c:formatCode>0</c:formatCode>
                <c:ptCount val="8"/>
                <c:pt idx="0">
                  <c:v>468</c:v>
                </c:pt>
                <c:pt idx="1">
                  <c:v>548</c:v>
                </c:pt>
                <c:pt idx="2">
                  <c:v>430</c:v>
                </c:pt>
                <c:pt idx="3">
                  <c:v>431</c:v>
                </c:pt>
                <c:pt idx="4">
                  <c:v>468</c:v>
                </c:pt>
                <c:pt idx="5">
                  <c:v>437</c:v>
                </c:pt>
                <c:pt idx="6">
                  <c:v>505</c:v>
                </c:pt>
                <c:pt idx="7">
                  <c:v>513</c:v>
                </c:pt>
              </c:numCache>
            </c:numRef>
          </c:val>
        </c:ser>
        <c:ser>
          <c:idx val="2"/>
          <c:order val="2"/>
          <c:tx>
            <c:strRef>
              <c:f>'North Lanarkshire'!$N$72:$P$72</c:f>
              <c:strCache>
                <c:ptCount val="1"/>
                <c:pt idx="0">
                  <c:v>3 Bedrooms</c:v>
                </c:pt>
              </c:strCache>
            </c:strRef>
          </c:tx>
          <c:invertIfNegative val="0"/>
          <c:cat>
            <c:numRef>
              <c:f>'North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Lanarkshire'!$Q$72:$X$72</c:f>
              <c:numCache>
                <c:formatCode>0</c:formatCode>
                <c:ptCount val="8"/>
                <c:pt idx="0">
                  <c:v>180</c:v>
                </c:pt>
                <c:pt idx="1">
                  <c:v>251</c:v>
                </c:pt>
                <c:pt idx="2">
                  <c:v>229</c:v>
                </c:pt>
                <c:pt idx="3">
                  <c:v>199</c:v>
                </c:pt>
                <c:pt idx="4">
                  <c:v>200</c:v>
                </c:pt>
                <c:pt idx="5">
                  <c:v>237</c:v>
                </c:pt>
                <c:pt idx="6">
                  <c:v>215</c:v>
                </c:pt>
                <c:pt idx="7">
                  <c:v>253</c:v>
                </c:pt>
              </c:numCache>
            </c:numRef>
          </c:val>
        </c:ser>
        <c:ser>
          <c:idx val="3"/>
          <c:order val="3"/>
          <c:tx>
            <c:strRef>
              <c:f>'North Lanarkshire'!$N$73:$P$73</c:f>
              <c:strCache>
                <c:ptCount val="1"/>
                <c:pt idx="0">
                  <c:v>4 Bedrooms</c:v>
                </c:pt>
              </c:strCache>
            </c:strRef>
          </c:tx>
          <c:invertIfNegative val="0"/>
          <c:cat>
            <c:numRef>
              <c:f>'North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Lanarkshire'!$Q$73:$X$73</c:f>
              <c:numCache>
                <c:formatCode>0</c:formatCode>
                <c:ptCount val="8"/>
                <c:pt idx="0">
                  <c:v>102</c:v>
                </c:pt>
                <c:pt idx="1">
                  <c:v>97</c:v>
                </c:pt>
                <c:pt idx="2">
                  <c:v>96</c:v>
                </c:pt>
                <c:pt idx="3">
                  <c:v>66</c:v>
                </c:pt>
                <c:pt idx="4">
                  <c:v>55</c:v>
                </c:pt>
                <c:pt idx="5">
                  <c:v>62</c:v>
                </c:pt>
                <c:pt idx="6">
                  <c:v>47</c:v>
                </c:pt>
                <c:pt idx="7">
                  <c:v>60</c:v>
                </c:pt>
              </c:numCache>
            </c:numRef>
          </c:val>
        </c:ser>
        <c:ser>
          <c:idx val="4"/>
          <c:order val="4"/>
          <c:tx>
            <c:strRef>
              <c:f>'North Lanarkshire'!$N$74:$P$74</c:f>
              <c:strCache>
                <c:ptCount val="1"/>
                <c:pt idx="0">
                  <c:v>1 Bedroom Shared</c:v>
                </c:pt>
              </c:strCache>
            </c:strRef>
          </c:tx>
          <c:invertIfNegative val="0"/>
          <c:cat>
            <c:numRef>
              <c:f>'North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Lanarkshire'!$Q$74:$X$74</c:f>
              <c:numCache>
                <c:formatCode>0</c:formatCode>
                <c:ptCount val="8"/>
                <c:pt idx="0">
                  <c:v>44</c:v>
                </c:pt>
                <c:pt idx="1">
                  <c:v>51</c:v>
                </c:pt>
                <c:pt idx="2">
                  <c:v>64</c:v>
                </c:pt>
                <c:pt idx="3">
                  <c:v>59</c:v>
                </c:pt>
                <c:pt idx="4">
                  <c:v>51</c:v>
                </c:pt>
                <c:pt idx="5">
                  <c:v>64</c:v>
                </c:pt>
                <c:pt idx="6">
                  <c:v>69</c:v>
                </c:pt>
                <c:pt idx="7">
                  <c:v>104</c:v>
                </c:pt>
              </c:numCache>
            </c:numRef>
          </c:val>
        </c:ser>
        <c:dLbls>
          <c:showLegendKey val="0"/>
          <c:showVal val="0"/>
          <c:showCatName val="0"/>
          <c:showSerName val="0"/>
          <c:showPercent val="0"/>
          <c:showBubbleSize val="0"/>
        </c:dLbls>
        <c:gapWidth val="150"/>
        <c:overlap val="100"/>
        <c:axId val="160592640"/>
        <c:axId val="160594176"/>
      </c:barChart>
      <c:catAx>
        <c:axId val="160592640"/>
        <c:scaling>
          <c:orientation val="minMax"/>
        </c:scaling>
        <c:delete val="0"/>
        <c:axPos val="b"/>
        <c:numFmt formatCode="General" sourceLinked="1"/>
        <c:majorTickMark val="out"/>
        <c:minorTickMark val="none"/>
        <c:tickLblPos val="nextTo"/>
        <c:crossAx val="160594176"/>
        <c:crosses val="autoZero"/>
        <c:auto val="1"/>
        <c:lblAlgn val="ctr"/>
        <c:lblOffset val="100"/>
        <c:noMultiLvlLbl val="0"/>
      </c:catAx>
      <c:valAx>
        <c:axId val="160594176"/>
        <c:scaling>
          <c:orientation val="minMax"/>
        </c:scaling>
        <c:delete val="0"/>
        <c:axPos val="l"/>
        <c:majorGridlines/>
        <c:numFmt formatCode="0%" sourceLinked="1"/>
        <c:majorTickMark val="out"/>
        <c:minorTickMark val="none"/>
        <c:tickLblPos val="nextTo"/>
        <c:crossAx val="16059264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4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'North Lanarkshire'!$AI$93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5280206394155368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'North Lanarkshire'!$AI$94</c:f>
              <c:strCache>
                <c:ptCount val="1"/>
                <c:pt idx="0">
                  <c:v>North Lanarkshire</c:v>
                </c:pt>
              </c:strCache>
            </c:strRef>
          </c:tx>
          <c:dLbls>
            <c:dLbl>
              <c:idx val="0"/>
              <c:layout>
                <c:manualLayout>
                  <c:x val="-6.0176040000276994E-2"/>
                  <c:y val="5.7646219403190528E-2"/>
                </c:manualLayout>
              </c:layout>
              <c:dLblPos val="r"/>
              <c:showLegendKey val="0"/>
              <c:showVal val="1"/>
              <c:showCatName val="0"/>
              <c:showSerName val="0"/>
              <c:showPercent val="0"/>
              <c:showBubbleSize val="0"/>
            </c:dLbl>
            <c:dLbl>
              <c:idx val="1"/>
              <c:layout>
                <c:manualLayout>
                  <c:x val="-6.017604000027698E-2"/>
                  <c:y val="6.5280206394155438E-2"/>
                </c:manualLayout>
              </c:layout>
              <c:dLblPos val="r"/>
              <c:showLegendKey val="0"/>
              <c:showVal val="1"/>
              <c:showCatName val="0"/>
              <c:showSerName val="0"/>
              <c:showPercent val="0"/>
              <c:showBubbleSize val="0"/>
            </c:dLbl>
            <c:dLbl>
              <c:idx val="2"/>
              <c:layout>
                <c:manualLayout>
                  <c:x val="-6.0176040000277008E-2"/>
                  <c:y val="6.9097199889637792E-2"/>
                </c:manualLayout>
              </c:layout>
              <c:dLblPos val="r"/>
              <c:showLegendKey val="0"/>
              <c:showVal val="1"/>
              <c:showCatName val="0"/>
              <c:showSerName val="0"/>
              <c:showPercent val="0"/>
              <c:showBubbleSize val="0"/>
            </c:dLbl>
            <c:dLbl>
              <c:idx val="3"/>
              <c:layout>
                <c:manualLayout>
                  <c:x val="-6.0176040000277008E-2"/>
                  <c:y val="6.5280206394155368E-2"/>
                </c:manualLayout>
              </c:layout>
              <c:dLblPos val="r"/>
              <c:showLegendKey val="0"/>
              <c:showVal val="1"/>
              <c:showCatName val="0"/>
              <c:showSerName val="0"/>
              <c:showPercent val="0"/>
              <c:showBubbleSize val="0"/>
            </c:dLbl>
            <c:dLbl>
              <c:idx val="4"/>
              <c:layout>
                <c:manualLayout>
                  <c:x val="-6.0176040000276945E-2"/>
                  <c:y val="6.5279905843486433E-2"/>
                </c:manualLayout>
              </c:layout>
              <c:dLblPos val="r"/>
              <c:showLegendKey val="0"/>
              <c:showVal val="1"/>
              <c:showCatName val="0"/>
              <c:showSerName val="0"/>
              <c:showPercent val="0"/>
              <c:showBubbleSize val="0"/>
            </c:dLbl>
            <c:dLbl>
              <c:idx val="5"/>
              <c:layout>
                <c:manualLayout>
                  <c:x val="-6.0176040000277008E-2"/>
                  <c:y val="5.0012232412225681E-2"/>
                </c:manualLayout>
              </c:layout>
              <c:dLblPos val="r"/>
              <c:showLegendKey val="0"/>
              <c:showVal val="1"/>
              <c:showCatName val="0"/>
              <c:showSerName val="0"/>
              <c:showPercent val="0"/>
              <c:showBubbleSize val="0"/>
            </c:dLbl>
            <c:dLbl>
              <c:idx val="6"/>
              <c:layout>
                <c:manualLayout>
                  <c:x val="-6.0176040000277008E-2"/>
                  <c:y val="5.0012232412225681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Lanarkshire'!$AJ$94:$AQ$94</c:f>
              <c:numCache>
                <c:formatCode>0</c:formatCode>
                <c:ptCount val="8"/>
                <c:pt idx="0">
                  <c:v>454.65</c:v>
                </c:pt>
                <c:pt idx="1">
                  <c:v>463.08</c:v>
                </c:pt>
                <c:pt idx="2">
                  <c:v>464.37</c:v>
                </c:pt>
                <c:pt idx="3">
                  <c:v>463.09</c:v>
                </c:pt>
                <c:pt idx="4">
                  <c:v>463.85</c:v>
                </c:pt>
                <c:pt idx="5">
                  <c:v>474.83</c:v>
                </c:pt>
                <c:pt idx="6">
                  <c:v>475.8</c:v>
                </c:pt>
                <c:pt idx="7">
                  <c:v>480.25</c:v>
                </c:pt>
              </c:numCache>
            </c:numRef>
          </c:val>
          <c:smooth val="0"/>
        </c:ser>
        <c:dLbls>
          <c:showLegendKey val="0"/>
          <c:showVal val="0"/>
          <c:showCatName val="0"/>
          <c:showSerName val="0"/>
          <c:showPercent val="0"/>
          <c:showBubbleSize val="0"/>
        </c:dLbls>
        <c:marker val="1"/>
        <c:smooth val="0"/>
        <c:axId val="160611712"/>
        <c:axId val="161453184"/>
      </c:lineChart>
      <c:catAx>
        <c:axId val="160611712"/>
        <c:scaling>
          <c:orientation val="minMax"/>
        </c:scaling>
        <c:delete val="0"/>
        <c:axPos val="b"/>
        <c:numFmt formatCode="General" sourceLinked="1"/>
        <c:majorTickMark val="out"/>
        <c:minorTickMark val="none"/>
        <c:tickLblPos val="nextTo"/>
        <c:crossAx val="161453184"/>
        <c:crosses val="autoZero"/>
        <c:auto val="1"/>
        <c:lblAlgn val="ctr"/>
        <c:lblOffset val="100"/>
        <c:noMultiLvlLbl val="0"/>
      </c:catAx>
      <c:valAx>
        <c:axId val="161453184"/>
        <c:scaling>
          <c:orientation val="minMax"/>
        </c:scaling>
        <c:delete val="0"/>
        <c:axPos val="l"/>
        <c:majorGridlines/>
        <c:numFmt formatCode="#,##0" sourceLinked="1"/>
        <c:majorTickMark val="out"/>
        <c:minorTickMark val="none"/>
        <c:tickLblPos val="nextTo"/>
        <c:crossAx val="160611712"/>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4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'North Lanarkshire'!$B$26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Lanarkshire'!$C$26:$J$26</c:f>
              <c:numCache>
                <c:formatCode>#,##0</c:formatCode>
                <c:ptCount val="8"/>
                <c:pt idx="0">
                  <c:v>350</c:v>
                </c:pt>
                <c:pt idx="1">
                  <c:v>350</c:v>
                </c:pt>
                <c:pt idx="2">
                  <c:v>350</c:v>
                </c:pt>
                <c:pt idx="3">
                  <c:v>350</c:v>
                </c:pt>
                <c:pt idx="4">
                  <c:v>350</c:v>
                </c:pt>
                <c:pt idx="5">
                  <c:v>350</c:v>
                </c:pt>
                <c:pt idx="6">
                  <c:v>350</c:v>
                </c:pt>
                <c:pt idx="7">
                  <c:v>350</c:v>
                </c:pt>
              </c:numCache>
            </c:numRef>
          </c:val>
          <c:smooth val="0"/>
        </c:ser>
        <c:ser>
          <c:idx val="1"/>
          <c:order val="1"/>
          <c:tx>
            <c:strRef>
              <c:f>'North Lanarkshire'!$B$27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Lanarkshire'!$C$27:$J$27</c:f>
              <c:numCache>
                <c:formatCode>#,##0</c:formatCode>
                <c:ptCount val="8"/>
                <c:pt idx="0">
                  <c:v>375</c:v>
                </c:pt>
                <c:pt idx="1">
                  <c:v>375</c:v>
                </c:pt>
                <c:pt idx="2">
                  <c:v>375</c:v>
                </c:pt>
                <c:pt idx="3">
                  <c:v>375</c:v>
                </c:pt>
                <c:pt idx="4">
                  <c:v>375</c:v>
                </c:pt>
                <c:pt idx="5">
                  <c:v>375</c:v>
                </c:pt>
                <c:pt idx="6">
                  <c:v>375</c:v>
                </c:pt>
                <c:pt idx="7">
                  <c:v>395</c:v>
                </c:pt>
              </c:numCache>
            </c:numRef>
          </c:val>
          <c:smooth val="0"/>
        </c:ser>
        <c:ser>
          <c:idx val="2"/>
          <c:order val="2"/>
          <c:tx>
            <c:strRef>
              <c:f>'North Lanarkshire'!$B$28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Lanarkshire'!$C$28:$J$28</c:f>
              <c:numCache>
                <c:formatCode>#,##0</c:formatCode>
                <c:ptCount val="8"/>
                <c:pt idx="0">
                  <c:v>373.16</c:v>
                </c:pt>
                <c:pt idx="1">
                  <c:v>378.99</c:v>
                </c:pt>
                <c:pt idx="2">
                  <c:v>382.48</c:v>
                </c:pt>
                <c:pt idx="3">
                  <c:v>382.66</c:v>
                </c:pt>
                <c:pt idx="4">
                  <c:v>375.12</c:v>
                </c:pt>
                <c:pt idx="5">
                  <c:v>383.63</c:v>
                </c:pt>
                <c:pt idx="6">
                  <c:v>381.35</c:v>
                </c:pt>
                <c:pt idx="7">
                  <c:v>389.89</c:v>
                </c:pt>
              </c:numCache>
            </c:numRef>
          </c:val>
          <c:smooth val="0"/>
        </c:ser>
        <c:ser>
          <c:idx val="3"/>
          <c:order val="3"/>
          <c:tx>
            <c:strRef>
              <c:f>'North Lanarkshire'!$B$29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Lanarkshire'!$C$29:$J$29</c:f>
              <c:numCache>
                <c:formatCode>#,##0</c:formatCode>
                <c:ptCount val="8"/>
                <c:pt idx="0">
                  <c:v>400</c:v>
                </c:pt>
                <c:pt idx="1">
                  <c:v>425</c:v>
                </c:pt>
                <c:pt idx="2">
                  <c:v>400</c:v>
                </c:pt>
                <c:pt idx="3">
                  <c:v>425</c:v>
                </c:pt>
                <c:pt idx="4">
                  <c:v>395</c:v>
                </c:pt>
                <c:pt idx="5">
                  <c:v>400</c:v>
                </c:pt>
                <c:pt idx="6">
                  <c:v>425</c:v>
                </c:pt>
                <c:pt idx="7">
                  <c:v>425</c:v>
                </c:pt>
              </c:numCache>
            </c:numRef>
          </c:val>
          <c:smooth val="0"/>
        </c:ser>
        <c:dLbls>
          <c:showLegendKey val="0"/>
          <c:showVal val="0"/>
          <c:showCatName val="0"/>
          <c:showSerName val="0"/>
          <c:showPercent val="0"/>
          <c:showBubbleSize val="0"/>
        </c:dLbls>
        <c:marker val="1"/>
        <c:smooth val="0"/>
        <c:axId val="161484160"/>
        <c:axId val="161490048"/>
      </c:lineChart>
      <c:catAx>
        <c:axId val="161484160"/>
        <c:scaling>
          <c:orientation val="minMax"/>
        </c:scaling>
        <c:delete val="0"/>
        <c:axPos val="b"/>
        <c:numFmt formatCode="General" sourceLinked="1"/>
        <c:majorTickMark val="out"/>
        <c:minorTickMark val="none"/>
        <c:tickLblPos val="nextTo"/>
        <c:crossAx val="161490048"/>
        <c:crosses val="autoZero"/>
        <c:auto val="1"/>
        <c:lblAlgn val="ctr"/>
        <c:lblOffset val="100"/>
        <c:noMultiLvlLbl val="0"/>
      </c:catAx>
      <c:valAx>
        <c:axId val="161490048"/>
        <c:scaling>
          <c:orientation val="minMax"/>
          <c:min val="0"/>
        </c:scaling>
        <c:delete val="0"/>
        <c:axPos val="l"/>
        <c:majorGridlines/>
        <c:numFmt formatCode="#,##0" sourceLinked="1"/>
        <c:majorTickMark val="out"/>
        <c:minorTickMark val="none"/>
        <c:tickLblPos val="nextTo"/>
        <c:crossAx val="16148416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4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'North Lanarkshire'!$N$26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Lanarkshire'!$O$26:$V$26</c:f>
              <c:numCache>
                <c:formatCode>#,##0</c:formatCode>
                <c:ptCount val="8"/>
                <c:pt idx="0">
                  <c:v>425</c:v>
                </c:pt>
                <c:pt idx="1">
                  <c:v>425</c:v>
                </c:pt>
                <c:pt idx="2">
                  <c:v>425</c:v>
                </c:pt>
                <c:pt idx="3">
                  <c:v>425</c:v>
                </c:pt>
                <c:pt idx="4">
                  <c:v>425</c:v>
                </c:pt>
                <c:pt idx="5">
                  <c:v>425</c:v>
                </c:pt>
                <c:pt idx="6">
                  <c:v>425</c:v>
                </c:pt>
                <c:pt idx="7">
                  <c:v>425</c:v>
                </c:pt>
              </c:numCache>
            </c:numRef>
          </c:val>
          <c:smooth val="0"/>
        </c:ser>
        <c:ser>
          <c:idx val="1"/>
          <c:order val="1"/>
          <c:tx>
            <c:strRef>
              <c:f>'North Lanarkshire'!$N$27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Lanarkshire'!$O$27:$V$27</c:f>
              <c:numCache>
                <c:formatCode>#,##0</c:formatCode>
                <c:ptCount val="8"/>
                <c:pt idx="0">
                  <c:v>450</c:v>
                </c:pt>
                <c:pt idx="1">
                  <c:v>450</c:v>
                </c:pt>
                <c:pt idx="2">
                  <c:v>450</c:v>
                </c:pt>
                <c:pt idx="3">
                  <c:v>450</c:v>
                </c:pt>
                <c:pt idx="4">
                  <c:v>450</c:v>
                </c:pt>
                <c:pt idx="5">
                  <c:v>450</c:v>
                </c:pt>
                <c:pt idx="6">
                  <c:v>475</c:v>
                </c:pt>
                <c:pt idx="7">
                  <c:v>475</c:v>
                </c:pt>
              </c:numCache>
            </c:numRef>
          </c:val>
          <c:smooth val="0"/>
        </c:ser>
        <c:ser>
          <c:idx val="2"/>
          <c:order val="2"/>
          <c:tx>
            <c:strRef>
              <c:f>'North Lanarkshire'!$N$28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Lanarkshire'!$O$28:$V$28</c:f>
              <c:numCache>
                <c:formatCode>#,##0</c:formatCode>
                <c:ptCount val="8"/>
                <c:pt idx="0">
                  <c:v>454.65</c:v>
                </c:pt>
                <c:pt idx="1">
                  <c:v>463.08</c:v>
                </c:pt>
                <c:pt idx="2">
                  <c:v>464.37</c:v>
                </c:pt>
                <c:pt idx="3">
                  <c:v>463.09</c:v>
                </c:pt>
                <c:pt idx="4">
                  <c:v>463.85</c:v>
                </c:pt>
                <c:pt idx="5">
                  <c:v>474.83</c:v>
                </c:pt>
                <c:pt idx="6">
                  <c:v>475.8</c:v>
                </c:pt>
                <c:pt idx="7">
                  <c:v>480.25</c:v>
                </c:pt>
              </c:numCache>
            </c:numRef>
          </c:val>
          <c:smooth val="0"/>
        </c:ser>
        <c:ser>
          <c:idx val="3"/>
          <c:order val="3"/>
          <c:tx>
            <c:strRef>
              <c:f>'North Lanarkshire'!$N$29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Lanarkshire'!$O$29:$V$29</c:f>
              <c:numCache>
                <c:formatCode>#,##0</c:formatCode>
                <c:ptCount val="8"/>
                <c:pt idx="0">
                  <c:v>495</c:v>
                </c:pt>
                <c:pt idx="1">
                  <c:v>495</c:v>
                </c:pt>
                <c:pt idx="2">
                  <c:v>500</c:v>
                </c:pt>
                <c:pt idx="3">
                  <c:v>495</c:v>
                </c:pt>
                <c:pt idx="4">
                  <c:v>497.5</c:v>
                </c:pt>
                <c:pt idx="5">
                  <c:v>525</c:v>
                </c:pt>
                <c:pt idx="6">
                  <c:v>525</c:v>
                </c:pt>
                <c:pt idx="7">
                  <c:v>525</c:v>
                </c:pt>
              </c:numCache>
            </c:numRef>
          </c:val>
          <c:smooth val="0"/>
        </c:ser>
        <c:dLbls>
          <c:showLegendKey val="0"/>
          <c:showVal val="0"/>
          <c:showCatName val="0"/>
          <c:showSerName val="0"/>
          <c:showPercent val="0"/>
          <c:showBubbleSize val="0"/>
        </c:dLbls>
        <c:marker val="1"/>
        <c:smooth val="0"/>
        <c:axId val="161524736"/>
        <c:axId val="161534720"/>
      </c:lineChart>
      <c:catAx>
        <c:axId val="161524736"/>
        <c:scaling>
          <c:orientation val="minMax"/>
        </c:scaling>
        <c:delete val="0"/>
        <c:axPos val="b"/>
        <c:numFmt formatCode="General" sourceLinked="1"/>
        <c:majorTickMark val="out"/>
        <c:minorTickMark val="none"/>
        <c:tickLblPos val="nextTo"/>
        <c:crossAx val="161534720"/>
        <c:crosses val="autoZero"/>
        <c:auto val="1"/>
        <c:lblAlgn val="ctr"/>
        <c:lblOffset val="100"/>
        <c:noMultiLvlLbl val="0"/>
      </c:catAx>
      <c:valAx>
        <c:axId val="161534720"/>
        <c:scaling>
          <c:orientation val="minMax"/>
          <c:min val="0"/>
        </c:scaling>
        <c:delete val="0"/>
        <c:axPos val="l"/>
        <c:majorGridlines/>
        <c:numFmt formatCode="#,##0" sourceLinked="1"/>
        <c:majorTickMark val="out"/>
        <c:minorTickMark val="none"/>
        <c:tickLblPos val="nextTo"/>
        <c:crossAx val="16152473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4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'North Lanarkshire'!$B$48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Lanarkshire'!$C$48:$J$48</c:f>
              <c:numCache>
                <c:formatCode>#,##0</c:formatCode>
                <c:ptCount val="8"/>
                <c:pt idx="0">
                  <c:v>495</c:v>
                </c:pt>
                <c:pt idx="1">
                  <c:v>475</c:v>
                </c:pt>
                <c:pt idx="2">
                  <c:v>495</c:v>
                </c:pt>
                <c:pt idx="3">
                  <c:v>475</c:v>
                </c:pt>
                <c:pt idx="4">
                  <c:v>495</c:v>
                </c:pt>
                <c:pt idx="5">
                  <c:v>479</c:v>
                </c:pt>
                <c:pt idx="6">
                  <c:v>495</c:v>
                </c:pt>
                <c:pt idx="7">
                  <c:v>475</c:v>
                </c:pt>
              </c:numCache>
            </c:numRef>
          </c:val>
          <c:smooth val="0"/>
        </c:ser>
        <c:ser>
          <c:idx val="1"/>
          <c:order val="1"/>
          <c:tx>
            <c:strRef>
              <c:f>'North Lanarkshire'!$B$49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Lanarkshire'!$C$49:$J$49</c:f>
              <c:numCache>
                <c:formatCode>#,##0</c:formatCode>
                <c:ptCount val="8"/>
                <c:pt idx="0">
                  <c:v>550</c:v>
                </c:pt>
                <c:pt idx="1">
                  <c:v>550</c:v>
                </c:pt>
                <c:pt idx="2">
                  <c:v>550</c:v>
                </c:pt>
                <c:pt idx="3">
                  <c:v>550</c:v>
                </c:pt>
                <c:pt idx="4">
                  <c:v>550</c:v>
                </c:pt>
                <c:pt idx="5">
                  <c:v>550</c:v>
                </c:pt>
                <c:pt idx="6">
                  <c:v>550</c:v>
                </c:pt>
                <c:pt idx="7">
                  <c:v>550</c:v>
                </c:pt>
              </c:numCache>
            </c:numRef>
          </c:val>
          <c:smooth val="0"/>
        </c:ser>
        <c:ser>
          <c:idx val="2"/>
          <c:order val="2"/>
          <c:tx>
            <c:strRef>
              <c:f>'North Lanarkshire'!$B$50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Lanarkshire'!$C$50:$J$50</c:f>
              <c:numCache>
                <c:formatCode>#,##0</c:formatCode>
                <c:ptCount val="8"/>
                <c:pt idx="0">
                  <c:v>548.52</c:v>
                </c:pt>
                <c:pt idx="1">
                  <c:v>545.82000000000005</c:v>
                </c:pt>
                <c:pt idx="2">
                  <c:v>571.46</c:v>
                </c:pt>
                <c:pt idx="3">
                  <c:v>540.87</c:v>
                </c:pt>
                <c:pt idx="4">
                  <c:v>550.52</c:v>
                </c:pt>
                <c:pt idx="5">
                  <c:v>564.87</c:v>
                </c:pt>
                <c:pt idx="6">
                  <c:v>564.39</c:v>
                </c:pt>
                <c:pt idx="7">
                  <c:v>555.36</c:v>
                </c:pt>
              </c:numCache>
            </c:numRef>
          </c:val>
          <c:smooth val="0"/>
        </c:ser>
        <c:ser>
          <c:idx val="3"/>
          <c:order val="3"/>
          <c:tx>
            <c:strRef>
              <c:f>'North Lanarkshire'!$B$51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Lanarkshire'!$C$51:$J$51</c:f>
              <c:numCache>
                <c:formatCode>#,##0</c:formatCode>
                <c:ptCount val="8"/>
                <c:pt idx="0">
                  <c:v>600</c:v>
                </c:pt>
                <c:pt idx="1">
                  <c:v>595</c:v>
                </c:pt>
                <c:pt idx="2">
                  <c:v>650</c:v>
                </c:pt>
                <c:pt idx="3">
                  <c:v>600</c:v>
                </c:pt>
                <c:pt idx="4">
                  <c:v>597.5</c:v>
                </c:pt>
                <c:pt idx="5">
                  <c:v>650</c:v>
                </c:pt>
                <c:pt idx="6">
                  <c:v>600</c:v>
                </c:pt>
                <c:pt idx="7">
                  <c:v>600</c:v>
                </c:pt>
              </c:numCache>
            </c:numRef>
          </c:val>
          <c:smooth val="0"/>
        </c:ser>
        <c:dLbls>
          <c:showLegendKey val="0"/>
          <c:showVal val="0"/>
          <c:showCatName val="0"/>
          <c:showSerName val="0"/>
          <c:showPercent val="0"/>
          <c:showBubbleSize val="0"/>
        </c:dLbls>
        <c:marker val="1"/>
        <c:smooth val="0"/>
        <c:axId val="161569408"/>
        <c:axId val="161575296"/>
      </c:lineChart>
      <c:catAx>
        <c:axId val="161569408"/>
        <c:scaling>
          <c:orientation val="minMax"/>
        </c:scaling>
        <c:delete val="0"/>
        <c:axPos val="b"/>
        <c:numFmt formatCode="General" sourceLinked="1"/>
        <c:majorTickMark val="out"/>
        <c:minorTickMark val="none"/>
        <c:tickLblPos val="nextTo"/>
        <c:crossAx val="161575296"/>
        <c:crosses val="autoZero"/>
        <c:auto val="1"/>
        <c:lblAlgn val="ctr"/>
        <c:lblOffset val="100"/>
        <c:noMultiLvlLbl val="0"/>
      </c:catAx>
      <c:valAx>
        <c:axId val="161575296"/>
        <c:scaling>
          <c:orientation val="minMax"/>
          <c:min val="0"/>
        </c:scaling>
        <c:delete val="0"/>
        <c:axPos val="l"/>
        <c:majorGridlines/>
        <c:numFmt formatCode="#,##0" sourceLinked="1"/>
        <c:majorTickMark val="out"/>
        <c:minorTickMark val="none"/>
        <c:tickLblPos val="nextTo"/>
        <c:crossAx val="161569408"/>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4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'North Lanarkshire'!$N$48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Lanarkshire'!$O$48:$V$48</c:f>
              <c:numCache>
                <c:formatCode>#,##0</c:formatCode>
                <c:ptCount val="8"/>
                <c:pt idx="0">
                  <c:v>695</c:v>
                </c:pt>
                <c:pt idx="1">
                  <c:v>695</c:v>
                </c:pt>
                <c:pt idx="2">
                  <c:v>725</c:v>
                </c:pt>
                <c:pt idx="3">
                  <c:v>750</c:v>
                </c:pt>
                <c:pt idx="4">
                  <c:v>695</c:v>
                </c:pt>
                <c:pt idx="5">
                  <c:v>750</c:v>
                </c:pt>
                <c:pt idx="6">
                  <c:v>695</c:v>
                </c:pt>
                <c:pt idx="7">
                  <c:v>662.5</c:v>
                </c:pt>
              </c:numCache>
            </c:numRef>
          </c:val>
          <c:smooth val="0"/>
        </c:ser>
        <c:ser>
          <c:idx val="1"/>
          <c:order val="1"/>
          <c:tx>
            <c:strRef>
              <c:f>'North Lanarkshire'!$N$49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Lanarkshire'!$O$49:$V$49</c:f>
              <c:numCache>
                <c:formatCode>#,##0</c:formatCode>
                <c:ptCount val="8"/>
                <c:pt idx="0">
                  <c:v>795</c:v>
                </c:pt>
                <c:pt idx="1">
                  <c:v>750</c:v>
                </c:pt>
                <c:pt idx="2">
                  <c:v>795</c:v>
                </c:pt>
                <c:pt idx="3">
                  <c:v>800</c:v>
                </c:pt>
                <c:pt idx="4">
                  <c:v>795</c:v>
                </c:pt>
                <c:pt idx="5">
                  <c:v>850</c:v>
                </c:pt>
                <c:pt idx="6">
                  <c:v>795</c:v>
                </c:pt>
                <c:pt idx="7">
                  <c:v>850</c:v>
                </c:pt>
              </c:numCache>
            </c:numRef>
          </c:val>
          <c:smooth val="0"/>
        </c:ser>
        <c:ser>
          <c:idx val="2"/>
          <c:order val="2"/>
          <c:tx>
            <c:strRef>
              <c:f>'North Lanarkshire'!$N$50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Lanarkshire'!$O$50:$V$50</c:f>
              <c:numCache>
                <c:formatCode>#,##0</c:formatCode>
                <c:ptCount val="8"/>
                <c:pt idx="0">
                  <c:v>776.25</c:v>
                </c:pt>
                <c:pt idx="1">
                  <c:v>769.27</c:v>
                </c:pt>
                <c:pt idx="2">
                  <c:v>793.22</c:v>
                </c:pt>
                <c:pt idx="3">
                  <c:v>826.73</c:v>
                </c:pt>
                <c:pt idx="4">
                  <c:v>791.64</c:v>
                </c:pt>
                <c:pt idx="5">
                  <c:v>895.06</c:v>
                </c:pt>
                <c:pt idx="6">
                  <c:v>823.4</c:v>
                </c:pt>
                <c:pt idx="7">
                  <c:v>889.42</c:v>
                </c:pt>
              </c:numCache>
            </c:numRef>
          </c:val>
          <c:smooth val="0"/>
        </c:ser>
        <c:ser>
          <c:idx val="3"/>
          <c:order val="3"/>
          <c:tx>
            <c:strRef>
              <c:f>'North Lanarkshire'!$N$51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Lanarkshire'!$O$51:$V$51</c:f>
              <c:numCache>
                <c:formatCode>#,##0</c:formatCode>
                <c:ptCount val="8"/>
                <c:pt idx="0">
                  <c:v>850</c:v>
                </c:pt>
                <c:pt idx="1">
                  <c:v>850</c:v>
                </c:pt>
                <c:pt idx="2">
                  <c:v>850</c:v>
                </c:pt>
                <c:pt idx="3">
                  <c:v>895</c:v>
                </c:pt>
                <c:pt idx="4">
                  <c:v>850</c:v>
                </c:pt>
                <c:pt idx="5">
                  <c:v>950</c:v>
                </c:pt>
                <c:pt idx="6">
                  <c:v>925</c:v>
                </c:pt>
                <c:pt idx="7">
                  <c:v>1000</c:v>
                </c:pt>
              </c:numCache>
            </c:numRef>
          </c:val>
          <c:smooth val="0"/>
        </c:ser>
        <c:dLbls>
          <c:showLegendKey val="0"/>
          <c:showVal val="0"/>
          <c:showCatName val="0"/>
          <c:showSerName val="0"/>
          <c:showPercent val="0"/>
          <c:showBubbleSize val="0"/>
        </c:dLbls>
        <c:marker val="1"/>
        <c:smooth val="0"/>
        <c:axId val="161605888"/>
        <c:axId val="161611776"/>
      </c:lineChart>
      <c:catAx>
        <c:axId val="161605888"/>
        <c:scaling>
          <c:orientation val="minMax"/>
        </c:scaling>
        <c:delete val="0"/>
        <c:axPos val="b"/>
        <c:numFmt formatCode="General" sourceLinked="1"/>
        <c:majorTickMark val="out"/>
        <c:minorTickMark val="none"/>
        <c:tickLblPos val="nextTo"/>
        <c:crossAx val="161611776"/>
        <c:crosses val="autoZero"/>
        <c:auto val="1"/>
        <c:lblAlgn val="ctr"/>
        <c:lblOffset val="100"/>
        <c:noMultiLvlLbl val="0"/>
      </c:catAx>
      <c:valAx>
        <c:axId val="161611776"/>
        <c:scaling>
          <c:orientation val="minMax"/>
          <c:min val="0"/>
        </c:scaling>
        <c:delete val="0"/>
        <c:axPos val="l"/>
        <c:majorGridlines/>
        <c:numFmt formatCode="#,##0" sourceLinked="1"/>
        <c:majorTickMark val="out"/>
        <c:minorTickMark val="none"/>
        <c:tickLblPos val="nextTo"/>
        <c:crossAx val="161605888"/>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4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'North Lanarkshire'!$B$70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Lanarkshire'!$C$70:$J$70</c:f>
              <c:numCache>
                <c:formatCode>#,##0</c:formatCode>
                <c:ptCount val="8"/>
                <c:pt idx="0">
                  <c:v>260</c:v>
                </c:pt>
                <c:pt idx="1">
                  <c:v>280</c:v>
                </c:pt>
                <c:pt idx="2">
                  <c:v>255.5</c:v>
                </c:pt>
                <c:pt idx="3">
                  <c:v>253</c:v>
                </c:pt>
                <c:pt idx="4">
                  <c:v>260</c:v>
                </c:pt>
                <c:pt idx="5">
                  <c:v>260.70999999999998</c:v>
                </c:pt>
                <c:pt idx="6">
                  <c:v>260.70999999999998</c:v>
                </c:pt>
                <c:pt idx="7">
                  <c:v>275</c:v>
                </c:pt>
              </c:numCache>
            </c:numRef>
          </c:val>
          <c:smooth val="0"/>
        </c:ser>
        <c:ser>
          <c:idx val="1"/>
          <c:order val="1"/>
          <c:tx>
            <c:strRef>
              <c:f>'North Lanarkshire'!$B$71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Lanarkshire'!$C$71:$J$71</c:f>
              <c:numCache>
                <c:formatCode>#,##0</c:formatCode>
                <c:ptCount val="8"/>
                <c:pt idx="0">
                  <c:v>300</c:v>
                </c:pt>
                <c:pt idx="1">
                  <c:v>300</c:v>
                </c:pt>
                <c:pt idx="2">
                  <c:v>301.5</c:v>
                </c:pt>
                <c:pt idx="3">
                  <c:v>275</c:v>
                </c:pt>
                <c:pt idx="4">
                  <c:v>300</c:v>
                </c:pt>
                <c:pt idx="5">
                  <c:v>300</c:v>
                </c:pt>
                <c:pt idx="6">
                  <c:v>325</c:v>
                </c:pt>
                <c:pt idx="7">
                  <c:v>334</c:v>
                </c:pt>
              </c:numCache>
            </c:numRef>
          </c:val>
          <c:smooth val="0"/>
        </c:ser>
        <c:ser>
          <c:idx val="2"/>
          <c:order val="2"/>
          <c:tx>
            <c:strRef>
              <c:f>'North Lanarkshire'!$B$72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Lanarkshire'!$C$72:$J$72</c:f>
              <c:numCache>
                <c:formatCode>#,##0</c:formatCode>
                <c:ptCount val="8"/>
                <c:pt idx="0">
                  <c:v>296.88</c:v>
                </c:pt>
                <c:pt idx="1">
                  <c:v>306.67</c:v>
                </c:pt>
                <c:pt idx="2">
                  <c:v>297.25</c:v>
                </c:pt>
                <c:pt idx="3">
                  <c:v>274.70999999999998</c:v>
                </c:pt>
                <c:pt idx="4">
                  <c:v>296.10000000000002</c:v>
                </c:pt>
                <c:pt idx="5">
                  <c:v>310.17</c:v>
                </c:pt>
                <c:pt idx="6">
                  <c:v>319.95999999999998</c:v>
                </c:pt>
                <c:pt idx="7">
                  <c:v>346.7</c:v>
                </c:pt>
              </c:numCache>
            </c:numRef>
          </c:val>
          <c:smooth val="0"/>
        </c:ser>
        <c:ser>
          <c:idx val="3"/>
          <c:order val="3"/>
          <c:tx>
            <c:strRef>
              <c:f>'North Lanarkshire'!$B$73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Lanarkshire'!$C$73:$J$73</c:f>
              <c:numCache>
                <c:formatCode>#,##0</c:formatCode>
                <c:ptCount val="8"/>
                <c:pt idx="0">
                  <c:v>320.33</c:v>
                </c:pt>
                <c:pt idx="1">
                  <c:v>349</c:v>
                </c:pt>
                <c:pt idx="2">
                  <c:v>329</c:v>
                </c:pt>
                <c:pt idx="3">
                  <c:v>300</c:v>
                </c:pt>
                <c:pt idx="4">
                  <c:v>325</c:v>
                </c:pt>
                <c:pt idx="5">
                  <c:v>338.81</c:v>
                </c:pt>
                <c:pt idx="6">
                  <c:v>359.52</c:v>
                </c:pt>
                <c:pt idx="7">
                  <c:v>367.26</c:v>
                </c:pt>
              </c:numCache>
            </c:numRef>
          </c:val>
          <c:smooth val="0"/>
        </c:ser>
        <c:dLbls>
          <c:showLegendKey val="0"/>
          <c:showVal val="0"/>
          <c:showCatName val="0"/>
          <c:showSerName val="0"/>
          <c:showPercent val="0"/>
          <c:showBubbleSize val="0"/>
        </c:dLbls>
        <c:marker val="1"/>
        <c:smooth val="0"/>
        <c:axId val="161634176"/>
        <c:axId val="161635712"/>
      </c:lineChart>
      <c:catAx>
        <c:axId val="161634176"/>
        <c:scaling>
          <c:orientation val="minMax"/>
        </c:scaling>
        <c:delete val="0"/>
        <c:axPos val="b"/>
        <c:numFmt formatCode="General" sourceLinked="1"/>
        <c:majorTickMark val="out"/>
        <c:minorTickMark val="none"/>
        <c:tickLblPos val="nextTo"/>
        <c:crossAx val="161635712"/>
        <c:crosses val="autoZero"/>
        <c:auto val="1"/>
        <c:lblAlgn val="ctr"/>
        <c:lblOffset val="100"/>
        <c:noMultiLvlLbl val="0"/>
      </c:catAx>
      <c:valAx>
        <c:axId val="161635712"/>
        <c:scaling>
          <c:orientation val="minMax"/>
          <c:min val="0"/>
        </c:scaling>
        <c:delete val="0"/>
        <c:axPos val="l"/>
        <c:majorGridlines/>
        <c:numFmt formatCode="#,##0" sourceLinked="1"/>
        <c:majorTickMark val="out"/>
        <c:minorTickMark val="none"/>
        <c:tickLblPos val="nextTo"/>
        <c:crossAx val="161634176"/>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5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'North Lanarkshire'!$N$70:$P$70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Lanarkshire'!$Q$70:$X$70</c:f>
              <c:numCache>
                <c:formatCode>0</c:formatCode>
                <c:ptCount val="8"/>
                <c:pt idx="0">
                  <c:v>153</c:v>
                </c:pt>
                <c:pt idx="1">
                  <c:v>185</c:v>
                </c:pt>
                <c:pt idx="2">
                  <c:v>162</c:v>
                </c:pt>
                <c:pt idx="3">
                  <c:v>127</c:v>
                </c:pt>
                <c:pt idx="4">
                  <c:v>164</c:v>
                </c:pt>
                <c:pt idx="5">
                  <c:v>160</c:v>
                </c:pt>
                <c:pt idx="6">
                  <c:v>181</c:v>
                </c:pt>
                <c:pt idx="7">
                  <c:v>233</c:v>
                </c:pt>
              </c:numCache>
            </c:numRef>
          </c:val>
        </c:ser>
        <c:ser>
          <c:idx val="1"/>
          <c:order val="1"/>
          <c:tx>
            <c:strRef>
              <c:f>'North Lanarkshire'!$N$71:$P$71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Lanarkshire'!$Q$71:$X$71</c:f>
              <c:numCache>
                <c:formatCode>0</c:formatCode>
                <c:ptCount val="8"/>
                <c:pt idx="0">
                  <c:v>468</c:v>
                </c:pt>
                <c:pt idx="1">
                  <c:v>548</c:v>
                </c:pt>
                <c:pt idx="2">
                  <c:v>430</c:v>
                </c:pt>
                <c:pt idx="3">
                  <c:v>431</c:v>
                </c:pt>
                <c:pt idx="4">
                  <c:v>468</c:v>
                </c:pt>
                <c:pt idx="5">
                  <c:v>437</c:v>
                </c:pt>
                <c:pt idx="6">
                  <c:v>505</c:v>
                </c:pt>
                <c:pt idx="7">
                  <c:v>513</c:v>
                </c:pt>
              </c:numCache>
            </c:numRef>
          </c:val>
        </c:ser>
        <c:ser>
          <c:idx val="2"/>
          <c:order val="2"/>
          <c:tx>
            <c:strRef>
              <c:f>'North Lanarkshire'!$N$72:$P$72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Lanarkshire'!$Q$72:$X$72</c:f>
              <c:numCache>
                <c:formatCode>0</c:formatCode>
                <c:ptCount val="8"/>
                <c:pt idx="0">
                  <c:v>180</c:v>
                </c:pt>
                <c:pt idx="1">
                  <c:v>251</c:v>
                </c:pt>
                <c:pt idx="2">
                  <c:v>229</c:v>
                </c:pt>
                <c:pt idx="3">
                  <c:v>199</c:v>
                </c:pt>
                <c:pt idx="4">
                  <c:v>200</c:v>
                </c:pt>
                <c:pt idx="5">
                  <c:v>237</c:v>
                </c:pt>
                <c:pt idx="6">
                  <c:v>215</c:v>
                </c:pt>
                <c:pt idx="7">
                  <c:v>253</c:v>
                </c:pt>
              </c:numCache>
            </c:numRef>
          </c:val>
        </c:ser>
        <c:ser>
          <c:idx val="3"/>
          <c:order val="3"/>
          <c:tx>
            <c:strRef>
              <c:f>'North Lanarkshire'!$N$73:$P$73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Lanarkshire'!$Q$73:$X$73</c:f>
              <c:numCache>
                <c:formatCode>0</c:formatCode>
                <c:ptCount val="8"/>
                <c:pt idx="0">
                  <c:v>102</c:v>
                </c:pt>
                <c:pt idx="1">
                  <c:v>97</c:v>
                </c:pt>
                <c:pt idx="2">
                  <c:v>96</c:v>
                </c:pt>
                <c:pt idx="3">
                  <c:v>66</c:v>
                </c:pt>
                <c:pt idx="4">
                  <c:v>55</c:v>
                </c:pt>
                <c:pt idx="5">
                  <c:v>62</c:v>
                </c:pt>
                <c:pt idx="6">
                  <c:v>47</c:v>
                </c:pt>
                <c:pt idx="7">
                  <c:v>60</c:v>
                </c:pt>
              </c:numCache>
            </c:numRef>
          </c:val>
        </c:ser>
        <c:ser>
          <c:idx val="4"/>
          <c:order val="4"/>
          <c:tx>
            <c:strRef>
              <c:f>'North Lanarkshire'!$N$74:$P$74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'North Lanarkshire'!$Q$74:$X$74</c:f>
              <c:numCache>
                <c:formatCode>0</c:formatCode>
                <c:ptCount val="8"/>
                <c:pt idx="0">
                  <c:v>44</c:v>
                </c:pt>
                <c:pt idx="1">
                  <c:v>51</c:v>
                </c:pt>
                <c:pt idx="2">
                  <c:v>64</c:v>
                </c:pt>
                <c:pt idx="3">
                  <c:v>59</c:v>
                </c:pt>
                <c:pt idx="4">
                  <c:v>51</c:v>
                </c:pt>
                <c:pt idx="5">
                  <c:v>64</c:v>
                </c:pt>
                <c:pt idx="6">
                  <c:v>69</c:v>
                </c:pt>
                <c:pt idx="7">
                  <c:v>104</c:v>
                </c:pt>
              </c:numCache>
            </c:numRef>
          </c:val>
        </c:ser>
        <c:dLbls>
          <c:showLegendKey val="0"/>
          <c:showVal val="0"/>
          <c:showCatName val="0"/>
          <c:showSerName val="0"/>
          <c:showPercent val="0"/>
          <c:showBubbleSize val="0"/>
        </c:dLbls>
        <c:gapWidth val="150"/>
        <c:overlap val="100"/>
        <c:axId val="161667328"/>
        <c:axId val="161746944"/>
      </c:barChart>
      <c:catAx>
        <c:axId val="161667328"/>
        <c:scaling>
          <c:orientation val="minMax"/>
        </c:scaling>
        <c:delete val="0"/>
        <c:axPos val="b"/>
        <c:numFmt formatCode="General" sourceLinked="1"/>
        <c:majorTickMark val="out"/>
        <c:minorTickMark val="none"/>
        <c:tickLblPos val="nextTo"/>
        <c:crossAx val="161746944"/>
        <c:crosses val="autoZero"/>
        <c:auto val="1"/>
        <c:lblAlgn val="ctr"/>
        <c:lblOffset val="100"/>
        <c:noMultiLvlLbl val="0"/>
      </c:catAx>
      <c:valAx>
        <c:axId val="161746944"/>
        <c:scaling>
          <c:orientation val="minMax"/>
        </c:scaling>
        <c:delete val="0"/>
        <c:axPos val="l"/>
        <c:majorGridlines/>
        <c:numFmt formatCode="0" sourceLinked="1"/>
        <c:majorTickMark val="out"/>
        <c:minorTickMark val="none"/>
        <c:tickLblPos val="nextTo"/>
        <c:crossAx val="161667328"/>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5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'Perth &amp; Kinross'!$B$26</c:f>
              <c:strCache>
                <c:ptCount val="1"/>
                <c:pt idx="0">
                  <c:v>Lower Quartile</c:v>
                </c:pt>
              </c:strCache>
            </c:strRef>
          </c:tx>
          <c:cat>
            <c:numRef>
              <c:f>'Perth &amp; Kinross'!$C$25:$J$25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Kinross'!$C$26:$J$26</c:f>
              <c:numCache>
                <c:formatCode>#,##0</c:formatCode>
                <c:ptCount val="8"/>
                <c:pt idx="0">
                  <c:v>350</c:v>
                </c:pt>
                <c:pt idx="1">
                  <c:v>350</c:v>
                </c:pt>
                <c:pt idx="2">
                  <c:v>350</c:v>
                </c:pt>
                <c:pt idx="3">
                  <c:v>365</c:v>
                </c:pt>
                <c:pt idx="4">
                  <c:v>360</c:v>
                </c:pt>
                <c:pt idx="5">
                  <c:v>375</c:v>
                </c:pt>
                <c:pt idx="6">
                  <c:v>380</c:v>
                </c:pt>
                <c:pt idx="7">
                  <c:v>395</c:v>
                </c:pt>
              </c:numCache>
            </c:numRef>
          </c:val>
          <c:smooth val="0"/>
        </c:ser>
        <c:ser>
          <c:idx val="1"/>
          <c:order val="1"/>
          <c:tx>
            <c:strRef>
              <c:f>'Perth &amp; Kinross'!$B$27</c:f>
              <c:strCache>
                <c:ptCount val="1"/>
                <c:pt idx="0">
                  <c:v>Median</c:v>
                </c:pt>
              </c:strCache>
            </c:strRef>
          </c:tx>
          <c:cat>
            <c:numRef>
              <c:f>'Perth &amp; Kinross'!$C$25:$J$25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Kinross'!$C$27:$J$27</c:f>
              <c:numCache>
                <c:formatCode>#,##0</c:formatCode>
                <c:ptCount val="8"/>
                <c:pt idx="0">
                  <c:v>380</c:v>
                </c:pt>
                <c:pt idx="1">
                  <c:v>380</c:v>
                </c:pt>
                <c:pt idx="2">
                  <c:v>380</c:v>
                </c:pt>
                <c:pt idx="3">
                  <c:v>395</c:v>
                </c:pt>
                <c:pt idx="4">
                  <c:v>392.5</c:v>
                </c:pt>
                <c:pt idx="5">
                  <c:v>400</c:v>
                </c:pt>
                <c:pt idx="6">
                  <c:v>400</c:v>
                </c:pt>
                <c:pt idx="7">
                  <c:v>400</c:v>
                </c:pt>
              </c:numCache>
            </c:numRef>
          </c:val>
          <c:smooth val="0"/>
        </c:ser>
        <c:ser>
          <c:idx val="2"/>
          <c:order val="2"/>
          <c:tx>
            <c:strRef>
              <c:f>'Perth &amp; Kinross'!$B$28</c:f>
              <c:strCache>
                <c:ptCount val="1"/>
                <c:pt idx="0">
                  <c:v>Mean</c:v>
                </c:pt>
              </c:strCache>
            </c:strRef>
          </c:tx>
          <c:cat>
            <c:numRef>
              <c:f>'Perth &amp; Kinross'!$C$25:$J$25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Kinross'!$C$28:$J$28</c:f>
              <c:numCache>
                <c:formatCode>#,##0</c:formatCode>
                <c:ptCount val="8"/>
                <c:pt idx="0">
                  <c:v>377.44</c:v>
                </c:pt>
                <c:pt idx="1">
                  <c:v>377.57</c:v>
                </c:pt>
                <c:pt idx="2">
                  <c:v>380.4</c:v>
                </c:pt>
                <c:pt idx="3">
                  <c:v>396.18</c:v>
                </c:pt>
                <c:pt idx="4">
                  <c:v>388.83</c:v>
                </c:pt>
                <c:pt idx="5">
                  <c:v>402.5</c:v>
                </c:pt>
                <c:pt idx="6">
                  <c:v>408.15</c:v>
                </c:pt>
                <c:pt idx="7">
                  <c:v>416.14</c:v>
                </c:pt>
              </c:numCache>
            </c:numRef>
          </c:val>
          <c:smooth val="0"/>
        </c:ser>
        <c:ser>
          <c:idx val="3"/>
          <c:order val="3"/>
          <c:tx>
            <c:strRef>
              <c:f>'Perth &amp; Kinross'!$B$29</c:f>
              <c:strCache>
                <c:ptCount val="1"/>
                <c:pt idx="0">
                  <c:v>Upper Quartile</c:v>
                </c:pt>
              </c:strCache>
            </c:strRef>
          </c:tx>
          <c:cat>
            <c:numRef>
              <c:f>'Perth &amp; Kinross'!$C$25:$J$25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Kinross'!$C$29:$J$29</c:f>
              <c:numCache>
                <c:formatCode>#,##0</c:formatCode>
                <c:ptCount val="8"/>
                <c:pt idx="0">
                  <c:v>400</c:v>
                </c:pt>
                <c:pt idx="1">
                  <c:v>400</c:v>
                </c:pt>
                <c:pt idx="2">
                  <c:v>400</c:v>
                </c:pt>
                <c:pt idx="3">
                  <c:v>420</c:v>
                </c:pt>
                <c:pt idx="4">
                  <c:v>420</c:v>
                </c:pt>
                <c:pt idx="5">
                  <c:v>425</c:v>
                </c:pt>
                <c:pt idx="6">
                  <c:v>430</c:v>
                </c:pt>
                <c:pt idx="7">
                  <c:v>435</c:v>
                </c:pt>
              </c:numCache>
            </c:numRef>
          </c:val>
          <c:smooth val="0"/>
        </c:ser>
        <c:dLbls>
          <c:showLegendKey val="0"/>
          <c:showVal val="0"/>
          <c:showCatName val="0"/>
          <c:showSerName val="0"/>
          <c:showPercent val="0"/>
          <c:showBubbleSize val="0"/>
        </c:dLbls>
        <c:marker val="1"/>
        <c:smooth val="0"/>
        <c:axId val="160275456"/>
        <c:axId val="160461568"/>
      </c:lineChart>
      <c:catAx>
        <c:axId val="160275456"/>
        <c:scaling>
          <c:orientation val="minMax"/>
        </c:scaling>
        <c:delete val="0"/>
        <c:axPos val="b"/>
        <c:numFmt formatCode="General" sourceLinked="1"/>
        <c:majorTickMark val="out"/>
        <c:minorTickMark val="none"/>
        <c:tickLblPos val="nextTo"/>
        <c:crossAx val="160461568"/>
        <c:crosses val="autoZero"/>
        <c:auto val="1"/>
        <c:lblAlgn val="ctr"/>
        <c:lblOffset val="100"/>
        <c:noMultiLvlLbl val="0"/>
      </c:catAx>
      <c:valAx>
        <c:axId val="160461568"/>
        <c:scaling>
          <c:orientation val="minMax"/>
          <c:min val="0"/>
        </c:scaling>
        <c:delete val="0"/>
        <c:axPos val="l"/>
        <c:majorGridlines/>
        <c:numFmt formatCode="#,##0" sourceLinked="1"/>
        <c:majorTickMark val="out"/>
        <c:minorTickMark val="none"/>
        <c:tickLblPos val="nextTo"/>
        <c:crossAx val="160275456"/>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5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'Perth &amp; Kinross'!$N$26</c:f>
              <c:strCache>
                <c:ptCount val="1"/>
                <c:pt idx="0">
                  <c:v>Lower Quartile</c:v>
                </c:pt>
              </c:strCache>
            </c:strRef>
          </c:tx>
          <c:cat>
            <c:numRef>
              <c:f>'Perth &amp; Kinross'!$O$25:$V$25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Kinross'!$O$26:$V$26</c:f>
              <c:numCache>
                <c:formatCode>#,##0</c:formatCode>
                <c:ptCount val="8"/>
                <c:pt idx="0">
                  <c:v>450</c:v>
                </c:pt>
                <c:pt idx="1">
                  <c:v>452.5</c:v>
                </c:pt>
                <c:pt idx="2">
                  <c:v>450</c:v>
                </c:pt>
                <c:pt idx="3">
                  <c:v>460</c:v>
                </c:pt>
                <c:pt idx="4">
                  <c:v>460</c:v>
                </c:pt>
                <c:pt idx="5">
                  <c:v>475</c:v>
                </c:pt>
                <c:pt idx="6">
                  <c:v>495</c:v>
                </c:pt>
                <c:pt idx="7">
                  <c:v>495</c:v>
                </c:pt>
              </c:numCache>
            </c:numRef>
          </c:val>
          <c:smooth val="0"/>
        </c:ser>
        <c:ser>
          <c:idx val="1"/>
          <c:order val="1"/>
          <c:tx>
            <c:strRef>
              <c:f>'Perth &amp; Kinross'!$N$27</c:f>
              <c:strCache>
                <c:ptCount val="1"/>
                <c:pt idx="0">
                  <c:v>Median</c:v>
                </c:pt>
              </c:strCache>
            </c:strRef>
          </c:tx>
          <c:cat>
            <c:numRef>
              <c:f>'Perth &amp; Kinross'!$O$25:$V$25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Kinross'!$O$27:$V$27</c:f>
              <c:numCache>
                <c:formatCode>#,##0</c:formatCode>
                <c:ptCount val="8"/>
                <c:pt idx="0">
                  <c:v>500</c:v>
                </c:pt>
                <c:pt idx="1">
                  <c:v>500</c:v>
                </c:pt>
                <c:pt idx="2">
                  <c:v>495</c:v>
                </c:pt>
                <c:pt idx="3">
                  <c:v>500</c:v>
                </c:pt>
                <c:pt idx="4">
                  <c:v>500</c:v>
                </c:pt>
                <c:pt idx="5">
                  <c:v>525</c:v>
                </c:pt>
                <c:pt idx="6">
                  <c:v>525</c:v>
                </c:pt>
                <c:pt idx="7">
                  <c:v>550</c:v>
                </c:pt>
              </c:numCache>
            </c:numRef>
          </c:val>
          <c:smooth val="0"/>
        </c:ser>
        <c:ser>
          <c:idx val="2"/>
          <c:order val="2"/>
          <c:tx>
            <c:strRef>
              <c:f>'Perth &amp; Kinross'!$N$28</c:f>
              <c:strCache>
                <c:ptCount val="1"/>
                <c:pt idx="0">
                  <c:v>Mean</c:v>
                </c:pt>
              </c:strCache>
            </c:strRef>
          </c:tx>
          <c:cat>
            <c:numRef>
              <c:f>'Perth &amp; Kinross'!$O$25:$V$25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Kinross'!$O$28:$V$28</c:f>
              <c:numCache>
                <c:formatCode>#,##0</c:formatCode>
                <c:ptCount val="8"/>
                <c:pt idx="0">
                  <c:v>506.44</c:v>
                </c:pt>
                <c:pt idx="1">
                  <c:v>512.44000000000005</c:v>
                </c:pt>
                <c:pt idx="2">
                  <c:v>504.82</c:v>
                </c:pt>
                <c:pt idx="3">
                  <c:v>518.61</c:v>
                </c:pt>
                <c:pt idx="4">
                  <c:v>520.45000000000005</c:v>
                </c:pt>
                <c:pt idx="5">
                  <c:v>528.99</c:v>
                </c:pt>
                <c:pt idx="6">
                  <c:v>539.95000000000005</c:v>
                </c:pt>
                <c:pt idx="7">
                  <c:v>549.21</c:v>
                </c:pt>
              </c:numCache>
            </c:numRef>
          </c:val>
          <c:smooth val="0"/>
        </c:ser>
        <c:ser>
          <c:idx val="3"/>
          <c:order val="3"/>
          <c:tx>
            <c:strRef>
              <c:f>'Perth &amp; Kinross'!$N$29</c:f>
              <c:strCache>
                <c:ptCount val="1"/>
                <c:pt idx="0">
                  <c:v>Upper Quartile</c:v>
                </c:pt>
              </c:strCache>
            </c:strRef>
          </c:tx>
          <c:cat>
            <c:numRef>
              <c:f>'Perth &amp; Kinross'!$O$25:$V$25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Kinross'!$O$29:$V$29</c:f>
              <c:numCache>
                <c:formatCode>#,##0</c:formatCode>
                <c:ptCount val="8"/>
                <c:pt idx="0">
                  <c:v>550</c:v>
                </c:pt>
                <c:pt idx="1">
                  <c:v>550</c:v>
                </c:pt>
                <c:pt idx="2">
                  <c:v>550</c:v>
                </c:pt>
                <c:pt idx="3">
                  <c:v>550</c:v>
                </c:pt>
                <c:pt idx="4">
                  <c:v>575</c:v>
                </c:pt>
                <c:pt idx="5">
                  <c:v>575</c:v>
                </c:pt>
                <c:pt idx="6">
                  <c:v>595</c:v>
                </c:pt>
                <c:pt idx="7">
                  <c:v>595</c:v>
                </c:pt>
              </c:numCache>
            </c:numRef>
          </c:val>
          <c:smooth val="0"/>
        </c:ser>
        <c:dLbls>
          <c:showLegendKey val="0"/>
          <c:showVal val="0"/>
          <c:showCatName val="0"/>
          <c:showSerName val="0"/>
          <c:showPercent val="0"/>
          <c:showBubbleSize val="0"/>
        </c:dLbls>
        <c:marker val="1"/>
        <c:smooth val="0"/>
        <c:axId val="160885376"/>
        <c:axId val="161771904"/>
      </c:lineChart>
      <c:catAx>
        <c:axId val="160885376"/>
        <c:scaling>
          <c:orientation val="minMax"/>
        </c:scaling>
        <c:delete val="0"/>
        <c:axPos val="b"/>
        <c:numFmt formatCode="General" sourceLinked="1"/>
        <c:majorTickMark val="out"/>
        <c:minorTickMark val="none"/>
        <c:tickLblPos val="nextTo"/>
        <c:crossAx val="161771904"/>
        <c:crosses val="autoZero"/>
        <c:auto val="1"/>
        <c:lblAlgn val="ctr"/>
        <c:lblOffset val="100"/>
        <c:noMultiLvlLbl val="0"/>
      </c:catAx>
      <c:valAx>
        <c:axId val="161771904"/>
        <c:scaling>
          <c:orientation val="minMax"/>
          <c:min val="0"/>
        </c:scaling>
        <c:delete val="0"/>
        <c:axPos val="l"/>
        <c:majorGridlines/>
        <c:numFmt formatCode="#,##0" sourceLinked="1"/>
        <c:majorTickMark val="out"/>
        <c:minorTickMark val="none"/>
        <c:tickLblPos val="nextTo"/>
        <c:crossAx val="16088537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5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'Perth &amp; Kinross'!$B$48</c:f>
              <c:strCache>
                <c:ptCount val="1"/>
                <c:pt idx="0">
                  <c:v>Lower Quartile</c:v>
                </c:pt>
              </c:strCache>
            </c:strRef>
          </c:tx>
          <c:cat>
            <c:numRef>
              <c:f>'Perth &amp; Kinross'!$C$47:$J$47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Kinross'!$C$48:$J$48</c:f>
              <c:numCache>
                <c:formatCode>#,##0</c:formatCode>
                <c:ptCount val="8"/>
                <c:pt idx="0">
                  <c:v>595</c:v>
                </c:pt>
                <c:pt idx="1">
                  <c:v>575</c:v>
                </c:pt>
                <c:pt idx="2">
                  <c:v>575</c:v>
                </c:pt>
                <c:pt idx="3">
                  <c:v>575</c:v>
                </c:pt>
                <c:pt idx="4">
                  <c:v>550</c:v>
                </c:pt>
                <c:pt idx="5">
                  <c:v>595</c:v>
                </c:pt>
                <c:pt idx="6">
                  <c:v>600</c:v>
                </c:pt>
                <c:pt idx="7">
                  <c:v>650</c:v>
                </c:pt>
              </c:numCache>
            </c:numRef>
          </c:val>
          <c:smooth val="0"/>
        </c:ser>
        <c:ser>
          <c:idx val="1"/>
          <c:order val="1"/>
          <c:tx>
            <c:strRef>
              <c:f>'Perth &amp; Kinross'!$B$49</c:f>
              <c:strCache>
                <c:ptCount val="1"/>
                <c:pt idx="0">
                  <c:v>Median</c:v>
                </c:pt>
              </c:strCache>
            </c:strRef>
          </c:tx>
          <c:cat>
            <c:numRef>
              <c:f>'Perth &amp; Kinross'!$C$47:$J$47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Kinross'!$C$49:$J$49</c:f>
              <c:numCache>
                <c:formatCode>#,##0</c:formatCode>
                <c:ptCount val="8"/>
                <c:pt idx="0">
                  <c:v>650</c:v>
                </c:pt>
                <c:pt idx="1">
                  <c:v>650</c:v>
                </c:pt>
                <c:pt idx="2">
                  <c:v>650</c:v>
                </c:pt>
                <c:pt idx="3">
                  <c:v>650</c:v>
                </c:pt>
                <c:pt idx="4">
                  <c:v>625</c:v>
                </c:pt>
                <c:pt idx="5">
                  <c:v>650</c:v>
                </c:pt>
                <c:pt idx="6">
                  <c:v>675</c:v>
                </c:pt>
                <c:pt idx="7">
                  <c:v>747.5</c:v>
                </c:pt>
              </c:numCache>
            </c:numRef>
          </c:val>
          <c:smooth val="0"/>
        </c:ser>
        <c:ser>
          <c:idx val="2"/>
          <c:order val="2"/>
          <c:tx>
            <c:strRef>
              <c:f>'Perth &amp; Kinross'!$B$50</c:f>
              <c:strCache>
                <c:ptCount val="1"/>
                <c:pt idx="0">
                  <c:v>Mean</c:v>
                </c:pt>
              </c:strCache>
            </c:strRef>
          </c:tx>
          <c:cat>
            <c:numRef>
              <c:f>'Perth &amp; Kinross'!$C$47:$J$47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Kinross'!$C$50:$J$50</c:f>
              <c:numCache>
                <c:formatCode>#,##0</c:formatCode>
                <c:ptCount val="8"/>
                <c:pt idx="0">
                  <c:v>647.27</c:v>
                </c:pt>
                <c:pt idx="1">
                  <c:v>646.58000000000004</c:v>
                </c:pt>
                <c:pt idx="2">
                  <c:v>639.04999999999995</c:v>
                </c:pt>
                <c:pt idx="3">
                  <c:v>665.03</c:v>
                </c:pt>
                <c:pt idx="4">
                  <c:v>639.44000000000005</c:v>
                </c:pt>
                <c:pt idx="5">
                  <c:v>679.55</c:v>
                </c:pt>
                <c:pt idx="6">
                  <c:v>699.52</c:v>
                </c:pt>
                <c:pt idx="7">
                  <c:v>754.41</c:v>
                </c:pt>
              </c:numCache>
            </c:numRef>
          </c:val>
          <c:smooth val="0"/>
        </c:ser>
        <c:ser>
          <c:idx val="3"/>
          <c:order val="3"/>
          <c:tx>
            <c:strRef>
              <c:f>'Perth &amp; Kinross'!$B$51</c:f>
              <c:strCache>
                <c:ptCount val="1"/>
                <c:pt idx="0">
                  <c:v>Upper Quartile</c:v>
                </c:pt>
              </c:strCache>
            </c:strRef>
          </c:tx>
          <c:cat>
            <c:numRef>
              <c:f>'Perth &amp; Kinross'!$C$47:$J$47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Kinross'!$C$51:$J$51</c:f>
              <c:numCache>
                <c:formatCode>#,##0</c:formatCode>
                <c:ptCount val="8"/>
                <c:pt idx="0">
                  <c:v>695</c:v>
                </c:pt>
                <c:pt idx="1">
                  <c:v>700</c:v>
                </c:pt>
                <c:pt idx="2">
                  <c:v>700</c:v>
                </c:pt>
                <c:pt idx="3">
                  <c:v>700</c:v>
                </c:pt>
                <c:pt idx="4">
                  <c:v>695</c:v>
                </c:pt>
                <c:pt idx="5">
                  <c:v>750</c:v>
                </c:pt>
                <c:pt idx="6">
                  <c:v>795</c:v>
                </c:pt>
                <c:pt idx="7">
                  <c:v>850</c:v>
                </c:pt>
              </c:numCache>
            </c:numRef>
          </c:val>
          <c:smooth val="0"/>
        </c:ser>
        <c:dLbls>
          <c:showLegendKey val="0"/>
          <c:showVal val="0"/>
          <c:showCatName val="0"/>
          <c:showSerName val="0"/>
          <c:showPercent val="0"/>
          <c:showBubbleSize val="0"/>
        </c:dLbls>
        <c:marker val="1"/>
        <c:smooth val="0"/>
        <c:axId val="161302784"/>
        <c:axId val="161312768"/>
      </c:lineChart>
      <c:catAx>
        <c:axId val="161302784"/>
        <c:scaling>
          <c:orientation val="minMax"/>
        </c:scaling>
        <c:delete val="0"/>
        <c:axPos val="b"/>
        <c:numFmt formatCode="General" sourceLinked="1"/>
        <c:majorTickMark val="out"/>
        <c:minorTickMark val="none"/>
        <c:tickLblPos val="nextTo"/>
        <c:crossAx val="161312768"/>
        <c:crosses val="autoZero"/>
        <c:auto val="1"/>
        <c:lblAlgn val="ctr"/>
        <c:lblOffset val="100"/>
        <c:noMultiLvlLbl val="0"/>
      </c:catAx>
      <c:valAx>
        <c:axId val="161312768"/>
        <c:scaling>
          <c:orientation val="minMax"/>
          <c:min val="0"/>
        </c:scaling>
        <c:delete val="0"/>
        <c:axPos val="l"/>
        <c:majorGridlines/>
        <c:numFmt formatCode="#,##0" sourceLinked="1"/>
        <c:majorTickMark val="out"/>
        <c:minorTickMark val="none"/>
        <c:tickLblPos val="nextTo"/>
        <c:crossAx val="161302784"/>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5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'Perth &amp; Kinross'!$N$48</c:f>
              <c:strCache>
                <c:ptCount val="1"/>
                <c:pt idx="0">
                  <c:v>Lower Quartile</c:v>
                </c:pt>
              </c:strCache>
            </c:strRef>
          </c:tx>
          <c:cat>
            <c:numRef>
              <c:f>'Perth &amp; Kinross'!$O$47:$V$47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Kinross'!$O$48:$V$48</c:f>
              <c:numCache>
                <c:formatCode>#,##0</c:formatCode>
                <c:ptCount val="8"/>
                <c:pt idx="0">
                  <c:v>750</c:v>
                </c:pt>
                <c:pt idx="1">
                  <c:v>750</c:v>
                </c:pt>
                <c:pt idx="2">
                  <c:v>725</c:v>
                </c:pt>
                <c:pt idx="3">
                  <c:v>762.5</c:v>
                </c:pt>
                <c:pt idx="4">
                  <c:v>725</c:v>
                </c:pt>
                <c:pt idx="5">
                  <c:v>862.5</c:v>
                </c:pt>
                <c:pt idx="6">
                  <c:v>850</c:v>
                </c:pt>
                <c:pt idx="7">
                  <c:v>900</c:v>
                </c:pt>
              </c:numCache>
            </c:numRef>
          </c:val>
          <c:smooth val="0"/>
        </c:ser>
        <c:ser>
          <c:idx val="1"/>
          <c:order val="1"/>
          <c:tx>
            <c:strRef>
              <c:f>'Perth &amp; Kinross'!$N$49</c:f>
              <c:strCache>
                <c:ptCount val="1"/>
                <c:pt idx="0">
                  <c:v>Median</c:v>
                </c:pt>
              </c:strCache>
            </c:strRef>
          </c:tx>
          <c:cat>
            <c:numRef>
              <c:f>'Perth &amp; Kinross'!$O$47:$V$47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Kinross'!$O$49:$V$49</c:f>
              <c:numCache>
                <c:formatCode>#,##0</c:formatCode>
                <c:ptCount val="8"/>
                <c:pt idx="0">
                  <c:v>850</c:v>
                </c:pt>
                <c:pt idx="1">
                  <c:v>875</c:v>
                </c:pt>
                <c:pt idx="2">
                  <c:v>850</c:v>
                </c:pt>
                <c:pt idx="3">
                  <c:v>895</c:v>
                </c:pt>
                <c:pt idx="4">
                  <c:v>885</c:v>
                </c:pt>
                <c:pt idx="5">
                  <c:v>972.5</c:v>
                </c:pt>
                <c:pt idx="6">
                  <c:v>950</c:v>
                </c:pt>
                <c:pt idx="7">
                  <c:v>970</c:v>
                </c:pt>
              </c:numCache>
            </c:numRef>
          </c:val>
          <c:smooth val="0"/>
        </c:ser>
        <c:ser>
          <c:idx val="2"/>
          <c:order val="2"/>
          <c:tx>
            <c:strRef>
              <c:f>'Perth &amp; Kinross'!$N$50</c:f>
              <c:strCache>
                <c:ptCount val="1"/>
                <c:pt idx="0">
                  <c:v>Mean</c:v>
                </c:pt>
              </c:strCache>
            </c:strRef>
          </c:tx>
          <c:cat>
            <c:numRef>
              <c:f>'Perth &amp; Kinross'!$O$47:$V$47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Kinross'!$O$50:$V$50</c:f>
              <c:numCache>
                <c:formatCode>#,##0</c:formatCode>
                <c:ptCount val="8"/>
                <c:pt idx="0">
                  <c:v>857.5</c:v>
                </c:pt>
                <c:pt idx="1">
                  <c:v>865.06</c:v>
                </c:pt>
                <c:pt idx="2">
                  <c:v>870.84</c:v>
                </c:pt>
                <c:pt idx="3">
                  <c:v>972.7</c:v>
                </c:pt>
                <c:pt idx="4">
                  <c:v>912.59</c:v>
                </c:pt>
                <c:pt idx="5">
                  <c:v>992.12</c:v>
                </c:pt>
                <c:pt idx="6">
                  <c:v>1018.04</c:v>
                </c:pt>
                <c:pt idx="7">
                  <c:v>1018.42</c:v>
                </c:pt>
              </c:numCache>
            </c:numRef>
          </c:val>
          <c:smooth val="0"/>
        </c:ser>
        <c:ser>
          <c:idx val="3"/>
          <c:order val="3"/>
          <c:tx>
            <c:strRef>
              <c:f>'Perth &amp; Kinross'!$N$51</c:f>
              <c:strCache>
                <c:ptCount val="1"/>
                <c:pt idx="0">
                  <c:v>Upper Quartile</c:v>
                </c:pt>
              </c:strCache>
            </c:strRef>
          </c:tx>
          <c:cat>
            <c:numRef>
              <c:f>'Perth &amp; Kinross'!$O$47:$V$47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Kinross'!$O$51:$V$51</c:f>
              <c:numCache>
                <c:formatCode>#,##0</c:formatCode>
                <c:ptCount val="8"/>
                <c:pt idx="0">
                  <c:v>995</c:v>
                </c:pt>
                <c:pt idx="1">
                  <c:v>975</c:v>
                </c:pt>
                <c:pt idx="2">
                  <c:v>995</c:v>
                </c:pt>
                <c:pt idx="3">
                  <c:v>1000</c:v>
                </c:pt>
                <c:pt idx="4">
                  <c:v>1000</c:v>
                </c:pt>
                <c:pt idx="5">
                  <c:v>1100</c:v>
                </c:pt>
                <c:pt idx="6">
                  <c:v>1100</c:v>
                </c:pt>
                <c:pt idx="7">
                  <c:v>1150</c:v>
                </c:pt>
              </c:numCache>
            </c:numRef>
          </c:val>
          <c:smooth val="0"/>
        </c:ser>
        <c:dLbls>
          <c:showLegendKey val="0"/>
          <c:showVal val="0"/>
          <c:showCatName val="0"/>
          <c:showSerName val="0"/>
          <c:showPercent val="0"/>
          <c:showBubbleSize val="0"/>
        </c:dLbls>
        <c:marker val="1"/>
        <c:smooth val="0"/>
        <c:axId val="162080640"/>
        <c:axId val="162082176"/>
      </c:lineChart>
      <c:catAx>
        <c:axId val="162080640"/>
        <c:scaling>
          <c:orientation val="minMax"/>
        </c:scaling>
        <c:delete val="0"/>
        <c:axPos val="b"/>
        <c:numFmt formatCode="General" sourceLinked="1"/>
        <c:majorTickMark val="out"/>
        <c:minorTickMark val="none"/>
        <c:tickLblPos val="nextTo"/>
        <c:crossAx val="162082176"/>
        <c:crosses val="autoZero"/>
        <c:auto val="1"/>
        <c:lblAlgn val="ctr"/>
        <c:lblOffset val="100"/>
        <c:noMultiLvlLbl val="0"/>
      </c:catAx>
      <c:valAx>
        <c:axId val="162082176"/>
        <c:scaling>
          <c:orientation val="minMax"/>
          <c:min val="0"/>
        </c:scaling>
        <c:delete val="0"/>
        <c:axPos val="l"/>
        <c:majorGridlines/>
        <c:numFmt formatCode="#,##0" sourceLinked="1"/>
        <c:majorTickMark val="out"/>
        <c:minorTickMark val="none"/>
        <c:tickLblPos val="nextTo"/>
        <c:crossAx val="162080640"/>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5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'Perth &amp; Kinross'!$B$70</c:f>
              <c:strCache>
                <c:ptCount val="1"/>
                <c:pt idx="0">
                  <c:v>Lower Quartile</c:v>
                </c:pt>
              </c:strCache>
            </c:strRef>
          </c:tx>
          <c:cat>
            <c:numRef>
              <c:f>'Perth &amp; Kinross'!$C$69:$J$69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Kinross'!$C$70:$J$70</c:f>
              <c:numCache>
                <c:formatCode>#,##0</c:formatCode>
                <c:ptCount val="8"/>
                <c:pt idx="0">
                  <c:v>235</c:v>
                </c:pt>
                <c:pt idx="1">
                  <c:v>235</c:v>
                </c:pt>
                <c:pt idx="2">
                  <c:v>236</c:v>
                </c:pt>
                <c:pt idx="3">
                  <c:v>250</c:v>
                </c:pt>
                <c:pt idx="4">
                  <c:v>250</c:v>
                </c:pt>
                <c:pt idx="5">
                  <c:v>254.17</c:v>
                </c:pt>
                <c:pt idx="6">
                  <c:v>250</c:v>
                </c:pt>
                <c:pt idx="7">
                  <c:v>272.62</c:v>
                </c:pt>
              </c:numCache>
            </c:numRef>
          </c:val>
          <c:smooth val="0"/>
        </c:ser>
        <c:ser>
          <c:idx val="1"/>
          <c:order val="1"/>
          <c:tx>
            <c:strRef>
              <c:f>'Perth &amp; Kinross'!$B$71</c:f>
              <c:strCache>
                <c:ptCount val="1"/>
                <c:pt idx="0">
                  <c:v>Median</c:v>
                </c:pt>
              </c:strCache>
            </c:strRef>
          </c:tx>
          <c:cat>
            <c:numRef>
              <c:f>'Perth &amp; Kinross'!$C$69:$J$69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Kinross'!$C$71:$J$71</c:f>
              <c:numCache>
                <c:formatCode>#,##0</c:formatCode>
                <c:ptCount val="8"/>
                <c:pt idx="0">
                  <c:v>260</c:v>
                </c:pt>
                <c:pt idx="1">
                  <c:v>265</c:v>
                </c:pt>
                <c:pt idx="2">
                  <c:v>253.33</c:v>
                </c:pt>
                <c:pt idx="3">
                  <c:v>280</c:v>
                </c:pt>
                <c:pt idx="4">
                  <c:v>256.67</c:v>
                </c:pt>
                <c:pt idx="5">
                  <c:v>291.07</c:v>
                </c:pt>
                <c:pt idx="6">
                  <c:v>291.07</c:v>
                </c:pt>
                <c:pt idx="7">
                  <c:v>300</c:v>
                </c:pt>
              </c:numCache>
            </c:numRef>
          </c:val>
          <c:smooth val="0"/>
        </c:ser>
        <c:ser>
          <c:idx val="2"/>
          <c:order val="2"/>
          <c:tx>
            <c:strRef>
              <c:f>'Perth &amp; Kinross'!$B$72</c:f>
              <c:strCache>
                <c:ptCount val="1"/>
                <c:pt idx="0">
                  <c:v>Mean</c:v>
                </c:pt>
              </c:strCache>
            </c:strRef>
          </c:tx>
          <c:cat>
            <c:numRef>
              <c:f>'Perth &amp; Kinross'!$C$69:$J$69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Kinross'!$C$72:$J$72</c:f>
              <c:numCache>
                <c:formatCode>#,##0</c:formatCode>
                <c:ptCount val="8"/>
                <c:pt idx="0">
                  <c:v>261.86</c:v>
                </c:pt>
                <c:pt idx="1">
                  <c:v>267.89</c:v>
                </c:pt>
                <c:pt idx="2">
                  <c:v>258.69</c:v>
                </c:pt>
                <c:pt idx="3">
                  <c:v>275.49</c:v>
                </c:pt>
                <c:pt idx="4">
                  <c:v>280.86</c:v>
                </c:pt>
                <c:pt idx="5">
                  <c:v>294.54000000000002</c:v>
                </c:pt>
                <c:pt idx="6">
                  <c:v>288.35000000000002</c:v>
                </c:pt>
                <c:pt idx="7">
                  <c:v>307.91000000000003</c:v>
                </c:pt>
              </c:numCache>
            </c:numRef>
          </c:val>
          <c:smooth val="0"/>
        </c:ser>
        <c:ser>
          <c:idx val="3"/>
          <c:order val="3"/>
          <c:tx>
            <c:strRef>
              <c:f>'Perth &amp; Kinross'!$B$73</c:f>
              <c:strCache>
                <c:ptCount val="1"/>
                <c:pt idx="0">
                  <c:v>Upper Quartile</c:v>
                </c:pt>
              </c:strCache>
            </c:strRef>
          </c:tx>
          <c:cat>
            <c:numRef>
              <c:f>'Perth &amp; Kinross'!$C$69:$J$69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Kinross'!$C$73:$J$73</c:f>
              <c:numCache>
                <c:formatCode>#,##0</c:formatCode>
                <c:ptCount val="8"/>
                <c:pt idx="0">
                  <c:v>285</c:v>
                </c:pt>
                <c:pt idx="1">
                  <c:v>300</c:v>
                </c:pt>
                <c:pt idx="2">
                  <c:v>283</c:v>
                </c:pt>
                <c:pt idx="3">
                  <c:v>300</c:v>
                </c:pt>
                <c:pt idx="4">
                  <c:v>300</c:v>
                </c:pt>
                <c:pt idx="5">
                  <c:v>330</c:v>
                </c:pt>
                <c:pt idx="6">
                  <c:v>300</c:v>
                </c:pt>
                <c:pt idx="7">
                  <c:v>325</c:v>
                </c:pt>
              </c:numCache>
            </c:numRef>
          </c:val>
          <c:smooth val="0"/>
        </c:ser>
        <c:dLbls>
          <c:showLegendKey val="0"/>
          <c:showVal val="0"/>
          <c:showCatName val="0"/>
          <c:showSerName val="0"/>
          <c:showPercent val="0"/>
          <c:showBubbleSize val="0"/>
        </c:dLbls>
        <c:marker val="1"/>
        <c:smooth val="0"/>
        <c:axId val="162117120"/>
        <c:axId val="162118656"/>
      </c:lineChart>
      <c:catAx>
        <c:axId val="162117120"/>
        <c:scaling>
          <c:orientation val="minMax"/>
        </c:scaling>
        <c:delete val="0"/>
        <c:axPos val="b"/>
        <c:numFmt formatCode="General" sourceLinked="1"/>
        <c:majorTickMark val="out"/>
        <c:minorTickMark val="none"/>
        <c:tickLblPos val="nextTo"/>
        <c:crossAx val="162118656"/>
        <c:crosses val="autoZero"/>
        <c:auto val="1"/>
        <c:lblAlgn val="ctr"/>
        <c:lblOffset val="100"/>
        <c:noMultiLvlLbl val="0"/>
      </c:catAx>
      <c:valAx>
        <c:axId val="162118656"/>
        <c:scaling>
          <c:orientation val="minMax"/>
          <c:min val="0"/>
        </c:scaling>
        <c:delete val="0"/>
        <c:axPos val="l"/>
        <c:majorGridlines/>
        <c:numFmt formatCode="#,##0" sourceLinked="1"/>
        <c:majorTickMark val="out"/>
        <c:minorTickMark val="none"/>
        <c:tickLblPos val="nextTo"/>
        <c:crossAx val="16211712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5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'Perth &amp; Kinross'!$N$70:$P$70</c:f>
              <c:strCache>
                <c:ptCount val="1"/>
                <c:pt idx="0">
                  <c:v>1 Bedroom </c:v>
                </c:pt>
              </c:strCache>
            </c:strRef>
          </c:tx>
          <c:invertIfNegative val="0"/>
          <c:cat>
            <c:numRef>
              <c:f>'Perth &amp; Kinross'!$Q$69:$X$69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Kinross'!$Q$70:$X$70</c:f>
              <c:numCache>
                <c:formatCode>0</c:formatCode>
                <c:ptCount val="8"/>
                <c:pt idx="0">
                  <c:v>176</c:v>
                </c:pt>
                <c:pt idx="1">
                  <c:v>212</c:v>
                </c:pt>
                <c:pt idx="2">
                  <c:v>210</c:v>
                </c:pt>
                <c:pt idx="3">
                  <c:v>165</c:v>
                </c:pt>
                <c:pt idx="4">
                  <c:v>200</c:v>
                </c:pt>
                <c:pt idx="5">
                  <c:v>201</c:v>
                </c:pt>
                <c:pt idx="6">
                  <c:v>240</c:v>
                </c:pt>
                <c:pt idx="7">
                  <c:v>241</c:v>
                </c:pt>
              </c:numCache>
            </c:numRef>
          </c:val>
        </c:ser>
        <c:ser>
          <c:idx val="1"/>
          <c:order val="1"/>
          <c:tx>
            <c:strRef>
              <c:f>'Perth &amp; Kinross'!$N$71:$P$71</c:f>
              <c:strCache>
                <c:ptCount val="1"/>
                <c:pt idx="0">
                  <c:v>2 Bedrooms</c:v>
                </c:pt>
              </c:strCache>
            </c:strRef>
          </c:tx>
          <c:invertIfNegative val="0"/>
          <c:cat>
            <c:numRef>
              <c:f>'Perth &amp; Kinross'!$Q$69:$X$69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Kinross'!$Q$71:$X$71</c:f>
              <c:numCache>
                <c:formatCode>0</c:formatCode>
                <c:ptCount val="8"/>
                <c:pt idx="0">
                  <c:v>379</c:v>
                </c:pt>
                <c:pt idx="1">
                  <c:v>472</c:v>
                </c:pt>
                <c:pt idx="2">
                  <c:v>516</c:v>
                </c:pt>
                <c:pt idx="3">
                  <c:v>419</c:v>
                </c:pt>
                <c:pt idx="4">
                  <c:v>462</c:v>
                </c:pt>
                <c:pt idx="5">
                  <c:v>442</c:v>
                </c:pt>
                <c:pt idx="6">
                  <c:v>424</c:v>
                </c:pt>
                <c:pt idx="7">
                  <c:v>422</c:v>
                </c:pt>
              </c:numCache>
            </c:numRef>
          </c:val>
        </c:ser>
        <c:ser>
          <c:idx val="2"/>
          <c:order val="2"/>
          <c:tx>
            <c:strRef>
              <c:f>'Perth &amp; Kinross'!$N$72:$P$72</c:f>
              <c:strCache>
                <c:ptCount val="1"/>
                <c:pt idx="0">
                  <c:v>3 Bedrooms</c:v>
                </c:pt>
              </c:strCache>
            </c:strRef>
          </c:tx>
          <c:invertIfNegative val="0"/>
          <c:cat>
            <c:numRef>
              <c:f>'Perth &amp; Kinross'!$Q$69:$X$69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Kinross'!$Q$72:$X$72</c:f>
              <c:numCache>
                <c:formatCode>0</c:formatCode>
                <c:ptCount val="8"/>
                <c:pt idx="0">
                  <c:v>161</c:v>
                </c:pt>
                <c:pt idx="1">
                  <c:v>218</c:v>
                </c:pt>
                <c:pt idx="2">
                  <c:v>213</c:v>
                </c:pt>
                <c:pt idx="3">
                  <c:v>153</c:v>
                </c:pt>
                <c:pt idx="4">
                  <c:v>179</c:v>
                </c:pt>
                <c:pt idx="5">
                  <c:v>133</c:v>
                </c:pt>
                <c:pt idx="6">
                  <c:v>138</c:v>
                </c:pt>
                <c:pt idx="7">
                  <c:v>118</c:v>
                </c:pt>
              </c:numCache>
            </c:numRef>
          </c:val>
        </c:ser>
        <c:ser>
          <c:idx val="3"/>
          <c:order val="3"/>
          <c:tx>
            <c:strRef>
              <c:f>'Perth &amp; Kinross'!$N$73:$P$73</c:f>
              <c:strCache>
                <c:ptCount val="1"/>
                <c:pt idx="0">
                  <c:v>4 Bedrooms</c:v>
                </c:pt>
              </c:strCache>
            </c:strRef>
          </c:tx>
          <c:invertIfNegative val="0"/>
          <c:cat>
            <c:numRef>
              <c:f>'Perth &amp; Kinross'!$Q$69:$X$69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Kinross'!$Q$73:$X$73</c:f>
              <c:numCache>
                <c:formatCode>0</c:formatCode>
                <c:ptCount val="8"/>
                <c:pt idx="0">
                  <c:v>62</c:v>
                </c:pt>
                <c:pt idx="1">
                  <c:v>78</c:v>
                </c:pt>
                <c:pt idx="2">
                  <c:v>77</c:v>
                </c:pt>
                <c:pt idx="3">
                  <c:v>76</c:v>
                </c:pt>
                <c:pt idx="4">
                  <c:v>66</c:v>
                </c:pt>
                <c:pt idx="5">
                  <c:v>52</c:v>
                </c:pt>
                <c:pt idx="6">
                  <c:v>47</c:v>
                </c:pt>
                <c:pt idx="7">
                  <c:v>38</c:v>
                </c:pt>
              </c:numCache>
            </c:numRef>
          </c:val>
        </c:ser>
        <c:ser>
          <c:idx val="4"/>
          <c:order val="4"/>
          <c:tx>
            <c:strRef>
              <c:f>'Perth &amp; Kinross'!$N$74:$P$74</c:f>
              <c:strCache>
                <c:ptCount val="1"/>
                <c:pt idx="0">
                  <c:v>1 Bedroom Shared</c:v>
                </c:pt>
              </c:strCache>
            </c:strRef>
          </c:tx>
          <c:invertIfNegative val="0"/>
          <c:cat>
            <c:numRef>
              <c:f>'Perth &amp; Kinross'!$Q$69:$X$69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Kinross'!$Q$74:$X$74</c:f>
              <c:numCache>
                <c:formatCode>0</c:formatCode>
                <c:ptCount val="8"/>
                <c:pt idx="0">
                  <c:v>49</c:v>
                </c:pt>
                <c:pt idx="1">
                  <c:v>54</c:v>
                </c:pt>
                <c:pt idx="2">
                  <c:v>69</c:v>
                </c:pt>
                <c:pt idx="3">
                  <c:v>69</c:v>
                </c:pt>
                <c:pt idx="4">
                  <c:v>54</c:v>
                </c:pt>
                <c:pt idx="5">
                  <c:v>49</c:v>
                </c:pt>
                <c:pt idx="6">
                  <c:v>64</c:v>
                </c:pt>
                <c:pt idx="7">
                  <c:v>82</c:v>
                </c:pt>
              </c:numCache>
            </c:numRef>
          </c:val>
        </c:ser>
        <c:dLbls>
          <c:showLegendKey val="0"/>
          <c:showVal val="0"/>
          <c:showCatName val="0"/>
          <c:showSerName val="0"/>
          <c:showPercent val="0"/>
          <c:showBubbleSize val="0"/>
        </c:dLbls>
        <c:gapWidth val="150"/>
        <c:overlap val="100"/>
        <c:axId val="161232768"/>
        <c:axId val="161234304"/>
      </c:barChart>
      <c:catAx>
        <c:axId val="161232768"/>
        <c:scaling>
          <c:orientation val="minMax"/>
        </c:scaling>
        <c:delete val="0"/>
        <c:axPos val="b"/>
        <c:numFmt formatCode="General" sourceLinked="1"/>
        <c:majorTickMark val="out"/>
        <c:minorTickMark val="none"/>
        <c:tickLblPos val="nextTo"/>
        <c:crossAx val="161234304"/>
        <c:crosses val="autoZero"/>
        <c:auto val="1"/>
        <c:lblAlgn val="ctr"/>
        <c:lblOffset val="100"/>
        <c:noMultiLvlLbl val="0"/>
      </c:catAx>
      <c:valAx>
        <c:axId val="161234304"/>
        <c:scaling>
          <c:orientation val="minMax"/>
        </c:scaling>
        <c:delete val="0"/>
        <c:axPos val="l"/>
        <c:majorGridlines/>
        <c:numFmt formatCode="0%" sourceLinked="1"/>
        <c:majorTickMark val="out"/>
        <c:minorTickMark val="none"/>
        <c:tickLblPos val="nextTo"/>
        <c:crossAx val="161232768"/>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5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'Perth &amp; Kinross'!$AI$93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5280206394155368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'Perth &amp; Kinross'!$AI$94</c:f>
              <c:strCache>
                <c:ptCount val="1"/>
                <c:pt idx="0">
                  <c:v>Perth and Kinross</c:v>
                </c:pt>
              </c:strCache>
            </c:strRef>
          </c:tx>
          <c:dLbls>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Kinross'!$AJ$94:$AQ$94</c:f>
              <c:numCache>
                <c:formatCode>0</c:formatCode>
                <c:ptCount val="8"/>
                <c:pt idx="0">
                  <c:v>506.44</c:v>
                </c:pt>
                <c:pt idx="1">
                  <c:v>512.44000000000005</c:v>
                </c:pt>
                <c:pt idx="2">
                  <c:v>504.82</c:v>
                </c:pt>
                <c:pt idx="3">
                  <c:v>518.61</c:v>
                </c:pt>
                <c:pt idx="4">
                  <c:v>520.45000000000005</c:v>
                </c:pt>
                <c:pt idx="5">
                  <c:v>528.99</c:v>
                </c:pt>
                <c:pt idx="6">
                  <c:v>539.95000000000005</c:v>
                </c:pt>
                <c:pt idx="7">
                  <c:v>549.21</c:v>
                </c:pt>
              </c:numCache>
            </c:numRef>
          </c:val>
          <c:smooth val="0"/>
        </c:ser>
        <c:dLbls>
          <c:showLegendKey val="0"/>
          <c:showVal val="0"/>
          <c:showCatName val="0"/>
          <c:showSerName val="0"/>
          <c:showPercent val="0"/>
          <c:showBubbleSize val="0"/>
        </c:dLbls>
        <c:marker val="1"/>
        <c:smooth val="0"/>
        <c:axId val="162206464"/>
        <c:axId val="162208000"/>
      </c:lineChart>
      <c:catAx>
        <c:axId val="162206464"/>
        <c:scaling>
          <c:orientation val="minMax"/>
        </c:scaling>
        <c:delete val="0"/>
        <c:axPos val="b"/>
        <c:numFmt formatCode="General" sourceLinked="1"/>
        <c:majorTickMark val="out"/>
        <c:minorTickMark val="none"/>
        <c:tickLblPos val="nextTo"/>
        <c:crossAx val="162208000"/>
        <c:crosses val="autoZero"/>
        <c:auto val="1"/>
        <c:lblAlgn val="ctr"/>
        <c:lblOffset val="100"/>
        <c:noMultiLvlLbl val="0"/>
      </c:catAx>
      <c:valAx>
        <c:axId val="162208000"/>
        <c:scaling>
          <c:orientation val="minMax"/>
        </c:scaling>
        <c:delete val="0"/>
        <c:axPos val="l"/>
        <c:majorGridlines/>
        <c:numFmt formatCode="#,##0" sourceLinked="1"/>
        <c:majorTickMark val="out"/>
        <c:minorTickMark val="none"/>
        <c:tickLblPos val="nextTo"/>
        <c:crossAx val="162206464"/>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5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'Perth &amp; Kinross'!$B$26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Kinross'!$C$26:$J$26</c:f>
              <c:numCache>
                <c:formatCode>#,##0</c:formatCode>
                <c:ptCount val="8"/>
                <c:pt idx="0">
                  <c:v>350</c:v>
                </c:pt>
                <c:pt idx="1">
                  <c:v>350</c:v>
                </c:pt>
                <c:pt idx="2">
                  <c:v>350</c:v>
                </c:pt>
                <c:pt idx="3">
                  <c:v>365</c:v>
                </c:pt>
                <c:pt idx="4">
                  <c:v>360</c:v>
                </c:pt>
                <c:pt idx="5">
                  <c:v>375</c:v>
                </c:pt>
                <c:pt idx="6">
                  <c:v>380</c:v>
                </c:pt>
                <c:pt idx="7">
                  <c:v>395</c:v>
                </c:pt>
              </c:numCache>
            </c:numRef>
          </c:val>
          <c:smooth val="0"/>
        </c:ser>
        <c:ser>
          <c:idx val="1"/>
          <c:order val="1"/>
          <c:tx>
            <c:strRef>
              <c:f>'Perth &amp; Kinross'!$B$27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Kinross'!$C$27:$J$27</c:f>
              <c:numCache>
                <c:formatCode>#,##0</c:formatCode>
                <c:ptCount val="8"/>
                <c:pt idx="0">
                  <c:v>380</c:v>
                </c:pt>
                <c:pt idx="1">
                  <c:v>380</c:v>
                </c:pt>
                <c:pt idx="2">
                  <c:v>380</c:v>
                </c:pt>
                <c:pt idx="3">
                  <c:v>395</c:v>
                </c:pt>
                <c:pt idx="4">
                  <c:v>392.5</c:v>
                </c:pt>
                <c:pt idx="5">
                  <c:v>400</c:v>
                </c:pt>
                <c:pt idx="6">
                  <c:v>400</c:v>
                </c:pt>
                <c:pt idx="7">
                  <c:v>400</c:v>
                </c:pt>
              </c:numCache>
            </c:numRef>
          </c:val>
          <c:smooth val="0"/>
        </c:ser>
        <c:ser>
          <c:idx val="2"/>
          <c:order val="2"/>
          <c:tx>
            <c:strRef>
              <c:f>'Perth &amp; Kinross'!$B$28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Kinross'!$C$28:$J$28</c:f>
              <c:numCache>
                <c:formatCode>#,##0</c:formatCode>
                <c:ptCount val="8"/>
                <c:pt idx="0">
                  <c:v>377.44</c:v>
                </c:pt>
                <c:pt idx="1">
                  <c:v>377.57</c:v>
                </c:pt>
                <c:pt idx="2">
                  <c:v>380.4</c:v>
                </c:pt>
                <c:pt idx="3">
                  <c:v>396.18</c:v>
                </c:pt>
                <c:pt idx="4">
                  <c:v>388.83</c:v>
                </c:pt>
                <c:pt idx="5">
                  <c:v>402.5</c:v>
                </c:pt>
                <c:pt idx="6">
                  <c:v>408.15</c:v>
                </c:pt>
                <c:pt idx="7">
                  <c:v>416.14</c:v>
                </c:pt>
              </c:numCache>
            </c:numRef>
          </c:val>
          <c:smooth val="0"/>
        </c:ser>
        <c:ser>
          <c:idx val="3"/>
          <c:order val="3"/>
          <c:tx>
            <c:strRef>
              <c:f>'Perth &amp; Kinross'!$B$29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Kinross'!$C$29:$J$29</c:f>
              <c:numCache>
                <c:formatCode>#,##0</c:formatCode>
                <c:ptCount val="8"/>
                <c:pt idx="0">
                  <c:v>400</c:v>
                </c:pt>
                <c:pt idx="1">
                  <c:v>400</c:v>
                </c:pt>
                <c:pt idx="2">
                  <c:v>400</c:v>
                </c:pt>
                <c:pt idx="3">
                  <c:v>420</c:v>
                </c:pt>
                <c:pt idx="4">
                  <c:v>420</c:v>
                </c:pt>
                <c:pt idx="5">
                  <c:v>425</c:v>
                </c:pt>
                <c:pt idx="6">
                  <c:v>430</c:v>
                </c:pt>
                <c:pt idx="7">
                  <c:v>435</c:v>
                </c:pt>
              </c:numCache>
            </c:numRef>
          </c:val>
          <c:smooth val="0"/>
        </c:ser>
        <c:dLbls>
          <c:showLegendKey val="0"/>
          <c:showVal val="0"/>
          <c:showCatName val="0"/>
          <c:showSerName val="0"/>
          <c:showPercent val="0"/>
          <c:showBubbleSize val="0"/>
        </c:dLbls>
        <c:marker val="1"/>
        <c:smooth val="0"/>
        <c:axId val="162247424"/>
        <c:axId val="162248960"/>
      </c:lineChart>
      <c:catAx>
        <c:axId val="162247424"/>
        <c:scaling>
          <c:orientation val="minMax"/>
        </c:scaling>
        <c:delete val="0"/>
        <c:axPos val="b"/>
        <c:numFmt formatCode="General" sourceLinked="1"/>
        <c:majorTickMark val="out"/>
        <c:minorTickMark val="none"/>
        <c:tickLblPos val="nextTo"/>
        <c:crossAx val="162248960"/>
        <c:crosses val="autoZero"/>
        <c:auto val="1"/>
        <c:lblAlgn val="ctr"/>
        <c:lblOffset val="100"/>
        <c:noMultiLvlLbl val="0"/>
      </c:catAx>
      <c:valAx>
        <c:axId val="162248960"/>
        <c:scaling>
          <c:orientation val="minMax"/>
          <c:min val="0"/>
        </c:scaling>
        <c:delete val="0"/>
        <c:axPos val="l"/>
        <c:majorGridlines/>
        <c:numFmt formatCode="#,##0" sourceLinked="1"/>
        <c:majorTickMark val="out"/>
        <c:minorTickMark val="none"/>
        <c:tickLblPos val="nextTo"/>
        <c:crossAx val="162247424"/>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5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'Perth &amp; Kinross'!$N$26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Kinross'!$O$26:$V$26</c:f>
              <c:numCache>
                <c:formatCode>#,##0</c:formatCode>
                <c:ptCount val="8"/>
                <c:pt idx="0">
                  <c:v>450</c:v>
                </c:pt>
                <c:pt idx="1">
                  <c:v>452.5</c:v>
                </c:pt>
                <c:pt idx="2">
                  <c:v>450</c:v>
                </c:pt>
                <c:pt idx="3">
                  <c:v>460</c:v>
                </c:pt>
                <c:pt idx="4">
                  <c:v>460</c:v>
                </c:pt>
                <c:pt idx="5">
                  <c:v>475</c:v>
                </c:pt>
                <c:pt idx="6">
                  <c:v>495</c:v>
                </c:pt>
                <c:pt idx="7">
                  <c:v>495</c:v>
                </c:pt>
              </c:numCache>
            </c:numRef>
          </c:val>
          <c:smooth val="0"/>
        </c:ser>
        <c:ser>
          <c:idx val="1"/>
          <c:order val="1"/>
          <c:tx>
            <c:strRef>
              <c:f>'Perth &amp; Kinross'!$N$27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Kinross'!$O$27:$V$27</c:f>
              <c:numCache>
                <c:formatCode>#,##0</c:formatCode>
                <c:ptCount val="8"/>
                <c:pt idx="0">
                  <c:v>500</c:v>
                </c:pt>
                <c:pt idx="1">
                  <c:v>500</c:v>
                </c:pt>
                <c:pt idx="2">
                  <c:v>495</c:v>
                </c:pt>
                <c:pt idx="3">
                  <c:v>500</c:v>
                </c:pt>
                <c:pt idx="4">
                  <c:v>500</c:v>
                </c:pt>
                <c:pt idx="5">
                  <c:v>525</c:v>
                </c:pt>
                <c:pt idx="6">
                  <c:v>525</c:v>
                </c:pt>
                <c:pt idx="7">
                  <c:v>550</c:v>
                </c:pt>
              </c:numCache>
            </c:numRef>
          </c:val>
          <c:smooth val="0"/>
        </c:ser>
        <c:ser>
          <c:idx val="2"/>
          <c:order val="2"/>
          <c:tx>
            <c:strRef>
              <c:f>'Perth &amp; Kinross'!$N$28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Kinross'!$O$28:$V$28</c:f>
              <c:numCache>
                <c:formatCode>#,##0</c:formatCode>
                <c:ptCount val="8"/>
                <c:pt idx="0">
                  <c:v>506.44</c:v>
                </c:pt>
                <c:pt idx="1">
                  <c:v>512.44000000000005</c:v>
                </c:pt>
                <c:pt idx="2">
                  <c:v>504.82</c:v>
                </c:pt>
                <c:pt idx="3">
                  <c:v>518.61</c:v>
                </c:pt>
                <c:pt idx="4">
                  <c:v>520.45000000000005</c:v>
                </c:pt>
                <c:pt idx="5">
                  <c:v>528.99</c:v>
                </c:pt>
                <c:pt idx="6">
                  <c:v>539.95000000000005</c:v>
                </c:pt>
                <c:pt idx="7">
                  <c:v>549.21</c:v>
                </c:pt>
              </c:numCache>
            </c:numRef>
          </c:val>
          <c:smooth val="0"/>
        </c:ser>
        <c:ser>
          <c:idx val="3"/>
          <c:order val="3"/>
          <c:tx>
            <c:strRef>
              <c:f>'Perth &amp; Kinross'!$N$29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Kinross'!$O$29:$V$29</c:f>
              <c:numCache>
                <c:formatCode>#,##0</c:formatCode>
                <c:ptCount val="8"/>
                <c:pt idx="0">
                  <c:v>550</c:v>
                </c:pt>
                <c:pt idx="1">
                  <c:v>550</c:v>
                </c:pt>
                <c:pt idx="2">
                  <c:v>550</c:v>
                </c:pt>
                <c:pt idx="3">
                  <c:v>550</c:v>
                </c:pt>
                <c:pt idx="4">
                  <c:v>575</c:v>
                </c:pt>
                <c:pt idx="5">
                  <c:v>575</c:v>
                </c:pt>
                <c:pt idx="6">
                  <c:v>595</c:v>
                </c:pt>
                <c:pt idx="7">
                  <c:v>595</c:v>
                </c:pt>
              </c:numCache>
            </c:numRef>
          </c:val>
          <c:smooth val="0"/>
        </c:ser>
        <c:dLbls>
          <c:showLegendKey val="0"/>
          <c:showVal val="0"/>
          <c:showCatName val="0"/>
          <c:showSerName val="0"/>
          <c:showPercent val="0"/>
          <c:showBubbleSize val="0"/>
        </c:dLbls>
        <c:marker val="1"/>
        <c:smooth val="0"/>
        <c:axId val="162300288"/>
        <c:axId val="162301824"/>
      </c:lineChart>
      <c:catAx>
        <c:axId val="162300288"/>
        <c:scaling>
          <c:orientation val="minMax"/>
        </c:scaling>
        <c:delete val="0"/>
        <c:axPos val="b"/>
        <c:numFmt formatCode="General" sourceLinked="1"/>
        <c:majorTickMark val="out"/>
        <c:minorTickMark val="none"/>
        <c:tickLblPos val="nextTo"/>
        <c:crossAx val="162301824"/>
        <c:crosses val="autoZero"/>
        <c:auto val="1"/>
        <c:lblAlgn val="ctr"/>
        <c:lblOffset val="100"/>
        <c:noMultiLvlLbl val="0"/>
      </c:catAx>
      <c:valAx>
        <c:axId val="162301824"/>
        <c:scaling>
          <c:orientation val="minMax"/>
          <c:min val="0"/>
        </c:scaling>
        <c:delete val="0"/>
        <c:axPos val="l"/>
        <c:majorGridlines/>
        <c:numFmt formatCode="#,##0" sourceLinked="1"/>
        <c:majorTickMark val="out"/>
        <c:minorTickMark val="none"/>
        <c:tickLblPos val="nextTo"/>
        <c:crossAx val="162300288"/>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'Perth &amp; Kinross'!$B$48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Kinross'!$C$48:$J$48</c:f>
              <c:numCache>
                <c:formatCode>#,##0</c:formatCode>
                <c:ptCount val="8"/>
                <c:pt idx="0">
                  <c:v>595</c:v>
                </c:pt>
                <c:pt idx="1">
                  <c:v>575</c:v>
                </c:pt>
                <c:pt idx="2">
                  <c:v>575</c:v>
                </c:pt>
                <c:pt idx="3">
                  <c:v>575</c:v>
                </c:pt>
                <c:pt idx="4">
                  <c:v>550</c:v>
                </c:pt>
                <c:pt idx="5">
                  <c:v>595</c:v>
                </c:pt>
                <c:pt idx="6">
                  <c:v>600</c:v>
                </c:pt>
                <c:pt idx="7">
                  <c:v>650</c:v>
                </c:pt>
              </c:numCache>
            </c:numRef>
          </c:val>
          <c:smooth val="0"/>
        </c:ser>
        <c:ser>
          <c:idx val="1"/>
          <c:order val="1"/>
          <c:tx>
            <c:strRef>
              <c:f>'Perth &amp; Kinross'!$B$49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Kinross'!$C$49:$J$49</c:f>
              <c:numCache>
                <c:formatCode>#,##0</c:formatCode>
                <c:ptCount val="8"/>
                <c:pt idx="0">
                  <c:v>650</c:v>
                </c:pt>
                <c:pt idx="1">
                  <c:v>650</c:v>
                </c:pt>
                <c:pt idx="2">
                  <c:v>650</c:v>
                </c:pt>
                <c:pt idx="3">
                  <c:v>650</c:v>
                </c:pt>
                <c:pt idx="4">
                  <c:v>625</c:v>
                </c:pt>
                <c:pt idx="5">
                  <c:v>650</c:v>
                </c:pt>
                <c:pt idx="6">
                  <c:v>675</c:v>
                </c:pt>
                <c:pt idx="7">
                  <c:v>747.5</c:v>
                </c:pt>
              </c:numCache>
            </c:numRef>
          </c:val>
          <c:smooth val="0"/>
        </c:ser>
        <c:ser>
          <c:idx val="2"/>
          <c:order val="2"/>
          <c:tx>
            <c:strRef>
              <c:f>'Perth &amp; Kinross'!$B$50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Kinross'!$C$50:$J$50</c:f>
              <c:numCache>
                <c:formatCode>#,##0</c:formatCode>
                <c:ptCount val="8"/>
                <c:pt idx="0">
                  <c:v>647.27</c:v>
                </c:pt>
                <c:pt idx="1">
                  <c:v>646.58000000000004</c:v>
                </c:pt>
                <c:pt idx="2">
                  <c:v>639.04999999999995</c:v>
                </c:pt>
                <c:pt idx="3">
                  <c:v>665.03</c:v>
                </c:pt>
                <c:pt idx="4">
                  <c:v>639.44000000000005</c:v>
                </c:pt>
                <c:pt idx="5">
                  <c:v>679.55</c:v>
                </c:pt>
                <c:pt idx="6">
                  <c:v>699.52</c:v>
                </c:pt>
                <c:pt idx="7">
                  <c:v>754.41</c:v>
                </c:pt>
              </c:numCache>
            </c:numRef>
          </c:val>
          <c:smooth val="0"/>
        </c:ser>
        <c:ser>
          <c:idx val="3"/>
          <c:order val="3"/>
          <c:tx>
            <c:strRef>
              <c:f>'Perth &amp; Kinross'!$B$51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Kinross'!$C$51:$J$51</c:f>
              <c:numCache>
                <c:formatCode>#,##0</c:formatCode>
                <c:ptCount val="8"/>
                <c:pt idx="0">
                  <c:v>695</c:v>
                </c:pt>
                <c:pt idx="1">
                  <c:v>700</c:v>
                </c:pt>
                <c:pt idx="2">
                  <c:v>700</c:v>
                </c:pt>
                <c:pt idx="3">
                  <c:v>700</c:v>
                </c:pt>
                <c:pt idx="4">
                  <c:v>695</c:v>
                </c:pt>
                <c:pt idx="5">
                  <c:v>750</c:v>
                </c:pt>
                <c:pt idx="6">
                  <c:v>795</c:v>
                </c:pt>
                <c:pt idx="7">
                  <c:v>850</c:v>
                </c:pt>
              </c:numCache>
            </c:numRef>
          </c:val>
          <c:smooth val="0"/>
        </c:ser>
        <c:dLbls>
          <c:showLegendKey val="0"/>
          <c:showVal val="0"/>
          <c:showCatName val="0"/>
          <c:showSerName val="0"/>
          <c:showPercent val="0"/>
          <c:showBubbleSize val="0"/>
        </c:dLbls>
        <c:marker val="1"/>
        <c:smooth val="0"/>
        <c:axId val="162328576"/>
        <c:axId val="162330112"/>
      </c:lineChart>
      <c:catAx>
        <c:axId val="162328576"/>
        <c:scaling>
          <c:orientation val="minMax"/>
        </c:scaling>
        <c:delete val="0"/>
        <c:axPos val="b"/>
        <c:numFmt formatCode="General" sourceLinked="1"/>
        <c:majorTickMark val="out"/>
        <c:minorTickMark val="none"/>
        <c:tickLblPos val="nextTo"/>
        <c:crossAx val="162330112"/>
        <c:crosses val="autoZero"/>
        <c:auto val="1"/>
        <c:lblAlgn val="ctr"/>
        <c:lblOffset val="100"/>
        <c:noMultiLvlLbl val="0"/>
      </c:catAx>
      <c:valAx>
        <c:axId val="162330112"/>
        <c:scaling>
          <c:orientation val="minMax"/>
          <c:min val="0"/>
        </c:scaling>
        <c:delete val="0"/>
        <c:axPos val="l"/>
        <c:majorGridlines/>
        <c:numFmt formatCode="#,##0" sourceLinked="1"/>
        <c:majorTickMark val="out"/>
        <c:minorTickMark val="none"/>
        <c:tickLblPos val="nextTo"/>
        <c:crossAx val="162328576"/>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'Perth &amp; Kinross'!$N$48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Kinross'!$O$48:$V$48</c:f>
              <c:numCache>
                <c:formatCode>#,##0</c:formatCode>
                <c:ptCount val="8"/>
                <c:pt idx="0">
                  <c:v>750</c:v>
                </c:pt>
                <c:pt idx="1">
                  <c:v>750</c:v>
                </c:pt>
                <c:pt idx="2">
                  <c:v>725</c:v>
                </c:pt>
                <c:pt idx="3">
                  <c:v>762.5</c:v>
                </c:pt>
                <c:pt idx="4">
                  <c:v>725</c:v>
                </c:pt>
                <c:pt idx="5">
                  <c:v>862.5</c:v>
                </c:pt>
                <c:pt idx="6">
                  <c:v>850</c:v>
                </c:pt>
                <c:pt idx="7">
                  <c:v>900</c:v>
                </c:pt>
              </c:numCache>
            </c:numRef>
          </c:val>
          <c:smooth val="0"/>
        </c:ser>
        <c:ser>
          <c:idx val="1"/>
          <c:order val="1"/>
          <c:tx>
            <c:strRef>
              <c:f>'Perth &amp; Kinross'!$N$49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Kinross'!$O$49:$V$49</c:f>
              <c:numCache>
                <c:formatCode>#,##0</c:formatCode>
                <c:ptCount val="8"/>
                <c:pt idx="0">
                  <c:v>850</c:v>
                </c:pt>
                <c:pt idx="1">
                  <c:v>875</c:v>
                </c:pt>
                <c:pt idx="2">
                  <c:v>850</c:v>
                </c:pt>
                <c:pt idx="3">
                  <c:v>895</c:v>
                </c:pt>
                <c:pt idx="4">
                  <c:v>885</c:v>
                </c:pt>
                <c:pt idx="5">
                  <c:v>972.5</c:v>
                </c:pt>
                <c:pt idx="6">
                  <c:v>950</c:v>
                </c:pt>
                <c:pt idx="7">
                  <c:v>970</c:v>
                </c:pt>
              </c:numCache>
            </c:numRef>
          </c:val>
          <c:smooth val="0"/>
        </c:ser>
        <c:ser>
          <c:idx val="2"/>
          <c:order val="2"/>
          <c:tx>
            <c:strRef>
              <c:f>'Perth &amp; Kinross'!$N$50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Kinross'!$O$50:$V$50</c:f>
              <c:numCache>
                <c:formatCode>#,##0</c:formatCode>
                <c:ptCount val="8"/>
                <c:pt idx="0">
                  <c:v>857.5</c:v>
                </c:pt>
                <c:pt idx="1">
                  <c:v>865.06</c:v>
                </c:pt>
                <c:pt idx="2">
                  <c:v>870.84</c:v>
                </c:pt>
                <c:pt idx="3">
                  <c:v>972.7</c:v>
                </c:pt>
                <c:pt idx="4">
                  <c:v>912.59</c:v>
                </c:pt>
                <c:pt idx="5">
                  <c:v>992.12</c:v>
                </c:pt>
                <c:pt idx="6">
                  <c:v>1018.04</c:v>
                </c:pt>
                <c:pt idx="7">
                  <c:v>1018.42</c:v>
                </c:pt>
              </c:numCache>
            </c:numRef>
          </c:val>
          <c:smooth val="0"/>
        </c:ser>
        <c:ser>
          <c:idx val="3"/>
          <c:order val="3"/>
          <c:tx>
            <c:strRef>
              <c:f>'Perth &amp; Kinross'!$N$51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Kinross'!$O$51:$V$51</c:f>
              <c:numCache>
                <c:formatCode>#,##0</c:formatCode>
                <c:ptCount val="8"/>
                <c:pt idx="0">
                  <c:v>995</c:v>
                </c:pt>
                <c:pt idx="1">
                  <c:v>975</c:v>
                </c:pt>
                <c:pt idx="2">
                  <c:v>995</c:v>
                </c:pt>
                <c:pt idx="3">
                  <c:v>1000</c:v>
                </c:pt>
                <c:pt idx="4">
                  <c:v>1000</c:v>
                </c:pt>
                <c:pt idx="5">
                  <c:v>1100</c:v>
                </c:pt>
                <c:pt idx="6">
                  <c:v>1100</c:v>
                </c:pt>
                <c:pt idx="7">
                  <c:v>1150</c:v>
                </c:pt>
              </c:numCache>
            </c:numRef>
          </c:val>
          <c:smooth val="0"/>
        </c:ser>
        <c:dLbls>
          <c:showLegendKey val="0"/>
          <c:showVal val="0"/>
          <c:showCatName val="0"/>
          <c:showSerName val="0"/>
          <c:showPercent val="0"/>
          <c:showBubbleSize val="0"/>
        </c:dLbls>
        <c:marker val="1"/>
        <c:smooth val="0"/>
        <c:axId val="162426240"/>
        <c:axId val="162432128"/>
      </c:lineChart>
      <c:catAx>
        <c:axId val="162426240"/>
        <c:scaling>
          <c:orientation val="minMax"/>
        </c:scaling>
        <c:delete val="0"/>
        <c:axPos val="b"/>
        <c:numFmt formatCode="General" sourceLinked="1"/>
        <c:majorTickMark val="out"/>
        <c:minorTickMark val="none"/>
        <c:tickLblPos val="nextTo"/>
        <c:crossAx val="162432128"/>
        <c:crosses val="autoZero"/>
        <c:auto val="1"/>
        <c:lblAlgn val="ctr"/>
        <c:lblOffset val="100"/>
        <c:noMultiLvlLbl val="0"/>
      </c:catAx>
      <c:valAx>
        <c:axId val="162432128"/>
        <c:scaling>
          <c:orientation val="minMax"/>
          <c:min val="0"/>
        </c:scaling>
        <c:delete val="0"/>
        <c:axPos val="l"/>
        <c:majorGridlines/>
        <c:numFmt formatCode="#,##0" sourceLinked="1"/>
        <c:majorTickMark val="out"/>
        <c:minorTickMark val="none"/>
        <c:tickLblPos val="nextTo"/>
        <c:crossAx val="162426240"/>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'Perth &amp; Kinross'!$B$70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Kinross'!$C$70:$J$70</c:f>
              <c:numCache>
                <c:formatCode>#,##0</c:formatCode>
                <c:ptCount val="8"/>
                <c:pt idx="0">
                  <c:v>235</c:v>
                </c:pt>
                <c:pt idx="1">
                  <c:v>235</c:v>
                </c:pt>
                <c:pt idx="2">
                  <c:v>236</c:v>
                </c:pt>
                <c:pt idx="3">
                  <c:v>250</c:v>
                </c:pt>
                <c:pt idx="4">
                  <c:v>250</c:v>
                </c:pt>
                <c:pt idx="5">
                  <c:v>254.17</c:v>
                </c:pt>
                <c:pt idx="6">
                  <c:v>250</c:v>
                </c:pt>
                <c:pt idx="7">
                  <c:v>272.62</c:v>
                </c:pt>
              </c:numCache>
            </c:numRef>
          </c:val>
          <c:smooth val="0"/>
        </c:ser>
        <c:ser>
          <c:idx val="1"/>
          <c:order val="1"/>
          <c:tx>
            <c:strRef>
              <c:f>'Perth &amp; Kinross'!$B$71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Kinross'!$C$71:$J$71</c:f>
              <c:numCache>
                <c:formatCode>#,##0</c:formatCode>
                <c:ptCount val="8"/>
                <c:pt idx="0">
                  <c:v>260</c:v>
                </c:pt>
                <c:pt idx="1">
                  <c:v>265</c:v>
                </c:pt>
                <c:pt idx="2">
                  <c:v>253.33</c:v>
                </c:pt>
                <c:pt idx="3">
                  <c:v>280</c:v>
                </c:pt>
                <c:pt idx="4">
                  <c:v>256.67</c:v>
                </c:pt>
                <c:pt idx="5">
                  <c:v>291.07</c:v>
                </c:pt>
                <c:pt idx="6">
                  <c:v>291.07</c:v>
                </c:pt>
                <c:pt idx="7">
                  <c:v>300</c:v>
                </c:pt>
              </c:numCache>
            </c:numRef>
          </c:val>
          <c:smooth val="0"/>
        </c:ser>
        <c:ser>
          <c:idx val="2"/>
          <c:order val="2"/>
          <c:tx>
            <c:strRef>
              <c:f>'Perth &amp; Kinross'!$B$72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Kinross'!$C$72:$J$72</c:f>
              <c:numCache>
                <c:formatCode>#,##0</c:formatCode>
                <c:ptCount val="8"/>
                <c:pt idx="0">
                  <c:v>261.86</c:v>
                </c:pt>
                <c:pt idx="1">
                  <c:v>267.89</c:v>
                </c:pt>
                <c:pt idx="2">
                  <c:v>258.69</c:v>
                </c:pt>
                <c:pt idx="3">
                  <c:v>275.49</c:v>
                </c:pt>
                <c:pt idx="4">
                  <c:v>280.86</c:v>
                </c:pt>
                <c:pt idx="5">
                  <c:v>294.54000000000002</c:v>
                </c:pt>
                <c:pt idx="6">
                  <c:v>288.35000000000002</c:v>
                </c:pt>
                <c:pt idx="7">
                  <c:v>307.91000000000003</c:v>
                </c:pt>
              </c:numCache>
            </c:numRef>
          </c:val>
          <c:smooth val="0"/>
        </c:ser>
        <c:ser>
          <c:idx val="3"/>
          <c:order val="3"/>
          <c:tx>
            <c:strRef>
              <c:f>'Perth &amp; Kinross'!$B$73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Kinross'!$C$73:$J$73</c:f>
              <c:numCache>
                <c:formatCode>#,##0</c:formatCode>
                <c:ptCount val="8"/>
                <c:pt idx="0">
                  <c:v>285</c:v>
                </c:pt>
                <c:pt idx="1">
                  <c:v>300</c:v>
                </c:pt>
                <c:pt idx="2">
                  <c:v>283</c:v>
                </c:pt>
                <c:pt idx="3">
                  <c:v>300</c:v>
                </c:pt>
                <c:pt idx="4">
                  <c:v>300</c:v>
                </c:pt>
                <c:pt idx="5">
                  <c:v>330</c:v>
                </c:pt>
                <c:pt idx="6">
                  <c:v>300</c:v>
                </c:pt>
                <c:pt idx="7">
                  <c:v>325</c:v>
                </c:pt>
              </c:numCache>
            </c:numRef>
          </c:val>
          <c:smooth val="0"/>
        </c:ser>
        <c:dLbls>
          <c:showLegendKey val="0"/>
          <c:showVal val="0"/>
          <c:showCatName val="0"/>
          <c:showSerName val="0"/>
          <c:showPercent val="0"/>
          <c:showBubbleSize val="0"/>
        </c:dLbls>
        <c:marker val="1"/>
        <c:smooth val="0"/>
        <c:axId val="162458624"/>
        <c:axId val="162472704"/>
      </c:lineChart>
      <c:catAx>
        <c:axId val="162458624"/>
        <c:scaling>
          <c:orientation val="minMax"/>
        </c:scaling>
        <c:delete val="0"/>
        <c:axPos val="b"/>
        <c:numFmt formatCode="General" sourceLinked="1"/>
        <c:majorTickMark val="out"/>
        <c:minorTickMark val="none"/>
        <c:tickLblPos val="nextTo"/>
        <c:crossAx val="162472704"/>
        <c:crosses val="autoZero"/>
        <c:auto val="1"/>
        <c:lblAlgn val="ctr"/>
        <c:lblOffset val="100"/>
        <c:noMultiLvlLbl val="0"/>
      </c:catAx>
      <c:valAx>
        <c:axId val="162472704"/>
        <c:scaling>
          <c:orientation val="minMax"/>
          <c:min val="0"/>
        </c:scaling>
        <c:delete val="0"/>
        <c:axPos val="l"/>
        <c:majorGridlines/>
        <c:numFmt formatCode="#,##0" sourceLinked="1"/>
        <c:majorTickMark val="out"/>
        <c:minorTickMark val="none"/>
        <c:tickLblPos val="nextTo"/>
        <c:crossAx val="162458624"/>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'Perth &amp; Kinross'!$N$70:$P$70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Kinross'!$Q$70:$X$70</c:f>
              <c:numCache>
                <c:formatCode>0</c:formatCode>
                <c:ptCount val="8"/>
                <c:pt idx="0">
                  <c:v>176</c:v>
                </c:pt>
                <c:pt idx="1">
                  <c:v>212</c:v>
                </c:pt>
                <c:pt idx="2">
                  <c:v>210</c:v>
                </c:pt>
                <c:pt idx="3">
                  <c:v>165</c:v>
                </c:pt>
                <c:pt idx="4">
                  <c:v>200</c:v>
                </c:pt>
                <c:pt idx="5">
                  <c:v>201</c:v>
                </c:pt>
                <c:pt idx="6">
                  <c:v>240</c:v>
                </c:pt>
                <c:pt idx="7">
                  <c:v>241</c:v>
                </c:pt>
              </c:numCache>
            </c:numRef>
          </c:val>
        </c:ser>
        <c:ser>
          <c:idx val="1"/>
          <c:order val="1"/>
          <c:tx>
            <c:strRef>
              <c:f>'Perth &amp; Kinross'!$N$71:$P$71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Kinross'!$Q$71:$X$71</c:f>
              <c:numCache>
                <c:formatCode>0</c:formatCode>
                <c:ptCount val="8"/>
                <c:pt idx="0">
                  <c:v>379</c:v>
                </c:pt>
                <c:pt idx="1">
                  <c:v>472</c:v>
                </c:pt>
                <c:pt idx="2">
                  <c:v>516</c:v>
                </c:pt>
                <c:pt idx="3">
                  <c:v>419</c:v>
                </c:pt>
                <c:pt idx="4">
                  <c:v>462</c:v>
                </c:pt>
                <c:pt idx="5">
                  <c:v>442</c:v>
                </c:pt>
                <c:pt idx="6">
                  <c:v>424</c:v>
                </c:pt>
                <c:pt idx="7">
                  <c:v>422</c:v>
                </c:pt>
              </c:numCache>
            </c:numRef>
          </c:val>
        </c:ser>
        <c:ser>
          <c:idx val="2"/>
          <c:order val="2"/>
          <c:tx>
            <c:strRef>
              <c:f>'Perth &amp; Kinross'!$N$72:$P$72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Kinross'!$Q$72:$X$72</c:f>
              <c:numCache>
                <c:formatCode>0</c:formatCode>
                <c:ptCount val="8"/>
                <c:pt idx="0">
                  <c:v>161</c:v>
                </c:pt>
                <c:pt idx="1">
                  <c:v>218</c:v>
                </c:pt>
                <c:pt idx="2">
                  <c:v>213</c:v>
                </c:pt>
                <c:pt idx="3">
                  <c:v>153</c:v>
                </c:pt>
                <c:pt idx="4">
                  <c:v>179</c:v>
                </c:pt>
                <c:pt idx="5">
                  <c:v>133</c:v>
                </c:pt>
                <c:pt idx="6">
                  <c:v>138</c:v>
                </c:pt>
                <c:pt idx="7">
                  <c:v>118</c:v>
                </c:pt>
              </c:numCache>
            </c:numRef>
          </c:val>
        </c:ser>
        <c:ser>
          <c:idx val="3"/>
          <c:order val="3"/>
          <c:tx>
            <c:strRef>
              <c:f>'Perth &amp; Kinross'!$N$73:$P$73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Kinross'!$Q$73:$X$73</c:f>
              <c:numCache>
                <c:formatCode>0</c:formatCode>
                <c:ptCount val="8"/>
                <c:pt idx="0">
                  <c:v>62</c:v>
                </c:pt>
                <c:pt idx="1">
                  <c:v>78</c:v>
                </c:pt>
                <c:pt idx="2">
                  <c:v>77</c:v>
                </c:pt>
                <c:pt idx="3">
                  <c:v>76</c:v>
                </c:pt>
                <c:pt idx="4">
                  <c:v>66</c:v>
                </c:pt>
                <c:pt idx="5">
                  <c:v>52</c:v>
                </c:pt>
                <c:pt idx="6">
                  <c:v>47</c:v>
                </c:pt>
                <c:pt idx="7">
                  <c:v>38</c:v>
                </c:pt>
              </c:numCache>
            </c:numRef>
          </c:val>
        </c:ser>
        <c:ser>
          <c:idx val="4"/>
          <c:order val="4"/>
          <c:tx>
            <c:strRef>
              <c:f>'Perth &amp; Kinross'!$N$74:$P$74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'Perth &amp; Kinross'!$Q$74:$X$74</c:f>
              <c:numCache>
                <c:formatCode>0</c:formatCode>
                <c:ptCount val="8"/>
                <c:pt idx="0">
                  <c:v>49</c:v>
                </c:pt>
                <c:pt idx="1">
                  <c:v>54</c:v>
                </c:pt>
                <c:pt idx="2">
                  <c:v>69</c:v>
                </c:pt>
                <c:pt idx="3">
                  <c:v>69</c:v>
                </c:pt>
                <c:pt idx="4">
                  <c:v>54</c:v>
                </c:pt>
                <c:pt idx="5">
                  <c:v>49</c:v>
                </c:pt>
                <c:pt idx="6">
                  <c:v>64</c:v>
                </c:pt>
                <c:pt idx="7">
                  <c:v>82</c:v>
                </c:pt>
              </c:numCache>
            </c:numRef>
          </c:val>
        </c:ser>
        <c:dLbls>
          <c:showLegendKey val="0"/>
          <c:showVal val="0"/>
          <c:showCatName val="0"/>
          <c:showSerName val="0"/>
          <c:showPercent val="0"/>
          <c:showBubbleSize val="0"/>
        </c:dLbls>
        <c:gapWidth val="150"/>
        <c:overlap val="100"/>
        <c:axId val="162499968"/>
        <c:axId val="162514048"/>
      </c:barChart>
      <c:catAx>
        <c:axId val="162499968"/>
        <c:scaling>
          <c:orientation val="minMax"/>
        </c:scaling>
        <c:delete val="0"/>
        <c:axPos val="b"/>
        <c:numFmt formatCode="General" sourceLinked="1"/>
        <c:majorTickMark val="out"/>
        <c:minorTickMark val="none"/>
        <c:tickLblPos val="nextTo"/>
        <c:crossAx val="162514048"/>
        <c:crosses val="autoZero"/>
        <c:auto val="1"/>
        <c:lblAlgn val="ctr"/>
        <c:lblOffset val="100"/>
        <c:noMultiLvlLbl val="0"/>
      </c:catAx>
      <c:valAx>
        <c:axId val="162514048"/>
        <c:scaling>
          <c:orientation val="minMax"/>
        </c:scaling>
        <c:delete val="0"/>
        <c:axPos val="l"/>
        <c:majorGridlines/>
        <c:numFmt formatCode="0" sourceLinked="1"/>
        <c:majorTickMark val="out"/>
        <c:minorTickMark val="none"/>
        <c:tickLblPos val="nextTo"/>
        <c:crossAx val="162499968"/>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6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'Renfrewshire Inverclyde'!$B$26</c:f>
              <c:strCache>
                <c:ptCount val="1"/>
                <c:pt idx="0">
                  <c:v>Lower Quartile</c:v>
                </c:pt>
              </c:strCache>
            </c:strRef>
          </c:tx>
          <c:cat>
            <c:numRef>
              <c:f>'Renfrewshire Inverclyde'!$C$25:$J$25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Inverclyde'!$C$26:$J$26</c:f>
              <c:numCache>
                <c:formatCode>#,##0</c:formatCode>
                <c:ptCount val="8"/>
                <c:pt idx="0">
                  <c:v>350</c:v>
                </c:pt>
                <c:pt idx="1">
                  <c:v>350</c:v>
                </c:pt>
                <c:pt idx="2">
                  <c:v>330</c:v>
                </c:pt>
                <c:pt idx="3">
                  <c:v>350</c:v>
                </c:pt>
                <c:pt idx="4">
                  <c:v>350</c:v>
                </c:pt>
                <c:pt idx="5">
                  <c:v>330</c:v>
                </c:pt>
                <c:pt idx="6">
                  <c:v>350</c:v>
                </c:pt>
                <c:pt idx="7">
                  <c:v>350</c:v>
                </c:pt>
              </c:numCache>
            </c:numRef>
          </c:val>
          <c:smooth val="0"/>
        </c:ser>
        <c:ser>
          <c:idx val="1"/>
          <c:order val="1"/>
          <c:tx>
            <c:strRef>
              <c:f>'Renfrewshire Inverclyde'!$B$27</c:f>
              <c:strCache>
                <c:ptCount val="1"/>
                <c:pt idx="0">
                  <c:v>Median</c:v>
                </c:pt>
              </c:strCache>
            </c:strRef>
          </c:tx>
          <c:cat>
            <c:numRef>
              <c:f>'Renfrewshire Inverclyde'!$C$25:$J$25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Inverclyde'!$C$27:$J$27</c:f>
              <c:numCache>
                <c:formatCode>#,##0</c:formatCode>
                <c:ptCount val="8"/>
                <c:pt idx="0">
                  <c:v>375</c:v>
                </c:pt>
                <c:pt idx="1">
                  <c:v>372.5</c:v>
                </c:pt>
                <c:pt idx="2">
                  <c:v>365</c:v>
                </c:pt>
                <c:pt idx="3">
                  <c:v>375</c:v>
                </c:pt>
                <c:pt idx="4">
                  <c:v>375</c:v>
                </c:pt>
                <c:pt idx="5">
                  <c:v>350</c:v>
                </c:pt>
                <c:pt idx="6">
                  <c:v>375</c:v>
                </c:pt>
                <c:pt idx="7">
                  <c:v>385</c:v>
                </c:pt>
              </c:numCache>
            </c:numRef>
          </c:val>
          <c:smooth val="0"/>
        </c:ser>
        <c:ser>
          <c:idx val="2"/>
          <c:order val="2"/>
          <c:tx>
            <c:strRef>
              <c:f>'Renfrewshire Inverclyde'!$B$28</c:f>
              <c:strCache>
                <c:ptCount val="1"/>
                <c:pt idx="0">
                  <c:v>Mean</c:v>
                </c:pt>
              </c:strCache>
            </c:strRef>
          </c:tx>
          <c:cat>
            <c:numRef>
              <c:f>'Renfrewshire Inverclyde'!$C$25:$J$25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Inverclyde'!$C$28:$J$28</c:f>
              <c:numCache>
                <c:formatCode>#,##0</c:formatCode>
                <c:ptCount val="8"/>
                <c:pt idx="0">
                  <c:v>374.39</c:v>
                </c:pt>
                <c:pt idx="1">
                  <c:v>373.37</c:v>
                </c:pt>
                <c:pt idx="2">
                  <c:v>370.31</c:v>
                </c:pt>
                <c:pt idx="3">
                  <c:v>377.76</c:v>
                </c:pt>
                <c:pt idx="4">
                  <c:v>377.5</c:v>
                </c:pt>
                <c:pt idx="5">
                  <c:v>372.21</c:v>
                </c:pt>
                <c:pt idx="6">
                  <c:v>391.6</c:v>
                </c:pt>
                <c:pt idx="7">
                  <c:v>386.61</c:v>
                </c:pt>
              </c:numCache>
            </c:numRef>
          </c:val>
          <c:smooth val="0"/>
        </c:ser>
        <c:ser>
          <c:idx val="3"/>
          <c:order val="3"/>
          <c:tx>
            <c:strRef>
              <c:f>'Renfrewshire Inverclyde'!$B$29</c:f>
              <c:strCache>
                <c:ptCount val="1"/>
                <c:pt idx="0">
                  <c:v>Upper Quartile</c:v>
                </c:pt>
              </c:strCache>
            </c:strRef>
          </c:tx>
          <c:cat>
            <c:numRef>
              <c:f>'Renfrewshire Inverclyde'!$C$25:$J$25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Inverclyde'!$C$29:$J$29</c:f>
              <c:numCache>
                <c:formatCode>#,##0</c:formatCode>
                <c:ptCount val="8"/>
                <c:pt idx="0">
                  <c:v>395</c:v>
                </c:pt>
                <c:pt idx="1">
                  <c:v>395</c:v>
                </c:pt>
                <c:pt idx="2">
                  <c:v>395</c:v>
                </c:pt>
                <c:pt idx="3">
                  <c:v>400</c:v>
                </c:pt>
                <c:pt idx="4">
                  <c:v>395</c:v>
                </c:pt>
                <c:pt idx="5">
                  <c:v>400</c:v>
                </c:pt>
                <c:pt idx="6">
                  <c:v>400</c:v>
                </c:pt>
                <c:pt idx="7">
                  <c:v>425</c:v>
                </c:pt>
              </c:numCache>
            </c:numRef>
          </c:val>
          <c:smooth val="0"/>
        </c:ser>
        <c:dLbls>
          <c:showLegendKey val="0"/>
          <c:showVal val="0"/>
          <c:showCatName val="0"/>
          <c:showSerName val="0"/>
          <c:showPercent val="0"/>
          <c:showBubbleSize val="0"/>
        </c:dLbls>
        <c:marker val="1"/>
        <c:smooth val="0"/>
        <c:axId val="160912512"/>
        <c:axId val="160914048"/>
      </c:lineChart>
      <c:catAx>
        <c:axId val="160912512"/>
        <c:scaling>
          <c:orientation val="minMax"/>
        </c:scaling>
        <c:delete val="0"/>
        <c:axPos val="b"/>
        <c:numFmt formatCode="General" sourceLinked="1"/>
        <c:majorTickMark val="out"/>
        <c:minorTickMark val="none"/>
        <c:tickLblPos val="nextTo"/>
        <c:crossAx val="160914048"/>
        <c:crosses val="autoZero"/>
        <c:auto val="1"/>
        <c:lblAlgn val="ctr"/>
        <c:lblOffset val="100"/>
        <c:noMultiLvlLbl val="0"/>
      </c:catAx>
      <c:valAx>
        <c:axId val="160914048"/>
        <c:scaling>
          <c:orientation val="minMax"/>
          <c:min val="0"/>
        </c:scaling>
        <c:delete val="0"/>
        <c:axPos val="l"/>
        <c:majorGridlines/>
        <c:numFmt formatCode="#,##0" sourceLinked="1"/>
        <c:majorTickMark val="out"/>
        <c:minorTickMark val="none"/>
        <c:tickLblPos val="nextTo"/>
        <c:crossAx val="160912512"/>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'Renfrewshire Inverclyde'!$N$26</c:f>
              <c:strCache>
                <c:ptCount val="1"/>
                <c:pt idx="0">
                  <c:v>Lower Quartile</c:v>
                </c:pt>
              </c:strCache>
            </c:strRef>
          </c:tx>
          <c:cat>
            <c:numRef>
              <c:f>'Renfrewshire Inverclyde'!$O$25:$V$25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Inverclyde'!$O$26:$V$26</c:f>
              <c:numCache>
                <c:formatCode>#,##0</c:formatCode>
                <c:ptCount val="8"/>
                <c:pt idx="0">
                  <c:v>425</c:v>
                </c:pt>
                <c:pt idx="1">
                  <c:v>425</c:v>
                </c:pt>
                <c:pt idx="2">
                  <c:v>425</c:v>
                </c:pt>
                <c:pt idx="3">
                  <c:v>425</c:v>
                </c:pt>
                <c:pt idx="4">
                  <c:v>425</c:v>
                </c:pt>
                <c:pt idx="5">
                  <c:v>425</c:v>
                </c:pt>
                <c:pt idx="6">
                  <c:v>425</c:v>
                </c:pt>
                <c:pt idx="7">
                  <c:v>450</c:v>
                </c:pt>
              </c:numCache>
            </c:numRef>
          </c:val>
          <c:smooth val="0"/>
        </c:ser>
        <c:ser>
          <c:idx val="1"/>
          <c:order val="1"/>
          <c:tx>
            <c:strRef>
              <c:f>'Renfrewshire Inverclyde'!$N$27</c:f>
              <c:strCache>
                <c:ptCount val="1"/>
                <c:pt idx="0">
                  <c:v>Median</c:v>
                </c:pt>
              </c:strCache>
            </c:strRef>
          </c:tx>
          <c:cat>
            <c:numRef>
              <c:f>'Renfrewshire Inverclyde'!$O$25:$V$25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Inverclyde'!$O$27:$V$27</c:f>
              <c:numCache>
                <c:formatCode>#,##0</c:formatCode>
                <c:ptCount val="8"/>
                <c:pt idx="0">
                  <c:v>450</c:v>
                </c:pt>
                <c:pt idx="1">
                  <c:v>475</c:v>
                </c:pt>
                <c:pt idx="2">
                  <c:v>475</c:v>
                </c:pt>
                <c:pt idx="3">
                  <c:v>475</c:v>
                </c:pt>
                <c:pt idx="4">
                  <c:v>475</c:v>
                </c:pt>
                <c:pt idx="5">
                  <c:v>475</c:v>
                </c:pt>
                <c:pt idx="6">
                  <c:v>475</c:v>
                </c:pt>
                <c:pt idx="7">
                  <c:v>495</c:v>
                </c:pt>
              </c:numCache>
            </c:numRef>
          </c:val>
          <c:smooth val="0"/>
        </c:ser>
        <c:ser>
          <c:idx val="2"/>
          <c:order val="2"/>
          <c:tx>
            <c:strRef>
              <c:f>'Renfrewshire Inverclyde'!$N$28</c:f>
              <c:strCache>
                <c:ptCount val="1"/>
                <c:pt idx="0">
                  <c:v>Mean</c:v>
                </c:pt>
              </c:strCache>
            </c:strRef>
          </c:tx>
          <c:cat>
            <c:numRef>
              <c:f>'Renfrewshire Inverclyde'!$O$25:$V$25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Inverclyde'!$O$28:$V$28</c:f>
              <c:numCache>
                <c:formatCode>#,##0</c:formatCode>
                <c:ptCount val="8"/>
                <c:pt idx="0">
                  <c:v>472.96</c:v>
                </c:pt>
                <c:pt idx="1">
                  <c:v>477.94</c:v>
                </c:pt>
                <c:pt idx="2">
                  <c:v>484.84</c:v>
                </c:pt>
                <c:pt idx="3">
                  <c:v>480.45</c:v>
                </c:pt>
                <c:pt idx="4">
                  <c:v>483</c:v>
                </c:pt>
                <c:pt idx="5">
                  <c:v>488.37</c:v>
                </c:pt>
                <c:pt idx="6">
                  <c:v>493.93</c:v>
                </c:pt>
                <c:pt idx="7">
                  <c:v>507.56</c:v>
                </c:pt>
              </c:numCache>
            </c:numRef>
          </c:val>
          <c:smooth val="0"/>
        </c:ser>
        <c:ser>
          <c:idx val="3"/>
          <c:order val="3"/>
          <c:tx>
            <c:strRef>
              <c:f>'Renfrewshire Inverclyde'!$N$29</c:f>
              <c:strCache>
                <c:ptCount val="1"/>
                <c:pt idx="0">
                  <c:v>Upper Quartile</c:v>
                </c:pt>
              </c:strCache>
            </c:strRef>
          </c:tx>
          <c:cat>
            <c:numRef>
              <c:f>'Renfrewshire Inverclyde'!$O$25:$V$25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Inverclyde'!$O$29:$V$29</c:f>
              <c:numCache>
                <c:formatCode>#,##0</c:formatCode>
                <c:ptCount val="8"/>
                <c:pt idx="0">
                  <c:v>525</c:v>
                </c:pt>
                <c:pt idx="1">
                  <c:v>525</c:v>
                </c:pt>
                <c:pt idx="2">
                  <c:v>550</c:v>
                </c:pt>
                <c:pt idx="3">
                  <c:v>525</c:v>
                </c:pt>
                <c:pt idx="4">
                  <c:v>525</c:v>
                </c:pt>
                <c:pt idx="5">
                  <c:v>550</c:v>
                </c:pt>
                <c:pt idx="6">
                  <c:v>550</c:v>
                </c:pt>
                <c:pt idx="7">
                  <c:v>550</c:v>
                </c:pt>
              </c:numCache>
            </c:numRef>
          </c:val>
          <c:smooth val="0"/>
        </c:ser>
        <c:dLbls>
          <c:showLegendKey val="0"/>
          <c:showVal val="0"/>
          <c:showCatName val="0"/>
          <c:showSerName val="0"/>
          <c:showPercent val="0"/>
          <c:showBubbleSize val="0"/>
        </c:dLbls>
        <c:marker val="1"/>
        <c:smooth val="0"/>
        <c:axId val="161981184"/>
        <c:axId val="161982720"/>
      </c:lineChart>
      <c:catAx>
        <c:axId val="161981184"/>
        <c:scaling>
          <c:orientation val="minMax"/>
        </c:scaling>
        <c:delete val="0"/>
        <c:axPos val="b"/>
        <c:numFmt formatCode="General" sourceLinked="1"/>
        <c:majorTickMark val="out"/>
        <c:minorTickMark val="none"/>
        <c:tickLblPos val="nextTo"/>
        <c:crossAx val="161982720"/>
        <c:crosses val="autoZero"/>
        <c:auto val="1"/>
        <c:lblAlgn val="ctr"/>
        <c:lblOffset val="100"/>
        <c:noMultiLvlLbl val="0"/>
      </c:catAx>
      <c:valAx>
        <c:axId val="161982720"/>
        <c:scaling>
          <c:orientation val="minMax"/>
          <c:min val="0"/>
        </c:scaling>
        <c:delete val="0"/>
        <c:axPos val="l"/>
        <c:majorGridlines/>
        <c:numFmt formatCode="#,##0" sourceLinked="1"/>
        <c:majorTickMark val="out"/>
        <c:minorTickMark val="none"/>
        <c:tickLblPos val="nextTo"/>
        <c:crossAx val="161981184"/>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'Renfrewshire Inverclyde'!$B$48</c:f>
              <c:strCache>
                <c:ptCount val="1"/>
                <c:pt idx="0">
                  <c:v>Lower Quartile</c:v>
                </c:pt>
              </c:strCache>
            </c:strRef>
          </c:tx>
          <c:cat>
            <c:numRef>
              <c:f>'Renfrewshire Inverclyde'!$C$47:$J$47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Inverclyde'!$C$48:$J$48</c:f>
              <c:numCache>
                <c:formatCode>#,##0</c:formatCode>
                <c:ptCount val="8"/>
                <c:pt idx="0">
                  <c:v>497.5</c:v>
                </c:pt>
                <c:pt idx="1">
                  <c:v>500</c:v>
                </c:pt>
                <c:pt idx="2">
                  <c:v>500</c:v>
                </c:pt>
                <c:pt idx="3">
                  <c:v>525</c:v>
                </c:pt>
                <c:pt idx="4">
                  <c:v>500</c:v>
                </c:pt>
                <c:pt idx="5">
                  <c:v>500</c:v>
                </c:pt>
                <c:pt idx="6">
                  <c:v>525</c:v>
                </c:pt>
                <c:pt idx="7">
                  <c:v>525</c:v>
                </c:pt>
              </c:numCache>
            </c:numRef>
          </c:val>
          <c:smooth val="0"/>
        </c:ser>
        <c:ser>
          <c:idx val="1"/>
          <c:order val="1"/>
          <c:tx>
            <c:strRef>
              <c:f>'Renfrewshire Inverclyde'!$B$49</c:f>
              <c:strCache>
                <c:ptCount val="1"/>
                <c:pt idx="0">
                  <c:v>Median</c:v>
                </c:pt>
              </c:strCache>
            </c:strRef>
          </c:tx>
          <c:cat>
            <c:numRef>
              <c:f>'Renfrewshire Inverclyde'!$C$47:$J$47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Inverclyde'!$C$49:$J$49</c:f>
              <c:numCache>
                <c:formatCode>#,##0</c:formatCode>
                <c:ptCount val="8"/>
                <c:pt idx="0">
                  <c:v>600</c:v>
                </c:pt>
                <c:pt idx="1">
                  <c:v>595</c:v>
                </c:pt>
                <c:pt idx="2">
                  <c:v>595</c:v>
                </c:pt>
                <c:pt idx="3">
                  <c:v>625</c:v>
                </c:pt>
                <c:pt idx="4">
                  <c:v>595</c:v>
                </c:pt>
                <c:pt idx="5">
                  <c:v>625</c:v>
                </c:pt>
                <c:pt idx="6">
                  <c:v>650</c:v>
                </c:pt>
                <c:pt idx="7">
                  <c:v>645</c:v>
                </c:pt>
              </c:numCache>
            </c:numRef>
          </c:val>
          <c:smooth val="0"/>
        </c:ser>
        <c:ser>
          <c:idx val="2"/>
          <c:order val="2"/>
          <c:tx>
            <c:strRef>
              <c:f>'Renfrewshire Inverclyde'!$B$50</c:f>
              <c:strCache>
                <c:ptCount val="1"/>
                <c:pt idx="0">
                  <c:v>Mean</c:v>
                </c:pt>
              </c:strCache>
            </c:strRef>
          </c:tx>
          <c:cat>
            <c:numRef>
              <c:f>'Renfrewshire Inverclyde'!$C$47:$J$47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Inverclyde'!$C$50:$J$50</c:f>
              <c:numCache>
                <c:formatCode>#,##0</c:formatCode>
                <c:ptCount val="8"/>
                <c:pt idx="0">
                  <c:v>611.61</c:v>
                </c:pt>
                <c:pt idx="1">
                  <c:v>620.07000000000005</c:v>
                </c:pt>
                <c:pt idx="2">
                  <c:v>609.26</c:v>
                </c:pt>
                <c:pt idx="3">
                  <c:v>626.29</c:v>
                </c:pt>
                <c:pt idx="4">
                  <c:v>621.87</c:v>
                </c:pt>
                <c:pt idx="5">
                  <c:v>646.1</c:v>
                </c:pt>
                <c:pt idx="6">
                  <c:v>643.1</c:v>
                </c:pt>
                <c:pt idx="7">
                  <c:v>651.5</c:v>
                </c:pt>
              </c:numCache>
            </c:numRef>
          </c:val>
          <c:smooth val="0"/>
        </c:ser>
        <c:ser>
          <c:idx val="3"/>
          <c:order val="3"/>
          <c:tx>
            <c:strRef>
              <c:f>'Renfrewshire Inverclyde'!$B$51</c:f>
              <c:strCache>
                <c:ptCount val="1"/>
                <c:pt idx="0">
                  <c:v>Upper Quartile</c:v>
                </c:pt>
              </c:strCache>
            </c:strRef>
          </c:tx>
          <c:cat>
            <c:numRef>
              <c:f>'Renfrewshire Inverclyde'!$C$47:$J$47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Inverclyde'!$C$51:$J$51</c:f>
              <c:numCache>
                <c:formatCode>#,##0</c:formatCode>
                <c:ptCount val="8"/>
                <c:pt idx="0">
                  <c:v>695</c:v>
                </c:pt>
                <c:pt idx="1">
                  <c:v>695</c:v>
                </c:pt>
                <c:pt idx="2">
                  <c:v>695</c:v>
                </c:pt>
                <c:pt idx="3">
                  <c:v>700</c:v>
                </c:pt>
                <c:pt idx="4">
                  <c:v>700</c:v>
                </c:pt>
                <c:pt idx="5">
                  <c:v>725</c:v>
                </c:pt>
                <c:pt idx="6">
                  <c:v>750</c:v>
                </c:pt>
                <c:pt idx="7">
                  <c:v>750</c:v>
                </c:pt>
              </c:numCache>
            </c:numRef>
          </c:val>
          <c:smooth val="0"/>
        </c:ser>
        <c:dLbls>
          <c:showLegendKey val="0"/>
          <c:showVal val="0"/>
          <c:showCatName val="0"/>
          <c:showSerName val="0"/>
          <c:showPercent val="0"/>
          <c:showBubbleSize val="0"/>
        </c:dLbls>
        <c:marker val="1"/>
        <c:smooth val="0"/>
        <c:axId val="160997760"/>
        <c:axId val="160999296"/>
      </c:lineChart>
      <c:catAx>
        <c:axId val="160997760"/>
        <c:scaling>
          <c:orientation val="minMax"/>
        </c:scaling>
        <c:delete val="0"/>
        <c:axPos val="b"/>
        <c:numFmt formatCode="General" sourceLinked="1"/>
        <c:majorTickMark val="out"/>
        <c:minorTickMark val="none"/>
        <c:tickLblPos val="nextTo"/>
        <c:crossAx val="160999296"/>
        <c:crosses val="autoZero"/>
        <c:auto val="1"/>
        <c:lblAlgn val="ctr"/>
        <c:lblOffset val="100"/>
        <c:noMultiLvlLbl val="0"/>
      </c:catAx>
      <c:valAx>
        <c:axId val="160999296"/>
        <c:scaling>
          <c:orientation val="minMax"/>
          <c:min val="0"/>
        </c:scaling>
        <c:delete val="0"/>
        <c:axPos val="l"/>
        <c:majorGridlines/>
        <c:numFmt formatCode="#,##0" sourceLinked="1"/>
        <c:majorTickMark val="out"/>
        <c:minorTickMark val="none"/>
        <c:tickLblPos val="nextTo"/>
        <c:crossAx val="160997760"/>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'Renfrewshire Inverclyde'!$N$48</c:f>
              <c:strCache>
                <c:ptCount val="1"/>
                <c:pt idx="0">
                  <c:v>Lower Quartile</c:v>
                </c:pt>
              </c:strCache>
            </c:strRef>
          </c:tx>
          <c:cat>
            <c:numRef>
              <c:f>'Renfrewshire Inverclyde'!$O$47:$V$47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Inverclyde'!$O$48:$V$48</c:f>
              <c:numCache>
                <c:formatCode>#,##0</c:formatCode>
                <c:ptCount val="8"/>
                <c:pt idx="0">
                  <c:v>675</c:v>
                </c:pt>
                <c:pt idx="1">
                  <c:v>775</c:v>
                </c:pt>
                <c:pt idx="2">
                  <c:v>795</c:v>
                </c:pt>
                <c:pt idx="3">
                  <c:v>750</c:v>
                </c:pt>
                <c:pt idx="4">
                  <c:v>800</c:v>
                </c:pt>
                <c:pt idx="5">
                  <c:v>795</c:v>
                </c:pt>
                <c:pt idx="6">
                  <c:v>800</c:v>
                </c:pt>
                <c:pt idx="7">
                  <c:v>850</c:v>
                </c:pt>
              </c:numCache>
            </c:numRef>
          </c:val>
          <c:smooth val="0"/>
        </c:ser>
        <c:ser>
          <c:idx val="1"/>
          <c:order val="1"/>
          <c:tx>
            <c:strRef>
              <c:f>'Renfrewshire Inverclyde'!$N$49</c:f>
              <c:strCache>
                <c:ptCount val="1"/>
                <c:pt idx="0">
                  <c:v>Median</c:v>
                </c:pt>
              </c:strCache>
            </c:strRef>
          </c:tx>
          <c:cat>
            <c:numRef>
              <c:f>'Renfrewshire Inverclyde'!$O$47:$V$47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Inverclyde'!$O$49:$V$49</c:f>
              <c:numCache>
                <c:formatCode>#,##0</c:formatCode>
                <c:ptCount val="8"/>
                <c:pt idx="0">
                  <c:v>800</c:v>
                </c:pt>
                <c:pt idx="1">
                  <c:v>875</c:v>
                </c:pt>
                <c:pt idx="2">
                  <c:v>900</c:v>
                </c:pt>
                <c:pt idx="3">
                  <c:v>875</c:v>
                </c:pt>
                <c:pt idx="4">
                  <c:v>912.5</c:v>
                </c:pt>
                <c:pt idx="5">
                  <c:v>895</c:v>
                </c:pt>
                <c:pt idx="6">
                  <c:v>950</c:v>
                </c:pt>
                <c:pt idx="7">
                  <c:v>995</c:v>
                </c:pt>
              </c:numCache>
            </c:numRef>
          </c:val>
          <c:smooth val="0"/>
        </c:ser>
        <c:ser>
          <c:idx val="2"/>
          <c:order val="2"/>
          <c:tx>
            <c:strRef>
              <c:f>'Renfrewshire Inverclyde'!$N$50</c:f>
              <c:strCache>
                <c:ptCount val="1"/>
                <c:pt idx="0">
                  <c:v>Mean</c:v>
                </c:pt>
              </c:strCache>
            </c:strRef>
          </c:tx>
          <c:cat>
            <c:numRef>
              <c:f>'Renfrewshire Inverclyde'!$O$47:$V$47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Inverclyde'!$O$50:$V$50</c:f>
              <c:numCache>
                <c:formatCode>#,##0</c:formatCode>
                <c:ptCount val="8"/>
                <c:pt idx="0">
                  <c:v>833.68</c:v>
                </c:pt>
                <c:pt idx="1">
                  <c:v>954.19</c:v>
                </c:pt>
                <c:pt idx="2">
                  <c:v>998.27</c:v>
                </c:pt>
                <c:pt idx="3">
                  <c:v>915.1</c:v>
                </c:pt>
                <c:pt idx="4">
                  <c:v>975.32</c:v>
                </c:pt>
                <c:pt idx="5">
                  <c:v>977.39</c:v>
                </c:pt>
                <c:pt idx="6">
                  <c:v>1014.72</c:v>
                </c:pt>
                <c:pt idx="7">
                  <c:v>1095.42</c:v>
                </c:pt>
              </c:numCache>
            </c:numRef>
          </c:val>
          <c:smooth val="0"/>
        </c:ser>
        <c:ser>
          <c:idx val="3"/>
          <c:order val="3"/>
          <c:tx>
            <c:strRef>
              <c:f>'Renfrewshire Inverclyde'!$N$51</c:f>
              <c:strCache>
                <c:ptCount val="1"/>
                <c:pt idx="0">
                  <c:v>Upper Quartile</c:v>
                </c:pt>
              </c:strCache>
            </c:strRef>
          </c:tx>
          <c:cat>
            <c:numRef>
              <c:f>'Renfrewshire Inverclyde'!$O$47:$V$47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Inverclyde'!$O$51:$V$51</c:f>
              <c:numCache>
                <c:formatCode>#,##0</c:formatCode>
                <c:ptCount val="8"/>
                <c:pt idx="0">
                  <c:v>995</c:v>
                </c:pt>
                <c:pt idx="1">
                  <c:v>1000</c:v>
                </c:pt>
                <c:pt idx="2">
                  <c:v>1000</c:v>
                </c:pt>
                <c:pt idx="3">
                  <c:v>1000</c:v>
                </c:pt>
                <c:pt idx="4">
                  <c:v>1200</c:v>
                </c:pt>
                <c:pt idx="5">
                  <c:v>1100</c:v>
                </c:pt>
                <c:pt idx="6">
                  <c:v>1200</c:v>
                </c:pt>
                <c:pt idx="7">
                  <c:v>1200</c:v>
                </c:pt>
              </c:numCache>
            </c:numRef>
          </c:val>
          <c:smooth val="0"/>
        </c:ser>
        <c:dLbls>
          <c:showLegendKey val="0"/>
          <c:showVal val="0"/>
          <c:showCatName val="0"/>
          <c:showSerName val="0"/>
          <c:showPercent val="0"/>
          <c:showBubbleSize val="0"/>
        </c:dLbls>
        <c:marker val="1"/>
        <c:smooth val="0"/>
        <c:axId val="161042432"/>
        <c:axId val="161043968"/>
      </c:lineChart>
      <c:catAx>
        <c:axId val="161042432"/>
        <c:scaling>
          <c:orientation val="minMax"/>
        </c:scaling>
        <c:delete val="0"/>
        <c:axPos val="b"/>
        <c:numFmt formatCode="General" sourceLinked="1"/>
        <c:majorTickMark val="out"/>
        <c:minorTickMark val="none"/>
        <c:tickLblPos val="nextTo"/>
        <c:crossAx val="161043968"/>
        <c:crosses val="autoZero"/>
        <c:auto val="1"/>
        <c:lblAlgn val="ctr"/>
        <c:lblOffset val="100"/>
        <c:noMultiLvlLbl val="0"/>
      </c:catAx>
      <c:valAx>
        <c:axId val="161043968"/>
        <c:scaling>
          <c:orientation val="minMax"/>
          <c:min val="0"/>
        </c:scaling>
        <c:delete val="0"/>
        <c:axPos val="l"/>
        <c:majorGridlines/>
        <c:numFmt formatCode="#,##0" sourceLinked="1"/>
        <c:majorTickMark val="out"/>
        <c:minorTickMark val="none"/>
        <c:tickLblPos val="nextTo"/>
        <c:crossAx val="16104243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'Renfrewshire Inverclyde'!$B$70</c:f>
              <c:strCache>
                <c:ptCount val="1"/>
                <c:pt idx="0">
                  <c:v>Lower Quartile</c:v>
                </c:pt>
              </c:strCache>
            </c:strRef>
          </c:tx>
          <c:cat>
            <c:numRef>
              <c:f>'Renfrewshire Inverclyde'!$C$69:$J$69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Inverclyde'!$C$70:$J$70</c:f>
              <c:numCache>
                <c:formatCode>#,##0</c:formatCode>
                <c:ptCount val="8"/>
                <c:pt idx="0">
                  <c:v>274</c:v>
                </c:pt>
                <c:pt idx="1">
                  <c:v>265.5</c:v>
                </c:pt>
                <c:pt idx="2">
                  <c:v>275</c:v>
                </c:pt>
                <c:pt idx="3">
                  <c:v>250</c:v>
                </c:pt>
                <c:pt idx="4">
                  <c:v>250</c:v>
                </c:pt>
                <c:pt idx="5">
                  <c:v>250</c:v>
                </c:pt>
                <c:pt idx="6">
                  <c:v>270</c:v>
                </c:pt>
                <c:pt idx="7">
                  <c:v>265</c:v>
                </c:pt>
              </c:numCache>
            </c:numRef>
          </c:val>
          <c:smooth val="0"/>
        </c:ser>
        <c:ser>
          <c:idx val="1"/>
          <c:order val="1"/>
          <c:tx>
            <c:strRef>
              <c:f>'Renfrewshire Inverclyde'!$B$71</c:f>
              <c:strCache>
                <c:ptCount val="1"/>
                <c:pt idx="0">
                  <c:v>Median</c:v>
                </c:pt>
              </c:strCache>
            </c:strRef>
          </c:tx>
          <c:cat>
            <c:numRef>
              <c:f>'Renfrewshire Inverclyde'!$C$69:$J$69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Inverclyde'!$C$71:$J$71</c:f>
              <c:numCache>
                <c:formatCode>#,##0</c:formatCode>
                <c:ptCount val="8"/>
                <c:pt idx="0">
                  <c:v>300</c:v>
                </c:pt>
                <c:pt idx="1">
                  <c:v>300</c:v>
                </c:pt>
                <c:pt idx="2">
                  <c:v>300</c:v>
                </c:pt>
                <c:pt idx="3">
                  <c:v>287.5</c:v>
                </c:pt>
                <c:pt idx="4">
                  <c:v>283.33</c:v>
                </c:pt>
                <c:pt idx="5">
                  <c:v>294.35000000000002</c:v>
                </c:pt>
                <c:pt idx="6">
                  <c:v>300</c:v>
                </c:pt>
                <c:pt idx="7">
                  <c:v>300</c:v>
                </c:pt>
              </c:numCache>
            </c:numRef>
          </c:val>
          <c:smooth val="0"/>
        </c:ser>
        <c:ser>
          <c:idx val="2"/>
          <c:order val="2"/>
          <c:tx>
            <c:strRef>
              <c:f>'Renfrewshire Inverclyde'!$B$72</c:f>
              <c:strCache>
                <c:ptCount val="1"/>
                <c:pt idx="0">
                  <c:v>Mean</c:v>
                </c:pt>
              </c:strCache>
            </c:strRef>
          </c:tx>
          <c:cat>
            <c:numRef>
              <c:f>'Renfrewshire Inverclyde'!$C$69:$J$69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Inverclyde'!$C$72:$J$72</c:f>
              <c:numCache>
                <c:formatCode>#,##0</c:formatCode>
                <c:ptCount val="8"/>
                <c:pt idx="0">
                  <c:v>296.26</c:v>
                </c:pt>
                <c:pt idx="1">
                  <c:v>299.05</c:v>
                </c:pt>
                <c:pt idx="2">
                  <c:v>290.55</c:v>
                </c:pt>
                <c:pt idx="3">
                  <c:v>292.81</c:v>
                </c:pt>
                <c:pt idx="4">
                  <c:v>291.26</c:v>
                </c:pt>
                <c:pt idx="5">
                  <c:v>286.83999999999997</c:v>
                </c:pt>
                <c:pt idx="6">
                  <c:v>304.02999999999997</c:v>
                </c:pt>
                <c:pt idx="7">
                  <c:v>304.20999999999998</c:v>
                </c:pt>
              </c:numCache>
            </c:numRef>
          </c:val>
          <c:smooth val="0"/>
        </c:ser>
        <c:ser>
          <c:idx val="3"/>
          <c:order val="3"/>
          <c:tx>
            <c:strRef>
              <c:f>'Renfrewshire Inverclyde'!$B$73</c:f>
              <c:strCache>
                <c:ptCount val="1"/>
                <c:pt idx="0">
                  <c:v>Upper Quartile</c:v>
                </c:pt>
              </c:strCache>
            </c:strRef>
          </c:tx>
          <c:cat>
            <c:numRef>
              <c:f>'Renfrewshire Inverclyde'!$C$69:$J$69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Inverclyde'!$C$73:$J$73</c:f>
              <c:numCache>
                <c:formatCode>#,##0</c:formatCode>
                <c:ptCount val="8"/>
                <c:pt idx="0">
                  <c:v>330</c:v>
                </c:pt>
                <c:pt idx="1">
                  <c:v>324</c:v>
                </c:pt>
                <c:pt idx="2">
                  <c:v>320</c:v>
                </c:pt>
                <c:pt idx="3">
                  <c:v>315</c:v>
                </c:pt>
                <c:pt idx="4">
                  <c:v>325</c:v>
                </c:pt>
                <c:pt idx="5">
                  <c:v>320</c:v>
                </c:pt>
                <c:pt idx="6">
                  <c:v>330</c:v>
                </c:pt>
                <c:pt idx="7">
                  <c:v>337.79</c:v>
                </c:pt>
              </c:numCache>
            </c:numRef>
          </c:val>
          <c:smooth val="0"/>
        </c:ser>
        <c:dLbls>
          <c:showLegendKey val="0"/>
          <c:showVal val="0"/>
          <c:showCatName val="0"/>
          <c:showSerName val="0"/>
          <c:showPercent val="0"/>
          <c:showBubbleSize val="0"/>
        </c:dLbls>
        <c:marker val="1"/>
        <c:smooth val="0"/>
        <c:axId val="161066368"/>
        <c:axId val="161072256"/>
      </c:lineChart>
      <c:catAx>
        <c:axId val="161066368"/>
        <c:scaling>
          <c:orientation val="minMax"/>
        </c:scaling>
        <c:delete val="0"/>
        <c:axPos val="b"/>
        <c:numFmt formatCode="General" sourceLinked="1"/>
        <c:majorTickMark val="out"/>
        <c:minorTickMark val="none"/>
        <c:tickLblPos val="nextTo"/>
        <c:crossAx val="161072256"/>
        <c:crosses val="autoZero"/>
        <c:auto val="1"/>
        <c:lblAlgn val="ctr"/>
        <c:lblOffset val="100"/>
        <c:noMultiLvlLbl val="0"/>
      </c:catAx>
      <c:valAx>
        <c:axId val="161072256"/>
        <c:scaling>
          <c:orientation val="minMax"/>
          <c:min val="0"/>
        </c:scaling>
        <c:delete val="0"/>
        <c:axPos val="l"/>
        <c:majorGridlines/>
        <c:numFmt formatCode="#,##0" sourceLinked="1"/>
        <c:majorTickMark val="out"/>
        <c:minorTickMark val="none"/>
        <c:tickLblPos val="nextTo"/>
        <c:crossAx val="16106636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6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'Renfrewshire Inverclyde'!$N$70:$P$70</c:f>
              <c:strCache>
                <c:ptCount val="1"/>
                <c:pt idx="0">
                  <c:v>1 Bedroom </c:v>
                </c:pt>
              </c:strCache>
            </c:strRef>
          </c:tx>
          <c:invertIfNegative val="0"/>
          <c:cat>
            <c:numRef>
              <c:f>'Renfrewshire Inverclyde'!$Q$69:$X$69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Inverclyde'!$Q$70:$X$70</c:f>
              <c:numCache>
                <c:formatCode>0</c:formatCode>
                <c:ptCount val="8"/>
                <c:pt idx="0">
                  <c:v>346</c:v>
                </c:pt>
                <c:pt idx="1">
                  <c:v>360</c:v>
                </c:pt>
                <c:pt idx="2">
                  <c:v>257</c:v>
                </c:pt>
                <c:pt idx="3">
                  <c:v>244</c:v>
                </c:pt>
                <c:pt idx="4">
                  <c:v>232</c:v>
                </c:pt>
                <c:pt idx="5">
                  <c:v>277</c:v>
                </c:pt>
                <c:pt idx="6">
                  <c:v>352</c:v>
                </c:pt>
                <c:pt idx="7">
                  <c:v>373</c:v>
                </c:pt>
              </c:numCache>
            </c:numRef>
          </c:val>
        </c:ser>
        <c:ser>
          <c:idx val="1"/>
          <c:order val="1"/>
          <c:tx>
            <c:strRef>
              <c:f>'Renfrewshire Inverclyde'!$N$71:$P$71</c:f>
              <c:strCache>
                <c:ptCount val="1"/>
                <c:pt idx="0">
                  <c:v>2 Bedrooms</c:v>
                </c:pt>
              </c:strCache>
            </c:strRef>
          </c:tx>
          <c:invertIfNegative val="0"/>
          <c:cat>
            <c:numRef>
              <c:f>'Renfrewshire Inverclyde'!$Q$69:$X$69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Inverclyde'!$Q$71:$X$71</c:f>
              <c:numCache>
                <c:formatCode>0</c:formatCode>
                <c:ptCount val="8"/>
                <c:pt idx="0">
                  <c:v>613</c:v>
                </c:pt>
                <c:pt idx="1">
                  <c:v>653</c:v>
                </c:pt>
                <c:pt idx="2">
                  <c:v>528</c:v>
                </c:pt>
                <c:pt idx="3">
                  <c:v>478</c:v>
                </c:pt>
                <c:pt idx="4">
                  <c:v>513</c:v>
                </c:pt>
                <c:pt idx="5">
                  <c:v>493</c:v>
                </c:pt>
                <c:pt idx="6">
                  <c:v>583</c:v>
                </c:pt>
                <c:pt idx="7">
                  <c:v>551</c:v>
                </c:pt>
              </c:numCache>
            </c:numRef>
          </c:val>
        </c:ser>
        <c:ser>
          <c:idx val="2"/>
          <c:order val="2"/>
          <c:tx>
            <c:strRef>
              <c:f>'Renfrewshire Inverclyde'!$N$72:$P$72</c:f>
              <c:strCache>
                <c:ptCount val="1"/>
                <c:pt idx="0">
                  <c:v>3 Bedrooms</c:v>
                </c:pt>
              </c:strCache>
            </c:strRef>
          </c:tx>
          <c:invertIfNegative val="0"/>
          <c:cat>
            <c:numRef>
              <c:f>'Renfrewshire Inverclyde'!$Q$69:$X$69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Inverclyde'!$Q$72:$X$72</c:f>
              <c:numCache>
                <c:formatCode>0</c:formatCode>
                <c:ptCount val="8"/>
                <c:pt idx="0">
                  <c:v>228</c:v>
                </c:pt>
                <c:pt idx="1">
                  <c:v>269</c:v>
                </c:pt>
                <c:pt idx="2">
                  <c:v>199</c:v>
                </c:pt>
                <c:pt idx="3">
                  <c:v>195</c:v>
                </c:pt>
                <c:pt idx="4">
                  <c:v>276</c:v>
                </c:pt>
                <c:pt idx="5">
                  <c:v>227</c:v>
                </c:pt>
                <c:pt idx="6">
                  <c:v>237</c:v>
                </c:pt>
                <c:pt idx="7">
                  <c:v>203</c:v>
                </c:pt>
              </c:numCache>
            </c:numRef>
          </c:val>
        </c:ser>
        <c:ser>
          <c:idx val="3"/>
          <c:order val="3"/>
          <c:tx>
            <c:strRef>
              <c:f>'Renfrewshire Inverclyde'!$N$73:$P$73</c:f>
              <c:strCache>
                <c:ptCount val="1"/>
                <c:pt idx="0">
                  <c:v>4 Bedrooms</c:v>
                </c:pt>
              </c:strCache>
            </c:strRef>
          </c:tx>
          <c:invertIfNegative val="0"/>
          <c:cat>
            <c:numRef>
              <c:f>'Renfrewshire Inverclyde'!$Q$69:$X$69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Inverclyde'!$Q$73:$X$73</c:f>
              <c:numCache>
                <c:formatCode>0</c:formatCode>
                <c:ptCount val="8"/>
                <c:pt idx="0">
                  <c:v>62</c:v>
                </c:pt>
                <c:pt idx="1">
                  <c:v>100</c:v>
                </c:pt>
                <c:pt idx="2">
                  <c:v>66</c:v>
                </c:pt>
                <c:pt idx="3">
                  <c:v>81</c:v>
                </c:pt>
                <c:pt idx="4">
                  <c:v>74</c:v>
                </c:pt>
                <c:pt idx="5">
                  <c:v>95</c:v>
                </c:pt>
                <c:pt idx="6">
                  <c:v>71</c:v>
                </c:pt>
                <c:pt idx="7">
                  <c:v>59</c:v>
                </c:pt>
              </c:numCache>
            </c:numRef>
          </c:val>
        </c:ser>
        <c:ser>
          <c:idx val="4"/>
          <c:order val="4"/>
          <c:tx>
            <c:strRef>
              <c:f>'Renfrewshire Inverclyde'!$N$74:$P$74</c:f>
              <c:strCache>
                <c:ptCount val="1"/>
                <c:pt idx="0">
                  <c:v>1 Bedroom Shared</c:v>
                </c:pt>
              </c:strCache>
            </c:strRef>
          </c:tx>
          <c:invertIfNegative val="0"/>
          <c:cat>
            <c:numRef>
              <c:f>'Renfrewshire Inverclyde'!$Q$69:$X$69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Inverclyde'!$Q$74:$X$74</c:f>
              <c:numCache>
                <c:formatCode>0</c:formatCode>
                <c:ptCount val="8"/>
                <c:pt idx="0">
                  <c:v>46</c:v>
                </c:pt>
                <c:pt idx="1">
                  <c:v>64</c:v>
                </c:pt>
                <c:pt idx="2">
                  <c:v>65</c:v>
                </c:pt>
                <c:pt idx="3">
                  <c:v>88</c:v>
                </c:pt>
                <c:pt idx="4">
                  <c:v>92</c:v>
                </c:pt>
                <c:pt idx="5">
                  <c:v>118</c:v>
                </c:pt>
                <c:pt idx="6">
                  <c:v>105</c:v>
                </c:pt>
                <c:pt idx="7">
                  <c:v>102</c:v>
                </c:pt>
              </c:numCache>
            </c:numRef>
          </c:val>
        </c:ser>
        <c:dLbls>
          <c:showLegendKey val="0"/>
          <c:showVal val="0"/>
          <c:showCatName val="0"/>
          <c:showSerName val="0"/>
          <c:showPercent val="0"/>
          <c:showBubbleSize val="0"/>
        </c:dLbls>
        <c:gapWidth val="150"/>
        <c:overlap val="100"/>
        <c:axId val="162037760"/>
        <c:axId val="162039296"/>
      </c:barChart>
      <c:catAx>
        <c:axId val="162037760"/>
        <c:scaling>
          <c:orientation val="minMax"/>
        </c:scaling>
        <c:delete val="0"/>
        <c:axPos val="b"/>
        <c:numFmt formatCode="General" sourceLinked="1"/>
        <c:majorTickMark val="out"/>
        <c:minorTickMark val="none"/>
        <c:tickLblPos val="nextTo"/>
        <c:crossAx val="162039296"/>
        <c:crosses val="autoZero"/>
        <c:auto val="1"/>
        <c:lblAlgn val="ctr"/>
        <c:lblOffset val="100"/>
        <c:noMultiLvlLbl val="0"/>
      </c:catAx>
      <c:valAx>
        <c:axId val="162039296"/>
        <c:scaling>
          <c:orientation val="minMax"/>
        </c:scaling>
        <c:delete val="0"/>
        <c:axPos val="l"/>
        <c:majorGridlines/>
        <c:numFmt formatCode="0%" sourceLinked="1"/>
        <c:majorTickMark val="out"/>
        <c:minorTickMark val="none"/>
        <c:tickLblPos val="nextTo"/>
        <c:crossAx val="16203776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7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'Renfrewshire Inverclyde'!$AI$93</c:f>
              <c:strCache>
                <c:ptCount val="1"/>
                <c:pt idx="0">
                  <c:v>Scotland</c:v>
                </c:pt>
              </c:strCache>
            </c:strRef>
          </c:tx>
          <c:dLbls>
            <c:dLbl>
              <c:idx val="0"/>
              <c:layout>
                <c:manualLayout>
                  <c:x val="-6.0176040000276994E-2"/>
                  <c:y val="-3.4744258430295986E-2"/>
                </c:manualLayout>
              </c:layout>
              <c:dLblPos val="r"/>
              <c:showLegendKey val="0"/>
              <c:showVal val="1"/>
              <c:showCatName val="0"/>
              <c:showSerName val="0"/>
              <c:showPercent val="0"/>
              <c:showBubbleSize val="0"/>
            </c:dLbl>
            <c:dLbl>
              <c:idx val="1"/>
              <c:layout>
                <c:manualLayout>
                  <c:x val="-6.017604000027698E-2"/>
                  <c:y val="-3.4744258430295986E-2"/>
                </c:manualLayout>
              </c:layout>
              <c:dLblPos val="r"/>
              <c:showLegendKey val="0"/>
              <c:showVal val="1"/>
              <c:showCatName val="0"/>
              <c:showSerName val="0"/>
              <c:showPercent val="0"/>
              <c:showBubbleSize val="0"/>
            </c:dLbl>
            <c:dLbl>
              <c:idx val="2"/>
              <c:layout>
                <c:manualLayout>
                  <c:x val="-6.0176040000277008E-2"/>
                  <c:y val="-6.5280206394155368E-2"/>
                </c:manualLayout>
              </c:layout>
              <c:dLblPos val="r"/>
              <c:showLegendKey val="0"/>
              <c:showVal val="1"/>
              <c:showCatName val="0"/>
              <c:showSerName val="0"/>
              <c:showPercent val="0"/>
              <c:showBubbleSize val="0"/>
            </c:dLbl>
            <c:dLbl>
              <c:idx val="7"/>
              <c:layout>
                <c:manualLayout>
                  <c:x val="-5.4657996246511402E-2"/>
                  <c:y val="-3.856125192577841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'Renfrewshire Inverclyde'!$AI$94</c:f>
              <c:strCache>
                <c:ptCount val="1"/>
                <c:pt idx="0">
                  <c:v>Renfrewshire / Inverclyde</c:v>
                </c:pt>
              </c:strCache>
            </c:strRef>
          </c:tx>
          <c:dLbls>
            <c:dLbl>
              <c:idx val="0"/>
              <c:layout>
                <c:manualLayout>
                  <c:x val="-6.0176040000276994E-2"/>
                  <c:y val="4.6195238916743257E-2"/>
                </c:manualLayout>
              </c:layout>
              <c:dLblPos val="r"/>
              <c:showLegendKey val="0"/>
              <c:showVal val="1"/>
              <c:showCatName val="0"/>
              <c:showSerName val="0"/>
              <c:showPercent val="0"/>
              <c:showBubbleSize val="0"/>
            </c:dLbl>
            <c:dLbl>
              <c:idx val="1"/>
              <c:layout>
                <c:manualLayout>
                  <c:x val="-6.017604000027698E-2"/>
                  <c:y val="4.6195238916743327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Inverclyde'!$AJ$94:$AQ$94</c:f>
              <c:numCache>
                <c:formatCode>0</c:formatCode>
                <c:ptCount val="8"/>
                <c:pt idx="0">
                  <c:v>472.96</c:v>
                </c:pt>
                <c:pt idx="1">
                  <c:v>477.94</c:v>
                </c:pt>
                <c:pt idx="2">
                  <c:v>484.84</c:v>
                </c:pt>
                <c:pt idx="3">
                  <c:v>480.45</c:v>
                </c:pt>
                <c:pt idx="4">
                  <c:v>483</c:v>
                </c:pt>
                <c:pt idx="5">
                  <c:v>488.37</c:v>
                </c:pt>
                <c:pt idx="6">
                  <c:v>493.93</c:v>
                </c:pt>
                <c:pt idx="7">
                  <c:v>507.56</c:v>
                </c:pt>
              </c:numCache>
            </c:numRef>
          </c:val>
          <c:smooth val="0"/>
        </c:ser>
        <c:dLbls>
          <c:showLegendKey val="0"/>
          <c:showVal val="0"/>
          <c:showCatName val="0"/>
          <c:showSerName val="0"/>
          <c:showPercent val="0"/>
          <c:showBubbleSize val="0"/>
        </c:dLbls>
        <c:marker val="1"/>
        <c:smooth val="0"/>
        <c:axId val="163072640"/>
        <c:axId val="163094912"/>
      </c:lineChart>
      <c:catAx>
        <c:axId val="163072640"/>
        <c:scaling>
          <c:orientation val="minMax"/>
        </c:scaling>
        <c:delete val="0"/>
        <c:axPos val="b"/>
        <c:numFmt formatCode="General" sourceLinked="1"/>
        <c:majorTickMark val="out"/>
        <c:minorTickMark val="none"/>
        <c:tickLblPos val="nextTo"/>
        <c:crossAx val="163094912"/>
        <c:crosses val="autoZero"/>
        <c:auto val="1"/>
        <c:lblAlgn val="ctr"/>
        <c:lblOffset val="100"/>
        <c:noMultiLvlLbl val="0"/>
      </c:catAx>
      <c:valAx>
        <c:axId val="163094912"/>
        <c:scaling>
          <c:orientation val="minMax"/>
        </c:scaling>
        <c:delete val="0"/>
        <c:axPos val="l"/>
        <c:majorGridlines/>
        <c:numFmt formatCode="#,##0" sourceLinked="1"/>
        <c:majorTickMark val="out"/>
        <c:minorTickMark val="none"/>
        <c:tickLblPos val="nextTo"/>
        <c:crossAx val="163072640"/>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7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'Renfrewshire Inverclyde'!$B$26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Inverclyde'!$C$26:$J$26</c:f>
              <c:numCache>
                <c:formatCode>#,##0</c:formatCode>
                <c:ptCount val="8"/>
                <c:pt idx="0">
                  <c:v>350</c:v>
                </c:pt>
                <c:pt idx="1">
                  <c:v>350</c:v>
                </c:pt>
                <c:pt idx="2">
                  <c:v>330</c:v>
                </c:pt>
                <c:pt idx="3">
                  <c:v>350</c:v>
                </c:pt>
                <c:pt idx="4">
                  <c:v>350</c:v>
                </c:pt>
                <c:pt idx="5">
                  <c:v>330</c:v>
                </c:pt>
                <c:pt idx="6">
                  <c:v>350</c:v>
                </c:pt>
                <c:pt idx="7">
                  <c:v>350</c:v>
                </c:pt>
              </c:numCache>
            </c:numRef>
          </c:val>
          <c:smooth val="0"/>
        </c:ser>
        <c:ser>
          <c:idx val="1"/>
          <c:order val="1"/>
          <c:tx>
            <c:strRef>
              <c:f>'Renfrewshire Inverclyde'!$B$27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Inverclyde'!$C$27:$J$27</c:f>
              <c:numCache>
                <c:formatCode>#,##0</c:formatCode>
                <c:ptCount val="8"/>
                <c:pt idx="0">
                  <c:v>375</c:v>
                </c:pt>
                <c:pt idx="1">
                  <c:v>372.5</c:v>
                </c:pt>
                <c:pt idx="2">
                  <c:v>365</c:v>
                </c:pt>
                <c:pt idx="3">
                  <c:v>375</c:v>
                </c:pt>
                <c:pt idx="4">
                  <c:v>375</c:v>
                </c:pt>
                <c:pt idx="5">
                  <c:v>350</c:v>
                </c:pt>
                <c:pt idx="6">
                  <c:v>375</c:v>
                </c:pt>
                <c:pt idx="7">
                  <c:v>385</c:v>
                </c:pt>
              </c:numCache>
            </c:numRef>
          </c:val>
          <c:smooth val="0"/>
        </c:ser>
        <c:ser>
          <c:idx val="2"/>
          <c:order val="2"/>
          <c:tx>
            <c:strRef>
              <c:f>'Renfrewshire Inverclyde'!$B$28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Inverclyde'!$C$28:$J$28</c:f>
              <c:numCache>
                <c:formatCode>#,##0</c:formatCode>
                <c:ptCount val="8"/>
                <c:pt idx="0">
                  <c:v>374.39</c:v>
                </c:pt>
                <c:pt idx="1">
                  <c:v>373.37</c:v>
                </c:pt>
                <c:pt idx="2">
                  <c:v>370.31</c:v>
                </c:pt>
                <c:pt idx="3">
                  <c:v>377.76</c:v>
                </c:pt>
                <c:pt idx="4">
                  <c:v>377.5</c:v>
                </c:pt>
                <c:pt idx="5">
                  <c:v>372.21</c:v>
                </c:pt>
                <c:pt idx="6">
                  <c:v>391.6</c:v>
                </c:pt>
                <c:pt idx="7">
                  <c:v>386.61</c:v>
                </c:pt>
              </c:numCache>
            </c:numRef>
          </c:val>
          <c:smooth val="0"/>
        </c:ser>
        <c:ser>
          <c:idx val="3"/>
          <c:order val="3"/>
          <c:tx>
            <c:strRef>
              <c:f>'Renfrewshire Inverclyde'!$B$29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Inverclyde'!$C$29:$J$29</c:f>
              <c:numCache>
                <c:formatCode>#,##0</c:formatCode>
                <c:ptCount val="8"/>
                <c:pt idx="0">
                  <c:v>395</c:v>
                </c:pt>
                <c:pt idx="1">
                  <c:v>395</c:v>
                </c:pt>
                <c:pt idx="2">
                  <c:v>395</c:v>
                </c:pt>
                <c:pt idx="3">
                  <c:v>400</c:v>
                </c:pt>
                <c:pt idx="4">
                  <c:v>395</c:v>
                </c:pt>
                <c:pt idx="5">
                  <c:v>400</c:v>
                </c:pt>
                <c:pt idx="6">
                  <c:v>400</c:v>
                </c:pt>
                <c:pt idx="7">
                  <c:v>425</c:v>
                </c:pt>
              </c:numCache>
            </c:numRef>
          </c:val>
          <c:smooth val="0"/>
        </c:ser>
        <c:dLbls>
          <c:showLegendKey val="0"/>
          <c:showVal val="0"/>
          <c:showCatName val="0"/>
          <c:showSerName val="0"/>
          <c:showPercent val="0"/>
          <c:showBubbleSize val="0"/>
        </c:dLbls>
        <c:marker val="1"/>
        <c:smooth val="0"/>
        <c:axId val="163195520"/>
        <c:axId val="163209600"/>
      </c:lineChart>
      <c:catAx>
        <c:axId val="163195520"/>
        <c:scaling>
          <c:orientation val="minMax"/>
        </c:scaling>
        <c:delete val="0"/>
        <c:axPos val="b"/>
        <c:numFmt formatCode="General" sourceLinked="1"/>
        <c:majorTickMark val="out"/>
        <c:minorTickMark val="none"/>
        <c:tickLblPos val="nextTo"/>
        <c:crossAx val="163209600"/>
        <c:crosses val="autoZero"/>
        <c:auto val="1"/>
        <c:lblAlgn val="ctr"/>
        <c:lblOffset val="100"/>
        <c:noMultiLvlLbl val="0"/>
      </c:catAx>
      <c:valAx>
        <c:axId val="163209600"/>
        <c:scaling>
          <c:orientation val="minMax"/>
          <c:min val="0"/>
        </c:scaling>
        <c:delete val="0"/>
        <c:axPos val="l"/>
        <c:majorGridlines/>
        <c:numFmt formatCode="#,##0" sourceLinked="1"/>
        <c:majorTickMark val="out"/>
        <c:minorTickMark val="none"/>
        <c:tickLblPos val="nextTo"/>
        <c:crossAx val="16319552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7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'Renfrewshire Inverclyde'!$N$26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Inverclyde'!$O$26:$V$26</c:f>
              <c:numCache>
                <c:formatCode>#,##0</c:formatCode>
                <c:ptCount val="8"/>
                <c:pt idx="0">
                  <c:v>425</c:v>
                </c:pt>
                <c:pt idx="1">
                  <c:v>425</c:v>
                </c:pt>
                <c:pt idx="2">
                  <c:v>425</c:v>
                </c:pt>
                <c:pt idx="3">
                  <c:v>425</c:v>
                </c:pt>
                <c:pt idx="4">
                  <c:v>425</c:v>
                </c:pt>
                <c:pt idx="5">
                  <c:v>425</c:v>
                </c:pt>
                <c:pt idx="6">
                  <c:v>425</c:v>
                </c:pt>
                <c:pt idx="7">
                  <c:v>450</c:v>
                </c:pt>
              </c:numCache>
            </c:numRef>
          </c:val>
          <c:smooth val="0"/>
        </c:ser>
        <c:ser>
          <c:idx val="1"/>
          <c:order val="1"/>
          <c:tx>
            <c:strRef>
              <c:f>'Renfrewshire Inverclyde'!$N$27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Inverclyde'!$O$27:$V$27</c:f>
              <c:numCache>
                <c:formatCode>#,##0</c:formatCode>
                <c:ptCount val="8"/>
                <c:pt idx="0">
                  <c:v>450</c:v>
                </c:pt>
                <c:pt idx="1">
                  <c:v>475</c:v>
                </c:pt>
                <c:pt idx="2">
                  <c:v>475</c:v>
                </c:pt>
                <c:pt idx="3">
                  <c:v>475</c:v>
                </c:pt>
                <c:pt idx="4">
                  <c:v>475</c:v>
                </c:pt>
                <c:pt idx="5">
                  <c:v>475</c:v>
                </c:pt>
                <c:pt idx="6">
                  <c:v>475</c:v>
                </c:pt>
                <c:pt idx="7">
                  <c:v>495</c:v>
                </c:pt>
              </c:numCache>
            </c:numRef>
          </c:val>
          <c:smooth val="0"/>
        </c:ser>
        <c:ser>
          <c:idx val="2"/>
          <c:order val="2"/>
          <c:tx>
            <c:strRef>
              <c:f>'Renfrewshire Inverclyde'!$N$28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Inverclyde'!$O$28:$V$28</c:f>
              <c:numCache>
                <c:formatCode>#,##0</c:formatCode>
                <c:ptCount val="8"/>
                <c:pt idx="0">
                  <c:v>472.96</c:v>
                </c:pt>
                <c:pt idx="1">
                  <c:v>477.94</c:v>
                </c:pt>
                <c:pt idx="2">
                  <c:v>484.84</c:v>
                </c:pt>
                <c:pt idx="3">
                  <c:v>480.45</c:v>
                </c:pt>
                <c:pt idx="4">
                  <c:v>483</c:v>
                </c:pt>
                <c:pt idx="5">
                  <c:v>488.37</c:v>
                </c:pt>
                <c:pt idx="6">
                  <c:v>493.93</c:v>
                </c:pt>
                <c:pt idx="7">
                  <c:v>507.56</c:v>
                </c:pt>
              </c:numCache>
            </c:numRef>
          </c:val>
          <c:smooth val="0"/>
        </c:ser>
        <c:ser>
          <c:idx val="3"/>
          <c:order val="3"/>
          <c:tx>
            <c:strRef>
              <c:f>'Renfrewshire Inverclyde'!$N$29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Inverclyde'!$O$29:$V$29</c:f>
              <c:numCache>
                <c:formatCode>#,##0</c:formatCode>
                <c:ptCount val="8"/>
                <c:pt idx="0">
                  <c:v>525</c:v>
                </c:pt>
                <c:pt idx="1">
                  <c:v>525</c:v>
                </c:pt>
                <c:pt idx="2">
                  <c:v>550</c:v>
                </c:pt>
                <c:pt idx="3">
                  <c:v>525</c:v>
                </c:pt>
                <c:pt idx="4">
                  <c:v>525</c:v>
                </c:pt>
                <c:pt idx="5">
                  <c:v>550</c:v>
                </c:pt>
                <c:pt idx="6">
                  <c:v>550</c:v>
                </c:pt>
                <c:pt idx="7">
                  <c:v>550</c:v>
                </c:pt>
              </c:numCache>
            </c:numRef>
          </c:val>
          <c:smooth val="0"/>
        </c:ser>
        <c:dLbls>
          <c:showLegendKey val="0"/>
          <c:showVal val="0"/>
          <c:showCatName val="0"/>
          <c:showSerName val="0"/>
          <c:showPercent val="0"/>
          <c:showBubbleSize val="0"/>
        </c:dLbls>
        <c:marker val="1"/>
        <c:smooth val="0"/>
        <c:axId val="163236096"/>
        <c:axId val="163241984"/>
      </c:lineChart>
      <c:catAx>
        <c:axId val="163236096"/>
        <c:scaling>
          <c:orientation val="minMax"/>
        </c:scaling>
        <c:delete val="0"/>
        <c:axPos val="b"/>
        <c:numFmt formatCode="General" sourceLinked="1"/>
        <c:majorTickMark val="out"/>
        <c:minorTickMark val="none"/>
        <c:tickLblPos val="nextTo"/>
        <c:crossAx val="163241984"/>
        <c:crosses val="autoZero"/>
        <c:auto val="1"/>
        <c:lblAlgn val="ctr"/>
        <c:lblOffset val="100"/>
        <c:noMultiLvlLbl val="0"/>
      </c:catAx>
      <c:valAx>
        <c:axId val="163241984"/>
        <c:scaling>
          <c:orientation val="minMax"/>
          <c:min val="0"/>
        </c:scaling>
        <c:delete val="0"/>
        <c:axPos val="l"/>
        <c:majorGridlines/>
        <c:numFmt formatCode="#,##0" sourceLinked="1"/>
        <c:majorTickMark val="out"/>
        <c:minorTickMark val="none"/>
        <c:tickLblPos val="nextTo"/>
        <c:crossAx val="16323609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7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'Renfrewshire Inverclyde'!$B$48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Inverclyde'!$C$48:$J$48</c:f>
              <c:numCache>
                <c:formatCode>#,##0</c:formatCode>
                <c:ptCount val="8"/>
                <c:pt idx="0">
                  <c:v>497.5</c:v>
                </c:pt>
                <c:pt idx="1">
                  <c:v>500</c:v>
                </c:pt>
                <c:pt idx="2">
                  <c:v>500</c:v>
                </c:pt>
                <c:pt idx="3">
                  <c:v>525</c:v>
                </c:pt>
                <c:pt idx="4">
                  <c:v>500</c:v>
                </c:pt>
                <c:pt idx="5">
                  <c:v>500</c:v>
                </c:pt>
                <c:pt idx="6">
                  <c:v>525</c:v>
                </c:pt>
                <c:pt idx="7">
                  <c:v>525</c:v>
                </c:pt>
              </c:numCache>
            </c:numRef>
          </c:val>
          <c:smooth val="0"/>
        </c:ser>
        <c:ser>
          <c:idx val="1"/>
          <c:order val="1"/>
          <c:tx>
            <c:strRef>
              <c:f>'Renfrewshire Inverclyde'!$B$49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Inverclyde'!$C$49:$J$49</c:f>
              <c:numCache>
                <c:formatCode>#,##0</c:formatCode>
                <c:ptCount val="8"/>
                <c:pt idx="0">
                  <c:v>600</c:v>
                </c:pt>
                <c:pt idx="1">
                  <c:v>595</c:v>
                </c:pt>
                <c:pt idx="2">
                  <c:v>595</c:v>
                </c:pt>
                <c:pt idx="3">
                  <c:v>625</c:v>
                </c:pt>
                <c:pt idx="4">
                  <c:v>595</c:v>
                </c:pt>
                <c:pt idx="5">
                  <c:v>625</c:v>
                </c:pt>
                <c:pt idx="6">
                  <c:v>650</c:v>
                </c:pt>
                <c:pt idx="7">
                  <c:v>645</c:v>
                </c:pt>
              </c:numCache>
            </c:numRef>
          </c:val>
          <c:smooth val="0"/>
        </c:ser>
        <c:ser>
          <c:idx val="2"/>
          <c:order val="2"/>
          <c:tx>
            <c:strRef>
              <c:f>'Renfrewshire Inverclyde'!$B$50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Inverclyde'!$C$50:$J$50</c:f>
              <c:numCache>
                <c:formatCode>#,##0</c:formatCode>
                <c:ptCount val="8"/>
                <c:pt idx="0">
                  <c:v>611.61</c:v>
                </c:pt>
                <c:pt idx="1">
                  <c:v>620.07000000000005</c:v>
                </c:pt>
                <c:pt idx="2">
                  <c:v>609.26</c:v>
                </c:pt>
                <c:pt idx="3">
                  <c:v>626.29</c:v>
                </c:pt>
                <c:pt idx="4">
                  <c:v>621.87</c:v>
                </c:pt>
                <c:pt idx="5">
                  <c:v>646.1</c:v>
                </c:pt>
                <c:pt idx="6">
                  <c:v>643.1</c:v>
                </c:pt>
                <c:pt idx="7">
                  <c:v>651.5</c:v>
                </c:pt>
              </c:numCache>
            </c:numRef>
          </c:val>
          <c:smooth val="0"/>
        </c:ser>
        <c:ser>
          <c:idx val="3"/>
          <c:order val="3"/>
          <c:tx>
            <c:strRef>
              <c:f>'Renfrewshire Inverclyde'!$B$51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Inverclyde'!$C$51:$J$51</c:f>
              <c:numCache>
                <c:formatCode>#,##0</c:formatCode>
                <c:ptCount val="8"/>
                <c:pt idx="0">
                  <c:v>695</c:v>
                </c:pt>
                <c:pt idx="1">
                  <c:v>695</c:v>
                </c:pt>
                <c:pt idx="2">
                  <c:v>695</c:v>
                </c:pt>
                <c:pt idx="3">
                  <c:v>700</c:v>
                </c:pt>
                <c:pt idx="4">
                  <c:v>700</c:v>
                </c:pt>
                <c:pt idx="5">
                  <c:v>725</c:v>
                </c:pt>
                <c:pt idx="6">
                  <c:v>750</c:v>
                </c:pt>
                <c:pt idx="7">
                  <c:v>750</c:v>
                </c:pt>
              </c:numCache>
            </c:numRef>
          </c:val>
          <c:smooth val="0"/>
        </c:ser>
        <c:dLbls>
          <c:showLegendKey val="0"/>
          <c:showVal val="0"/>
          <c:showCatName val="0"/>
          <c:showSerName val="0"/>
          <c:showPercent val="0"/>
          <c:showBubbleSize val="0"/>
        </c:dLbls>
        <c:marker val="1"/>
        <c:smooth val="0"/>
        <c:axId val="163268480"/>
        <c:axId val="163270016"/>
      </c:lineChart>
      <c:catAx>
        <c:axId val="163268480"/>
        <c:scaling>
          <c:orientation val="minMax"/>
        </c:scaling>
        <c:delete val="0"/>
        <c:axPos val="b"/>
        <c:numFmt formatCode="General" sourceLinked="1"/>
        <c:majorTickMark val="out"/>
        <c:minorTickMark val="none"/>
        <c:tickLblPos val="nextTo"/>
        <c:crossAx val="163270016"/>
        <c:crosses val="autoZero"/>
        <c:auto val="1"/>
        <c:lblAlgn val="ctr"/>
        <c:lblOffset val="100"/>
        <c:noMultiLvlLbl val="0"/>
      </c:catAx>
      <c:valAx>
        <c:axId val="163270016"/>
        <c:scaling>
          <c:orientation val="minMax"/>
          <c:min val="0"/>
        </c:scaling>
        <c:delete val="0"/>
        <c:axPos val="l"/>
        <c:majorGridlines/>
        <c:numFmt formatCode="#,##0" sourceLinked="1"/>
        <c:majorTickMark val="out"/>
        <c:minorTickMark val="none"/>
        <c:tickLblPos val="nextTo"/>
        <c:crossAx val="163268480"/>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7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'Renfrewshire Inverclyde'!$N$48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Inverclyde'!$O$48:$V$48</c:f>
              <c:numCache>
                <c:formatCode>#,##0</c:formatCode>
                <c:ptCount val="8"/>
                <c:pt idx="0">
                  <c:v>675</c:v>
                </c:pt>
                <c:pt idx="1">
                  <c:v>775</c:v>
                </c:pt>
                <c:pt idx="2">
                  <c:v>795</c:v>
                </c:pt>
                <c:pt idx="3">
                  <c:v>750</c:v>
                </c:pt>
                <c:pt idx="4">
                  <c:v>800</c:v>
                </c:pt>
                <c:pt idx="5">
                  <c:v>795</c:v>
                </c:pt>
                <c:pt idx="6">
                  <c:v>800</c:v>
                </c:pt>
                <c:pt idx="7">
                  <c:v>850</c:v>
                </c:pt>
              </c:numCache>
            </c:numRef>
          </c:val>
          <c:smooth val="0"/>
        </c:ser>
        <c:ser>
          <c:idx val="1"/>
          <c:order val="1"/>
          <c:tx>
            <c:strRef>
              <c:f>'Renfrewshire Inverclyde'!$N$49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Inverclyde'!$O$49:$V$49</c:f>
              <c:numCache>
                <c:formatCode>#,##0</c:formatCode>
                <c:ptCount val="8"/>
                <c:pt idx="0">
                  <c:v>800</c:v>
                </c:pt>
                <c:pt idx="1">
                  <c:v>875</c:v>
                </c:pt>
                <c:pt idx="2">
                  <c:v>900</c:v>
                </c:pt>
                <c:pt idx="3">
                  <c:v>875</c:v>
                </c:pt>
                <c:pt idx="4">
                  <c:v>912.5</c:v>
                </c:pt>
                <c:pt idx="5">
                  <c:v>895</c:v>
                </c:pt>
                <c:pt idx="6">
                  <c:v>950</c:v>
                </c:pt>
                <c:pt idx="7">
                  <c:v>995</c:v>
                </c:pt>
              </c:numCache>
            </c:numRef>
          </c:val>
          <c:smooth val="0"/>
        </c:ser>
        <c:ser>
          <c:idx val="2"/>
          <c:order val="2"/>
          <c:tx>
            <c:strRef>
              <c:f>'Renfrewshire Inverclyde'!$N$50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Inverclyde'!$O$50:$V$50</c:f>
              <c:numCache>
                <c:formatCode>#,##0</c:formatCode>
                <c:ptCount val="8"/>
                <c:pt idx="0">
                  <c:v>833.68</c:v>
                </c:pt>
                <c:pt idx="1">
                  <c:v>954.19</c:v>
                </c:pt>
                <c:pt idx="2">
                  <c:v>998.27</c:v>
                </c:pt>
                <c:pt idx="3">
                  <c:v>915.1</c:v>
                </c:pt>
                <c:pt idx="4">
                  <c:v>975.32</c:v>
                </c:pt>
                <c:pt idx="5">
                  <c:v>977.39</c:v>
                </c:pt>
                <c:pt idx="6">
                  <c:v>1014.72</c:v>
                </c:pt>
                <c:pt idx="7">
                  <c:v>1095.42</c:v>
                </c:pt>
              </c:numCache>
            </c:numRef>
          </c:val>
          <c:smooth val="0"/>
        </c:ser>
        <c:ser>
          <c:idx val="3"/>
          <c:order val="3"/>
          <c:tx>
            <c:strRef>
              <c:f>'Renfrewshire Inverclyde'!$N$51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Inverclyde'!$O$51:$V$51</c:f>
              <c:numCache>
                <c:formatCode>#,##0</c:formatCode>
                <c:ptCount val="8"/>
                <c:pt idx="0">
                  <c:v>995</c:v>
                </c:pt>
                <c:pt idx="1">
                  <c:v>1000</c:v>
                </c:pt>
                <c:pt idx="2">
                  <c:v>1000</c:v>
                </c:pt>
                <c:pt idx="3">
                  <c:v>1000</c:v>
                </c:pt>
                <c:pt idx="4">
                  <c:v>1200</c:v>
                </c:pt>
                <c:pt idx="5">
                  <c:v>1100</c:v>
                </c:pt>
                <c:pt idx="6">
                  <c:v>1200</c:v>
                </c:pt>
                <c:pt idx="7">
                  <c:v>1200</c:v>
                </c:pt>
              </c:numCache>
            </c:numRef>
          </c:val>
          <c:smooth val="0"/>
        </c:ser>
        <c:dLbls>
          <c:showLegendKey val="0"/>
          <c:showVal val="0"/>
          <c:showCatName val="0"/>
          <c:showSerName val="0"/>
          <c:showPercent val="0"/>
          <c:showBubbleSize val="0"/>
        </c:dLbls>
        <c:marker val="1"/>
        <c:smooth val="0"/>
        <c:axId val="163313152"/>
        <c:axId val="163314688"/>
      </c:lineChart>
      <c:catAx>
        <c:axId val="163313152"/>
        <c:scaling>
          <c:orientation val="minMax"/>
        </c:scaling>
        <c:delete val="0"/>
        <c:axPos val="b"/>
        <c:numFmt formatCode="General" sourceLinked="1"/>
        <c:majorTickMark val="out"/>
        <c:minorTickMark val="none"/>
        <c:tickLblPos val="nextTo"/>
        <c:crossAx val="163314688"/>
        <c:crosses val="autoZero"/>
        <c:auto val="1"/>
        <c:lblAlgn val="ctr"/>
        <c:lblOffset val="100"/>
        <c:noMultiLvlLbl val="0"/>
      </c:catAx>
      <c:valAx>
        <c:axId val="163314688"/>
        <c:scaling>
          <c:orientation val="minMax"/>
          <c:min val="0"/>
        </c:scaling>
        <c:delete val="0"/>
        <c:axPos val="l"/>
        <c:majorGridlines/>
        <c:numFmt formatCode="#,##0" sourceLinked="1"/>
        <c:majorTickMark val="out"/>
        <c:minorTickMark val="none"/>
        <c:tickLblPos val="nextTo"/>
        <c:crossAx val="16331315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7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'Renfrewshire Inverclyde'!$B$70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Inverclyde'!$C$70:$J$70</c:f>
              <c:numCache>
                <c:formatCode>#,##0</c:formatCode>
                <c:ptCount val="8"/>
                <c:pt idx="0">
                  <c:v>274</c:v>
                </c:pt>
                <c:pt idx="1">
                  <c:v>265.5</c:v>
                </c:pt>
                <c:pt idx="2">
                  <c:v>275</c:v>
                </c:pt>
                <c:pt idx="3">
                  <c:v>250</c:v>
                </c:pt>
                <c:pt idx="4">
                  <c:v>250</c:v>
                </c:pt>
                <c:pt idx="5">
                  <c:v>250</c:v>
                </c:pt>
                <c:pt idx="6">
                  <c:v>270</c:v>
                </c:pt>
                <c:pt idx="7">
                  <c:v>265</c:v>
                </c:pt>
              </c:numCache>
            </c:numRef>
          </c:val>
          <c:smooth val="0"/>
        </c:ser>
        <c:ser>
          <c:idx val="1"/>
          <c:order val="1"/>
          <c:tx>
            <c:strRef>
              <c:f>'Renfrewshire Inverclyde'!$B$71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Inverclyde'!$C$71:$J$71</c:f>
              <c:numCache>
                <c:formatCode>#,##0</c:formatCode>
                <c:ptCount val="8"/>
                <c:pt idx="0">
                  <c:v>300</c:v>
                </c:pt>
                <c:pt idx="1">
                  <c:v>300</c:v>
                </c:pt>
                <c:pt idx="2">
                  <c:v>300</c:v>
                </c:pt>
                <c:pt idx="3">
                  <c:v>287.5</c:v>
                </c:pt>
                <c:pt idx="4">
                  <c:v>283.33</c:v>
                </c:pt>
                <c:pt idx="5">
                  <c:v>294.35000000000002</c:v>
                </c:pt>
                <c:pt idx="6">
                  <c:v>300</c:v>
                </c:pt>
                <c:pt idx="7">
                  <c:v>300</c:v>
                </c:pt>
              </c:numCache>
            </c:numRef>
          </c:val>
          <c:smooth val="0"/>
        </c:ser>
        <c:ser>
          <c:idx val="2"/>
          <c:order val="2"/>
          <c:tx>
            <c:strRef>
              <c:f>'Renfrewshire Inverclyde'!$B$72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Inverclyde'!$C$72:$J$72</c:f>
              <c:numCache>
                <c:formatCode>#,##0</c:formatCode>
                <c:ptCount val="8"/>
                <c:pt idx="0">
                  <c:v>296.26</c:v>
                </c:pt>
                <c:pt idx="1">
                  <c:v>299.05</c:v>
                </c:pt>
                <c:pt idx="2">
                  <c:v>290.55</c:v>
                </c:pt>
                <c:pt idx="3">
                  <c:v>292.81</c:v>
                </c:pt>
                <c:pt idx="4">
                  <c:v>291.26</c:v>
                </c:pt>
                <c:pt idx="5">
                  <c:v>286.83999999999997</c:v>
                </c:pt>
                <c:pt idx="6">
                  <c:v>304.02999999999997</c:v>
                </c:pt>
                <c:pt idx="7">
                  <c:v>304.20999999999998</c:v>
                </c:pt>
              </c:numCache>
            </c:numRef>
          </c:val>
          <c:smooth val="0"/>
        </c:ser>
        <c:ser>
          <c:idx val="3"/>
          <c:order val="3"/>
          <c:tx>
            <c:strRef>
              <c:f>'Renfrewshire Inverclyde'!$B$73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Inverclyde'!$C$73:$J$73</c:f>
              <c:numCache>
                <c:formatCode>#,##0</c:formatCode>
                <c:ptCount val="8"/>
                <c:pt idx="0">
                  <c:v>330</c:v>
                </c:pt>
                <c:pt idx="1">
                  <c:v>324</c:v>
                </c:pt>
                <c:pt idx="2">
                  <c:v>320</c:v>
                </c:pt>
                <c:pt idx="3">
                  <c:v>315</c:v>
                </c:pt>
                <c:pt idx="4">
                  <c:v>325</c:v>
                </c:pt>
                <c:pt idx="5">
                  <c:v>320</c:v>
                </c:pt>
                <c:pt idx="6">
                  <c:v>330</c:v>
                </c:pt>
                <c:pt idx="7">
                  <c:v>337.79</c:v>
                </c:pt>
              </c:numCache>
            </c:numRef>
          </c:val>
          <c:smooth val="0"/>
        </c:ser>
        <c:dLbls>
          <c:showLegendKey val="0"/>
          <c:showVal val="0"/>
          <c:showCatName val="0"/>
          <c:showSerName val="0"/>
          <c:showPercent val="0"/>
          <c:showBubbleSize val="0"/>
        </c:dLbls>
        <c:marker val="1"/>
        <c:smooth val="0"/>
        <c:axId val="163411072"/>
        <c:axId val="163412608"/>
      </c:lineChart>
      <c:catAx>
        <c:axId val="163411072"/>
        <c:scaling>
          <c:orientation val="minMax"/>
        </c:scaling>
        <c:delete val="0"/>
        <c:axPos val="b"/>
        <c:numFmt formatCode="General" sourceLinked="1"/>
        <c:majorTickMark val="out"/>
        <c:minorTickMark val="none"/>
        <c:tickLblPos val="nextTo"/>
        <c:crossAx val="163412608"/>
        <c:crosses val="autoZero"/>
        <c:auto val="1"/>
        <c:lblAlgn val="ctr"/>
        <c:lblOffset val="100"/>
        <c:noMultiLvlLbl val="0"/>
      </c:catAx>
      <c:valAx>
        <c:axId val="163412608"/>
        <c:scaling>
          <c:orientation val="minMax"/>
          <c:min val="0"/>
        </c:scaling>
        <c:delete val="0"/>
        <c:axPos val="l"/>
        <c:majorGridlines/>
        <c:numFmt formatCode="#,##0" sourceLinked="1"/>
        <c:majorTickMark val="out"/>
        <c:minorTickMark val="none"/>
        <c:tickLblPos val="nextTo"/>
        <c:crossAx val="163411072"/>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7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'Renfrewshire Inverclyde'!$N$70:$P$70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Inverclyde'!$Q$70:$X$70</c:f>
              <c:numCache>
                <c:formatCode>0</c:formatCode>
                <c:ptCount val="8"/>
                <c:pt idx="0">
                  <c:v>346</c:v>
                </c:pt>
                <c:pt idx="1">
                  <c:v>360</c:v>
                </c:pt>
                <c:pt idx="2">
                  <c:v>257</c:v>
                </c:pt>
                <c:pt idx="3">
                  <c:v>244</c:v>
                </c:pt>
                <c:pt idx="4">
                  <c:v>232</c:v>
                </c:pt>
                <c:pt idx="5">
                  <c:v>277</c:v>
                </c:pt>
                <c:pt idx="6">
                  <c:v>352</c:v>
                </c:pt>
                <c:pt idx="7">
                  <c:v>373</c:v>
                </c:pt>
              </c:numCache>
            </c:numRef>
          </c:val>
        </c:ser>
        <c:ser>
          <c:idx val="1"/>
          <c:order val="1"/>
          <c:tx>
            <c:strRef>
              <c:f>'Renfrewshire Inverclyde'!$N$71:$P$71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Inverclyde'!$Q$71:$X$71</c:f>
              <c:numCache>
                <c:formatCode>0</c:formatCode>
                <c:ptCount val="8"/>
                <c:pt idx="0">
                  <c:v>613</c:v>
                </c:pt>
                <c:pt idx="1">
                  <c:v>653</c:v>
                </c:pt>
                <c:pt idx="2">
                  <c:v>528</c:v>
                </c:pt>
                <c:pt idx="3">
                  <c:v>478</c:v>
                </c:pt>
                <c:pt idx="4">
                  <c:v>513</c:v>
                </c:pt>
                <c:pt idx="5">
                  <c:v>493</c:v>
                </c:pt>
                <c:pt idx="6">
                  <c:v>583</c:v>
                </c:pt>
                <c:pt idx="7">
                  <c:v>551</c:v>
                </c:pt>
              </c:numCache>
            </c:numRef>
          </c:val>
        </c:ser>
        <c:ser>
          <c:idx val="2"/>
          <c:order val="2"/>
          <c:tx>
            <c:strRef>
              <c:f>'Renfrewshire Inverclyde'!$N$72:$P$72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Inverclyde'!$Q$72:$X$72</c:f>
              <c:numCache>
                <c:formatCode>0</c:formatCode>
                <c:ptCount val="8"/>
                <c:pt idx="0">
                  <c:v>228</c:v>
                </c:pt>
                <c:pt idx="1">
                  <c:v>269</c:v>
                </c:pt>
                <c:pt idx="2">
                  <c:v>199</c:v>
                </c:pt>
                <c:pt idx="3">
                  <c:v>195</c:v>
                </c:pt>
                <c:pt idx="4">
                  <c:v>276</c:v>
                </c:pt>
                <c:pt idx="5">
                  <c:v>227</c:v>
                </c:pt>
                <c:pt idx="6">
                  <c:v>237</c:v>
                </c:pt>
                <c:pt idx="7">
                  <c:v>203</c:v>
                </c:pt>
              </c:numCache>
            </c:numRef>
          </c:val>
        </c:ser>
        <c:ser>
          <c:idx val="3"/>
          <c:order val="3"/>
          <c:tx>
            <c:strRef>
              <c:f>'Renfrewshire Inverclyde'!$N$73:$P$73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Inverclyde'!$Q$73:$X$73</c:f>
              <c:numCache>
                <c:formatCode>0</c:formatCode>
                <c:ptCount val="8"/>
                <c:pt idx="0">
                  <c:v>62</c:v>
                </c:pt>
                <c:pt idx="1">
                  <c:v>100</c:v>
                </c:pt>
                <c:pt idx="2">
                  <c:v>66</c:v>
                </c:pt>
                <c:pt idx="3">
                  <c:v>81</c:v>
                </c:pt>
                <c:pt idx="4">
                  <c:v>74</c:v>
                </c:pt>
                <c:pt idx="5">
                  <c:v>95</c:v>
                </c:pt>
                <c:pt idx="6">
                  <c:v>71</c:v>
                </c:pt>
                <c:pt idx="7">
                  <c:v>59</c:v>
                </c:pt>
              </c:numCache>
            </c:numRef>
          </c:val>
        </c:ser>
        <c:ser>
          <c:idx val="4"/>
          <c:order val="4"/>
          <c:tx>
            <c:strRef>
              <c:f>'Renfrewshire Inverclyde'!$N$74:$P$74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'Renfrewshire Inverclyde'!$Q$74:$X$74</c:f>
              <c:numCache>
                <c:formatCode>0</c:formatCode>
                <c:ptCount val="8"/>
                <c:pt idx="0">
                  <c:v>46</c:v>
                </c:pt>
                <c:pt idx="1">
                  <c:v>64</c:v>
                </c:pt>
                <c:pt idx="2">
                  <c:v>65</c:v>
                </c:pt>
                <c:pt idx="3">
                  <c:v>88</c:v>
                </c:pt>
                <c:pt idx="4">
                  <c:v>92</c:v>
                </c:pt>
                <c:pt idx="5">
                  <c:v>118</c:v>
                </c:pt>
                <c:pt idx="6">
                  <c:v>105</c:v>
                </c:pt>
                <c:pt idx="7">
                  <c:v>102</c:v>
                </c:pt>
              </c:numCache>
            </c:numRef>
          </c:val>
        </c:ser>
        <c:dLbls>
          <c:showLegendKey val="0"/>
          <c:showVal val="0"/>
          <c:showCatName val="0"/>
          <c:showSerName val="0"/>
          <c:showPercent val="0"/>
          <c:showBubbleSize val="0"/>
        </c:dLbls>
        <c:gapWidth val="150"/>
        <c:overlap val="100"/>
        <c:axId val="155067904"/>
        <c:axId val="155069440"/>
      </c:barChart>
      <c:catAx>
        <c:axId val="155067904"/>
        <c:scaling>
          <c:orientation val="minMax"/>
        </c:scaling>
        <c:delete val="0"/>
        <c:axPos val="b"/>
        <c:numFmt formatCode="General" sourceLinked="1"/>
        <c:majorTickMark val="out"/>
        <c:minorTickMark val="none"/>
        <c:tickLblPos val="nextTo"/>
        <c:crossAx val="155069440"/>
        <c:crosses val="autoZero"/>
        <c:auto val="1"/>
        <c:lblAlgn val="ctr"/>
        <c:lblOffset val="100"/>
        <c:noMultiLvlLbl val="0"/>
      </c:catAx>
      <c:valAx>
        <c:axId val="155069440"/>
        <c:scaling>
          <c:orientation val="minMax"/>
        </c:scaling>
        <c:delete val="0"/>
        <c:axPos val="l"/>
        <c:majorGridlines/>
        <c:numFmt formatCode="0" sourceLinked="1"/>
        <c:majorTickMark val="out"/>
        <c:minorTickMark val="none"/>
        <c:tickLblPos val="nextTo"/>
        <c:crossAx val="15506790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7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'Scottish Borders'!$B$26</c:f>
              <c:strCache>
                <c:ptCount val="1"/>
                <c:pt idx="0">
                  <c:v>Lower Quartile</c:v>
                </c:pt>
              </c:strCache>
            </c:strRef>
          </c:tx>
          <c:cat>
            <c:numRef>
              <c:f>'Scottish Borders'!$C$25:$J$25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Borders'!$C$26:$J$26</c:f>
              <c:numCache>
                <c:formatCode>#,##0</c:formatCode>
                <c:ptCount val="8"/>
                <c:pt idx="0">
                  <c:v>300</c:v>
                </c:pt>
                <c:pt idx="1">
                  <c:v>300</c:v>
                </c:pt>
                <c:pt idx="2">
                  <c:v>300</c:v>
                </c:pt>
                <c:pt idx="3">
                  <c:v>300</c:v>
                </c:pt>
                <c:pt idx="4">
                  <c:v>300</c:v>
                </c:pt>
                <c:pt idx="5">
                  <c:v>300</c:v>
                </c:pt>
                <c:pt idx="6">
                  <c:v>310</c:v>
                </c:pt>
                <c:pt idx="7">
                  <c:v>325</c:v>
                </c:pt>
              </c:numCache>
            </c:numRef>
          </c:val>
          <c:smooth val="0"/>
        </c:ser>
        <c:ser>
          <c:idx val="1"/>
          <c:order val="1"/>
          <c:tx>
            <c:strRef>
              <c:f>'Scottish Borders'!$B$27</c:f>
              <c:strCache>
                <c:ptCount val="1"/>
                <c:pt idx="0">
                  <c:v>Median</c:v>
                </c:pt>
              </c:strCache>
            </c:strRef>
          </c:tx>
          <c:cat>
            <c:numRef>
              <c:f>'Scottish Borders'!$C$25:$J$25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Borders'!$C$27:$J$27</c:f>
              <c:numCache>
                <c:formatCode>#,##0</c:formatCode>
                <c:ptCount val="8"/>
                <c:pt idx="0">
                  <c:v>335</c:v>
                </c:pt>
                <c:pt idx="1">
                  <c:v>350</c:v>
                </c:pt>
                <c:pt idx="2">
                  <c:v>340</c:v>
                </c:pt>
                <c:pt idx="3">
                  <c:v>325</c:v>
                </c:pt>
                <c:pt idx="4">
                  <c:v>350</c:v>
                </c:pt>
                <c:pt idx="5">
                  <c:v>345</c:v>
                </c:pt>
                <c:pt idx="6">
                  <c:v>325</c:v>
                </c:pt>
                <c:pt idx="7">
                  <c:v>335</c:v>
                </c:pt>
              </c:numCache>
            </c:numRef>
          </c:val>
          <c:smooth val="0"/>
        </c:ser>
        <c:ser>
          <c:idx val="2"/>
          <c:order val="2"/>
          <c:tx>
            <c:strRef>
              <c:f>'Scottish Borders'!$B$28</c:f>
              <c:strCache>
                <c:ptCount val="1"/>
                <c:pt idx="0">
                  <c:v>Mean</c:v>
                </c:pt>
              </c:strCache>
            </c:strRef>
          </c:tx>
          <c:cat>
            <c:numRef>
              <c:f>'Scottish Borders'!$C$25:$J$25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Borders'!$C$28:$J$28</c:f>
              <c:numCache>
                <c:formatCode>#,##0</c:formatCode>
                <c:ptCount val="8"/>
                <c:pt idx="0">
                  <c:v>336.19</c:v>
                </c:pt>
                <c:pt idx="1">
                  <c:v>344.54</c:v>
                </c:pt>
                <c:pt idx="2">
                  <c:v>336.91</c:v>
                </c:pt>
                <c:pt idx="3">
                  <c:v>331.99</c:v>
                </c:pt>
                <c:pt idx="4">
                  <c:v>337.33</c:v>
                </c:pt>
                <c:pt idx="5">
                  <c:v>339.71</c:v>
                </c:pt>
                <c:pt idx="6">
                  <c:v>337.92</c:v>
                </c:pt>
                <c:pt idx="7">
                  <c:v>344.95</c:v>
                </c:pt>
              </c:numCache>
            </c:numRef>
          </c:val>
          <c:smooth val="0"/>
        </c:ser>
        <c:ser>
          <c:idx val="3"/>
          <c:order val="3"/>
          <c:tx>
            <c:strRef>
              <c:f>'Scottish Borders'!$B$29</c:f>
              <c:strCache>
                <c:ptCount val="1"/>
                <c:pt idx="0">
                  <c:v>Upper Quartile</c:v>
                </c:pt>
              </c:strCache>
            </c:strRef>
          </c:tx>
          <c:cat>
            <c:numRef>
              <c:f>'Scottish Borders'!$C$25:$J$25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Borders'!$C$29:$J$29</c:f>
              <c:numCache>
                <c:formatCode>#,##0</c:formatCode>
                <c:ptCount val="8"/>
                <c:pt idx="0">
                  <c:v>370</c:v>
                </c:pt>
                <c:pt idx="1">
                  <c:v>375</c:v>
                </c:pt>
                <c:pt idx="2">
                  <c:v>355</c:v>
                </c:pt>
                <c:pt idx="3">
                  <c:v>350</c:v>
                </c:pt>
                <c:pt idx="4">
                  <c:v>370</c:v>
                </c:pt>
                <c:pt idx="5">
                  <c:v>360</c:v>
                </c:pt>
                <c:pt idx="6">
                  <c:v>360</c:v>
                </c:pt>
                <c:pt idx="7">
                  <c:v>375</c:v>
                </c:pt>
              </c:numCache>
            </c:numRef>
          </c:val>
          <c:smooth val="0"/>
        </c:ser>
        <c:dLbls>
          <c:showLegendKey val="0"/>
          <c:showVal val="0"/>
          <c:showCatName val="0"/>
          <c:showSerName val="0"/>
          <c:showPercent val="0"/>
          <c:showBubbleSize val="0"/>
        </c:dLbls>
        <c:marker val="1"/>
        <c:smooth val="0"/>
        <c:axId val="149981440"/>
        <c:axId val="149991424"/>
      </c:lineChart>
      <c:catAx>
        <c:axId val="149981440"/>
        <c:scaling>
          <c:orientation val="minMax"/>
        </c:scaling>
        <c:delete val="0"/>
        <c:axPos val="b"/>
        <c:numFmt formatCode="General" sourceLinked="1"/>
        <c:majorTickMark val="out"/>
        <c:minorTickMark val="none"/>
        <c:tickLblPos val="nextTo"/>
        <c:crossAx val="149991424"/>
        <c:crosses val="autoZero"/>
        <c:auto val="1"/>
        <c:lblAlgn val="ctr"/>
        <c:lblOffset val="100"/>
        <c:noMultiLvlLbl val="0"/>
      </c:catAx>
      <c:valAx>
        <c:axId val="149991424"/>
        <c:scaling>
          <c:orientation val="minMax"/>
          <c:min val="0"/>
        </c:scaling>
        <c:delete val="0"/>
        <c:axPos val="l"/>
        <c:majorGridlines/>
        <c:numFmt formatCode="#,##0" sourceLinked="1"/>
        <c:majorTickMark val="out"/>
        <c:minorTickMark val="none"/>
        <c:tickLblPos val="nextTo"/>
        <c:crossAx val="14998144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7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'Scottish Borders'!$N$26</c:f>
              <c:strCache>
                <c:ptCount val="1"/>
                <c:pt idx="0">
                  <c:v>Lower Quartile</c:v>
                </c:pt>
              </c:strCache>
            </c:strRef>
          </c:tx>
          <c:cat>
            <c:numRef>
              <c:f>'Scottish Borders'!$O$25:$V$25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Borders'!$O$26:$V$26</c:f>
              <c:numCache>
                <c:formatCode>#,##0</c:formatCode>
                <c:ptCount val="8"/>
                <c:pt idx="0">
                  <c:v>395</c:v>
                </c:pt>
                <c:pt idx="1">
                  <c:v>400</c:v>
                </c:pt>
                <c:pt idx="2">
                  <c:v>400</c:v>
                </c:pt>
                <c:pt idx="3">
                  <c:v>395</c:v>
                </c:pt>
                <c:pt idx="4">
                  <c:v>400</c:v>
                </c:pt>
                <c:pt idx="5">
                  <c:v>400</c:v>
                </c:pt>
                <c:pt idx="6">
                  <c:v>400</c:v>
                </c:pt>
                <c:pt idx="7">
                  <c:v>400</c:v>
                </c:pt>
              </c:numCache>
            </c:numRef>
          </c:val>
          <c:smooth val="0"/>
        </c:ser>
        <c:ser>
          <c:idx val="1"/>
          <c:order val="1"/>
          <c:tx>
            <c:strRef>
              <c:f>'Scottish Borders'!$N$27</c:f>
              <c:strCache>
                <c:ptCount val="1"/>
                <c:pt idx="0">
                  <c:v>Median</c:v>
                </c:pt>
              </c:strCache>
            </c:strRef>
          </c:tx>
          <c:cat>
            <c:numRef>
              <c:f>'Scottish Borders'!$O$25:$V$25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Borders'!$O$27:$V$27</c:f>
              <c:numCache>
                <c:formatCode>#,##0</c:formatCode>
                <c:ptCount val="8"/>
                <c:pt idx="0">
                  <c:v>427.5</c:v>
                </c:pt>
                <c:pt idx="1">
                  <c:v>450</c:v>
                </c:pt>
                <c:pt idx="2">
                  <c:v>440</c:v>
                </c:pt>
                <c:pt idx="3">
                  <c:v>450</c:v>
                </c:pt>
                <c:pt idx="4">
                  <c:v>440</c:v>
                </c:pt>
                <c:pt idx="5">
                  <c:v>435</c:v>
                </c:pt>
                <c:pt idx="6">
                  <c:v>450</c:v>
                </c:pt>
                <c:pt idx="7">
                  <c:v>450</c:v>
                </c:pt>
              </c:numCache>
            </c:numRef>
          </c:val>
          <c:smooth val="0"/>
        </c:ser>
        <c:ser>
          <c:idx val="2"/>
          <c:order val="2"/>
          <c:tx>
            <c:strRef>
              <c:f>'Scottish Borders'!$N$28</c:f>
              <c:strCache>
                <c:ptCount val="1"/>
                <c:pt idx="0">
                  <c:v>Mean</c:v>
                </c:pt>
              </c:strCache>
            </c:strRef>
          </c:tx>
          <c:cat>
            <c:numRef>
              <c:f>'Scottish Borders'!$O$25:$V$25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Borders'!$O$28:$V$28</c:f>
              <c:numCache>
                <c:formatCode>#,##0</c:formatCode>
                <c:ptCount val="8"/>
                <c:pt idx="0">
                  <c:v>441.58</c:v>
                </c:pt>
                <c:pt idx="1">
                  <c:v>446.24</c:v>
                </c:pt>
                <c:pt idx="2">
                  <c:v>444.92</c:v>
                </c:pt>
                <c:pt idx="3">
                  <c:v>443.86</c:v>
                </c:pt>
                <c:pt idx="4">
                  <c:v>444.22</c:v>
                </c:pt>
                <c:pt idx="5">
                  <c:v>443.93</c:v>
                </c:pt>
                <c:pt idx="6">
                  <c:v>452.23</c:v>
                </c:pt>
                <c:pt idx="7">
                  <c:v>458.64</c:v>
                </c:pt>
              </c:numCache>
            </c:numRef>
          </c:val>
          <c:smooth val="0"/>
        </c:ser>
        <c:ser>
          <c:idx val="3"/>
          <c:order val="3"/>
          <c:tx>
            <c:strRef>
              <c:f>'Scottish Borders'!$N$29</c:f>
              <c:strCache>
                <c:ptCount val="1"/>
                <c:pt idx="0">
                  <c:v>Upper Quartile</c:v>
                </c:pt>
              </c:strCache>
            </c:strRef>
          </c:tx>
          <c:cat>
            <c:numRef>
              <c:f>'Scottish Borders'!$O$25:$V$25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Borders'!$O$29:$V$29</c:f>
              <c:numCache>
                <c:formatCode>#,##0</c:formatCode>
                <c:ptCount val="8"/>
                <c:pt idx="0">
                  <c:v>490</c:v>
                </c:pt>
                <c:pt idx="1">
                  <c:v>495</c:v>
                </c:pt>
                <c:pt idx="2">
                  <c:v>485</c:v>
                </c:pt>
                <c:pt idx="3">
                  <c:v>495</c:v>
                </c:pt>
                <c:pt idx="4">
                  <c:v>495</c:v>
                </c:pt>
                <c:pt idx="5">
                  <c:v>490</c:v>
                </c:pt>
                <c:pt idx="6">
                  <c:v>495</c:v>
                </c:pt>
                <c:pt idx="7">
                  <c:v>500</c:v>
                </c:pt>
              </c:numCache>
            </c:numRef>
          </c:val>
          <c:smooth val="0"/>
        </c:ser>
        <c:dLbls>
          <c:showLegendKey val="0"/>
          <c:showVal val="0"/>
          <c:showCatName val="0"/>
          <c:showSerName val="0"/>
          <c:showPercent val="0"/>
          <c:showBubbleSize val="0"/>
        </c:dLbls>
        <c:marker val="1"/>
        <c:smooth val="0"/>
        <c:axId val="160937856"/>
        <c:axId val="160939392"/>
      </c:lineChart>
      <c:catAx>
        <c:axId val="160937856"/>
        <c:scaling>
          <c:orientation val="minMax"/>
        </c:scaling>
        <c:delete val="0"/>
        <c:axPos val="b"/>
        <c:numFmt formatCode="General" sourceLinked="1"/>
        <c:majorTickMark val="out"/>
        <c:minorTickMark val="none"/>
        <c:tickLblPos val="nextTo"/>
        <c:crossAx val="160939392"/>
        <c:crosses val="autoZero"/>
        <c:auto val="1"/>
        <c:lblAlgn val="ctr"/>
        <c:lblOffset val="100"/>
        <c:noMultiLvlLbl val="0"/>
      </c:catAx>
      <c:valAx>
        <c:axId val="160939392"/>
        <c:scaling>
          <c:orientation val="minMax"/>
          <c:min val="0"/>
        </c:scaling>
        <c:delete val="0"/>
        <c:axPos val="l"/>
        <c:majorGridlines/>
        <c:numFmt formatCode="#,##0" sourceLinked="1"/>
        <c:majorTickMark val="out"/>
        <c:minorTickMark val="none"/>
        <c:tickLblPos val="nextTo"/>
        <c:crossAx val="16093785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7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'Scottish Borders'!$B$48</c:f>
              <c:strCache>
                <c:ptCount val="1"/>
                <c:pt idx="0">
                  <c:v>Lower Quartile</c:v>
                </c:pt>
              </c:strCache>
            </c:strRef>
          </c:tx>
          <c:cat>
            <c:numRef>
              <c:f>'Scottish Borders'!$C$47:$J$47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Borders'!$C$48:$J$48</c:f>
              <c:numCache>
                <c:formatCode>#,##0</c:formatCode>
                <c:ptCount val="8"/>
                <c:pt idx="0">
                  <c:v>440</c:v>
                </c:pt>
                <c:pt idx="1">
                  <c:v>450</c:v>
                </c:pt>
                <c:pt idx="2">
                  <c:v>475</c:v>
                </c:pt>
                <c:pt idx="3">
                  <c:v>450</c:v>
                </c:pt>
                <c:pt idx="4">
                  <c:v>450</c:v>
                </c:pt>
                <c:pt idx="5">
                  <c:v>450</c:v>
                </c:pt>
                <c:pt idx="6">
                  <c:v>475</c:v>
                </c:pt>
                <c:pt idx="7">
                  <c:v>475</c:v>
                </c:pt>
              </c:numCache>
            </c:numRef>
          </c:val>
          <c:smooth val="0"/>
        </c:ser>
        <c:ser>
          <c:idx val="1"/>
          <c:order val="1"/>
          <c:tx>
            <c:strRef>
              <c:f>'Scottish Borders'!$B$49</c:f>
              <c:strCache>
                <c:ptCount val="1"/>
                <c:pt idx="0">
                  <c:v>Median</c:v>
                </c:pt>
              </c:strCache>
            </c:strRef>
          </c:tx>
          <c:cat>
            <c:numRef>
              <c:f>'Scottish Borders'!$C$47:$J$47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Borders'!$C$49:$J$49</c:f>
              <c:numCache>
                <c:formatCode>#,##0</c:formatCode>
                <c:ptCount val="8"/>
                <c:pt idx="0">
                  <c:v>500</c:v>
                </c:pt>
                <c:pt idx="1">
                  <c:v>525</c:v>
                </c:pt>
                <c:pt idx="2">
                  <c:v>550</c:v>
                </c:pt>
                <c:pt idx="3">
                  <c:v>525</c:v>
                </c:pt>
                <c:pt idx="4">
                  <c:v>515</c:v>
                </c:pt>
                <c:pt idx="5">
                  <c:v>525</c:v>
                </c:pt>
                <c:pt idx="6">
                  <c:v>525</c:v>
                </c:pt>
                <c:pt idx="7">
                  <c:v>550</c:v>
                </c:pt>
              </c:numCache>
            </c:numRef>
          </c:val>
          <c:smooth val="0"/>
        </c:ser>
        <c:ser>
          <c:idx val="2"/>
          <c:order val="2"/>
          <c:tx>
            <c:strRef>
              <c:f>'Scottish Borders'!$B$50</c:f>
              <c:strCache>
                <c:ptCount val="1"/>
                <c:pt idx="0">
                  <c:v>Mean</c:v>
                </c:pt>
              </c:strCache>
            </c:strRef>
          </c:tx>
          <c:cat>
            <c:numRef>
              <c:f>'Scottish Borders'!$C$47:$J$47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Borders'!$C$50:$J$50</c:f>
              <c:numCache>
                <c:formatCode>#,##0</c:formatCode>
                <c:ptCount val="8"/>
                <c:pt idx="0">
                  <c:v>514.96</c:v>
                </c:pt>
                <c:pt idx="1">
                  <c:v>539.47</c:v>
                </c:pt>
                <c:pt idx="2">
                  <c:v>553.24</c:v>
                </c:pt>
                <c:pt idx="3">
                  <c:v>541.89</c:v>
                </c:pt>
                <c:pt idx="4">
                  <c:v>528.23</c:v>
                </c:pt>
                <c:pt idx="5">
                  <c:v>535.36</c:v>
                </c:pt>
                <c:pt idx="6">
                  <c:v>545.97</c:v>
                </c:pt>
                <c:pt idx="7">
                  <c:v>565.77</c:v>
                </c:pt>
              </c:numCache>
            </c:numRef>
          </c:val>
          <c:smooth val="0"/>
        </c:ser>
        <c:ser>
          <c:idx val="3"/>
          <c:order val="3"/>
          <c:tx>
            <c:strRef>
              <c:f>'Scottish Borders'!$B$51</c:f>
              <c:strCache>
                <c:ptCount val="1"/>
                <c:pt idx="0">
                  <c:v>Upper Quartile</c:v>
                </c:pt>
              </c:strCache>
            </c:strRef>
          </c:tx>
          <c:cat>
            <c:numRef>
              <c:f>'Scottish Borders'!$C$47:$J$47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Borders'!$C$51:$J$51</c:f>
              <c:numCache>
                <c:formatCode>#,##0</c:formatCode>
                <c:ptCount val="8"/>
                <c:pt idx="0">
                  <c:v>595</c:v>
                </c:pt>
                <c:pt idx="1">
                  <c:v>595</c:v>
                </c:pt>
                <c:pt idx="2">
                  <c:v>600</c:v>
                </c:pt>
                <c:pt idx="3">
                  <c:v>600</c:v>
                </c:pt>
                <c:pt idx="4">
                  <c:v>580</c:v>
                </c:pt>
                <c:pt idx="5">
                  <c:v>595</c:v>
                </c:pt>
                <c:pt idx="6">
                  <c:v>600</c:v>
                </c:pt>
                <c:pt idx="7">
                  <c:v>650</c:v>
                </c:pt>
              </c:numCache>
            </c:numRef>
          </c:val>
          <c:smooth val="0"/>
        </c:ser>
        <c:dLbls>
          <c:showLegendKey val="0"/>
          <c:showVal val="0"/>
          <c:showCatName val="0"/>
          <c:showSerName val="0"/>
          <c:showPercent val="0"/>
          <c:showBubbleSize val="0"/>
        </c:dLbls>
        <c:marker val="1"/>
        <c:smooth val="0"/>
        <c:axId val="155346432"/>
        <c:axId val="155347968"/>
      </c:lineChart>
      <c:catAx>
        <c:axId val="155346432"/>
        <c:scaling>
          <c:orientation val="minMax"/>
        </c:scaling>
        <c:delete val="0"/>
        <c:axPos val="b"/>
        <c:numFmt formatCode="General" sourceLinked="1"/>
        <c:majorTickMark val="out"/>
        <c:minorTickMark val="none"/>
        <c:tickLblPos val="nextTo"/>
        <c:crossAx val="155347968"/>
        <c:crosses val="autoZero"/>
        <c:auto val="1"/>
        <c:lblAlgn val="ctr"/>
        <c:lblOffset val="100"/>
        <c:noMultiLvlLbl val="0"/>
      </c:catAx>
      <c:valAx>
        <c:axId val="155347968"/>
        <c:scaling>
          <c:orientation val="minMax"/>
          <c:min val="0"/>
        </c:scaling>
        <c:delete val="0"/>
        <c:axPos val="l"/>
        <c:majorGridlines/>
        <c:numFmt formatCode="#,##0" sourceLinked="1"/>
        <c:majorTickMark val="out"/>
        <c:minorTickMark val="none"/>
        <c:tickLblPos val="nextTo"/>
        <c:crossAx val="15534643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8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'Scottish Borders'!$N$48</c:f>
              <c:strCache>
                <c:ptCount val="1"/>
                <c:pt idx="0">
                  <c:v>Lower Quartile</c:v>
                </c:pt>
              </c:strCache>
            </c:strRef>
          </c:tx>
          <c:cat>
            <c:numRef>
              <c:f>'Scottish Borders'!$O$47:$V$47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Borders'!$O$48:$V$48</c:f>
              <c:numCache>
                <c:formatCode>#,##0</c:formatCode>
                <c:ptCount val="8"/>
                <c:pt idx="0">
                  <c:v>595</c:v>
                </c:pt>
                <c:pt idx="1">
                  <c:v>615</c:v>
                </c:pt>
                <c:pt idx="2">
                  <c:v>600</c:v>
                </c:pt>
                <c:pt idx="3">
                  <c:v>595</c:v>
                </c:pt>
                <c:pt idx="4">
                  <c:v>600</c:v>
                </c:pt>
                <c:pt idx="5">
                  <c:v>675</c:v>
                </c:pt>
                <c:pt idx="6">
                  <c:v>600</c:v>
                </c:pt>
                <c:pt idx="7">
                  <c:v>600</c:v>
                </c:pt>
              </c:numCache>
            </c:numRef>
          </c:val>
          <c:smooth val="0"/>
        </c:ser>
        <c:ser>
          <c:idx val="1"/>
          <c:order val="1"/>
          <c:tx>
            <c:strRef>
              <c:f>'Scottish Borders'!$N$49</c:f>
              <c:strCache>
                <c:ptCount val="1"/>
                <c:pt idx="0">
                  <c:v>Median</c:v>
                </c:pt>
              </c:strCache>
            </c:strRef>
          </c:tx>
          <c:cat>
            <c:numRef>
              <c:f>'Scottish Borders'!$O$47:$V$47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Borders'!$O$49:$V$49</c:f>
              <c:numCache>
                <c:formatCode>#,##0</c:formatCode>
                <c:ptCount val="8"/>
                <c:pt idx="0">
                  <c:v>685</c:v>
                </c:pt>
                <c:pt idx="1">
                  <c:v>700</c:v>
                </c:pt>
                <c:pt idx="2">
                  <c:v>695</c:v>
                </c:pt>
                <c:pt idx="3">
                  <c:v>665</c:v>
                </c:pt>
                <c:pt idx="4">
                  <c:v>695</c:v>
                </c:pt>
                <c:pt idx="5">
                  <c:v>755</c:v>
                </c:pt>
                <c:pt idx="6">
                  <c:v>695</c:v>
                </c:pt>
                <c:pt idx="7">
                  <c:v>700</c:v>
                </c:pt>
              </c:numCache>
            </c:numRef>
          </c:val>
          <c:smooth val="0"/>
        </c:ser>
        <c:ser>
          <c:idx val="2"/>
          <c:order val="2"/>
          <c:tx>
            <c:strRef>
              <c:f>'Scottish Borders'!$N$50</c:f>
              <c:strCache>
                <c:ptCount val="1"/>
                <c:pt idx="0">
                  <c:v>Mean</c:v>
                </c:pt>
              </c:strCache>
            </c:strRef>
          </c:tx>
          <c:cat>
            <c:numRef>
              <c:f>'Scottish Borders'!$O$47:$V$47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Borders'!$O$50:$V$50</c:f>
              <c:numCache>
                <c:formatCode>#,##0</c:formatCode>
                <c:ptCount val="8"/>
                <c:pt idx="0">
                  <c:v>689.67</c:v>
                </c:pt>
                <c:pt idx="1">
                  <c:v>724.63</c:v>
                </c:pt>
                <c:pt idx="2">
                  <c:v>712.45</c:v>
                </c:pt>
                <c:pt idx="3">
                  <c:v>700.65</c:v>
                </c:pt>
                <c:pt idx="4">
                  <c:v>727.05</c:v>
                </c:pt>
                <c:pt idx="5">
                  <c:v>746.42</c:v>
                </c:pt>
                <c:pt idx="6">
                  <c:v>739.76</c:v>
                </c:pt>
                <c:pt idx="7">
                  <c:v>750.14</c:v>
                </c:pt>
              </c:numCache>
            </c:numRef>
          </c:val>
          <c:smooth val="0"/>
        </c:ser>
        <c:ser>
          <c:idx val="3"/>
          <c:order val="3"/>
          <c:tx>
            <c:strRef>
              <c:f>'Scottish Borders'!$N$51</c:f>
              <c:strCache>
                <c:ptCount val="1"/>
                <c:pt idx="0">
                  <c:v>Upper Quartile</c:v>
                </c:pt>
              </c:strCache>
            </c:strRef>
          </c:tx>
          <c:cat>
            <c:numRef>
              <c:f>'Scottish Borders'!$O$47:$V$47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Borders'!$O$51:$V$51</c:f>
              <c:numCache>
                <c:formatCode>#,##0</c:formatCode>
                <c:ptCount val="8"/>
                <c:pt idx="0">
                  <c:v>800</c:v>
                </c:pt>
                <c:pt idx="1">
                  <c:v>845</c:v>
                </c:pt>
                <c:pt idx="2">
                  <c:v>800</c:v>
                </c:pt>
                <c:pt idx="3">
                  <c:v>795</c:v>
                </c:pt>
                <c:pt idx="4">
                  <c:v>800</c:v>
                </c:pt>
                <c:pt idx="5">
                  <c:v>830</c:v>
                </c:pt>
                <c:pt idx="6">
                  <c:v>850</c:v>
                </c:pt>
                <c:pt idx="7">
                  <c:v>825</c:v>
                </c:pt>
              </c:numCache>
            </c:numRef>
          </c:val>
          <c:smooth val="0"/>
        </c:ser>
        <c:dLbls>
          <c:showLegendKey val="0"/>
          <c:showVal val="0"/>
          <c:showCatName val="0"/>
          <c:showSerName val="0"/>
          <c:showPercent val="0"/>
          <c:showBubbleSize val="0"/>
        </c:dLbls>
        <c:marker val="1"/>
        <c:smooth val="0"/>
        <c:axId val="155382912"/>
        <c:axId val="155384448"/>
      </c:lineChart>
      <c:catAx>
        <c:axId val="155382912"/>
        <c:scaling>
          <c:orientation val="minMax"/>
        </c:scaling>
        <c:delete val="0"/>
        <c:axPos val="b"/>
        <c:numFmt formatCode="General" sourceLinked="1"/>
        <c:majorTickMark val="out"/>
        <c:minorTickMark val="none"/>
        <c:tickLblPos val="nextTo"/>
        <c:crossAx val="155384448"/>
        <c:crosses val="autoZero"/>
        <c:auto val="1"/>
        <c:lblAlgn val="ctr"/>
        <c:lblOffset val="100"/>
        <c:noMultiLvlLbl val="0"/>
      </c:catAx>
      <c:valAx>
        <c:axId val="155384448"/>
        <c:scaling>
          <c:orientation val="minMax"/>
          <c:min val="0"/>
        </c:scaling>
        <c:delete val="0"/>
        <c:axPos val="l"/>
        <c:majorGridlines/>
        <c:numFmt formatCode="#,##0" sourceLinked="1"/>
        <c:majorTickMark val="out"/>
        <c:minorTickMark val="none"/>
        <c:tickLblPos val="nextTo"/>
        <c:crossAx val="15538291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8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'Scottish Borders'!$B$70</c:f>
              <c:strCache>
                <c:ptCount val="1"/>
                <c:pt idx="0">
                  <c:v>Lower Quartile</c:v>
                </c:pt>
              </c:strCache>
            </c:strRef>
          </c:tx>
          <c:cat>
            <c:numRef>
              <c:f>'Scottish Borders'!$C$69:$J$69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Borders'!$C$70:$J$70</c:f>
              <c:numCache>
                <c:formatCode>#,##0</c:formatCode>
                <c:ptCount val="8"/>
                <c:pt idx="0">
                  <c:v>230</c:v>
                </c:pt>
                <c:pt idx="1">
                  <c:v>220</c:v>
                </c:pt>
                <c:pt idx="2">
                  <c:v>225</c:v>
                </c:pt>
                <c:pt idx="3">
                  <c:v>245</c:v>
                </c:pt>
                <c:pt idx="4">
                  <c:v>235</c:v>
                </c:pt>
                <c:pt idx="5">
                  <c:v>250</c:v>
                </c:pt>
                <c:pt idx="6">
                  <c:v>245</c:v>
                </c:pt>
                <c:pt idx="7">
                  <c:v>242.5</c:v>
                </c:pt>
              </c:numCache>
            </c:numRef>
          </c:val>
          <c:smooth val="0"/>
        </c:ser>
        <c:ser>
          <c:idx val="1"/>
          <c:order val="1"/>
          <c:tx>
            <c:strRef>
              <c:f>'Scottish Borders'!$B$71</c:f>
              <c:strCache>
                <c:ptCount val="1"/>
                <c:pt idx="0">
                  <c:v>Median</c:v>
                </c:pt>
              </c:strCache>
            </c:strRef>
          </c:tx>
          <c:cat>
            <c:numRef>
              <c:f>'Scottish Borders'!$C$69:$J$69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Borders'!$C$71:$J$71</c:f>
              <c:numCache>
                <c:formatCode>#,##0</c:formatCode>
                <c:ptCount val="8"/>
                <c:pt idx="0">
                  <c:v>260</c:v>
                </c:pt>
                <c:pt idx="1">
                  <c:v>250</c:v>
                </c:pt>
                <c:pt idx="2">
                  <c:v>244.17</c:v>
                </c:pt>
                <c:pt idx="3">
                  <c:v>250</c:v>
                </c:pt>
                <c:pt idx="4">
                  <c:v>251.67</c:v>
                </c:pt>
                <c:pt idx="5">
                  <c:v>250.89</c:v>
                </c:pt>
                <c:pt idx="6">
                  <c:v>250</c:v>
                </c:pt>
                <c:pt idx="7">
                  <c:v>275</c:v>
                </c:pt>
              </c:numCache>
            </c:numRef>
          </c:val>
          <c:smooth val="0"/>
        </c:ser>
        <c:ser>
          <c:idx val="2"/>
          <c:order val="2"/>
          <c:tx>
            <c:strRef>
              <c:f>'Scottish Borders'!$B$72</c:f>
              <c:strCache>
                <c:ptCount val="1"/>
                <c:pt idx="0">
                  <c:v>Mean</c:v>
                </c:pt>
              </c:strCache>
            </c:strRef>
          </c:tx>
          <c:cat>
            <c:numRef>
              <c:f>'Scottish Borders'!$C$69:$J$69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Borders'!$C$72:$J$72</c:f>
              <c:numCache>
                <c:formatCode>#,##0</c:formatCode>
                <c:ptCount val="8"/>
                <c:pt idx="0">
                  <c:v>255.63</c:v>
                </c:pt>
                <c:pt idx="1">
                  <c:v>246.95</c:v>
                </c:pt>
                <c:pt idx="2">
                  <c:v>244.81</c:v>
                </c:pt>
                <c:pt idx="3">
                  <c:v>265.16000000000003</c:v>
                </c:pt>
                <c:pt idx="4">
                  <c:v>262.89999999999998</c:v>
                </c:pt>
                <c:pt idx="5">
                  <c:v>271.45</c:v>
                </c:pt>
                <c:pt idx="6">
                  <c:v>270.22000000000003</c:v>
                </c:pt>
                <c:pt idx="7">
                  <c:v>312.18</c:v>
                </c:pt>
              </c:numCache>
            </c:numRef>
          </c:val>
          <c:smooth val="0"/>
        </c:ser>
        <c:ser>
          <c:idx val="3"/>
          <c:order val="3"/>
          <c:tx>
            <c:strRef>
              <c:f>'Scottish Borders'!$B$73</c:f>
              <c:strCache>
                <c:ptCount val="1"/>
                <c:pt idx="0">
                  <c:v>Upper Quartile</c:v>
                </c:pt>
              </c:strCache>
            </c:strRef>
          </c:tx>
          <c:cat>
            <c:numRef>
              <c:f>'Scottish Borders'!$C$69:$J$69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Borders'!$C$73:$J$73</c:f>
              <c:numCache>
                <c:formatCode>#,##0</c:formatCode>
                <c:ptCount val="8"/>
                <c:pt idx="0">
                  <c:v>280</c:v>
                </c:pt>
                <c:pt idx="1">
                  <c:v>260</c:v>
                </c:pt>
                <c:pt idx="2">
                  <c:v>268.67</c:v>
                </c:pt>
                <c:pt idx="3">
                  <c:v>290</c:v>
                </c:pt>
                <c:pt idx="4">
                  <c:v>300</c:v>
                </c:pt>
                <c:pt idx="5">
                  <c:v>300</c:v>
                </c:pt>
                <c:pt idx="6">
                  <c:v>294.35000000000002</c:v>
                </c:pt>
                <c:pt idx="7">
                  <c:v>359.52</c:v>
                </c:pt>
              </c:numCache>
            </c:numRef>
          </c:val>
          <c:smooth val="0"/>
        </c:ser>
        <c:dLbls>
          <c:showLegendKey val="0"/>
          <c:showVal val="0"/>
          <c:showCatName val="0"/>
          <c:showSerName val="0"/>
          <c:showPercent val="0"/>
          <c:showBubbleSize val="0"/>
        </c:dLbls>
        <c:marker val="1"/>
        <c:smooth val="0"/>
        <c:axId val="163029760"/>
        <c:axId val="163031296"/>
      </c:lineChart>
      <c:catAx>
        <c:axId val="163029760"/>
        <c:scaling>
          <c:orientation val="minMax"/>
        </c:scaling>
        <c:delete val="0"/>
        <c:axPos val="b"/>
        <c:numFmt formatCode="General" sourceLinked="1"/>
        <c:majorTickMark val="out"/>
        <c:minorTickMark val="none"/>
        <c:tickLblPos val="nextTo"/>
        <c:crossAx val="163031296"/>
        <c:crosses val="autoZero"/>
        <c:auto val="1"/>
        <c:lblAlgn val="ctr"/>
        <c:lblOffset val="100"/>
        <c:noMultiLvlLbl val="0"/>
      </c:catAx>
      <c:valAx>
        <c:axId val="163031296"/>
        <c:scaling>
          <c:orientation val="minMax"/>
          <c:min val="0"/>
        </c:scaling>
        <c:delete val="0"/>
        <c:axPos val="l"/>
        <c:majorGridlines/>
        <c:numFmt formatCode="#,##0" sourceLinked="1"/>
        <c:majorTickMark val="out"/>
        <c:minorTickMark val="none"/>
        <c:tickLblPos val="nextTo"/>
        <c:crossAx val="163029760"/>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8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'Scottish Borders'!$N$70:$P$70</c:f>
              <c:strCache>
                <c:ptCount val="1"/>
                <c:pt idx="0">
                  <c:v>1 Bedroom </c:v>
                </c:pt>
              </c:strCache>
            </c:strRef>
          </c:tx>
          <c:invertIfNegative val="0"/>
          <c:cat>
            <c:numRef>
              <c:f>'Scottish Borders'!$Q$69:$X$69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Borders'!$Q$70:$X$70</c:f>
              <c:numCache>
                <c:formatCode>0</c:formatCode>
                <c:ptCount val="8"/>
                <c:pt idx="0">
                  <c:v>95</c:v>
                </c:pt>
                <c:pt idx="1">
                  <c:v>118</c:v>
                </c:pt>
                <c:pt idx="2">
                  <c:v>138</c:v>
                </c:pt>
                <c:pt idx="3">
                  <c:v>141</c:v>
                </c:pt>
                <c:pt idx="4">
                  <c:v>126</c:v>
                </c:pt>
                <c:pt idx="5">
                  <c:v>157</c:v>
                </c:pt>
                <c:pt idx="6">
                  <c:v>179</c:v>
                </c:pt>
                <c:pt idx="7">
                  <c:v>194</c:v>
                </c:pt>
              </c:numCache>
            </c:numRef>
          </c:val>
        </c:ser>
        <c:ser>
          <c:idx val="1"/>
          <c:order val="1"/>
          <c:tx>
            <c:strRef>
              <c:f>'Scottish Borders'!$N$71:$P$71</c:f>
              <c:strCache>
                <c:ptCount val="1"/>
                <c:pt idx="0">
                  <c:v>2 Bedrooms</c:v>
                </c:pt>
              </c:strCache>
            </c:strRef>
          </c:tx>
          <c:invertIfNegative val="0"/>
          <c:cat>
            <c:numRef>
              <c:f>'Scottish Borders'!$Q$69:$X$69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Borders'!$Q$71:$X$71</c:f>
              <c:numCache>
                <c:formatCode>0</c:formatCode>
                <c:ptCount val="8"/>
                <c:pt idx="0">
                  <c:v>244</c:v>
                </c:pt>
                <c:pt idx="1">
                  <c:v>272</c:v>
                </c:pt>
                <c:pt idx="2">
                  <c:v>301</c:v>
                </c:pt>
                <c:pt idx="3">
                  <c:v>317</c:v>
                </c:pt>
                <c:pt idx="4">
                  <c:v>325</c:v>
                </c:pt>
                <c:pt idx="5">
                  <c:v>309</c:v>
                </c:pt>
                <c:pt idx="6">
                  <c:v>303</c:v>
                </c:pt>
                <c:pt idx="7">
                  <c:v>318</c:v>
                </c:pt>
              </c:numCache>
            </c:numRef>
          </c:val>
        </c:ser>
        <c:ser>
          <c:idx val="2"/>
          <c:order val="2"/>
          <c:tx>
            <c:strRef>
              <c:f>'Scottish Borders'!$N$72:$P$72</c:f>
              <c:strCache>
                <c:ptCount val="1"/>
                <c:pt idx="0">
                  <c:v>3 Bedrooms</c:v>
                </c:pt>
              </c:strCache>
            </c:strRef>
          </c:tx>
          <c:invertIfNegative val="0"/>
          <c:cat>
            <c:numRef>
              <c:f>'Scottish Borders'!$Q$69:$X$69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Borders'!$Q$72:$X$72</c:f>
              <c:numCache>
                <c:formatCode>0</c:formatCode>
                <c:ptCount val="8"/>
                <c:pt idx="0">
                  <c:v>182</c:v>
                </c:pt>
                <c:pt idx="1">
                  <c:v>235</c:v>
                </c:pt>
                <c:pt idx="2">
                  <c:v>250</c:v>
                </c:pt>
                <c:pt idx="3">
                  <c:v>222</c:v>
                </c:pt>
                <c:pt idx="4">
                  <c:v>218</c:v>
                </c:pt>
                <c:pt idx="5">
                  <c:v>223</c:v>
                </c:pt>
                <c:pt idx="6">
                  <c:v>175</c:v>
                </c:pt>
                <c:pt idx="7">
                  <c:v>169</c:v>
                </c:pt>
              </c:numCache>
            </c:numRef>
          </c:val>
        </c:ser>
        <c:ser>
          <c:idx val="3"/>
          <c:order val="3"/>
          <c:tx>
            <c:strRef>
              <c:f>'Scottish Borders'!$N$73:$P$73</c:f>
              <c:strCache>
                <c:ptCount val="1"/>
                <c:pt idx="0">
                  <c:v>4 Bedrooms</c:v>
                </c:pt>
              </c:strCache>
            </c:strRef>
          </c:tx>
          <c:invertIfNegative val="0"/>
          <c:cat>
            <c:numRef>
              <c:f>'Scottish Borders'!$Q$69:$X$69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Borders'!$Q$73:$X$73</c:f>
              <c:numCache>
                <c:formatCode>0</c:formatCode>
                <c:ptCount val="8"/>
                <c:pt idx="0">
                  <c:v>82</c:v>
                </c:pt>
                <c:pt idx="1">
                  <c:v>81</c:v>
                </c:pt>
                <c:pt idx="2">
                  <c:v>94</c:v>
                </c:pt>
                <c:pt idx="3">
                  <c:v>81</c:v>
                </c:pt>
                <c:pt idx="4">
                  <c:v>73</c:v>
                </c:pt>
                <c:pt idx="5">
                  <c:v>60</c:v>
                </c:pt>
                <c:pt idx="6">
                  <c:v>41</c:v>
                </c:pt>
                <c:pt idx="7">
                  <c:v>37</c:v>
                </c:pt>
              </c:numCache>
            </c:numRef>
          </c:val>
        </c:ser>
        <c:ser>
          <c:idx val="4"/>
          <c:order val="4"/>
          <c:tx>
            <c:strRef>
              <c:f>'Scottish Borders'!$N$74:$P$74</c:f>
              <c:strCache>
                <c:ptCount val="1"/>
                <c:pt idx="0">
                  <c:v>1 Bedroom Shared</c:v>
                </c:pt>
              </c:strCache>
            </c:strRef>
          </c:tx>
          <c:invertIfNegative val="0"/>
          <c:cat>
            <c:numRef>
              <c:f>'Scottish Borders'!$Q$69:$X$69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Borders'!$Q$74:$X$74</c:f>
              <c:numCache>
                <c:formatCode>0</c:formatCode>
                <c:ptCount val="8"/>
                <c:pt idx="0">
                  <c:v>17</c:v>
                </c:pt>
                <c:pt idx="1">
                  <c:v>22</c:v>
                </c:pt>
                <c:pt idx="2">
                  <c:v>16</c:v>
                </c:pt>
                <c:pt idx="3">
                  <c:v>32</c:v>
                </c:pt>
                <c:pt idx="4">
                  <c:v>30</c:v>
                </c:pt>
                <c:pt idx="5">
                  <c:v>37</c:v>
                </c:pt>
                <c:pt idx="6">
                  <c:v>37</c:v>
                </c:pt>
                <c:pt idx="7">
                  <c:v>44</c:v>
                </c:pt>
              </c:numCache>
            </c:numRef>
          </c:val>
        </c:ser>
        <c:dLbls>
          <c:showLegendKey val="0"/>
          <c:showVal val="0"/>
          <c:showCatName val="0"/>
          <c:showSerName val="0"/>
          <c:showPercent val="0"/>
          <c:showBubbleSize val="0"/>
        </c:dLbls>
        <c:gapWidth val="150"/>
        <c:overlap val="100"/>
        <c:axId val="164119680"/>
        <c:axId val="164121216"/>
      </c:barChart>
      <c:catAx>
        <c:axId val="164119680"/>
        <c:scaling>
          <c:orientation val="minMax"/>
        </c:scaling>
        <c:delete val="0"/>
        <c:axPos val="b"/>
        <c:numFmt formatCode="General" sourceLinked="1"/>
        <c:majorTickMark val="out"/>
        <c:minorTickMark val="none"/>
        <c:tickLblPos val="nextTo"/>
        <c:crossAx val="164121216"/>
        <c:crosses val="autoZero"/>
        <c:auto val="1"/>
        <c:lblAlgn val="ctr"/>
        <c:lblOffset val="100"/>
        <c:noMultiLvlLbl val="0"/>
      </c:catAx>
      <c:valAx>
        <c:axId val="164121216"/>
        <c:scaling>
          <c:orientation val="minMax"/>
        </c:scaling>
        <c:delete val="0"/>
        <c:axPos val="l"/>
        <c:majorGridlines/>
        <c:numFmt formatCode="0%" sourceLinked="1"/>
        <c:majorTickMark val="out"/>
        <c:minorTickMark val="none"/>
        <c:tickLblPos val="nextTo"/>
        <c:crossAx val="16411968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8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'Scottish Borders'!$AI$93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1463212898672952E-2"/>
                </c:manualLayout>
              </c:layout>
              <c:dLblPos val="r"/>
              <c:showLegendKey val="0"/>
              <c:showVal val="1"/>
              <c:showCatName val="0"/>
              <c:showSerName val="0"/>
              <c:showPercent val="0"/>
              <c:showBubbleSize val="0"/>
            </c:dLbl>
            <c:dLbl>
              <c:idx val="7"/>
              <c:layout>
                <c:manualLayout>
                  <c:x val="-5.4657996246511402E-2"/>
                  <c:y val="-3.856125192577841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'Scottish Borders'!$AI$94</c:f>
              <c:strCache>
                <c:ptCount val="1"/>
                <c:pt idx="0">
                  <c:v>Scottish Borders</c:v>
                </c:pt>
              </c:strCache>
            </c:strRef>
          </c:tx>
          <c:dLbls>
            <c:dLbl>
              <c:idx val="6"/>
              <c:layout>
                <c:manualLayout>
                  <c:x val="-6.0176040000277008E-2"/>
                  <c:y val="6.5280206394155368E-2"/>
                </c:manualLayout>
              </c:layout>
              <c:dLblPos val="r"/>
              <c:showLegendKey val="0"/>
              <c:showVal val="1"/>
              <c:showCatName val="0"/>
              <c:showSerName val="0"/>
              <c:showPercent val="0"/>
              <c:showBubbleSize val="0"/>
            </c:dLbl>
            <c:dLbl>
              <c:idx val="7"/>
              <c:layout>
                <c:manualLayout>
                  <c:x val="-5.4657996246511402E-2"/>
                  <c:y val="6.1462912348004016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Borders'!$AJ$94:$AQ$94</c:f>
              <c:numCache>
                <c:formatCode>0</c:formatCode>
                <c:ptCount val="8"/>
                <c:pt idx="0">
                  <c:v>441.58</c:v>
                </c:pt>
                <c:pt idx="1">
                  <c:v>446.24</c:v>
                </c:pt>
                <c:pt idx="2">
                  <c:v>444.92</c:v>
                </c:pt>
                <c:pt idx="3">
                  <c:v>443.86</c:v>
                </c:pt>
                <c:pt idx="4">
                  <c:v>444.22</c:v>
                </c:pt>
                <c:pt idx="5">
                  <c:v>443.93</c:v>
                </c:pt>
                <c:pt idx="6">
                  <c:v>452.23</c:v>
                </c:pt>
                <c:pt idx="7">
                  <c:v>458.64</c:v>
                </c:pt>
              </c:numCache>
            </c:numRef>
          </c:val>
          <c:smooth val="0"/>
        </c:ser>
        <c:dLbls>
          <c:showLegendKey val="0"/>
          <c:showVal val="0"/>
          <c:showCatName val="0"/>
          <c:showSerName val="0"/>
          <c:showPercent val="0"/>
          <c:showBubbleSize val="0"/>
        </c:dLbls>
        <c:marker val="1"/>
        <c:smooth val="0"/>
        <c:axId val="164159872"/>
        <c:axId val="164161408"/>
      </c:lineChart>
      <c:catAx>
        <c:axId val="164159872"/>
        <c:scaling>
          <c:orientation val="minMax"/>
        </c:scaling>
        <c:delete val="0"/>
        <c:axPos val="b"/>
        <c:numFmt formatCode="General" sourceLinked="1"/>
        <c:majorTickMark val="out"/>
        <c:minorTickMark val="none"/>
        <c:tickLblPos val="nextTo"/>
        <c:crossAx val="164161408"/>
        <c:crosses val="autoZero"/>
        <c:auto val="1"/>
        <c:lblAlgn val="ctr"/>
        <c:lblOffset val="100"/>
        <c:noMultiLvlLbl val="0"/>
      </c:catAx>
      <c:valAx>
        <c:axId val="164161408"/>
        <c:scaling>
          <c:orientation val="minMax"/>
        </c:scaling>
        <c:delete val="0"/>
        <c:axPos val="l"/>
        <c:majorGridlines/>
        <c:numFmt formatCode="#,##0" sourceLinked="1"/>
        <c:majorTickMark val="out"/>
        <c:minorTickMark val="none"/>
        <c:tickLblPos val="nextTo"/>
        <c:crossAx val="164159872"/>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8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'Scottish Borders'!$B$26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Borders'!$C$26:$J$26</c:f>
              <c:numCache>
                <c:formatCode>#,##0</c:formatCode>
                <c:ptCount val="8"/>
                <c:pt idx="0">
                  <c:v>300</c:v>
                </c:pt>
                <c:pt idx="1">
                  <c:v>300</c:v>
                </c:pt>
                <c:pt idx="2">
                  <c:v>300</c:v>
                </c:pt>
                <c:pt idx="3">
                  <c:v>300</c:v>
                </c:pt>
                <c:pt idx="4">
                  <c:v>300</c:v>
                </c:pt>
                <c:pt idx="5">
                  <c:v>300</c:v>
                </c:pt>
                <c:pt idx="6">
                  <c:v>310</c:v>
                </c:pt>
                <c:pt idx="7">
                  <c:v>325</c:v>
                </c:pt>
              </c:numCache>
            </c:numRef>
          </c:val>
          <c:smooth val="0"/>
        </c:ser>
        <c:ser>
          <c:idx val="1"/>
          <c:order val="1"/>
          <c:tx>
            <c:strRef>
              <c:f>'Scottish Borders'!$B$27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Borders'!$C$27:$J$27</c:f>
              <c:numCache>
                <c:formatCode>#,##0</c:formatCode>
                <c:ptCount val="8"/>
                <c:pt idx="0">
                  <c:v>335</c:v>
                </c:pt>
                <c:pt idx="1">
                  <c:v>350</c:v>
                </c:pt>
                <c:pt idx="2">
                  <c:v>340</c:v>
                </c:pt>
                <c:pt idx="3">
                  <c:v>325</c:v>
                </c:pt>
                <c:pt idx="4">
                  <c:v>350</c:v>
                </c:pt>
                <c:pt idx="5">
                  <c:v>345</c:v>
                </c:pt>
                <c:pt idx="6">
                  <c:v>325</c:v>
                </c:pt>
                <c:pt idx="7">
                  <c:v>335</c:v>
                </c:pt>
              </c:numCache>
            </c:numRef>
          </c:val>
          <c:smooth val="0"/>
        </c:ser>
        <c:ser>
          <c:idx val="2"/>
          <c:order val="2"/>
          <c:tx>
            <c:strRef>
              <c:f>'Scottish Borders'!$B$28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Borders'!$C$28:$J$28</c:f>
              <c:numCache>
                <c:formatCode>#,##0</c:formatCode>
                <c:ptCount val="8"/>
                <c:pt idx="0">
                  <c:v>336.19</c:v>
                </c:pt>
                <c:pt idx="1">
                  <c:v>344.54</c:v>
                </c:pt>
                <c:pt idx="2">
                  <c:v>336.91</c:v>
                </c:pt>
                <c:pt idx="3">
                  <c:v>331.99</c:v>
                </c:pt>
                <c:pt idx="4">
                  <c:v>337.33</c:v>
                </c:pt>
                <c:pt idx="5">
                  <c:v>339.71</c:v>
                </c:pt>
                <c:pt idx="6">
                  <c:v>337.92</c:v>
                </c:pt>
                <c:pt idx="7">
                  <c:v>344.95</c:v>
                </c:pt>
              </c:numCache>
            </c:numRef>
          </c:val>
          <c:smooth val="0"/>
        </c:ser>
        <c:ser>
          <c:idx val="3"/>
          <c:order val="3"/>
          <c:tx>
            <c:strRef>
              <c:f>'Scottish Borders'!$B$29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Borders'!$C$29:$J$29</c:f>
              <c:numCache>
                <c:formatCode>#,##0</c:formatCode>
                <c:ptCount val="8"/>
                <c:pt idx="0">
                  <c:v>370</c:v>
                </c:pt>
                <c:pt idx="1">
                  <c:v>375</c:v>
                </c:pt>
                <c:pt idx="2">
                  <c:v>355</c:v>
                </c:pt>
                <c:pt idx="3">
                  <c:v>350</c:v>
                </c:pt>
                <c:pt idx="4">
                  <c:v>370</c:v>
                </c:pt>
                <c:pt idx="5">
                  <c:v>360</c:v>
                </c:pt>
                <c:pt idx="6">
                  <c:v>360</c:v>
                </c:pt>
                <c:pt idx="7">
                  <c:v>375</c:v>
                </c:pt>
              </c:numCache>
            </c:numRef>
          </c:val>
          <c:smooth val="0"/>
        </c:ser>
        <c:dLbls>
          <c:showLegendKey val="0"/>
          <c:showVal val="0"/>
          <c:showCatName val="0"/>
          <c:showSerName val="0"/>
          <c:showPercent val="0"/>
          <c:showBubbleSize val="0"/>
        </c:dLbls>
        <c:marker val="1"/>
        <c:smooth val="0"/>
        <c:axId val="164225408"/>
        <c:axId val="164226944"/>
      </c:lineChart>
      <c:catAx>
        <c:axId val="164225408"/>
        <c:scaling>
          <c:orientation val="minMax"/>
        </c:scaling>
        <c:delete val="0"/>
        <c:axPos val="b"/>
        <c:numFmt formatCode="General" sourceLinked="1"/>
        <c:majorTickMark val="out"/>
        <c:minorTickMark val="none"/>
        <c:tickLblPos val="nextTo"/>
        <c:crossAx val="164226944"/>
        <c:crosses val="autoZero"/>
        <c:auto val="1"/>
        <c:lblAlgn val="ctr"/>
        <c:lblOffset val="100"/>
        <c:noMultiLvlLbl val="0"/>
      </c:catAx>
      <c:valAx>
        <c:axId val="164226944"/>
        <c:scaling>
          <c:orientation val="minMax"/>
          <c:min val="0"/>
        </c:scaling>
        <c:delete val="0"/>
        <c:axPos val="l"/>
        <c:majorGridlines/>
        <c:numFmt formatCode="#,##0" sourceLinked="1"/>
        <c:majorTickMark val="out"/>
        <c:minorTickMark val="none"/>
        <c:tickLblPos val="nextTo"/>
        <c:crossAx val="164225408"/>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8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'Scottish Borders'!$N$26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Borders'!$O$26:$V$26</c:f>
              <c:numCache>
                <c:formatCode>#,##0</c:formatCode>
                <c:ptCount val="8"/>
                <c:pt idx="0">
                  <c:v>395</c:v>
                </c:pt>
                <c:pt idx="1">
                  <c:v>400</c:v>
                </c:pt>
                <c:pt idx="2">
                  <c:v>400</c:v>
                </c:pt>
                <c:pt idx="3">
                  <c:v>395</c:v>
                </c:pt>
                <c:pt idx="4">
                  <c:v>400</c:v>
                </c:pt>
                <c:pt idx="5">
                  <c:v>400</c:v>
                </c:pt>
                <c:pt idx="6">
                  <c:v>400</c:v>
                </c:pt>
                <c:pt idx="7">
                  <c:v>400</c:v>
                </c:pt>
              </c:numCache>
            </c:numRef>
          </c:val>
          <c:smooth val="0"/>
        </c:ser>
        <c:ser>
          <c:idx val="1"/>
          <c:order val="1"/>
          <c:tx>
            <c:strRef>
              <c:f>'Scottish Borders'!$N$27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Borders'!$O$27:$V$27</c:f>
              <c:numCache>
                <c:formatCode>#,##0</c:formatCode>
                <c:ptCount val="8"/>
                <c:pt idx="0">
                  <c:v>427.5</c:v>
                </c:pt>
                <c:pt idx="1">
                  <c:v>450</c:v>
                </c:pt>
                <c:pt idx="2">
                  <c:v>440</c:v>
                </c:pt>
                <c:pt idx="3">
                  <c:v>450</c:v>
                </c:pt>
                <c:pt idx="4">
                  <c:v>440</c:v>
                </c:pt>
                <c:pt idx="5">
                  <c:v>435</c:v>
                </c:pt>
                <c:pt idx="6">
                  <c:v>450</c:v>
                </c:pt>
                <c:pt idx="7">
                  <c:v>450</c:v>
                </c:pt>
              </c:numCache>
            </c:numRef>
          </c:val>
          <c:smooth val="0"/>
        </c:ser>
        <c:ser>
          <c:idx val="2"/>
          <c:order val="2"/>
          <c:tx>
            <c:strRef>
              <c:f>'Scottish Borders'!$N$28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Borders'!$O$28:$V$28</c:f>
              <c:numCache>
                <c:formatCode>#,##0</c:formatCode>
                <c:ptCount val="8"/>
                <c:pt idx="0">
                  <c:v>441.58</c:v>
                </c:pt>
                <c:pt idx="1">
                  <c:v>446.24</c:v>
                </c:pt>
                <c:pt idx="2">
                  <c:v>444.92</c:v>
                </c:pt>
                <c:pt idx="3">
                  <c:v>443.86</c:v>
                </c:pt>
                <c:pt idx="4">
                  <c:v>444.22</c:v>
                </c:pt>
                <c:pt idx="5">
                  <c:v>443.93</c:v>
                </c:pt>
                <c:pt idx="6">
                  <c:v>452.23</c:v>
                </c:pt>
                <c:pt idx="7">
                  <c:v>458.64</c:v>
                </c:pt>
              </c:numCache>
            </c:numRef>
          </c:val>
          <c:smooth val="0"/>
        </c:ser>
        <c:ser>
          <c:idx val="3"/>
          <c:order val="3"/>
          <c:tx>
            <c:strRef>
              <c:f>'Scottish Borders'!$N$29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Borders'!$O$29:$V$29</c:f>
              <c:numCache>
                <c:formatCode>#,##0</c:formatCode>
                <c:ptCount val="8"/>
                <c:pt idx="0">
                  <c:v>490</c:v>
                </c:pt>
                <c:pt idx="1">
                  <c:v>495</c:v>
                </c:pt>
                <c:pt idx="2">
                  <c:v>485</c:v>
                </c:pt>
                <c:pt idx="3">
                  <c:v>495</c:v>
                </c:pt>
                <c:pt idx="4">
                  <c:v>495</c:v>
                </c:pt>
                <c:pt idx="5">
                  <c:v>490</c:v>
                </c:pt>
                <c:pt idx="6">
                  <c:v>495</c:v>
                </c:pt>
                <c:pt idx="7">
                  <c:v>500</c:v>
                </c:pt>
              </c:numCache>
            </c:numRef>
          </c:val>
          <c:smooth val="0"/>
        </c:ser>
        <c:dLbls>
          <c:showLegendKey val="0"/>
          <c:showVal val="0"/>
          <c:showCatName val="0"/>
          <c:showSerName val="0"/>
          <c:showPercent val="0"/>
          <c:showBubbleSize val="0"/>
        </c:dLbls>
        <c:marker val="1"/>
        <c:smooth val="0"/>
        <c:axId val="164315136"/>
        <c:axId val="164316672"/>
      </c:lineChart>
      <c:catAx>
        <c:axId val="164315136"/>
        <c:scaling>
          <c:orientation val="minMax"/>
        </c:scaling>
        <c:delete val="0"/>
        <c:axPos val="b"/>
        <c:numFmt formatCode="General" sourceLinked="1"/>
        <c:majorTickMark val="out"/>
        <c:minorTickMark val="none"/>
        <c:tickLblPos val="nextTo"/>
        <c:crossAx val="164316672"/>
        <c:crosses val="autoZero"/>
        <c:auto val="1"/>
        <c:lblAlgn val="ctr"/>
        <c:lblOffset val="100"/>
        <c:noMultiLvlLbl val="0"/>
      </c:catAx>
      <c:valAx>
        <c:axId val="164316672"/>
        <c:scaling>
          <c:orientation val="minMax"/>
          <c:min val="0"/>
        </c:scaling>
        <c:delete val="0"/>
        <c:axPos val="l"/>
        <c:majorGridlines/>
        <c:numFmt formatCode="#,##0" sourceLinked="1"/>
        <c:majorTickMark val="out"/>
        <c:minorTickMark val="none"/>
        <c:tickLblPos val="nextTo"/>
        <c:crossAx val="16431513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8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'Scottish Borders'!$B$48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Borders'!$C$48:$J$48</c:f>
              <c:numCache>
                <c:formatCode>#,##0</c:formatCode>
                <c:ptCount val="8"/>
                <c:pt idx="0">
                  <c:v>440</c:v>
                </c:pt>
                <c:pt idx="1">
                  <c:v>450</c:v>
                </c:pt>
                <c:pt idx="2">
                  <c:v>475</c:v>
                </c:pt>
                <c:pt idx="3">
                  <c:v>450</c:v>
                </c:pt>
                <c:pt idx="4">
                  <c:v>450</c:v>
                </c:pt>
                <c:pt idx="5">
                  <c:v>450</c:v>
                </c:pt>
                <c:pt idx="6">
                  <c:v>475</c:v>
                </c:pt>
                <c:pt idx="7">
                  <c:v>475</c:v>
                </c:pt>
              </c:numCache>
            </c:numRef>
          </c:val>
          <c:smooth val="0"/>
        </c:ser>
        <c:ser>
          <c:idx val="1"/>
          <c:order val="1"/>
          <c:tx>
            <c:strRef>
              <c:f>'Scottish Borders'!$B$49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Borders'!$C$49:$J$49</c:f>
              <c:numCache>
                <c:formatCode>#,##0</c:formatCode>
                <c:ptCount val="8"/>
                <c:pt idx="0">
                  <c:v>500</c:v>
                </c:pt>
                <c:pt idx="1">
                  <c:v>525</c:v>
                </c:pt>
                <c:pt idx="2">
                  <c:v>550</c:v>
                </c:pt>
                <c:pt idx="3">
                  <c:v>525</c:v>
                </c:pt>
                <c:pt idx="4">
                  <c:v>515</c:v>
                </c:pt>
                <c:pt idx="5">
                  <c:v>525</c:v>
                </c:pt>
                <c:pt idx="6">
                  <c:v>525</c:v>
                </c:pt>
                <c:pt idx="7">
                  <c:v>550</c:v>
                </c:pt>
              </c:numCache>
            </c:numRef>
          </c:val>
          <c:smooth val="0"/>
        </c:ser>
        <c:ser>
          <c:idx val="2"/>
          <c:order val="2"/>
          <c:tx>
            <c:strRef>
              <c:f>'Scottish Borders'!$B$50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Borders'!$C$50:$J$50</c:f>
              <c:numCache>
                <c:formatCode>#,##0</c:formatCode>
                <c:ptCount val="8"/>
                <c:pt idx="0">
                  <c:v>514.96</c:v>
                </c:pt>
                <c:pt idx="1">
                  <c:v>539.47</c:v>
                </c:pt>
                <c:pt idx="2">
                  <c:v>553.24</c:v>
                </c:pt>
                <c:pt idx="3">
                  <c:v>541.89</c:v>
                </c:pt>
                <c:pt idx="4">
                  <c:v>528.23</c:v>
                </c:pt>
                <c:pt idx="5">
                  <c:v>535.36</c:v>
                </c:pt>
                <c:pt idx="6">
                  <c:v>545.97</c:v>
                </c:pt>
                <c:pt idx="7">
                  <c:v>565.77</c:v>
                </c:pt>
              </c:numCache>
            </c:numRef>
          </c:val>
          <c:smooth val="0"/>
        </c:ser>
        <c:ser>
          <c:idx val="3"/>
          <c:order val="3"/>
          <c:tx>
            <c:strRef>
              <c:f>'Scottish Borders'!$B$51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Borders'!$C$51:$J$51</c:f>
              <c:numCache>
                <c:formatCode>#,##0</c:formatCode>
                <c:ptCount val="8"/>
                <c:pt idx="0">
                  <c:v>595</c:v>
                </c:pt>
                <c:pt idx="1">
                  <c:v>595</c:v>
                </c:pt>
                <c:pt idx="2">
                  <c:v>600</c:v>
                </c:pt>
                <c:pt idx="3">
                  <c:v>600</c:v>
                </c:pt>
                <c:pt idx="4">
                  <c:v>580</c:v>
                </c:pt>
                <c:pt idx="5">
                  <c:v>595</c:v>
                </c:pt>
                <c:pt idx="6">
                  <c:v>600</c:v>
                </c:pt>
                <c:pt idx="7">
                  <c:v>650</c:v>
                </c:pt>
              </c:numCache>
            </c:numRef>
          </c:val>
          <c:smooth val="0"/>
        </c:ser>
        <c:dLbls>
          <c:showLegendKey val="0"/>
          <c:showVal val="0"/>
          <c:showCatName val="0"/>
          <c:showSerName val="0"/>
          <c:showPercent val="0"/>
          <c:showBubbleSize val="0"/>
        </c:dLbls>
        <c:marker val="1"/>
        <c:smooth val="0"/>
        <c:axId val="164351360"/>
        <c:axId val="164365440"/>
      </c:lineChart>
      <c:catAx>
        <c:axId val="164351360"/>
        <c:scaling>
          <c:orientation val="minMax"/>
        </c:scaling>
        <c:delete val="0"/>
        <c:axPos val="b"/>
        <c:numFmt formatCode="General" sourceLinked="1"/>
        <c:majorTickMark val="out"/>
        <c:minorTickMark val="none"/>
        <c:tickLblPos val="nextTo"/>
        <c:crossAx val="164365440"/>
        <c:crosses val="autoZero"/>
        <c:auto val="1"/>
        <c:lblAlgn val="ctr"/>
        <c:lblOffset val="100"/>
        <c:noMultiLvlLbl val="0"/>
      </c:catAx>
      <c:valAx>
        <c:axId val="164365440"/>
        <c:scaling>
          <c:orientation val="minMax"/>
          <c:min val="0"/>
        </c:scaling>
        <c:delete val="0"/>
        <c:axPos val="l"/>
        <c:majorGridlines/>
        <c:numFmt formatCode="#,##0" sourceLinked="1"/>
        <c:majorTickMark val="out"/>
        <c:minorTickMark val="none"/>
        <c:tickLblPos val="nextTo"/>
        <c:crossAx val="164351360"/>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8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'Scottish Borders'!$N$48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Borders'!$O$48:$V$48</c:f>
              <c:numCache>
                <c:formatCode>#,##0</c:formatCode>
                <c:ptCount val="8"/>
                <c:pt idx="0">
                  <c:v>595</c:v>
                </c:pt>
                <c:pt idx="1">
                  <c:v>615</c:v>
                </c:pt>
                <c:pt idx="2">
                  <c:v>600</c:v>
                </c:pt>
                <c:pt idx="3">
                  <c:v>595</c:v>
                </c:pt>
                <c:pt idx="4">
                  <c:v>600</c:v>
                </c:pt>
                <c:pt idx="5">
                  <c:v>675</c:v>
                </c:pt>
                <c:pt idx="6">
                  <c:v>600</c:v>
                </c:pt>
                <c:pt idx="7">
                  <c:v>600</c:v>
                </c:pt>
              </c:numCache>
            </c:numRef>
          </c:val>
          <c:smooth val="0"/>
        </c:ser>
        <c:ser>
          <c:idx val="1"/>
          <c:order val="1"/>
          <c:tx>
            <c:strRef>
              <c:f>'Scottish Borders'!$N$49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Borders'!$O$49:$V$49</c:f>
              <c:numCache>
                <c:formatCode>#,##0</c:formatCode>
                <c:ptCount val="8"/>
                <c:pt idx="0">
                  <c:v>685</c:v>
                </c:pt>
                <c:pt idx="1">
                  <c:v>700</c:v>
                </c:pt>
                <c:pt idx="2">
                  <c:v>695</c:v>
                </c:pt>
                <c:pt idx="3">
                  <c:v>665</c:v>
                </c:pt>
                <c:pt idx="4">
                  <c:v>695</c:v>
                </c:pt>
                <c:pt idx="5">
                  <c:v>755</c:v>
                </c:pt>
                <c:pt idx="6">
                  <c:v>695</c:v>
                </c:pt>
                <c:pt idx="7">
                  <c:v>700</c:v>
                </c:pt>
              </c:numCache>
            </c:numRef>
          </c:val>
          <c:smooth val="0"/>
        </c:ser>
        <c:ser>
          <c:idx val="2"/>
          <c:order val="2"/>
          <c:tx>
            <c:strRef>
              <c:f>'Scottish Borders'!$N$50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Borders'!$O$50:$V$50</c:f>
              <c:numCache>
                <c:formatCode>#,##0</c:formatCode>
                <c:ptCount val="8"/>
                <c:pt idx="0">
                  <c:v>689.67</c:v>
                </c:pt>
                <c:pt idx="1">
                  <c:v>724.63</c:v>
                </c:pt>
                <c:pt idx="2">
                  <c:v>712.45</c:v>
                </c:pt>
                <c:pt idx="3">
                  <c:v>700.65</c:v>
                </c:pt>
                <c:pt idx="4">
                  <c:v>727.05</c:v>
                </c:pt>
                <c:pt idx="5">
                  <c:v>746.42</c:v>
                </c:pt>
                <c:pt idx="6">
                  <c:v>739.76</c:v>
                </c:pt>
                <c:pt idx="7">
                  <c:v>750.14</c:v>
                </c:pt>
              </c:numCache>
            </c:numRef>
          </c:val>
          <c:smooth val="0"/>
        </c:ser>
        <c:ser>
          <c:idx val="3"/>
          <c:order val="3"/>
          <c:tx>
            <c:strRef>
              <c:f>'Scottish Borders'!$N$51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Borders'!$O$51:$V$51</c:f>
              <c:numCache>
                <c:formatCode>#,##0</c:formatCode>
                <c:ptCount val="8"/>
                <c:pt idx="0">
                  <c:v>800</c:v>
                </c:pt>
                <c:pt idx="1">
                  <c:v>845</c:v>
                </c:pt>
                <c:pt idx="2">
                  <c:v>800</c:v>
                </c:pt>
                <c:pt idx="3">
                  <c:v>795</c:v>
                </c:pt>
                <c:pt idx="4">
                  <c:v>800</c:v>
                </c:pt>
                <c:pt idx="5">
                  <c:v>830</c:v>
                </c:pt>
                <c:pt idx="6">
                  <c:v>850</c:v>
                </c:pt>
                <c:pt idx="7">
                  <c:v>825</c:v>
                </c:pt>
              </c:numCache>
            </c:numRef>
          </c:val>
          <c:smooth val="0"/>
        </c:ser>
        <c:dLbls>
          <c:showLegendKey val="0"/>
          <c:showVal val="0"/>
          <c:showCatName val="0"/>
          <c:showSerName val="0"/>
          <c:showPercent val="0"/>
          <c:showBubbleSize val="0"/>
        </c:dLbls>
        <c:marker val="1"/>
        <c:smooth val="0"/>
        <c:axId val="164387840"/>
        <c:axId val="164401920"/>
      </c:lineChart>
      <c:catAx>
        <c:axId val="164387840"/>
        <c:scaling>
          <c:orientation val="minMax"/>
        </c:scaling>
        <c:delete val="0"/>
        <c:axPos val="b"/>
        <c:numFmt formatCode="General" sourceLinked="1"/>
        <c:majorTickMark val="out"/>
        <c:minorTickMark val="none"/>
        <c:tickLblPos val="nextTo"/>
        <c:crossAx val="164401920"/>
        <c:crosses val="autoZero"/>
        <c:auto val="1"/>
        <c:lblAlgn val="ctr"/>
        <c:lblOffset val="100"/>
        <c:noMultiLvlLbl val="0"/>
      </c:catAx>
      <c:valAx>
        <c:axId val="164401920"/>
        <c:scaling>
          <c:orientation val="minMax"/>
          <c:min val="0"/>
        </c:scaling>
        <c:delete val="0"/>
        <c:axPos val="l"/>
        <c:majorGridlines/>
        <c:numFmt formatCode="#,##0" sourceLinked="1"/>
        <c:majorTickMark val="out"/>
        <c:minorTickMark val="none"/>
        <c:tickLblPos val="nextTo"/>
        <c:crossAx val="164387840"/>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8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'Scottish Borders'!$B$70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Borders'!$C$70:$J$70</c:f>
              <c:numCache>
                <c:formatCode>#,##0</c:formatCode>
                <c:ptCount val="8"/>
                <c:pt idx="0">
                  <c:v>230</c:v>
                </c:pt>
                <c:pt idx="1">
                  <c:v>220</c:v>
                </c:pt>
                <c:pt idx="2">
                  <c:v>225</c:v>
                </c:pt>
                <c:pt idx="3">
                  <c:v>245</c:v>
                </c:pt>
                <c:pt idx="4">
                  <c:v>235</c:v>
                </c:pt>
                <c:pt idx="5">
                  <c:v>250</c:v>
                </c:pt>
                <c:pt idx="6">
                  <c:v>245</c:v>
                </c:pt>
                <c:pt idx="7">
                  <c:v>242.5</c:v>
                </c:pt>
              </c:numCache>
            </c:numRef>
          </c:val>
          <c:smooth val="0"/>
        </c:ser>
        <c:ser>
          <c:idx val="1"/>
          <c:order val="1"/>
          <c:tx>
            <c:strRef>
              <c:f>'Scottish Borders'!$B$71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Borders'!$C$71:$J$71</c:f>
              <c:numCache>
                <c:formatCode>#,##0</c:formatCode>
                <c:ptCount val="8"/>
                <c:pt idx="0">
                  <c:v>260</c:v>
                </c:pt>
                <c:pt idx="1">
                  <c:v>250</c:v>
                </c:pt>
                <c:pt idx="2">
                  <c:v>244.17</c:v>
                </c:pt>
                <c:pt idx="3">
                  <c:v>250</c:v>
                </c:pt>
                <c:pt idx="4">
                  <c:v>251.67</c:v>
                </c:pt>
                <c:pt idx="5">
                  <c:v>250.89</c:v>
                </c:pt>
                <c:pt idx="6">
                  <c:v>250</c:v>
                </c:pt>
                <c:pt idx="7">
                  <c:v>275</c:v>
                </c:pt>
              </c:numCache>
            </c:numRef>
          </c:val>
          <c:smooth val="0"/>
        </c:ser>
        <c:ser>
          <c:idx val="2"/>
          <c:order val="2"/>
          <c:tx>
            <c:strRef>
              <c:f>'Scottish Borders'!$B$72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Borders'!$C$72:$J$72</c:f>
              <c:numCache>
                <c:formatCode>#,##0</c:formatCode>
                <c:ptCount val="8"/>
                <c:pt idx="0">
                  <c:v>255.63</c:v>
                </c:pt>
                <c:pt idx="1">
                  <c:v>246.95</c:v>
                </c:pt>
                <c:pt idx="2">
                  <c:v>244.81</c:v>
                </c:pt>
                <c:pt idx="3">
                  <c:v>265.16000000000003</c:v>
                </c:pt>
                <c:pt idx="4">
                  <c:v>262.89999999999998</c:v>
                </c:pt>
                <c:pt idx="5">
                  <c:v>271.45</c:v>
                </c:pt>
                <c:pt idx="6">
                  <c:v>270.22000000000003</c:v>
                </c:pt>
                <c:pt idx="7">
                  <c:v>312.18</c:v>
                </c:pt>
              </c:numCache>
            </c:numRef>
          </c:val>
          <c:smooth val="0"/>
        </c:ser>
        <c:ser>
          <c:idx val="3"/>
          <c:order val="3"/>
          <c:tx>
            <c:strRef>
              <c:f>'Scottish Borders'!$B$73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Borders'!$C$73:$J$73</c:f>
              <c:numCache>
                <c:formatCode>#,##0</c:formatCode>
                <c:ptCount val="8"/>
                <c:pt idx="0">
                  <c:v>280</c:v>
                </c:pt>
                <c:pt idx="1">
                  <c:v>260</c:v>
                </c:pt>
                <c:pt idx="2">
                  <c:v>268.67</c:v>
                </c:pt>
                <c:pt idx="3">
                  <c:v>290</c:v>
                </c:pt>
                <c:pt idx="4">
                  <c:v>300</c:v>
                </c:pt>
                <c:pt idx="5">
                  <c:v>300</c:v>
                </c:pt>
                <c:pt idx="6">
                  <c:v>294.35000000000002</c:v>
                </c:pt>
                <c:pt idx="7">
                  <c:v>359.52</c:v>
                </c:pt>
              </c:numCache>
            </c:numRef>
          </c:val>
          <c:smooth val="0"/>
        </c:ser>
        <c:dLbls>
          <c:showLegendKey val="0"/>
          <c:showVal val="0"/>
          <c:showCatName val="0"/>
          <c:showSerName val="0"/>
          <c:showPercent val="0"/>
          <c:showBubbleSize val="0"/>
        </c:dLbls>
        <c:marker val="1"/>
        <c:smooth val="0"/>
        <c:axId val="164420224"/>
        <c:axId val="164422016"/>
      </c:lineChart>
      <c:catAx>
        <c:axId val="164420224"/>
        <c:scaling>
          <c:orientation val="minMax"/>
        </c:scaling>
        <c:delete val="0"/>
        <c:axPos val="b"/>
        <c:numFmt formatCode="General" sourceLinked="1"/>
        <c:majorTickMark val="out"/>
        <c:minorTickMark val="none"/>
        <c:tickLblPos val="nextTo"/>
        <c:crossAx val="164422016"/>
        <c:crosses val="autoZero"/>
        <c:auto val="1"/>
        <c:lblAlgn val="ctr"/>
        <c:lblOffset val="100"/>
        <c:noMultiLvlLbl val="0"/>
      </c:catAx>
      <c:valAx>
        <c:axId val="164422016"/>
        <c:scaling>
          <c:orientation val="minMax"/>
          <c:min val="0"/>
        </c:scaling>
        <c:delete val="0"/>
        <c:axPos val="l"/>
        <c:majorGridlines/>
        <c:numFmt formatCode="#,##0" sourceLinked="1"/>
        <c:majorTickMark val="out"/>
        <c:minorTickMark val="none"/>
        <c:tickLblPos val="nextTo"/>
        <c:crossAx val="164420224"/>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8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'Scottish Borders'!$N$70:$P$70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Borders'!$Q$70:$X$70</c:f>
              <c:numCache>
                <c:formatCode>0</c:formatCode>
                <c:ptCount val="8"/>
                <c:pt idx="0">
                  <c:v>95</c:v>
                </c:pt>
                <c:pt idx="1">
                  <c:v>118</c:v>
                </c:pt>
                <c:pt idx="2">
                  <c:v>138</c:v>
                </c:pt>
                <c:pt idx="3">
                  <c:v>141</c:v>
                </c:pt>
                <c:pt idx="4">
                  <c:v>126</c:v>
                </c:pt>
                <c:pt idx="5">
                  <c:v>157</c:v>
                </c:pt>
                <c:pt idx="6">
                  <c:v>179</c:v>
                </c:pt>
                <c:pt idx="7">
                  <c:v>194</c:v>
                </c:pt>
              </c:numCache>
            </c:numRef>
          </c:val>
        </c:ser>
        <c:ser>
          <c:idx val="1"/>
          <c:order val="1"/>
          <c:tx>
            <c:strRef>
              <c:f>'Scottish Borders'!$N$71:$P$71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Borders'!$Q$71:$X$71</c:f>
              <c:numCache>
                <c:formatCode>0</c:formatCode>
                <c:ptCount val="8"/>
                <c:pt idx="0">
                  <c:v>244</c:v>
                </c:pt>
                <c:pt idx="1">
                  <c:v>272</c:v>
                </c:pt>
                <c:pt idx="2">
                  <c:v>301</c:v>
                </c:pt>
                <c:pt idx="3">
                  <c:v>317</c:v>
                </c:pt>
                <c:pt idx="4">
                  <c:v>325</c:v>
                </c:pt>
                <c:pt idx="5">
                  <c:v>309</c:v>
                </c:pt>
                <c:pt idx="6">
                  <c:v>303</c:v>
                </c:pt>
                <c:pt idx="7">
                  <c:v>318</c:v>
                </c:pt>
              </c:numCache>
            </c:numRef>
          </c:val>
        </c:ser>
        <c:ser>
          <c:idx val="2"/>
          <c:order val="2"/>
          <c:tx>
            <c:strRef>
              <c:f>'Scottish Borders'!$N$72:$P$72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Borders'!$Q$72:$X$72</c:f>
              <c:numCache>
                <c:formatCode>0</c:formatCode>
                <c:ptCount val="8"/>
                <c:pt idx="0">
                  <c:v>182</c:v>
                </c:pt>
                <c:pt idx="1">
                  <c:v>235</c:v>
                </c:pt>
                <c:pt idx="2">
                  <c:v>250</c:v>
                </c:pt>
                <c:pt idx="3">
                  <c:v>222</c:v>
                </c:pt>
                <c:pt idx="4">
                  <c:v>218</c:v>
                </c:pt>
                <c:pt idx="5">
                  <c:v>223</c:v>
                </c:pt>
                <c:pt idx="6">
                  <c:v>175</c:v>
                </c:pt>
                <c:pt idx="7">
                  <c:v>169</c:v>
                </c:pt>
              </c:numCache>
            </c:numRef>
          </c:val>
        </c:ser>
        <c:ser>
          <c:idx val="3"/>
          <c:order val="3"/>
          <c:tx>
            <c:strRef>
              <c:f>'Scottish Borders'!$N$73:$P$73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Borders'!$Q$73:$X$73</c:f>
              <c:numCache>
                <c:formatCode>0</c:formatCode>
                <c:ptCount val="8"/>
                <c:pt idx="0">
                  <c:v>82</c:v>
                </c:pt>
                <c:pt idx="1">
                  <c:v>81</c:v>
                </c:pt>
                <c:pt idx="2">
                  <c:v>94</c:v>
                </c:pt>
                <c:pt idx="3">
                  <c:v>81</c:v>
                </c:pt>
                <c:pt idx="4">
                  <c:v>73</c:v>
                </c:pt>
                <c:pt idx="5">
                  <c:v>60</c:v>
                </c:pt>
                <c:pt idx="6">
                  <c:v>41</c:v>
                </c:pt>
                <c:pt idx="7">
                  <c:v>37</c:v>
                </c:pt>
              </c:numCache>
            </c:numRef>
          </c:val>
        </c:ser>
        <c:ser>
          <c:idx val="4"/>
          <c:order val="4"/>
          <c:tx>
            <c:strRef>
              <c:f>'Scottish Borders'!$N$74:$P$74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'Scottish Borders'!$Q$74:$X$74</c:f>
              <c:numCache>
                <c:formatCode>0</c:formatCode>
                <c:ptCount val="8"/>
                <c:pt idx="0">
                  <c:v>17</c:v>
                </c:pt>
                <c:pt idx="1">
                  <c:v>22</c:v>
                </c:pt>
                <c:pt idx="2">
                  <c:v>16</c:v>
                </c:pt>
                <c:pt idx="3">
                  <c:v>32</c:v>
                </c:pt>
                <c:pt idx="4">
                  <c:v>30</c:v>
                </c:pt>
                <c:pt idx="5">
                  <c:v>37</c:v>
                </c:pt>
                <c:pt idx="6">
                  <c:v>37</c:v>
                </c:pt>
                <c:pt idx="7">
                  <c:v>44</c:v>
                </c:pt>
              </c:numCache>
            </c:numRef>
          </c:val>
        </c:ser>
        <c:dLbls>
          <c:showLegendKey val="0"/>
          <c:showVal val="0"/>
          <c:showCatName val="0"/>
          <c:showSerName val="0"/>
          <c:showPercent val="0"/>
          <c:showBubbleSize val="0"/>
        </c:dLbls>
        <c:gapWidth val="150"/>
        <c:overlap val="100"/>
        <c:axId val="164482048"/>
        <c:axId val="164483840"/>
      </c:barChart>
      <c:catAx>
        <c:axId val="164482048"/>
        <c:scaling>
          <c:orientation val="minMax"/>
        </c:scaling>
        <c:delete val="0"/>
        <c:axPos val="b"/>
        <c:numFmt formatCode="General" sourceLinked="1"/>
        <c:majorTickMark val="out"/>
        <c:minorTickMark val="none"/>
        <c:tickLblPos val="nextTo"/>
        <c:crossAx val="164483840"/>
        <c:crosses val="autoZero"/>
        <c:auto val="1"/>
        <c:lblAlgn val="ctr"/>
        <c:lblOffset val="100"/>
        <c:noMultiLvlLbl val="0"/>
      </c:catAx>
      <c:valAx>
        <c:axId val="164483840"/>
        <c:scaling>
          <c:orientation val="minMax"/>
        </c:scaling>
        <c:delete val="0"/>
        <c:axPos val="l"/>
        <c:majorGridlines/>
        <c:numFmt formatCode="0" sourceLinked="1"/>
        <c:majorTickMark val="out"/>
        <c:minorTickMark val="none"/>
        <c:tickLblPos val="nextTo"/>
        <c:crossAx val="164482048"/>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9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'South Lanarkshire'!$B$26</c:f>
              <c:strCache>
                <c:ptCount val="1"/>
                <c:pt idx="0">
                  <c:v>Lower Quartile</c:v>
                </c:pt>
              </c:strCache>
            </c:strRef>
          </c:tx>
          <c:cat>
            <c:numRef>
              <c:f>'South Lanarkshire'!$C$25:$J$25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Lanarkshire'!$C$26:$J$26</c:f>
              <c:numCache>
                <c:formatCode>#,##0</c:formatCode>
                <c:ptCount val="8"/>
                <c:pt idx="0">
                  <c:v>350</c:v>
                </c:pt>
                <c:pt idx="1">
                  <c:v>350</c:v>
                </c:pt>
                <c:pt idx="2">
                  <c:v>350</c:v>
                </c:pt>
                <c:pt idx="3">
                  <c:v>350</c:v>
                </c:pt>
                <c:pt idx="4">
                  <c:v>350</c:v>
                </c:pt>
                <c:pt idx="5">
                  <c:v>350</c:v>
                </c:pt>
                <c:pt idx="6">
                  <c:v>350</c:v>
                </c:pt>
                <c:pt idx="7">
                  <c:v>365</c:v>
                </c:pt>
              </c:numCache>
            </c:numRef>
          </c:val>
          <c:smooth val="0"/>
        </c:ser>
        <c:ser>
          <c:idx val="1"/>
          <c:order val="1"/>
          <c:tx>
            <c:strRef>
              <c:f>'South Lanarkshire'!$B$27</c:f>
              <c:strCache>
                <c:ptCount val="1"/>
                <c:pt idx="0">
                  <c:v>Median</c:v>
                </c:pt>
              </c:strCache>
            </c:strRef>
          </c:tx>
          <c:cat>
            <c:numRef>
              <c:f>'South Lanarkshire'!$C$25:$J$25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Lanarkshire'!$C$27:$J$27</c:f>
              <c:numCache>
                <c:formatCode>#,##0</c:formatCode>
                <c:ptCount val="8"/>
                <c:pt idx="0">
                  <c:v>375</c:v>
                </c:pt>
                <c:pt idx="1">
                  <c:v>375</c:v>
                </c:pt>
                <c:pt idx="2">
                  <c:v>375</c:v>
                </c:pt>
                <c:pt idx="3">
                  <c:v>375</c:v>
                </c:pt>
                <c:pt idx="4">
                  <c:v>375</c:v>
                </c:pt>
                <c:pt idx="5">
                  <c:v>380</c:v>
                </c:pt>
                <c:pt idx="6">
                  <c:v>375</c:v>
                </c:pt>
                <c:pt idx="7">
                  <c:v>395</c:v>
                </c:pt>
              </c:numCache>
            </c:numRef>
          </c:val>
          <c:smooth val="0"/>
        </c:ser>
        <c:ser>
          <c:idx val="2"/>
          <c:order val="2"/>
          <c:tx>
            <c:strRef>
              <c:f>'South Lanarkshire'!$B$28</c:f>
              <c:strCache>
                <c:ptCount val="1"/>
                <c:pt idx="0">
                  <c:v>Mean</c:v>
                </c:pt>
              </c:strCache>
            </c:strRef>
          </c:tx>
          <c:cat>
            <c:numRef>
              <c:f>'South Lanarkshire'!$C$25:$J$25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Lanarkshire'!$C$28:$J$28</c:f>
              <c:numCache>
                <c:formatCode>#,##0</c:formatCode>
                <c:ptCount val="8"/>
                <c:pt idx="0">
                  <c:v>382.47</c:v>
                </c:pt>
                <c:pt idx="1">
                  <c:v>384.89</c:v>
                </c:pt>
                <c:pt idx="2">
                  <c:v>379</c:v>
                </c:pt>
                <c:pt idx="3">
                  <c:v>375.26</c:v>
                </c:pt>
                <c:pt idx="4">
                  <c:v>379.54</c:v>
                </c:pt>
                <c:pt idx="5">
                  <c:v>384.36</c:v>
                </c:pt>
                <c:pt idx="6">
                  <c:v>381</c:v>
                </c:pt>
                <c:pt idx="7">
                  <c:v>391.49</c:v>
                </c:pt>
              </c:numCache>
            </c:numRef>
          </c:val>
          <c:smooth val="0"/>
        </c:ser>
        <c:ser>
          <c:idx val="3"/>
          <c:order val="3"/>
          <c:tx>
            <c:strRef>
              <c:f>'South Lanarkshire'!$B$29</c:f>
              <c:strCache>
                <c:ptCount val="1"/>
                <c:pt idx="0">
                  <c:v>Upper Quartile</c:v>
                </c:pt>
              </c:strCache>
            </c:strRef>
          </c:tx>
          <c:cat>
            <c:numRef>
              <c:f>'South Lanarkshire'!$C$25:$J$25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Lanarkshire'!$C$29:$J$29</c:f>
              <c:numCache>
                <c:formatCode>#,##0</c:formatCode>
                <c:ptCount val="8"/>
                <c:pt idx="0">
                  <c:v>395</c:v>
                </c:pt>
                <c:pt idx="1">
                  <c:v>395</c:v>
                </c:pt>
                <c:pt idx="2">
                  <c:v>395</c:v>
                </c:pt>
                <c:pt idx="3">
                  <c:v>395</c:v>
                </c:pt>
                <c:pt idx="4">
                  <c:v>400</c:v>
                </c:pt>
                <c:pt idx="5">
                  <c:v>400</c:v>
                </c:pt>
                <c:pt idx="6">
                  <c:v>400</c:v>
                </c:pt>
                <c:pt idx="7">
                  <c:v>420</c:v>
                </c:pt>
              </c:numCache>
            </c:numRef>
          </c:val>
          <c:smooth val="0"/>
        </c:ser>
        <c:dLbls>
          <c:showLegendKey val="0"/>
          <c:showVal val="0"/>
          <c:showCatName val="0"/>
          <c:showSerName val="0"/>
          <c:showPercent val="0"/>
          <c:showBubbleSize val="0"/>
        </c:dLbls>
        <c:marker val="1"/>
        <c:smooth val="0"/>
        <c:axId val="164044160"/>
        <c:axId val="164062336"/>
      </c:lineChart>
      <c:catAx>
        <c:axId val="164044160"/>
        <c:scaling>
          <c:orientation val="minMax"/>
        </c:scaling>
        <c:delete val="0"/>
        <c:axPos val="b"/>
        <c:numFmt formatCode="General" sourceLinked="1"/>
        <c:majorTickMark val="out"/>
        <c:minorTickMark val="none"/>
        <c:tickLblPos val="nextTo"/>
        <c:crossAx val="164062336"/>
        <c:crosses val="autoZero"/>
        <c:auto val="1"/>
        <c:lblAlgn val="ctr"/>
        <c:lblOffset val="100"/>
        <c:noMultiLvlLbl val="0"/>
      </c:catAx>
      <c:valAx>
        <c:axId val="164062336"/>
        <c:scaling>
          <c:orientation val="minMax"/>
          <c:min val="0"/>
        </c:scaling>
        <c:delete val="0"/>
        <c:axPos val="l"/>
        <c:majorGridlines/>
        <c:numFmt formatCode="#,##0" sourceLinked="1"/>
        <c:majorTickMark val="out"/>
        <c:minorTickMark val="none"/>
        <c:tickLblPos val="nextTo"/>
        <c:crossAx val="16404416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9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'South Lanarkshire'!$N$26</c:f>
              <c:strCache>
                <c:ptCount val="1"/>
                <c:pt idx="0">
                  <c:v>Lower Quartile</c:v>
                </c:pt>
              </c:strCache>
            </c:strRef>
          </c:tx>
          <c:cat>
            <c:numRef>
              <c:f>'South Lanarkshire'!$O$25:$V$25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Lanarkshire'!$O$26:$V$26</c:f>
              <c:numCache>
                <c:formatCode>#,##0</c:formatCode>
                <c:ptCount val="8"/>
                <c:pt idx="0">
                  <c:v>425</c:v>
                </c:pt>
                <c:pt idx="1">
                  <c:v>435</c:v>
                </c:pt>
                <c:pt idx="2">
                  <c:v>425</c:v>
                </c:pt>
                <c:pt idx="3">
                  <c:v>435</c:v>
                </c:pt>
                <c:pt idx="4">
                  <c:v>447.5</c:v>
                </c:pt>
                <c:pt idx="5">
                  <c:v>450</c:v>
                </c:pt>
                <c:pt idx="6">
                  <c:v>450</c:v>
                </c:pt>
                <c:pt idx="7">
                  <c:v>450</c:v>
                </c:pt>
              </c:numCache>
            </c:numRef>
          </c:val>
          <c:smooth val="0"/>
        </c:ser>
        <c:ser>
          <c:idx val="1"/>
          <c:order val="1"/>
          <c:tx>
            <c:strRef>
              <c:f>'South Lanarkshire'!$N$27</c:f>
              <c:strCache>
                <c:ptCount val="1"/>
                <c:pt idx="0">
                  <c:v>Median</c:v>
                </c:pt>
              </c:strCache>
            </c:strRef>
          </c:tx>
          <c:cat>
            <c:numRef>
              <c:f>'South Lanarkshire'!$O$25:$V$25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Lanarkshire'!$O$27:$V$27</c:f>
              <c:numCache>
                <c:formatCode>#,##0</c:formatCode>
                <c:ptCount val="8"/>
                <c:pt idx="0">
                  <c:v>460</c:v>
                </c:pt>
                <c:pt idx="1">
                  <c:v>475</c:v>
                </c:pt>
                <c:pt idx="2">
                  <c:v>475</c:v>
                </c:pt>
                <c:pt idx="3">
                  <c:v>475</c:v>
                </c:pt>
                <c:pt idx="4">
                  <c:v>475</c:v>
                </c:pt>
                <c:pt idx="5">
                  <c:v>475</c:v>
                </c:pt>
                <c:pt idx="6">
                  <c:v>475</c:v>
                </c:pt>
                <c:pt idx="7">
                  <c:v>495</c:v>
                </c:pt>
              </c:numCache>
            </c:numRef>
          </c:val>
          <c:smooth val="0"/>
        </c:ser>
        <c:ser>
          <c:idx val="2"/>
          <c:order val="2"/>
          <c:tx>
            <c:strRef>
              <c:f>'South Lanarkshire'!$N$28</c:f>
              <c:strCache>
                <c:ptCount val="1"/>
                <c:pt idx="0">
                  <c:v>Mean</c:v>
                </c:pt>
              </c:strCache>
            </c:strRef>
          </c:tx>
          <c:cat>
            <c:numRef>
              <c:f>'South Lanarkshire'!$O$25:$V$25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Lanarkshire'!$O$28:$V$28</c:f>
              <c:numCache>
                <c:formatCode>#,##0</c:formatCode>
                <c:ptCount val="8"/>
                <c:pt idx="0">
                  <c:v>480.55</c:v>
                </c:pt>
                <c:pt idx="1">
                  <c:v>492.1</c:v>
                </c:pt>
                <c:pt idx="2">
                  <c:v>485.26</c:v>
                </c:pt>
                <c:pt idx="3">
                  <c:v>490.7</c:v>
                </c:pt>
                <c:pt idx="4">
                  <c:v>494.06</c:v>
                </c:pt>
                <c:pt idx="5">
                  <c:v>497.05</c:v>
                </c:pt>
                <c:pt idx="6">
                  <c:v>500.05</c:v>
                </c:pt>
                <c:pt idx="7">
                  <c:v>520.08000000000004</c:v>
                </c:pt>
              </c:numCache>
            </c:numRef>
          </c:val>
          <c:smooth val="0"/>
        </c:ser>
        <c:ser>
          <c:idx val="3"/>
          <c:order val="3"/>
          <c:tx>
            <c:strRef>
              <c:f>'South Lanarkshire'!$N$29</c:f>
              <c:strCache>
                <c:ptCount val="1"/>
                <c:pt idx="0">
                  <c:v>Upper Quartile</c:v>
                </c:pt>
              </c:strCache>
            </c:strRef>
          </c:tx>
          <c:cat>
            <c:numRef>
              <c:f>'South Lanarkshire'!$O$25:$V$25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Lanarkshire'!$O$29:$V$29</c:f>
              <c:numCache>
                <c:formatCode>#,##0</c:formatCode>
                <c:ptCount val="8"/>
                <c:pt idx="0">
                  <c:v>525</c:v>
                </c:pt>
                <c:pt idx="1">
                  <c:v>550</c:v>
                </c:pt>
                <c:pt idx="2">
                  <c:v>550</c:v>
                </c:pt>
                <c:pt idx="3">
                  <c:v>545</c:v>
                </c:pt>
                <c:pt idx="4">
                  <c:v>550</c:v>
                </c:pt>
                <c:pt idx="5">
                  <c:v>550</c:v>
                </c:pt>
                <c:pt idx="6">
                  <c:v>550</c:v>
                </c:pt>
                <c:pt idx="7">
                  <c:v>575</c:v>
                </c:pt>
              </c:numCache>
            </c:numRef>
          </c:val>
          <c:smooth val="0"/>
        </c:ser>
        <c:dLbls>
          <c:showLegendKey val="0"/>
          <c:showVal val="0"/>
          <c:showCatName val="0"/>
          <c:showSerName val="0"/>
          <c:showPercent val="0"/>
          <c:showBubbleSize val="0"/>
        </c:dLbls>
        <c:marker val="1"/>
        <c:smooth val="0"/>
        <c:axId val="164097024"/>
        <c:axId val="163971840"/>
      </c:lineChart>
      <c:catAx>
        <c:axId val="164097024"/>
        <c:scaling>
          <c:orientation val="minMax"/>
        </c:scaling>
        <c:delete val="0"/>
        <c:axPos val="b"/>
        <c:numFmt formatCode="General" sourceLinked="1"/>
        <c:majorTickMark val="out"/>
        <c:minorTickMark val="none"/>
        <c:tickLblPos val="nextTo"/>
        <c:crossAx val="163971840"/>
        <c:crosses val="autoZero"/>
        <c:auto val="1"/>
        <c:lblAlgn val="ctr"/>
        <c:lblOffset val="100"/>
        <c:noMultiLvlLbl val="0"/>
      </c:catAx>
      <c:valAx>
        <c:axId val="163971840"/>
        <c:scaling>
          <c:orientation val="minMax"/>
          <c:min val="0"/>
        </c:scaling>
        <c:delete val="0"/>
        <c:axPos val="l"/>
        <c:majorGridlines/>
        <c:numFmt formatCode="#,##0" sourceLinked="1"/>
        <c:majorTickMark val="out"/>
        <c:minorTickMark val="none"/>
        <c:tickLblPos val="nextTo"/>
        <c:crossAx val="164097024"/>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9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'South Lanarkshire'!$B$48</c:f>
              <c:strCache>
                <c:ptCount val="1"/>
                <c:pt idx="0">
                  <c:v>Lower Quartile</c:v>
                </c:pt>
              </c:strCache>
            </c:strRef>
          </c:tx>
          <c:cat>
            <c:numRef>
              <c:f>'South Lanarkshire'!$C$47:$J$47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Lanarkshire'!$C$48:$J$48</c:f>
              <c:numCache>
                <c:formatCode>#,##0</c:formatCode>
                <c:ptCount val="8"/>
                <c:pt idx="0">
                  <c:v>550</c:v>
                </c:pt>
                <c:pt idx="1">
                  <c:v>550</c:v>
                </c:pt>
                <c:pt idx="2">
                  <c:v>550</c:v>
                </c:pt>
                <c:pt idx="3">
                  <c:v>525</c:v>
                </c:pt>
                <c:pt idx="4">
                  <c:v>550</c:v>
                </c:pt>
                <c:pt idx="5">
                  <c:v>550</c:v>
                </c:pt>
                <c:pt idx="6">
                  <c:v>550</c:v>
                </c:pt>
                <c:pt idx="7">
                  <c:v>550</c:v>
                </c:pt>
              </c:numCache>
            </c:numRef>
          </c:val>
          <c:smooth val="0"/>
        </c:ser>
        <c:ser>
          <c:idx val="1"/>
          <c:order val="1"/>
          <c:tx>
            <c:strRef>
              <c:f>'South Lanarkshire'!$B$49</c:f>
              <c:strCache>
                <c:ptCount val="1"/>
                <c:pt idx="0">
                  <c:v>Median</c:v>
                </c:pt>
              </c:strCache>
            </c:strRef>
          </c:tx>
          <c:cat>
            <c:numRef>
              <c:f>'South Lanarkshire'!$C$47:$J$47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Lanarkshire'!$C$49:$J$49</c:f>
              <c:numCache>
                <c:formatCode>#,##0</c:formatCode>
                <c:ptCount val="8"/>
                <c:pt idx="0">
                  <c:v>595</c:v>
                </c:pt>
                <c:pt idx="1">
                  <c:v>595</c:v>
                </c:pt>
                <c:pt idx="2">
                  <c:v>595</c:v>
                </c:pt>
                <c:pt idx="3">
                  <c:v>595</c:v>
                </c:pt>
                <c:pt idx="4">
                  <c:v>600</c:v>
                </c:pt>
                <c:pt idx="5">
                  <c:v>600</c:v>
                </c:pt>
                <c:pt idx="6">
                  <c:v>625</c:v>
                </c:pt>
                <c:pt idx="7">
                  <c:v>650</c:v>
                </c:pt>
              </c:numCache>
            </c:numRef>
          </c:val>
          <c:smooth val="0"/>
        </c:ser>
        <c:ser>
          <c:idx val="2"/>
          <c:order val="2"/>
          <c:tx>
            <c:strRef>
              <c:f>'South Lanarkshire'!$B$50</c:f>
              <c:strCache>
                <c:ptCount val="1"/>
                <c:pt idx="0">
                  <c:v>Mean</c:v>
                </c:pt>
              </c:strCache>
            </c:strRef>
          </c:tx>
          <c:cat>
            <c:numRef>
              <c:f>'South Lanarkshire'!$C$47:$J$47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Lanarkshire'!$C$50:$J$50</c:f>
              <c:numCache>
                <c:formatCode>#,##0</c:formatCode>
                <c:ptCount val="8"/>
                <c:pt idx="0">
                  <c:v>626.88</c:v>
                </c:pt>
                <c:pt idx="1">
                  <c:v>618.54</c:v>
                </c:pt>
                <c:pt idx="2">
                  <c:v>625.94000000000005</c:v>
                </c:pt>
                <c:pt idx="3">
                  <c:v>615.73</c:v>
                </c:pt>
                <c:pt idx="4">
                  <c:v>617.05999999999995</c:v>
                </c:pt>
                <c:pt idx="5">
                  <c:v>634.01</c:v>
                </c:pt>
                <c:pt idx="6">
                  <c:v>636.58000000000004</c:v>
                </c:pt>
                <c:pt idx="7">
                  <c:v>661.52</c:v>
                </c:pt>
              </c:numCache>
            </c:numRef>
          </c:val>
          <c:smooth val="0"/>
        </c:ser>
        <c:ser>
          <c:idx val="3"/>
          <c:order val="3"/>
          <c:tx>
            <c:strRef>
              <c:f>'South Lanarkshire'!$B$51</c:f>
              <c:strCache>
                <c:ptCount val="1"/>
                <c:pt idx="0">
                  <c:v>Upper Quartile</c:v>
                </c:pt>
              </c:strCache>
            </c:strRef>
          </c:tx>
          <c:cat>
            <c:numRef>
              <c:f>'South Lanarkshire'!$C$47:$J$47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Lanarkshire'!$C$51:$J$51</c:f>
              <c:numCache>
                <c:formatCode>#,##0</c:formatCode>
                <c:ptCount val="8"/>
                <c:pt idx="0">
                  <c:v>675</c:v>
                </c:pt>
                <c:pt idx="1">
                  <c:v>675</c:v>
                </c:pt>
                <c:pt idx="2">
                  <c:v>695</c:v>
                </c:pt>
                <c:pt idx="3">
                  <c:v>695</c:v>
                </c:pt>
                <c:pt idx="4">
                  <c:v>670</c:v>
                </c:pt>
                <c:pt idx="5">
                  <c:v>695</c:v>
                </c:pt>
                <c:pt idx="6">
                  <c:v>695</c:v>
                </c:pt>
                <c:pt idx="7">
                  <c:v>725</c:v>
                </c:pt>
              </c:numCache>
            </c:numRef>
          </c:val>
          <c:smooth val="0"/>
        </c:ser>
        <c:dLbls>
          <c:showLegendKey val="0"/>
          <c:showVal val="0"/>
          <c:showCatName val="0"/>
          <c:showSerName val="0"/>
          <c:showPercent val="0"/>
          <c:showBubbleSize val="0"/>
        </c:dLbls>
        <c:marker val="1"/>
        <c:smooth val="0"/>
        <c:axId val="164014720"/>
        <c:axId val="164016512"/>
      </c:lineChart>
      <c:catAx>
        <c:axId val="164014720"/>
        <c:scaling>
          <c:orientation val="minMax"/>
        </c:scaling>
        <c:delete val="0"/>
        <c:axPos val="b"/>
        <c:numFmt formatCode="General" sourceLinked="1"/>
        <c:majorTickMark val="out"/>
        <c:minorTickMark val="none"/>
        <c:tickLblPos val="nextTo"/>
        <c:crossAx val="164016512"/>
        <c:crosses val="autoZero"/>
        <c:auto val="1"/>
        <c:lblAlgn val="ctr"/>
        <c:lblOffset val="100"/>
        <c:noMultiLvlLbl val="0"/>
      </c:catAx>
      <c:valAx>
        <c:axId val="164016512"/>
        <c:scaling>
          <c:orientation val="minMax"/>
          <c:min val="0"/>
        </c:scaling>
        <c:delete val="0"/>
        <c:axPos val="l"/>
        <c:majorGridlines/>
        <c:numFmt formatCode="#,##0" sourceLinked="1"/>
        <c:majorTickMark val="out"/>
        <c:minorTickMark val="none"/>
        <c:tickLblPos val="nextTo"/>
        <c:crossAx val="164014720"/>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9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'South Lanarkshire'!$N$48</c:f>
              <c:strCache>
                <c:ptCount val="1"/>
                <c:pt idx="0">
                  <c:v>Lower Quartile</c:v>
                </c:pt>
              </c:strCache>
            </c:strRef>
          </c:tx>
          <c:cat>
            <c:numRef>
              <c:f>'South Lanarkshire'!$O$47:$V$47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Lanarkshire'!$O$48:$V$48</c:f>
              <c:numCache>
                <c:formatCode>#,##0</c:formatCode>
                <c:ptCount val="8"/>
                <c:pt idx="0">
                  <c:v>750</c:v>
                </c:pt>
                <c:pt idx="1">
                  <c:v>750</c:v>
                </c:pt>
                <c:pt idx="2">
                  <c:v>795</c:v>
                </c:pt>
                <c:pt idx="3">
                  <c:v>750</c:v>
                </c:pt>
                <c:pt idx="4">
                  <c:v>800</c:v>
                </c:pt>
                <c:pt idx="5">
                  <c:v>825</c:v>
                </c:pt>
                <c:pt idx="6">
                  <c:v>812.5</c:v>
                </c:pt>
                <c:pt idx="7">
                  <c:v>895</c:v>
                </c:pt>
              </c:numCache>
            </c:numRef>
          </c:val>
          <c:smooth val="0"/>
        </c:ser>
        <c:ser>
          <c:idx val="1"/>
          <c:order val="1"/>
          <c:tx>
            <c:strRef>
              <c:f>'South Lanarkshire'!$N$49</c:f>
              <c:strCache>
                <c:ptCount val="1"/>
                <c:pt idx="0">
                  <c:v>Median</c:v>
                </c:pt>
              </c:strCache>
            </c:strRef>
          </c:tx>
          <c:cat>
            <c:numRef>
              <c:f>'South Lanarkshire'!$O$47:$V$47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Lanarkshire'!$O$49:$V$49</c:f>
              <c:numCache>
                <c:formatCode>#,##0</c:formatCode>
                <c:ptCount val="8"/>
                <c:pt idx="0">
                  <c:v>849.5</c:v>
                </c:pt>
                <c:pt idx="1">
                  <c:v>850</c:v>
                </c:pt>
                <c:pt idx="2">
                  <c:v>885</c:v>
                </c:pt>
                <c:pt idx="3">
                  <c:v>847.5</c:v>
                </c:pt>
                <c:pt idx="4">
                  <c:v>925</c:v>
                </c:pt>
                <c:pt idx="5">
                  <c:v>970</c:v>
                </c:pt>
                <c:pt idx="6">
                  <c:v>900</c:v>
                </c:pt>
                <c:pt idx="7">
                  <c:v>1100</c:v>
                </c:pt>
              </c:numCache>
            </c:numRef>
          </c:val>
          <c:smooth val="0"/>
        </c:ser>
        <c:ser>
          <c:idx val="2"/>
          <c:order val="2"/>
          <c:tx>
            <c:strRef>
              <c:f>'South Lanarkshire'!$N$50</c:f>
              <c:strCache>
                <c:ptCount val="1"/>
                <c:pt idx="0">
                  <c:v>Mean</c:v>
                </c:pt>
              </c:strCache>
            </c:strRef>
          </c:tx>
          <c:cat>
            <c:numRef>
              <c:f>'South Lanarkshire'!$O$47:$V$47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Lanarkshire'!$O$50:$V$50</c:f>
              <c:numCache>
                <c:formatCode>#,##0</c:formatCode>
                <c:ptCount val="8"/>
                <c:pt idx="0">
                  <c:v>924.21</c:v>
                </c:pt>
                <c:pt idx="1">
                  <c:v>925.78</c:v>
                </c:pt>
                <c:pt idx="2">
                  <c:v>956.99</c:v>
                </c:pt>
                <c:pt idx="3">
                  <c:v>893.4</c:v>
                </c:pt>
                <c:pt idx="4">
                  <c:v>976.84</c:v>
                </c:pt>
                <c:pt idx="5">
                  <c:v>1042.67</c:v>
                </c:pt>
                <c:pt idx="6">
                  <c:v>1022.17</c:v>
                </c:pt>
                <c:pt idx="7">
                  <c:v>1096.76</c:v>
                </c:pt>
              </c:numCache>
            </c:numRef>
          </c:val>
          <c:smooth val="0"/>
        </c:ser>
        <c:ser>
          <c:idx val="3"/>
          <c:order val="3"/>
          <c:tx>
            <c:strRef>
              <c:f>'South Lanarkshire'!$N$51</c:f>
              <c:strCache>
                <c:ptCount val="1"/>
                <c:pt idx="0">
                  <c:v>Upper Quartile</c:v>
                </c:pt>
              </c:strCache>
            </c:strRef>
          </c:tx>
          <c:cat>
            <c:numRef>
              <c:f>'South Lanarkshire'!$O$47:$V$47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Lanarkshire'!$O$51:$V$51</c:f>
              <c:numCache>
                <c:formatCode>#,##0</c:formatCode>
                <c:ptCount val="8"/>
                <c:pt idx="0">
                  <c:v>900</c:v>
                </c:pt>
                <c:pt idx="1">
                  <c:v>995</c:v>
                </c:pt>
                <c:pt idx="2">
                  <c:v>995</c:v>
                </c:pt>
                <c:pt idx="3">
                  <c:v>995</c:v>
                </c:pt>
                <c:pt idx="4">
                  <c:v>1100</c:v>
                </c:pt>
                <c:pt idx="5">
                  <c:v>1200</c:v>
                </c:pt>
                <c:pt idx="6">
                  <c:v>1192.5</c:v>
                </c:pt>
                <c:pt idx="7">
                  <c:v>1300</c:v>
                </c:pt>
              </c:numCache>
            </c:numRef>
          </c:val>
          <c:smooth val="0"/>
        </c:ser>
        <c:dLbls>
          <c:showLegendKey val="0"/>
          <c:showVal val="0"/>
          <c:showCatName val="0"/>
          <c:showSerName val="0"/>
          <c:showPercent val="0"/>
          <c:showBubbleSize val="0"/>
        </c:dLbls>
        <c:marker val="1"/>
        <c:smooth val="0"/>
        <c:axId val="164845824"/>
        <c:axId val="164847616"/>
      </c:lineChart>
      <c:catAx>
        <c:axId val="164845824"/>
        <c:scaling>
          <c:orientation val="minMax"/>
        </c:scaling>
        <c:delete val="0"/>
        <c:axPos val="b"/>
        <c:numFmt formatCode="General" sourceLinked="1"/>
        <c:majorTickMark val="out"/>
        <c:minorTickMark val="none"/>
        <c:tickLblPos val="nextTo"/>
        <c:crossAx val="164847616"/>
        <c:crosses val="autoZero"/>
        <c:auto val="1"/>
        <c:lblAlgn val="ctr"/>
        <c:lblOffset val="100"/>
        <c:noMultiLvlLbl val="0"/>
      </c:catAx>
      <c:valAx>
        <c:axId val="164847616"/>
        <c:scaling>
          <c:orientation val="minMax"/>
          <c:min val="0"/>
        </c:scaling>
        <c:delete val="0"/>
        <c:axPos val="l"/>
        <c:majorGridlines/>
        <c:numFmt formatCode="#,##0" sourceLinked="1"/>
        <c:majorTickMark val="out"/>
        <c:minorTickMark val="none"/>
        <c:tickLblPos val="nextTo"/>
        <c:crossAx val="164845824"/>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9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'South Lanarkshire'!$B$70</c:f>
              <c:strCache>
                <c:ptCount val="1"/>
                <c:pt idx="0">
                  <c:v>Lower Quartile</c:v>
                </c:pt>
              </c:strCache>
            </c:strRef>
          </c:tx>
          <c:cat>
            <c:numRef>
              <c:f>'South Lanarkshire'!$C$69:$J$69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Lanarkshire'!$C$70:$J$70</c:f>
              <c:numCache>
                <c:formatCode>#,##0</c:formatCode>
                <c:ptCount val="8"/>
                <c:pt idx="0">
                  <c:v>299</c:v>
                </c:pt>
                <c:pt idx="1">
                  <c:v>252.5</c:v>
                </c:pt>
                <c:pt idx="2">
                  <c:v>260</c:v>
                </c:pt>
                <c:pt idx="3">
                  <c:v>260</c:v>
                </c:pt>
                <c:pt idx="4">
                  <c:v>271.66000000000003</c:v>
                </c:pt>
                <c:pt idx="5">
                  <c:v>275</c:v>
                </c:pt>
                <c:pt idx="6">
                  <c:v>275</c:v>
                </c:pt>
                <c:pt idx="7">
                  <c:v>275</c:v>
                </c:pt>
              </c:numCache>
            </c:numRef>
          </c:val>
          <c:smooth val="0"/>
        </c:ser>
        <c:ser>
          <c:idx val="1"/>
          <c:order val="1"/>
          <c:tx>
            <c:strRef>
              <c:f>'South Lanarkshire'!$B$71</c:f>
              <c:strCache>
                <c:ptCount val="1"/>
                <c:pt idx="0">
                  <c:v>Median</c:v>
                </c:pt>
              </c:strCache>
            </c:strRef>
          </c:tx>
          <c:cat>
            <c:numRef>
              <c:f>'South Lanarkshire'!$C$69:$J$69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Lanarkshire'!$C$71:$J$71</c:f>
              <c:numCache>
                <c:formatCode>#,##0</c:formatCode>
                <c:ptCount val="8"/>
                <c:pt idx="0">
                  <c:v>300</c:v>
                </c:pt>
                <c:pt idx="1">
                  <c:v>285</c:v>
                </c:pt>
                <c:pt idx="2">
                  <c:v>300</c:v>
                </c:pt>
                <c:pt idx="3">
                  <c:v>300</c:v>
                </c:pt>
                <c:pt idx="4">
                  <c:v>300</c:v>
                </c:pt>
                <c:pt idx="5">
                  <c:v>325</c:v>
                </c:pt>
                <c:pt idx="6">
                  <c:v>309.68</c:v>
                </c:pt>
                <c:pt idx="7">
                  <c:v>325</c:v>
                </c:pt>
              </c:numCache>
            </c:numRef>
          </c:val>
          <c:smooth val="0"/>
        </c:ser>
        <c:ser>
          <c:idx val="2"/>
          <c:order val="2"/>
          <c:tx>
            <c:strRef>
              <c:f>'South Lanarkshire'!$B$72</c:f>
              <c:strCache>
                <c:ptCount val="1"/>
                <c:pt idx="0">
                  <c:v>Mean</c:v>
                </c:pt>
              </c:strCache>
            </c:strRef>
          </c:tx>
          <c:cat>
            <c:numRef>
              <c:f>'South Lanarkshire'!$C$69:$J$69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Lanarkshire'!$C$72:$J$72</c:f>
              <c:numCache>
                <c:formatCode>#,##0</c:formatCode>
                <c:ptCount val="8"/>
                <c:pt idx="0">
                  <c:v>309.07</c:v>
                </c:pt>
                <c:pt idx="1">
                  <c:v>290.62</c:v>
                </c:pt>
                <c:pt idx="2">
                  <c:v>304</c:v>
                </c:pt>
                <c:pt idx="3">
                  <c:v>292.51</c:v>
                </c:pt>
                <c:pt idx="4">
                  <c:v>302.57</c:v>
                </c:pt>
                <c:pt idx="5">
                  <c:v>325.39</c:v>
                </c:pt>
                <c:pt idx="6">
                  <c:v>315.10000000000002</c:v>
                </c:pt>
                <c:pt idx="7">
                  <c:v>371.17</c:v>
                </c:pt>
              </c:numCache>
            </c:numRef>
          </c:val>
          <c:smooth val="0"/>
        </c:ser>
        <c:ser>
          <c:idx val="3"/>
          <c:order val="3"/>
          <c:tx>
            <c:strRef>
              <c:f>'South Lanarkshire'!$B$73</c:f>
              <c:strCache>
                <c:ptCount val="1"/>
                <c:pt idx="0">
                  <c:v>Upper Quartile</c:v>
                </c:pt>
              </c:strCache>
            </c:strRef>
          </c:tx>
          <c:cat>
            <c:numRef>
              <c:f>'South Lanarkshire'!$C$69:$J$69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Lanarkshire'!$C$73:$J$73</c:f>
              <c:numCache>
                <c:formatCode>#,##0</c:formatCode>
                <c:ptCount val="8"/>
                <c:pt idx="0">
                  <c:v>320.67</c:v>
                </c:pt>
                <c:pt idx="1">
                  <c:v>303</c:v>
                </c:pt>
                <c:pt idx="2">
                  <c:v>320</c:v>
                </c:pt>
                <c:pt idx="3">
                  <c:v>317.5</c:v>
                </c:pt>
                <c:pt idx="4">
                  <c:v>325</c:v>
                </c:pt>
                <c:pt idx="5">
                  <c:v>359.52</c:v>
                </c:pt>
                <c:pt idx="6">
                  <c:v>350</c:v>
                </c:pt>
                <c:pt idx="7">
                  <c:v>405</c:v>
                </c:pt>
              </c:numCache>
            </c:numRef>
          </c:val>
          <c:smooth val="0"/>
        </c:ser>
        <c:dLbls>
          <c:showLegendKey val="0"/>
          <c:showVal val="0"/>
          <c:showCatName val="0"/>
          <c:showSerName val="0"/>
          <c:showPercent val="0"/>
          <c:showBubbleSize val="0"/>
        </c:dLbls>
        <c:marker val="1"/>
        <c:smooth val="0"/>
        <c:axId val="164890496"/>
        <c:axId val="164892032"/>
      </c:lineChart>
      <c:catAx>
        <c:axId val="164890496"/>
        <c:scaling>
          <c:orientation val="minMax"/>
        </c:scaling>
        <c:delete val="0"/>
        <c:axPos val="b"/>
        <c:numFmt formatCode="General" sourceLinked="1"/>
        <c:majorTickMark val="out"/>
        <c:minorTickMark val="none"/>
        <c:tickLblPos val="nextTo"/>
        <c:crossAx val="164892032"/>
        <c:crosses val="autoZero"/>
        <c:auto val="1"/>
        <c:lblAlgn val="ctr"/>
        <c:lblOffset val="100"/>
        <c:noMultiLvlLbl val="0"/>
      </c:catAx>
      <c:valAx>
        <c:axId val="164892032"/>
        <c:scaling>
          <c:orientation val="minMax"/>
          <c:min val="0"/>
        </c:scaling>
        <c:delete val="0"/>
        <c:axPos val="l"/>
        <c:majorGridlines/>
        <c:numFmt formatCode="#,##0" sourceLinked="1"/>
        <c:majorTickMark val="out"/>
        <c:minorTickMark val="none"/>
        <c:tickLblPos val="nextTo"/>
        <c:crossAx val="164890496"/>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9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'South Lanarkshire'!$N$70:$P$70</c:f>
              <c:strCache>
                <c:ptCount val="1"/>
                <c:pt idx="0">
                  <c:v>1 Bedroom </c:v>
                </c:pt>
              </c:strCache>
            </c:strRef>
          </c:tx>
          <c:invertIfNegative val="0"/>
          <c:cat>
            <c:numRef>
              <c:f>'South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Lanarkshire'!$Q$70:$X$70</c:f>
              <c:numCache>
                <c:formatCode>0</c:formatCode>
                <c:ptCount val="8"/>
                <c:pt idx="0">
                  <c:v>302</c:v>
                </c:pt>
                <c:pt idx="1">
                  <c:v>272</c:v>
                </c:pt>
                <c:pt idx="2">
                  <c:v>246</c:v>
                </c:pt>
                <c:pt idx="3">
                  <c:v>245</c:v>
                </c:pt>
                <c:pt idx="4">
                  <c:v>188</c:v>
                </c:pt>
                <c:pt idx="5">
                  <c:v>192</c:v>
                </c:pt>
                <c:pt idx="6">
                  <c:v>223</c:v>
                </c:pt>
                <c:pt idx="7">
                  <c:v>295</c:v>
                </c:pt>
              </c:numCache>
            </c:numRef>
          </c:val>
        </c:ser>
        <c:ser>
          <c:idx val="1"/>
          <c:order val="1"/>
          <c:tx>
            <c:strRef>
              <c:f>'South Lanarkshire'!$N$71:$P$71</c:f>
              <c:strCache>
                <c:ptCount val="1"/>
                <c:pt idx="0">
                  <c:v>2 Bedrooms</c:v>
                </c:pt>
              </c:strCache>
            </c:strRef>
          </c:tx>
          <c:invertIfNegative val="0"/>
          <c:cat>
            <c:numRef>
              <c:f>'South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Lanarkshire'!$Q$71:$X$71</c:f>
              <c:numCache>
                <c:formatCode>0</c:formatCode>
                <c:ptCount val="8"/>
                <c:pt idx="0">
                  <c:v>665</c:v>
                </c:pt>
                <c:pt idx="1">
                  <c:v>657</c:v>
                </c:pt>
                <c:pt idx="2">
                  <c:v>597</c:v>
                </c:pt>
                <c:pt idx="3">
                  <c:v>565</c:v>
                </c:pt>
                <c:pt idx="4">
                  <c:v>468</c:v>
                </c:pt>
                <c:pt idx="5">
                  <c:v>503</c:v>
                </c:pt>
                <c:pt idx="6">
                  <c:v>489</c:v>
                </c:pt>
                <c:pt idx="7">
                  <c:v>458</c:v>
                </c:pt>
              </c:numCache>
            </c:numRef>
          </c:val>
        </c:ser>
        <c:ser>
          <c:idx val="2"/>
          <c:order val="2"/>
          <c:tx>
            <c:strRef>
              <c:f>'South Lanarkshire'!$N$72:$P$72</c:f>
              <c:strCache>
                <c:ptCount val="1"/>
                <c:pt idx="0">
                  <c:v>3 Bedrooms</c:v>
                </c:pt>
              </c:strCache>
            </c:strRef>
          </c:tx>
          <c:invertIfNegative val="0"/>
          <c:cat>
            <c:numRef>
              <c:f>'South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Lanarkshire'!$Q$72:$X$72</c:f>
              <c:numCache>
                <c:formatCode>0</c:formatCode>
                <c:ptCount val="8"/>
                <c:pt idx="0">
                  <c:v>279</c:v>
                </c:pt>
                <c:pt idx="1">
                  <c:v>374</c:v>
                </c:pt>
                <c:pt idx="2">
                  <c:v>299</c:v>
                </c:pt>
                <c:pt idx="3">
                  <c:v>251</c:v>
                </c:pt>
                <c:pt idx="4">
                  <c:v>202</c:v>
                </c:pt>
                <c:pt idx="5">
                  <c:v>181</c:v>
                </c:pt>
                <c:pt idx="6">
                  <c:v>199</c:v>
                </c:pt>
                <c:pt idx="7">
                  <c:v>247</c:v>
                </c:pt>
              </c:numCache>
            </c:numRef>
          </c:val>
        </c:ser>
        <c:ser>
          <c:idx val="3"/>
          <c:order val="3"/>
          <c:tx>
            <c:strRef>
              <c:f>'South Lanarkshire'!$N$73:$P$73</c:f>
              <c:strCache>
                <c:ptCount val="1"/>
                <c:pt idx="0">
                  <c:v>4 Bedrooms</c:v>
                </c:pt>
              </c:strCache>
            </c:strRef>
          </c:tx>
          <c:invertIfNegative val="0"/>
          <c:cat>
            <c:numRef>
              <c:f>'South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Lanarkshire'!$Q$73:$X$73</c:f>
              <c:numCache>
                <c:formatCode>0</c:formatCode>
                <c:ptCount val="8"/>
                <c:pt idx="0">
                  <c:v>144</c:v>
                </c:pt>
                <c:pt idx="1">
                  <c:v>121</c:v>
                </c:pt>
                <c:pt idx="2">
                  <c:v>158</c:v>
                </c:pt>
                <c:pt idx="3">
                  <c:v>92</c:v>
                </c:pt>
                <c:pt idx="4">
                  <c:v>70</c:v>
                </c:pt>
                <c:pt idx="5">
                  <c:v>60</c:v>
                </c:pt>
                <c:pt idx="6">
                  <c:v>60</c:v>
                </c:pt>
                <c:pt idx="7">
                  <c:v>91</c:v>
                </c:pt>
              </c:numCache>
            </c:numRef>
          </c:val>
        </c:ser>
        <c:ser>
          <c:idx val="4"/>
          <c:order val="4"/>
          <c:tx>
            <c:strRef>
              <c:f>'South Lanarkshire'!$N$74:$P$74</c:f>
              <c:strCache>
                <c:ptCount val="1"/>
                <c:pt idx="0">
                  <c:v>1 Bedroom Shared</c:v>
                </c:pt>
              </c:strCache>
            </c:strRef>
          </c:tx>
          <c:invertIfNegative val="0"/>
          <c:cat>
            <c:numRef>
              <c:f>'South Lanarkshire'!$Q$69:$X$69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Lanarkshire'!$Q$74:$X$74</c:f>
              <c:numCache>
                <c:formatCode>0</c:formatCode>
                <c:ptCount val="8"/>
                <c:pt idx="0">
                  <c:v>47</c:v>
                </c:pt>
                <c:pt idx="1">
                  <c:v>68</c:v>
                </c:pt>
                <c:pt idx="2">
                  <c:v>66</c:v>
                </c:pt>
                <c:pt idx="3">
                  <c:v>68</c:v>
                </c:pt>
                <c:pt idx="4">
                  <c:v>74</c:v>
                </c:pt>
                <c:pt idx="5">
                  <c:v>67</c:v>
                </c:pt>
                <c:pt idx="6">
                  <c:v>66</c:v>
                </c:pt>
                <c:pt idx="7">
                  <c:v>107</c:v>
                </c:pt>
              </c:numCache>
            </c:numRef>
          </c:val>
        </c:ser>
        <c:dLbls>
          <c:showLegendKey val="0"/>
          <c:showVal val="0"/>
          <c:showCatName val="0"/>
          <c:showSerName val="0"/>
          <c:showPercent val="0"/>
          <c:showBubbleSize val="0"/>
        </c:dLbls>
        <c:gapWidth val="150"/>
        <c:overlap val="100"/>
        <c:axId val="164911360"/>
        <c:axId val="164921344"/>
      </c:barChart>
      <c:catAx>
        <c:axId val="164911360"/>
        <c:scaling>
          <c:orientation val="minMax"/>
        </c:scaling>
        <c:delete val="0"/>
        <c:axPos val="b"/>
        <c:numFmt formatCode="General" sourceLinked="1"/>
        <c:majorTickMark val="out"/>
        <c:minorTickMark val="none"/>
        <c:tickLblPos val="nextTo"/>
        <c:crossAx val="164921344"/>
        <c:crosses val="autoZero"/>
        <c:auto val="1"/>
        <c:lblAlgn val="ctr"/>
        <c:lblOffset val="100"/>
        <c:noMultiLvlLbl val="0"/>
      </c:catAx>
      <c:valAx>
        <c:axId val="164921344"/>
        <c:scaling>
          <c:orientation val="minMax"/>
        </c:scaling>
        <c:delete val="0"/>
        <c:axPos val="l"/>
        <c:majorGridlines/>
        <c:numFmt formatCode="0%" sourceLinked="1"/>
        <c:majorTickMark val="out"/>
        <c:minorTickMark val="none"/>
        <c:tickLblPos val="nextTo"/>
        <c:crossAx val="16491136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49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'South Lanarkshire'!$AI$93</c:f>
              <c:strCache>
                <c:ptCount val="1"/>
                <c:pt idx="0">
                  <c:v>Scotland</c:v>
                </c:pt>
              </c:strCache>
            </c:strRef>
          </c:tx>
          <c:dLbls>
            <c:dLbl>
              <c:idx val="0"/>
              <c:layout>
                <c:manualLayout>
                  <c:x val="-6.0176040000276994E-2"/>
                  <c:y val="-4.2378245421260834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5280206394155368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'South Lanarkshire'!$AI$94</c:f>
              <c:strCache>
                <c:ptCount val="1"/>
                <c:pt idx="0">
                  <c:v>South Lanarkshire</c:v>
                </c:pt>
              </c:strCache>
            </c:strRef>
          </c:tx>
          <c:dLbls>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Lanarkshire'!$AJ$94:$AQ$94</c:f>
              <c:numCache>
                <c:formatCode>0</c:formatCode>
                <c:ptCount val="8"/>
                <c:pt idx="0">
                  <c:v>480.55</c:v>
                </c:pt>
                <c:pt idx="1">
                  <c:v>492.1</c:v>
                </c:pt>
                <c:pt idx="2">
                  <c:v>485.26</c:v>
                </c:pt>
                <c:pt idx="3">
                  <c:v>490.7</c:v>
                </c:pt>
                <c:pt idx="4">
                  <c:v>494.06</c:v>
                </c:pt>
                <c:pt idx="5">
                  <c:v>497.05</c:v>
                </c:pt>
                <c:pt idx="6">
                  <c:v>500.05</c:v>
                </c:pt>
                <c:pt idx="7">
                  <c:v>520.08000000000004</c:v>
                </c:pt>
              </c:numCache>
            </c:numRef>
          </c:val>
          <c:smooth val="0"/>
        </c:ser>
        <c:dLbls>
          <c:showLegendKey val="0"/>
          <c:showVal val="0"/>
          <c:showCatName val="0"/>
          <c:showSerName val="0"/>
          <c:showPercent val="0"/>
          <c:showBubbleSize val="0"/>
        </c:dLbls>
        <c:marker val="1"/>
        <c:smooth val="0"/>
        <c:axId val="164967552"/>
        <c:axId val="164969088"/>
      </c:lineChart>
      <c:catAx>
        <c:axId val="164967552"/>
        <c:scaling>
          <c:orientation val="minMax"/>
        </c:scaling>
        <c:delete val="0"/>
        <c:axPos val="b"/>
        <c:numFmt formatCode="General" sourceLinked="1"/>
        <c:majorTickMark val="out"/>
        <c:minorTickMark val="none"/>
        <c:tickLblPos val="nextTo"/>
        <c:crossAx val="164969088"/>
        <c:crosses val="autoZero"/>
        <c:auto val="1"/>
        <c:lblAlgn val="ctr"/>
        <c:lblOffset val="100"/>
        <c:noMultiLvlLbl val="0"/>
      </c:catAx>
      <c:valAx>
        <c:axId val="164969088"/>
        <c:scaling>
          <c:orientation val="minMax"/>
        </c:scaling>
        <c:delete val="0"/>
        <c:axPos val="l"/>
        <c:majorGridlines/>
        <c:numFmt formatCode="#,##0" sourceLinked="1"/>
        <c:majorTickMark val="out"/>
        <c:minorTickMark val="none"/>
        <c:tickLblPos val="nextTo"/>
        <c:crossAx val="164967552"/>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9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'South Lanarkshire'!$B$26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Lanarkshire'!$C$26:$J$26</c:f>
              <c:numCache>
                <c:formatCode>#,##0</c:formatCode>
                <c:ptCount val="8"/>
                <c:pt idx="0">
                  <c:v>350</c:v>
                </c:pt>
                <c:pt idx="1">
                  <c:v>350</c:v>
                </c:pt>
                <c:pt idx="2">
                  <c:v>350</c:v>
                </c:pt>
                <c:pt idx="3">
                  <c:v>350</c:v>
                </c:pt>
                <c:pt idx="4">
                  <c:v>350</c:v>
                </c:pt>
                <c:pt idx="5">
                  <c:v>350</c:v>
                </c:pt>
                <c:pt idx="6">
                  <c:v>350</c:v>
                </c:pt>
                <c:pt idx="7">
                  <c:v>365</c:v>
                </c:pt>
              </c:numCache>
            </c:numRef>
          </c:val>
          <c:smooth val="0"/>
        </c:ser>
        <c:ser>
          <c:idx val="1"/>
          <c:order val="1"/>
          <c:tx>
            <c:strRef>
              <c:f>'South Lanarkshire'!$B$27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Lanarkshire'!$C$27:$J$27</c:f>
              <c:numCache>
                <c:formatCode>#,##0</c:formatCode>
                <c:ptCount val="8"/>
                <c:pt idx="0">
                  <c:v>375</c:v>
                </c:pt>
                <c:pt idx="1">
                  <c:v>375</c:v>
                </c:pt>
                <c:pt idx="2">
                  <c:v>375</c:v>
                </c:pt>
                <c:pt idx="3">
                  <c:v>375</c:v>
                </c:pt>
                <c:pt idx="4">
                  <c:v>375</c:v>
                </c:pt>
                <c:pt idx="5">
                  <c:v>380</c:v>
                </c:pt>
                <c:pt idx="6">
                  <c:v>375</c:v>
                </c:pt>
                <c:pt idx="7">
                  <c:v>395</c:v>
                </c:pt>
              </c:numCache>
            </c:numRef>
          </c:val>
          <c:smooth val="0"/>
        </c:ser>
        <c:ser>
          <c:idx val="2"/>
          <c:order val="2"/>
          <c:tx>
            <c:strRef>
              <c:f>'South Lanarkshire'!$B$28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Lanarkshire'!$C$28:$J$28</c:f>
              <c:numCache>
                <c:formatCode>#,##0</c:formatCode>
                <c:ptCount val="8"/>
                <c:pt idx="0">
                  <c:v>382.47</c:v>
                </c:pt>
                <c:pt idx="1">
                  <c:v>384.89</c:v>
                </c:pt>
                <c:pt idx="2">
                  <c:v>379</c:v>
                </c:pt>
                <c:pt idx="3">
                  <c:v>375.26</c:v>
                </c:pt>
                <c:pt idx="4">
                  <c:v>379.54</c:v>
                </c:pt>
                <c:pt idx="5">
                  <c:v>384.36</c:v>
                </c:pt>
                <c:pt idx="6">
                  <c:v>381</c:v>
                </c:pt>
                <c:pt idx="7">
                  <c:v>391.49</c:v>
                </c:pt>
              </c:numCache>
            </c:numRef>
          </c:val>
          <c:smooth val="0"/>
        </c:ser>
        <c:ser>
          <c:idx val="3"/>
          <c:order val="3"/>
          <c:tx>
            <c:strRef>
              <c:f>'South Lanarkshire'!$B$29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Lanarkshire'!$C$29:$J$29</c:f>
              <c:numCache>
                <c:formatCode>#,##0</c:formatCode>
                <c:ptCount val="8"/>
                <c:pt idx="0">
                  <c:v>395</c:v>
                </c:pt>
                <c:pt idx="1">
                  <c:v>395</c:v>
                </c:pt>
                <c:pt idx="2">
                  <c:v>395</c:v>
                </c:pt>
                <c:pt idx="3">
                  <c:v>395</c:v>
                </c:pt>
                <c:pt idx="4">
                  <c:v>400</c:v>
                </c:pt>
                <c:pt idx="5">
                  <c:v>400</c:v>
                </c:pt>
                <c:pt idx="6">
                  <c:v>400</c:v>
                </c:pt>
                <c:pt idx="7">
                  <c:v>420</c:v>
                </c:pt>
              </c:numCache>
            </c:numRef>
          </c:val>
          <c:smooth val="0"/>
        </c:ser>
        <c:dLbls>
          <c:showLegendKey val="0"/>
          <c:showVal val="0"/>
          <c:showCatName val="0"/>
          <c:showSerName val="0"/>
          <c:showPercent val="0"/>
          <c:showBubbleSize val="0"/>
        </c:dLbls>
        <c:marker val="1"/>
        <c:smooth val="0"/>
        <c:axId val="164566144"/>
        <c:axId val="164567680"/>
      </c:lineChart>
      <c:catAx>
        <c:axId val="164566144"/>
        <c:scaling>
          <c:orientation val="minMax"/>
        </c:scaling>
        <c:delete val="0"/>
        <c:axPos val="b"/>
        <c:numFmt formatCode="General" sourceLinked="1"/>
        <c:majorTickMark val="out"/>
        <c:minorTickMark val="none"/>
        <c:tickLblPos val="nextTo"/>
        <c:crossAx val="164567680"/>
        <c:crosses val="autoZero"/>
        <c:auto val="1"/>
        <c:lblAlgn val="ctr"/>
        <c:lblOffset val="100"/>
        <c:noMultiLvlLbl val="0"/>
      </c:catAx>
      <c:valAx>
        <c:axId val="164567680"/>
        <c:scaling>
          <c:orientation val="minMax"/>
          <c:min val="0"/>
        </c:scaling>
        <c:delete val="0"/>
        <c:axPos val="l"/>
        <c:majorGridlines/>
        <c:numFmt formatCode="#,##0" sourceLinked="1"/>
        <c:majorTickMark val="out"/>
        <c:minorTickMark val="none"/>
        <c:tickLblPos val="nextTo"/>
        <c:crossAx val="164566144"/>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9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'South Lanarkshire'!$N$26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Lanarkshire'!$O$26:$V$26</c:f>
              <c:numCache>
                <c:formatCode>#,##0</c:formatCode>
                <c:ptCount val="8"/>
                <c:pt idx="0">
                  <c:v>425</c:v>
                </c:pt>
                <c:pt idx="1">
                  <c:v>435</c:v>
                </c:pt>
                <c:pt idx="2">
                  <c:v>425</c:v>
                </c:pt>
                <c:pt idx="3">
                  <c:v>435</c:v>
                </c:pt>
                <c:pt idx="4">
                  <c:v>447.5</c:v>
                </c:pt>
                <c:pt idx="5">
                  <c:v>450</c:v>
                </c:pt>
                <c:pt idx="6">
                  <c:v>450</c:v>
                </c:pt>
                <c:pt idx="7">
                  <c:v>450</c:v>
                </c:pt>
              </c:numCache>
            </c:numRef>
          </c:val>
          <c:smooth val="0"/>
        </c:ser>
        <c:ser>
          <c:idx val="1"/>
          <c:order val="1"/>
          <c:tx>
            <c:strRef>
              <c:f>'South Lanarkshire'!$N$27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Lanarkshire'!$O$27:$V$27</c:f>
              <c:numCache>
                <c:formatCode>#,##0</c:formatCode>
                <c:ptCount val="8"/>
                <c:pt idx="0">
                  <c:v>460</c:v>
                </c:pt>
                <c:pt idx="1">
                  <c:v>475</c:v>
                </c:pt>
                <c:pt idx="2">
                  <c:v>475</c:v>
                </c:pt>
                <c:pt idx="3">
                  <c:v>475</c:v>
                </c:pt>
                <c:pt idx="4">
                  <c:v>475</c:v>
                </c:pt>
                <c:pt idx="5">
                  <c:v>475</c:v>
                </c:pt>
                <c:pt idx="6">
                  <c:v>475</c:v>
                </c:pt>
                <c:pt idx="7">
                  <c:v>495</c:v>
                </c:pt>
              </c:numCache>
            </c:numRef>
          </c:val>
          <c:smooth val="0"/>
        </c:ser>
        <c:ser>
          <c:idx val="2"/>
          <c:order val="2"/>
          <c:tx>
            <c:strRef>
              <c:f>'South Lanarkshire'!$N$28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Lanarkshire'!$O$28:$V$28</c:f>
              <c:numCache>
                <c:formatCode>#,##0</c:formatCode>
                <c:ptCount val="8"/>
                <c:pt idx="0">
                  <c:v>480.55</c:v>
                </c:pt>
                <c:pt idx="1">
                  <c:v>492.1</c:v>
                </c:pt>
                <c:pt idx="2">
                  <c:v>485.26</c:v>
                </c:pt>
                <c:pt idx="3">
                  <c:v>490.7</c:v>
                </c:pt>
                <c:pt idx="4">
                  <c:v>494.06</c:v>
                </c:pt>
                <c:pt idx="5">
                  <c:v>497.05</c:v>
                </c:pt>
                <c:pt idx="6">
                  <c:v>500.05</c:v>
                </c:pt>
                <c:pt idx="7">
                  <c:v>520.08000000000004</c:v>
                </c:pt>
              </c:numCache>
            </c:numRef>
          </c:val>
          <c:smooth val="0"/>
        </c:ser>
        <c:ser>
          <c:idx val="3"/>
          <c:order val="3"/>
          <c:tx>
            <c:strRef>
              <c:f>'South Lanarkshire'!$N$29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Lanarkshire'!$O$29:$V$29</c:f>
              <c:numCache>
                <c:formatCode>#,##0</c:formatCode>
                <c:ptCount val="8"/>
                <c:pt idx="0">
                  <c:v>525</c:v>
                </c:pt>
                <c:pt idx="1">
                  <c:v>550</c:v>
                </c:pt>
                <c:pt idx="2">
                  <c:v>550</c:v>
                </c:pt>
                <c:pt idx="3">
                  <c:v>545</c:v>
                </c:pt>
                <c:pt idx="4">
                  <c:v>550</c:v>
                </c:pt>
                <c:pt idx="5">
                  <c:v>550</c:v>
                </c:pt>
                <c:pt idx="6">
                  <c:v>550</c:v>
                </c:pt>
                <c:pt idx="7">
                  <c:v>575</c:v>
                </c:pt>
              </c:numCache>
            </c:numRef>
          </c:val>
          <c:smooth val="0"/>
        </c:ser>
        <c:dLbls>
          <c:showLegendKey val="0"/>
          <c:showVal val="0"/>
          <c:showCatName val="0"/>
          <c:showSerName val="0"/>
          <c:showPercent val="0"/>
          <c:showBubbleSize val="0"/>
        </c:dLbls>
        <c:marker val="1"/>
        <c:smooth val="0"/>
        <c:axId val="164594432"/>
        <c:axId val="164595968"/>
      </c:lineChart>
      <c:catAx>
        <c:axId val="164594432"/>
        <c:scaling>
          <c:orientation val="minMax"/>
        </c:scaling>
        <c:delete val="0"/>
        <c:axPos val="b"/>
        <c:numFmt formatCode="General" sourceLinked="1"/>
        <c:majorTickMark val="out"/>
        <c:minorTickMark val="none"/>
        <c:tickLblPos val="nextTo"/>
        <c:crossAx val="164595968"/>
        <c:crosses val="autoZero"/>
        <c:auto val="1"/>
        <c:lblAlgn val="ctr"/>
        <c:lblOffset val="100"/>
        <c:noMultiLvlLbl val="0"/>
      </c:catAx>
      <c:valAx>
        <c:axId val="164595968"/>
        <c:scaling>
          <c:orientation val="minMax"/>
          <c:min val="0"/>
        </c:scaling>
        <c:delete val="0"/>
        <c:axPos val="l"/>
        <c:majorGridlines/>
        <c:numFmt formatCode="#,##0" sourceLinked="1"/>
        <c:majorTickMark val="out"/>
        <c:minorTickMark val="none"/>
        <c:tickLblPos val="nextTo"/>
        <c:crossAx val="164594432"/>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49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'South Lanarkshire'!$B$48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Lanarkshire'!$C$48:$J$48</c:f>
              <c:numCache>
                <c:formatCode>#,##0</c:formatCode>
                <c:ptCount val="8"/>
                <c:pt idx="0">
                  <c:v>550</c:v>
                </c:pt>
                <c:pt idx="1">
                  <c:v>550</c:v>
                </c:pt>
                <c:pt idx="2">
                  <c:v>550</c:v>
                </c:pt>
                <c:pt idx="3">
                  <c:v>525</c:v>
                </c:pt>
                <c:pt idx="4">
                  <c:v>550</c:v>
                </c:pt>
                <c:pt idx="5">
                  <c:v>550</c:v>
                </c:pt>
                <c:pt idx="6">
                  <c:v>550</c:v>
                </c:pt>
                <c:pt idx="7">
                  <c:v>550</c:v>
                </c:pt>
              </c:numCache>
            </c:numRef>
          </c:val>
          <c:smooth val="0"/>
        </c:ser>
        <c:ser>
          <c:idx val="1"/>
          <c:order val="1"/>
          <c:tx>
            <c:strRef>
              <c:f>'South Lanarkshire'!$B$49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Lanarkshire'!$C$49:$J$49</c:f>
              <c:numCache>
                <c:formatCode>#,##0</c:formatCode>
                <c:ptCount val="8"/>
                <c:pt idx="0">
                  <c:v>595</c:v>
                </c:pt>
                <c:pt idx="1">
                  <c:v>595</c:v>
                </c:pt>
                <c:pt idx="2">
                  <c:v>595</c:v>
                </c:pt>
                <c:pt idx="3">
                  <c:v>595</c:v>
                </c:pt>
                <c:pt idx="4">
                  <c:v>600</c:v>
                </c:pt>
                <c:pt idx="5">
                  <c:v>600</c:v>
                </c:pt>
                <c:pt idx="6">
                  <c:v>625</c:v>
                </c:pt>
                <c:pt idx="7">
                  <c:v>650</c:v>
                </c:pt>
              </c:numCache>
            </c:numRef>
          </c:val>
          <c:smooth val="0"/>
        </c:ser>
        <c:ser>
          <c:idx val="2"/>
          <c:order val="2"/>
          <c:tx>
            <c:strRef>
              <c:f>'South Lanarkshire'!$B$50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Lanarkshire'!$C$50:$J$50</c:f>
              <c:numCache>
                <c:formatCode>#,##0</c:formatCode>
                <c:ptCount val="8"/>
                <c:pt idx="0">
                  <c:v>626.88</c:v>
                </c:pt>
                <c:pt idx="1">
                  <c:v>618.54</c:v>
                </c:pt>
                <c:pt idx="2">
                  <c:v>625.94000000000005</c:v>
                </c:pt>
                <c:pt idx="3">
                  <c:v>615.73</c:v>
                </c:pt>
                <c:pt idx="4">
                  <c:v>617.05999999999995</c:v>
                </c:pt>
                <c:pt idx="5">
                  <c:v>634.01</c:v>
                </c:pt>
                <c:pt idx="6">
                  <c:v>636.58000000000004</c:v>
                </c:pt>
                <c:pt idx="7">
                  <c:v>661.52</c:v>
                </c:pt>
              </c:numCache>
            </c:numRef>
          </c:val>
          <c:smooth val="0"/>
        </c:ser>
        <c:ser>
          <c:idx val="3"/>
          <c:order val="3"/>
          <c:tx>
            <c:strRef>
              <c:f>'South Lanarkshire'!$B$51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Lanarkshire'!$C$51:$J$51</c:f>
              <c:numCache>
                <c:formatCode>#,##0</c:formatCode>
                <c:ptCount val="8"/>
                <c:pt idx="0">
                  <c:v>675</c:v>
                </c:pt>
                <c:pt idx="1">
                  <c:v>675</c:v>
                </c:pt>
                <c:pt idx="2">
                  <c:v>695</c:v>
                </c:pt>
                <c:pt idx="3">
                  <c:v>695</c:v>
                </c:pt>
                <c:pt idx="4">
                  <c:v>670</c:v>
                </c:pt>
                <c:pt idx="5">
                  <c:v>695</c:v>
                </c:pt>
                <c:pt idx="6">
                  <c:v>695</c:v>
                </c:pt>
                <c:pt idx="7">
                  <c:v>725</c:v>
                </c:pt>
              </c:numCache>
            </c:numRef>
          </c:val>
          <c:smooth val="0"/>
        </c:ser>
        <c:dLbls>
          <c:showLegendKey val="0"/>
          <c:showVal val="0"/>
          <c:showCatName val="0"/>
          <c:showSerName val="0"/>
          <c:showPercent val="0"/>
          <c:showBubbleSize val="0"/>
        </c:dLbls>
        <c:marker val="1"/>
        <c:smooth val="0"/>
        <c:axId val="164635008"/>
        <c:axId val="164636544"/>
      </c:lineChart>
      <c:catAx>
        <c:axId val="164635008"/>
        <c:scaling>
          <c:orientation val="minMax"/>
        </c:scaling>
        <c:delete val="0"/>
        <c:axPos val="b"/>
        <c:numFmt formatCode="General" sourceLinked="1"/>
        <c:majorTickMark val="out"/>
        <c:minorTickMark val="none"/>
        <c:tickLblPos val="nextTo"/>
        <c:crossAx val="164636544"/>
        <c:crosses val="autoZero"/>
        <c:auto val="1"/>
        <c:lblAlgn val="ctr"/>
        <c:lblOffset val="100"/>
        <c:noMultiLvlLbl val="0"/>
      </c:catAx>
      <c:valAx>
        <c:axId val="164636544"/>
        <c:scaling>
          <c:orientation val="minMax"/>
          <c:min val="0"/>
        </c:scaling>
        <c:delete val="0"/>
        <c:axPos val="l"/>
        <c:majorGridlines/>
        <c:numFmt formatCode="#,##0" sourceLinked="1"/>
        <c:majorTickMark val="out"/>
        <c:minorTickMark val="none"/>
        <c:tickLblPos val="nextTo"/>
        <c:crossAx val="164635008"/>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0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'South Lanarkshire'!$N$48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Lanarkshire'!$O$48:$V$48</c:f>
              <c:numCache>
                <c:formatCode>#,##0</c:formatCode>
                <c:ptCount val="8"/>
                <c:pt idx="0">
                  <c:v>750</c:v>
                </c:pt>
                <c:pt idx="1">
                  <c:v>750</c:v>
                </c:pt>
                <c:pt idx="2">
                  <c:v>795</c:v>
                </c:pt>
                <c:pt idx="3">
                  <c:v>750</c:v>
                </c:pt>
                <c:pt idx="4">
                  <c:v>800</c:v>
                </c:pt>
                <c:pt idx="5">
                  <c:v>825</c:v>
                </c:pt>
                <c:pt idx="6">
                  <c:v>812.5</c:v>
                </c:pt>
                <c:pt idx="7">
                  <c:v>895</c:v>
                </c:pt>
              </c:numCache>
            </c:numRef>
          </c:val>
          <c:smooth val="0"/>
        </c:ser>
        <c:ser>
          <c:idx val="1"/>
          <c:order val="1"/>
          <c:tx>
            <c:strRef>
              <c:f>'South Lanarkshire'!$N$49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Lanarkshire'!$O$49:$V$49</c:f>
              <c:numCache>
                <c:formatCode>#,##0</c:formatCode>
                <c:ptCount val="8"/>
                <c:pt idx="0">
                  <c:v>849.5</c:v>
                </c:pt>
                <c:pt idx="1">
                  <c:v>850</c:v>
                </c:pt>
                <c:pt idx="2">
                  <c:v>885</c:v>
                </c:pt>
                <c:pt idx="3">
                  <c:v>847.5</c:v>
                </c:pt>
                <c:pt idx="4">
                  <c:v>925</c:v>
                </c:pt>
                <c:pt idx="5">
                  <c:v>970</c:v>
                </c:pt>
                <c:pt idx="6">
                  <c:v>900</c:v>
                </c:pt>
                <c:pt idx="7">
                  <c:v>1100</c:v>
                </c:pt>
              </c:numCache>
            </c:numRef>
          </c:val>
          <c:smooth val="0"/>
        </c:ser>
        <c:ser>
          <c:idx val="2"/>
          <c:order val="2"/>
          <c:tx>
            <c:strRef>
              <c:f>'South Lanarkshire'!$N$50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Lanarkshire'!$O$50:$V$50</c:f>
              <c:numCache>
                <c:formatCode>#,##0</c:formatCode>
                <c:ptCount val="8"/>
                <c:pt idx="0">
                  <c:v>924.21</c:v>
                </c:pt>
                <c:pt idx="1">
                  <c:v>925.78</c:v>
                </c:pt>
                <c:pt idx="2">
                  <c:v>956.99</c:v>
                </c:pt>
                <c:pt idx="3">
                  <c:v>893.4</c:v>
                </c:pt>
                <c:pt idx="4">
                  <c:v>976.84</c:v>
                </c:pt>
                <c:pt idx="5">
                  <c:v>1042.67</c:v>
                </c:pt>
                <c:pt idx="6">
                  <c:v>1022.17</c:v>
                </c:pt>
                <c:pt idx="7">
                  <c:v>1096.76</c:v>
                </c:pt>
              </c:numCache>
            </c:numRef>
          </c:val>
          <c:smooth val="0"/>
        </c:ser>
        <c:ser>
          <c:idx val="3"/>
          <c:order val="3"/>
          <c:tx>
            <c:strRef>
              <c:f>'South Lanarkshire'!$N$51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Lanarkshire'!$O$51:$V$51</c:f>
              <c:numCache>
                <c:formatCode>#,##0</c:formatCode>
                <c:ptCount val="8"/>
                <c:pt idx="0">
                  <c:v>900</c:v>
                </c:pt>
                <c:pt idx="1">
                  <c:v>995</c:v>
                </c:pt>
                <c:pt idx="2">
                  <c:v>995</c:v>
                </c:pt>
                <c:pt idx="3">
                  <c:v>995</c:v>
                </c:pt>
                <c:pt idx="4">
                  <c:v>1100</c:v>
                </c:pt>
                <c:pt idx="5">
                  <c:v>1200</c:v>
                </c:pt>
                <c:pt idx="6">
                  <c:v>1192.5</c:v>
                </c:pt>
                <c:pt idx="7">
                  <c:v>1300</c:v>
                </c:pt>
              </c:numCache>
            </c:numRef>
          </c:val>
          <c:smooth val="0"/>
        </c:ser>
        <c:dLbls>
          <c:showLegendKey val="0"/>
          <c:showVal val="0"/>
          <c:showCatName val="0"/>
          <c:showSerName val="0"/>
          <c:showPercent val="0"/>
          <c:showBubbleSize val="0"/>
        </c:dLbls>
        <c:marker val="1"/>
        <c:smooth val="0"/>
        <c:axId val="164671488"/>
        <c:axId val="164673024"/>
      </c:lineChart>
      <c:catAx>
        <c:axId val="164671488"/>
        <c:scaling>
          <c:orientation val="minMax"/>
        </c:scaling>
        <c:delete val="0"/>
        <c:axPos val="b"/>
        <c:numFmt formatCode="General" sourceLinked="1"/>
        <c:majorTickMark val="out"/>
        <c:minorTickMark val="none"/>
        <c:tickLblPos val="nextTo"/>
        <c:crossAx val="164673024"/>
        <c:crosses val="autoZero"/>
        <c:auto val="1"/>
        <c:lblAlgn val="ctr"/>
        <c:lblOffset val="100"/>
        <c:noMultiLvlLbl val="0"/>
      </c:catAx>
      <c:valAx>
        <c:axId val="164673024"/>
        <c:scaling>
          <c:orientation val="minMax"/>
          <c:min val="0"/>
        </c:scaling>
        <c:delete val="0"/>
        <c:axPos val="l"/>
        <c:majorGridlines/>
        <c:numFmt formatCode="#,##0" sourceLinked="1"/>
        <c:majorTickMark val="out"/>
        <c:minorTickMark val="none"/>
        <c:tickLblPos val="nextTo"/>
        <c:crossAx val="164671488"/>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0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'South Lanarkshire'!$B$70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Lanarkshire'!$C$70:$J$70</c:f>
              <c:numCache>
                <c:formatCode>#,##0</c:formatCode>
                <c:ptCount val="8"/>
                <c:pt idx="0">
                  <c:v>299</c:v>
                </c:pt>
                <c:pt idx="1">
                  <c:v>252.5</c:v>
                </c:pt>
                <c:pt idx="2">
                  <c:v>260</c:v>
                </c:pt>
                <c:pt idx="3">
                  <c:v>260</c:v>
                </c:pt>
                <c:pt idx="4">
                  <c:v>271.66000000000003</c:v>
                </c:pt>
                <c:pt idx="5">
                  <c:v>275</c:v>
                </c:pt>
                <c:pt idx="6">
                  <c:v>275</c:v>
                </c:pt>
                <c:pt idx="7">
                  <c:v>275</c:v>
                </c:pt>
              </c:numCache>
            </c:numRef>
          </c:val>
          <c:smooth val="0"/>
        </c:ser>
        <c:ser>
          <c:idx val="1"/>
          <c:order val="1"/>
          <c:tx>
            <c:strRef>
              <c:f>'South Lanarkshire'!$B$71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Lanarkshire'!$C$71:$J$71</c:f>
              <c:numCache>
                <c:formatCode>#,##0</c:formatCode>
                <c:ptCount val="8"/>
                <c:pt idx="0">
                  <c:v>300</c:v>
                </c:pt>
                <c:pt idx="1">
                  <c:v>285</c:v>
                </c:pt>
                <c:pt idx="2">
                  <c:v>300</c:v>
                </c:pt>
                <c:pt idx="3">
                  <c:v>300</c:v>
                </c:pt>
                <c:pt idx="4">
                  <c:v>300</c:v>
                </c:pt>
                <c:pt idx="5">
                  <c:v>325</c:v>
                </c:pt>
                <c:pt idx="6">
                  <c:v>309.68</c:v>
                </c:pt>
                <c:pt idx="7">
                  <c:v>325</c:v>
                </c:pt>
              </c:numCache>
            </c:numRef>
          </c:val>
          <c:smooth val="0"/>
        </c:ser>
        <c:ser>
          <c:idx val="2"/>
          <c:order val="2"/>
          <c:tx>
            <c:strRef>
              <c:f>'South Lanarkshire'!$B$72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Lanarkshire'!$C$72:$J$72</c:f>
              <c:numCache>
                <c:formatCode>#,##0</c:formatCode>
                <c:ptCount val="8"/>
                <c:pt idx="0">
                  <c:v>309.07</c:v>
                </c:pt>
                <c:pt idx="1">
                  <c:v>290.62</c:v>
                </c:pt>
                <c:pt idx="2">
                  <c:v>304</c:v>
                </c:pt>
                <c:pt idx="3">
                  <c:v>292.51</c:v>
                </c:pt>
                <c:pt idx="4">
                  <c:v>302.57</c:v>
                </c:pt>
                <c:pt idx="5">
                  <c:v>325.39</c:v>
                </c:pt>
                <c:pt idx="6">
                  <c:v>315.10000000000002</c:v>
                </c:pt>
                <c:pt idx="7">
                  <c:v>371.17</c:v>
                </c:pt>
              </c:numCache>
            </c:numRef>
          </c:val>
          <c:smooth val="0"/>
        </c:ser>
        <c:ser>
          <c:idx val="3"/>
          <c:order val="3"/>
          <c:tx>
            <c:strRef>
              <c:f>'South Lanarkshire'!$B$73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Lanarkshire'!$C$73:$J$73</c:f>
              <c:numCache>
                <c:formatCode>#,##0</c:formatCode>
                <c:ptCount val="8"/>
                <c:pt idx="0">
                  <c:v>320.67</c:v>
                </c:pt>
                <c:pt idx="1">
                  <c:v>303</c:v>
                </c:pt>
                <c:pt idx="2">
                  <c:v>320</c:v>
                </c:pt>
                <c:pt idx="3">
                  <c:v>317.5</c:v>
                </c:pt>
                <c:pt idx="4">
                  <c:v>325</c:v>
                </c:pt>
                <c:pt idx="5">
                  <c:v>359.52</c:v>
                </c:pt>
                <c:pt idx="6">
                  <c:v>350</c:v>
                </c:pt>
                <c:pt idx="7">
                  <c:v>405</c:v>
                </c:pt>
              </c:numCache>
            </c:numRef>
          </c:val>
          <c:smooth val="0"/>
        </c:ser>
        <c:dLbls>
          <c:showLegendKey val="0"/>
          <c:showVal val="0"/>
          <c:showCatName val="0"/>
          <c:showSerName val="0"/>
          <c:showPercent val="0"/>
          <c:showBubbleSize val="0"/>
        </c:dLbls>
        <c:marker val="1"/>
        <c:smooth val="0"/>
        <c:axId val="165289344"/>
        <c:axId val="165303424"/>
      </c:lineChart>
      <c:catAx>
        <c:axId val="165289344"/>
        <c:scaling>
          <c:orientation val="minMax"/>
        </c:scaling>
        <c:delete val="0"/>
        <c:axPos val="b"/>
        <c:numFmt formatCode="General" sourceLinked="1"/>
        <c:majorTickMark val="out"/>
        <c:minorTickMark val="none"/>
        <c:tickLblPos val="nextTo"/>
        <c:crossAx val="165303424"/>
        <c:crosses val="autoZero"/>
        <c:auto val="1"/>
        <c:lblAlgn val="ctr"/>
        <c:lblOffset val="100"/>
        <c:noMultiLvlLbl val="0"/>
      </c:catAx>
      <c:valAx>
        <c:axId val="165303424"/>
        <c:scaling>
          <c:orientation val="minMax"/>
          <c:min val="0"/>
        </c:scaling>
        <c:delete val="0"/>
        <c:axPos val="l"/>
        <c:majorGridlines/>
        <c:numFmt formatCode="#,##0" sourceLinked="1"/>
        <c:majorTickMark val="out"/>
        <c:minorTickMark val="none"/>
        <c:tickLblPos val="nextTo"/>
        <c:crossAx val="165289344"/>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0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'South Lanarkshire'!$N$70:$P$70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Lanarkshire'!$Q$70:$X$70</c:f>
              <c:numCache>
                <c:formatCode>0</c:formatCode>
                <c:ptCount val="8"/>
                <c:pt idx="0">
                  <c:v>302</c:v>
                </c:pt>
                <c:pt idx="1">
                  <c:v>272</c:v>
                </c:pt>
                <c:pt idx="2">
                  <c:v>246</c:v>
                </c:pt>
                <c:pt idx="3">
                  <c:v>245</c:v>
                </c:pt>
                <c:pt idx="4">
                  <c:v>188</c:v>
                </c:pt>
                <c:pt idx="5">
                  <c:v>192</c:v>
                </c:pt>
                <c:pt idx="6">
                  <c:v>223</c:v>
                </c:pt>
                <c:pt idx="7">
                  <c:v>295</c:v>
                </c:pt>
              </c:numCache>
            </c:numRef>
          </c:val>
        </c:ser>
        <c:ser>
          <c:idx val="1"/>
          <c:order val="1"/>
          <c:tx>
            <c:strRef>
              <c:f>'South Lanarkshire'!$N$71:$P$71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Lanarkshire'!$Q$71:$X$71</c:f>
              <c:numCache>
                <c:formatCode>0</c:formatCode>
                <c:ptCount val="8"/>
                <c:pt idx="0">
                  <c:v>665</c:v>
                </c:pt>
                <c:pt idx="1">
                  <c:v>657</c:v>
                </c:pt>
                <c:pt idx="2">
                  <c:v>597</c:v>
                </c:pt>
                <c:pt idx="3">
                  <c:v>565</c:v>
                </c:pt>
                <c:pt idx="4">
                  <c:v>468</c:v>
                </c:pt>
                <c:pt idx="5">
                  <c:v>503</c:v>
                </c:pt>
                <c:pt idx="6">
                  <c:v>489</c:v>
                </c:pt>
                <c:pt idx="7">
                  <c:v>458</c:v>
                </c:pt>
              </c:numCache>
            </c:numRef>
          </c:val>
        </c:ser>
        <c:ser>
          <c:idx val="2"/>
          <c:order val="2"/>
          <c:tx>
            <c:strRef>
              <c:f>'South Lanarkshire'!$N$72:$P$72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Lanarkshire'!$Q$72:$X$72</c:f>
              <c:numCache>
                <c:formatCode>0</c:formatCode>
                <c:ptCount val="8"/>
                <c:pt idx="0">
                  <c:v>279</c:v>
                </c:pt>
                <c:pt idx="1">
                  <c:v>374</c:v>
                </c:pt>
                <c:pt idx="2">
                  <c:v>299</c:v>
                </c:pt>
                <c:pt idx="3">
                  <c:v>251</c:v>
                </c:pt>
                <c:pt idx="4">
                  <c:v>202</c:v>
                </c:pt>
                <c:pt idx="5">
                  <c:v>181</c:v>
                </c:pt>
                <c:pt idx="6">
                  <c:v>199</c:v>
                </c:pt>
                <c:pt idx="7">
                  <c:v>247</c:v>
                </c:pt>
              </c:numCache>
            </c:numRef>
          </c:val>
        </c:ser>
        <c:ser>
          <c:idx val="3"/>
          <c:order val="3"/>
          <c:tx>
            <c:strRef>
              <c:f>'South Lanarkshire'!$N$73:$P$73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Lanarkshire'!$Q$73:$X$73</c:f>
              <c:numCache>
                <c:formatCode>0</c:formatCode>
                <c:ptCount val="8"/>
                <c:pt idx="0">
                  <c:v>144</c:v>
                </c:pt>
                <c:pt idx="1">
                  <c:v>121</c:v>
                </c:pt>
                <c:pt idx="2">
                  <c:v>158</c:v>
                </c:pt>
                <c:pt idx="3">
                  <c:v>92</c:v>
                </c:pt>
                <c:pt idx="4">
                  <c:v>70</c:v>
                </c:pt>
                <c:pt idx="5">
                  <c:v>60</c:v>
                </c:pt>
                <c:pt idx="6">
                  <c:v>60</c:v>
                </c:pt>
                <c:pt idx="7">
                  <c:v>91</c:v>
                </c:pt>
              </c:numCache>
            </c:numRef>
          </c:val>
        </c:ser>
        <c:ser>
          <c:idx val="4"/>
          <c:order val="4"/>
          <c:tx>
            <c:strRef>
              <c:f>'South Lanarkshire'!$N$74:$P$74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'South Lanarkshire'!$Q$74:$X$74</c:f>
              <c:numCache>
                <c:formatCode>0</c:formatCode>
                <c:ptCount val="8"/>
                <c:pt idx="0">
                  <c:v>47</c:v>
                </c:pt>
                <c:pt idx="1">
                  <c:v>68</c:v>
                </c:pt>
                <c:pt idx="2">
                  <c:v>66</c:v>
                </c:pt>
                <c:pt idx="3">
                  <c:v>68</c:v>
                </c:pt>
                <c:pt idx="4">
                  <c:v>74</c:v>
                </c:pt>
                <c:pt idx="5">
                  <c:v>67</c:v>
                </c:pt>
                <c:pt idx="6">
                  <c:v>66</c:v>
                </c:pt>
                <c:pt idx="7">
                  <c:v>107</c:v>
                </c:pt>
              </c:numCache>
            </c:numRef>
          </c:val>
        </c:ser>
        <c:dLbls>
          <c:showLegendKey val="0"/>
          <c:showVal val="0"/>
          <c:showCatName val="0"/>
          <c:showSerName val="0"/>
          <c:showPercent val="0"/>
          <c:showBubbleSize val="0"/>
        </c:dLbls>
        <c:gapWidth val="150"/>
        <c:overlap val="100"/>
        <c:axId val="165355520"/>
        <c:axId val="165357056"/>
      </c:barChart>
      <c:catAx>
        <c:axId val="165355520"/>
        <c:scaling>
          <c:orientation val="minMax"/>
        </c:scaling>
        <c:delete val="0"/>
        <c:axPos val="b"/>
        <c:numFmt formatCode="General" sourceLinked="1"/>
        <c:majorTickMark val="out"/>
        <c:minorTickMark val="none"/>
        <c:tickLblPos val="nextTo"/>
        <c:crossAx val="165357056"/>
        <c:crosses val="autoZero"/>
        <c:auto val="1"/>
        <c:lblAlgn val="ctr"/>
        <c:lblOffset val="100"/>
        <c:noMultiLvlLbl val="0"/>
      </c:catAx>
      <c:valAx>
        <c:axId val="165357056"/>
        <c:scaling>
          <c:orientation val="minMax"/>
        </c:scaling>
        <c:delete val="0"/>
        <c:axPos val="l"/>
        <c:majorGridlines/>
        <c:numFmt formatCode="0" sourceLinked="1"/>
        <c:majorTickMark val="out"/>
        <c:minorTickMark val="none"/>
        <c:tickLblPos val="nextTo"/>
        <c:crossAx val="165355520"/>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50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'West Dunbartonshire'!$B$26</c:f>
              <c:strCache>
                <c:ptCount val="1"/>
                <c:pt idx="0">
                  <c:v>Lower Quartile</c:v>
                </c:pt>
              </c:strCache>
            </c:strRef>
          </c:tx>
          <c:cat>
            <c:numRef>
              <c:f>'West Dunbartonshire'!$C$25:$J$25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Dunbartonshire'!$C$26:$J$26</c:f>
              <c:numCache>
                <c:formatCode>#,##0</c:formatCode>
                <c:ptCount val="8"/>
                <c:pt idx="0">
                  <c:v>370</c:v>
                </c:pt>
                <c:pt idx="1">
                  <c:v>350</c:v>
                </c:pt>
                <c:pt idx="2">
                  <c:v>357.5</c:v>
                </c:pt>
                <c:pt idx="3">
                  <c:v>375</c:v>
                </c:pt>
                <c:pt idx="4">
                  <c:v>360</c:v>
                </c:pt>
                <c:pt idx="5">
                  <c:v>360</c:v>
                </c:pt>
                <c:pt idx="6">
                  <c:v>360</c:v>
                </c:pt>
                <c:pt idx="7">
                  <c:v>365</c:v>
                </c:pt>
              </c:numCache>
            </c:numRef>
          </c:val>
          <c:smooth val="0"/>
        </c:ser>
        <c:ser>
          <c:idx val="1"/>
          <c:order val="1"/>
          <c:tx>
            <c:strRef>
              <c:f>'West Dunbartonshire'!$B$27</c:f>
              <c:strCache>
                <c:ptCount val="1"/>
                <c:pt idx="0">
                  <c:v>Median</c:v>
                </c:pt>
              </c:strCache>
            </c:strRef>
          </c:tx>
          <c:cat>
            <c:numRef>
              <c:f>'West Dunbartonshire'!$C$25:$J$25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Dunbartonshire'!$C$27:$J$27</c:f>
              <c:numCache>
                <c:formatCode>#,##0</c:formatCode>
                <c:ptCount val="8"/>
                <c:pt idx="0">
                  <c:v>395</c:v>
                </c:pt>
                <c:pt idx="1">
                  <c:v>395</c:v>
                </c:pt>
                <c:pt idx="2">
                  <c:v>395</c:v>
                </c:pt>
                <c:pt idx="3">
                  <c:v>395</c:v>
                </c:pt>
                <c:pt idx="4">
                  <c:v>395</c:v>
                </c:pt>
                <c:pt idx="5">
                  <c:v>395</c:v>
                </c:pt>
                <c:pt idx="6">
                  <c:v>395</c:v>
                </c:pt>
                <c:pt idx="7">
                  <c:v>400</c:v>
                </c:pt>
              </c:numCache>
            </c:numRef>
          </c:val>
          <c:smooth val="0"/>
        </c:ser>
        <c:ser>
          <c:idx val="2"/>
          <c:order val="2"/>
          <c:tx>
            <c:strRef>
              <c:f>'West Dunbartonshire'!$B$28</c:f>
              <c:strCache>
                <c:ptCount val="1"/>
                <c:pt idx="0">
                  <c:v>Mean</c:v>
                </c:pt>
              </c:strCache>
            </c:strRef>
          </c:tx>
          <c:cat>
            <c:numRef>
              <c:f>'West Dunbartonshire'!$C$25:$J$25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Dunbartonshire'!$C$28:$J$28</c:f>
              <c:numCache>
                <c:formatCode>#,##0</c:formatCode>
                <c:ptCount val="8"/>
                <c:pt idx="0">
                  <c:v>396.84</c:v>
                </c:pt>
                <c:pt idx="1">
                  <c:v>390.11</c:v>
                </c:pt>
                <c:pt idx="2">
                  <c:v>399.03</c:v>
                </c:pt>
                <c:pt idx="3">
                  <c:v>392.2</c:v>
                </c:pt>
                <c:pt idx="4">
                  <c:v>390</c:v>
                </c:pt>
                <c:pt idx="5">
                  <c:v>390.14</c:v>
                </c:pt>
                <c:pt idx="6">
                  <c:v>400.42</c:v>
                </c:pt>
                <c:pt idx="7">
                  <c:v>398.63</c:v>
                </c:pt>
              </c:numCache>
            </c:numRef>
          </c:val>
          <c:smooth val="0"/>
        </c:ser>
        <c:ser>
          <c:idx val="3"/>
          <c:order val="3"/>
          <c:tx>
            <c:strRef>
              <c:f>'West Dunbartonshire'!$B$29</c:f>
              <c:strCache>
                <c:ptCount val="1"/>
                <c:pt idx="0">
                  <c:v>Upper Quartile</c:v>
                </c:pt>
              </c:strCache>
            </c:strRef>
          </c:tx>
          <c:cat>
            <c:numRef>
              <c:f>'West Dunbartonshire'!$C$25:$J$25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Dunbartonshire'!$C$29:$J$29</c:f>
              <c:numCache>
                <c:formatCode>#,##0</c:formatCode>
                <c:ptCount val="8"/>
                <c:pt idx="0">
                  <c:v>425</c:v>
                </c:pt>
                <c:pt idx="1">
                  <c:v>425</c:v>
                </c:pt>
                <c:pt idx="2">
                  <c:v>425</c:v>
                </c:pt>
                <c:pt idx="3">
                  <c:v>425</c:v>
                </c:pt>
                <c:pt idx="4">
                  <c:v>425</c:v>
                </c:pt>
                <c:pt idx="5">
                  <c:v>417.5</c:v>
                </c:pt>
                <c:pt idx="6">
                  <c:v>425</c:v>
                </c:pt>
                <c:pt idx="7">
                  <c:v>425</c:v>
                </c:pt>
              </c:numCache>
            </c:numRef>
          </c:val>
          <c:smooth val="0"/>
        </c:ser>
        <c:dLbls>
          <c:showLegendKey val="0"/>
          <c:showVal val="0"/>
          <c:showCatName val="0"/>
          <c:showSerName val="0"/>
          <c:showPercent val="0"/>
          <c:showBubbleSize val="0"/>
        </c:dLbls>
        <c:marker val="1"/>
        <c:smooth val="0"/>
        <c:axId val="163922688"/>
        <c:axId val="163924224"/>
      </c:lineChart>
      <c:catAx>
        <c:axId val="163922688"/>
        <c:scaling>
          <c:orientation val="minMax"/>
        </c:scaling>
        <c:delete val="0"/>
        <c:axPos val="b"/>
        <c:numFmt formatCode="General" sourceLinked="1"/>
        <c:majorTickMark val="out"/>
        <c:minorTickMark val="none"/>
        <c:tickLblPos val="nextTo"/>
        <c:crossAx val="163924224"/>
        <c:crosses val="autoZero"/>
        <c:auto val="1"/>
        <c:lblAlgn val="ctr"/>
        <c:lblOffset val="100"/>
        <c:noMultiLvlLbl val="0"/>
      </c:catAx>
      <c:valAx>
        <c:axId val="163924224"/>
        <c:scaling>
          <c:orientation val="minMax"/>
          <c:min val="0"/>
        </c:scaling>
        <c:delete val="0"/>
        <c:axPos val="l"/>
        <c:majorGridlines/>
        <c:numFmt formatCode="#,##0" sourceLinked="1"/>
        <c:majorTickMark val="out"/>
        <c:minorTickMark val="none"/>
        <c:tickLblPos val="nextTo"/>
        <c:crossAx val="163922688"/>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0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'West Dunbartonshire'!$N$26</c:f>
              <c:strCache>
                <c:ptCount val="1"/>
                <c:pt idx="0">
                  <c:v>Lower Quartile</c:v>
                </c:pt>
              </c:strCache>
            </c:strRef>
          </c:tx>
          <c:cat>
            <c:numRef>
              <c:f>'West Dunbartonshire'!$O$25:$V$25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Dunbartonshire'!$O$26:$V$26</c:f>
              <c:numCache>
                <c:formatCode>#,##0</c:formatCode>
                <c:ptCount val="8"/>
                <c:pt idx="0">
                  <c:v>450</c:v>
                </c:pt>
                <c:pt idx="1">
                  <c:v>450</c:v>
                </c:pt>
                <c:pt idx="2">
                  <c:v>450</c:v>
                </c:pt>
                <c:pt idx="3">
                  <c:v>425</c:v>
                </c:pt>
                <c:pt idx="4">
                  <c:v>450</c:v>
                </c:pt>
                <c:pt idx="5">
                  <c:v>425</c:v>
                </c:pt>
                <c:pt idx="6">
                  <c:v>450</c:v>
                </c:pt>
                <c:pt idx="7">
                  <c:v>450</c:v>
                </c:pt>
              </c:numCache>
            </c:numRef>
          </c:val>
          <c:smooth val="0"/>
        </c:ser>
        <c:ser>
          <c:idx val="1"/>
          <c:order val="1"/>
          <c:tx>
            <c:strRef>
              <c:f>'West Dunbartonshire'!$N$27</c:f>
              <c:strCache>
                <c:ptCount val="1"/>
                <c:pt idx="0">
                  <c:v>Median</c:v>
                </c:pt>
              </c:strCache>
            </c:strRef>
          </c:tx>
          <c:cat>
            <c:numRef>
              <c:f>'West Dunbartonshire'!$O$25:$V$25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Dunbartonshire'!$O$27:$V$27</c:f>
              <c:numCache>
                <c:formatCode>#,##0</c:formatCode>
                <c:ptCount val="8"/>
                <c:pt idx="0">
                  <c:v>495</c:v>
                </c:pt>
                <c:pt idx="1">
                  <c:v>495</c:v>
                </c:pt>
                <c:pt idx="2">
                  <c:v>495</c:v>
                </c:pt>
                <c:pt idx="3">
                  <c:v>475</c:v>
                </c:pt>
                <c:pt idx="4">
                  <c:v>475</c:v>
                </c:pt>
                <c:pt idx="5">
                  <c:v>460</c:v>
                </c:pt>
                <c:pt idx="6">
                  <c:v>475</c:v>
                </c:pt>
                <c:pt idx="7">
                  <c:v>487.5</c:v>
                </c:pt>
              </c:numCache>
            </c:numRef>
          </c:val>
          <c:smooth val="0"/>
        </c:ser>
        <c:ser>
          <c:idx val="2"/>
          <c:order val="2"/>
          <c:tx>
            <c:strRef>
              <c:f>'West Dunbartonshire'!$N$28</c:f>
              <c:strCache>
                <c:ptCount val="1"/>
                <c:pt idx="0">
                  <c:v>Mean</c:v>
                </c:pt>
              </c:strCache>
            </c:strRef>
          </c:tx>
          <c:cat>
            <c:numRef>
              <c:f>'West Dunbartonshire'!$O$25:$V$25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Dunbartonshire'!$O$28:$V$28</c:f>
              <c:numCache>
                <c:formatCode>#,##0</c:formatCode>
                <c:ptCount val="8"/>
                <c:pt idx="0">
                  <c:v>492.17</c:v>
                </c:pt>
                <c:pt idx="1">
                  <c:v>493.6</c:v>
                </c:pt>
                <c:pt idx="2">
                  <c:v>493.9</c:v>
                </c:pt>
                <c:pt idx="3">
                  <c:v>486.03</c:v>
                </c:pt>
                <c:pt idx="4">
                  <c:v>479</c:v>
                </c:pt>
                <c:pt idx="5">
                  <c:v>476.44</c:v>
                </c:pt>
                <c:pt idx="6">
                  <c:v>498.22</c:v>
                </c:pt>
                <c:pt idx="7">
                  <c:v>495.63</c:v>
                </c:pt>
              </c:numCache>
            </c:numRef>
          </c:val>
          <c:smooth val="0"/>
        </c:ser>
        <c:ser>
          <c:idx val="3"/>
          <c:order val="3"/>
          <c:tx>
            <c:strRef>
              <c:f>'West Dunbartonshire'!$N$29</c:f>
              <c:strCache>
                <c:ptCount val="1"/>
                <c:pt idx="0">
                  <c:v>Upper Quartile</c:v>
                </c:pt>
              </c:strCache>
            </c:strRef>
          </c:tx>
          <c:cat>
            <c:numRef>
              <c:f>'West Dunbartonshire'!$O$25:$V$25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Dunbartonshire'!$O$29:$V$29</c:f>
              <c:numCache>
                <c:formatCode>#,##0</c:formatCode>
                <c:ptCount val="8"/>
                <c:pt idx="0">
                  <c:v>550</c:v>
                </c:pt>
                <c:pt idx="1">
                  <c:v>550</c:v>
                </c:pt>
                <c:pt idx="2">
                  <c:v>550</c:v>
                </c:pt>
                <c:pt idx="3">
                  <c:v>550</c:v>
                </c:pt>
                <c:pt idx="4">
                  <c:v>525</c:v>
                </c:pt>
                <c:pt idx="5">
                  <c:v>525</c:v>
                </c:pt>
                <c:pt idx="6">
                  <c:v>550</c:v>
                </c:pt>
                <c:pt idx="7">
                  <c:v>550</c:v>
                </c:pt>
              </c:numCache>
            </c:numRef>
          </c:val>
          <c:smooth val="0"/>
        </c:ser>
        <c:dLbls>
          <c:showLegendKey val="0"/>
          <c:showVal val="0"/>
          <c:showCatName val="0"/>
          <c:showSerName val="0"/>
          <c:showPercent val="0"/>
          <c:showBubbleSize val="0"/>
        </c:dLbls>
        <c:marker val="1"/>
        <c:smooth val="0"/>
        <c:axId val="165077376"/>
        <c:axId val="165078912"/>
      </c:lineChart>
      <c:catAx>
        <c:axId val="165077376"/>
        <c:scaling>
          <c:orientation val="minMax"/>
        </c:scaling>
        <c:delete val="0"/>
        <c:axPos val="b"/>
        <c:numFmt formatCode="General" sourceLinked="1"/>
        <c:majorTickMark val="out"/>
        <c:minorTickMark val="none"/>
        <c:tickLblPos val="nextTo"/>
        <c:crossAx val="165078912"/>
        <c:crosses val="autoZero"/>
        <c:auto val="1"/>
        <c:lblAlgn val="ctr"/>
        <c:lblOffset val="100"/>
        <c:noMultiLvlLbl val="0"/>
      </c:catAx>
      <c:valAx>
        <c:axId val="165078912"/>
        <c:scaling>
          <c:orientation val="minMax"/>
          <c:min val="0"/>
        </c:scaling>
        <c:delete val="0"/>
        <c:axPos val="l"/>
        <c:majorGridlines/>
        <c:numFmt formatCode="#,##0" sourceLinked="1"/>
        <c:majorTickMark val="out"/>
        <c:minorTickMark val="none"/>
        <c:tickLblPos val="nextTo"/>
        <c:crossAx val="16507737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0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'West Dunbartonshire'!$B$48</c:f>
              <c:strCache>
                <c:ptCount val="1"/>
                <c:pt idx="0">
                  <c:v>Lower Quartile</c:v>
                </c:pt>
              </c:strCache>
            </c:strRef>
          </c:tx>
          <c:cat>
            <c:numRef>
              <c:f>'West Dunbartonshire'!$C$47:$J$47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Dunbartonshire'!$C$48:$J$48</c:f>
              <c:numCache>
                <c:formatCode>#,##0</c:formatCode>
                <c:ptCount val="8"/>
                <c:pt idx="0">
                  <c:v>475</c:v>
                </c:pt>
                <c:pt idx="1">
                  <c:v>495</c:v>
                </c:pt>
                <c:pt idx="2">
                  <c:v>498</c:v>
                </c:pt>
                <c:pt idx="3">
                  <c:v>495</c:v>
                </c:pt>
                <c:pt idx="4">
                  <c:v>480</c:v>
                </c:pt>
                <c:pt idx="5">
                  <c:v>495</c:v>
                </c:pt>
                <c:pt idx="6">
                  <c:v>475</c:v>
                </c:pt>
                <c:pt idx="7">
                  <c:v>525</c:v>
                </c:pt>
              </c:numCache>
            </c:numRef>
          </c:val>
          <c:smooth val="0"/>
        </c:ser>
        <c:ser>
          <c:idx val="1"/>
          <c:order val="1"/>
          <c:tx>
            <c:strRef>
              <c:f>'West Dunbartonshire'!$B$49</c:f>
              <c:strCache>
                <c:ptCount val="1"/>
                <c:pt idx="0">
                  <c:v>Median</c:v>
                </c:pt>
              </c:strCache>
            </c:strRef>
          </c:tx>
          <c:cat>
            <c:numRef>
              <c:f>'West Dunbartonshire'!$C$47:$J$47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Dunbartonshire'!$C$49:$J$49</c:f>
              <c:numCache>
                <c:formatCode>#,##0</c:formatCode>
                <c:ptCount val="8"/>
                <c:pt idx="0">
                  <c:v>575</c:v>
                </c:pt>
                <c:pt idx="1">
                  <c:v>575</c:v>
                </c:pt>
                <c:pt idx="2">
                  <c:v>575</c:v>
                </c:pt>
                <c:pt idx="3">
                  <c:v>550</c:v>
                </c:pt>
                <c:pt idx="4">
                  <c:v>550</c:v>
                </c:pt>
                <c:pt idx="5">
                  <c:v>550</c:v>
                </c:pt>
                <c:pt idx="6">
                  <c:v>562.5</c:v>
                </c:pt>
                <c:pt idx="7">
                  <c:v>595</c:v>
                </c:pt>
              </c:numCache>
            </c:numRef>
          </c:val>
          <c:smooth val="0"/>
        </c:ser>
        <c:ser>
          <c:idx val="2"/>
          <c:order val="2"/>
          <c:tx>
            <c:strRef>
              <c:f>'West Dunbartonshire'!$B$50</c:f>
              <c:strCache>
                <c:ptCount val="1"/>
                <c:pt idx="0">
                  <c:v>Mean</c:v>
                </c:pt>
              </c:strCache>
            </c:strRef>
          </c:tx>
          <c:cat>
            <c:numRef>
              <c:f>'West Dunbartonshire'!$C$47:$J$47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Dunbartonshire'!$C$50:$J$50</c:f>
              <c:numCache>
                <c:formatCode>#,##0</c:formatCode>
                <c:ptCount val="8"/>
                <c:pt idx="0">
                  <c:v>591.05999999999995</c:v>
                </c:pt>
                <c:pt idx="1">
                  <c:v>592.34</c:v>
                </c:pt>
                <c:pt idx="2">
                  <c:v>606.89</c:v>
                </c:pt>
                <c:pt idx="3">
                  <c:v>573.74</c:v>
                </c:pt>
                <c:pt idx="4">
                  <c:v>590.70000000000005</c:v>
                </c:pt>
                <c:pt idx="5">
                  <c:v>571.15</c:v>
                </c:pt>
                <c:pt idx="6">
                  <c:v>575.4</c:v>
                </c:pt>
                <c:pt idx="7">
                  <c:v>603.98</c:v>
                </c:pt>
              </c:numCache>
            </c:numRef>
          </c:val>
          <c:smooth val="0"/>
        </c:ser>
        <c:ser>
          <c:idx val="3"/>
          <c:order val="3"/>
          <c:tx>
            <c:strRef>
              <c:f>'West Dunbartonshire'!$B$51</c:f>
              <c:strCache>
                <c:ptCount val="1"/>
                <c:pt idx="0">
                  <c:v>Upper Quartile</c:v>
                </c:pt>
              </c:strCache>
            </c:strRef>
          </c:tx>
          <c:cat>
            <c:numRef>
              <c:f>'West Dunbartonshire'!$C$47:$J$47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Dunbartonshire'!$C$51:$J$51</c:f>
              <c:numCache>
                <c:formatCode>#,##0</c:formatCode>
                <c:ptCount val="8"/>
                <c:pt idx="0">
                  <c:v>650</c:v>
                </c:pt>
                <c:pt idx="1">
                  <c:v>650</c:v>
                </c:pt>
                <c:pt idx="2">
                  <c:v>680</c:v>
                </c:pt>
                <c:pt idx="3">
                  <c:v>635</c:v>
                </c:pt>
                <c:pt idx="4">
                  <c:v>650</c:v>
                </c:pt>
                <c:pt idx="5">
                  <c:v>625</c:v>
                </c:pt>
                <c:pt idx="6">
                  <c:v>650</c:v>
                </c:pt>
                <c:pt idx="7">
                  <c:v>650</c:v>
                </c:pt>
              </c:numCache>
            </c:numRef>
          </c:val>
          <c:smooth val="0"/>
        </c:ser>
        <c:dLbls>
          <c:showLegendKey val="0"/>
          <c:showVal val="0"/>
          <c:showCatName val="0"/>
          <c:showSerName val="0"/>
          <c:showPercent val="0"/>
          <c:showBubbleSize val="0"/>
        </c:dLbls>
        <c:marker val="1"/>
        <c:smooth val="0"/>
        <c:axId val="165117952"/>
        <c:axId val="165119488"/>
      </c:lineChart>
      <c:catAx>
        <c:axId val="165117952"/>
        <c:scaling>
          <c:orientation val="minMax"/>
        </c:scaling>
        <c:delete val="0"/>
        <c:axPos val="b"/>
        <c:numFmt formatCode="General" sourceLinked="1"/>
        <c:majorTickMark val="out"/>
        <c:minorTickMark val="none"/>
        <c:tickLblPos val="nextTo"/>
        <c:crossAx val="165119488"/>
        <c:crosses val="autoZero"/>
        <c:auto val="1"/>
        <c:lblAlgn val="ctr"/>
        <c:lblOffset val="100"/>
        <c:noMultiLvlLbl val="0"/>
      </c:catAx>
      <c:valAx>
        <c:axId val="165119488"/>
        <c:scaling>
          <c:orientation val="minMax"/>
          <c:min val="0"/>
        </c:scaling>
        <c:delete val="0"/>
        <c:axPos val="l"/>
        <c:majorGridlines/>
        <c:numFmt formatCode="#,##0" sourceLinked="1"/>
        <c:majorTickMark val="out"/>
        <c:minorTickMark val="none"/>
        <c:tickLblPos val="nextTo"/>
        <c:crossAx val="16511795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0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'West Dunbartonshire'!$N$48</c:f>
              <c:strCache>
                <c:ptCount val="1"/>
                <c:pt idx="0">
                  <c:v>Lower Quartile</c:v>
                </c:pt>
              </c:strCache>
            </c:strRef>
          </c:tx>
          <c:cat>
            <c:numRef>
              <c:f>'West Dunbartonshire'!$O$47:$V$47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Dunbartonshire'!$O$48:$V$48</c:f>
              <c:numCache>
                <c:formatCode>#,##0</c:formatCode>
                <c:ptCount val="8"/>
                <c:pt idx="0">
                  <c:v>695</c:v>
                </c:pt>
                <c:pt idx="1">
                  <c:v>700</c:v>
                </c:pt>
                <c:pt idx="2">
                  <c:v>700</c:v>
                </c:pt>
                <c:pt idx="3">
                  <c:v>695</c:v>
                </c:pt>
                <c:pt idx="4">
                  <c:v>750</c:v>
                </c:pt>
                <c:pt idx="5">
                  <c:v>795</c:v>
                </c:pt>
                <c:pt idx="6">
                  <c:v>771.5</c:v>
                </c:pt>
                <c:pt idx="7">
                  <c:v>795</c:v>
                </c:pt>
              </c:numCache>
            </c:numRef>
          </c:val>
          <c:smooth val="0"/>
        </c:ser>
        <c:ser>
          <c:idx val="1"/>
          <c:order val="1"/>
          <c:tx>
            <c:strRef>
              <c:f>'West Dunbartonshire'!$N$49</c:f>
              <c:strCache>
                <c:ptCount val="1"/>
                <c:pt idx="0">
                  <c:v>Median</c:v>
                </c:pt>
              </c:strCache>
            </c:strRef>
          </c:tx>
          <c:cat>
            <c:numRef>
              <c:f>'West Dunbartonshire'!$O$47:$V$47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Dunbartonshire'!$O$49:$V$49</c:f>
              <c:numCache>
                <c:formatCode>#,##0</c:formatCode>
                <c:ptCount val="8"/>
                <c:pt idx="0">
                  <c:v>795</c:v>
                </c:pt>
                <c:pt idx="1">
                  <c:v>850</c:v>
                </c:pt>
                <c:pt idx="2">
                  <c:v>795</c:v>
                </c:pt>
                <c:pt idx="3">
                  <c:v>772.5</c:v>
                </c:pt>
                <c:pt idx="4">
                  <c:v>795</c:v>
                </c:pt>
                <c:pt idx="5">
                  <c:v>800</c:v>
                </c:pt>
                <c:pt idx="6">
                  <c:v>872.5</c:v>
                </c:pt>
                <c:pt idx="7">
                  <c:v>850</c:v>
                </c:pt>
              </c:numCache>
            </c:numRef>
          </c:val>
          <c:smooth val="0"/>
        </c:ser>
        <c:ser>
          <c:idx val="2"/>
          <c:order val="2"/>
          <c:tx>
            <c:strRef>
              <c:f>'West Dunbartonshire'!$N$50</c:f>
              <c:strCache>
                <c:ptCount val="1"/>
                <c:pt idx="0">
                  <c:v>Mean</c:v>
                </c:pt>
              </c:strCache>
            </c:strRef>
          </c:tx>
          <c:cat>
            <c:numRef>
              <c:f>'West Dunbartonshire'!$O$47:$V$47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Dunbartonshire'!$O$50:$V$50</c:f>
              <c:numCache>
                <c:formatCode>#,##0</c:formatCode>
                <c:ptCount val="8"/>
                <c:pt idx="0">
                  <c:v>821.05</c:v>
                </c:pt>
                <c:pt idx="1">
                  <c:v>821.4</c:v>
                </c:pt>
                <c:pt idx="2">
                  <c:v>834.38</c:v>
                </c:pt>
                <c:pt idx="3">
                  <c:v>774.17</c:v>
                </c:pt>
                <c:pt idx="4">
                  <c:v>795.87</c:v>
                </c:pt>
                <c:pt idx="5">
                  <c:v>861.7</c:v>
                </c:pt>
                <c:pt idx="6">
                  <c:v>906.5</c:v>
                </c:pt>
                <c:pt idx="7">
                  <c:v>886</c:v>
                </c:pt>
              </c:numCache>
            </c:numRef>
          </c:val>
          <c:smooth val="0"/>
        </c:ser>
        <c:ser>
          <c:idx val="3"/>
          <c:order val="3"/>
          <c:tx>
            <c:strRef>
              <c:f>'West Dunbartonshire'!$N$51</c:f>
              <c:strCache>
                <c:ptCount val="1"/>
                <c:pt idx="0">
                  <c:v>Upper Quartile</c:v>
                </c:pt>
              </c:strCache>
            </c:strRef>
          </c:tx>
          <c:cat>
            <c:numRef>
              <c:f>'West Dunbartonshire'!$O$47:$V$47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Dunbartonshire'!$O$51:$V$51</c:f>
              <c:numCache>
                <c:formatCode>#,##0</c:formatCode>
                <c:ptCount val="8"/>
                <c:pt idx="0">
                  <c:v>850</c:v>
                </c:pt>
                <c:pt idx="1">
                  <c:v>900</c:v>
                </c:pt>
                <c:pt idx="2">
                  <c:v>912.5</c:v>
                </c:pt>
                <c:pt idx="3">
                  <c:v>850</c:v>
                </c:pt>
                <c:pt idx="4">
                  <c:v>850</c:v>
                </c:pt>
                <c:pt idx="5">
                  <c:v>875</c:v>
                </c:pt>
                <c:pt idx="6">
                  <c:v>997.5</c:v>
                </c:pt>
                <c:pt idx="7">
                  <c:v>995</c:v>
                </c:pt>
              </c:numCache>
            </c:numRef>
          </c:val>
          <c:smooth val="0"/>
        </c:ser>
        <c:dLbls>
          <c:showLegendKey val="0"/>
          <c:showVal val="0"/>
          <c:showCatName val="0"/>
          <c:showSerName val="0"/>
          <c:showPercent val="0"/>
          <c:showBubbleSize val="0"/>
        </c:dLbls>
        <c:marker val="1"/>
        <c:smooth val="0"/>
        <c:axId val="165145984"/>
        <c:axId val="165217408"/>
      </c:lineChart>
      <c:catAx>
        <c:axId val="165145984"/>
        <c:scaling>
          <c:orientation val="minMax"/>
        </c:scaling>
        <c:delete val="0"/>
        <c:axPos val="b"/>
        <c:numFmt formatCode="General" sourceLinked="1"/>
        <c:majorTickMark val="out"/>
        <c:minorTickMark val="none"/>
        <c:tickLblPos val="nextTo"/>
        <c:crossAx val="165217408"/>
        <c:crosses val="autoZero"/>
        <c:auto val="1"/>
        <c:lblAlgn val="ctr"/>
        <c:lblOffset val="100"/>
        <c:noMultiLvlLbl val="0"/>
      </c:catAx>
      <c:valAx>
        <c:axId val="165217408"/>
        <c:scaling>
          <c:orientation val="minMax"/>
          <c:min val="0"/>
        </c:scaling>
        <c:delete val="0"/>
        <c:axPos val="l"/>
        <c:majorGridlines/>
        <c:numFmt formatCode="#,##0" sourceLinked="1"/>
        <c:majorTickMark val="out"/>
        <c:minorTickMark val="none"/>
        <c:tickLblPos val="nextTo"/>
        <c:crossAx val="165145984"/>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0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'West Dunbartonshire'!$B$70</c:f>
              <c:strCache>
                <c:ptCount val="1"/>
                <c:pt idx="0">
                  <c:v>Lower Quartile</c:v>
                </c:pt>
              </c:strCache>
            </c:strRef>
          </c:tx>
          <c:cat>
            <c:numRef>
              <c:f>'West Dunbartonshire'!$C$69:$J$69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Dunbartonshire'!$C$70:$J$70</c:f>
              <c:numCache>
                <c:formatCode>#,##0</c:formatCode>
                <c:ptCount val="8"/>
                <c:pt idx="0">
                  <c:v>240</c:v>
                </c:pt>
                <c:pt idx="1">
                  <c:v>277</c:v>
                </c:pt>
                <c:pt idx="2">
                  <c:v>268</c:v>
                </c:pt>
                <c:pt idx="3">
                  <c:v>275</c:v>
                </c:pt>
                <c:pt idx="4">
                  <c:v>260</c:v>
                </c:pt>
                <c:pt idx="5">
                  <c:v>272.61</c:v>
                </c:pt>
                <c:pt idx="6">
                  <c:v>260.70999999999998</c:v>
                </c:pt>
                <c:pt idx="7">
                  <c:v>275</c:v>
                </c:pt>
              </c:numCache>
            </c:numRef>
          </c:val>
          <c:smooth val="0"/>
        </c:ser>
        <c:ser>
          <c:idx val="1"/>
          <c:order val="1"/>
          <c:tx>
            <c:strRef>
              <c:f>'West Dunbartonshire'!$B$71</c:f>
              <c:strCache>
                <c:ptCount val="1"/>
                <c:pt idx="0">
                  <c:v>Median</c:v>
                </c:pt>
              </c:strCache>
            </c:strRef>
          </c:tx>
          <c:cat>
            <c:numRef>
              <c:f>'West Dunbartonshire'!$C$69:$J$69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Dunbartonshire'!$C$71:$J$71</c:f>
              <c:numCache>
                <c:formatCode>#,##0</c:formatCode>
                <c:ptCount val="8"/>
                <c:pt idx="0">
                  <c:v>294</c:v>
                </c:pt>
                <c:pt idx="1">
                  <c:v>294</c:v>
                </c:pt>
                <c:pt idx="2">
                  <c:v>292.5</c:v>
                </c:pt>
                <c:pt idx="3">
                  <c:v>285</c:v>
                </c:pt>
                <c:pt idx="4">
                  <c:v>281.66000000000003</c:v>
                </c:pt>
                <c:pt idx="5">
                  <c:v>305</c:v>
                </c:pt>
                <c:pt idx="6">
                  <c:v>305</c:v>
                </c:pt>
                <c:pt idx="7">
                  <c:v>325</c:v>
                </c:pt>
              </c:numCache>
            </c:numRef>
          </c:val>
          <c:smooth val="0"/>
        </c:ser>
        <c:ser>
          <c:idx val="2"/>
          <c:order val="2"/>
          <c:tx>
            <c:strRef>
              <c:f>'West Dunbartonshire'!$B$72</c:f>
              <c:strCache>
                <c:ptCount val="1"/>
                <c:pt idx="0">
                  <c:v>Mean</c:v>
                </c:pt>
              </c:strCache>
            </c:strRef>
          </c:tx>
          <c:cat>
            <c:numRef>
              <c:f>'West Dunbartonshire'!$C$69:$J$69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Dunbartonshire'!$C$72:$J$72</c:f>
              <c:numCache>
                <c:formatCode>#,##0</c:formatCode>
                <c:ptCount val="8"/>
                <c:pt idx="0">
                  <c:v>288.89</c:v>
                </c:pt>
                <c:pt idx="1">
                  <c:v>300.14999999999998</c:v>
                </c:pt>
                <c:pt idx="2">
                  <c:v>291.19</c:v>
                </c:pt>
                <c:pt idx="3">
                  <c:v>286.20999999999998</c:v>
                </c:pt>
                <c:pt idx="4">
                  <c:v>283.39999999999998</c:v>
                </c:pt>
                <c:pt idx="5">
                  <c:v>315.55</c:v>
                </c:pt>
                <c:pt idx="6">
                  <c:v>322.08999999999997</c:v>
                </c:pt>
                <c:pt idx="7">
                  <c:v>331.01</c:v>
                </c:pt>
              </c:numCache>
            </c:numRef>
          </c:val>
          <c:smooth val="0"/>
        </c:ser>
        <c:ser>
          <c:idx val="3"/>
          <c:order val="3"/>
          <c:tx>
            <c:strRef>
              <c:f>'West Dunbartonshire'!$B$73</c:f>
              <c:strCache>
                <c:ptCount val="1"/>
                <c:pt idx="0">
                  <c:v>Upper Quartile</c:v>
                </c:pt>
              </c:strCache>
            </c:strRef>
          </c:tx>
          <c:cat>
            <c:numRef>
              <c:f>'West Dunbartonshire'!$C$69:$J$69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Dunbartonshire'!$C$73:$J$73</c:f>
              <c:numCache>
                <c:formatCode>#,##0</c:formatCode>
                <c:ptCount val="8"/>
                <c:pt idx="0">
                  <c:v>344</c:v>
                </c:pt>
                <c:pt idx="1">
                  <c:v>315</c:v>
                </c:pt>
                <c:pt idx="2">
                  <c:v>325</c:v>
                </c:pt>
                <c:pt idx="3">
                  <c:v>303.33</c:v>
                </c:pt>
                <c:pt idx="4">
                  <c:v>305</c:v>
                </c:pt>
                <c:pt idx="5">
                  <c:v>359.52</c:v>
                </c:pt>
                <c:pt idx="6">
                  <c:v>359.52</c:v>
                </c:pt>
                <c:pt idx="7">
                  <c:v>375</c:v>
                </c:pt>
              </c:numCache>
            </c:numRef>
          </c:val>
          <c:smooth val="0"/>
        </c:ser>
        <c:dLbls>
          <c:showLegendKey val="0"/>
          <c:showVal val="0"/>
          <c:showCatName val="0"/>
          <c:showSerName val="0"/>
          <c:showPercent val="0"/>
          <c:showBubbleSize val="0"/>
        </c:dLbls>
        <c:marker val="1"/>
        <c:smooth val="0"/>
        <c:axId val="165252096"/>
        <c:axId val="165262080"/>
      </c:lineChart>
      <c:catAx>
        <c:axId val="165252096"/>
        <c:scaling>
          <c:orientation val="minMax"/>
        </c:scaling>
        <c:delete val="0"/>
        <c:axPos val="b"/>
        <c:numFmt formatCode="General" sourceLinked="1"/>
        <c:majorTickMark val="out"/>
        <c:minorTickMark val="none"/>
        <c:tickLblPos val="nextTo"/>
        <c:crossAx val="165262080"/>
        <c:crosses val="autoZero"/>
        <c:auto val="1"/>
        <c:lblAlgn val="ctr"/>
        <c:lblOffset val="100"/>
        <c:noMultiLvlLbl val="0"/>
      </c:catAx>
      <c:valAx>
        <c:axId val="165262080"/>
        <c:scaling>
          <c:orientation val="minMax"/>
          <c:min val="0"/>
        </c:scaling>
        <c:delete val="0"/>
        <c:axPos val="l"/>
        <c:majorGridlines/>
        <c:numFmt formatCode="#,##0" sourceLinked="1"/>
        <c:majorTickMark val="out"/>
        <c:minorTickMark val="none"/>
        <c:tickLblPos val="nextTo"/>
        <c:crossAx val="165252096"/>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0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'West Dunbartonshire'!$N$70:$P$70</c:f>
              <c:strCache>
                <c:ptCount val="1"/>
                <c:pt idx="0">
                  <c:v>1 Bedroom </c:v>
                </c:pt>
              </c:strCache>
            </c:strRef>
          </c:tx>
          <c:invertIfNegative val="0"/>
          <c:cat>
            <c:numRef>
              <c:f>'West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Dunbartonshire'!$Q$70:$X$70</c:f>
              <c:numCache>
                <c:formatCode>0</c:formatCode>
                <c:ptCount val="8"/>
                <c:pt idx="0">
                  <c:v>74</c:v>
                </c:pt>
                <c:pt idx="1">
                  <c:v>90</c:v>
                </c:pt>
                <c:pt idx="2">
                  <c:v>72</c:v>
                </c:pt>
                <c:pt idx="3">
                  <c:v>50</c:v>
                </c:pt>
                <c:pt idx="4">
                  <c:v>56</c:v>
                </c:pt>
                <c:pt idx="5">
                  <c:v>108</c:v>
                </c:pt>
                <c:pt idx="6">
                  <c:v>118</c:v>
                </c:pt>
                <c:pt idx="7">
                  <c:v>95</c:v>
                </c:pt>
              </c:numCache>
            </c:numRef>
          </c:val>
        </c:ser>
        <c:ser>
          <c:idx val="1"/>
          <c:order val="1"/>
          <c:tx>
            <c:strRef>
              <c:f>'West Dunbartonshire'!$N$71:$P$71</c:f>
              <c:strCache>
                <c:ptCount val="1"/>
                <c:pt idx="0">
                  <c:v>2 Bedrooms</c:v>
                </c:pt>
              </c:strCache>
            </c:strRef>
          </c:tx>
          <c:invertIfNegative val="0"/>
          <c:cat>
            <c:numRef>
              <c:f>'West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Dunbartonshire'!$Q$71:$X$71</c:f>
              <c:numCache>
                <c:formatCode>0</c:formatCode>
                <c:ptCount val="8"/>
                <c:pt idx="0">
                  <c:v>160</c:v>
                </c:pt>
                <c:pt idx="1">
                  <c:v>161</c:v>
                </c:pt>
                <c:pt idx="2">
                  <c:v>165</c:v>
                </c:pt>
                <c:pt idx="3">
                  <c:v>175</c:v>
                </c:pt>
                <c:pt idx="4">
                  <c:v>145</c:v>
                </c:pt>
                <c:pt idx="5">
                  <c:v>243</c:v>
                </c:pt>
                <c:pt idx="6">
                  <c:v>197</c:v>
                </c:pt>
                <c:pt idx="7">
                  <c:v>210</c:v>
                </c:pt>
              </c:numCache>
            </c:numRef>
          </c:val>
        </c:ser>
        <c:ser>
          <c:idx val="2"/>
          <c:order val="2"/>
          <c:tx>
            <c:strRef>
              <c:f>'West Dunbartonshire'!$N$72:$P$72</c:f>
              <c:strCache>
                <c:ptCount val="1"/>
                <c:pt idx="0">
                  <c:v>3 Bedrooms</c:v>
                </c:pt>
              </c:strCache>
            </c:strRef>
          </c:tx>
          <c:invertIfNegative val="0"/>
          <c:cat>
            <c:numRef>
              <c:f>'West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Dunbartonshire'!$Q$72:$X$72</c:f>
              <c:numCache>
                <c:formatCode>0</c:formatCode>
                <c:ptCount val="8"/>
                <c:pt idx="0">
                  <c:v>67</c:v>
                </c:pt>
                <c:pt idx="1">
                  <c:v>92</c:v>
                </c:pt>
                <c:pt idx="2">
                  <c:v>73</c:v>
                </c:pt>
                <c:pt idx="3">
                  <c:v>79</c:v>
                </c:pt>
                <c:pt idx="4">
                  <c:v>87</c:v>
                </c:pt>
                <c:pt idx="5">
                  <c:v>103</c:v>
                </c:pt>
                <c:pt idx="6">
                  <c:v>68</c:v>
                </c:pt>
                <c:pt idx="7">
                  <c:v>60</c:v>
                </c:pt>
              </c:numCache>
            </c:numRef>
          </c:val>
        </c:ser>
        <c:ser>
          <c:idx val="3"/>
          <c:order val="3"/>
          <c:tx>
            <c:strRef>
              <c:f>'West Dunbartonshire'!$N$73:$P$73</c:f>
              <c:strCache>
                <c:ptCount val="1"/>
                <c:pt idx="0">
                  <c:v>4 Bedrooms</c:v>
                </c:pt>
              </c:strCache>
            </c:strRef>
          </c:tx>
          <c:invertIfNegative val="0"/>
          <c:cat>
            <c:numRef>
              <c:f>'West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Dunbartonshire'!$Q$73:$X$73</c:f>
              <c:numCache>
                <c:formatCode>0</c:formatCode>
                <c:ptCount val="8"/>
                <c:pt idx="0">
                  <c:v>19</c:v>
                </c:pt>
                <c:pt idx="1">
                  <c:v>25</c:v>
                </c:pt>
                <c:pt idx="2">
                  <c:v>16</c:v>
                </c:pt>
                <c:pt idx="3">
                  <c:v>12</c:v>
                </c:pt>
                <c:pt idx="4">
                  <c:v>15</c:v>
                </c:pt>
                <c:pt idx="5">
                  <c:v>13</c:v>
                </c:pt>
                <c:pt idx="6">
                  <c:v>12</c:v>
                </c:pt>
                <c:pt idx="7">
                  <c:v>15</c:v>
                </c:pt>
              </c:numCache>
            </c:numRef>
          </c:val>
        </c:ser>
        <c:ser>
          <c:idx val="4"/>
          <c:order val="4"/>
          <c:tx>
            <c:strRef>
              <c:f>'West Dunbartonshire'!$N$74:$P$74</c:f>
              <c:strCache>
                <c:ptCount val="1"/>
                <c:pt idx="0">
                  <c:v>1 Bedroom Shared</c:v>
                </c:pt>
              </c:strCache>
            </c:strRef>
          </c:tx>
          <c:invertIfNegative val="0"/>
          <c:cat>
            <c:numRef>
              <c:f>'West Dunbartonshire'!$Q$69:$X$69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Dunbartonshire'!$Q$74:$X$74</c:f>
              <c:numCache>
                <c:formatCode>0</c:formatCode>
                <c:ptCount val="8"/>
                <c:pt idx="0">
                  <c:v>15</c:v>
                </c:pt>
                <c:pt idx="1">
                  <c:v>20</c:v>
                </c:pt>
                <c:pt idx="2">
                  <c:v>18</c:v>
                </c:pt>
                <c:pt idx="3">
                  <c:v>30</c:v>
                </c:pt>
                <c:pt idx="4">
                  <c:v>49</c:v>
                </c:pt>
                <c:pt idx="5">
                  <c:v>69</c:v>
                </c:pt>
                <c:pt idx="6">
                  <c:v>45</c:v>
                </c:pt>
                <c:pt idx="7">
                  <c:v>51</c:v>
                </c:pt>
              </c:numCache>
            </c:numRef>
          </c:val>
        </c:ser>
        <c:dLbls>
          <c:showLegendKey val="0"/>
          <c:showVal val="0"/>
          <c:showCatName val="0"/>
          <c:showSerName val="0"/>
          <c:showPercent val="0"/>
          <c:showBubbleSize val="0"/>
        </c:dLbls>
        <c:gapWidth val="150"/>
        <c:overlap val="100"/>
        <c:axId val="165690752"/>
        <c:axId val="165700736"/>
      </c:barChart>
      <c:catAx>
        <c:axId val="165690752"/>
        <c:scaling>
          <c:orientation val="minMax"/>
        </c:scaling>
        <c:delete val="0"/>
        <c:axPos val="b"/>
        <c:numFmt formatCode="General" sourceLinked="1"/>
        <c:majorTickMark val="out"/>
        <c:minorTickMark val="none"/>
        <c:tickLblPos val="nextTo"/>
        <c:crossAx val="165700736"/>
        <c:crosses val="autoZero"/>
        <c:auto val="1"/>
        <c:lblAlgn val="ctr"/>
        <c:lblOffset val="100"/>
        <c:noMultiLvlLbl val="0"/>
      </c:catAx>
      <c:valAx>
        <c:axId val="165700736"/>
        <c:scaling>
          <c:orientation val="minMax"/>
        </c:scaling>
        <c:delete val="0"/>
        <c:axPos val="l"/>
        <c:majorGridlines/>
        <c:numFmt formatCode="0%" sourceLinked="1"/>
        <c:majorTickMark val="out"/>
        <c:minorTickMark val="none"/>
        <c:tickLblPos val="nextTo"/>
        <c:crossAx val="165690752"/>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50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'West Dunbartonshire'!$AI$93</c:f>
              <c:strCache>
                <c:ptCount val="1"/>
                <c:pt idx="0">
                  <c:v>Scotland</c:v>
                </c:pt>
              </c:strCache>
            </c:strRef>
          </c:tx>
          <c:dLbls>
            <c:dLbl>
              <c:idx val="0"/>
              <c:layout>
                <c:manualLayout>
                  <c:x val="-6.0176040000276994E-2"/>
                  <c:y val="-4.6195238916743257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1463212898672952E-2"/>
                </c:manualLayout>
              </c:layout>
              <c:dLblPos val="r"/>
              <c:showLegendKey val="0"/>
              <c:showVal val="1"/>
              <c:showCatName val="0"/>
              <c:showSerName val="0"/>
              <c:showPercent val="0"/>
              <c:showBubbleSize val="0"/>
            </c:dLbl>
            <c:dLbl>
              <c:idx val="7"/>
              <c:layout>
                <c:manualLayout>
                  <c:x val="-5.4657996246511402E-2"/>
                  <c:y val="-3.4744258430295986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'West Dunbartonshire'!$AI$94</c:f>
              <c:strCache>
                <c:ptCount val="1"/>
                <c:pt idx="0">
                  <c:v>West Dunbartonshire</c:v>
                </c:pt>
              </c:strCache>
            </c:strRef>
          </c:tx>
          <c:dLbls>
            <c:dLbl>
              <c:idx val="5"/>
              <c:layout>
                <c:manualLayout>
                  <c:x val="-6.0176040000277008E-2"/>
                  <c:y val="4.6195238916743257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Dunbartonshire'!$AJ$94:$AQ$94</c:f>
              <c:numCache>
                <c:formatCode>0</c:formatCode>
                <c:ptCount val="8"/>
                <c:pt idx="0">
                  <c:v>492.17</c:v>
                </c:pt>
                <c:pt idx="1">
                  <c:v>493.6</c:v>
                </c:pt>
                <c:pt idx="2">
                  <c:v>493.9</c:v>
                </c:pt>
                <c:pt idx="3">
                  <c:v>486.03</c:v>
                </c:pt>
                <c:pt idx="4">
                  <c:v>479</c:v>
                </c:pt>
                <c:pt idx="5">
                  <c:v>476.44</c:v>
                </c:pt>
                <c:pt idx="6">
                  <c:v>498.22</c:v>
                </c:pt>
                <c:pt idx="7">
                  <c:v>495.63</c:v>
                </c:pt>
              </c:numCache>
            </c:numRef>
          </c:val>
          <c:smooth val="0"/>
        </c:ser>
        <c:dLbls>
          <c:showLegendKey val="0"/>
          <c:showVal val="0"/>
          <c:showCatName val="0"/>
          <c:showSerName val="0"/>
          <c:showPercent val="0"/>
          <c:showBubbleSize val="0"/>
        </c:dLbls>
        <c:marker val="1"/>
        <c:smooth val="0"/>
        <c:axId val="165751040"/>
        <c:axId val="165761024"/>
      </c:lineChart>
      <c:catAx>
        <c:axId val="165751040"/>
        <c:scaling>
          <c:orientation val="minMax"/>
        </c:scaling>
        <c:delete val="0"/>
        <c:axPos val="b"/>
        <c:numFmt formatCode="General" sourceLinked="1"/>
        <c:majorTickMark val="out"/>
        <c:minorTickMark val="none"/>
        <c:tickLblPos val="nextTo"/>
        <c:crossAx val="165761024"/>
        <c:crosses val="autoZero"/>
        <c:auto val="1"/>
        <c:lblAlgn val="ctr"/>
        <c:lblOffset val="100"/>
        <c:noMultiLvlLbl val="0"/>
      </c:catAx>
      <c:valAx>
        <c:axId val="165761024"/>
        <c:scaling>
          <c:orientation val="minMax"/>
        </c:scaling>
        <c:delete val="0"/>
        <c:axPos val="l"/>
        <c:majorGridlines/>
        <c:numFmt formatCode="#,##0" sourceLinked="1"/>
        <c:majorTickMark val="out"/>
        <c:minorTickMark val="none"/>
        <c:tickLblPos val="nextTo"/>
        <c:crossAx val="165751040"/>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51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'West Dunbartonshire'!$B$26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Dunbartonshire'!$C$26:$J$26</c:f>
              <c:numCache>
                <c:formatCode>#,##0</c:formatCode>
                <c:ptCount val="8"/>
                <c:pt idx="0">
                  <c:v>370</c:v>
                </c:pt>
                <c:pt idx="1">
                  <c:v>350</c:v>
                </c:pt>
                <c:pt idx="2">
                  <c:v>357.5</c:v>
                </c:pt>
                <c:pt idx="3">
                  <c:v>375</c:v>
                </c:pt>
                <c:pt idx="4">
                  <c:v>360</c:v>
                </c:pt>
                <c:pt idx="5">
                  <c:v>360</c:v>
                </c:pt>
                <c:pt idx="6">
                  <c:v>360</c:v>
                </c:pt>
                <c:pt idx="7">
                  <c:v>365</c:v>
                </c:pt>
              </c:numCache>
            </c:numRef>
          </c:val>
          <c:smooth val="0"/>
        </c:ser>
        <c:ser>
          <c:idx val="1"/>
          <c:order val="1"/>
          <c:tx>
            <c:strRef>
              <c:f>'West Dunbartonshire'!$B$27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Dunbartonshire'!$C$27:$J$27</c:f>
              <c:numCache>
                <c:formatCode>#,##0</c:formatCode>
                <c:ptCount val="8"/>
                <c:pt idx="0">
                  <c:v>395</c:v>
                </c:pt>
                <c:pt idx="1">
                  <c:v>395</c:v>
                </c:pt>
                <c:pt idx="2">
                  <c:v>395</c:v>
                </c:pt>
                <c:pt idx="3">
                  <c:v>395</c:v>
                </c:pt>
                <c:pt idx="4">
                  <c:v>395</c:v>
                </c:pt>
                <c:pt idx="5">
                  <c:v>395</c:v>
                </c:pt>
                <c:pt idx="6">
                  <c:v>395</c:v>
                </c:pt>
                <c:pt idx="7">
                  <c:v>400</c:v>
                </c:pt>
              </c:numCache>
            </c:numRef>
          </c:val>
          <c:smooth val="0"/>
        </c:ser>
        <c:ser>
          <c:idx val="2"/>
          <c:order val="2"/>
          <c:tx>
            <c:strRef>
              <c:f>'West Dunbartonshire'!$B$28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Dunbartonshire'!$C$28:$J$28</c:f>
              <c:numCache>
                <c:formatCode>#,##0</c:formatCode>
                <c:ptCount val="8"/>
                <c:pt idx="0">
                  <c:v>396.84</c:v>
                </c:pt>
                <c:pt idx="1">
                  <c:v>390.11</c:v>
                </c:pt>
                <c:pt idx="2">
                  <c:v>399.03</c:v>
                </c:pt>
                <c:pt idx="3">
                  <c:v>392.2</c:v>
                </c:pt>
                <c:pt idx="4">
                  <c:v>390</c:v>
                </c:pt>
                <c:pt idx="5">
                  <c:v>390.14</c:v>
                </c:pt>
                <c:pt idx="6">
                  <c:v>400.42</c:v>
                </c:pt>
                <c:pt idx="7">
                  <c:v>398.63</c:v>
                </c:pt>
              </c:numCache>
            </c:numRef>
          </c:val>
          <c:smooth val="0"/>
        </c:ser>
        <c:ser>
          <c:idx val="3"/>
          <c:order val="3"/>
          <c:tx>
            <c:strRef>
              <c:f>'West Dunbartonshire'!$B$29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Dunbartonshire'!$C$29:$J$29</c:f>
              <c:numCache>
                <c:formatCode>#,##0</c:formatCode>
                <c:ptCount val="8"/>
                <c:pt idx="0">
                  <c:v>425</c:v>
                </c:pt>
                <c:pt idx="1">
                  <c:v>425</c:v>
                </c:pt>
                <c:pt idx="2">
                  <c:v>425</c:v>
                </c:pt>
                <c:pt idx="3">
                  <c:v>425</c:v>
                </c:pt>
                <c:pt idx="4">
                  <c:v>425</c:v>
                </c:pt>
                <c:pt idx="5">
                  <c:v>417.5</c:v>
                </c:pt>
                <c:pt idx="6">
                  <c:v>425</c:v>
                </c:pt>
                <c:pt idx="7">
                  <c:v>425</c:v>
                </c:pt>
              </c:numCache>
            </c:numRef>
          </c:val>
          <c:smooth val="0"/>
        </c:ser>
        <c:dLbls>
          <c:showLegendKey val="0"/>
          <c:showVal val="0"/>
          <c:showCatName val="0"/>
          <c:showSerName val="0"/>
          <c:showPercent val="0"/>
          <c:showBubbleSize val="0"/>
        </c:dLbls>
        <c:marker val="1"/>
        <c:smooth val="0"/>
        <c:axId val="165792000"/>
        <c:axId val="165793792"/>
      </c:lineChart>
      <c:catAx>
        <c:axId val="165792000"/>
        <c:scaling>
          <c:orientation val="minMax"/>
        </c:scaling>
        <c:delete val="0"/>
        <c:axPos val="b"/>
        <c:numFmt formatCode="General" sourceLinked="1"/>
        <c:majorTickMark val="out"/>
        <c:minorTickMark val="none"/>
        <c:tickLblPos val="nextTo"/>
        <c:crossAx val="165793792"/>
        <c:crosses val="autoZero"/>
        <c:auto val="1"/>
        <c:lblAlgn val="ctr"/>
        <c:lblOffset val="100"/>
        <c:noMultiLvlLbl val="0"/>
      </c:catAx>
      <c:valAx>
        <c:axId val="165793792"/>
        <c:scaling>
          <c:orientation val="minMax"/>
          <c:min val="0"/>
        </c:scaling>
        <c:delete val="0"/>
        <c:axPos val="l"/>
        <c:majorGridlines/>
        <c:numFmt formatCode="#,##0" sourceLinked="1"/>
        <c:majorTickMark val="out"/>
        <c:minorTickMark val="none"/>
        <c:tickLblPos val="nextTo"/>
        <c:crossAx val="16579200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1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'West Dunbartonshire'!$N$26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Dunbartonshire'!$O$26:$V$26</c:f>
              <c:numCache>
                <c:formatCode>#,##0</c:formatCode>
                <c:ptCount val="8"/>
                <c:pt idx="0">
                  <c:v>450</c:v>
                </c:pt>
                <c:pt idx="1">
                  <c:v>450</c:v>
                </c:pt>
                <c:pt idx="2">
                  <c:v>450</c:v>
                </c:pt>
                <c:pt idx="3">
                  <c:v>425</c:v>
                </c:pt>
                <c:pt idx="4">
                  <c:v>450</c:v>
                </c:pt>
                <c:pt idx="5">
                  <c:v>425</c:v>
                </c:pt>
                <c:pt idx="6">
                  <c:v>450</c:v>
                </c:pt>
                <c:pt idx="7">
                  <c:v>450</c:v>
                </c:pt>
              </c:numCache>
            </c:numRef>
          </c:val>
          <c:smooth val="0"/>
        </c:ser>
        <c:ser>
          <c:idx val="1"/>
          <c:order val="1"/>
          <c:tx>
            <c:strRef>
              <c:f>'West Dunbartonshire'!$N$27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Dunbartonshire'!$O$27:$V$27</c:f>
              <c:numCache>
                <c:formatCode>#,##0</c:formatCode>
                <c:ptCount val="8"/>
                <c:pt idx="0">
                  <c:v>495</c:v>
                </c:pt>
                <c:pt idx="1">
                  <c:v>495</c:v>
                </c:pt>
                <c:pt idx="2">
                  <c:v>495</c:v>
                </c:pt>
                <c:pt idx="3">
                  <c:v>475</c:v>
                </c:pt>
                <c:pt idx="4">
                  <c:v>475</c:v>
                </c:pt>
                <c:pt idx="5">
                  <c:v>460</c:v>
                </c:pt>
                <c:pt idx="6">
                  <c:v>475</c:v>
                </c:pt>
                <c:pt idx="7">
                  <c:v>487.5</c:v>
                </c:pt>
              </c:numCache>
            </c:numRef>
          </c:val>
          <c:smooth val="0"/>
        </c:ser>
        <c:ser>
          <c:idx val="2"/>
          <c:order val="2"/>
          <c:tx>
            <c:strRef>
              <c:f>'West Dunbartonshire'!$N$28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Dunbartonshire'!$O$28:$V$28</c:f>
              <c:numCache>
                <c:formatCode>#,##0</c:formatCode>
                <c:ptCount val="8"/>
                <c:pt idx="0">
                  <c:v>492.17</c:v>
                </c:pt>
                <c:pt idx="1">
                  <c:v>493.6</c:v>
                </c:pt>
                <c:pt idx="2">
                  <c:v>493.9</c:v>
                </c:pt>
                <c:pt idx="3">
                  <c:v>486.03</c:v>
                </c:pt>
                <c:pt idx="4">
                  <c:v>479</c:v>
                </c:pt>
                <c:pt idx="5">
                  <c:v>476.44</c:v>
                </c:pt>
                <c:pt idx="6">
                  <c:v>498.22</c:v>
                </c:pt>
                <c:pt idx="7">
                  <c:v>495.63</c:v>
                </c:pt>
              </c:numCache>
            </c:numRef>
          </c:val>
          <c:smooth val="0"/>
        </c:ser>
        <c:ser>
          <c:idx val="3"/>
          <c:order val="3"/>
          <c:tx>
            <c:strRef>
              <c:f>'West Dunbartonshire'!$N$29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Dunbartonshire'!$O$29:$V$29</c:f>
              <c:numCache>
                <c:formatCode>#,##0</c:formatCode>
                <c:ptCount val="8"/>
                <c:pt idx="0">
                  <c:v>550</c:v>
                </c:pt>
                <c:pt idx="1">
                  <c:v>550</c:v>
                </c:pt>
                <c:pt idx="2">
                  <c:v>550</c:v>
                </c:pt>
                <c:pt idx="3">
                  <c:v>550</c:v>
                </c:pt>
                <c:pt idx="4">
                  <c:v>525</c:v>
                </c:pt>
                <c:pt idx="5">
                  <c:v>525</c:v>
                </c:pt>
                <c:pt idx="6">
                  <c:v>550</c:v>
                </c:pt>
                <c:pt idx="7">
                  <c:v>550</c:v>
                </c:pt>
              </c:numCache>
            </c:numRef>
          </c:val>
          <c:smooth val="0"/>
        </c:ser>
        <c:dLbls>
          <c:showLegendKey val="0"/>
          <c:showVal val="0"/>
          <c:showCatName val="0"/>
          <c:showSerName val="0"/>
          <c:showPercent val="0"/>
          <c:showBubbleSize val="0"/>
        </c:dLbls>
        <c:marker val="1"/>
        <c:smooth val="0"/>
        <c:axId val="165562240"/>
        <c:axId val="165563776"/>
      </c:lineChart>
      <c:catAx>
        <c:axId val="165562240"/>
        <c:scaling>
          <c:orientation val="minMax"/>
        </c:scaling>
        <c:delete val="0"/>
        <c:axPos val="b"/>
        <c:numFmt formatCode="General" sourceLinked="1"/>
        <c:majorTickMark val="out"/>
        <c:minorTickMark val="none"/>
        <c:tickLblPos val="nextTo"/>
        <c:crossAx val="165563776"/>
        <c:crosses val="autoZero"/>
        <c:auto val="1"/>
        <c:lblAlgn val="ctr"/>
        <c:lblOffset val="100"/>
        <c:noMultiLvlLbl val="0"/>
      </c:catAx>
      <c:valAx>
        <c:axId val="165563776"/>
        <c:scaling>
          <c:orientation val="minMax"/>
          <c:min val="0"/>
        </c:scaling>
        <c:delete val="0"/>
        <c:axPos val="l"/>
        <c:majorGridlines/>
        <c:numFmt formatCode="#,##0" sourceLinked="1"/>
        <c:majorTickMark val="out"/>
        <c:minorTickMark val="none"/>
        <c:tickLblPos val="nextTo"/>
        <c:crossAx val="165562240"/>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1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'West Dunbartonshire'!$B$48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Dunbartonshire'!$C$48:$J$48</c:f>
              <c:numCache>
                <c:formatCode>#,##0</c:formatCode>
                <c:ptCount val="8"/>
                <c:pt idx="0">
                  <c:v>475</c:v>
                </c:pt>
                <c:pt idx="1">
                  <c:v>495</c:v>
                </c:pt>
                <c:pt idx="2">
                  <c:v>498</c:v>
                </c:pt>
                <c:pt idx="3">
                  <c:v>495</c:v>
                </c:pt>
                <c:pt idx="4">
                  <c:v>480</c:v>
                </c:pt>
                <c:pt idx="5">
                  <c:v>495</c:v>
                </c:pt>
                <c:pt idx="6">
                  <c:v>475</c:v>
                </c:pt>
                <c:pt idx="7">
                  <c:v>525</c:v>
                </c:pt>
              </c:numCache>
            </c:numRef>
          </c:val>
          <c:smooth val="0"/>
        </c:ser>
        <c:ser>
          <c:idx val="1"/>
          <c:order val="1"/>
          <c:tx>
            <c:strRef>
              <c:f>'West Dunbartonshire'!$B$49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Dunbartonshire'!$C$49:$J$49</c:f>
              <c:numCache>
                <c:formatCode>#,##0</c:formatCode>
                <c:ptCount val="8"/>
                <c:pt idx="0">
                  <c:v>575</c:v>
                </c:pt>
                <c:pt idx="1">
                  <c:v>575</c:v>
                </c:pt>
                <c:pt idx="2">
                  <c:v>575</c:v>
                </c:pt>
                <c:pt idx="3">
                  <c:v>550</c:v>
                </c:pt>
                <c:pt idx="4">
                  <c:v>550</c:v>
                </c:pt>
                <c:pt idx="5">
                  <c:v>550</c:v>
                </c:pt>
                <c:pt idx="6">
                  <c:v>562.5</c:v>
                </c:pt>
                <c:pt idx="7">
                  <c:v>595</c:v>
                </c:pt>
              </c:numCache>
            </c:numRef>
          </c:val>
          <c:smooth val="0"/>
        </c:ser>
        <c:ser>
          <c:idx val="2"/>
          <c:order val="2"/>
          <c:tx>
            <c:strRef>
              <c:f>'West Dunbartonshire'!$B$50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Dunbartonshire'!$C$50:$J$50</c:f>
              <c:numCache>
                <c:formatCode>#,##0</c:formatCode>
                <c:ptCount val="8"/>
                <c:pt idx="0">
                  <c:v>591.05999999999995</c:v>
                </c:pt>
                <c:pt idx="1">
                  <c:v>592.34</c:v>
                </c:pt>
                <c:pt idx="2">
                  <c:v>606.89</c:v>
                </c:pt>
                <c:pt idx="3">
                  <c:v>573.74</c:v>
                </c:pt>
                <c:pt idx="4">
                  <c:v>590.70000000000005</c:v>
                </c:pt>
                <c:pt idx="5">
                  <c:v>571.15</c:v>
                </c:pt>
                <c:pt idx="6">
                  <c:v>575.4</c:v>
                </c:pt>
                <c:pt idx="7">
                  <c:v>603.98</c:v>
                </c:pt>
              </c:numCache>
            </c:numRef>
          </c:val>
          <c:smooth val="0"/>
        </c:ser>
        <c:ser>
          <c:idx val="3"/>
          <c:order val="3"/>
          <c:tx>
            <c:strRef>
              <c:f>'West Dunbartonshire'!$B$51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Dunbartonshire'!$C$51:$J$51</c:f>
              <c:numCache>
                <c:formatCode>#,##0</c:formatCode>
                <c:ptCount val="8"/>
                <c:pt idx="0">
                  <c:v>650</c:v>
                </c:pt>
                <c:pt idx="1">
                  <c:v>650</c:v>
                </c:pt>
                <c:pt idx="2">
                  <c:v>680</c:v>
                </c:pt>
                <c:pt idx="3">
                  <c:v>635</c:v>
                </c:pt>
                <c:pt idx="4">
                  <c:v>650</c:v>
                </c:pt>
                <c:pt idx="5">
                  <c:v>625</c:v>
                </c:pt>
                <c:pt idx="6">
                  <c:v>650</c:v>
                </c:pt>
                <c:pt idx="7">
                  <c:v>650</c:v>
                </c:pt>
              </c:numCache>
            </c:numRef>
          </c:val>
          <c:smooth val="0"/>
        </c:ser>
        <c:dLbls>
          <c:showLegendKey val="0"/>
          <c:showVal val="0"/>
          <c:showCatName val="0"/>
          <c:showSerName val="0"/>
          <c:showPercent val="0"/>
          <c:showBubbleSize val="0"/>
        </c:dLbls>
        <c:marker val="1"/>
        <c:smooth val="0"/>
        <c:axId val="165606912"/>
        <c:axId val="165608448"/>
      </c:lineChart>
      <c:catAx>
        <c:axId val="165606912"/>
        <c:scaling>
          <c:orientation val="minMax"/>
        </c:scaling>
        <c:delete val="0"/>
        <c:axPos val="b"/>
        <c:numFmt formatCode="General" sourceLinked="1"/>
        <c:majorTickMark val="out"/>
        <c:minorTickMark val="none"/>
        <c:tickLblPos val="nextTo"/>
        <c:crossAx val="165608448"/>
        <c:crosses val="autoZero"/>
        <c:auto val="1"/>
        <c:lblAlgn val="ctr"/>
        <c:lblOffset val="100"/>
        <c:noMultiLvlLbl val="0"/>
      </c:catAx>
      <c:valAx>
        <c:axId val="165608448"/>
        <c:scaling>
          <c:orientation val="minMax"/>
          <c:min val="0"/>
        </c:scaling>
        <c:delete val="0"/>
        <c:axPos val="l"/>
        <c:majorGridlines/>
        <c:numFmt formatCode="#,##0" sourceLinked="1"/>
        <c:majorTickMark val="out"/>
        <c:minorTickMark val="none"/>
        <c:tickLblPos val="nextTo"/>
        <c:crossAx val="165606912"/>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1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'West Dunbartonshire'!$N$48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Dunbartonshire'!$O$48:$V$48</c:f>
              <c:numCache>
                <c:formatCode>#,##0</c:formatCode>
                <c:ptCount val="8"/>
                <c:pt idx="0">
                  <c:v>695</c:v>
                </c:pt>
                <c:pt idx="1">
                  <c:v>700</c:v>
                </c:pt>
                <c:pt idx="2">
                  <c:v>700</c:v>
                </c:pt>
                <c:pt idx="3">
                  <c:v>695</c:v>
                </c:pt>
                <c:pt idx="4">
                  <c:v>750</c:v>
                </c:pt>
                <c:pt idx="5">
                  <c:v>795</c:v>
                </c:pt>
                <c:pt idx="6">
                  <c:v>771.5</c:v>
                </c:pt>
                <c:pt idx="7">
                  <c:v>795</c:v>
                </c:pt>
              </c:numCache>
            </c:numRef>
          </c:val>
          <c:smooth val="0"/>
        </c:ser>
        <c:ser>
          <c:idx val="1"/>
          <c:order val="1"/>
          <c:tx>
            <c:strRef>
              <c:f>'West Dunbartonshire'!$N$49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Dunbartonshire'!$O$49:$V$49</c:f>
              <c:numCache>
                <c:formatCode>#,##0</c:formatCode>
                <c:ptCount val="8"/>
                <c:pt idx="0">
                  <c:v>795</c:v>
                </c:pt>
                <c:pt idx="1">
                  <c:v>850</c:v>
                </c:pt>
                <c:pt idx="2">
                  <c:v>795</c:v>
                </c:pt>
                <c:pt idx="3">
                  <c:v>772.5</c:v>
                </c:pt>
                <c:pt idx="4">
                  <c:v>795</c:v>
                </c:pt>
                <c:pt idx="5">
                  <c:v>800</c:v>
                </c:pt>
                <c:pt idx="6">
                  <c:v>872.5</c:v>
                </c:pt>
                <c:pt idx="7">
                  <c:v>850</c:v>
                </c:pt>
              </c:numCache>
            </c:numRef>
          </c:val>
          <c:smooth val="0"/>
        </c:ser>
        <c:ser>
          <c:idx val="2"/>
          <c:order val="2"/>
          <c:tx>
            <c:strRef>
              <c:f>'West Dunbartonshire'!$N$50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Dunbartonshire'!$O$50:$V$50</c:f>
              <c:numCache>
                <c:formatCode>#,##0</c:formatCode>
                <c:ptCount val="8"/>
                <c:pt idx="0">
                  <c:v>821.05</c:v>
                </c:pt>
                <c:pt idx="1">
                  <c:v>821.4</c:v>
                </c:pt>
                <c:pt idx="2">
                  <c:v>834.38</c:v>
                </c:pt>
                <c:pt idx="3">
                  <c:v>774.17</c:v>
                </c:pt>
                <c:pt idx="4">
                  <c:v>795.87</c:v>
                </c:pt>
                <c:pt idx="5">
                  <c:v>861.7</c:v>
                </c:pt>
                <c:pt idx="6">
                  <c:v>906.5</c:v>
                </c:pt>
                <c:pt idx="7">
                  <c:v>886</c:v>
                </c:pt>
              </c:numCache>
            </c:numRef>
          </c:val>
          <c:smooth val="0"/>
        </c:ser>
        <c:ser>
          <c:idx val="3"/>
          <c:order val="3"/>
          <c:tx>
            <c:strRef>
              <c:f>'West Dunbartonshire'!$N$51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Dunbartonshire'!$O$51:$V$51</c:f>
              <c:numCache>
                <c:formatCode>#,##0</c:formatCode>
                <c:ptCount val="8"/>
                <c:pt idx="0">
                  <c:v>850</c:v>
                </c:pt>
                <c:pt idx="1">
                  <c:v>900</c:v>
                </c:pt>
                <c:pt idx="2">
                  <c:v>912.5</c:v>
                </c:pt>
                <c:pt idx="3">
                  <c:v>850</c:v>
                </c:pt>
                <c:pt idx="4">
                  <c:v>850</c:v>
                </c:pt>
                <c:pt idx="5">
                  <c:v>875</c:v>
                </c:pt>
                <c:pt idx="6">
                  <c:v>997.5</c:v>
                </c:pt>
                <c:pt idx="7">
                  <c:v>995</c:v>
                </c:pt>
              </c:numCache>
            </c:numRef>
          </c:val>
          <c:smooth val="0"/>
        </c:ser>
        <c:dLbls>
          <c:showLegendKey val="0"/>
          <c:showVal val="0"/>
          <c:showCatName val="0"/>
          <c:showSerName val="0"/>
          <c:showPercent val="0"/>
          <c:showBubbleSize val="0"/>
        </c:dLbls>
        <c:marker val="1"/>
        <c:smooth val="0"/>
        <c:axId val="165639296"/>
        <c:axId val="165640832"/>
      </c:lineChart>
      <c:catAx>
        <c:axId val="165639296"/>
        <c:scaling>
          <c:orientation val="minMax"/>
        </c:scaling>
        <c:delete val="0"/>
        <c:axPos val="b"/>
        <c:numFmt formatCode="General" sourceLinked="1"/>
        <c:majorTickMark val="out"/>
        <c:minorTickMark val="none"/>
        <c:tickLblPos val="nextTo"/>
        <c:crossAx val="165640832"/>
        <c:crosses val="autoZero"/>
        <c:auto val="1"/>
        <c:lblAlgn val="ctr"/>
        <c:lblOffset val="100"/>
        <c:noMultiLvlLbl val="0"/>
      </c:catAx>
      <c:valAx>
        <c:axId val="165640832"/>
        <c:scaling>
          <c:orientation val="minMax"/>
          <c:min val="0"/>
        </c:scaling>
        <c:delete val="0"/>
        <c:axPos val="l"/>
        <c:majorGridlines/>
        <c:numFmt formatCode="#,##0" sourceLinked="1"/>
        <c:majorTickMark val="out"/>
        <c:minorTickMark val="none"/>
        <c:tickLblPos val="nextTo"/>
        <c:crossAx val="165639296"/>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1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'West Dunbartonshire'!$B$70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Dunbartonshire'!$C$70:$J$70</c:f>
              <c:numCache>
                <c:formatCode>#,##0</c:formatCode>
                <c:ptCount val="8"/>
                <c:pt idx="0">
                  <c:v>240</c:v>
                </c:pt>
                <c:pt idx="1">
                  <c:v>277</c:v>
                </c:pt>
                <c:pt idx="2">
                  <c:v>268</c:v>
                </c:pt>
                <c:pt idx="3">
                  <c:v>275</c:v>
                </c:pt>
                <c:pt idx="4">
                  <c:v>260</c:v>
                </c:pt>
                <c:pt idx="5">
                  <c:v>272.61</c:v>
                </c:pt>
                <c:pt idx="6">
                  <c:v>260.70999999999998</c:v>
                </c:pt>
                <c:pt idx="7">
                  <c:v>275</c:v>
                </c:pt>
              </c:numCache>
            </c:numRef>
          </c:val>
          <c:smooth val="0"/>
        </c:ser>
        <c:ser>
          <c:idx val="1"/>
          <c:order val="1"/>
          <c:tx>
            <c:strRef>
              <c:f>'West Dunbartonshire'!$B$71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Dunbartonshire'!$C$71:$J$71</c:f>
              <c:numCache>
                <c:formatCode>#,##0</c:formatCode>
                <c:ptCount val="8"/>
                <c:pt idx="0">
                  <c:v>294</c:v>
                </c:pt>
                <c:pt idx="1">
                  <c:v>294</c:v>
                </c:pt>
                <c:pt idx="2">
                  <c:v>292.5</c:v>
                </c:pt>
                <c:pt idx="3">
                  <c:v>285</c:v>
                </c:pt>
                <c:pt idx="4">
                  <c:v>281.66000000000003</c:v>
                </c:pt>
                <c:pt idx="5">
                  <c:v>305</c:v>
                </c:pt>
                <c:pt idx="6">
                  <c:v>305</c:v>
                </c:pt>
                <c:pt idx="7">
                  <c:v>325</c:v>
                </c:pt>
              </c:numCache>
            </c:numRef>
          </c:val>
          <c:smooth val="0"/>
        </c:ser>
        <c:ser>
          <c:idx val="2"/>
          <c:order val="2"/>
          <c:tx>
            <c:strRef>
              <c:f>'West Dunbartonshire'!$B$72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Dunbartonshire'!$C$72:$J$72</c:f>
              <c:numCache>
                <c:formatCode>#,##0</c:formatCode>
                <c:ptCount val="8"/>
                <c:pt idx="0">
                  <c:v>288.89</c:v>
                </c:pt>
                <c:pt idx="1">
                  <c:v>300.14999999999998</c:v>
                </c:pt>
                <c:pt idx="2">
                  <c:v>291.19</c:v>
                </c:pt>
                <c:pt idx="3">
                  <c:v>286.20999999999998</c:v>
                </c:pt>
                <c:pt idx="4">
                  <c:v>283.39999999999998</c:v>
                </c:pt>
                <c:pt idx="5">
                  <c:v>315.55</c:v>
                </c:pt>
                <c:pt idx="6">
                  <c:v>322.08999999999997</c:v>
                </c:pt>
                <c:pt idx="7">
                  <c:v>331.01</c:v>
                </c:pt>
              </c:numCache>
            </c:numRef>
          </c:val>
          <c:smooth val="0"/>
        </c:ser>
        <c:ser>
          <c:idx val="3"/>
          <c:order val="3"/>
          <c:tx>
            <c:strRef>
              <c:f>'West Dunbartonshire'!$B$73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Dunbartonshire'!$C$73:$J$73</c:f>
              <c:numCache>
                <c:formatCode>#,##0</c:formatCode>
                <c:ptCount val="8"/>
                <c:pt idx="0">
                  <c:v>344</c:v>
                </c:pt>
                <c:pt idx="1">
                  <c:v>315</c:v>
                </c:pt>
                <c:pt idx="2">
                  <c:v>325</c:v>
                </c:pt>
                <c:pt idx="3">
                  <c:v>303.33</c:v>
                </c:pt>
                <c:pt idx="4">
                  <c:v>305</c:v>
                </c:pt>
                <c:pt idx="5">
                  <c:v>359.52</c:v>
                </c:pt>
                <c:pt idx="6">
                  <c:v>359.52</c:v>
                </c:pt>
                <c:pt idx="7">
                  <c:v>375</c:v>
                </c:pt>
              </c:numCache>
            </c:numRef>
          </c:val>
          <c:smooth val="0"/>
        </c:ser>
        <c:dLbls>
          <c:showLegendKey val="0"/>
          <c:showVal val="0"/>
          <c:showCatName val="0"/>
          <c:showSerName val="0"/>
          <c:showPercent val="0"/>
          <c:showBubbleSize val="0"/>
        </c:dLbls>
        <c:marker val="1"/>
        <c:smooth val="0"/>
        <c:axId val="166138624"/>
        <c:axId val="166140160"/>
      </c:lineChart>
      <c:catAx>
        <c:axId val="166138624"/>
        <c:scaling>
          <c:orientation val="minMax"/>
        </c:scaling>
        <c:delete val="0"/>
        <c:axPos val="b"/>
        <c:numFmt formatCode="General" sourceLinked="1"/>
        <c:majorTickMark val="out"/>
        <c:minorTickMark val="none"/>
        <c:tickLblPos val="nextTo"/>
        <c:crossAx val="166140160"/>
        <c:crosses val="autoZero"/>
        <c:auto val="1"/>
        <c:lblAlgn val="ctr"/>
        <c:lblOffset val="100"/>
        <c:noMultiLvlLbl val="0"/>
      </c:catAx>
      <c:valAx>
        <c:axId val="166140160"/>
        <c:scaling>
          <c:orientation val="minMax"/>
          <c:min val="0"/>
        </c:scaling>
        <c:delete val="0"/>
        <c:axPos val="l"/>
        <c:majorGridlines/>
        <c:numFmt formatCode="#,##0" sourceLinked="1"/>
        <c:majorTickMark val="out"/>
        <c:minorTickMark val="none"/>
        <c:tickLblPos val="nextTo"/>
        <c:crossAx val="166138624"/>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1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'West Dunbartonshire'!$N$70:$P$70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Dunbartonshire'!$Q$70:$X$70</c:f>
              <c:numCache>
                <c:formatCode>0</c:formatCode>
                <c:ptCount val="8"/>
                <c:pt idx="0">
                  <c:v>74</c:v>
                </c:pt>
                <c:pt idx="1">
                  <c:v>90</c:v>
                </c:pt>
                <c:pt idx="2">
                  <c:v>72</c:v>
                </c:pt>
                <c:pt idx="3">
                  <c:v>50</c:v>
                </c:pt>
                <c:pt idx="4">
                  <c:v>56</c:v>
                </c:pt>
                <c:pt idx="5">
                  <c:v>108</c:v>
                </c:pt>
                <c:pt idx="6">
                  <c:v>118</c:v>
                </c:pt>
                <c:pt idx="7">
                  <c:v>95</c:v>
                </c:pt>
              </c:numCache>
            </c:numRef>
          </c:val>
        </c:ser>
        <c:ser>
          <c:idx val="1"/>
          <c:order val="1"/>
          <c:tx>
            <c:strRef>
              <c:f>'West Dunbartonshire'!$N$71:$P$71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Dunbartonshire'!$Q$71:$X$71</c:f>
              <c:numCache>
                <c:formatCode>0</c:formatCode>
                <c:ptCount val="8"/>
                <c:pt idx="0">
                  <c:v>160</c:v>
                </c:pt>
                <c:pt idx="1">
                  <c:v>161</c:v>
                </c:pt>
                <c:pt idx="2">
                  <c:v>165</c:v>
                </c:pt>
                <c:pt idx="3">
                  <c:v>175</c:v>
                </c:pt>
                <c:pt idx="4">
                  <c:v>145</c:v>
                </c:pt>
                <c:pt idx="5">
                  <c:v>243</c:v>
                </c:pt>
                <c:pt idx="6">
                  <c:v>197</c:v>
                </c:pt>
                <c:pt idx="7">
                  <c:v>210</c:v>
                </c:pt>
              </c:numCache>
            </c:numRef>
          </c:val>
        </c:ser>
        <c:ser>
          <c:idx val="2"/>
          <c:order val="2"/>
          <c:tx>
            <c:strRef>
              <c:f>'West Dunbartonshire'!$N$72:$P$72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Dunbartonshire'!$Q$72:$X$72</c:f>
              <c:numCache>
                <c:formatCode>0</c:formatCode>
                <c:ptCount val="8"/>
                <c:pt idx="0">
                  <c:v>67</c:v>
                </c:pt>
                <c:pt idx="1">
                  <c:v>92</c:v>
                </c:pt>
                <c:pt idx="2">
                  <c:v>73</c:v>
                </c:pt>
                <c:pt idx="3">
                  <c:v>79</c:v>
                </c:pt>
                <c:pt idx="4">
                  <c:v>87</c:v>
                </c:pt>
                <c:pt idx="5">
                  <c:v>103</c:v>
                </c:pt>
                <c:pt idx="6">
                  <c:v>68</c:v>
                </c:pt>
                <c:pt idx="7">
                  <c:v>60</c:v>
                </c:pt>
              </c:numCache>
            </c:numRef>
          </c:val>
        </c:ser>
        <c:ser>
          <c:idx val="3"/>
          <c:order val="3"/>
          <c:tx>
            <c:strRef>
              <c:f>'West Dunbartonshire'!$N$73:$P$73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Dunbartonshire'!$Q$73:$X$73</c:f>
              <c:numCache>
                <c:formatCode>0</c:formatCode>
                <c:ptCount val="8"/>
                <c:pt idx="0">
                  <c:v>19</c:v>
                </c:pt>
                <c:pt idx="1">
                  <c:v>25</c:v>
                </c:pt>
                <c:pt idx="2">
                  <c:v>16</c:v>
                </c:pt>
                <c:pt idx="3">
                  <c:v>12</c:v>
                </c:pt>
                <c:pt idx="4">
                  <c:v>15</c:v>
                </c:pt>
                <c:pt idx="5">
                  <c:v>13</c:v>
                </c:pt>
                <c:pt idx="6">
                  <c:v>12</c:v>
                </c:pt>
                <c:pt idx="7">
                  <c:v>15</c:v>
                </c:pt>
              </c:numCache>
            </c:numRef>
          </c:val>
        </c:ser>
        <c:ser>
          <c:idx val="4"/>
          <c:order val="4"/>
          <c:tx>
            <c:strRef>
              <c:f>'West Dunbartonshire'!$N$74:$P$74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Dunbartonshire'!$Q$74:$X$74</c:f>
              <c:numCache>
                <c:formatCode>0</c:formatCode>
                <c:ptCount val="8"/>
                <c:pt idx="0">
                  <c:v>15</c:v>
                </c:pt>
                <c:pt idx="1">
                  <c:v>20</c:v>
                </c:pt>
                <c:pt idx="2">
                  <c:v>18</c:v>
                </c:pt>
                <c:pt idx="3">
                  <c:v>30</c:v>
                </c:pt>
                <c:pt idx="4">
                  <c:v>49</c:v>
                </c:pt>
                <c:pt idx="5">
                  <c:v>69</c:v>
                </c:pt>
                <c:pt idx="6">
                  <c:v>45</c:v>
                </c:pt>
                <c:pt idx="7">
                  <c:v>51</c:v>
                </c:pt>
              </c:numCache>
            </c:numRef>
          </c:val>
        </c:ser>
        <c:dLbls>
          <c:showLegendKey val="0"/>
          <c:showVal val="0"/>
          <c:showCatName val="0"/>
          <c:showSerName val="0"/>
          <c:showPercent val="0"/>
          <c:showBubbleSize val="0"/>
        </c:dLbls>
        <c:gapWidth val="150"/>
        <c:overlap val="100"/>
        <c:axId val="166184064"/>
        <c:axId val="166185600"/>
      </c:barChart>
      <c:catAx>
        <c:axId val="166184064"/>
        <c:scaling>
          <c:orientation val="minMax"/>
        </c:scaling>
        <c:delete val="0"/>
        <c:axPos val="b"/>
        <c:numFmt formatCode="General" sourceLinked="1"/>
        <c:majorTickMark val="out"/>
        <c:minorTickMark val="none"/>
        <c:tickLblPos val="nextTo"/>
        <c:crossAx val="166185600"/>
        <c:crosses val="autoZero"/>
        <c:auto val="1"/>
        <c:lblAlgn val="ctr"/>
        <c:lblOffset val="100"/>
        <c:noMultiLvlLbl val="0"/>
      </c:catAx>
      <c:valAx>
        <c:axId val="166185600"/>
        <c:scaling>
          <c:orientation val="minMax"/>
        </c:scaling>
        <c:delete val="0"/>
        <c:axPos val="l"/>
        <c:majorGridlines/>
        <c:numFmt formatCode="0" sourceLinked="1"/>
        <c:majorTickMark val="out"/>
        <c:minorTickMark val="none"/>
        <c:tickLblPos val="nextTo"/>
        <c:crossAx val="16618406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51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'West Lothian'!$B$26</c:f>
              <c:strCache>
                <c:ptCount val="1"/>
                <c:pt idx="0">
                  <c:v>Lower Quartile</c:v>
                </c:pt>
              </c:strCache>
            </c:strRef>
          </c:tx>
          <c:cat>
            <c:numRef>
              <c:f>'West Lothian'!$C$25:$J$25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Lothian'!$C$26:$J$26</c:f>
              <c:numCache>
                <c:formatCode>#,##0</c:formatCode>
                <c:ptCount val="8"/>
                <c:pt idx="0">
                  <c:v>400</c:v>
                </c:pt>
                <c:pt idx="1">
                  <c:v>425</c:v>
                </c:pt>
                <c:pt idx="2">
                  <c:v>425</c:v>
                </c:pt>
                <c:pt idx="3">
                  <c:v>400</c:v>
                </c:pt>
                <c:pt idx="4">
                  <c:v>425</c:v>
                </c:pt>
                <c:pt idx="5">
                  <c:v>425</c:v>
                </c:pt>
                <c:pt idx="6">
                  <c:v>450</c:v>
                </c:pt>
                <c:pt idx="7">
                  <c:v>450</c:v>
                </c:pt>
              </c:numCache>
            </c:numRef>
          </c:val>
          <c:smooth val="0"/>
        </c:ser>
        <c:ser>
          <c:idx val="1"/>
          <c:order val="1"/>
          <c:tx>
            <c:strRef>
              <c:f>'West Lothian'!$B$27</c:f>
              <c:strCache>
                <c:ptCount val="1"/>
                <c:pt idx="0">
                  <c:v>Median</c:v>
                </c:pt>
              </c:strCache>
            </c:strRef>
          </c:tx>
          <c:cat>
            <c:numRef>
              <c:f>'West Lothian'!$C$25:$J$25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Lothian'!$C$27:$J$27</c:f>
              <c:numCache>
                <c:formatCode>#,##0</c:formatCode>
                <c:ptCount val="8"/>
                <c:pt idx="0">
                  <c:v>425</c:v>
                </c:pt>
                <c:pt idx="1">
                  <c:v>435</c:v>
                </c:pt>
                <c:pt idx="2">
                  <c:v>435</c:v>
                </c:pt>
                <c:pt idx="3">
                  <c:v>435</c:v>
                </c:pt>
                <c:pt idx="4">
                  <c:v>450</c:v>
                </c:pt>
                <c:pt idx="5">
                  <c:v>450</c:v>
                </c:pt>
                <c:pt idx="6">
                  <c:v>475</c:v>
                </c:pt>
                <c:pt idx="7">
                  <c:v>480</c:v>
                </c:pt>
              </c:numCache>
            </c:numRef>
          </c:val>
          <c:smooth val="0"/>
        </c:ser>
        <c:ser>
          <c:idx val="2"/>
          <c:order val="2"/>
          <c:tx>
            <c:strRef>
              <c:f>'West Lothian'!$B$28</c:f>
              <c:strCache>
                <c:ptCount val="1"/>
                <c:pt idx="0">
                  <c:v>Mean</c:v>
                </c:pt>
              </c:strCache>
            </c:strRef>
          </c:tx>
          <c:cat>
            <c:numRef>
              <c:f>'West Lothian'!$C$25:$J$25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Lothian'!$C$28:$J$28</c:f>
              <c:numCache>
                <c:formatCode>#,##0</c:formatCode>
                <c:ptCount val="8"/>
                <c:pt idx="0">
                  <c:v>428.18</c:v>
                </c:pt>
                <c:pt idx="1">
                  <c:v>435.58</c:v>
                </c:pt>
                <c:pt idx="2">
                  <c:v>435.6</c:v>
                </c:pt>
                <c:pt idx="3">
                  <c:v>433.11</c:v>
                </c:pt>
                <c:pt idx="4">
                  <c:v>448.15</c:v>
                </c:pt>
                <c:pt idx="5">
                  <c:v>445.29</c:v>
                </c:pt>
                <c:pt idx="6">
                  <c:v>469.89</c:v>
                </c:pt>
                <c:pt idx="7">
                  <c:v>477.15</c:v>
                </c:pt>
              </c:numCache>
            </c:numRef>
          </c:val>
          <c:smooth val="0"/>
        </c:ser>
        <c:ser>
          <c:idx val="3"/>
          <c:order val="3"/>
          <c:tx>
            <c:strRef>
              <c:f>'West Lothian'!$B$29</c:f>
              <c:strCache>
                <c:ptCount val="1"/>
                <c:pt idx="0">
                  <c:v>Upper Quartile</c:v>
                </c:pt>
              </c:strCache>
            </c:strRef>
          </c:tx>
          <c:cat>
            <c:numRef>
              <c:f>'West Lothian'!$C$25:$J$25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Lothian'!$C$29:$J$29</c:f>
              <c:numCache>
                <c:formatCode>#,##0</c:formatCode>
                <c:ptCount val="8"/>
                <c:pt idx="0">
                  <c:v>450</c:v>
                </c:pt>
                <c:pt idx="1">
                  <c:v>450</c:v>
                </c:pt>
                <c:pt idx="2">
                  <c:v>450</c:v>
                </c:pt>
                <c:pt idx="3">
                  <c:v>450</c:v>
                </c:pt>
                <c:pt idx="4">
                  <c:v>475</c:v>
                </c:pt>
                <c:pt idx="5">
                  <c:v>475</c:v>
                </c:pt>
                <c:pt idx="6">
                  <c:v>495</c:v>
                </c:pt>
                <c:pt idx="7">
                  <c:v>500</c:v>
                </c:pt>
              </c:numCache>
            </c:numRef>
          </c:val>
          <c:smooth val="0"/>
        </c:ser>
        <c:dLbls>
          <c:showLegendKey val="0"/>
          <c:showVal val="0"/>
          <c:showCatName val="0"/>
          <c:showSerName val="0"/>
          <c:showPercent val="0"/>
          <c:showBubbleSize val="0"/>
        </c:dLbls>
        <c:marker val="1"/>
        <c:smooth val="0"/>
        <c:axId val="163535104"/>
        <c:axId val="163545088"/>
      </c:lineChart>
      <c:catAx>
        <c:axId val="163535104"/>
        <c:scaling>
          <c:orientation val="minMax"/>
        </c:scaling>
        <c:delete val="0"/>
        <c:axPos val="b"/>
        <c:numFmt formatCode="General" sourceLinked="1"/>
        <c:majorTickMark val="out"/>
        <c:minorTickMark val="none"/>
        <c:tickLblPos val="nextTo"/>
        <c:crossAx val="163545088"/>
        <c:crosses val="autoZero"/>
        <c:auto val="1"/>
        <c:lblAlgn val="ctr"/>
        <c:lblOffset val="100"/>
        <c:noMultiLvlLbl val="0"/>
      </c:catAx>
      <c:valAx>
        <c:axId val="163545088"/>
        <c:scaling>
          <c:orientation val="minMax"/>
          <c:min val="0"/>
        </c:scaling>
        <c:delete val="0"/>
        <c:axPos val="l"/>
        <c:majorGridlines/>
        <c:numFmt formatCode="#,##0" sourceLinked="1"/>
        <c:majorTickMark val="out"/>
        <c:minorTickMark val="none"/>
        <c:tickLblPos val="nextTo"/>
        <c:crossAx val="163535104"/>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1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'West Lothian'!$N$26</c:f>
              <c:strCache>
                <c:ptCount val="1"/>
                <c:pt idx="0">
                  <c:v>Lower Quartile</c:v>
                </c:pt>
              </c:strCache>
            </c:strRef>
          </c:tx>
          <c:cat>
            <c:numRef>
              <c:f>'West Lothian'!$O$25:$V$25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Lothian'!$O$26:$V$26</c:f>
              <c:numCache>
                <c:formatCode>#,##0</c:formatCode>
                <c:ptCount val="8"/>
                <c:pt idx="0">
                  <c:v>500</c:v>
                </c:pt>
                <c:pt idx="1">
                  <c:v>495</c:v>
                </c:pt>
                <c:pt idx="2">
                  <c:v>495</c:v>
                </c:pt>
                <c:pt idx="3">
                  <c:v>500</c:v>
                </c:pt>
                <c:pt idx="4">
                  <c:v>500</c:v>
                </c:pt>
                <c:pt idx="5">
                  <c:v>525</c:v>
                </c:pt>
                <c:pt idx="6">
                  <c:v>550</c:v>
                </c:pt>
                <c:pt idx="7">
                  <c:v>560</c:v>
                </c:pt>
              </c:numCache>
            </c:numRef>
          </c:val>
          <c:smooth val="0"/>
        </c:ser>
        <c:ser>
          <c:idx val="1"/>
          <c:order val="1"/>
          <c:tx>
            <c:strRef>
              <c:f>'West Lothian'!$N$27</c:f>
              <c:strCache>
                <c:ptCount val="1"/>
                <c:pt idx="0">
                  <c:v>Median</c:v>
                </c:pt>
              </c:strCache>
            </c:strRef>
          </c:tx>
          <c:cat>
            <c:numRef>
              <c:f>'West Lothian'!$O$25:$V$25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Lothian'!$O$27:$V$27</c:f>
              <c:numCache>
                <c:formatCode>#,##0</c:formatCode>
                <c:ptCount val="8"/>
                <c:pt idx="0">
                  <c:v>525</c:v>
                </c:pt>
                <c:pt idx="1">
                  <c:v>525</c:v>
                </c:pt>
                <c:pt idx="2">
                  <c:v>525</c:v>
                </c:pt>
                <c:pt idx="3">
                  <c:v>529</c:v>
                </c:pt>
                <c:pt idx="4">
                  <c:v>542.5</c:v>
                </c:pt>
                <c:pt idx="5">
                  <c:v>550</c:v>
                </c:pt>
                <c:pt idx="6">
                  <c:v>575</c:v>
                </c:pt>
                <c:pt idx="7">
                  <c:v>595</c:v>
                </c:pt>
              </c:numCache>
            </c:numRef>
          </c:val>
          <c:smooth val="0"/>
        </c:ser>
        <c:ser>
          <c:idx val="2"/>
          <c:order val="2"/>
          <c:tx>
            <c:strRef>
              <c:f>'West Lothian'!$N$28</c:f>
              <c:strCache>
                <c:ptCount val="1"/>
                <c:pt idx="0">
                  <c:v>Mean</c:v>
                </c:pt>
              </c:strCache>
            </c:strRef>
          </c:tx>
          <c:cat>
            <c:numRef>
              <c:f>'West Lothian'!$O$25:$V$25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Lothian'!$O$28:$V$28</c:f>
              <c:numCache>
                <c:formatCode>#,##0</c:formatCode>
                <c:ptCount val="8"/>
                <c:pt idx="0">
                  <c:v>527.37</c:v>
                </c:pt>
                <c:pt idx="1">
                  <c:v>525.86</c:v>
                </c:pt>
                <c:pt idx="2">
                  <c:v>527.74</c:v>
                </c:pt>
                <c:pt idx="3">
                  <c:v>536.71</c:v>
                </c:pt>
                <c:pt idx="4">
                  <c:v>542.6</c:v>
                </c:pt>
                <c:pt idx="5">
                  <c:v>559.54</c:v>
                </c:pt>
                <c:pt idx="6">
                  <c:v>577.79999999999995</c:v>
                </c:pt>
                <c:pt idx="7">
                  <c:v>598.79</c:v>
                </c:pt>
              </c:numCache>
            </c:numRef>
          </c:val>
          <c:smooth val="0"/>
        </c:ser>
        <c:ser>
          <c:idx val="3"/>
          <c:order val="3"/>
          <c:tx>
            <c:strRef>
              <c:f>'West Lothian'!$N$29</c:f>
              <c:strCache>
                <c:ptCount val="1"/>
                <c:pt idx="0">
                  <c:v>Upper Quartile</c:v>
                </c:pt>
              </c:strCache>
            </c:strRef>
          </c:tx>
          <c:cat>
            <c:numRef>
              <c:f>'West Lothian'!$O$25:$V$25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Lothian'!$O$29:$V$29</c:f>
              <c:numCache>
                <c:formatCode>#,##0</c:formatCode>
                <c:ptCount val="8"/>
                <c:pt idx="0">
                  <c:v>550</c:v>
                </c:pt>
                <c:pt idx="1">
                  <c:v>550</c:v>
                </c:pt>
                <c:pt idx="2">
                  <c:v>550</c:v>
                </c:pt>
                <c:pt idx="3">
                  <c:v>558</c:v>
                </c:pt>
                <c:pt idx="4">
                  <c:v>575</c:v>
                </c:pt>
                <c:pt idx="5">
                  <c:v>595</c:v>
                </c:pt>
                <c:pt idx="6">
                  <c:v>600</c:v>
                </c:pt>
                <c:pt idx="7">
                  <c:v>642.5</c:v>
                </c:pt>
              </c:numCache>
            </c:numRef>
          </c:val>
          <c:smooth val="0"/>
        </c:ser>
        <c:dLbls>
          <c:showLegendKey val="0"/>
          <c:showVal val="0"/>
          <c:showCatName val="0"/>
          <c:showSerName val="0"/>
          <c:showPercent val="0"/>
          <c:showBubbleSize val="0"/>
        </c:dLbls>
        <c:marker val="1"/>
        <c:smooth val="0"/>
        <c:axId val="163579776"/>
        <c:axId val="163581312"/>
      </c:lineChart>
      <c:catAx>
        <c:axId val="163579776"/>
        <c:scaling>
          <c:orientation val="minMax"/>
        </c:scaling>
        <c:delete val="0"/>
        <c:axPos val="b"/>
        <c:numFmt formatCode="General" sourceLinked="1"/>
        <c:majorTickMark val="out"/>
        <c:minorTickMark val="none"/>
        <c:tickLblPos val="nextTo"/>
        <c:crossAx val="163581312"/>
        <c:crosses val="autoZero"/>
        <c:auto val="1"/>
        <c:lblAlgn val="ctr"/>
        <c:lblOffset val="100"/>
        <c:noMultiLvlLbl val="0"/>
      </c:catAx>
      <c:valAx>
        <c:axId val="163581312"/>
        <c:scaling>
          <c:orientation val="minMax"/>
          <c:min val="0"/>
        </c:scaling>
        <c:delete val="0"/>
        <c:axPos val="l"/>
        <c:majorGridlines/>
        <c:numFmt formatCode="#,##0" sourceLinked="1"/>
        <c:majorTickMark val="out"/>
        <c:minorTickMark val="none"/>
        <c:tickLblPos val="nextTo"/>
        <c:crossAx val="163579776"/>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1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'West Lothian'!$B$48</c:f>
              <c:strCache>
                <c:ptCount val="1"/>
                <c:pt idx="0">
                  <c:v>Lower Quartile</c:v>
                </c:pt>
              </c:strCache>
            </c:strRef>
          </c:tx>
          <c:cat>
            <c:numRef>
              <c:f>'West Lothian'!$C$47:$J$47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Lothian'!$C$48:$J$48</c:f>
              <c:numCache>
                <c:formatCode>#,##0</c:formatCode>
                <c:ptCount val="8"/>
                <c:pt idx="0">
                  <c:v>550</c:v>
                </c:pt>
                <c:pt idx="1">
                  <c:v>575</c:v>
                </c:pt>
                <c:pt idx="2">
                  <c:v>560</c:v>
                </c:pt>
                <c:pt idx="3">
                  <c:v>558</c:v>
                </c:pt>
                <c:pt idx="4">
                  <c:v>575</c:v>
                </c:pt>
                <c:pt idx="5">
                  <c:v>600</c:v>
                </c:pt>
                <c:pt idx="6">
                  <c:v>600</c:v>
                </c:pt>
                <c:pt idx="7">
                  <c:v>625</c:v>
                </c:pt>
              </c:numCache>
            </c:numRef>
          </c:val>
          <c:smooth val="0"/>
        </c:ser>
        <c:ser>
          <c:idx val="1"/>
          <c:order val="1"/>
          <c:tx>
            <c:strRef>
              <c:f>'West Lothian'!$B$49</c:f>
              <c:strCache>
                <c:ptCount val="1"/>
                <c:pt idx="0">
                  <c:v>Median</c:v>
                </c:pt>
              </c:strCache>
            </c:strRef>
          </c:tx>
          <c:cat>
            <c:numRef>
              <c:f>'West Lothian'!$C$47:$J$47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Lothian'!$C$49:$J$49</c:f>
              <c:numCache>
                <c:formatCode>#,##0</c:formatCode>
                <c:ptCount val="8"/>
                <c:pt idx="0">
                  <c:v>600</c:v>
                </c:pt>
                <c:pt idx="1">
                  <c:v>600</c:v>
                </c:pt>
                <c:pt idx="2">
                  <c:v>599</c:v>
                </c:pt>
                <c:pt idx="3">
                  <c:v>608</c:v>
                </c:pt>
                <c:pt idx="4">
                  <c:v>625</c:v>
                </c:pt>
                <c:pt idx="5">
                  <c:v>650</c:v>
                </c:pt>
                <c:pt idx="6">
                  <c:v>675</c:v>
                </c:pt>
                <c:pt idx="7">
                  <c:v>695</c:v>
                </c:pt>
              </c:numCache>
            </c:numRef>
          </c:val>
          <c:smooth val="0"/>
        </c:ser>
        <c:ser>
          <c:idx val="2"/>
          <c:order val="2"/>
          <c:tx>
            <c:strRef>
              <c:f>'West Lothian'!$B$50</c:f>
              <c:strCache>
                <c:ptCount val="1"/>
                <c:pt idx="0">
                  <c:v>Mean</c:v>
                </c:pt>
              </c:strCache>
            </c:strRef>
          </c:tx>
          <c:cat>
            <c:numRef>
              <c:f>'West Lothian'!$C$47:$J$47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Lothian'!$C$50:$J$50</c:f>
              <c:numCache>
                <c:formatCode>#,##0</c:formatCode>
                <c:ptCount val="8"/>
                <c:pt idx="0">
                  <c:v>615.97</c:v>
                </c:pt>
                <c:pt idx="1">
                  <c:v>619.26</c:v>
                </c:pt>
                <c:pt idx="2">
                  <c:v>624.25</c:v>
                </c:pt>
                <c:pt idx="3">
                  <c:v>623.23</c:v>
                </c:pt>
                <c:pt idx="4">
                  <c:v>636.77</c:v>
                </c:pt>
                <c:pt idx="5">
                  <c:v>673.9</c:v>
                </c:pt>
                <c:pt idx="6">
                  <c:v>690.52</c:v>
                </c:pt>
                <c:pt idx="7">
                  <c:v>708.53</c:v>
                </c:pt>
              </c:numCache>
            </c:numRef>
          </c:val>
          <c:smooth val="0"/>
        </c:ser>
        <c:ser>
          <c:idx val="3"/>
          <c:order val="3"/>
          <c:tx>
            <c:strRef>
              <c:f>'West Lothian'!$B$51</c:f>
              <c:strCache>
                <c:ptCount val="1"/>
                <c:pt idx="0">
                  <c:v>Upper Quartile</c:v>
                </c:pt>
              </c:strCache>
            </c:strRef>
          </c:tx>
          <c:cat>
            <c:numRef>
              <c:f>'West Lothian'!$C$47:$J$47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Lothian'!$C$51:$J$51</c:f>
              <c:numCache>
                <c:formatCode>#,##0</c:formatCode>
                <c:ptCount val="8"/>
                <c:pt idx="0">
                  <c:v>650</c:v>
                </c:pt>
                <c:pt idx="1">
                  <c:v>650</c:v>
                </c:pt>
                <c:pt idx="2">
                  <c:v>650</c:v>
                </c:pt>
                <c:pt idx="3">
                  <c:v>675</c:v>
                </c:pt>
                <c:pt idx="4">
                  <c:v>675</c:v>
                </c:pt>
                <c:pt idx="5">
                  <c:v>725</c:v>
                </c:pt>
                <c:pt idx="6">
                  <c:v>775</c:v>
                </c:pt>
                <c:pt idx="7">
                  <c:v>775</c:v>
                </c:pt>
              </c:numCache>
            </c:numRef>
          </c:val>
          <c:smooth val="0"/>
        </c:ser>
        <c:dLbls>
          <c:showLegendKey val="0"/>
          <c:showVal val="0"/>
          <c:showCatName val="0"/>
          <c:showSerName val="0"/>
          <c:showPercent val="0"/>
          <c:showBubbleSize val="0"/>
        </c:dLbls>
        <c:marker val="1"/>
        <c:smooth val="0"/>
        <c:axId val="163612160"/>
        <c:axId val="163613696"/>
      </c:lineChart>
      <c:catAx>
        <c:axId val="163612160"/>
        <c:scaling>
          <c:orientation val="minMax"/>
        </c:scaling>
        <c:delete val="0"/>
        <c:axPos val="b"/>
        <c:numFmt formatCode="General" sourceLinked="1"/>
        <c:majorTickMark val="out"/>
        <c:minorTickMark val="none"/>
        <c:tickLblPos val="nextTo"/>
        <c:crossAx val="163613696"/>
        <c:crosses val="autoZero"/>
        <c:auto val="1"/>
        <c:lblAlgn val="ctr"/>
        <c:lblOffset val="100"/>
        <c:noMultiLvlLbl val="0"/>
      </c:catAx>
      <c:valAx>
        <c:axId val="163613696"/>
        <c:scaling>
          <c:orientation val="minMax"/>
          <c:min val="0"/>
        </c:scaling>
        <c:delete val="0"/>
        <c:axPos val="l"/>
        <c:majorGridlines/>
        <c:numFmt formatCode="#,##0" sourceLinked="1"/>
        <c:majorTickMark val="out"/>
        <c:minorTickMark val="none"/>
        <c:tickLblPos val="nextTo"/>
        <c:crossAx val="163612160"/>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19.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'West Lothian'!$N$48</c:f>
              <c:strCache>
                <c:ptCount val="1"/>
                <c:pt idx="0">
                  <c:v>Lower Quartile</c:v>
                </c:pt>
              </c:strCache>
            </c:strRef>
          </c:tx>
          <c:cat>
            <c:numRef>
              <c:f>'West Lothian'!$O$47:$V$47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Lothian'!$O$48:$V$48</c:f>
              <c:numCache>
                <c:formatCode>#,##0</c:formatCode>
                <c:ptCount val="8"/>
                <c:pt idx="0">
                  <c:v>750</c:v>
                </c:pt>
                <c:pt idx="1">
                  <c:v>745</c:v>
                </c:pt>
                <c:pt idx="2">
                  <c:v>750</c:v>
                </c:pt>
                <c:pt idx="3">
                  <c:v>795</c:v>
                </c:pt>
                <c:pt idx="4">
                  <c:v>795</c:v>
                </c:pt>
                <c:pt idx="5">
                  <c:v>810</c:v>
                </c:pt>
                <c:pt idx="6">
                  <c:v>825</c:v>
                </c:pt>
                <c:pt idx="7">
                  <c:v>862.5</c:v>
                </c:pt>
              </c:numCache>
            </c:numRef>
          </c:val>
          <c:smooth val="0"/>
        </c:ser>
        <c:ser>
          <c:idx val="1"/>
          <c:order val="1"/>
          <c:tx>
            <c:strRef>
              <c:f>'West Lothian'!$N$49</c:f>
              <c:strCache>
                <c:ptCount val="1"/>
                <c:pt idx="0">
                  <c:v>Median</c:v>
                </c:pt>
              </c:strCache>
            </c:strRef>
          </c:tx>
          <c:cat>
            <c:numRef>
              <c:f>'West Lothian'!$O$47:$V$47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Lothian'!$O$49:$V$49</c:f>
              <c:numCache>
                <c:formatCode>#,##0</c:formatCode>
                <c:ptCount val="8"/>
                <c:pt idx="0">
                  <c:v>825</c:v>
                </c:pt>
                <c:pt idx="1">
                  <c:v>800</c:v>
                </c:pt>
                <c:pt idx="2">
                  <c:v>850</c:v>
                </c:pt>
                <c:pt idx="3">
                  <c:v>850</c:v>
                </c:pt>
                <c:pt idx="4">
                  <c:v>862.5</c:v>
                </c:pt>
                <c:pt idx="5">
                  <c:v>935</c:v>
                </c:pt>
                <c:pt idx="6">
                  <c:v>895</c:v>
                </c:pt>
                <c:pt idx="7">
                  <c:v>950</c:v>
                </c:pt>
              </c:numCache>
            </c:numRef>
          </c:val>
          <c:smooth val="0"/>
        </c:ser>
        <c:ser>
          <c:idx val="2"/>
          <c:order val="2"/>
          <c:tx>
            <c:strRef>
              <c:f>'West Lothian'!$N$50</c:f>
              <c:strCache>
                <c:ptCount val="1"/>
                <c:pt idx="0">
                  <c:v>Mean</c:v>
                </c:pt>
              </c:strCache>
            </c:strRef>
          </c:tx>
          <c:cat>
            <c:numRef>
              <c:f>'West Lothian'!$O$47:$V$47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Lothian'!$O$50:$V$50</c:f>
              <c:numCache>
                <c:formatCode>#,##0</c:formatCode>
                <c:ptCount val="8"/>
                <c:pt idx="0">
                  <c:v>834.19</c:v>
                </c:pt>
                <c:pt idx="1">
                  <c:v>796.42</c:v>
                </c:pt>
                <c:pt idx="2">
                  <c:v>856.56</c:v>
                </c:pt>
                <c:pt idx="3">
                  <c:v>870.95</c:v>
                </c:pt>
                <c:pt idx="4">
                  <c:v>889.07</c:v>
                </c:pt>
                <c:pt idx="5">
                  <c:v>936.17</c:v>
                </c:pt>
                <c:pt idx="6">
                  <c:v>920.33</c:v>
                </c:pt>
                <c:pt idx="7">
                  <c:v>975.1</c:v>
                </c:pt>
              </c:numCache>
            </c:numRef>
          </c:val>
          <c:smooth val="0"/>
        </c:ser>
        <c:ser>
          <c:idx val="3"/>
          <c:order val="3"/>
          <c:tx>
            <c:strRef>
              <c:f>'West Lothian'!$N$51</c:f>
              <c:strCache>
                <c:ptCount val="1"/>
                <c:pt idx="0">
                  <c:v>Upper Quartile</c:v>
                </c:pt>
              </c:strCache>
            </c:strRef>
          </c:tx>
          <c:cat>
            <c:numRef>
              <c:f>'West Lothian'!$O$47:$V$47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Lothian'!$O$51:$V$51</c:f>
              <c:numCache>
                <c:formatCode>#,##0</c:formatCode>
                <c:ptCount val="8"/>
                <c:pt idx="0">
                  <c:v>875</c:v>
                </c:pt>
                <c:pt idx="1">
                  <c:v>875</c:v>
                </c:pt>
                <c:pt idx="2">
                  <c:v>895</c:v>
                </c:pt>
                <c:pt idx="3">
                  <c:v>940</c:v>
                </c:pt>
                <c:pt idx="4">
                  <c:v>950</c:v>
                </c:pt>
                <c:pt idx="5">
                  <c:v>1000</c:v>
                </c:pt>
                <c:pt idx="6">
                  <c:v>1000</c:v>
                </c:pt>
                <c:pt idx="7">
                  <c:v>1100</c:v>
                </c:pt>
              </c:numCache>
            </c:numRef>
          </c:val>
          <c:smooth val="0"/>
        </c:ser>
        <c:dLbls>
          <c:showLegendKey val="0"/>
          <c:showVal val="0"/>
          <c:showCatName val="0"/>
          <c:showSerName val="0"/>
          <c:showPercent val="0"/>
          <c:showBubbleSize val="0"/>
        </c:dLbls>
        <c:marker val="1"/>
        <c:smooth val="0"/>
        <c:axId val="163718272"/>
        <c:axId val="163719808"/>
      </c:lineChart>
      <c:catAx>
        <c:axId val="163718272"/>
        <c:scaling>
          <c:orientation val="minMax"/>
        </c:scaling>
        <c:delete val="0"/>
        <c:axPos val="b"/>
        <c:numFmt formatCode="General" sourceLinked="1"/>
        <c:majorTickMark val="out"/>
        <c:minorTickMark val="none"/>
        <c:tickLblPos val="nextTo"/>
        <c:crossAx val="163719808"/>
        <c:crosses val="autoZero"/>
        <c:auto val="1"/>
        <c:lblAlgn val="ctr"/>
        <c:lblOffset val="100"/>
        <c:noMultiLvlLbl val="0"/>
      </c:catAx>
      <c:valAx>
        <c:axId val="163719808"/>
        <c:scaling>
          <c:orientation val="minMax"/>
          <c:min val="0"/>
        </c:scaling>
        <c:delete val="0"/>
        <c:axPos val="l"/>
        <c:majorGridlines/>
        <c:numFmt formatCode="#,##0" sourceLinked="1"/>
        <c:majorTickMark val="out"/>
        <c:minorTickMark val="none"/>
        <c:tickLblPos val="nextTo"/>
        <c:crossAx val="16371827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20.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'West Lothian'!$B$70</c:f>
              <c:strCache>
                <c:ptCount val="1"/>
                <c:pt idx="0">
                  <c:v>Lower Quartile</c:v>
                </c:pt>
              </c:strCache>
            </c:strRef>
          </c:tx>
          <c:cat>
            <c:numRef>
              <c:f>'West Lothian'!$C$69:$J$69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Lothian'!$C$70:$J$70</c:f>
              <c:numCache>
                <c:formatCode>#,##0</c:formatCode>
                <c:ptCount val="8"/>
                <c:pt idx="0">
                  <c:v>240</c:v>
                </c:pt>
                <c:pt idx="1">
                  <c:v>235</c:v>
                </c:pt>
                <c:pt idx="2">
                  <c:v>250</c:v>
                </c:pt>
                <c:pt idx="3">
                  <c:v>250.47</c:v>
                </c:pt>
                <c:pt idx="4">
                  <c:v>260</c:v>
                </c:pt>
                <c:pt idx="5">
                  <c:v>250.89</c:v>
                </c:pt>
                <c:pt idx="6">
                  <c:v>275</c:v>
                </c:pt>
                <c:pt idx="7">
                  <c:v>275</c:v>
                </c:pt>
              </c:numCache>
            </c:numRef>
          </c:val>
          <c:smooth val="0"/>
        </c:ser>
        <c:ser>
          <c:idx val="1"/>
          <c:order val="1"/>
          <c:tx>
            <c:strRef>
              <c:f>'West Lothian'!$B$71</c:f>
              <c:strCache>
                <c:ptCount val="1"/>
                <c:pt idx="0">
                  <c:v>Median</c:v>
                </c:pt>
              </c:strCache>
            </c:strRef>
          </c:tx>
          <c:cat>
            <c:numRef>
              <c:f>'West Lothian'!$C$69:$J$69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Lothian'!$C$71:$J$71</c:f>
              <c:numCache>
                <c:formatCode>#,##0</c:formatCode>
                <c:ptCount val="8"/>
                <c:pt idx="0">
                  <c:v>285</c:v>
                </c:pt>
                <c:pt idx="1">
                  <c:v>281.67</c:v>
                </c:pt>
                <c:pt idx="2">
                  <c:v>275</c:v>
                </c:pt>
                <c:pt idx="3">
                  <c:v>275</c:v>
                </c:pt>
                <c:pt idx="4">
                  <c:v>285</c:v>
                </c:pt>
                <c:pt idx="5">
                  <c:v>300</c:v>
                </c:pt>
                <c:pt idx="6">
                  <c:v>325</c:v>
                </c:pt>
                <c:pt idx="7">
                  <c:v>325</c:v>
                </c:pt>
              </c:numCache>
            </c:numRef>
          </c:val>
          <c:smooth val="0"/>
        </c:ser>
        <c:ser>
          <c:idx val="2"/>
          <c:order val="2"/>
          <c:tx>
            <c:strRef>
              <c:f>'West Lothian'!$B$72</c:f>
              <c:strCache>
                <c:ptCount val="1"/>
                <c:pt idx="0">
                  <c:v>Mean</c:v>
                </c:pt>
              </c:strCache>
            </c:strRef>
          </c:tx>
          <c:cat>
            <c:numRef>
              <c:f>'West Lothian'!$C$69:$J$69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Lothian'!$C$72:$J$72</c:f>
              <c:numCache>
                <c:formatCode>#,##0</c:formatCode>
                <c:ptCount val="8"/>
                <c:pt idx="0">
                  <c:v>278.75</c:v>
                </c:pt>
                <c:pt idx="1">
                  <c:v>274.61</c:v>
                </c:pt>
                <c:pt idx="2">
                  <c:v>274.07</c:v>
                </c:pt>
                <c:pt idx="3">
                  <c:v>287.04000000000002</c:v>
                </c:pt>
                <c:pt idx="4">
                  <c:v>293.83</c:v>
                </c:pt>
                <c:pt idx="5">
                  <c:v>298.56</c:v>
                </c:pt>
                <c:pt idx="6">
                  <c:v>318.32</c:v>
                </c:pt>
                <c:pt idx="7">
                  <c:v>331.66</c:v>
                </c:pt>
              </c:numCache>
            </c:numRef>
          </c:val>
          <c:smooth val="0"/>
        </c:ser>
        <c:ser>
          <c:idx val="3"/>
          <c:order val="3"/>
          <c:tx>
            <c:strRef>
              <c:f>'West Lothian'!$B$73</c:f>
              <c:strCache>
                <c:ptCount val="1"/>
                <c:pt idx="0">
                  <c:v>Upper Quartile</c:v>
                </c:pt>
              </c:strCache>
            </c:strRef>
          </c:tx>
          <c:cat>
            <c:numRef>
              <c:f>'West Lothian'!$C$69:$J$69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Lothian'!$C$73:$J$73</c:f>
              <c:numCache>
                <c:formatCode>#,##0</c:formatCode>
                <c:ptCount val="8"/>
                <c:pt idx="0">
                  <c:v>315</c:v>
                </c:pt>
                <c:pt idx="1">
                  <c:v>304.17</c:v>
                </c:pt>
                <c:pt idx="2">
                  <c:v>295</c:v>
                </c:pt>
                <c:pt idx="3">
                  <c:v>325</c:v>
                </c:pt>
                <c:pt idx="4">
                  <c:v>325</c:v>
                </c:pt>
                <c:pt idx="5">
                  <c:v>355</c:v>
                </c:pt>
                <c:pt idx="6">
                  <c:v>359.52</c:v>
                </c:pt>
                <c:pt idx="7">
                  <c:v>359.52</c:v>
                </c:pt>
              </c:numCache>
            </c:numRef>
          </c:val>
          <c:smooth val="0"/>
        </c:ser>
        <c:dLbls>
          <c:showLegendKey val="0"/>
          <c:showVal val="0"/>
          <c:showCatName val="0"/>
          <c:showSerName val="0"/>
          <c:showPercent val="0"/>
          <c:showBubbleSize val="0"/>
        </c:dLbls>
        <c:marker val="1"/>
        <c:smooth val="0"/>
        <c:axId val="163758848"/>
        <c:axId val="163760384"/>
      </c:lineChart>
      <c:catAx>
        <c:axId val="163758848"/>
        <c:scaling>
          <c:orientation val="minMax"/>
        </c:scaling>
        <c:delete val="0"/>
        <c:axPos val="b"/>
        <c:numFmt formatCode="General" sourceLinked="1"/>
        <c:majorTickMark val="out"/>
        <c:minorTickMark val="none"/>
        <c:tickLblPos val="nextTo"/>
        <c:crossAx val="163760384"/>
        <c:crosses val="autoZero"/>
        <c:auto val="1"/>
        <c:lblAlgn val="ctr"/>
        <c:lblOffset val="100"/>
        <c:noMultiLvlLbl val="0"/>
      </c:catAx>
      <c:valAx>
        <c:axId val="163760384"/>
        <c:scaling>
          <c:orientation val="minMax"/>
          <c:min val="0"/>
        </c:scaling>
        <c:delete val="0"/>
        <c:axPos val="l"/>
        <c:majorGridlines/>
        <c:numFmt formatCode="#,##0" sourceLinked="1"/>
        <c:majorTickMark val="out"/>
        <c:minorTickMark val="none"/>
        <c:tickLblPos val="nextTo"/>
        <c:crossAx val="163758848"/>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21.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percentStacked"/>
        <c:varyColors val="0"/>
        <c:ser>
          <c:idx val="0"/>
          <c:order val="0"/>
          <c:tx>
            <c:strRef>
              <c:f>'West Lothian'!$N$70:$P$70</c:f>
              <c:strCache>
                <c:ptCount val="1"/>
                <c:pt idx="0">
                  <c:v>1 Bedroom </c:v>
                </c:pt>
              </c:strCache>
            </c:strRef>
          </c:tx>
          <c:invertIfNegative val="0"/>
          <c:cat>
            <c:numRef>
              <c:f>'West 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Lothian'!$Q$70:$X$70</c:f>
              <c:numCache>
                <c:formatCode>0</c:formatCode>
                <c:ptCount val="8"/>
                <c:pt idx="0">
                  <c:v>107</c:v>
                </c:pt>
                <c:pt idx="1">
                  <c:v>104</c:v>
                </c:pt>
                <c:pt idx="2">
                  <c:v>67</c:v>
                </c:pt>
                <c:pt idx="3">
                  <c:v>104</c:v>
                </c:pt>
                <c:pt idx="4">
                  <c:v>96</c:v>
                </c:pt>
                <c:pt idx="5">
                  <c:v>103</c:v>
                </c:pt>
                <c:pt idx="6">
                  <c:v>93</c:v>
                </c:pt>
                <c:pt idx="7">
                  <c:v>103</c:v>
                </c:pt>
              </c:numCache>
            </c:numRef>
          </c:val>
        </c:ser>
        <c:ser>
          <c:idx val="1"/>
          <c:order val="1"/>
          <c:tx>
            <c:strRef>
              <c:f>'West Lothian'!$N$71:$P$71</c:f>
              <c:strCache>
                <c:ptCount val="1"/>
                <c:pt idx="0">
                  <c:v>2 Bedrooms</c:v>
                </c:pt>
              </c:strCache>
            </c:strRef>
          </c:tx>
          <c:invertIfNegative val="0"/>
          <c:cat>
            <c:numRef>
              <c:f>'West 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Lothian'!$Q$71:$X$71</c:f>
              <c:numCache>
                <c:formatCode>0</c:formatCode>
                <c:ptCount val="8"/>
                <c:pt idx="0">
                  <c:v>417</c:v>
                </c:pt>
                <c:pt idx="1">
                  <c:v>362</c:v>
                </c:pt>
                <c:pt idx="2">
                  <c:v>265</c:v>
                </c:pt>
                <c:pt idx="3">
                  <c:v>358</c:v>
                </c:pt>
                <c:pt idx="4">
                  <c:v>338</c:v>
                </c:pt>
                <c:pt idx="5">
                  <c:v>380</c:v>
                </c:pt>
                <c:pt idx="6">
                  <c:v>385</c:v>
                </c:pt>
                <c:pt idx="7">
                  <c:v>396</c:v>
                </c:pt>
              </c:numCache>
            </c:numRef>
          </c:val>
        </c:ser>
        <c:ser>
          <c:idx val="2"/>
          <c:order val="2"/>
          <c:tx>
            <c:strRef>
              <c:f>'West Lothian'!$N$72:$P$72</c:f>
              <c:strCache>
                <c:ptCount val="1"/>
                <c:pt idx="0">
                  <c:v>3 Bedrooms</c:v>
                </c:pt>
              </c:strCache>
            </c:strRef>
          </c:tx>
          <c:invertIfNegative val="0"/>
          <c:cat>
            <c:numRef>
              <c:f>'West 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Lothian'!$Q$72:$X$72</c:f>
              <c:numCache>
                <c:formatCode>0</c:formatCode>
                <c:ptCount val="8"/>
                <c:pt idx="0">
                  <c:v>211</c:v>
                </c:pt>
                <c:pt idx="1">
                  <c:v>219</c:v>
                </c:pt>
                <c:pt idx="2">
                  <c:v>173</c:v>
                </c:pt>
                <c:pt idx="3">
                  <c:v>183</c:v>
                </c:pt>
                <c:pt idx="4">
                  <c:v>143</c:v>
                </c:pt>
                <c:pt idx="5">
                  <c:v>173</c:v>
                </c:pt>
                <c:pt idx="6">
                  <c:v>131</c:v>
                </c:pt>
                <c:pt idx="7">
                  <c:v>133</c:v>
                </c:pt>
              </c:numCache>
            </c:numRef>
          </c:val>
        </c:ser>
        <c:ser>
          <c:idx val="3"/>
          <c:order val="3"/>
          <c:tx>
            <c:strRef>
              <c:f>'West Lothian'!$N$73:$P$73</c:f>
              <c:strCache>
                <c:ptCount val="1"/>
                <c:pt idx="0">
                  <c:v>4 Bedrooms</c:v>
                </c:pt>
              </c:strCache>
            </c:strRef>
          </c:tx>
          <c:invertIfNegative val="0"/>
          <c:cat>
            <c:numRef>
              <c:f>'West 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Lothian'!$Q$73:$X$73</c:f>
              <c:numCache>
                <c:formatCode>0</c:formatCode>
                <c:ptCount val="8"/>
                <c:pt idx="0">
                  <c:v>80</c:v>
                </c:pt>
                <c:pt idx="1">
                  <c:v>74</c:v>
                </c:pt>
                <c:pt idx="2">
                  <c:v>62</c:v>
                </c:pt>
                <c:pt idx="3">
                  <c:v>63</c:v>
                </c:pt>
                <c:pt idx="4">
                  <c:v>54</c:v>
                </c:pt>
                <c:pt idx="5">
                  <c:v>60</c:v>
                </c:pt>
                <c:pt idx="6">
                  <c:v>46</c:v>
                </c:pt>
                <c:pt idx="7">
                  <c:v>48</c:v>
                </c:pt>
              </c:numCache>
            </c:numRef>
          </c:val>
        </c:ser>
        <c:ser>
          <c:idx val="4"/>
          <c:order val="4"/>
          <c:tx>
            <c:strRef>
              <c:f>'West Lothian'!$N$74:$P$74</c:f>
              <c:strCache>
                <c:ptCount val="1"/>
                <c:pt idx="0">
                  <c:v>1 Bedroom Shared</c:v>
                </c:pt>
              </c:strCache>
            </c:strRef>
          </c:tx>
          <c:invertIfNegative val="0"/>
          <c:cat>
            <c:numRef>
              <c:f>'West Lothian'!$Q$69:$X$69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Lothian'!$Q$74:$X$74</c:f>
              <c:numCache>
                <c:formatCode>0</c:formatCode>
                <c:ptCount val="8"/>
                <c:pt idx="0">
                  <c:v>41</c:v>
                </c:pt>
                <c:pt idx="1">
                  <c:v>64</c:v>
                </c:pt>
                <c:pt idx="2">
                  <c:v>39</c:v>
                </c:pt>
                <c:pt idx="3">
                  <c:v>65</c:v>
                </c:pt>
                <c:pt idx="4">
                  <c:v>65</c:v>
                </c:pt>
                <c:pt idx="5">
                  <c:v>70</c:v>
                </c:pt>
                <c:pt idx="6">
                  <c:v>70</c:v>
                </c:pt>
                <c:pt idx="7">
                  <c:v>75</c:v>
                </c:pt>
              </c:numCache>
            </c:numRef>
          </c:val>
        </c:ser>
        <c:dLbls>
          <c:showLegendKey val="0"/>
          <c:showVal val="0"/>
          <c:showCatName val="0"/>
          <c:showSerName val="0"/>
          <c:showPercent val="0"/>
          <c:showBubbleSize val="0"/>
        </c:dLbls>
        <c:gapWidth val="150"/>
        <c:overlap val="100"/>
        <c:axId val="166675584"/>
        <c:axId val="166677120"/>
      </c:barChart>
      <c:catAx>
        <c:axId val="166675584"/>
        <c:scaling>
          <c:orientation val="minMax"/>
        </c:scaling>
        <c:delete val="0"/>
        <c:axPos val="b"/>
        <c:numFmt formatCode="General" sourceLinked="1"/>
        <c:majorTickMark val="out"/>
        <c:minorTickMark val="none"/>
        <c:tickLblPos val="nextTo"/>
        <c:crossAx val="166677120"/>
        <c:crosses val="autoZero"/>
        <c:auto val="1"/>
        <c:lblAlgn val="ctr"/>
        <c:lblOffset val="100"/>
        <c:noMultiLvlLbl val="0"/>
      </c:catAx>
      <c:valAx>
        <c:axId val="166677120"/>
        <c:scaling>
          <c:orientation val="minMax"/>
        </c:scaling>
        <c:delete val="0"/>
        <c:axPos val="l"/>
        <c:majorGridlines/>
        <c:numFmt formatCode="0%" sourceLinked="1"/>
        <c:majorTickMark val="out"/>
        <c:minorTickMark val="none"/>
        <c:tickLblPos val="nextTo"/>
        <c:crossAx val="166675584"/>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harts/chart522.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sz="1400"/>
            </a:pPr>
            <a:r>
              <a:rPr lang="en-US" sz="1400" b="1" i="0" baseline="0">
                <a:effectLst/>
              </a:rPr>
              <a:t>2 bedroom average (mean) monthly rents (£)</a:t>
            </a:r>
            <a:endParaRPr lang="en-GB" sz="1400">
              <a:effectLst/>
            </a:endParaRPr>
          </a:p>
        </c:rich>
      </c:tx>
      <c:overlay val="0"/>
    </c:title>
    <c:autoTitleDeleted val="0"/>
    <c:plotArea>
      <c:layout/>
      <c:lineChart>
        <c:grouping val="standard"/>
        <c:varyColors val="0"/>
        <c:ser>
          <c:idx val="0"/>
          <c:order val="0"/>
          <c:tx>
            <c:strRef>
              <c:f>'West Lothian'!$AI$93</c:f>
              <c:strCache>
                <c:ptCount val="1"/>
                <c:pt idx="0">
                  <c:v>Scotland</c:v>
                </c:pt>
              </c:strCache>
            </c:strRef>
          </c:tx>
          <c:dLbls>
            <c:dLbl>
              <c:idx val="0"/>
              <c:layout>
                <c:manualLayout>
                  <c:x val="-6.0176040000276994E-2"/>
                  <c:y val="-3.856125192577841E-2"/>
                </c:manualLayout>
              </c:layout>
              <c:dLblPos val="r"/>
              <c:showLegendKey val="0"/>
              <c:showVal val="1"/>
              <c:showCatName val="0"/>
              <c:showSerName val="0"/>
              <c:showPercent val="0"/>
              <c:showBubbleSize val="0"/>
            </c:dLbl>
            <c:dLbl>
              <c:idx val="1"/>
              <c:layout>
                <c:manualLayout>
                  <c:x val="-6.017604000027698E-2"/>
                  <c:y val="-6.5280206394155368E-2"/>
                </c:manualLayout>
              </c:layout>
              <c:dLblPos val="r"/>
              <c:showLegendKey val="0"/>
              <c:showVal val="1"/>
              <c:showCatName val="0"/>
              <c:showSerName val="0"/>
              <c:showPercent val="0"/>
              <c:showBubbleSize val="0"/>
            </c:dLbl>
            <c:dLbl>
              <c:idx val="2"/>
              <c:layout>
                <c:manualLayout>
                  <c:x val="-6.0176040000277008E-2"/>
                  <c:y val="-6.1463212898672952E-2"/>
                </c:manualLayout>
              </c:layout>
              <c:dLblPos val="r"/>
              <c:showLegendKey val="0"/>
              <c:showVal val="1"/>
              <c:showCatName val="0"/>
              <c:showSerName val="0"/>
              <c:showPercent val="0"/>
              <c:showBubbleSize val="0"/>
            </c:dLbl>
            <c:dLbl>
              <c:idx val="7"/>
              <c:layout>
                <c:manualLayout>
                  <c:x val="-5.4657996246511402E-2"/>
                  <c:y val="-3.856125192577841E-2"/>
                </c:manualLayout>
              </c:layout>
              <c:dLblPos val="r"/>
              <c:showLegendKey val="0"/>
              <c:showVal val="1"/>
              <c:showCatName val="0"/>
              <c:showSerName val="0"/>
              <c:showPercent val="0"/>
              <c:showBubbleSize val="0"/>
            </c:dLbl>
            <c:dLblPos val="t"/>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Lothian'!$AJ$93:$AQ$93</c:f>
              <c:numCache>
                <c:formatCode>#,##0</c:formatCode>
                <c:ptCount val="8"/>
                <c:pt idx="0">
                  <c:v>536.27</c:v>
                </c:pt>
                <c:pt idx="1">
                  <c:v>546.41999999999996</c:v>
                </c:pt>
                <c:pt idx="2">
                  <c:v>552.89</c:v>
                </c:pt>
                <c:pt idx="3">
                  <c:v>575.84</c:v>
                </c:pt>
                <c:pt idx="4">
                  <c:v>596.45000000000005</c:v>
                </c:pt>
                <c:pt idx="5">
                  <c:v>609.52</c:v>
                </c:pt>
                <c:pt idx="6">
                  <c:v>615.64</c:v>
                </c:pt>
                <c:pt idx="7">
                  <c:v>642.79999999999995</c:v>
                </c:pt>
              </c:numCache>
            </c:numRef>
          </c:val>
          <c:smooth val="0"/>
        </c:ser>
        <c:ser>
          <c:idx val="1"/>
          <c:order val="1"/>
          <c:tx>
            <c:strRef>
              <c:f>'West Lothian'!$AI$94</c:f>
              <c:strCache>
                <c:ptCount val="1"/>
                <c:pt idx="0">
                  <c:v>West Lothian</c:v>
                </c:pt>
              </c:strCache>
            </c:strRef>
          </c:tx>
          <c:dLbls>
            <c:dLbl>
              <c:idx val="5"/>
              <c:layout>
                <c:manualLayout>
                  <c:x val="-6.0176040000277008E-2"/>
                  <c:y val="6.1463212898672952E-2"/>
                </c:manualLayout>
              </c:layout>
              <c:dLblPos val="r"/>
              <c:showLegendKey val="0"/>
              <c:showVal val="1"/>
              <c:showCatName val="0"/>
              <c:showSerName val="0"/>
              <c:showPercent val="0"/>
              <c:showBubbleSize val="0"/>
            </c:dLbl>
            <c:dLbl>
              <c:idx val="6"/>
              <c:layout>
                <c:manualLayout>
                  <c:x val="-6.0176040000277008E-2"/>
                  <c:y val="5.0012232412225681E-2"/>
                </c:manualLayout>
              </c:layout>
              <c:dLblPos val="r"/>
              <c:showLegendKey val="0"/>
              <c:showVal val="1"/>
              <c:showCatName val="0"/>
              <c:showSerName val="0"/>
              <c:showPercent val="0"/>
              <c:showBubbleSize val="0"/>
            </c:dLbl>
            <c:dLblPos val="b"/>
            <c:showLegendKey val="0"/>
            <c:showVal val="1"/>
            <c:showCatName val="0"/>
            <c:showSerName val="0"/>
            <c:showPercent val="0"/>
            <c:showBubbleSize val="0"/>
            <c:showLeaderLines val="0"/>
          </c:dLbls>
          <c:cat>
            <c:numRef>
              <c:f>'NEW BRMA PROFILE MASTER'!$AA$72:$AH$72</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Lothian'!$AJ$94:$AQ$94</c:f>
              <c:numCache>
                <c:formatCode>0</c:formatCode>
                <c:ptCount val="8"/>
                <c:pt idx="0">
                  <c:v>527.37</c:v>
                </c:pt>
                <c:pt idx="1">
                  <c:v>525.86</c:v>
                </c:pt>
                <c:pt idx="2">
                  <c:v>527.74</c:v>
                </c:pt>
                <c:pt idx="3">
                  <c:v>536.71</c:v>
                </c:pt>
                <c:pt idx="4">
                  <c:v>542.6</c:v>
                </c:pt>
                <c:pt idx="5">
                  <c:v>559.54</c:v>
                </c:pt>
                <c:pt idx="6">
                  <c:v>577.79999999999995</c:v>
                </c:pt>
                <c:pt idx="7">
                  <c:v>598.79</c:v>
                </c:pt>
              </c:numCache>
            </c:numRef>
          </c:val>
          <c:smooth val="0"/>
        </c:ser>
        <c:dLbls>
          <c:showLegendKey val="0"/>
          <c:showVal val="0"/>
          <c:showCatName val="0"/>
          <c:showSerName val="0"/>
          <c:showPercent val="0"/>
          <c:showBubbleSize val="0"/>
        </c:dLbls>
        <c:marker val="1"/>
        <c:smooth val="0"/>
        <c:axId val="166735872"/>
        <c:axId val="166737408"/>
      </c:lineChart>
      <c:catAx>
        <c:axId val="166735872"/>
        <c:scaling>
          <c:orientation val="minMax"/>
        </c:scaling>
        <c:delete val="0"/>
        <c:axPos val="b"/>
        <c:numFmt formatCode="General" sourceLinked="1"/>
        <c:majorTickMark val="out"/>
        <c:minorTickMark val="none"/>
        <c:tickLblPos val="nextTo"/>
        <c:crossAx val="166737408"/>
        <c:crosses val="autoZero"/>
        <c:auto val="1"/>
        <c:lblAlgn val="ctr"/>
        <c:lblOffset val="100"/>
        <c:noMultiLvlLbl val="0"/>
      </c:catAx>
      <c:valAx>
        <c:axId val="166737408"/>
        <c:scaling>
          <c:orientation val="minMax"/>
        </c:scaling>
        <c:delete val="0"/>
        <c:axPos val="l"/>
        <c:majorGridlines/>
        <c:numFmt formatCode="#,##0" sourceLinked="1"/>
        <c:majorTickMark val="out"/>
        <c:minorTickMark val="none"/>
        <c:tickLblPos val="nextTo"/>
        <c:crossAx val="166735872"/>
        <c:crosses val="autoZero"/>
        <c:crossBetween val="between"/>
      </c:valAx>
    </c:plotArea>
    <c:legend>
      <c:legendPos val="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523.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1320457367364E-2"/>
          <c:y val="3.6282130397650415E-2"/>
          <c:w val="0.89784468414749585"/>
          <c:h val="0.84619934329065494"/>
        </c:manualLayout>
      </c:layout>
      <c:lineChart>
        <c:grouping val="standard"/>
        <c:varyColors val="0"/>
        <c:ser>
          <c:idx val="0"/>
          <c:order val="0"/>
          <c:tx>
            <c:strRef>
              <c:f>'West Lothian'!$B$26</c:f>
              <c:strCache>
                <c:ptCount val="1"/>
                <c:pt idx="0">
                  <c:v>Lower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Lothian'!$C$26:$J$26</c:f>
              <c:numCache>
                <c:formatCode>#,##0</c:formatCode>
                <c:ptCount val="8"/>
                <c:pt idx="0">
                  <c:v>400</c:v>
                </c:pt>
                <c:pt idx="1">
                  <c:v>425</c:v>
                </c:pt>
                <c:pt idx="2">
                  <c:v>425</c:v>
                </c:pt>
                <c:pt idx="3">
                  <c:v>400</c:v>
                </c:pt>
                <c:pt idx="4">
                  <c:v>425</c:v>
                </c:pt>
                <c:pt idx="5">
                  <c:v>425</c:v>
                </c:pt>
                <c:pt idx="6">
                  <c:v>450</c:v>
                </c:pt>
                <c:pt idx="7">
                  <c:v>450</c:v>
                </c:pt>
              </c:numCache>
            </c:numRef>
          </c:val>
          <c:smooth val="0"/>
        </c:ser>
        <c:ser>
          <c:idx val="1"/>
          <c:order val="1"/>
          <c:tx>
            <c:strRef>
              <c:f>'West Lothian'!$B$27</c:f>
              <c:strCache>
                <c:ptCount val="1"/>
                <c:pt idx="0">
                  <c:v>Median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Lothian'!$C$27:$J$27</c:f>
              <c:numCache>
                <c:formatCode>#,##0</c:formatCode>
                <c:ptCount val="8"/>
                <c:pt idx="0">
                  <c:v>425</c:v>
                </c:pt>
                <c:pt idx="1">
                  <c:v>435</c:v>
                </c:pt>
                <c:pt idx="2">
                  <c:v>435</c:v>
                </c:pt>
                <c:pt idx="3">
                  <c:v>435</c:v>
                </c:pt>
                <c:pt idx="4">
                  <c:v>450</c:v>
                </c:pt>
                <c:pt idx="5">
                  <c:v>450</c:v>
                </c:pt>
                <c:pt idx="6">
                  <c:v>475</c:v>
                </c:pt>
                <c:pt idx="7">
                  <c:v>480</c:v>
                </c:pt>
              </c:numCache>
            </c:numRef>
          </c:val>
          <c:smooth val="0"/>
        </c:ser>
        <c:ser>
          <c:idx val="2"/>
          <c:order val="2"/>
          <c:tx>
            <c:strRef>
              <c:f>'West Lothian'!$B$28</c:f>
              <c:strCache>
                <c:ptCount val="1"/>
                <c:pt idx="0">
                  <c:v>Mean</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Lothian'!$C$28:$J$28</c:f>
              <c:numCache>
                <c:formatCode>#,##0</c:formatCode>
                <c:ptCount val="8"/>
                <c:pt idx="0">
                  <c:v>428.18</c:v>
                </c:pt>
                <c:pt idx="1">
                  <c:v>435.58</c:v>
                </c:pt>
                <c:pt idx="2">
                  <c:v>435.6</c:v>
                </c:pt>
                <c:pt idx="3">
                  <c:v>433.11</c:v>
                </c:pt>
                <c:pt idx="4">
                  <c:v>448.15</c:v>
                </c:pt>
                <c:pt idx="5">
                  <c:v>445.29</c:v>
                </c:pt>
                <c:pt idx="6">
                  <c:v>469.89</c:v>
                </c:pt>
                <c:pt idx="7">
                  <c:v>477.15</c:v>
                </c:pt>
              </c:numCache>
            </c:numRef>
          </c:val>
          <c:smooth val="0"/>
        </c:ser>
        <c:ser>
          <c:idx val="3"/>
          <c:order val="3"/>
          <c:tx>
            <c:strRef>
              <c:f>'West Lothian'!$B$29</c:f>
              <c:strCache>
                <c:ptCount val="1"/>
                <c:pt idx="0">
                  <c:v>Upper Quartile</c:v>
                </c:pt>
              </c:strCache>
            </c:strRef>
          </c:tx>
          <c:cat>
            <c:numRef>
              <c:f>'NEW BRMA PROFILE MASTER'!$C$5:$J$5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Lothian'!$C$29:$J$29</c:f>
              <c:numCache>
                <c:formatCode>#,##0</c:formatCode>
                <c:ptCount val="8"/>
                <c:pt idx="0">
                  <c:v>450</c:v>
                </c:pt>
                <c:pt idx="1">
                  <c:v>450</c:v>
                </c:pt>
                <c:pt idx="2">
                  <c:v>450</c:v>
                </c:pt>
                <c:pt idx="3">
                  <c:v>450</c:v>
                </c:pt>
                <c:pt idx="4">
                  <c:v>475</c:v>
                </c:pt>
                <c:pt idx="5">
                  <c:v>475</c:v>
                </c:pt>
                <c:pt idx="6">
                  <c:v>495</c:v>
                </c:pt>
                <c:pt idx="7">
                  <c:v>500</c:v>
                </c:pt>
              </c:numCache>
            </c:numRef>
          </c:val>
          <c:smooth val="0"/>
        </c:ser>
        <c:dLbls>
          <c:showLegendKey val="0"/>
          <c:showVal val="0"/>
          <c:showCatName val="0"/>
          <c:showSerName val="0"/>
          <c:showPercent val="0"/>
          <c:showBubbleSize val="0"/>
        </c:dLbls>
        <c:marker val="1"/>
        <c:smooth val="0"/>
        <c:axId val="166789120"/>
        <c:axId val="166790656"/>
      </c:lineChart>
      <c:catAx>
        <c:axId val="166789120"/>
        <c:scaling>
          <c:orientation val="minMax"/>
        </c:scaling>
        <c:delete val="0"/>
        <c:axPos val="b"/>
        <c:numFmt formatCode="General" sourceLinked="1"/>
        <c:majorTickMark val="out"/>
        <c:minorTickMark val="none"/>
        <c:tickLblPos val="nextTo"/>
        <c:crossAx val="166790656"/>
        <c:crosses val="autoZero"/>
        <c:auto val="1"/>
        <c:lblAlgn val="ctr"/>
        <c:lblOffset val="100"/>
        <c:noMultiLvlLbl val="0"/>
      </c:catAx>
      <c:valAx>
        <c:axId val="166790656"/>
        <c:scaling>
          <c:orientation val="minMax"/>
          <c:min val="0"/>
        </c:scaling>
        <c:delete val="0"/>
        <c:axPos val="l"/>
        <c:majorGridlines/>
        <c:numFmt formatCode="#,##0" sourceLinked="1"/>
        <c:majorTickMark val="out"/>
        <c:minorTickMark val="none"/>
        <c:tickLblPos val="nextTo"/>
        <c:crossAx val="166789120"/>
        <c:crosses val="autoZero"/>
        <c:crossBetween val="between"/>
      </c:valAx>
    </c:plotArea>
    <c:legend>
      <c:legendPos val="t"/>
      <c:layout>
        <c:manualLayout>
          <c:xMode val="edge"/>
          <c:yMode val="edge"/>
          <c:x val="0.12233176664018366"/>
          <c:y val="0.6942866817435156"/>
          <c:w val="0.79426572298517595"/>
          <c:h val="0.13746735461420537"/>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24.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3008875112120799E-2"/>
          <c:w val="0.8794296197305207"/>
          <c:h val="0.85853059353962713"/>
        </c:manualLayout>
      </c:layout>
      <c:lineChart>
        <c:grouping val="standard"/>
        <c:varyColors val="0"/>
        <c:ser>
          <c:idx val="0"/>
          <c:order val="0"/>
          <c:tx>
            <c:strRef>
              <c:f>'West Lothian'!$N$26</c:f>
              <c:strCache>
                <c:ptCount val="1"/>
                <c:pt idx="0">
                  <c:v>Lower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Lothian'!$O$26:$V$26</c:f>
              <c:numCache>
                <c:formatCode>#,##0</c:formatCode>
                <c:ptCount val="8"/>
                <c:pt idx="0">
                  <c:v>500</c:v>
                </c:pt>
                <c:pt idx="1">
                  <c:v>495</c:v>
                </c:pt>
                <c:pt idx="2">
                  <c:v>495</c:v>
                </c:pt>
                <c:pt idx="3">
                  <c:v>500</c:v>
                </c:pt>
                <c:pt idx="4">
                  <c:v>500</c:v>
                </c:pt>
                <c:pt idx="5">
                  <c:v>525</c:v>
                </c:pt>
                <c:pt idx="6">
                  <c:v>550</c:v>
                </c:pt>
                <c:pt idx="7">
                  <c:v>560</c:v>
                </c:pt>
              </c:numCache>
            </c:numRef>
          </c:val>
          <c:smooth val="0"/>
        </c:ser>
        <c:ser>
          <c:idx val="1"/>
          <c:order val="1"/>
          <c:tx>
            <c:strRef>
              <c:f>'West Lothian'!$N$27</c:f>
              <c:strCache>
                <c:ptCount val="1"/>
                <c:pt idx="0">
                  <c:v>Median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Lothian'!$O$27:$V$27</c:f>
              <c:numCache>
                <c:formatCode>#,##0</c:formatCode>
                <c:ptCount val="8"/>
                <c:pt idx="0">
                  <c:v>525</c:v>
                </c:pt>
                <c:pt idx="1">
                  <c:v>525</c:v>
                </c:pt>
                <c:pt idx="2">
                  <c:v>525</c:v>
                </c:pt>
                <c:pt idx="3">
                  <c:v>529</c:v>
                </c:pt>
                <c:pt idx="4">
                  <c:v>542.5</c:v>
                </c:pt>
                <c:pt idx="5">
                  <c:v>550</c:v>
                </c:pt>
                <c:pt idx="6">
                  <c:v>575</c:v>
                </c:pt>
                <c:pt idx="7">
                  <c:v>595</c:v>
                </c:pt>
              </c:numCache>
            </c:numRef>
          </c:val>
          <c:smooth val="0"/>
        </c:ser>
        <c:ser>
          <c:idx val="2"/>
          <c:order val="2"/>
          <c:tx>
            <c:strRef>
              <c:f>'West Lothian'!$N$28</c:f>
              <c:strCache>
                <c:ptCount val="1"/>
                <c:pt idx="0">
                  <c:v>Mean</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Lothian'!$O$28:$V$28</c:f>
              <c:numCache>
                <c:formatCode>#,##0</c:formatCode>
                <c:ptCount val="8"/>
                <c:pt idx="0">
                  <c:v>527.37</c:v>
                </c:pt>
                <c:pt idx="1">
                  <c:v>525.86</c:v>
                </c:pt>
                <c:pt idx="2">
                  <c:v>527.74</c:v>
                </c:pt>
                <c:pt idx="3">
                  <c:v>536.71</c:v>
                </c:pt>
                <c:pt idx="4">
                  <c:v>542.6</c:v>
                </c:pt>
                <c:pt idx="5">
                  <c:v>559.54</c:v>
                </c:pt>
                <c:pt idx="6">
                  <c:v>577.79999999999995</c:v>
                </c:pt>
                <c:pt idx="7">
                  <c:v>598.79</c:v>
                </c:pt>
              </c:numCache>
            </c:numRef>
          </c:val>
          <c:smooth val="0"/>
        </c:ser>
        <c:ser>
          <c:idx val="3"/>
          <c:order val="3"/>
          <c:tx>
            <c:strRef>
              <c:f>'West Lothian'!$N$29</c:f>
              <c:strCache>
                <c:ptCount val="1"/>
                <c:pt idx="0">
                  <c:v>Upper Quartile</c:v>
                </c:pt>
              </c:strCache>
            </c:strRef>
          </c:tx>
          <c:cat>
            <c:numRef>
              <c:f>'NEW BRMA PROFILE MASTER'!$O$5:$V$5</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Lothian'!$O$29:$V$29</c:f>
              <c:numCache>
                <c:formatCode>#,##0</c:formatCode>
                <c:ptCount val="8"/>
                <c:pt idx="0">
                  <c:v>550</c:v>
                </c:pt>
                <c:pt idx="1">
                  <c:v>550</c:v>
                </c:pt>
                <c:pt idx="2">
                  <c:v>550</c:v>
                </c:pt>
                <c:pt idx="3">
                  <c:v>558</c:v>
                </c:pt>
                <c:pt idx="4">
                  <c:v>575</c:v>
                </c:pt>
                <c:pt idx="5">
                  <c:v>595</c:v>
                </c:pt>
                <c:pt idx="6">
                  <c:v>600</c:v>
                </c:pt>
                <c:pt idx="7">
                  <c:v>642.5</c:v>
                </c:pt>
              </c:numCache>
            </c:numRef>
          </c:val>
          <c:smooth val="0"/>
        </c:ser>
        <c:dLbls>
          <c:showLegendKey val="0"/>
          <c:showVal val="0"/>
          <c:showCatName val="0"/>
          <c:showSerName val="0"/>
          <c:showPercent val="0"/>
          <c:showBubbleSize val="0"/>
        </c:dLbls>
        <c:marker val="1"/>
        <c:smooth val="0"/>
        <c:axId val="166829440"/>
        <c:axId val="166843520"/>
      </c:lineChart>
      <c:catAx>
        <c:axId val="166829440"/>
        <c:scaling>
          <c:orientation val="minMax"/>
        </c:scaling>
        <c:delete val="0"/>
        <c:axPos val="b"/>
        <c:numFmt formatCode="General" sourceLinked="1"/>
        <c:majorTickMark val="out"/>
        <c:minorTickMark val="none"/>
        <c:tickLblPos val="nextTo"/>
        <c:crossAx val="166843520"/>
        <c:crosses val="autoZero"/>
        <c:auto val="1"/>
        <c:lblAlgn val="ctr"/>
        <c:lblOffset val="100"/>
        <c:noMultiLvlLbl val="0"/>
      </c:catAx>
      <c:valAx>
        <c:axId val="166843520"/>
        <c:scaling>
          <c:orientation val="minMax"/>
          <c:min val="0"/>
        </c:scaling>
        <c:delete val="0"/>
        <c:axPos val="l"/>
        <c:majorGridlines/>
        <c:numFmt formatCode="#,##0" sourceLinked="1"/>
        <c:majorTickMark val="out"/>
        <c:minorTickMark val="none"/>
        <c:tickLblPos val="nextTo"/>
        <c:crossAx val="166829440"/>
        <c:crosses val="autoZero"/>
        <c:crossBetween val="between"/>
      </c:valAx>
    </c:plotArea>
    <c:legend>
      <c:legendPos val="t"/>
      <c:layout>
        <c:manualLayout>
          <c:xMode val="edge"/>
          <c:yMode val="edge"/>
          <c:x val="0.13690429317967362"/>
          <c:y val="0.67337560063954638"/>
          <c:w val="0.79432263750580778"/>
          <c:h val="0.13397565810602788"/>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25.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80196703880914E-2"/>
          <c:w val="0.8794296197305207"/>
          <c:h val="0.85670082324174701"/>
        </c:manualLayout>
      </c:layout>
      <c:lineChart>
        <c:grouping val="standard"/>
        <c:varyColors val="0"/>
        <c:ser>
          <c:idx val="0"/>
          <c:order val="0"/>
          <c:tx>
            <c:strRef>
              <c:f>'West Lothian'!$B$48</c:f>
              <c:strCache>
                <c:ptCount val="1"/>
                <c:pt idx="0">
                  <c:v>Lower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Lothian'!$C$48:$J$48</c:f>
              <c:numCache>
                <c:formatCode>#,##0</c:formatCode>
                <c:ptCount val="8"/>
                <c:pt idx="0">
                  <c:v>550</c:v>
                </c:pt>
                <c:pt idx="1">
                  <c:v>575</c:v>
                </c:pt>
                <c:pt idx="2">
                  <c:v>560</c:v>
                </c:pt>
                <c:pt idx="3">
                  <c:v>558</c:v>
                </c:pt>
                <c:pt idx="4">
                  <c:v>575</c:v>
                </c:pt>
                <c:pt idx="5">
                  <c:v>600</c:v>
                </c:pt>
                <c:pt idx="6">
                  <c:v>600</c:v>
                </c:pt>
                <c:pt idx="7">
                  <c:v>625</c:v>
                </c:pt>
              </c:numCache>
            </c:numRef>
          </c:val>
          <c:smooth val="0"/>
        </c:ser>
        <c:ser>
          <c:idx val="1"/>
          <c:order val="1"/>
          <c:tx>
            <c:strRef>
              <c:f>'West Lothian'!$B$49</c:f>
              <c:strCache>
                <c:ptCount val="1"/>
                <c:pt idx="0">
                  <c:v>Median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Lothian'!$C$49:$J$49</c:f>
              <c:numCache>
                <c:formatCode>#,##0</c:formatCode>
                <c:ptCount val="8"/>
                <c:pt idx="0">
                  <c:v>600</c:v>
                </c:pt>
                <c:pt idx="1">
                  <c:v>600</c:v>
                </c:pt>
                <c:pt idx="2">
                  <c:v>599</c:v>
                </c:pt>
                <c:pt idx="3">
                  <c:v>608</c:v>
                </c:pt>
                <c:pt idx="4">
                  <c:v>625</c:v>
                </c:pt>
                <c:pt idx="5">
                  <c:v>650</c:v>
                </c:pt>
                <c:pt idx="6">
                  <c:v>675</c:v>
                </c:pt>
                <c:pt idx="7">
                  <c:v>695</c:v>
                </c:pt>
              </c:numCache>
            </c:numRef>
          </c:val>
          <c:smooth val="0"/>
        </c:ser>
        <c:ser>
          <c:idx val="2"/>
          <c:order val="2"/>
          <c:tx>
            <c:strRef>
              <c:f>'West Lothian'!$B$50</c:f>
              <c:strCache>
                <c:ptCount val="1"/>
                <c:pt idx="0">
                  <c:v>Mean</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Lothian'!$C$50:$J$50</c:f>
              <c:numCache>
                <c:formatCode>#,##0</c:formatCode>
                <c:ptCount val="8"/>
                <c:pt idx="0">
                  <c:v>615.97</c:v>
                </c:pt>
                <c:pt idx="1">
                  <c:v>619.26</c:v>
                </c:pt>
                <c:pt idx="2">
                  <c:v>624.25</c:v>
                </c:pt>
                <c:pt idx="3">
                  <c:v>623.23</c:v>
                </c:pt>
                <c:pt idx="4">
                  <c:v>636.77</c:v>
                </c:pt>
                <c:pt idx="5">
                  <c:v>673.9</c:v>
                </c:pt>
                <c:pt idx="6">
                  <c:v>690.52</c:v>
                </c:pt>
                <c:pt idx="7">
                  <c:v>708.53</c:v>
                </c:pt>
              </c:numCache>
            </c:numRef>
          </c:val>
          <c:smooth val="0"/>
        </c:ser>
        <c:ser>
          <c:idx val="3"/>
          <c:order val="3"/>
          <c:tx>
            <c:strRef>
              <c:f>'West Lothian'!$B$51</c:f>
              <c:strCache>
                <c:ptCount val="1"/>
                <c:pt idx="0">
                  <c:v>Upper Quartile</c:v>
                </c:pt>
              </c:strCache>
            </c:strRef>
          </c:tx>
          <c:cat>
            <c:numRef>
              <c:f>'NEW BRMA PROFILE MASTER'!$C$27:$J$27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Lothian'!$C$51:$J$51</c:f>
              <c:numCache>
                <c:formatCode>#,##0</c:formatCode>
                <c:ptCount val="8"/>
                <c:pt idx="0">
                  <c:v>650</c:v>
                </c:pt>
                <c:pt idx="1">
                  <c:v>650</c:v>
                </c:pt>
                <c:pt idx="2">
                  <c:v>650</c:v>
                </c:pt>
                <c:pt idx="3">
                  <c:v>675</c:v>
                </c:pt>
                <c:pt idx="4">
                  <c:v>675</c:v>
                </c:pt>
                <c:pt idx="5">
                  <c:v>725</c:v>
                </c:pt>
                <c:pt idx="6">
                  <c:v>775</c:v>
                </c:pt>
                <c:pt idx="7">
                  <c:v>775</c:v>
                </c:pt>
              </c:numCache>
            </c:numRef>
          </c:val>
          <c:smooth val="0"/>
        </c:ser>
        <c:dLbls>
          <c:showLegendKey val="0"/>
          <c:showVal val="0"/>
          <c:showCatName val="0"/>
          <c:showSerName val="0"/>
          <c:showPercent val="0"/>
          <c:showBubbleSize val="0"/>
        </c:dLbls>
        <c:marker val="1"/>
        <c:smooth val="0"/>
        <c:axId val="166857728"/>
        <c:axId val="166863616"/>
      </c:lineChart>
      <c:catAx>
        <c:axId val="166857728"/>
        <c:scaling>
          <c:orientation val="minMax"/>
        </c:scaling>
        <c:delete val="0"/>
        <c:axPos val="b"/>
        <c:numFmt formatCode="General" sourceLinked="1"/>
        <c:majorTickMark val="out"/>
        <c:minorTickMark val="none"/>
        <c:tickLblPos val="nextTo"/>
        <c:crossAx val="166863616"/>
        <c:crosses val="autoZero"/>
        <c:auto val="1"/>
        <c:lblAlgn val="ctr"/>
        <c:lblOffset val="100"/>
        <c:noMultiLvlLbl val="0"/>
      </c:catAx>
      <c:valAx>
        <c:axId val="166863616"/>
        <c:scaling>
          <c:orientation val="minMax"/>
          <c:min val="0"/>
        </c:scaling>
        <c:delete val="0"/>
        <c:axPos val="l"/>
        <c:majorGridlines/>
        <c:numFmt formatCode="#,##0" sourceLinked="1"/>
        <c:majorTickMark val="out"/>
        <c:minorTickMark val="none"/>
        <c:tickLblPos val="nextTo"/>
        <c:crossAx val="166857728"/>
        <c:crosses val="autoZero"/>
        <c:crossBetween val="between"/>
      </c:valAx>
    </c:plotArea>
    <c:legend>
      <c:legendPos val="t"/>
      <c:layout>
        <c:manualLayout>
          <c:xMode val="edge"/>
          <c:yMode val="edge"/>
          <c:x val="0.12960449866601523"/>
          <c:y val="0.70653086379265329"/>
          <c:w val="0.79432263750580778"/>
          <c:h val="0.11601409421899364"/>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26.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9.3804467052731919E-2"/>
          <c:y val="3.433545986177565E-2"/>
          <c:w val="0.8794296197305207"/>
          <c:h val="0.85720382313995447"/>
        </c:manualLayout>
      </c:layout>
      <c:lineChart>
        <c:grouping val="standard"/>
        <c:varyColors val="0"/>
        <c:ser>
          <c:idx val="0"/>
          <c:order val="0"/>
          <c:tx>
            <c:strRef>
              <c:f>'West Lothian'!$N$48</c:f>
              <c:strCache>
                <c:ptCount val="1"/>
                <c:pt idx="0">
                  <c:v>Lower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Lothian'!$O$48:$V$48</c:f>
              <c:numCache>
                <c:formatCode>#,##0</c:formatCode>
                <c:ptCount val="8"/>
                <c:pt idx="0">
                  <c:v>750</c:v>
                </c:pt>
                <c:pt idx="1">
                  <c:v>745</c:v>
                </c:pt>
                <c:pt idx="2">
                  <c:v>750</c:v>
                </c:pt>
                <c:pt idx="3">
                  <c:v>795</c:v>
                </c:pt>
                <c:pt idx="4">
                  <c:v>795</c:v>
                </c:pt>
                <c:pt idx="5">
                  <c:v>810</c:v>
                </c:pt>
                <c:pt idx="6">
                  <c:v>825</c:v>
                </c:pt>
                <c:pt idx="7">
                  <c:v>862.5</c:v>
                </c:pt>
              </c:numCache>
            </c:numRef>
          </c:val>
          <c:smooth val="0"/>
        </c:ser>
        <c:ser>
          <c:idx val="1"/>
          <c:order val="1"/>
          <c:tx>
            <c:strRef>
              <c:f>'West Lothian'!$N$49</c:f>
              <c:strCache>
                <c:ptCount val="1"/>
                <c:pt idx="0">
                  <c:v>Median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Lothian'!$O$49:$V$49</c:f>
              <c:numCache>
                <c:formatCode>#,##0</c:formatCode>
                <c:ptCount val="8"/>
                <c:pt idx="0">
                  <c:v>825</c:v>
                </c:pt>
                <c:pt idx="1">
                  <c:v>800</c:v>
                </c:pt>
                <c:pt idx="2">
                  <c:v>850</c:v>
                </c:pt>
                <c:pt idx="3">
                  <c:v>850</c:v>
                </c:pt>
                <c:pt idx="4">
                  <c:v>862.5</c:v>
                </c:pt>
                <c:pt idx="5">
                  <c:v>935</c:v>
                </c:pt>
                <c:pt idx="6">
                  <c:v>895</c:v>
                </c:pt>
                <c:pt idx="7">
                  <c:v>950</c:v>
                </c:pt>
              </c:numCache>
            </c:numRef>
          </c:val>
          <c:smooth val="0"/>
        </c:ser>
        <c:ser>
          <c:idx val="2"/>
          <c:order val="2"/>
          <c:tx>
            <c:strRef>
              <c:f>'West Lothian'!$N$50</c:f>
              <c:strCache>
                <c:ptCount val="1"/>
                <c:pt idx="0">
                  <c:v>Mean</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Lothian'!$O$50:$V$50</c:f>
              <c:numCache>
                <c:formatCode>#,##0</c:formatCode>
                <c:ptCount val="8"/>
                <c:pt idx="0">
                  <c:v>834.19</c:v>
                </c:pt>
                <c:pt idx="1">
                  <c:v>796.42</c:v>
                </c:pt>
                <c:pt idx="2">
                  <c:v>856.56</c:v>
                </c:pt>
                <c:pt idx="3">
                  <c:v>870.95</c:v>
                </c:pt>
                <c:pt idx="4">
                  <c:v>889.07</c:v>
                </c:pt>
                <c:pt idx="5">
                  <c:v>936.17</c:v>
                </c:pt>
                <c:pt idx="6">
                  <c:v>920.33</c:v>
                </c:pt>
                <c:pt idx="7">
                  <c:v>975.1</c:v>
                </c:pt>
              </c:numCache>
            </c:numRef>
          </c:val>
          <c:smooth val="0"/>
        </c:ser>
        <c:ser>
          <c:idx val="3"/>
          <c:order val="3"/>
          <c:tx>
            <c:strRef>
              <c:f>'West Lothian'!$N$51</c:f>
              <c:strCache>
                <c:ptCount val="1"/>
                <c:pt idx="0">
                  <c:v>Upper Quartile</c:v>
                </c:pt>
              </c:strCache>
            </c:strRef>
          </c:tx>
          <c:cat>
            <c:numRef>
              <c:f>'NEW BRMA PROFILE MASTER'!$O$27:$V$27</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Lothian'!$O$51:$V$51</c:f>
              <c:numCache>
                <c:formatCode>#,##0</c:formatCode>
                <c:ptCount val="8"/>
                <c:pt idx="0">
                  <c:v>875</c:v>
                </c:pt>
                <c:pt idx="1">
                  <c:v>875</c:v>
                </c:pt>
                <c:pt idx="2">
                  <c:v>895</c:v>
                </c:pt>
                <c:pt idx="3">
                  <c:v>940</c:v>
                </c:pt>
                <c:pt idx="4">
                  <c:v>950</c:v>
                </c:pt>
                <c:pt idx="5">
                  <c:v>1000</c:v>
                </c:pt>
                <c:pt idx="6">
                  <c:v>1000</c:v>
                </c:pt>
                <c:pt idx="7">
                  <c:v>1100</c:v>
                </c:pt>
              </c:numCache>
            </c:numRef>
          </c:val>
          <c:smooth val="0"/>
        </c:ser>
        <c:dLbls>
          <c:showLegendKey val="0"/>
          <c:showVal val="0"/>
          <c:showCatName val="0"/>
          <c:showSerName val="0"/>
          <c:showPercent val="0"/>
          <c:showBubbleSize val="0"/>
        </c:dLbls>
        <c:marker val="1"/>
        <c:smooth val="0"/>
        <c:axId val="166910592"/>
        <c:axId val="166916480"/>
      </c:lineChart>
      <c:catAx>
        <c:axId val="166910592"/>
        <c:scaling>
          <c:orientation val="minMax"/>
        </c:scaling>
        <c:delete val="0"/>
        <c:axPos val="b"/>
        <c:numFmt formatCode="General" sourceLinked="1"/>
        <c:majorTickMark val="out"/>
        <c:minorTickMark val="none"/>
        <c:tickLblPos val="nextTo"/>
        <c:crossAx val="166916480"/>
        <c:crosses val="autoZero"/>
        <c:auto val="1"/>
        <c:lblAlgn val="ctr"/>
        <c:lblOffset val="100"/>
        <c:noMultiLvlLbl val="0"/>
      </c:catAx>
      <c:valAx>
        <c:axId val="166916480"/>
        <c:scaling>
          <c:orientation val="minMax"/>
          <c:min val="0"/>
        </c:scaling>
        <c:delete val="0"/>
        <c:axPos val="l"/>
        <c:majorGridlines/>
        <c:numFmt formatCode="#,##0" sourceLinked="1"/>
        <c:majorTickMark val="out"/>
        <c:minorTickMark val="none"/>
        <c:tickLblPos val="nextTo"/>
        <c:crossAx val="166910592"/>
        <c:crosses val="autoZero"/>
        <c:crossBetween val="between"/>
      </c:valAx>
    </c:plotArea>
    <c:legend>
      <c:legendPos val="t"/>
      <c:layout>
        <c:manualLayout>
          <c:xMode val="edge"/>
          <c:yMode val="edge"/>
          <c:x val="0.13203776350390137"/>
          <c:y val="0.74999584737594627"/>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27.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396722756295109E-2"/>
          <c:y val="3.4798498288979685E-2"/>
          <c:w val="0.89783736402695746"/>
          <c:h val="0.85585369341176365"/>
        </c:manualLayout>
      </c:layout>
      <c:lineChart>
        <c:grouping val="standard"/>
        <c:varyColors val="0"/>
        <c:ser>
          <c:idx val="0"/>
          <c:order val="0"/>
          <c:tx>
            <c:strRef>
              <c:f>'West Lothian'!$B$70</c:f>
              <c:strCache>
                <c:ptCount val="1"/>
                <c:pt idx="0">
                  <c:v>Lower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Lothian'!$C$70:$J$70</c:f>
              <c:numCache>
                <c:formatCode>#,##0</c:formatCode>
                <c:ptCount val="8"/>
                <c:pt idx="0">
                  <c:v>240</c:v>
                </c:pt>
                <c:pt idx="1">
                  <c:v>235</c:v>
                </c:pt>
                <c:pt idx="2">
                  <c:v>250</c:v>
                </c:pt>
                <c:pt idx="3">
                  <c:v>250.47</c:v>
                </c:pt>
                <c:pt idx="4">
                  <c:v>260</c:v>
                </c:pt>
                <c:pt idx="5">
                  <c:v>250.89</c:v>
                </c:pt>
                <c:pt idx="6">
                  <c:v>275</c:v>
                </c:pt>
                <c:pt idx="7">
                  <c:v>275</c:v>
                </c:pt>
              </c:numCache>
            </c:numRef>
          </c:val>
          <c:smooth val="0"/>
        </c:ser>
        <c:ser>
          <c:idx val="1"/>
          <c:order val="1"/>
          <c:tx>
            <c:strRef>
              <c:f>'West Lothian'!$B$71</c:f>
              <c:strCache>
                <c:ptCount val="1"/>
                <c:pt idx="0">
                  <c:v>Median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Lothian'!$C$71:$J$71</c:f>
              <c:numCache>
                <c:formatCode>#,##0</c:formatCode>
                <c:ptCount val="8"/>
                <c:pt idx="0">
                  <c:v>285</c:v>
                </c:pt>
                <c:pt idx="1">
                  <c:v>281.67</c:v>
                </c:pt>
                <c:pt idx="2">
                  <c:v>275</c:v>
                </c:pt>
                <c:pt idx="3">
                  <c:v>275</c:v>
                </c:pt>
                <c:pt idx="4">
                  <c:v>285</c:v>
                </c:pt>
                <c:pt idx="5">
                  <c:v>300</c:v>
                </c:pt>
                <c:pt idx="6">
                  <c:v>325</c:v>
                </c:pt>
                <c:pt idx="7">
                  <c:v>325</c:v>
                </c:pt>
              </c:numCache>
            </c:numRef>
          </c:val>
          <c:smooth val="0"/>
        </c:ser>
        <c:ser>
          <c:idx val="2"/>
          <c:order val="2"/>
          <c:tx>
            <c:strRef>
              <c:f>'West Lothian'!$B$72</c:f>
              <c:strCache>
                <c:ptCount val="1"/>
                <c:pt idx="0">
                  <c:v>Mean</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Lothian'!$C$72:$J$72</c:f>
              <c:numCache>
                <c:formatCode>#,##0</c:formatCode>
                <c:ptCount val="8"/>
                <c:pt idx="0">
                  <c:v>278.75</c:v>
                </c:pt>
                <c:pt idx="1">
                  <c:v>274.61</c:v>
                </c:pt>
                <c:pt idx="2">
                  <c:v>274.07</c:v>
                </c:pt>
                <c:pt idx="3">
                  <c:v>287.04000000000002</c:v>
                </c:pt>
                <c:pt idx="4">
                  <c:v>293.83</c:v>
                </c:pt>
                <c:pt idx="5">
                  <c:v>298.56</c:v>
                </c:pt>
                <c:pt idx="6">
                  <c:v>318.32</c:v>
                </c:pt>
                <c:pt idx="7">
                  <c:v>331.66</c:v>
                </c:pt>
              </c:numCache>
            </c:numRef>
          </c:val>
          <c:smooth val="0"/>
        </c:ser>
        <c:ser>
          <c:idx val="3"/>
          <c:order val="3"/>
          <c:tx>
            <c:strRef>
              <c:f>'West Lothian'!$B$73</c:f>
              <c:strCache>
                <c:ptCount val="1"/>
                <c:pt idx="0">
                  <c:v>Upper Quartile</c:v>
                </c:pt>
              </c:strCache>
            </c:strRef>
          </c:tx>
          <c:cat>
            <c:numRef>
              <c:f>'NEW BRMA PROFILE MASTER'!$C$49:$J$49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Lothian'!$C$73:$J$73</c:f>
              <c:numCache>
                <c:formatCode>#,##0</c:formatCode>
                <c:ptCount val="8"/>
                <c:pt idx="0">
                  <c:v>315</c:v>
                </c:pt>
                <c:pt idx="1">
                  <c:v>304.17</c:v>
                </c:pt>
                <c:pt idx="2">
                  <c:v>295</c:v>
                </c:pt>
                <c:pt idx="3">
                  <c:v>325</c:v>
                </c:pt>
                <c:pt idx="4">
                  <c:v>325</c:v>
                </c:pt>
                <c:pt idx="5">
                  <c:v>355</c:v>
                </c:pt>
                <c:pt idx="6">
                  <c:v>359.52</c:v>
                </c:pt>
                <c:pt idx="7">
                  <c:v>359.52</c:v>
                </c:pt>
              </c:numCache>
            </c:numRef>
          </c:val>
          <c:smooth val="0"/>
        </c:ser>
        <c:dLbls>
          <c:showLegendKey val="0"/>
          <c:showVal val="0"/>
          <c:showCatName val="0"/>
          <c:showSerName val="0"/>
          <c:showPercent val="0"/>
          <c:showBubbleSize val="0"/>
        </c:dLbls>
        <c:marker val="1"/>
        <c:smooth val="0"/>
        <c:axId val="166353152"/>
        <c:axId val="166363136"/>
      </c:lineChart>
      <c:catAx>
        <c:axId val="166353152"/>
        <c:scaling>
          <c:orientation val="minMax"/>
        </c:scaling>
        <c:delete val="0"/>
        <c:axPos val="b"/>
        <c:numFmt formatCode="General" sourceLinked="1"/>
        <c:majorTickMark val="out"/>
        <c:minorTickMark val="none"/>
        <c:tickLblPos val="nextTo"/>
        <c:crossAx val="166363136"/>
        <c:crosses val="autoZero"/>
        <c:auto val="1"/>
        <c:lblAlgn val="ctr"/>
        <c:lblOffset val="100"/>
        <c:noMultiLvlLbl val="0"/>
      </c:catAx>
      <c:valAx>
        <c:axId val="166363136"/>
        <c:scaling>
          <c:orientation val="minMax"/>
          <c:min val="0"/>
        </c:scaling>
        <c:delete val="0"/>
        <c:axPos val="l"/>
        <c:majorGridlines/>
        <c:numFmt formatCode="#,##0" sourceLinked="1"/>
        <c:majorTickMark val="out"/>
        <c:minorTickMark val="none"/>
        <c:tickLblPos val="nextTo"/>
        <c:crossAx val="166353152"/>
        <c:crosses val="autoZero"/>
        <c:crossBetween val="between"/>
      </c:valAx>
    </c:plotArea>
    <c:legend>
      <c:legendPos val="t"/>
      <c:layout>
        <c:manualLayout>
          <c:xMode val="edge"/>
          <c:yMode val="edge"/>
          <c:x val="0.12473796899024299"/>
          <c:y val="0.7243135384090863"/>
          <c:w val="0.79432263750580778"/>
          <c:h val="8.8968823546503178E-2"/>
        </c:manualLayout>
      </c:layout>
      <c:overlay val="0"/>
      <c:spPr>
        <a:solidFill>
          <a:schemeClr val="bg1"/>
        </a:solidFill>
      </c:spPr>
    </c:legend>
    <c:plotVisOnly val="1"/>
    <c:dispBlanksAs val="gap"/>
    <c:showDLblsOverMax val="0"/>
  </c:chart>
  <c:spPr>
    <a:ln>
      <a:noFill/>
    </a:ln>
  </c:spPr>
  <c:printSettings>
    <c:headerFooter/>
    <c:pageMargins b="0.75" l="0.7" r="0.7" t="0.75" header="0.3" footer="0.3"/>
    <c:pageSetup/>
  </c:printSettings>
</c:chartSpace>
</file>

<file path=xl/charts/chart528.xml><?xml version="1.0" encoding="utf-8"?>
<c:chartSpace xmlns:c="http://schemas.openxmlformats.org/drawingml/2006/chart" xmlns:a="http://schemas.openxmlformats.org/drawingml/2006/main" xmlns:r="http://schemas.openxmlformats.org/officeDocument/2006/relationships">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stacked"/>
        <c:varyColors val="0"/>
        <c:ser>
          <c:idx val="0"/>
          <c:order val="0"/>
          <c:tx>
            <c:strRef>
              <c:f>'West Lothian'!$N$70:$P$70</c:f>
              <c:strCache>
                <c:ptCount val="1"/>
                <c:pt idx="0">
                  <c:v>1 Bedroom </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Lothian'!$Q$70:$X$70</c:f>
              <c:numCache>
                <c:formatCode>0</c:formatCode>
                <c:ptCount val="8"/>
                <c:pt idx="0">
                  <c:v>107</c:v>
                </c:pt>
                <c:pt idx="1">
                  <c:v>104</c:v>
                </c:pt>
                <c:pt idx="2">
                  <c:v>67</c:v>
                </c:pt>
                <c:pt idx="3">
                  <c:v>104</c:v>
                </c:pt>
                <c:pt idx="4">
                  <c:v>96</c:v>
                </c:pt>
                <c:pt idx="5">
                  <c:v>103</c:v>
                </c:pt>
                <c:pt idx="6">
                  <c:v>93</c:v>
                </c:pt>
                <c:pt idx="7">
                  <c:v>103</c:v>
                </c:pt>
              </c:numCache>
            </c:numRef>
          </c:val>
        </c:ser>
        <c:ser>
          <c:idx val="1"/>
          <c:order val="1"/>
          <c:tx>
            <c:strRef>
              <c:f>'West Lothian'!$N$71:$P$71</c:f>
              <c:strCache>
                <c:ptCount val="1"/>
                <c:pt idx="0">
                  <c:v>2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Lothian'!$Q$71:$X$71</c:f>
              <c:numCache>
                <c:formatCode>0</c:formatCode>
                <c:ptCount val="8"/>
                <c:pt idx="0">
                  <c:v>417</c:v>
                </c:pt>
                <c:pt idx="1">
                  <c:v>362</c:v>
                </c:pt>
                <c:pt idx="2">
                  <c:v>265</c:v>
                </c:pt>
                <c:pt idx="3">
                  <c:v>358</c:v>
                </c:pt>
                <c:pt idx="4">
                  <c:v>338</c:v>
                </c:pt>
                <c:pt idx="5">
                  <c:v>380</c:v>
                </c:pt>
                <c:pt idx="6">
                  <c:v>385</c:v>
                </c:pt>
                <c:pt idx="7">
                  <c:v>396</c:v>
                </c:pt>
              </c:numCache>
            </c:numRef>
          </c:val>
        </c:ser>
        <c:ser>
          <c:idx val="2"/>
          <c:order val="2"/>
          <c:tx>
            <c:strRef>
              <c:f>'West Lothian'!$N$72:$P$72</c:f>
              <c:strCache>
                <c:ptCount val="1"/>
                <c:pt idx="0">
                  <c:v>3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Lothian'!$Q$72:$X$72</c:f>
              <c:numCache>
                <c:formatCode>0</c:formatCode>
                <c:ptCount val="8"/>
                <c:pt idx="0">
                  <c:v>211</c:v>
                </c:pt>
                <c:pt idx="1">
                  <c:v>219</c:v>
                </c:pt>
                <c:pt idx="2">
                  <c:v>173</c:v>
                </c:pt>
                <c:pt idx="3">
                  <c:v>183</c:v>
                </c:pt>
                <c:pt idx="4">
                  <c:v>143</c:v>
                </c:pt>
                <c:pt idx="5">
                  <c:v>173</c:v>
                </c:pt>
                <c:pt idx="6">
                  <c:v>131</c:v>
                </c:pt>
                <c:pt idx="7">
                  <c:v>133</c:v>
                </c:pt>
              </c:numCache>
            </c:numRef>
          </c:val>
        </c:ser>
        <c:ser>
          <c:idx val="3"/>
          <c:order val="3"/>
          <c:tx>
            <c:strRef>
              <c:f>'West Lothian'!$N$73:$P$73</c:f>
              <c:strCache>
                <c:ptCount val="1"/>
                <c:pt idx="0">
                  <c:v>4 Bedrooms</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Lothian'!$Q$73:$X$73</c:f>
              <c:numCache>
                <c:formatCode>0</c:formatCode>
                <c:ptCount val="8"/>
                <c:pt idx="0">
                  <c:v>80</c:v>
                </c:pt>
                <c:pt idx="1">
                  <c:v>74</c:v>
                </c:pt>
                <c:pt idx="2">
                  <c:v>62</c:v>
                </c:pt>
                <c:pt idx="3">
                  <c:v>63</c:v>
                </c:pt>
                <c:pt idx="4">
                  <c:v>54</c:v>
                </c:pt>
                <c:pt idx="5">
                  <c:v>60</c:v>
                </c:pt>
                <c:pt idx="6">
                  <c:v>46</c:v>
                </c:pt>
                <c:pt idx="7">
                  <c:v>48</c:v>
                </c:pt>
              </c:numCache>
            </c:numRef>
          </c:val>
        </c:ser>
        <c:ser>
          <c:idx val="4"/>
          <c:order val="4"/>
          <c:tx>
            <c:strRef>
              <c:f>'West Lothian'!$N$74:$P$74</c:f>
              <c:strCache>
                <c:ptCount val="1"/>
                <c:pt idx="0">
                  <c:v>1 Bedroom Shared</c:v>
                </c:pt>
              </c:strCache>
            </c:strRef>
          </c:tx>
          <c:invertIfNegative val="0"/>
          <c:cat>
            <c:numRef>
              <c:f>'NEW BRMA PROFILE MASTER'!$Q$49:$X$49</c:f>
              <c:numCache>
                <c:formatCode>General</c:formatCode>
                <c:ptCount val="8"/>
                <c:pt idx="0">
                  <c:v>2010</c:v>
                </c:pt>
                <c:pt idx="1">
                  <c:v>2011</c:v>
                </c:pt>
                <c:pt idx="2">
                  <c:v>2012</c:v>
                </c:pt>
                <c:pt idx="3">
                  <c:v>2013</c:v>
                </c:pt>
                <c:pt idx="4">
                  <c:v>2014</c:v>
                </c:pt>
                <c:pt idx="5">
                  <c:v>2015</c:v>
                </c:pt>
                <c:pt idx="6">
                  <c:v>2016</c:v>
                </c:pt>
                <c:pt idx="7">
                  <c:v>2017</c:v>
                </c:pt>
              </c:numCache>
            </c:numRef>
          </c:cat>
          <c:val>
            <c:numRef>
              <c:f>'West Lothian'!$Q$74:$X$74</c:f>
              <c:numCache>
                <c:formatCode>0</c:formatCode>
                <c:ptCount val="8"/>
                <c:pt idx="0">
                  <c:v>41</c:v>
                </c:pt>
                <c:pt idx="1">
                  <c:v>64</c:v>
                </c:pt>
                <c:pt idx="2">
                  <c:v>39</c:v>
                </c:pt>
                <c:pt idx="3">
                  <c:v>65</c:v>
                </c:pt>
                <c:pt idx="4">
                  <c:v>65</c:v>
                </c:pt>
                <c:pt idx="5">
                  <c:v>70</c:v>
                </c:pt>
                <c:pt idx="6">
                  <c:v>70</c:v>
                </c:pt>
                <c:pt idx="7">
                  <c:v>75</c:v>
                </c:pt>
              </c:numCache>
            </c:numRef>
          </c:val>
        </c:ser>
        <c:dLbls>
          <c:showLegendKey val="0"/>
          <c:showVal val="0"/>
          <c:showCatName val="0"/>
          <c:showSerName val="0"/>
          <c:showPercent val="0"/>
          <c:showBubbleSize val="0"/>
        </c:dLbls>
        <c:gapWidth val="150"/>
        <c:overlap val="100"/>
        <c:axId val="166382208"/>
        <c:axId val="166392192"/>
      </c:barChart>
      <c:catAx>
        <c:axId val="166382208"/>
        <c:scaling>
          <c:orientation val="minMax"/>
        </c:scaling>
        <c:delete val="0"/>
        <c:axPos val="b"/>
        <c:numFmt formatCode="General" sourceLinked="1"/>
        <c:majorTickMark val="out"/>
        <c:minorTickMark val="none"/>
        <c:tickLblPos val="nextTo"/>
        <c:crossAx val="166392192"/>
        <c:crosses val="autoZero"/>
        <c:auto val="1"/>
        <c:lblAlgn val="ctr"/>
        <c:lblOffset val="100"/>
        <c:noMultiLvlLbl val="0"/>
      </c:catAx>
      <c:valAx>
        <c:axId val="166392192"/>
        <c:scaling>
          <c:orientation val="minMax"/>
        </c:scaling>
        <c:delete val="0"/>
        <c:axPos val="l"/>
        <c:majorGridlines/>
        <c:numFmt formatCode="0" sourceLinked="1"/>
        <c:majorTickMark val="out"/>
        <c:minorTickMark val="none"/>
        <c:tickLblPos val="nextTo"/>
        <c:crossAx val="166382208"/>
        <c:crosses val="autoZero"/>
        <c:crossBetween val="between"/>
      </c:valAx>
    </c:plotArea>
    <c:legend>
      <c:legendPos val="r"/>
      <c:layout>
        <c:manualLayout>
          <c:xMode val="edge"/>
          <c:yMode val="edge"/>
          <c:x val="0.76005057471264359"/>
          <c:y val="0.20628813803337873"/>
          <c:w val="0.22535172413793103"/>
          <c:h val="0.50866141732283465"/>
        </c:manualLayout>
      </c:layout>
      <c:overlay val="0"/>
    </c:legend>
    <c:plotVisOnly val="1"/>
    <c:dispBlanksAs val="gap"/>
    <c:showDLblsOverMax val="0"/>
  </c:chart>
  <c:spPr>
    <a:ln>
      <a:no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8" Type="http://schemas.openxmlformats.org/officeDocument/2006/relationships/chart" Target="../charts/chart19.xml"/><Relationship Id="rId13" Type="http://schemas.openxmlformats.org/officeDocument/2006/relationships/chart" Target="../charts/chart24.xml"/><Relationship Id="rId3" Type="http://schemas.openxmlformats.org/officeDocument/2006/relationships/chart" Target="../charts/chart14.xml"/><Relationship Id="rId7" Type="http://schemas.openxmlformats.org/officeDocument/2006/relationships/chart" Target="../charts/chart18.xml"/><Relationship Id="rId12" Type="http://schemas.openxmlformats.org/officeDocument/2006/relationships/chart" Target="../charts/chart23.xml"/><Relationship Id="rId2" Type="http://schemas.openxmlformats.org/officeDocument/2006/relationships/chart" Target="../charts/chart13.xml"/><Relationship Id="rId1" Type="http://schemas.openxmlformats.org/officeDocument/2006/relationships/chart" Target="../charts/chart12.xml"/><Relationship Id="rId6" Type="http://schemas.openxmlformats.org/officeDocument/2006/relationships/chart" Target="../charts/chart17.xml"/><Relationship Id="rId11" Type="http://schemas.openxmlformats.org/officeDocument/2006/relationships/chart" Target="../charts/chart22.xml"/><Relationship Id="rId5" Type="http://schemas.openxmlformats.org/officeDocument/2006/relationships/chart" Target="../charts/chart16.xml"/><Relationship Id="rId10" Type="http://schemas.openxmlformats.org/officeDocument/2006/relationships/chart" Target="../charts/chart21.xml"/><Relationship Id="rId4" Type="http://schemas.openxmlformats.org/officeDocument/2006/relationships/chart" Target="../charts/chart15.xml"/><Relationship Id="rId9" Type="http://schemas.openxmlformats.org/officeDocument/2006/relationships/chart" Target="../charts/chart20.xml"/><Relationship Id="rId14" Type="http://schemas.openxmlformats.org/officeDocument/2006/relationships/chart" Target="../charts/chart25.xml"/></Relationships>
</file>

<file path=xl/drawings/_rels/drawing26.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chart" Target="../charts/chart38.xml"/><Relationship Id="rId3" Type="http://schemas.openxmlformats.org/officeDocument/2006/relationships/chart" Target="../charts/chart28.xml"/><Relationship Id="rId7" Type="http://schemas.openxmlformats.org/officeDocument/2006/relationships/chart" Target="../charts/chart32.xml"/><Relationship Id="rId12" Type="http://schemas.openxmlformats.org/officeDocument/2006/relationships/chart" Target="../charts/chart37.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11" Type="http://schemas.openxmlformats.org/officeDocument/2006/relationships/chart" Target="../charts/chart36.xml"/><Relationship Id="rId5" Type="http://schemas.openxmlformats.org/officeDocument/2006/relationships/chart" Target="../charts/chart30.xml"/><Relationship Id="rId10" Type="http://schemas.openxmlformats.org/officeDocument/2006/relationships/chart" Target="../charts/chart35.xml"/><Relationship Id="rId4" Type="http://schemas.openxmlformats.org/officeDocument/2006/relationships/chart" Target="../charts/chart29.xml"/><Relationship Id="rId9" Type="http://schemas.openxmlformats.org/officeDocument/2006/relationships/chart" Target="../charts/chart34.xml"/><Relationship Id="rId14" Type="http://schemas.openxmlformats.org/officeDocument/2006/relationships/chart" Target="../charts/chart39.xml"/></Relationships>
</file>

<file path=xl/drawings/_rels/drawing39.xml.rels><?xml version="1.0" encoding="UTF-8" standalone="yes"?>
<Relationships xmlns="http://schemas.openxmlformats.org/package/2006/relationships"><Relationship Id="rId8" Type="http://schemas.openxmlformats.org/officeDocument/2006/relationships/chart" Target="../charts/chart47.xml"/><Relationship Id="rId13" Type="http://schemas.openxmlformats.org/officeDocument/2006/relationships/chart" Target="../charts/chart52.xml"/><Relationship Id="rId3" Type="http://schemas.openxmlformats.org/officeDocument/2006/relationships/chart" Target="../charts/chart42.xml"/><Relationship Id="rId7" Type="http://schemas.openxmlformats.org/officeDocument/2006/relationships/chart" Target="../charts/chart46.xml"/><Relationship Id="rId12" Type="http://schemas.openxmlformats.org/officeDocument/2006/relationships/chart" Target="../charts/chart51.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11" Type="http://schemas.openxmlformats.org/officeDocument/2006/relationships/chart" Target="../charts/chart50.xml"/><Relationship Id="rId5" Type="http://schemas.openxmlformats.org/officeDocument/2006/relationships/chart" Target="../charts/chart44.xml"/><Relationship Id="rId10" Type="http://schemas.openxmlformats.org/officeDocument/2006/relationships/chart" Target="../charts/chart49.xml"/><Relationship Id="rId4" Type="http://schemas.openxmlformats.org/officeDocument/2006/relationships/chart" Target="../charts/chart43.xml"/><Relationship Id="rId9" Type="http://schemas.openxmlformats.org/officeDocument/2006/relationships/chart" Target="../charts/chart48.xml"/><Relationship Id="rId14" Type="http://schemas.openxmlformats.org/officeDocument/2006/relationships/chart" Target="../charts/chart53.xml"/></Relationships>
</file>

<file path=xl/drawings/_rels/drawing52.xml.rels><?xml version="1.0" encoding="UTF-8" standalone="yes"?>
<Relationships xmlns="http://schemas.openxmlformats.org/package/2006/relationships"><Relationship Id="rId8" Type="http://schemas.openxmlformats.org/officeDocument/2006/relationships/chart" Target="../charts/chart61.xml"/><Relationship Id="rId13" Type="http://schemas.openxmlformats.org/officeDocument/2006/relationships/chart" Target="../charts/chart66.xml"/><Relationship Id="rId3" Type="http://schemas.openxmlformats.org/officeDocument/2006/relationships/chart" Target="../charts/chart56.xml"/><Relationship Id="rId7" Type="http://schemas.openxmlformats.org/officeDocument/2006/relationships/chart" Target="../charts/chart60.xml"/><Relationship Id="rId12" Type="http://schemas.openxmlformats.org/officeDocument/2006/relationships/chart" Target="../charts/chart65.xml"/><Relationship Id="rId2" Type="http://schemas.openxmlformats.org/officeDocument/2006/relationships/chart" Target="../charts/chart55.xml"/><Relationship Id="rId1" Type="http://schemas.openxmlformats.org/officeDocument/2006/relationships/chart" Target="../charts/chart54.xml"/><Relationship Id="rId6" Type="http://schemas.openxmlformats.org/officeDocument/2006/relationships/chart" Target="../charts/chart59.xml"/><Relationship Id="rId11" Type="http://schemas.openxmlformats.org/officeDocument/2006/relationships/chart" Target="../charts/chart64.xml"/><Relationship Id="rId5" Type="http://schemas.openxmlformats.org/officeDocument/2006/relationships/chart" Target="../charts/chart58.xml"/><Relationship Id="rId10" Type="http://schemas.openxmlformats.org/officeDocument/2006/relationships/chart" Target="../charts/chart63.xml"/><Relationship Id="rId4" Type="http://schemas.openxmlformats.org/officeDocument/2006/relationships/chart" Target="../charts/chart57.xml"/><Relationship Id="rId9" Type="http://schemas.openxmlformats.org/officeDocument/2006/relationships/chart" Target="../charts/chart62.xml"/><Relationship Id="rId14" Type="http://schemas.openxmlformats.org/officeDocument/2006/relationships/chart" Target="../charts/chart67.xml"/></Relationships>
</file>

<file path=xl/drawings/_rels/drawing65.xml.rels><?xml version="1.0" encoding="UTF-8" standalone="yes"?>
<Relationships xmlns="http://schemas.openxmlformats.org/package/2006/relationships"><Relationship Id="rId8" Type="http://schemas.openxmlformats.org/officeDocument/2006/relationships/chart" Target="../charts/chart75.xml"/><Relationship Id="rId13" Type="http://schemas.openxmlformats.org/officeDocument/2006/relationships/chart" Target="../charts/chart80.xml"/><Relationship Id="rId3" Type="http://schemas.openxmlformats.org/officeDocument/2006/relationships/chart" Target="../charts/chart70.xml"/><Relationship Id="rId7" Type="http://schemas.openxmlformats.org/officeDocument/2006/relationships/chart" Target="../charts/chart74.xml"/><Relationship Id="rId12" Type="http://schemas.openxmlformats.org/officeDocument/2006/relationships/chart" Target="../charts/chart79.xml"/><Relationship Id="rId2" Type="http://schemas.openxmlformats.org/officeDocument/2006/relationships/chart" Target="../charts/chart69.xml"/><Relationship Id="rId1" Type="http://schemas.openxmlformats.org/officeDocument/2006/relationships/chart" Target="../charts/chart68.xml"/><Relationship Id="rId6" Type="http://schemas.openxmlformats.org/officeDocument/2006/relationships/chart" Target="../charts/chart73.xml"/><Relationship Id="rId11" Type="http://schemas.openxmlformats.org/officeDocument/2006/relationships/chart" Target="../charts/chart78.xml"/><Relationship Id="rId5" Type="http://schemas.openxmlformats.org/officeDocument/2006/relationships/chart" Target="../charts/chart72.xml"/><Relationship Id="rId10" Type="http://schemas.openxmlformats.org/officeDocument/2006/relationships/chart" Target="../charts/chart77.xml"/><Relationship Id="rId4" Type="http://schemas.openxmlformats.org/officeDocument/2006/relationships/chart" Target="../charts/chart71.xml"/><Relationship Id="rId9" Type="http://schemas.openxmlformats.org/officeDocument/2006/relationships/chart" Target="../charts/chart76.xml"/><Relationship Id="rId14" Type="http://schemas.openxmlformats.org/officeDocument/2006/relationships/chart" Target="../charts/chart81.xml"/></Relationships>
</file>

<file path=xl/drawings/_rels/drawing78.xml.rels><?xml version="1.0" encoding="UTF-8" standalone="yes"?>
<Relationships xmlns="http://schemas.openxmlformats.org/package/2006/relationships"><Relationship Id="rId8" Type="http://schemas.openxmlformats.org/officeDocument/2006/relationships/chart" Target="../charts/chart89.xml"/><Relationship Id="rId13" Type="http://schemas.openxmlformats.org/officeDocument/2006/relationships/chart" Target="../charts/chart94.xml"/><Relationship Id="rId3" Type="http://schemas.openxmlformats.org/officeDocument/2006/relationships/chart" Target="../charts/chart84.xml"/><Relationship Id="rId7" Type="http://schemas.openxmlformats.org/officeDocument/2006/relationships/chart" Target="../charts/chart88.xml"/><Relationship Id="rId12" Type="http://schemas.openxmlformats.org/officeDocument/2006/relationships/chart" Target="../charts/chart93.xml"/><Relationship Id="rId2" Type="http://schemas.openxmlformats.org/officeDocument/2006/relationships/chart" Target="../charts/chart83.xml"/><Relationship Id="rId1" Type="http://schemas.openxmlformats.org/officeDocument/2006/relationships/chart" Target="../charts/chart82.xml"/><Relationship Id="rId6" Type="http://schemas.openxmlformats.org/officeDocument/2006/relationships/chart" Target="../charts/chart87.xml"/><Relationship Id="rId11" Type="http://schemas.openxmlformats.org/officeDocument/2006/relationships/chart" Target="../charts/chart92.xml"/><Relationship Id="rId5" Type="http://schemas.openxmlformats.org/officeDocument/2006/relationships/chart" Target="../charts/chart86.xml"/><Relationship Id="rId10" Type="http://schemas.openxmlformats.org/officeDocument/2006/relationships/chart" Target="../charts/chart91.xml"/><Relationship Id="rId4" Type="http://schemas.openxmlformats.org/officeDocument/2006/relationships/chart" Target="../charts/chart85.xml"/><Relationship Id="rId9" Type="http://schemas.openxmlformats.org/officeDocument/2006/relationships/chart" Target="../charts/chart90.xml"/><Relationship Id="rId14" Type="http://schemas.openxmlformats.org/officeDocument/2006/relationships/chart" Target="../charts/chart95.xml"/></Relationships>
</file>

<file path=xl/drawings/_rels/drawing91.xml.rels><?xml version="1.0" encoding="UTF-8" standalone="yes"?>
<Relationships xmlns="http://schemas.openxmlformats.org/package/2006/relationships"><Relationship Id="rId8" Type="http://schemas.openxmlformats.org/officeDocument/2006/relationships/chart" Target="../charts/chart103.xml"/><Relationship Id="rId13" Type="http://schemas.openxmlformats.org/officeDocument/2006/relationships/chart" Target="../charts/chart108.xml"/><Relationship Id="rId3" Type="http://schemas.openxmlformats.org/officeDocument/2006/relationships/chart" Target="../charts/chart98.xml"/><Relationship Id="rId7" Type="http://schemas.openxmlformats.org/officeDocument/2006/relationships/chart" Target="../charts/chart102.xml"/><Relationship Id="rId12" Type="http://schemas.openxmlformats.org/officeDocument/2006/relationships/chart" Target="../charts/chart107.xml"/><Relationship Id="rId2" Type="http://schemas.openxmlformats.org/officeDocument/2006/relationships/chart" Target="../charts/chart97.xml"/><Relationship Id="rId1" Type="http://schemas.openxmlformats.org/officeDocument/2006/relationships/chart" Target="../charts/chart96.xml"/><Relationship Id="rId6" Type="http://schemas.openxmlformats.org/officeDocument/2006/relationships/chart" Target="../charts/chart101.xml"/><Relationship Id="rId11" Type="http://schemas.openxmlformats.org/officeDocument/2006/relationships/chart" Target="../charts/chart106.xml"/><Relationship Id="rId5" Type="http://schemas.openxmlformats.org/officeDocument/2006/relationships/chart" Target="../charts/chart100.xml"/><Relationship Id="rId10" Type="http://schemas.openxmlformats.org/officeDocument/2006/relationships/chart" Target="../charts/chart105.xml"/><Relationship Id="rId4" Type="http://schemas.openxmlformats.org/officeDocument/2006/relationships/chart" Target="../charts/chart99.xml"/><Relationship Id="rId9" Type="http://schemas.openxmlformats.org/officeDocument/2006/relationships/chart" Target="../charts/chart104.xml"/><Relationship Id="rId14" Type="http://schemas.openxmlformats.org/officeDocument/2006/relationships/chart" Target="../charts/chart109.xml"/></Relationships>
</file>

<file path=xl/drawings/_rels/drawing104.xml.rels><?xml version="1.0" encoding="UTF-8" standalone="yes"?>
<Relationships xmlns="http://schemas.openxmlformats.org/package/2006/relationships"><Relationship Id="rId8" Type="http://schemas.openxmlformats.org/officeDocument/2006/relationships/chart" Target="../charts/chart117.xml"/><Relationship Id="rId13" Type="http://schemas.openxmlformats.org/officeDocument/2006/relationships/chart" Target="../charts/chart122.xml"/><Relationship Id="rId3" Type="http://schemas.openxmlformats.org/officeDocument/2006/relationships/chart" Target="../charts/chart112.xml"/><Relationship Id="rId7" Type="http://schemas.openxmlformats.org/officeDocument/2006/relationships/chart" Target="../charts/chart116.xml"/><Relationship Id="rId12" Type="http://schemas.openxmlformats.org/officeDocument/2006/relationships/chart" Target="../charts/chart121.xml"/><Relationship Id="rId2" Type="http://schemas.openxmlformats.org/officeDocument/2006/relationships/chart" Target="../charts/chart111.xml"/><Relationship Id="rId1" Type="http://schemas.openxmlformats.org/officeDocument/2006/relationships/chart" Target="../charts/chart110.xml"/><Relationship Id="rId6" Type="http://schemas.openxmlformats.org/officeDocument/2006/relationships/chart" Target="../charts/chart115.xml"/><Relationship Id="rId11" Type="http://schemas.openxmlformats.org/officeDocument/2006/relationships/chart" Target="../charts/chart120.xml"/><Relationship Id="rId5" Type="http://schemas.openxmlformats.org/officeDocument/2006/relationships/chart" Target="../charts/chart114.xml"/><Relationship Id="rId10" Type="http://schemas.openxmlformats.org/officeDocument/2006/relationships/chart" Target="../charts/chart119.xml"/><Relationship Id="rId4" Type="http://schemas.openxmlformats.org/officeDocument/2006/relationships/chart" Target="../charts/chart113.xml"/><Relationship Id="rId9" Type="http://schemas.openxmlformats.org/officeDocument/2006/relationships/chart" Target="../charts/chart118.xml"/><Relationship Id="rId14" Type="http://schemas.openxmlformats.org/officeDocument/2006/relationships/chart" Target="../charts/chart123.xml"/></Relationships>
</file>

<file path=xl/drawings/_rels/drawing117.xml.rels><?xml version="1.0" encoding="UTF-8" standalone="yes"?>
<Relationships xmlns="http://schemas.openxmlformats.org/package/2006/relationships"><Relationship Id="rId8" Type="http://schemas.openxmlformats.org/officeDocument/2006/relationships/chart" Target="../charts/chart131.xml"/><Relationship Id="rId13" Type="http://schemas.openxmlformats.org/officeDocument/2006/relationships/chart" Target="../charts/chart136.xml"/><Relationship Id="rId3" Type="http://schemas.openxmlformats.org/officeDocument/2006/relationships/chart" Target="../charts/chart126.xml"/><Relationship Id="rId7" Type="http://schemas.openxmlformats.org/officeDocument/2006/relationships/chart" Target="../charts/chart130.xml"/><Relationship Id="rId12" Type="http://schemas.openxmlformats.org/officeDocument/2006/relationships/chart" Target="../charts/chart135.xml"/><Relationship Id="rId2" Type="http://schemas.openxmlformats.org/officeDocument/2006/relationships/chart" Target="../charts/chart125.xml"/><Relationship Id="rId1" Type="http://schemas.openxmlformats.org/officeDocument/2006/relationships/chart" Target="../charts/chart124.xml"/><Relationship Id="rId6" Type="http://schemas.openxmlformats.org/officeDocument/2006/relationships/chart" Target="../charts/chart129.xml"/><Relationship Id="rId11" Type="http://schemas.openxmlformats.org/officeDocument/2006/relationships/chart" Target="../charts/chart134.xml"/><Relationship Id="rId5" Type="http://schemas.openxmlformats.org/officeDocument/2006/relationships/chart" Target="../charts/chart128.xml"/><Relationship Id="rId10" Type="http://schemas.openxmlformats.org/officeDocument/2006/relationships/chart" Target="../charts/chart133.xml"/><Relationship Id="rId4" Type="http://schemas.openxmlformats.org/officeDocument/2006/relationships/chart" Target="../charts/chart127.xml"/><Relationship Id="rId9" Type="http://schemas.openxmlformats.org/officeDocument/2006/relationships/chart" Target="../charts/chart132.xml"/><Relationship Id="rId14" Type="http://schemas.openxmlformats.org/officeDocument/2006/relationships/chart" Target="../charts/chart137.xml"/></Relationships>
</file>

<file path=xl/drawings/_rels/drawing130.xml.rels><?xml version="1.0" encoding="UTF-8" standalone="yes"?>
<Relationships xmlns="http://schemas.openxmlformats.org/package/2006/relationships"><Relationship Id="rId8" Type="http://schemas.openxmlformats.org/officeDocument/2006/relationships/chart" Target="../charts/chart145.xml"/><Relationship Id="rId13" Type="http://schemas.openxmlformats.org/officeDocument/2006/relationships/chart" Target="../charts/chart150.xml"/><Relationship Id="rId3" Type="http://schemas.openxmlformats.org/officeDocument/2006/relationships/chart" Target="../charts/chart140.xml"/><Relationship Id="rId7" Type="http://schemas.openxmlformats.org/officeDocument/2006/relationships/chart" Target="../charts/chart144.xml"/><Relationship Id="rId12" Type="http://schemas.openxmlformats.org/officeDocument/2006/relationships/chart" Target="../charts/chart149.xml"/><Relationship Id="rId2" Type="http://schemas.openxmlformats.org/officeDocument/2006/relationships/chart" Target="../charts/chart139.xml"/><Relationship Id="rId1" Type="http://schemas.openxmlformats.org/officeDocument/2006/relationships/chart" Target="../charts/chart138.xml"/><Relationship Id="rId6" Type="http://schemas.openxmlformats.org/officeDocument/2006/relationships/chart" Target="../charts/chart143.xml"/><Relationship Id="rId11" Type="http://schemas.openxmlformats.org/officeDocument/2006/relationships/chart" Target="../charts/chart148.xml"/><Relationship Id="rId5" Type="http://schemas.openxmlformats.org/officeDocument/2006/relationships/chart" Target="../charts/chart142.xml"/><Relationship Id="rId10" Type="http://schemas.openxmlformats.org/officeDocument/2006/relationships/chart" Target="../charts/chart147.xml"/><Relationship Id="rId4" Type="http://schemas.openxmlformats.org/officeDocument/2006/relationships/chart" Target="../charts/chart141.xml"/><Relationship Id="rId9" Type="http://schemas.openxmlformats.org/officeDocument/2006/relationships/chart" Target="../charts/chart146.xml"/><Relationship Id="rId14" Type="http://schemas.openxmlformats.org/officeDocument/2006/relationships/chart" Target="../charts/chart151.xml"/></Relationships>
</file>

<file path=xl/drawings/_rels/drawing143.xml.rels><?xml version="1.0" encoding="UTF-8" standalone="yes"?>
<Relationships xmlns="http://schemas.openxmlformats.org/package/2006/relationships"><Relationship Id="rId8" Type="http://schemas.openxmlformats.org/officeDocument/2006/relationships/chart" Target="../charts/chart159.xml"/><Relationship Id="rId13" Type="http://schemas.openxmlformats.org/officeDocument/2006/relationships/chart" Target="../charts/chart164.xml"/><Relationship Id="rId3" Type="http://schemas.openxmlformats.org/officeDocument/2006/relationships/chart" Target="../charts/chart154.xml"/><Relationship Id="rId7" Type="http://schemas.openxmlformats.org/officeDocument/2006/relationships/chart" Target="../charts/chart158.xml"/><Relationship Id="rId12" Type="http://schemas.openxmlformats.org/officeDocument/2006/relationships/chart" Target="../charts/chart163.xml"/><Relationship Id="rId2" Type="http://schemas.openxmlformats.org/officeDocument/2006/relationships/chart" Target="../charts/chart153.xml"/><Relationship Id="rId1" Type="http://schemas.openxmlformats.org/officeDocument/2006/relationships/chart" Target="../charts/chart152.xml"/><Relationship Id="rId6" Type="http://schemas.openxmlformats.org/officeDocument/2006/relationships/chart" Target="../charts/chart157.xml"/><Relationship Id="rId11" Type="http://schemas.openxmlformats.org/officeDocument/2006/relationships/chart" Target="../charts/chart162.xml"/><Relationship Id="rId5" Type="http://schemas.openxmlformats.org/officeDocument/2006/relationships/chart" Target="../charts/chart156.xml"/><Relationship Id="rId10" Type="http://schemas.openxmlformats.org/officeDocument/2006/relationships/chart" Target="../charts/chart161.xml"/><Relationship Id="rId4" Type="http://schemas.openxmlformats.org/officeDocument/2006/relationships/chart" Target="../charts/chart155.xml"/><Relationship Id="rId9" Type="http://schemas.openxmlformats.org/officeDocument/2006/relationships/chart" Target="../charts/chart160.xml"/><Relationship Id="rId14" Type="http://schemas.openxmlformats.org/officeDocument/2006/relationships/chart" Target="../charts/chart165.xml"/></Relationships>
</file>

<file path=xl/drawings/_rels/drawing156.xml.rels><?xml version="1.0" encoding="UTF-8" standalone="yes"?>
<Relationships xmlns="http://schemas.openxmlformats.org/package/2006/relationships"><Relationship Id="rId8" Type="http://schemas.openxmlformats.org/officeDocument/2006/relationships/chart" Target="../charts/chart173.xml"/><Relationship Id="rId13" Type="http://schemas.openxmlformats.org/officeDocument/2006/relationships/chart" Target="../charts/chart178.xml"/><Relationship Id="rId3" Type="http://schemas.openxmlformats.org/officeDocument/2006/relationships/chart" Target="../charts/chart168.xml"/><Relationship Id="rId7" Type="http://schemas.openxmlformats.org/officeDocument/2006/relationships/chart" Target="../charts/chart172.xml"/><Relationship Id="rId12" Type="http://schemas.openxmlformats.org/officeDocument/2006/relationships/chart" Target="../charts/chart177.xml"/><Relationship Id="rId2" Type="http://schemas.openxmlformats.org/officeDocument/2006/relationships/chart" Target="../charts/chart167.xml"/><Relationship Id="rId1" Type="http://schemas.openxmlformats.org/officeDocument/2006/relationships/chart" Target="../charts/chart166.xml"/><Relationship Id="rId6" Type="http://schemas.openxmlformats.org/officeDocument/2006/relationships/chart" Target="../charts/chart171.xml"/><Relationship Id="rId11" Type="http://schemas.openxmlformats.org/officeDocument/2006/relationships/chart" Target="../charts/chart176.xml"/><Relationship Id="rId5" Type="http://schemas.openxmlformats.org/officeDocument/2006/relationships/chart" Target="../charts/chart170.xml"/><Relationship Id="rId10" Type="http://schemas.openxmlformats.org/officeDocument/2006/relationships/chart" Target="../charts/chart175.xml"/><Relationship Id="rId4" Type="http://schemas.openxmlformats.org/officeDocument/2006/relationships/chart" Target="../charts/chart169.xml"/><Relationship Id="rId9" Type="http://schemas.openxmlformats.org/officeDocument/2006/relationships/chart" Target="../charts/chart174.xml"/><Relationship Id="rId14" Type="http://schemas.openxmlformats.org/officeDocument/2006/relationships/chart" Target="../charts/chart179.xml"/></Relationships>
</file>

<file path=xl/drawings/_rels/drawing169.xml.rels><?xml version="1.0" encoding="UTF-8" standalone="yes"?>
<Relationships xmlns="http://schemas.openxmlformats.org/package/2006/relationships"><Relationship Id="rId8" Type="http://schemas.openxmlformats.org/officeDocument/2006/relationships/chart" Target="../charts/chart187.xml"/><Relationship Id="rId13" Type="http://schemas.openxmlformats.org/officeDocument/2006/relationships/chart" Target="../charts/chart192.xml"/><Relationship Id="rId3" Type="http://schemas.openxmlformats.org/officeDocument/2006/relationships/chart" Target="../charts/chart182.xml"/><Relationship Id="rId7" Type="http://schemas.openxmlformats.org/officeDocument/2006/relationships/chart" Target="../charts/chart186.xml"/><Relationship Id="rId12" Type="http://schemas.openxmlformats.org/officeDocument/2006/relationships/chart" Target="../charts/chart191.xml"/><Relationship Id="rId2" Type="http://schemas.openxmlformats.org/officeDocument/2006/relationships/chart" Target="../charts/chart181.xml"/><Relationship Id="rId1" Type="http://schemas.openxmlformats.org/officeDocument/2006/relationships/chart" Target="../charts/chart180.xml"/><Relationship Id="rId6" Type="http://schemas.openxmlformats.org/officeDocument/2006/relationships/chart" Target="../charts/chart185.xml"/><Relationship Id="rId11" Type="http://schemas.openxmlformats.org/officeDocument/2006/relationships/chart" Target="../charts/chart190.xml"/><Relationship Id="rId5" Type="http://schemas.openxmlformats.org/officeDocument/2006/relationships/chart" Target="../charts/chart184.xml"/><Relationship Id="rId10" Type="http://schemas.openxmlformats.org/officeDocument/2006/relationships/chart" Target="../charts/chart189.xml"/><Relationship Id="rId4" Type="http://schemas.openxmlformats.org/officeDocument/2006/relationships/chart" Target="../charts/chart183.xml"/><Relationship Id="rId9" Type="http://schemas.openxmlformats.org/officeDocument/2006/relationships/chart" Target="../charts/chart188.xml"/><Relationship Id="rId14" Type="http://schemas.openxmlformats.org/officeDocument/2006/relationships/chart" Target="../charts/chart193.xml"/></Relationships>
</file>

<file path=xl/drawings/_rels/drawing182.xml.rels><?xml version="1.0" encoding="UTF-8" standalone="yes"?>
<Relationships xmlns="http://schemas.openxmlformats.org/package/2006/relationships"><Relationship Id="rId8" Type="http://schemas.openxmlformats.org/officeDocument/2006/relationships/chart" Target="../charts/chart201.xml"/><Relationship Id="rId13" Type="http://schemas.openxmlformats.org/officeDocument/2006/relationships/chart" Target="../charts/chart206.xml"/><Relationship Id="rId3" Type="http://schemas.openxmlformats.org/officeDocument/2006/relationships/chart" Target="../charts/chart196.xml"/><Relationship Id="rId7" Type="http://schemas.openxmlformats.org/officeDocument/2006/relationships/chart" Target="../charts/chart200.xml"/><Relationship Id="rId12" Type="http://schemas.openxmlformats.org/officeDocument/2006/relationships/chart" Target="../charts/chart205.xml"/><Relationship Id="rId2" Type="http://schemas.openxmlformats.org/officeDocument/2006/relationships/chart" Target="../charts/chart195.xml"/><Relationship Id="rId1" Type="http://schemas.openxmlformats.org/officeDocument/2006/relationships/chart" Target="../charts/chart194.xml"/><Relationship Id="rId6" Type="http://schemas.openxmlformats.org/officeDocument/2006/relationships/chart" Target="../charts/chart199.xml"/><Relationship Id="rId11" Type="http://schemas.openxmlformats.org/officeDocument/2006/relationships/chart" Target="../charts/chart204.xml"/><Relationship Id="rId5" Type="http://schemas.openxmlformats.org/officeDocument/2006/relationships/chart" Target="../charts/chart198.xml"/><Relationship Id="rId10" Type="http://schemas.openxmlformats.org/officeDocument/2006/relationships/chart" Target="../charts/chart203.xml"/><Relationship Id="rId4" Type="http://schemas.openxmlformats.org/officeDocument/2006/relationships/chart" Target="../charts/chart197.xml"/><Relationship Id="rId9" Type="http://schemas.openxmlformats.org/officeDocument/2006/relationships/chart" Target="../charts/chart202.xml"/><Relationship Id="rId14" Type="http://schemas.openxmlformats.org/officeDocument/2006/relationships/chart" Target="../charts/chart207.xml"/></Relationships>
</file>

<file path=xl/drawings/_rels/drawing195.xml.rels><?xml version="1.0" encoding="UTF-8" standalone="yes"?>
<Relationships xmlns="http://schemas.openxmlformats.org/package/2006/relationships"><Relationship Id="rId8" Type="http://schemas.openxmlformats.org/officeDocument/2006/relationships/chart" Target="../charts/chart215.xml"/><Relationship Id="rId13" Type="http://schemas.openxmlformats.org/officeDocument/2006/relationships/chart" Target="../charts/chart220.xml"/><Relationship Id="rId3" Type="http://schemas.openxmlformats.org/officeDocument/2006/relationships/chart" Target="../charts/chart210.xml"/><Relationship Id="rId7" Type="http://schemas.openxmlformats.org/officeDocument/2006/relationships/chart" Target="../charts/chart214.xml"/><Relationship Id="rId12" Type="http://schemas.openxmlformats.org/officeDocument/2006/relationships/chart" Target="../charts/chart219.xml"/><Relationship Id="rId2" Type="http://schemas.openxmlformats.org/officeDocument/2006/relationships/chart" Target="../charts/chart209.xml"/><Relationship Id="rId1" Type="http://schemas.openxmlformats.org/officeDocument/2006/relationships/chart" Target="../charts/chart208.xml"/><Relationship Id="rId6" Type="http://schemas.openxmlformats.org/officeDocument/2006/relationships/chart" Target="../charts/chart213.xml"/><Relationship Id="rId11" Type="http://schemas.openxmlformats.org/officeDocument/2006/relationships/chart" Target="../charts/chart218.xml"/><Relationship Id="rId5" Type="http://schemas.openxmlformats.org/officeDocument/2006/relationships/chart" Target="../charts/chart212.xml"/><Relationship Id="rId10" Type="http://schemas.openxmlformats.org/officeDocument/2006/relationships/chart" Target="../charts/chart217.xml"/><Relationship Id="rId4" Type="http://schemas.openxmlformats.org/officeDocument/2006/relationships/chart" Target="../charts/chart211.xml"/><Relationship Id="rId9" Type="http://schemas.openxmlformats.org/officeDocument/2006/relationships/chart" Target="../charts/chart216.xml"/><Relationship Id="rId14" Type="http://schemas.openxmlformats.org/officeDocument/2006/relationships/chart" Target="../charts/chart221.xml"/></Relationships>
</file>

<file path=xl/drawings/_rels/drawing208.xml.rels><?xml version="1.0" encoding="UTF-8" standalone="yes"?>
<Relationships xmlns="http://schemas.openxmlformats.org/package/2006/relationships"><Relationship Id="rId8" Type="http://schemas.openxmlformats.org/officeDocument/2006/relationships/chart" Target="../charts/chart229.xml"/><Relationship Id="rId13" Type="http://schemas.openxmlformats.org/officeDocument/2006/relationships/chart" Target="../charts/chart234.xml"/><Relationship Id="rId3" Type="http://schemas.openxmlformats.org/officeDocument/2006/relationships/chart" Target="../charts/chart224.xml"/><Relationship Id="rId7" Type="http://schemas.openxmlformats.org/officeDocument/2006/relationships/chart" Target="../charts/chart228.xml"/><Relationship Id="rId12" Type="http://schemas.openxmlformats.org/officeDocument/2006/relationships/chart" Target="../charts/chart233.xml"/><Relationship Id="rId2" Type="http://schemas.openxmlformats.org/officeDocument/2006/relationships/chart" Target="../charts/chart223.xml"/><Relationship Id="rId1" Type="http://schemas.openxmlformats.org/officeDocument/2006/relationships/chart" Target="../charts/chart222.xml"/><Relationship Id="rId6" Type="http://schemas.openxmlformats.org/officeDocument/2006/relationships/chart" Target="../charts/chart227.xml"/><Relationship Id="rId11" Type="http://schemas.openxmlformats.org/officeDocument/2006/relationships/chart" Target="../charts/chart232.xml"/><Relationship Id="rId5" Type="http://schemas.openxmlformats.org/officeDocument/2006/relationships/chart" Target="../charts/chart226.xml"/><Relationship Id="rId10" Type="http://schemas.openxmlformats.org/officeDocument/2006/relationships/chart" Target="../charts/chart231.xml"/><Relationship Id="rId4" Type="http://schemas.openxmlformats.org/officeDocument/2006/relationships/chart" Target="../charts/chart225.xml"/><Relationship Id="rId9" Type="http://schemas.openxmlformats.org/officeDocument/2006/relationships/chart" Target="../charts/chart230.xml"/><Relationship Id="rId14" Type="http://schemas.openxmlformats.org/officeDocument/2006/relationships/chart" Target="../charts/chart235.xml"/></Relationships>
</file>

<file path=xl/drawings/_rels/drawing221.xml.rels><?xml version="1.0" encoding="UTF-8" standalone="yes"?>
<Relationships xmlns="http://schemas.openxmlformats.org/package/2006/relationships"><Relationship Id="rId8" Type="http://schemas.openxmlformats.org/officeDocument/2006/relationships/chart" Target="../charts/chart243.xml"/><Relationship Id="rId13" Type="http://schemas.openxmlformats.org/officeDocument/2006/relationships/chart" Target="../charts/chart248.xml"/><Relationship Id="rId3" Type="http://schemas.openxmlformats.org/officeDocument/2006/relationships/chart" Target="../charts/chart238.xml"/><Relationship Id="rId7" Type="http://schemas.openxmlformats.org/officeDocument/2006/relationships/chart" Target="../charts/chart242.xml"/><Relationship Id="rId12" Type="http://schemas.openxmlformats.org/officeDocument/2006/relationships/chart" Target="../charts/chart247.xml"/><Relationship Id="rId2" Type="http://schemas.openxmlformats.org/officeDocument/2006/relationships/chart" Target="../charts/chart237.xml"/><Relationship Id="rId1" Type="http://schemas.openxmlformats.org/officeDocument/2006/relationships/chart" Target="../charts/chart236.xml"/><Relationship Id="rId6" Type="http://schemas.openxmlformats.org/officeDocument/2006/relationships/chart" Target="../charts/chart241.xml"/><Relationship Id="rId11" Type="http://schemas.openxmlformats.org/officeDocument/2006/relationships/chart" Target="../charts/chart246.xml"/><Relationship Id="rId5" Type="http://schemas.openxmlformats.org/officeDocument/2006/relationships/chart" Target="../charts/chart240.xml"/><Relationship Id="rId10" Type="http://schemas.openxmlformats.org/officeDocument/2006/relationships/chart" Target="../charts/chart245.xml"/><Relationship Id="rId4" Type="http://schemas.openxmlformats.org/officeDocument/2006/relationships/chart" Target="../charts/chart239.xml"/><Relationship Id="rId9" Type="http://schemas.openxmlformats.org/officeDocument/2006/relationships/chart" Target="../charts/chart244.xml"/><Relationship Id="rId14" Type="http://schemas.openxmlformats.org/officeDocument/2006/relationships/chart" Target="../charts/chart249.xml"/></Relationships>
</file>

<file path=xl/drawings/_rels/drawing234.xml.rels><?xml version="1.0" encoding="UTF-8" standalone="yes"?>
<Relationships xmlns="http://schemas.openxmlformats.org/package/2006/relationships"><Relationship Id="rId8" Type="http://schemas.openxmlformats.org/officeDocument/2006/relationships/chart" Target="../charts/chart257.xml"/><Relationship Id="rId13" Type="http://schemas.openxmlformats.org/officeDocument/2006/relationships/chart" Target="../charts/chart262.xml"/><Relationship Id="rId3" Type="http://schemas.openxmlformats.org/officeDocument/2006/relationships/chart" Target="../charts/chart252.xml"/><Relationship Id="rId7" Type="http://schemas.openxmlformats.org/officeDocument/2006/relationships/chart" Target="../charts/chart256.xml"/><Relationship Id="rId12" Type="http://schemas.openxmlformats.org/officeDocument/2006/relationships/chart" Target="../charts/chart261.xml"/><Relationship Id="rId2" Type="http://schemas.openxmlformats.org/officeDocument/2006/relationships/chart" Target="../charts/chart251.xml"/><Relationship Id="rId1" Type="http://schemas.openxmlformats.org/officeDocument/2006/relationships/chart" Target="../charts/chart250.xml"/><Relationship Id="rId6" Type="http://schemas.openxmlformats.org/officeDocument/2006/relationships/chart" Target="../charts/chart255.xml"/><Relationship Id="rId11" Type="http://schemas.openxmlformats.org/officeDocument/2006/relationships/chart" Target="../charts/chart260.xml"/><Relationship Id="rId5" Type="http://schemas.openxmlformats.org/officeDocument/2006/relationships/chart" Target="../charts/chart254.xml"/><Relationship Id="rId10" Type="http://schemas.openxmlformats.org/officeDocument/2006/relationships/chart" Target="../charts/chart259.xml"/><Relationship Id="rId4" Type="http://schemas.openxmlformats.org/officeDocument/2006/relationships/chart" Target="../charts/chart253.xml"/><Relationship Id="rId9" Type="http://schemas.openxmlformats.org/officeDocument/2006/relationships/chart" Target="../charts/chart258.xml"/><Relationship Id="rId14" Type="http://schemas.openxmlformats.org/officeDocument/2006/relationships/chart" Target="../charts/chart263.xml"/></Relationships>
</file>

<file path=xl/drawings/_rels/drawing247.xml.rels><?xml version="1.0" encoding="UTF-8" standalone="yes"?>
<Relationships xmlns="http://schemas.openxmlformats.org/package/2006/relationships"><Relationship Id="rId1" Type="http://schemas.openxmlformats.org/officeDocument/2006/relationships/chart" Target="../charts/chart264.xml"/></Relationships>
</file>

<file path=xl/drawings/_rels/drawing249.xml.rels><?xml version="1.0" encoding="UTF-8" standalone="yes"?>
<Relationships xmlns="http://schemas.openxmlformats.org/package/2006/relationships"><Relationship Id="rId1" Type="http://schemas.openxmlformats.org/officeDocument/2006/relationships/chart" Target="../charts/chart265.xml"/></Relationships>
</file>

<file path=xl/drawings/_rels/drawing251.xml.rels><?xml version="1.0" encoding="UTF-8" standalone="yes"?>
<Relationships xmlns="http://schemas.openxmlformats.org/package/2006/relationships"><Relationship Id="rId1" Type="http://schemas.openxmlformats.org/officeDocument/2006/relationships/chart" Target="../charts/chart266.xml"/></Relationships>
</file>

<file path=xl/drawings/_rels/drawing252.xml.rels><?xml version="1.0" encoding="UTF-8" standalone="yes"?>
<Relationships xmlns="http://schemas.openxmlformats.org/package/2006/relationships"><Relationship Id="rId2" Type="http://schemas.openxmlformats.org/officeDocument/2006/relationships/chart" Target="../charts/chart268.xml"/><Relationship Id="rId1" Type="http://schemas.openxmlformats.org/officeDocument/2006/relationships/chart" Target="../charts/chart267.xml"/></Relationships>
</file>

<file path=xl/drawings/_rels/drawing253.xml.rels><?xml version="1.0" encoding="UTF-8" standalone="yes"?>
<Relationships xmlns="http://schemas.openxmlformats.org/package/2006/relationships"><Relationship Id="rId3" Type="http://schemas.openxmlformats.org/officeDocument/2006/relationships/chart" Target="../charts/chart271.xml"/><Relationship Id="rId2" Type="http://schemas.openxmlformats.org/officeDocument/2006/relationships/chart" Target="../charts/chart270.xml"/><Relationship Id="rId1" Type="http://schemas.openxmlformats.org/officeDocument/2006/relationships/chart" Target="../charts/chart269.xml"/><Relationship Id="rId5" Type="http://schemas.openxmlformats.org/officeDocument/2006/relationships/chart" Target="../charts/chart273.xml"/><Relationship Id="rId4" Type="http://schemas.openxmlformats.org/officeDocument/2006/relationships/chart" Target="../charts/chart272.xml"/></Relationships>
</file>

<file path=xl/drawings/_rels/drawing254.xml.rels><?xml version="1.0" encoding="UTF-8" standalone="yes"?>
<Relationships xmlns="http://schemas.openxmlformats.org/package/2006/relationships"><Relationship Id="rId8" Type="http://schemas.openxmlformats.org/officeDocument/2006/relationships/chart" Target="../charts/chart281.xml"/><Relationship Id="rId13" Type="http://schemas.openxmlformats.org/officeDocument/2006/relationships/chart" Target="../charts/chart286.xml"/><Relationship Id="rId3" Type="http://schemas.openxmlformats.org/officeDocument/2006/relationships/chart" Target="../charts/chart276.xml"/><Relationship Id="rId7" Type="http://schemas.openxmlformats.org/officeDocument/2006/relationships/chart" Target="../charts/chart280.xml"/><Relationship Id="rId12" Type="http://schemas.openxmlformats.org/officeDocument/2006/relationships/chart" Target="../charts/chart285.xml"/><Relationship Id="rId2" Type="http://schemas.openxmlformats.org/officeDocument/2006/relationships/chart" Target="../charts/chart275.xml"/><Relationship Id="rId1" Type="http://schemas.openxmlformats.org/officeDocument/2006/relationships/chart" Target="../charts/chart274.xml"/><Relationship Id="rId6" Type="http://schemas.openxmlformats.org/officeDocument/2006/relationships/chart" Target="../charts/chart279.xml"/><Relationship Id="rId11" Type="http://schemas.openxmlformats.org/officeDocument/2006/relationships/chart" Target="../charts/chart284.xml"/><Relationship Id="rId5" Type="http://schemas.openxmlformats.org/officeDocument/2006/relationships/chart" Target="../charts/chart278.xml"/><Relationship Id="rId10" Type="http://schemas.openxmlformats.org/officeDocument/2006/relationships/chart" Target="../charts/chart283.xml"/><Relationship Id="rId4" Type="http://schemas.openxmlformats.org/officeDocument/2006/relationships/chart" Target="../charts/chart277.xml"/><Relationship Id="rId9" Type="http://schemas.openxmlformats.org/officeDocument/2006/relationships/chart" Target="../charts/chart282.xml"/><Relationship Id="rId14" Type="http://schemas.openxmlformats.org/officeDocument/2006/relationships/chart" Target="../charts/chart287.xml"/></Relationships>
</file>

<file path=xl/drawings/_rels/drawing255.xml.rels><?xml version="1.0" encoding="UTF-8" standalone="yes"?>
<Relationships xmlns="http://schemas.openxmlformats.org/package/2006/relationships"><Relationship Id="rId3" Type="http://schemas.openxmlformats.org/officeDocument/2006/relationships/chart" Target="../charts/chart290.xml"/><Relationship Id="rId7" Type="http://schemas.openxmlformats.org/officeDocument/2006/relationships/chart" Target="../charts/chart294.xml"/><Relationship Id="rId2" Type="http://schemas.openxmlformats.org/officeDocument/2006/relationships/chart" Target="../charts/chart289.xml"/><Relationship Id="rId1" Type="http://schemas.openxmlformats.org/officeDocument/2006/relationships/chart" Target="../charts/chart288.xml"/><Relationship Id="rId6" Type="http://schemas.openxmlformats.org/officeDocument/2006/relationships/chart" Target="../charts/chart293.xml"/><Relationship Id="rId5" Type="http://schemas.openxmlformats.org/officeDocument/2006/relationships/chart" Target="../charts/chart292.xml"/><Relationship Id="rId4" Type="http://schemas.openxmlformats.org/officeDocument/2006/relationships/chart" Target="../charts/chart291.xml"/></Relationships>
</file>

<file path=xl/drawings/_rels/drawing256.xml.rels><?xml version="1.0" encoding="UTF-8" standalone="yes"?>
<Relationships xmlns="http://schemas.openxmlformats.org/package/2006/relationships"><Relationship Id="rId8" Type="http://schemas.openxmlformats.org/officeDocument/2006/relationships/chart" Target="../charts/chart302.xml"/><Relationship Id="rId13" Type="http://schemas.openxmlformats.org/officeDocument/2006/relationships/chart" Target="../charts/chart307.xml"/><Relationship Id="rId3" Type="http://schemas.openxmlformats.org/officeDocument/2006/relationships/chart" Target="../charts/chart297.xml"/><Relationship Id="rId7" Type="http://schemas.openxmlformats.org/officeDocument/2006/relationships/chart" Target="../charts/chart301.xml"/><Relationship Id="rId12" Type="http://schemas.openxmlformats.org/officeDocument/2006/relationships/chart" Target="../charts/chart306.xml"/><Relationship Id="rId2" Type="http://schemas.openxmlformats.org/officeDocument/2006/relationships/chart" Target="../charts/chart296.xml"/><Relationship Id="rId1" Type="http://schemas.openxmlformats.org/officeDocument/2006/relationships/chart" Target="../charts/chart295.xml"/><Relationship Id="rId6" Type="http://schemas.openxmlformats.org/officeDocument/2006/relationships/chart" Target="../charts/chart300.xml"/><Relationship Id="rId11" Type="http://schemas.openxmlformats.org/officeDocument/2006/relationships/chart" Target="../charts/chart305.xml"/><Relationship Id="rId5" Type="http://schemas.openxmlformats.org/officeDocument/2006/relationships/chart" Target="../charts/chart299.xml"/><Relationship Id="rId10" Type="http://schemas.openxmlformats.org/officeDocument/2006/relationships/chart" Target="../charts/chart304.xml"/><Relationship Id="rId4" Type="http://schemas.openxmlformats.org/officeDocument/2006/relationships/chart" Target="../charts/chart298.xml"/><Relationship Id="rId9" Type="http://schemas.openxmlformats.org/officeDocument/2006/relationships/chart" Target="../charts/chart303.xml"/><Relationship Id="rId14" Type="http://schemas.openxmlformats.org/officeDocument/2006/relationships/image" Target="../media/image1.png"/></Relationships>
</file>

<file path=xl/drawings/_rels/drawing257.xml.rels><?xml version="1.0" encoding="UTF-8" standalone="yes"?>
<Relationships xmlns="http://schemas.openxmlformats.org/package/2006/relationships"><Relationship Id="rId8" Type="http://schemas.openxmlformats.org/officeDocument/2006/relationships/chart" Target="../charts/chart315.xml"/><Relationship Id="rId13" Type="http://schemas.openxmlformats.org/officeDocument/2006/relationships/chart" Target="../charts/chart320.xml"/><Relationship Id="rId3" Type="http://schemas.openxmlformats.org/officeDocument/2006/relationships/chart" Target="../charts/chart310.xml"/><Relationship Id="rId7" Type="http://schemas.openxmlformats.org/officeDocument/2006/relationships/chart" Target="../charts/chart314.xml"/><Relationship Id="rId12" Type="http://schemas.openxmlformats.org/officeDocument/2006/relationships/chart" Target="../charts/chart319.xml"/><Relationship Id="rId2" Type="http://schemas.openxmlformats.org/officeDocument/2006/relationships/chart" Target="../charts/chart309.xml"/><Relationship Id="rId1" Type="http://schemas.openxmlformats.org/officeDocument/2006/relationships/chart" Target="../charts/chart308.xml"/><Relationship Id="rId6" Type="http://schemas.openxmlformats.org/officeDocument/2006/relationships/chart" Target="../charts/chart313.xml"/><Relationship Id="rId11" Type="http://schemas.openxmlformats.org/officeDocument/2006/relationships/chart" Target="../charts/chart318.xml"/><Relationship Id="rId5" Type="http://schemas.openxmlformats.org/officeDocument/2006/relationships/chart" Target="../charts/chart312.xml"/><Relationship Id="rId10" Type="http://schemas.openxmlformats.org/officeDocument/2006/relationships/chart" Target="../charts/chart317.xml"/><Relationship Id="rId4" Type="http://schemas.openxmlformats.org/officeDocument/2006/relationships/chart" Target="../charts/chart311.xml"/><Relationship Id="rId9" Type="http://schemas.openxmlformats.org/officeDocument/2006/relationships/chart" Target="../charts/chart316.xml"/><Relationship Id="rId14" Type="http://schemas.openxmlformats.org/officeDocument/2006/relationships/image" Target="../media/image2.png"/></Relationships>
</file>

<file path=xl/drawings/_rels/drawing258.xml.rels><?xml version="1.0" encoding="UTF-8" standalone="yes"?>
<Relationships xmlns="http://schemas.openxmlformats.org/package/2006/relationships"><Relationship Id="rId8" Type="http://schemas.openxmlformats.org/officeDocument/2006/relationships/chart" Target="../charts/chart328.xml"/><Relationship Id="rId13" Type="http://schemas.openxmlformats.org/officeDocument/2006/relationships/chart" Target="../charts/chart333.xml"/><Relationship Id="rId3" Type="http://schemas.openxmlformats.org/officeDocument/2006/relationships/chart" Target="../charts/chart323.xml"/><Relationship Id="rId7" Type="http://schemas.openxmlformats.org/officeDocument/2006/relationships/chart" Target="../charts/chart327.xml"/><Relationship Id="rId12" Type="http://schemas.openxmlformats.org/officeDocument/2006/relationships/chart" Target="../charts/chart332.xml"/><Relationship Id="rId2" Type="http://schemas.openxmlformats.org/officeDocument/2006/relationships/chart" Target="../charts/chart322.xml"/><Relationship Id="rId1" Type="http://schemas.openxmlformats.org/officeDocument/2006/relationships/chart" Target="../charts/chart321.xml"/><Relationship Id="rId6" Type="http://schemas.openxmlformats.org/officeDocument/2006/relationships/chart" Target="../charts/chart326.xml"/><Relationship Id="rId11" Type="http://schemas.openxmlformats.org/officeDocument/2006/relationships/chart" Target="../charts/chart331.xml"/><Relationship Id="rId5" Type="http://schemas.openxmlformats.org/officeDocument/2006/relationships/chart" Target="../charts/chart325.xml"/><Relationship Id="rId10" Type="http://schemas.openxmlformats.org/officeDocument/2006/relationships/chart" Target="../charts/chart330.xml"/><Relationship Id="rId4" Type="http://schemas.openxmlformats.org/officeDocument/2006/relationships/chart" Target="../charts/chart324.xml"/><Relationship Id="rId9" Type="http://schemas.openxmlformats.org/officeDocument/2006/relationships/chart" Target="../charts/chart329.xml"/><Relationship Id="rId14" Type="http://schemas.openxmlformats.org/officeDocument/2006/relationships/image" Target="../media/image3.png"/></Relationships>
</file>

<file path=xl/drawings/_rels/drawing259.xml.rels><?xml version="1.0" encoding="UTF-8" standalone="yes"?>
<Relationships xmlns="http://schemas.openxmlformats.org/package/2006/relationships"><Relationship Id="rId8" Type="http://schemas.openxmlformats.org/officeDocument/2006/relationships/chart" Target="../charts/chart341.xml"/><Relationship Id="rId13" Type="http://schemas.openxmlformats.org/officeDocument/2006/relationships/chart" Target="../charts/chart346.xml"/><Relationship Id="rId3" Type="http://schemas.openxmlformats.org/officeDocument/2006/relationships/chart" Target="../charts/chart336.xml"/><Relationship Id="rId7" Type="http://schemas.openxmlformats.org/officeDocument/2006/relationships/chart" Target="../charts/chart340.xml"/><Relationship Id="rId12" Type="http://schemas.openxmlformats.org/officeDocument/2006/relationships/chart" Target="../charts/chart345.xml"/><Relationship Id="rId2" Type="http://schemas.openxmlformats.org/officeDocument/2006/relationships/chart" Target="../charts/chart335.xml"/><Relationship Id="rId1" Type="http://schemas.openxmlformats.org/officeDocument/2006/relationships/chart" Target="../charts/chart334.xml"/><Relationship Id="rId6" Type="http://schemas.openxmlformats.org/officeDocument/2006/relationships/chart" Target="../charts/chart339.xml"/><Relationship Id="rId11" Type="http://schemas.openxmlformats.org/officeDocument/2006/relationships/chart" Target="../charts/chart344.xml"/><Relationship Id="rId5" Type="http://schemas.openxmlformats.org/officeDocument/2006/relationships/chart" Target="../charts/chart338.xml"/><Relationship Id="rId10" Type="http://schemas.openxmlformats.org/officeDocument/2006/relationships/chart" Target="../charts/chart343.xml"/><Relationship Id="rId4" Type="http://schemas.openxmlformats.org/officeDocument/2006/relationships/chart" Target="../charts/chart337.xml"/><Relationship Id="rId9" Type="http://schemas.openxmlformats.org/officeDocument/2006/relationships/chart" Target="../charts/chart342.xml"/><Relationship Id="rId14" Type="http://schemas.openxmlformats.org/officeDocument/2006/relationships/image" Target="../media/image4.png"/></Relationships>
</file>

<file path=xl/drawings/_rels/drawing260.xml.rels><?xml version="1.0" encoding="UTF-8" standalone="yes"?>
<Relationships xmlns="http://schemas.openxmlformats.org/package/2006/relationships"><Relationship Id="rId8" Type="http://schemas.openxmlformats.org/officeDocument/2006/relationships/chart" Target="../charts/chart354.xml"/><Relationship Id="rId13" Type="http://schemas.openxmlformats.org/officeDocument/2006/relationships/chart" Target="../charts/chart359.xml"/><Relationship Id="rId3" Type="http://schemas.openxmlformats.org/officeDocument/2006/relationships/chart" Target="../charts/chart349.xml"/><Relationship Id="rId7" Type="http://schemas.openxmlformats.org/officeDocument/2006/relationships/chart" Target="../charts/chart353.xml"/><Relationship Id="rId12" Type="http://schemas.openxmlformats.org/officeDocument/2006/relationships/chart" Target="../charts/chart358.xml"/><Relationship Id="rId2" Type="http://schemas.openxmlformats.org/officeDocument/2006/relationships/chart" Target="../charts/chart348.xml"/><Relationship Id="rId1" Type="http://schemas.openxmlformats.org/officeDocument/2006/relationships/chart" Target="../charts/chart347.xml"/><Relationship Id="rId6" Type="http://schemas.openxmlformats.org/officeDocument/2006/relationships/chart" Target="../charts/chart352.xml"/><Relationship Id="rId11" Type="http://schemas.openxmlformats.org/officeDocument/2006/relationships/chart" Target="../charts/chart357.xml"/><Relationship Id="rId5" Type="http://schemas.openxmlformats.org/officeDocument/2006/relationships/chart" Target="../charts/chart351.xml"/><Relationship Id="rId10" Type="http://schemas.openxmlformats.org/officeDocument/2006/relationships/chart" Target="../charts/chart356.xml"/><Relationship Id="rId4" Type="http://schemas.openxmlformats.org/officeDocument/2006/relationships/chart" Target="../charts/chart350.xml"/><Relationship Id="rId9" Type="http://schemas.openxmlformats.org/officeDocument/2006/relationships/chart" Target="../charts/chart355.xml"/><Relationship Id="rId14" Type="http://schemas.openxmlformats.org/officeDocument/2006/relationships/image" Target="../media/image5.png"/></Relationships>
</file>

<file path=xl/drawings/_rels/drawing261.xml.rels><?xml version="1.0" encoding="UTF-8" standalone="yes"?>
<Relationships xmlns="http://schemas.openxmlformats.org/package/2006/relationships"><Relationship Id="rId8" Type="http://schemas.openxmlformats.org/officeDocument/2006/relationships/chart" Target="../charts/chart367.xml"/><Relationship Id="rId13" Type="http://schemas.openxmlformats.org/officeDocument/2006/relationships/chart" Target="../charts/chart372.xml"/><Relationship Id="rId3" Type="http://schemas.openxmlformats.org/officeDocument/2006/relationships/chart" Target="../charts/chart362.xml"/><Relationship Id="rId7" Type="http://schemas.openxmlformats.org/officeDocument/2006/relationships/chart" Target="../charts/chart366.xml"/><Relationship Id="rId12" Type="http://schemas.openxmlformats.org/officeDocument/2006/relationships/chart" Target="../charts/chart371.xml"/><Relationship Id="rId2" Type="http://schemas.openxmlformats.org/officeDocument/2006/relationships/chart" Target="../charts/chart361.xml"/><Relationship Id="rId1" Type="http://schemas.openxmlformats.org/officeDocument/2006/relationships/chart" Target="../charts/chart360.xml"/><Relationship Id="rId6" Type="http://schemas.openxmlformats.org/officeDocument/2006/relationships/chart" Target="../charts/chart365.xml"/><Relationship Id="rId11" Type="http://schemas.openxmlformats.org/officeDocument/2006/relationships/chart" Target="../charts/chart370.xml"/><Relationship Id="rId5" Type="http://schemas.openxmlformats.org/officeDocument/2006/relationships/chart" Target="../charts/chart364.xml"/><Relationship Id="rId10" Type="http://schemas.openxmlformats.org/officeDocument/2006/relationships/chart" Target="../charts/chart369.xml"/><Relationship Id="rId4" Type="http://schemas.openxmlformats.org/officeDocument/2006/relationships/chart" Target="../charts/chart363.xml"/><Relationship Id="rId9" Type="http://schemas.openxmlformats.org/officeDocument/2006/relationships/chart" Target="../charts/chart368.xml"/><Relationship Id="rId14" Type="http://schemas.openxmlformats.org/officeDocument/2006/relationships/image" Target="../media/image6.png"/></Relationships>
</file>

<file path=xl/drawings/_rels/drawing262.xml.rels><?xml version="1.0" encoding="UTF-8" standalone="yes"?>
<Relationships xmlns="http://schemas.openxmlformats.org/package/2006/relationships"><Relationship Id="rId8" Type="http://schemas.openxmlformats.org/officeDocument/2006/relationships/chart" Target="../charts/chart380.xml"/><Relationship Id="rId13" Type="http://schemas.openxmlformats.org/officeDocument/2006/relationships/chart" Target="../charts/chart385.xml"/><Relationship Id="rId3" Type="http://schemas.openxmlformats.org/officeDocument/2006/relationships/chart" Target="../charts/chart375.xml"/><Relationship Id="rId7" Type="http://schemas.openxmlformats.org/officeDocument/2006/relationships/chart" Target="../charts/chart379.xml"/><Relationship Id="rId12" Type="http://schemas.openxmlformats.org/officeDocument/2006/relationships/chart" Target="../charts/chart384.xml"/><Relationship Id="rId2" Type="http://schemas.openxmlformats.org/officeDocument/2006/relationships/chart" Target="../charts/chart374.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5" Type="http://schemas.openxmlformats.org/officeDocument/2006/relationships/chart" Target="../charts/chart377.xml"/><Relationship Id="rId10" Type="http://schemas.openxmlformats.org/officeDocument/2006/relationships/chart" Target="../charts/chart382.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image" Target="../media/image7.png"/></Relationships>
</file>

<file path=xl/drawings/_rels/drawing263.xml.rels><?xml version="1.0" encoding="UTF-8" standalone="yes"?>
<Relationships xmlns="http://schemas.openxmlformats.org/package/2006/relationships"><Relationship Id="rId8" Type="http://schemas.openxmlformats.org/officeDocument/2006/relationships/chart" Target="../charts/chart393.xml"/><Relationship Id="rId13" Type="http://schemas.openxmlformats.org/officeDocument/2006/relationships/chart" Target="../charts/chart398.xml"/><Relationship Id="rId3" Type="http://schemas.openxmlformats.org/officeDocument/2006/relationships/chart" Target="../charts/chart388.xml"/><Relationship Id="rId7" Type="http://schemas.openxmlformats.org/officeDocument/2006/relationships/chart" Target="../charts/chart392.xml"/><Relationship Id="rId12" Type="http://schemas.openxmlformats.org/officeDocument/2006/relationships/chart" Target="../charts/chart397.xml"/><Relationship Id="rId2" Type="http://schemas.openxmlformats.org/officeDocument/2006/relationships/chart" Target="../charts/chart387.xml"/><Relationship Id="rId1" Type="http://schemas.openxmlformats.org/officeDocument/2006/relationships/chart" Target="../charts/chart386.xml"/><Relationship Id="rId6" Type="http://schemas.openxmlformats.org/officeDocument/2006/relationships/chart" Target="../charts/chart391.xml"/><Relationship Id="rId11" Type="http://schemas.openxmlformats.org/officeDocument/2006/relationships/chart" Target="../charts/chart396.xml"/><Relationship Id="rId5" Type="http://schemas.openxmlformats.org/officeDocument/2006/relationships/chart" Target="../charts/chart390.xml"/><Relationship Id="rId10" Type="http://schemas.openxmlformats.org/officeDocument/2006/relationships/chart" Target="../charts/chart395.xml"/><Relationship Id="rId4" Type="http://schemas.openxmlformats.org/officeDocument/2006/relationships/chart" Target="../charts/chart389.xml"/><Relationship Id="rId9" Type="http://schemas.openxmlformats.org/officeDocument/2006/relationships/chart" Target="../charts/chart394.xml"/><Relationship Id="rId14" Type="http://schemas.openxmlformats.org/officeDocument/2006/relationships/image" Target="../media/image8.png"/></Relationships>
</file>

<file path=xl/drawings/_rels/drawing264.xml.rels><?xml version="1.0" encoding="UTF-8" standalone="yes"?>
<Relationships xmlns="http://schemas.openxmlformats.org/package/2006/relationships"><Relationship Id="rId8" Type="http://schemas.openxmlformats.org/officeDocument/2006/relationships/chart" Target="../charts/chart406.xml"/><Relationship Id="rId13" Type="http://schemas.openxmlformats.org/officeDocument/2006/relationships/chart" Target="../charts/chart411.xml"/><Relationship Id="rId3" Type="http://schemas.openxmlformats.org/officeDocument/2006/relationships/chart" Target="../charts/chart401.xml"/><Relationship Id="rId7" Type="http://schemas.openxmlformats.org/officeDocument/2006/relationships/chart" Target="../charts/chart405.xml"/><Relationship Id="rId12" Type="http://schemas.openxmlformats.org/officeDocument/2006/relationships/chart" Target="../charts/chart410.xml"/><Relationship Id="rId2" Type="http://schemas.openxmlformats.org/officeDocument/2006/relationships/chart" Target="../charts/chart400.xml"/><Relationship Id="rId1" Type="http://schemas.openxmlformats.org/officeDocument/2006/relationships/chart" Target="../charts/chart399.xml"/><Relationship Id="rId6" Type="http://schemas.openxmlformats.org/officeDocument/2006/relationships/chart" Target="../charts/chart404.xml"/><Relationship Id="rId11" Type="http://schemas.openxmlformats.org/officeDocument/2006/relationships/chart" Target="../charts/chart409.xml"/><Relationship Id="rId5" Type="http://schemas.openxmlformats.org/officeDocument/2006/relationships/chart" Target="../charts/chart403.xml"/><Relationship Id="rId10" Type="http://schemas.openxmlformats.org/officeDocument/2006/relationships/chart" Target="../charts/chart408.xml"/><Relationship Id="rId4" Type="http://schemas.openxmlformats.org/officeDocument/2006/relationships/chart" Target="../charts/chart402.xml"/><Relationship Id="rId9" Type="http://schemas.openxmlformats.org/officeDocument/2006/relationships/chart" Target="../charts/chart407.xml"/><Relationship Id="rId14" Type="http://schemas.openxmlformats.org/officeDocument/2006/relationships/image" Target="../media/image9.png"/></Relationships>
</file>

<file path=xl/drawings/_rels/drawing265.xml.rels><?xml version="1.0" encoding="UTF-8" standalone="yes"?>
<Relationships xmlns="http://schemas.openxmlformats.org/package/2006/relationships"><Relationship Id="rId8" Type="http://schemas.openxmlformats.org/officeDocument/2006/relationships/chart" Target="../charts/chart419.xml"/><Relationship Id="rId13" Type="http://schemas.openxmlformats.org/officeDocument/2006/relationships/chart" Target="../charts/chart424.xml"/><Relationship Id="rId3" Type="http://schemas.openxmlformats.org/officeDocument/2006/relationships/chart" Target="../charts/chart414.xml"/><Relationship Id="rId7" Type="http://schemas.openxmlformats.org/officeDocument/2006/relationships/chart" Target="../charts/chart418.xml"/><Relationship Id="rId12" Type="http://schemas.openxmlformats.org/officeDocument/2006/relationships/chart" Target="../charts/chart423.xml"/><Relationship Id="rId2" Type="http://schemas.openxmlformats.org/officeDocument/2006/relationships/chart" Target="../charts/chart413.xml"/><Relationship Id="rId1" Type="http://schemas.openxmlformats.org/officeDocument/2006/relationships/chart" Target="../charts/chart412.xml"/><Relationship Id="rId6" Type="http://schemas.openxmlformats.org/officeDocument/2006/relationships/chart" Target="../charts/chart417.xml"/><Relationship Id="rId11" Type="http://schemas.openxmlformats.org/officeDocument/2006/relationships/chart" Target="../charts/chart422.xml"/><Relationship Id="rId5" Type="http://schemas.openxmlformats.org/officeDocument/2006/relationships/chart" Target="../charts/chart416.xml"/><Relationship Id="rId10" Type="http://schemas.openxmlformats.org/officeDocument/2006/relationships/chart" Target="../charts/chart421.xml"/><Relationship Id="rId4" Type="http://schemas.openxmlformats.org/officeDocument/2006/relationships/chart" Target="../charts/chart415.xml"/><Relationship Id="rId9" Type="http://schemas.openxmlformats.org/officeDocument/2006/relationships/chart" Target="../charts/chart420.xml"/><Relationship Id="rId14" Type="http://schemas.openxmlformats.org/officeDocument/2006/relationships/image" Target="../media/image10.png"/></Relationships>
</file>

<file path=xl/drawings/_rels/drawing266.xml.rels><?xml version="1.0" encoding="UTF-8" standalone="yes"?>
<Relationships xmlns="http://schemas.openxmlformats.org/package/2006/relationships"><Relationship Id="rId8" Type="http://schemas.openxmlformats.org/officeDocument/2006/relationships/chart" Target="../charts/chart432.xml"/><Relationship Id="rId13" Type="http://schemas.openxmlformats.org/officeDocument/2006/relationships/chart" Target="../charts/chart437.xml"/><Relationship Id="rId3" Type="http://schemas.openxmlformats.org/officeDocument/2006/relationships/chart" Target="../charts/chart427.xml"/><Relationship Id="rId7" Type="http://schemas.openxmlformats.org/officeDocument/2006/relationships/chart" Target="../charts/chart431.xml"/><Relationship Id="rId12" Type="http://schemas.openxmlformats.org/officeDocument/2006/relationships/chart" Target="../charts/chart436.xml"/><Relationship Id="rId2" Type="http://schemas.openxmlformats.org/officeDocument/2006/relationships/chart" Target="../charts/chart426.xml"/><Relationship Id="rId1" Type="http://schemas.openxmlformats.org/officeDocument/2006/relationships/chart" Target="../charts/chart425.xml"/><Relationship Id="rId6" Type="http://schemas.openxmlformats.org/officeDocument/2006/relationships/chart" Target="../charts/chart430.xml"/><Relationship Id="rId11" Type="http://schemas.openxmlformats.org/officeDocument/2006/relationships/chart" Target="../charts/chart435.xml"/><Relationship Id="rId5" Type="http://schemas.openxmlformats.org/officeDocument/2006/relationships/chart" Target="../charts/chart429.xml"/><Relationship Id="rId10" Type="http://schemas.openxmlformats.org/officeDocument/2006/relationships/chart" Target="../charts/chart434.xml"/><Relationship Id="rId4" Type="http://schemas.openxmlformats.org/officeDocument/2006/relationships/chart" Target="../charts/chart428.xml"/><Relationship Id="rId9" Type="http://schemas.openxmlformats.org/officeDocument/2006/relationships/chart" Target="../charts/chart433.xml"/><Relationship Id="rId14" Type="http://schemas.openxmlformats.org/officeDocument/2006/relationships/image" Target="../media/image11.png"/></Relationships>
</file>

<file path=xl/drawings/_rels/drawing267.xml.rels><?xml version="1.0" encoding="UTF-8" standalone="yes"?>
<Relationships xmlns="http://schemas.openxmlformats.org/package/2006/relationships"><Relationship Id="rId8" Type="http://schemas.openxmlformats.org/officeDocument/2006/relationships/chart" Target="../charts/chart445.xml"/><Relationship Id="rId13" Type="http://schemas.openxmlformats.org/officeDocument/2006/relationships/chart" Target="../charts/chart450.xml"/><Relationship Id="rId3" Type="http://schemas.openxmlformats.org/officeDocument/2006/relationships/chart" Target="../charts/chart440.xml"/><Relationship Id="rId7" Type="http://schemas.openxmlformats.org/officeDocument/2006/relationships/chart" Target="../charts/chart444.xml"/><Relationship Id="rId12" Type="http://schemas.openxmlformats.org/officeDocument/2006/relationships/chart" Target="../charts/chart449.xml"/><Relationship Id="rId2" Type="http://schemas.openxmlformats.org/officeDocument/2006/relationships/chart" Target="../charts/chart439.xml"/><Relationship Id="rId1" Type="http://schemas.openxmlformats.org/officeDocument/2006/relationships/chart" Target="../charts/chart438.xml"/><Relationship Id="rId6" Type="http://schemas.openxmlformats.org/officeDocument/2006/relationships/chart" Target="../charts/chart443.xml"/><Relationship Id="rId11" Type="http://schemas.openxmlformats.org/officeDocument/2006/relationships/chart" Target="../charts/chart448.xml"/><Relationship Id="rId5" Type="http://schemas.openxmlformats.org/officeDocument/2006/relationships/chart" Target="../charts/chart442.xml"/><Relationship Id="rId10" Type="http://schemas.openxmlformats.org/officeDocument/2006/relationships/chart" Target="../charts/chart447.xml"/><Relationship Id="rId4" Type="http://schemas.openxmlformats.org/officeDocument/2006/relationships/chart" Target="../charts/chart441.xml"/><Relationship Id="rId9" Type="http://schemas.openxmlformats.org/officeDocument/2006/relationships/chart" Target="../charts/chart446.xml"/><Relationship Id="rId14" Type="http://schemas.openxmlformats.org/officeDocument/2006/relationships/image" Target="../media/image12.png"/></Relationships>
</file>

<file path=xl/drawings/_rels/drawing268.xml.rels><?xml version="1.0" encoding="UTF-8" standalone="yes"?>
<Relationships xmlns="http://schemas.openxmlformats.org/package/2006/relationships"><Relationship Id="rId8" Type="http://schemas.openxmlformats.org/officeDocument/2006/relationships/chart" Target="../charts/chart458.xml"/><Relationship Id="rId13" Type="http://schemas.openxmlformats.org/officeDocument/2006/relationships/chart" Target="../charts/chart463.xml"/><Relationship Id="rId3" Type="http://schemas.openxmlformats.org/officeDocument/2006/relationships/chart" Target="../charts/chart453.xml"/><Relationship Id="rId7" Type="http://schemas.openxmlformats.org/officeDocument/2006/relationships/chart" Target="../charts/chart457.xml"/><Relationship Id="rId12" Type="http://schemas.openxmlformats.org/officeDocument/2006/relationships/chart" Target="../charts/chart462.xml"/><Relationship Id="rId2" Type="http://schemas.openxmlformats.org/officeDocument/2006/relationships/chart" Target="../charts/chart452.xml"/><Relationship Id="rId1" Type="http://schemas.openxmlformats.org/officeDocument/2006/relationships/chart" Target="../charts/chart451.xml"/><Relationship Id="rId6" Type="http://schemas.openxmlformats.org/officeDocument/2006/relationships/chart" Target="../charts/chart456.xml"/><Relationship Id="rId11" Type="http://schemas.openxmlformats.org/officeDocument/2006/relationships/chart" Target="../charts/chart461.xml"/><Relationship Id="rId5" Type="http://schemas.openxmlformats.org/officeDocument/2006/relationships/chart" Target="../charts/chart455.xml"/><Relationship Id="rId10" Type="http://schemas.openxmlformats.org/officeDocument/2006/relationships/chart" Target="../charts/chart460.xml"/><Relationship Id="rId4" Type="http://schemas.openxmlformats.org/officeDocument/2006/relationships/chart" Target="../charts/chart454.xml"/><Relationship Id="rId9" Type="http://schemas.openxmlformats.org/officeDocument/2006/relationships/chart" Target="../charts/chart459.xml"/><Relationship Id="rId14" Type="http://schemas.openxmlformats.org/officeDocument/2006/relationships/image" Target="../media/image13.png"/></Relationships>
</file>

<file path=xl/drawings/_rels/drawing269.xml.rels><?xml version="1.0" encoding="UTF-8" standalone="yes"?>
<Relationships xmlns="http://schemas.openxmlformats.org/package/2006/relationships"><Relationship Id="rId8" Type="http://schemas.openxmlformats.org/officeDocument/2006/relationships/chart" Target="../charts/chart471.xml"/><Relationship Id="rId13" Type="http://schemas.openxmlformats.org/officeDocument/2006/relationships/chart" Target="../charts/chart476.xml"/><Relationship Id="rId3" Type="http://schemas.openxmlformats.org/officeDocument/2006/relationships/chart" Target="../charts/chart466.xml"/><Relationship Id="rId7" Type="http://schemas.openxmlformats.org/officeDocument/2006/relationships/chart" Target="../charts/chart470.xml"/><Relationship Id="rId12" Type="http://schemas.openxmlformats.org/officeDocument/2006/relationships/chart" Target="../charts/chart475.xml"/><Relationship Id="rId2" Type="http://schemas.openxmlformats.org/officeDocument/2006/relationships/chart" Target="../charts/chart465.xml"/><Relationship Id="rId1" Type="http://schemas.openxmlformats.org/officeDocument/2006/relationships/chart" Target="../charts/chart464.xml"/><Relationship Id="rId6" Type="http://schemas.openxmlformats.org/officeDocument/2006/relationships/chart" Target="../charts/chart469.xml"/><Relationship Id="rId11" Type="http://schemas.openxmlformats.org/officeDocument/2006/relationships/chart" Target="../charts/chart474.xml"/><Relationship Id="rId5" Type="http://schemas.openxmlformats.org/officeDocument/2006/relationships/chart" Target="../charts/chart468.xml"/><Relationship Id="rId10" Type="http://schemas.openxmlformats.org/officeDocument/2006/relationships/chart" Target="../charts/chart473.xml"/><Relationship Id="rId4" Type="http://schemas.openxmlformats.org/officeDocument/2006/relationships/chart" Target="../charts/chart467.xml"/><Relationship Id="rId9" Type="http://schemas.openxmlformats.org/officeDocument/2006/relationships/chart" Target="../charts/chart472.xml"/><Relationship Id="rId14" Type="http://schemas.openxmlformats.org/officeDocument/2006/relationships/image" Target="../media/image14.png"/></Relationships>
</file>

<file path=xl/drawings/_rels/drawing270.xml.rels><?xml version="1.0" encoding="UTF-8" standalone="yes"?>
<Relationships xmlns="http://schemas.openxmlformats.org/package/2006/relationships"><Relationship Id="rId8" Type="http://schemas.openxmlformats.org/officeDocument/2006/relationships/chart" Target="../charts/chart484.xml"/><Relationship Id="rId13" Type="http://schemas.openxmlformats.org/officeDocument/2006/relationships/chart" Target="../charts/chart489.xml"/><Relationship Id="rId3" Type="http://schemas.openxmlformats.org/officeDocument/2006/relationships/chart" Target="../charts/chart479.xml"/><Relationship Id="rId7" Type="http://schemas.openxmlformats.org/officeDocument/2006/relationships/chart" Target="../charts/chart483.xml"/><Relationship Id="rId12" Type="http://schemas.openxmlformats.org/officeDocument/2006/relationships/chart" Target="../charts/chart488.xml"/><Relationship Id="rId2" Type="http://schemas.openxmlformats.org/officeDocument/2006/relationships/chart" Target="../charts/chart478.xml"/><Relationship Id="rId1" Type="http://schemas.openxmlformats.org/officeDocument/2006/relationships/chart" Target="../charts/chart477.xml"/><Relationship Id="rId6" Type="http://schemas.openxmlformats.org/officeDocument/2006/relationships/chart" Target="../charts/chart482.xml"/><Relationship Id="rId11" Type="http://schemas.openxmlformats.org/officeDocument/2006/relationships/chart" Target="../charts/chart487.xml"/><Relationship Id="rId5" Type="http://schemas.openxmlformats.org/officeDocument/2006/relationships/chart" Target="../charts/chart481.xml"/><Relationship Id="rId10" Type="http://schemas.openxmlformats.org/officeDocument/2006/relationships/chart" Target="../charts/chart486.xml"/><Relationship Id="rId4" Type="http://schemas.openxmlformats.org/officeDocument/2006/relationships/chart" Target="../charts/chart480.xml"/><Relationship Id="rId9" Type="http://schemas.openxmlformats.org/officeDocument/2006/relationships/chart" Target="../charts/chart485.xml"/><Relationship Id="rId14" Type="http://schemas.openxmlformats.org/officeDocument/2006/relationships/image" Target="../media/image15.png"/></Relationships>
</file>

<file path=xl/drawings/_rels/drawing271.xml.rels><?xml version="1.0" encoding="UTF-8" standalone="yes"?>
<Relationships xmlns="http://schemas.openxmlformats.org/package/2006/relationships"><Relationship Id="rId8" Type="http://schemas.openxmlformats.org/officeDocument/2006/relationships/chart" Target="../charts/chart497.xml"/><Relationship Id="rId13" Type="http://schemas.openxmlformats.org/officeDocument/2006/relationships/chart" Target="../charts/chart502.xml"/><Relationship Id="rId3" Type="http://schemas.openxmlformats.org/officeDocument/2006/relationships/chart" Target="../charts/chart492.xml"/><Relationship Id="rId7" Type="http://schemas.openxmlformats.org/officeDocument/2006/relationships/chart" Target="../charts/chart496.xml"/><Relationship Id="rId12" Type="http://schemas.openxmlformats.org/officeDocument/2006/relationships/chart" Target="../charts/chart501.xml"/><Relationship Id="rId2" Type="http://schemas.openxmlformats.org/officeDocument/2006/relationships/chart" Target="../charts/chart491.xml"/><Relationship Id="rId1" Type="http://schemas.openxmlformats.org/officeDocument/2006/relationships/chart" Target="../charts/chart490.xml"/><Relationship Id="rId6" Type="http://schemas.openxmlformats.org/officeDocument/2006/relationships/chart" Target="../charts/chart495.xml"/><Relationship Id="rId11" Type="http://schemas.openxmlformats.org/officeDocument/2006/relationships/chart" Target="../charts/chart500.xml"/><Relationship Id="rId5" Type="http://schemas.openxmlformats.org/officeDocument/2006/relationships/chart" Target="../charts/chart494.xml"/><Relationship Id="rId10" Type="http://schemas.openxmlformats.org/officeDocument/2006/relationships/chart" Target="../charts/chart499.xml"/><Relationship Id="rId4" Type="http://schemas.openxmlformats.org/officeDocument/2006/relationships/chart" Target="../charts/chart493.xml"/><Relationship Id="rId9" Type="http://schemas.openxmlformats.org/officeDocument/2006/relationships/chart" Target="../charts/chart498.xml"/><Relationship Id="rId14" Type="http://schemas.openxmlformats.org/officeDocument/2006/relationships/image" Target="../media/image16.png"/></Relationships>
</file>

<file path=xl/drawings/_rels/drawing272.xml.rels><?xml version="1.0" encoding="UTF-8" standalone="yes"?>
<Relationships xmlns="http://schemas.openxmlformats.org/package/2006/relationships"><Relationship Id="rId8" Type="http://schemas.openxmlformats.org/officeDocument/2006/relationships/chart" Target="../charts/chart510.xml"/><Relationship Id="rId13" Type="http://schemas.openxmlformats.org/officeDocument/2006/relationships/chart" Target="../charts/chart515.xml"/><Relationship Id="rId3" Type="http://schemas.openxmlformats.org/officeDocument/2006/relationships/chart" Target="../charts/chart505.xml"/><Relationship Id="rId7" Type="http://schemas.openxmlformats.org/officeDocument/2006/relationships/chart" Target="../charts/chart509.xml"/><Relationship Id="rId12" Type="http://schemas.openxmlformats.org/officeDocument/2006/relationships/chart" Target="../charts/chart514.xml"/><Relationship Id="rId2" Type="http://schemas.openxmlformats.org/officeDocument/2006/relationships/chart" Target="../charts/chart504.xml"/><Relationship Id="rId1" Type="http://schemas.openxmlformats.org/officeDocument/2006/relationships/chart" Target="../charts/chart503.xml"/><Relationship Id="rId6" Type="http://schemas.openxmlformats.org/officeDocument/2006/relationships/chart" Target="../charts/chart508.xml"/><Relationship Id="rId11" Type="http://schemas.openxmlformats.org/officeDocument/2006/relationships/chart" Target="../charts/chart513.xml"/><Relationship Id="rId5" Type="http://schemas.openxmlformats.org/officeDocument/2006/relationships/chart" Target="../charts/chart507.xml"/><Relationship Id="rId10" Type="http://schemas.openxmlformats.org/officeDocument/2006/relationships/chart" Target="../charts/chart512.xml"/><Relationship Id="rId4" Type="http://schemas.openxmlformats.org/officeDocument/2006/relationships/chart" Target="../charts/chart506.xml"/><Relationship Id="rId9" Type="http://schemas.openxmlformats.org/officeDocument/2006/relationships/chart" Target="../charts/chart511.xml"/><Relationship Id="rId14" Type="http://schemas.openxmlformats.org/officeDocument/2006/relationships/image" Target="../media/image17.png"/></Relationships>
</file>

<file path=xl/drawings/_rels/drawing273.xml.rels><?xml version="1.0" encoding="UTF-8" standalone="yes"?>
<Relationships xmlns="http://schemas.openxmlformats.org/package/2006/relationships"><Relationship Id="rId8" Type="http://schemas.openxmlformats.org/officeDocument/2006/relationships/chart" Target="../charts/chart523.xml"/><Relationship Id="rId13" Type="http://schemas.openxmlformats.org/officeDocument/2006/relationships/chart" Target="../charts/chart528.xml"/><Relationship Id="rId3" Type="http://schemas.openxmlformats.org/officeDocument/2006/relationships/chart" Target="../charts/chart518.xml"/><Relationship Id="rId7" Type="http://schemas.openxmlformats.org/officeDocument/2006/relationships/chart" Target="../charts/chart522.xml"/><Relationship Id="rId12" Type="http://schemas.openxmlformats.org/officeDocument/2006/relationships/chart" Target="../charts/chart527.xml"/><Relationship Id="rId2" Type="http://schemas.openxmlformats.org/officeDocument/2006/relationships/chart" Target="../charts/chart517.xml"/><Relationship Id="rId1" Type="http://schemas.openxmlformats.org/officeDocument/2006/relationships/chart" Target="../charts/chart516.xml"/><Relationship Id="rId6" Type="http://schemas.openxmlformats.org/officeDocument/2006/relationships/chart" Target="../charts/chart521.xml"/><Relationship Id="rId11" Type="http://schemas.openxmlformats.org/officeDocument/2006/relationships/chart" Target="../charts/chart526.xml"/><Relationship Id="rId5" Type="http://schemas.openxmlformats.org/officeDocument/2006/relationships/chart" Target="../charts/chart520.xml"/><Relationship Id="rId10" Type="http://schemas.openxmlformats.org/officeDocument/2006/relationships/chart" Target="../charts/chart525.xml"/><Relationship Id="rId4" Type="http://schemas.openxmlformats.org/officeDocument/2006/relationships/chart" Target="../charts/chart519.xml"/><Relationship Id="rId9" Type="http://schemas.openxmlformats.org/officeDocument/2006/relationships/chart" Target="../charts/chart524.xml"/><Relationship Id="rId14" Type="http://schemas.openxmlformats.org/officeDocument/2006/relationships/image" Target="../media/image18.png"/></Relationships>
</file>

<file path=xl/drawings/drawing1.xml><?xml version="1.0" encoding="utf-8"?>
<xdr:wsDr xmlns:xdr="http://schemas.openxmlformats.org/drawingml/2006/spreadsheetDrawing" xmlns:a="http://schemas.openxmlformats.org/drawingml/2006/main">
  <xdr:twoCellAnchor>
    <xdr:from>
      <xdr:col>6</xdr:col>
      <xdr:colOff>390525</xdr:colOff>
      <xdr:row>1</xdr:row>
      <xdr:rowOff>104775</xdr:rowOff>
    </xdr:from>
    <xdr:to>
      <xdr:col>18</xdr:col>
      <xdr:colOff>485775</xdr:colOff>
      <xdr:row>24</xdr:row>
      <xdr:rowOff>19049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c:userShapes xmlns:c="http://schemas.openxmlformats.org/drawingml/2006/chart">
  <cdr:relSizeAnchor xmlns:cdr="http://schemas.openxmlformats.org/drawingml/2006/chartDrawing">
    <cdr:from>
      <cdr:x>0.22656</cdr:x>
      <cdr:y>0.19005</cdr:y>
    </cdr:from>
    <cdr:to>
      <cdr:x>0.42448</cdr:x>
      <cdr:y>0.32353</cdr:y>
    </cdr:to>
    <cdr:sp macro="" textlink="">
      <cdr:nvSpPr>
        <cdr:cNvPr id="2" name="TextBox 1"/>
        <cdr:cNvSpPr txBox="1"/>
      </cdr:nvSpPr>
      <cdr:spPr>
        <a:xfrm xmlns:a="http://schemas.openxmlformats.org/drawingml/2006/main">
          <a:off x="1657350" y="800100"/>
          <a:ext cx="1447800" cy="5619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GB" sz="1100"/>
        </a:p>
      </cdr:txBody>
    </cdr:sp>
  </cdr:relSizeAnchor>
  <cdr:relSizeAnchor xmlns:cdr="http://schemas.openxmlformats.org/drawingml/2006/chartDrawing">
    <cdr:from>
      <cdr:x>0.72005</cdr:x>
      <cdr:y>0.36425</cdr:y>
    </cdr:from>
    <cdr:to>
      <cdr:x>0.72005</cdr:x>
      <cdr:y>0.44796</cdr:y>
    </cdr:to>
    <cdr:cxnSp macro="">
      <cdr:nvCxnSpPr>
        <cdr:cNvPr id="4" name="Straight Arrow Connector 3"/>
        <cdr:cNvCxnSpPr/>
      </cdr:nvCxnSpPr>
      <cdr:spPr>
        <a:xfrm xmlns:a="http://schemas.openxmlformats.org/drawingml/2006/main">
          <a:off x="5267325" y="1533525"/>
          <a:ext cx="0" cy="352425"/>
        </a:xfrm>
        <a:prstGeom xmlns:a="http://schemas.openxmlformats.org/drawingml/2006/main" prst="straightConnector1">
          <a:avLst/>
        </a:prstGeom>
        <a:ln xmlns:a="http://schemas.openxmlformats.org/drawingml/2006/main">
          <a:solidFill>
            <a:sysClr val="windowText" lastClr="000000"/>
          </a:solidFill>
          <a:tailEnd type="arrow"/>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0.58073</cdr:x>
      <cdr:y>0.23077</cdr:y>
    </cdr:from>
    <cdr:to>
      <cdr:x>0.90104</cdr:x>
      <cdr:y>0.36652</cdr:y>
    </cdr:to>
    <cdr:sp macro="" textlink="">
      <cdr:nvSpPr>
        <cdr:cNvPr id="5" name="TextBox 4"/>
        <cdr:cNvSpPr txBox="1"/>
      </cdr:nvSpPr>
      <cdr:spPr>
        <a:xfrm xmlns:a="http://schemas.openxmlformats.org/drawingml/2006/main">
          <a:off x="4248151" y="971550"/>
          <a:ext cx="2343150" cy="571500"/>
        </a:xfrm>
        <a:prstGeom xmlns:a="http://schemas.openxmlformats.org/drawingml/2006/main" prst="rect">
          <a:avLst/>
        </a:prstGeom>
        <a:solidFill xmlns:a="http://schemas.openxmlformats.org/drawingml/2006/main">
          <a:schemeClr val="bg1"/>
        </a:solidFill>
        <a:ln xmlns:a="http://schemas.openxmlformats.org/drawingml/2006/main">
          <a:solidFill>
            <a:sysClr val="windowText" lastClr="000000"/>
          </a:solidFill>
        </a:ln>
      </cdr:spPr>
      <cdr:txBody>
        <a:bodyPr xmlns:a="http://schemas.openxmlformats.org/drawingml/2006/main" vertOverflow="clip" wrap="square" rtlCol="0"/>
        <a:lstStyle xmlns:a="http://schemas.openxmlformats.org/drawingml/2006/main"/>
        <a:p xmlns:a="http://schemas.openxmlformats.org/drawingml/2006/main">
          <a:pPr marL="0" marR="0" indent="0" defTabSz="914400" eaLnBrk="1" fontAlgn="auto" latinLnBrk="0" hangingPunct="1">
            <a:lnSpc>
              <a:spcPct val="100000"/>
            </a:lnSpc>
            <a:spcBef>
              <a:spcPts val="0"/>
            </a:spcBef>
            <a:spcAft>
              <a:spcPts val="0"/>
            </a:spcAft>
            <a:buClrTx/>
            <a:buSzTx/>
            <a:buFontTx/>
            <a:buNone/>
            <a:tabLst/>
            <a:defRPr/>
          </a:pPr>
          <a:r>
            <a:rPr lang="en-GB" sz="1000">
              <a:effectLst/>
              <a:latin typeface="+mn-lt"/>
              <a:ea typeface="+mn-ea"/>
              <a:cs typeface="+mn-cs"/>
            </a:rPr>
            <a:t>The dotted line indicates the cumulative increase in the UK Consumer Price Index of 15.9% from Sept 2010 to Sept 2017. </a:t>
          </a:r>
          <a:endParaRPr lang="en-GB" sz="1000">
            <a:effectLst/>
          </a:endParaRPr>
        </a:p>
        <a:p xmlns:a="http://schemas.openxmlformats.org/drawingml/2006/main">
          <a:endParaRPr lang="en-GB" sz="1100"/>
        </a:p>
      </cdr:txBody>
    </cdr:sp>
  </cdr:relSizeAnchor>
</c:userShapes>
</file>

<file path=xl/drawings/drawing3.xml><?xml version="1.0" encoding="utf-8"?>
<xdr:wsDr xmlns:xdr="http://schemas.openxmlformats.org/drawingml/2006/spreadsheetDrawing" xmlns:a="http://schemas.openxmlformats.org/drawingml/2006/main">
  <xdr:twoCellAnchor>
    <xdr:from>
      <xdr:col>6</xdr:col>
      <xdr:colOff>638175</xdr:colOff>
      <xdr:row>2</xdr:row>
      <xdr:rowOff>219075</xdr:rowOff>
    </xdr:from>
    <xdr:to>
      <xdr:col>18</xdr:col>
      <xdr:colOff>365475</xdr:colOff>
      <xdr:row>22</xdr:row>
      <xdr:rowOff>26625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254002</xdr:colOff>
      <xdr:row>2</xdr:row>
      <xdr:rowOff>47625</xdr:rowOff>
    </xdr:from>
    <xdr:to>
      <xdr:col>14</xdr:col>
      <xdr:colOff>342900</xdr:colOff>
      <xdr:row>22</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457200</xdr:colOff>
      <xdr:row>2</xdr:row>
      <xdr:rowOff>95250</xdr:rowOff>
    </xdr:from>
    <xdr:to>
      <xdr:col>16</xdr:col>
      <xdr:colOff>603600</xdr:colOff>
      <xdr:row>21</xdr:row>
      <xdr:rowOff>64725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xdr:col>
      <xdr:colOff>215901</xdr:colOff>
      <xdr:row>2</xdr:row>
      <xdr:rowOff>95250</xdr:rowOff>
    </xdr:from>
    <xdr:to>
      <xdr:col>13</xdr:col>
      <xdr:colOff>0</xdr:colOff>
      <xdr:row>22</xdr:row>
      <xdr:rowOff>158750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6</xdr:col>
      <xdr:colOff>400048</xdr:colOff>
      <xdr:row>2</xdr:row>
      <xdr:rowOff>76200</xdr:rowOff>
    </xdr:from>
    <xdr:to>
      <xdr:col>16</xdr:col>
      <xdr:colOff>498823</xdr:colOff>
      <xdr:row>21</xdr:row>
      <xdr:rowOff>45675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xdr:col>
      <xdr:colOff>320675</xdr:colOff>
      <xdr:row>2</xdr:row>
      <xdr:rowOff>85725</xdr:rowOff>
    </xdr:from>
    <xdr:to>
      <xdr:col>13</xdr:col>
      <xdr:colOff>28575</xdr:colOff>
      <xdr:row>22</xdr:row>
      <xdr:rowOff>149225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6</xdr:col>
      <xdr:colOff>514349</xdr:colOff>
      <xdr:row>2</xdr:row>
      <xdr:rowOff>76200</xdr:rowOff>
    </xdr:from>
    <xdr:to>
      <xdr:col>17</xdr:col>
      <xdr:colOff>51149</xdr:colOff>
      <xdr:row>21</xdr:row>
      <xdr:rowOff>45675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2</xdr:col>
      <xdr:colOff>101600</xdr:colOff>
      <xdr:row>2</xdr:row>
      <xdr:rowOff>95250</xdr:rowOff>
    </xdr:from>
    <xdr:to>
      <xdr:col>12</xdr:col>
      <xdr:colOff>0</xdr:colOff>
      <xdr:row>22</xdr:row>
      <xdr:rowOff>158750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523874</xdr:colOff>
      <xdr:row>2</xdr:row>
      <xdr:rowOff>38100</xdr:rowOff>
    </xdr:from>
    <xdr:to>
      <xdr:col>17</xdr:col>
      <xdr:colOff>317849</xdr:colOff>
      <xdr:row>21</xdr:row>
      <xdr:rowOff>7575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2</xdr:col>
      <xdr:colOff>130174</xdr:colOff>
      <xdr:row>2</xdr:row>
      <xdr:rowOff>133350</xdr:rowOff>
    </xdr:from>
    <xdr:to>
      <xdr:col>12</xdr:col>
      <xdr:colOff>609599</xdr:colOff>
      <xdr:row>23</xdr:row>
      <xdr:rowOff>34925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37889" name="Button 1" hidden="1">
              <a:extLst>
                <a:ext uri="{63B3BB69-23CF-44E3-9099-C40C66FF867C}">
                  <a14:compatExt spid="_x0000_s37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37890" name="Button 2" hidden="1">
              <a:extLst>
                <a:ext uri="{63B3BB69-23CF-44E3-9099-C40C66FF867C}">
                  <a14:compatExt spid="_x0000_s37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37891" name="Button 3" hidden="1">
              <a:extLst>
                <a:ext uri="{63B3BB69-23CF-44E3-9099-C40C66FF867C}">
                  <a14:compatExt spid="_x0000_s378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37892" name="Button 4" hidden="1">
              <a:extLst>
                <a:ext uri="{63B3BB69-23CF-44E3-9099-C40C66FF867C}">
                  <a14:compatExt spid="_x0000_s37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37893" name="Button 5" hidden="1">
              <a:extLst>
                <a:ext uri="{63B3BB69-23CF-44E3-9099-C40C66FF867C}">
                  <a14:compatExt spid="_x0000_s37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406567</xdr:colOff>
      <xdr:row>11</xdr:row>
      <xdr:rowOff>139919</xdr:rowOff>
    </xdr:from>
    <xdr:to>
      <xdr:col>13</xdr:col>
      <xdr:colOff>416092</xdr:colOff>
      <xdr:row>21</xdr:row>
      <xdr:rowOff>25619</xdr:rowOff>
    </xdr:to>
    <xdr:cxnSp macro="">
      <xdr:nvCxnSpPr>
        <xdr:cNvPr id="17" name="Straight Connector 16"/>
        <xdr:cNvCxnSpPr/>
      </xdr:nvCxnSpPr>
      <xdr:spPr>
        <a:xfrm>
          <a:off x="9160042" y="2130644"/>
          <a:ext cx="9525" cy="150495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33</xdr:row>
      <xdr:rowOff>127766</xdr:rowOff>
    </xdr:from>
    <xdr:to>
      <xdr:col>13</xdr:col>
      <xdr:colOff>436640</xdr:colOff>
      <xdr:row>43</xdr:row>
      <xdr:rowOff>13467</xdr:rowOff>
    </xdr:to>
    <xdr:cxnSp macro="">
      <xdr:nvCxnSpPr>
        <xdr:cNvPr id="23" name="Straight Connector 22"/>
        <xdr:cNvCxnSpPr/>
      </xdr:nvCxnSpPr>
      <xdr:spPr>
        <a:xfrm>
          <a:off x="9180590" y="5757041"/>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424142</xdr:colOff>
      <xdr:row>99</xdr:row>
      <xdr:rowOff>122135</xdr:rowOff>
    </xdr:from>
    <xdr:to>
      <xdr:col>13</xdr:col>
      <xdr:colOff>433667</xdr:colOff>
      <xdr:row>109</xdr:row>
      <xdr:rowOff>7836</xdr:rowOff>
    </xdr:to>
    <xdr:cxnSp macro="">
      <xdr:nvCxnSpPr>
        <xdr:cNvPr id="25" name="Straight Connector 24"/>
        <xdr:cNvCxnSpPr/>
      </xdr:nvCxnSpPr>
      <xdr:spPr>
        <a:xfrm>
          <a:off x="9177617" y="16800410"/>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55</xdr:row>
      <xdr:rowOff>140805</xdr:rowOff>
    </xdr:from>
    <xdr:to>
      <xdr:col>13</xdr:col>
      <xdr:colOff>416668</xdr:colOff>
      <xdr:row>65</xdr:row>
      <xdr:rowOff>24692</xdr:rowOff>
    </xdr:to>
    <xdr:cxnSp macro="">
      <xdr:nvCxnSpPr>
        <xdr:cNvPr id="26" name="Straight Connector 25"/>
        <xdr:cNvCxnSpPr/>
      </xdr:nvCxnSpPr>
      <xdr:spPr>
        <a:xfrm>
          <a:off x="9160565" y="9427680"/>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1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1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1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1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1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2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2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2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dr:relSizeAnchor xmlns:cdr="http://schemas.openxmlformats.org/drawingml/2006/chartDrawing">
    <cdr:from>
      <cdr:x>0.73078</cdr:x>
      <cdr:y>0.15968</cdr:y>
    </cdr:from>
    <cdr:to>
      <cdr:x>0.73257</cdr:x>
      <cdr:y>0.79923</cdr:y>
    </cdr:to>
    <cdr:cxnSp macro="">
      <cdr:nvCxnSpPr>
        <cdr:cNvPr id="4" name="Straight Connector 3"/>
        <cdr:cNvCxnSpPr/>
      </cdr:nvCxnSpPr>
      <cdr:spPr>
        <a:xfrm xmlns:a="http://schemas.openxmlformats.org/drawingml/2006/main">
          <a:off x="3886377" y="375665"/>
          <a:ext cx="9544" cy="1504653"/>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2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2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berdeen and Shi'!$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a:pPr/>
            <a:t>Aberdeen and Shire</a:t>
          </a:fld>
          <a:endParaRPr lang="en-GB" sz="1200" b="1"/>
        </a:p>
      </cdr:txBody>
    </cdr:sp>
  </cdr:relSizeAnchor>
</c:userShapes>
</file>

<file path=xl/drawings/drawing26.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16737" name="Button 1" hidden="1">
              <a:extLst>
                <a:ext uri="{63B3BB69-23CF-44E3-9099-C40C66FF867C}">
                  <a14:compatExt spid="_x0000_s11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16738" name="Button 2" hidden="1">
              <a:extLst>
                <a:ext uri="{63B3BB69-23CF-44E3-9099-C40C66FF867C}">
                  <a14:compatExt spid="_x0000_s11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16739" name="Button 3" hidden="1">
              <a:extLst>
                <a:ext uri="{63B3BB69-23CF-44E3-9099-C40C66FF867C}">
                  <a14:compatExt spid="_x0000_s11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16740" name="Button 4" hidden="1">
              <a:extLst>
                <a:ext uri="{63B3BB69-23CF-44E3-9099-C40C66FF867C}">
                  <a14:compatExt spid="_x0000_s11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16741" name="Button 5" hidden="1">
              <a:extLst>
                <a:ext uri="{63B3BB69-23CF-44E3-9099-C40C66FF867C}">
                  <a14:compatExt spid="_x0000_s11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406567</xdr:colOff>
      <xdr:row>11</xdr:row>
      <xdr:rowOff>139919</xdr:rowOff>
    </xdr:from>
    <xdr:to>
      <xdr:col>13</xdr:col>
      <xdr:colOff>416092</xdr:colOff>
      <xdr:row>21</xdr:row>
      <xdr:rowOff>25619</xdr:rowOff>
    </xdr:to>
    <xdr:cxnSp macro="">
      <xdr:nvCxnSpPr>
        <xdr:cNvPr id="21" name="Straight Connector 20"/>
        <xdr:cNvCxnSpPr/>
      </xdr:nvCxnSpPr>
      <xdr:spPr>
        <a:xfrm>
          <a:off x="9160042" y="2130644"/>
          <a:ext cx="9525" cy="150495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33</xdr:row>
      <xdr:rowOff>127766</xdr:rowOff>
    </xdr:from>
    <xdr:to>
      <xdr:col>13</xdr:col>
      <xdr:colOff>436640</xdr:colOff>
      <xdr:row>43</xdr:row>
      <xdr:rowOff>13467</xdr:rowOff>
    </xdr:to>
    <xdr:cxnSp macro="">
      <xdr:nvCxnSpPr>
        <xdr:cNvPr id="22" name="Straight Connector 21"/>
        <xdr:cNvCxnSpPr/>
      </xdr:nvCxnSpPr>
      <xdr:spPr>
        <a:xfrm>
          <a:off x="9180590" y="5757041"/>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424142</xdr:colOff>
      <xdr:row>99</xdr:row>
      <xdr:rowOff>122135</xdr:rowOff>
    </xdr:from>
    <xdr:to>
      <xdr:col>13</xdr:col>
      <xdr:colOff>433667</xdr:colOff>
      <xdr:row>109</xdr:row>
      <xdr:rowOff>7836</xdr:rowOff>
    </xdr:to>
    <xdr:cxnSp macro="">
      <xdr:nvCxnSpPr>
        <xdr:cNvPr id="23" name="Straight Connector 22"/>
        <xdr:cNvCxnSpPr/>
      </xdr:nvCxnSpPr>
      <xdr:spPr>
        <a:xfrm>
          <a:off x="9177617" y="16800410"/>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55</xdr:row>
      <xdr:rowOff>140805</xdr:rowOff>
    </xdr:from>
    <xdr:to>
      <xdr:col>13</xdr:col>
      <xdr:colOff>416668</xdr:colOff>
      <xdr:row>65</xdr:row>
      <xdr:rowOff>24692</xdr:rowOff>
    </xdr:to>
    <xdr:cxnSp macro="">
      <xdr:nvCxnSpPr>
        <xdr:cNvPr id="24" name="Straight Connector 23"/>
        <xdr:cNvCxnSpPr/>
      </xdr:nvCxnSpPr>
      <xdr:spPr>
        <a:xfrm>
          <a:off x="9160565" y="9427680"/>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2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2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dr:relSizeAnchor xmlns:cdr="http://schemas.openxmlformats.org/drawingml/2006/chartDrawing">
    <cdr:from>
      <cdr:x>0.73078</cdr:x>
      <cdr:y>0.15968</cdr:y>
    </cdr:from>
    <cdr:to>
      <cdr:x>0.73257</cdr:x>
      <cdr:y>0.79923</cdr:y>
    </cdr:to>
    <cdr:cxnSp macro="">
      <cdr:nvCxnSpPr>
        <cdr:cNvPr id="4" name="Straight Connector 3"/>
        <cdr:cNvCxnSpPr/>
      </cdr:nvCxnSpPr>
      <cdr:spPr>
        <a:xfrm xmlns:a="http://schemas.openxmlformats.org/drawingml/2006/main">
          <a:off x="3886377" y="375665"/>
          <a:ext cx="9544" cy="1504653"/>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3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rgyll and But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Aberdeen and Shire</a:t>
          </a:fld>
          <a:endParaRPr lang="en-GB" sz="1200" b="1"/>
        </a:p>
      </cdr:txBody>
    </cdr:sp>
  </cdr:relSizeAnchor>
</c:userShapes>
</file>

<file path=xl/drawings/drawing39.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24929" name="Button 1" hidden="1">
              <a:extLst>
                <a:ext uri="{63B3BB69-23CF-44E3-9099-C40C66FF867C}">
                  <a14:compatExt spid="_x0000_s1249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24930" name="Button 2" hidden="1">
              <a:extLst>
                <a:ext uri="{63B3BB69-23CF-44E3-9099-C40C66FF867C}">
                  <a14:compatExt spid="_x0000_s12493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24931" name="Button 3" hidden="1">
              <a:extLst>
                <a:ext uri="{63B3BB69-23CF-44E3-9099-C40C66FF867C}">
                  <a14:compatExt spid="_x0000_s1249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24932" name="Button 4" hidden="1">
              <a:extLst>
                <a:ext uri="{63B3BB69-23CF-44E3-9099-C40C66FF867C}">
                  <a14:compatExt spid="_x0000_s1249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24933" name="Button 5" hidden="1">
              <a:extLst>
                <a:ext uri="{63B3BB69-23CF-44E3-9099-C40C66FF867C}">
                  <a14:compatExt spid="_x0000_s1249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406567</xdr:colOff>
      <xdr:row>11</xdr:row>
      <xdr:rowOff>139919</xdr:rowOff>
    </xdr:from>
    <xdr:to>
      <xdr:col>13</xdr:col>
      <xdr:colOff>416092</xdr:colOff>
      <xdr:row>21</xdr:row>
      <xdr:rowOff>25619</xdr:rowOff>
    </xdr:to>
    <xdr:cxnSp macro="">
      <xdr:nvCxnSpPr>
        <xdr:cNvPr id="21" name="Straight Connector 20"/>
        <xdr:cNvCxnSpPr/>
      </xdr:nvCxnSpPr>
      <xdr:spPr>
        <a:xfrm>
          <a:off x="9160042" y="2130644"/>
          <a:ext cx="9525" cy="150495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33</xdr:row>
      <xdr:rowOff>127766</xdr:rowOff>
    </xdr:from>
    <xdr:to>
      <xdr:col>13</xdr:col>
      <xdr:colOff>436640</xdr:colOff>
      <xdr:row>43</xdr:row>
      <xdr:rowOff>13467</xdr:rowOff>
    </xdr:to>
    <xdr:cxnSp macro="">
      <xdr:nvCxnSpPr>
        <xdr:cNvPr id="22" name="Straight Connector 21"/>
        <xdr:cNvCxnSpPr/>
      </xdr:nvCxnSpPr>
      <xdr:spPr>
        <a:xfrm>
          <a:off x="9180590" y="5757041"/>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424142</xdr:colOff>
      <xdr:row>99</xdr:row>
      <xdr:rowOff>122135</xdr:rowOff>
    </xdr:from>
    <xdr:to>
      <xdr:col>13</xdr:col>
      <xdr:colOff>433667</xdr:colOff>
      <xdr:row>109</xdr:row>
      <xdr:rowOff>7836</xdr:rowOff>
    </xdr:to>
    <xdr:cxnSp macro="">
      <xdr:nvCxnSpPr>
        <xdr:cNvPr id="23" name="Straight Connector 22"/>
        <xdr:cNvCxnSpPr/>
      </xdr:nvCxnSpPr>
      <xdr:spPr>
        <a:xfrm>
          <a:off x="9177617" y="16800410"/>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55</xdr:row>
      <xdr:rowOff>140805</xdr:rowOff>
    </xdr:from>
    <xdr:to>
      <xdr:col>13</xdr:col>
      <xdr:colOff>416668</xdr:colOff>
      <xdr:row>65</xdr:row>
      <xdr:rowOff>24692</xdr:rowOff>
    </xdr:to>
    <xdr:cxnSp macro="">
      <xdr:nvCxnSpPr>
        <xdr:cNvPr id="24" name="Straight Connector 23"/>
        <xdr:cNvCxnSpPr/>
      </xdr:nvCxnSpPr>
      <xdr:spPr>
        <a:xfrm>
          <a:off x="9160565" y="9427680"/>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4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4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4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4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4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4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4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4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dr:relSizeAnchor xmlns:cdr="http://schemas.openxmlformats.org/drawingml/2006/chartDrawing">
    <cdr:from>
      <cdr:x>0.73078</cdr:x>
      <cdr:y>0.15968</cdr:y>
    </cdr:from>
    <cdr:to>
      <cdr:x>0.73257</cdr:x>
      <cdr:y>0.79923</cdr:y>
    </cdr:to>
    <cdr:cxnSp macro="">
      <cdr:nvCxnSpPr>
        <cdr:cNvPr id="4" name="Straight Connector 3"/>
        <cdr:cNvCxnSpPr/>
      </cdr:nvCxnSpPr>
      <cdr:spPr>
        <a:xfrm xmlns:a="http://schemas.openxmlformats.org/drawingml/2006/main">
          <a:off x="3886377" y="375665"/>
          <a:ext cx="9544" cy="1504653"/>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4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5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5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Ayrshire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Ayrshires</a:t>
          </a:fld>
          <a:endParaRPr lang="en-GB" sz="1200" b="1"/>
        </a:p>
      </cdr:txBody>
    </cdr:sp>
  </cdr:relSizeAnchor>
</c:userShapes>
</file>

<file path=xl/drawings/drawing52.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35169" name="Button 1" hidden="1">
              <a:extLst>
                <a:ext uri="{63B3BB69-23CF-44E3-9099-C40C66FF867C}">
                  <a14:compatExt spid="_x0000_s1351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35170" name="Button 2" hidden="1">
              <a:extLst>
                <a:ext uri="{63B3BB69-23CF-44E3-9099-C40C66FF867C}">
                  <a14:compatExt spid="_x0000_s13517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35171" name="Button 3" hidden="1">
              <a:extLst>
                <a:ext uri="{63B3BB69-23CF-44E3-9099-C40C66FF867C}">
                  <a14:compatExt spid="_x0000_s1351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35172" name="Button 4" hidden="1">
              <a:extLst>
                <a:ext uri="{63B3BB69-23CF-44E3-9099-C40C66FF867C}">
                  <a14:compatExt spid="_x0000_s1351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35173" name="Button 5" hidden="1">
              <a:extLst>
                <a:ext uri="{63B3BB69-23CF-44E3-9099-C40C66FF867C}">
                  <a14:compatExt spid="_x0000_s1351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406567</xdr:colOff>
      <xdr:row>11</xdr:row>
      <xdr:rowOff>139919</xdr:rowOff>
    </xdr:from>
    <xdr:to>
      <xdr:col>13</xdr:col>
      <xdr:colOff>416092</xdr:colOff>
      <xdr:row>21</xdr:row>
      <xdr:rowOff>25619</xdr:rowOff>
    </xdr:to>
    <xdr:cxnSp macro="">
      <xdr:nvCxnSpPr>
        <xdr:cNvPr id="21" name="Straight Connector 20"/>
        <xdr:cNvCxnSpPr/>
      </xdr:nvCxnSpPr>
      <xdr:spPr>
        <a:xfrm>
          <a:off x="9160042" y="2130644"/>
          <a:ext cx="9525" cy="150495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408065</xdr:colOff>
      <xdr:row>34</xdr:row>
      <xdr:rowOff>61091</xdr:rowOff>
    </xdr:from>
    <xdr:to>
      <xdr:col>13</xdr:col>
      <xdr:colOff>417590</xdr:colOff>
      <xdr:row>43</xdr:row>
      <xdr:rowOff>108717</xdr:rowOff>
    </xdr:to>
    <xdr:cxnSp macro="">
      <xdr:nvCxnSpPr>
        <xdr:cNvPr id="22" name="Straight Connector 21"/>
        <xdr:cNvCxnSpPr/>
      </xdr:nvCxnSpPr>
      <xdr:spPr>
        <a:xfrm>
          <a:off x="9161540" y="5852291"/>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424142</xdr:colOff>
      <xdr:row>99</xdr:row>
      <xdr:rowOff>122135</xdr:rowOff>
    </xdr:from>
    <xdr:to>
      <xdr:col>13</xdr:col>
      <xdr:colOff>433667</xdr:colOff>
      <xdr:row>109</xdr:row>
      <xdr:rowOff>7836</xdr:rowOff>
    </xdr:to>
    <xdr:cxnSp macro="">
      <xdr:nvCxnSpPr>
        <xdr:cNvPr id="23" name="Straight Connector 22"/>
        <xdr:cNvCxnSpPr/>
      </xdr:nvCxnSpPr>
      <xdr:spPr>
        <a:xfrm>
          <a:off x="9177617" y="16800410"/>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55</xdr:row>
      <xdr:rowOff>140805</xdr:rowOff>
    </xdr:from>
    <xdr:to>
      <xdr:col>13</xdr:col>
      <xdr:colOff>416668</xdr:colOff>
      <xdr:row>65</xdr:row>
      <xdr:rowOff>24692</xdr:rowOff>
    </xdr:to>
    <xdr:cxnSp macro="">
      <xdr:nvCxnSpPr>
        <xdr:cNvPr id="24" name="Straight Connector 23"/>
        <xdr:cNvCxnSpPr/>
      </xdr:nvCxnSpPr>
      <xdr:spPr>
        <a:xfrm>
          <a:off x="9160565" y="9427680"/>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5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5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5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5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5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5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6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6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dr:relSizeAnchor xmlns:cdr="http://schemas.openxmlformats.org/drawingml/2006/chartDrawing">
    <cdr:from>
      <cdr:x>0.73078</cdr:x>
      <cdr:y>0.15968</cdr:y>
    </cdr:from>
    <cdr:to>
      <cdr:x>0.73257</cdr:x>
      <cdr:y>0.79923</cdr:y>
    </cdr:to>
    <cdr:cxnSp macro="">
      <cdr:nvCxnSpPr>
        <cdr:cNvPr id="4" name="Straight Connector 3"/>
        <cdr:cNvCxnSpPr/>
      </cdr:nvCxnSpPr>
      <cdr:spPr>
        <a:xfrm xmlns:a="http://schemas.openxmlformats.org/drawingml/2006/main">
          <a:off x="3886377" y="375665"/>
          <a:ext cx="9544" cy="1504653"/>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6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6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mfries and Gal'!$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Dumfries and Galloway</a:t>
          </a:fld>
          <a:endParaRPr lang="en-GB" sz="1200" b="1"/>
        </a:p>
      </cdr:txBody>
    </cdr:sp>
  </cdr:relSizeAnchor>
</c:userShapes>
</file>

<file path=xl/drawings/drawing65.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36193" name="Button 1" hidden="1">
              <a:extLst>
                <a:ext uri="{63B3BB69-23CF-44E3-9099-C40C66FF867C}">
                  <a14:compatExt spid="_x0000_s1361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36194" name="Button 2" hidden="1">
              <a:extLst>
                <a:ext uri="{63B3BB69-23CF-44E3-9099-C40C66FF867C}">
                  <a14:compatExt spid="_x0000_s1361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36195" name="Button 3" hidden="1">
              <a:extLst>
                <a:ext uri="{63B3BB69-23CF-44E3-9099-C40C66FF867C}">
                  <a14:compatExt spid="_x0000_s13619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36196" name="Button 4" hidden="1">
              <a:extLst>
                <a:ext uri="{63B3BB69-23CF-44E3-9099-C40C66FF867C}">
                  <a14:compatExt spid="_x0000_s1361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36197" name="Button 5" hidden="1">
              <a:extLst>
                <a:ext uri="{63B3BB69-23CF-44E3-9099-C40C66FF867C}">
                  <a14:compatExt spid="_x0000_s1361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406567</xdr:colOff>
      <xdr:row>11</xdr:row>
      <xdr:rowOff>139919</xdr:rowOff>
    </xdr:from>
    <xdr:to>
      <xdr:col>13</xdr:col>
      <xdr:colOff>416092</xdr:colOff>
      <xdr:row>21</xdr:row>
      <xdr:rowOff>25619</xdr:rowOff>
    </xdr:to>
    <xdr:cxnSp macro="">
      <xdr:nvCxnSpPr>
        <xdr:cNvPr id="21" name="Straight Connector 20"/>
        <xdr:cNvCxnSpPr/>
      </xdr:nvCxnSpPr>
      <xdr:spPr>
        <a:xfrm>
          <a:off x="9160042" y="2130644"/>
          <a:ext cx="9525" cy="150495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408065</xdr:colOff>
      <xdr:row>34</xdr:row>
      <xdr:rowOff>61091</xdr:rowOff>
    </xdr:from>
    <xdr:to>
      <xdr:col>13</xdr:col>
      <xdr:colOff>417590</xdr:colOff>
      <xdr:row>43</xdr:row>
      <xdr:rowOff>108717</xdr:rowOff>
    </xdr:to>
    <xdr:cxnSp macro="">
      <xdr:nvCxnSpPr>
        <xdr:cNvPr id="22" name="Straight Connector 21"/>
        <xdr:cNvCxnSpPr/>
      </xdr:nvCxnSpPr>
      <xdr:spPr>
        <a:xfrm>
          <a:off x="9161540" y="5852291"/>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424142</xdr:colOff>
      <xdr:row>99</xdr:row>
      <xdr:rowOff>122135</xdr:rowOff>
    </xdr:from>
    <xdr:to>
      <xdr:col>13</xdr:col>
      <xdr:colOff>433667</xdr:colOff>
      <xdr:row>109</xdr:row>
      <xdr:rowOff>7836</xdr:rowOff>
    </xdr:to>
    <xdr:cxnSp macro="">
      <xdr:nvCxnSpPr>
        <xdr:cNvPr id="23" name="Straight Connector 22"/>
        <xdr:cNvCxnSpPr/>
      </xdr:nvCxnSpPr>
      <xdr:spPr>
        <a:xfrm>
          <a:off x="9177617" y="16800410"/>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55</xdr:row>
      <xdr:rowOff>140805</xdr:rowOff>
    </xdr:from>
    <xdr:to>
      <xdr:col>13</xdr:col>
      <xdr:colOff>416668</xdr:colOff>
      <xdr:row>65</xdr:row>
      <xdr:rowOff>24692</xdr:rowOff>
    </xdr:to>
    <xdr:cxnSp macro="">
      <xdr:nvCxnSpPr>
        <xdr:cNvPr id="24" name="Straight Connector 23"/>
        <xdr:cNvCxnSpPr/>
      </xdr:nvCxnSpPr>
      <xdr:spPr>
        <a:xfrm>
          <a:off x="9160565" y="9427680"/>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6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6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6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7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7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7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7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7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dr:relSizeAnchor xmlns:cdr="http://schemas.openxmlformats.org/drawingml/2006/chartDrawing">
    <cdr:from>
      <cdr:x>0.73078</cdr:x>
      <cdr:y>0.15968</cdr:y>
    </cdr:from>
    <cdr:to>
      <cdr:x>0.73257</cdr:x>
      <cdr:y>0.79923</cdr:y>
    </cdr:to>
    <cdr:cxnSp macro="">
      <cdr:nvCxnSpPr>
        <cdr:cNvPr id="4" name="Straight Connector 3"/>
        <cdr:cNvCxnSpPr/>
      </cdr:nvCxnSpPr>
      <cdr:spPr>
        <a:xfrm xmlns:a="http://schemas.openxmlformats.org/drawingml/2006/main">
          <a:off x="3886377" y="375665"/>
          <a:ext cx="9544" cy="1504653"/>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7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7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7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Dundee and Angu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Dundee and Angus</a:t>
          </a:fld>
          <a:endParaRPr lang="en-GB" sz="1200" b="1"/>
        </a:p>
      </cdr:txBody>
    </cdr:sp>
  </cdr:relSizeAnchor>
</c:userShapes>
</file>

<file path=xl/drawings/drawing78.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37217" name="Button 1" hidden="1">
              <a:extLst>
                <a:ext uri="{63B3BB69-23CF-44E3-9099-C40C66FF867C}">
                  <a14:compatExt spid="_x0000_s1372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37218" name="Button 2" hidden="1">
              <a:extLst>
                <a:ext uri="{63B3BB69-23CF-44E3-9099-C40C66FF867C}">
                  <a14:compatExt spid="_x0000_s13721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37219" name="Button 3" hidden="1">
              <a:extLst>
                <a:ext uri="{63B3BB69-23CF-44E3-9099-C40C66FF867C}">
                  <a14:compatExt spid="_x0000_s13721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37220" name="Button 4" hidden="1">
              <a:extLst>
                <a:ext uri="{63B3BB69-23CF-44E3-9099-C40C66FF867C}">
                  <a14:compatExt spid="_x0000_s13722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37221" name="Button 5" hidden="1">
              <a:extLst>
                <a:ext uri="{63B3BB69-23CF-44E3-9099-C40C66FF867C}">
                  <a14:compatExt spid="_x0000_s13722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406567</xdr:colOff>
      <xdr:row>11</xdr:row>
      <xdr:rowOff>139919</xdr:rowOff>
    </xdr:from>
    <xdr:to>
      <xdr:col>13</xdr:col>
      <xdr:colOff>416092</xdr:colOff>
      <xdr:row>21</xdr:row>
      <xdr:rowOff>25619</xdr:rowOff>
    </xdr:to>
    <xdr:cxnSp macro="">
      <xdr:nvCxnSpPr>
        <xdr:cNvPr id="21" name="Straight Connector 20"/>
        <xdr:cNvCxnSpPr/>
      </xdr:nvCxnSpPr>
      <xdr:spPr>
        <a:xfrm>
          <a:off x="9160042" y="2130644"/>
          <a:ext cx="9525" cy="150495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417590</xdr:colOff>
      <xdr:row>35</xdr:row>
      <xdr:rowOff>3941</xdr:rowOff>
    </xdr:from>
    <xdr:to>
      <xdr:col>13</xdr:col>
      <xdr:colOff>427115</xdr:colOff>
      <xdr:row>44</xdr:row>
      <xdr:rowOff>51567</xdr:rowOff>
    </xdr:to>
    <xdr:cxnSp macro="">
      <xdr:nvCxnSpPr>
        <xdr:cNvPr id="22" name="Straight Connector 21"/>
        <xdr:cNvCxnSpPr/>
      </xdr:nvCxnSpPr>
      <xdr:spPr>
        <a:xfrm>
          <a:off x="9171065" y="5957066"/>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101</xdr:row>
      <xdr:rowOff>26885</xdr:rowOff>
    </xdr:from>
    <xdr:to>
      <xdr:col>13</xdr:col>
      <xdr:colOff>452717</xdr:colOff>
      <xdr:row>110</xdr:row>
      <xdr:rowOff>74511</xdr:rowOff>
    </xdr:to>
    <xdr:cxnSp macro="">
      <xdr:nvCxnSpPr>
        <xdr:cNvPr id="23" name="Straight Connector 22"/>
        <xdr:cNvCxnSpPr/>
      </xdr:nvCxnSpPr>
      <xdr:spPr>
        <a:xfrm>
          <a:off x="9196667" y="17029010"/>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397565</xdr:colOff>
      <xdr:row>56</xdr:row>
      <xdr:rowOff>159855</xdr:rowOff>
    </xdr:from>
    <xdr:to>
      <xdr:col>13</xdr:col>
      <xdr:colOff>407143</xdr:colOff>
      <xdr:row>66</xdr:row>
      <xdr:rowOff>43742</xdr:rowOff>
    </xdr:to>
    <xdr:cxnSp macro="">
      <xdr:nvCxnSpPr>
        <xdr:cNvPr id="24" name="Straight Connector 23"/>
        <xdr:cNvCxnSpPr/>
      </xdr:nvCxnSpPr>
      <xdr:spPr>
        <a:xfrm>
          <a:off x="9151040" y="960865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7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dr:relSizeAnchor xmlns:cdr="http://schemas.openxmlformats.org/drawingml/2006/chartDrawing">
    <cdr:from>
      <cdr:x>0.72899</cdr:x>
      <cdr:y>0.24065</cdr:y>
    </cdr:from>
    <cdr:to>
      <cdr:x>0.73078</cdr:x>
      <cdr:y>0.8802</cdr:y>
    </cdr:to>
    <cdr:cxnSp macro="">
      <cdr:nvCxnSpPr>
        <cdr:cNvPr id="4" name="Straight Connector 3"/>
        <cdr:cNvCxnSpPr/>
      </cdr:nvCxnSpPr>
      <cdr:spPr>
        <a:xfrm xmlns:a="http://schemas.openxmlformats.org/drawingml/2006/main">
          <a:off x="3876854" y="566175"/>
          <a:ext cx="9520" cy="1504653"/>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8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8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9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Ea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East Dunbartonshire</a:t>
          </a:fld>
          <a:endParaRPr lang="en-GB" sz="1200" b="1"/>
        </a:p>
      </cdr:txBody>
    </cdr:sp>
  </cdr:relSizeAnchor>
</c:userShapes>
</file>

<file path=xl/drawings/drawing91.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38241" name="Button 1" hidden="1">
              <a:extLst>
                <a:ext uri="{63B3BB69-23CF-44E3-9099-C40C66FF867C}">
                  <a14:compatExt spid="_x0000_s1382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38242" name="Button 2" hidden="1">
              <a:extLst>
                <a:ext uri="{63B3BB69-23CF-44E3-9099-C40C66FF867C}">
                  <a14:compatExt spid="_x0000_s1382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38243" name="Button 3" hidden="1">
              <a:extLst>
                <a:ext uri="{63B3BB69-23CF-44E3-9099-C40C66FF867C}">
                  <a14:compatExt spid="_x0000_s1382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38244" name="Button 4" hidden="1">
              <a:extLst>
                <a:ext uri="{63B3BB69-23CF-44E3-9099-C40C66FF867C}">
                  <a14:compatExt spid="_x0000_s1382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38245" name="Button 5" hidden="1">
              <a:extLst>
                <a:ext uri="{63B3BB69-23CF-44E3-9099-C40C66FF867C}">
                  <a14:compatExt spid="_x0000_s1382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406567</xdr:colOff>
      <xdr:row>11</xdr:row>
      <xdr:rowOff>139919</xdr:rowOff>
    </xdr:from>
    <xdr:to>
      <xdr:col>13</xdr:col>
      <xdr:colOff>416092</xdr:colOff>
      <xdr:row>21</xdr:row>
      <xdr:rowOff>25619</xdr:rowOff>
    </xdr:to>
    <xdr:cxnSp macro="">
      <xdr:nvCxnSpPr>
        <xdr:cNvPr id="21" name="Straight Connector 20"/>
        <xdr:cNvCxnSpPr/>
      </xdr:nvCxnSpPr>
      <xdr:spPr>
        <a:xfrm>
          <a:off x="9160042" y="2130644"/>
          <a:ext cx="9525" cy="150495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417590</xdr:colOff>
      <xdr:row>35</xdr:row>
      <xdr:rowOff>3941</xdr:rowOff>
    </xdr:from>
    <xdr:to>
      <xdr:col>13</xdr:col>
      <xdr:colOff>427115</xdr:colOff>
      <xdr:row>44</xdr:row>
      <xdr:rowOff>51567</xdr:rowOff>
    </xdr:to>
    <xdr:cxnSp macro="">
      <xdr:nvCxnSpPr>
        <xdr:cNvPr id="22" name="Straight Connector 21"/>
        <xdr:cNvCxnSpPr/>
      </xdr:nvCxnSpPr>
      <xdr:spPr>
        <a:xfrm>
          <a:off x="9171065" y="5957066"/>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101</xdr:row>
      <xdr:rowOff>26885</xdr:rowOff>
    </xdr:from>
    <xdr:to>
      <xdr:col>13</xdr:col>
      <xdr:colOff>452717</xdr:colOff>
      <xdr:row>110</xdr:row>
      <xdr:rowOff>74511</xdr:rowOff>
    </xdr:to>
    <xdr:cxnSp macro="">
      <xdr:nvCxnSpPr>
        <xdr:cNvPr id="23" name="Straight Connector 22"/>
        <xdr:cNvCxnSpPr/>
      </xdr:nvCxnSpPr>
      <xdr:spPr>
        <a:xfrm>
          <a:off x="9196667" y="17029010"/>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397565</xdr:colOff>
      <xdr:row>56</xdr:row>
      <xdr:rowOff>159855</xdr:rowOff>
    </xdr:from>
    <xdr:to>
      <xdr:col>13</xdr:col>
      <xdr:colOff>407143</xdr:colOff>
      <xdr:row>66</xdr:row>
      <xdr:rowOff>43742</xdr:rowOff>
    </xdr:to>
    <xdr:cxnSp macro="">
      <xdr:nvCxnSpPr>
        <xdr:cNvPr id="24" name="Straight Connector 23"/>
        <xdr:cNvCxnSpPr/>
      </xdr:nvCxnSpPr>
      <xdr:spPr>
        <a:xfrm>
          <a:off x="9151040" y="960865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9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9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9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9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9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9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9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10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dr:relSizeAnchor xmlns:cdr="http://schemas.openxmlformats.org/drawingml/2006/chartDrawing">
    <cdr:from>
      <cdr:x>0.72899</cdr:x>
      <cdr:y>0.24065</cdr:y>
    </cdr:from>
    <cdr:to>
      <cdr:x>0.73078</cdr:x>
      <cdr:y>0.8802</cdr:y>
    </cdr:to>
    <cdr:cxnSp macro="">
      <cdr:nvCxnSpPr>
        <cdr:cNvPr id="4" name="Straight Connector 3"/>
        <cdr:cNvCxnSpPr/>
      </cdr:nvCxnSpPr>
      <cdr:spPr>
        <a:xfrm xmlns:a="http://schemas.openxmlformats.org/drawingml/2006/main">
          <a:off x="3876854" y="566175"/>
          <a:ext cx="9520" cy="1504653"/>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0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10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10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ife'!$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Fife</a:t>
          </a:fld>
          <a:endParaRPr lang="en-GB" sz="1200" b="1"/>
        </a:p>
      </cdr:txBody>
    </cdr:sp>
  </cdr:relSizeAnchor>
</c:userShapes>
</file>

<file path=xl/drawings/drawing104.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39265" name="Button 1" hidden="1">
              <a:extLst>
                <a:ext uri="{63B3BB69-23CF-44E3-9099-C40C66FF867C}">
                  <a14:compatExt spid="_x0000_s1392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39266" name="Button 2" hidden="1">
              <a:extLst>
                <a:ext uri="{63B3BB69-23CF-44E3-9099-C40C66FF867C}">
                  <a14:compatExt spid="_x0000_s1392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39267" name="Button 3" hidden="1">
              <a:extLst>
                <a:ext uri="{63B3BB69-23CF-44E3-9099-C40C66FF867C}">
                  <a14:compatExt spid="_x0000_s1392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39268" name="Button 4" hidden="1">
              <a:extLst>
                <a:ext uri="{63B3BB69-23CF-44E3-9099-C40C66FF867C}">
                  <a14:compatExt spid="_x0000_s1392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39269" name="Button 5" hidden="1">
              <a:extLst>
                <a:ext uri="{63B3BB69-23CF-44E3-9099-C40C66FF867C}">
                  <a14:compatExt spid="_x0000_s1392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12</xdr:row>
      <xdr:rowOff>87923</xdr:rowOff>
    </xdr:from>
    <xdr:to>
      <xdr:col>13</xdr:col>
      <xdr:colOff>416092</xdr:colOff>
      <xdr:row>20</xdr:row>
      <xdr:rowOff>157503</xdr:rowOff>
    </xdr:to>
    <xdr:cxnSp macro="">
      <xdr:nvCxnSpPr>
        <xdr:cNvPr id="21" name="Straight Connector 20"/>
        <xdr:cNvCxnSpPr/>
      </xdr:nvCxnSpPr>
      <xdr:spPr>
        <a:xfrm>
          <a:off x="9151327" y="2234711"/>
          <a:ext cx="5784" cy="1359119"/>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0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0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0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0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0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1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1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1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1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1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1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1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Forth Valley'!$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Forth Valley</a:t>
          </a:fld>
          <a:endParaRPr lang="en-GB" sz="1200" b="1"/>
        </a:p>
      </cdr:txBody>
    </cdr:sp>
  </cdr:relSizeAnchor>
</c:userShapes>
</file>

<file path=xl/drawings/drawing117.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40289" name="Button 1" hidden="1">
              <a:extLst>
                <a:ext uri="{63B3BB69-23CF-44E3-9099-C40C66FF867C}">
                  <a14:compatExt spid="_x0000_s1402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40290" name="Button 2" hidden="1">
              <a:extLst>
                <a:ext uri="{63B3BB69-23CF-44E3-9099-C40C66FF867C}">
                  <a14:compatExt spid="_x0000_s1402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40291" name="Button 3" hidden="1">
              <a:extLst>
                <a:ext uri="{63B3BB69-23CF-44E3-9099-C40C66FF867C}">
                  <a14:compatExt spid="_x0000_s1402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40292" name="Button 4" hidden="1">
              <a:extLst>
                <a:ext uri="{63B3BB69-23CF-44E3-9099-C40C66FF867C}">
                  <a14:compatExt spid="_x0000_s140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40293" name="Button 5" hidden="1">
              <a:extLst>
                <a:ext uri="{63B3BB69-23CF-44E3-9099-C40C66FF867C}">
                  <a14:compatExt spid="_x0000_s140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12</xdr:row>
      <xdr:rowOff>87923</xdr:rowOff>
    </xdr:from>
    <xdr:to>
      <xdr:col>13</xdr:col>
      <xdr:colOff>416092</xdr:colOff>
      <xdr:row>20</xdr:row>
      <xdr:rowOff>157503</xdr:rowOff>
    </xdr:to>
    <xdr:cxnSp macro="">
      <xdr:nvCxnSpPr>
        <xdr:cNvPr id="21" name="Straight Connector 20"/>
        <xdr:cNvCxnSpPr/>
      </xdr:nvCxnSpPr>
      <xdr:spPr>
        <a:xfrm>
          <a:off x="9163783" y="224057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1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1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2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2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Greater Glasgow'!$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Greater Glasgow</a:t>
          </a:fld>
          <a:endParaRPr lang="en-GB" sz="1200" b="1"/>
        </a:p>
      </cdr:txBody>
    </cdr:sp>
  </cdr:relSizeAnchor>
</c:userShapes>
</file>

<file path=xl/drawings/drawing130.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41313" name="Button 1" hidden="1">
              <a:extLst>
                <a:ext uri="{63B3BB69-23CF-44E3-9099-C40C66FF867C}">
                  <a14:compatExt spid="_x0000_s1413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41314" name="Button 2" hidden="1">
              <a:extLst>
                <a:ext uri="{63B3BB69-23CF-44E3-9099-C40C66FF867C}">
                  <a14:compatExt spid="_x0000_s1413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41315" name="Button 3" hidden="1">
              <a:extLst>
                <a:ext uri="{63B3BB69-23CF-44E3-9099-C40C66FF867C}">
                  <a14:compatExt spid="_x0000_s1413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41316" name="Button 4" hidden="1">
              <a:extLst>
                <a:ext uri="{63B3BB69-23CF-44E3-9099-C40C66FF867C}">
                  <a14:compatExt spid="_x0000_s1413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41317" name="Button 5" hidden="1">
              <a:extLst>
                <a:ext uri="{63B3BB69-23CF-44E3-9099-C40C66FF867C}">
                  <a14:compatExt spid="_x0000_s1413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3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3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3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3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3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3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3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3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3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4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4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4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Highlands and I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Highland and Islands</a:t>
          </a:fld>
          <a:endParaRPr lang="en-GB" sz="1200" b="1"/>
        </a:p>
      </cdr:txBody>
    </cdr:sp>
  </cdr:relSizeAnchor>
</c:userShapes>
</file>

<file path=xl/drawings/drawing143.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42337" name="Button 1" hidden="1">
              <a:extLst>
                <a:ext uri="{63B3BB69-23CF-44E3-9099-C40C66FF867C}">
                  <a14:compatExt spid="_x0000_s1423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42338" name="Button 2" hidden="1">
              <a:extLst>
                <a:ext uri="{63B3BB69-23CF-44E3-9099-C40C66FF867C}">
                  <a14:compatExt spid="_x0000_s1423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42339" name="Button 3" hidden="1">
              <a:extLst>
                <a:ext uri="{63B3BB69-23CF-44E3-9099-C40C66FF867C}">
                  <a14:compatExt spid="_x0000_s1423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42340" name="Button 4" hidden="1">
              <a:extLst>
                <a:ext uri="{63B3BB69-23CF-44E3-9099-C40C66FF867C}">
                  <a14:compatExt spid="_x0000_s1423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42341" name="Button 5" hidden="1">
              <a:extLst>
                <a:ext uri="{63B3BB69-23CF-44E3-9099-C40C66FF867C}">
                  <a14:compatExt spid="_x0000_s1423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4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4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4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4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4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5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5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5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5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5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5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Lothian</a:t>
          </a:fld>
          <a:endParaRPr lang="en-GB" sz="1200" b="1"/>
        </a:p>
      </cdr:txBody>
    </cdr:sp>
  </cdr:relSizeAnchor>
</c:userShapes>
</file>

<file path=xl/drawings/drawing156.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43361" name="Button 1" hidden="1">
              <a:extLst>
                <a:ext uri="{63B3BB69-23CF-44E3-9099-C40C66FF867C}">
                  <a14:compatExt spid="_x0000_s1433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43362" name="Button 2" hidden="1">
              <a:extLst>
                <a:ext uri="{63B3BB69-23CF-44E3-9099-C40C66FF867C}">
                  <a14:compatExt spid="_x0000_s1433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43363" name="Button 3" hidden="1">
              <a:extLst>
                <a:ext uri="{63B3BB69-23CF-44E3-9099-C40C66FF867C}">
                  <a14:compatExt spid="_x0000_s14336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43364" name="Button 4" hidden="1">
              <a:extLst>
                <a:ext uri="{63B3BB69-23CF-44E3-9099-C40C66FF867C}">
                  <a14:compatExt spid="_x0000_s143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43365" name="Button 5" hidden="1">
              <a:extLst>
                <a:ext uri="{63B3BB69-23CF-44E3-9099-C40C66FF867C}">
                  <a14:compatExt spid="_x0000_s143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5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5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5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6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Nor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North Lanarkshire</a:t>
          </a:fld>
          <a:endParaRPr lang="en-GB" sz="1200" b="1"/>
        </a:p>
      </cdr:txBody>
    </cdr:sp>
  </cdr:relSizeAnchor>
</c:userShapes>
</file>

<file path=xl/drawings/drawing169.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44385" name="Button 1" hidden="1">
              <a:extLst>
                <a:ext uri="{63B3BB69-23CF-44E3-9099-C40C66FF867C}">
                  <a14:compatExt spid="_x0000_s144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44386" name="Button 2" hidden="1">
              <a:extLst>
                <a:ext uri="{63B3BB69-23CF-44E3-9099-C40C66FF867C}">
                  <a14:compatExt spid="_x0000_s144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44387" name="Button 3" hidden="1">
              <a:extLst>
                <a:ext uri="{63B3BB69-23CF-44E3-9099-C40C66FF867C}">
                  <a14:compatExt spid="_x0000_s144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44388" name="Button 4" hidden="1">
              <a:extLst>
                <a:ext uri="{63B3BB69-23CF-44E3-9099-C40C66FF867C}">
                  <a14:compatExt spid="_x0000_s144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44389" name="Button 5" hidden="1">
              <a:extLst>
                <a:ext uri="{63B3BB69-23CF-44E3-9099-C40C66FF867C}">
                  <a14:compatExt spid="_x0000_s144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7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7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7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7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7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7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7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7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7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7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8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8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Perth and Kinro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Perth and Kinross</a:t>
          </a:fld>
          <a:endParaRPr lang="en-GB" sz="1200" b="1"/>
        </a:p>
      </cdr:txBody>
    </cdr:sp>
  </cdr:relSizeAnchor>
</c:userShapes>
</file>

<file path=xl/drawings/drawing182.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45409" name="Button 1" hidden="1">
              <a:extLst>
                <a:ext uri="{63B3BB69-23CF-44E3-9099-C40C66FF867C}">
                  <a14:compatExt spid="_x0000_s14540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45410" name="Button 2" hidden="1">
              <a:extLst>
                <a:ext uri="{63B3BB69-23CF-44E3-9099-C40C66FF867C}">
                  <a14:compatExt spid="_x0000_s145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45411" name="Button 3" hidden="1">
              <a:extLst>
                <a:ext uri="{63B3BB69-23CF-44E3-9099-C40C66FF867C}">
                  <a14:compatExt spid="_x0000_s1454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45412" name="Button 4" hidden="1">
              <a:extLst>
                <a:ext uri="{63B3BB69-23CF-44E3-9099-C40C66FF867C}">
                  <a14:compatExt spid="_x0000_s14541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45413" name="Button 5" hidden="1">
              <a:extLst>
                <a:ext uri="{63B3BB69-23CF-44E3-9099-C40C66FF867C}">
                  <a14:compatExt spid="_x0000_s1454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8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8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8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8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8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8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8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9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9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19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9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9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Renfrewshire  I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Renfrewshire / Inverclyde</a:t>
          </a:fld>
          <a:endParaRPr lang="en-GB" sz="1200" b="1"/>
        </a:p>
      </cdr:txBody>
    </cdr:sp>
  </cdr:relSizeAnchor>
</c:userShapes>
</file>

<file path=xl/drawings/drawing195.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52577" name="Button 1" hidden="1">
              <a:extLst>
                <a:ext uri="{63B3BB69-23CF-44E3-9099-C40C66FF867C}">
                  <a14:compatExt spid="_x0000_s1525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52578" name="Button 2" hidden="1">
              <a:extLst>
                <a:ext uri="{63B3BB69-23CF-44E3-9099-C40C66FF867C}">
                  <a14:compatExt spid="_x0000_s15257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52579" name="Button 3" hidden="1">
              <a:extLst>
                <a:ext uri="{63B3BB69-23CF-44E3-9099-C40C66FF867C}">
                  <a14:compatExt spid="_x0000_s1525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52580" name="Button 4" hidden="1">
              <a:extLst>
                <a:ext uri="{63B3BB69-23CF-44E3-9099-C40C66FF867C}">
                  <a14:compatExt spid="_x0000_s1525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52581" name="Button 5" hidden="1">
              <a:extLst>
                <a:ext uri="{63B3BB69-23CF-44E3-9099-C40C66FF867C}">
                  <a14:compatExt spid="_x0000_s15258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9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19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19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19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20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20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20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20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20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0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20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20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cottish Borders'!$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Scottish Borders</a:t>
          </a:fld>
          <a:endParaRPr lang="en-GB" sz="1200" b="1"/>
        </a:p>
      </cdr:txBody>
    </cdr:sp>
  </cdr:relSizeAnchor>
</c:userShapes>
</file>

<file path=xl/drawings/drawing208.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53601" name="Button 1" hidden="1">
              <a:extLst>
                <a:ext uri="{63B3BB69-23CF-44E3-9099-C40C66FF867C}">
                  <a14:compatExt spid="_x0000_s1536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53602" name="Button 2" hidden="1">
              <a:extLst>
                <a:ext uri="{63B3BB69-23CF-44E3-9099-C40C66FF867C}">
                  <a14:compatExt spid="_x0000_s1536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53603" name="Button 3" hidden="1">
              <a:extLst>
                <a:ext uri="{63B3BB69-23CF-44E3-9099-C40C66FF867C}">
                  <a14:compatExt spid="_x0000_s1536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53604" name="Button 4" hidden="1">
              <a:extLst>
                <a:ext uri="{63B3BB69-23CF-44E3-9099-C40C66FF867C}">
                  <a14:compatExt spid="_x0000_s1536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53605" name="Button 5" hidden="1">
              <a:extLst>
                <a:ext uri="{63B3BB69-23CF-44E3-9099-C40C66FF867C}">
                  <a14:compatExt spid="_x0000_s1536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0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1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1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2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South Lanarkshir'!$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South Lanarkshire</a:t>
          </a:fld>
          <a:endParaRPr lang="en-GB" sz="1200" b="1"/>
        </a:p>
      </cdr:txBody>
    </cdr:sp>
  </cdr:relSizeAnchor>
</c:userShapes>
</file>

<file path=xl/drawings/drawing221.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63841" name="Button 1" hidden="1">
              <a:extLst>
                <a:ext uri="{63B3BB69-23CF-44E3-9099-C40C66FF867C}">
                  <a14:compatExt spid="_x0000_s163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63842" name="Button 2" hidden="1">
              <a:extLst>
                <a:ext uri="{63B3BB69-23CF-44E3-9099-C40C66FF867C}">
                  <a14:compatExt spid="_x0000_s1638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63843" name="Button 3" hidden="1">
              <a:extLst>
                <a:ext uri="{63B3BB69-23CF-44E3-9099-C40C66FF867C}">
                  <a14:compatExt spid="_x0000_s163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63844" name="Button 4" hidden="1">
              <a:extLst>
                <a:ext uri="{63B3BB69-23CF-44E3-9099-C40C66FF867C}">
                  <a14:compatExt spid="_x0000_s16384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63845" name="Button 5" hidden="1">
              <a:extLst>
                <a:ext uri="{63B3BB69-23CF-44E3-9099-C40C66FF867C}">
                  <a14:compatExt spid="_x0000_s1638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2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2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2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2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2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2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2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2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3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3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3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3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Dunbartonsh'!$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Dunbartonshire</a:t>
          </a:fld>
          <a:endParaRPr lang="en-GB" sz="1200" b="1"/>
        </a:p>
      </cdr:txBody>
    </cdr:sp>
  </cdr:relSizeAnchor>
</c:userShapes>
</file>

<file path=xl/drawings/drawing234.xml><?xml version="1.0" encoding="utf-8"?>
<xdr:wsDr xmlns:xdr="http://schemas.openxmlformats.org/drawingml/2006/spreadsheetDrawing" xmlns:a="http://schemas.openxmlformats.org/drawingml/2006/main">
  <xdr:twoCellAnchor>
    <xdr:from>
      <xdr:col>0</xdr:col>
      <xdr:colOff>47625</xdr:colOff>
      <xdr:row>9</xdr:row>
      <xdr:rowOff>76200</xdr:rowOff>
    </xdr:from>
    <xdr:to>
      <xdr:col>7</xdr:col>
      <xdr:colOff>371475</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47625</xdr:colOff>
      <xdr:row>31</xdr:row>
      <xdr:rowOff>101600</xdr:rowOff>
    </xdr:from>
    <xdr:to>
      <xdr:col>7</xdr:col>
      <xdr:colOff>438150</xdr:colOff>
      <xdr:row>46</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47625</xdr:colOff>
      <xdr:row>53</xdr:row>
      <xdr:rowOff>76200</xdr:rowOff>
    </xdr:from>
    <xdr:to>
      <xdr:col>7</xdr:col>
      <xdr:colOff>495300</xdr:colOff>
      <xdr:row>68</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47625</xdr:colOff>
      <xdr:row>75</xdr:row>
      <xdr:rowOff>76200</xdr:rowOff>
    </xdr:from>
    <xdr:to>
      <xdr:col>7</xdr:col>
      <xdr:colOff>438150</xdr:colOff>
      <xdr:row>90</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97</xdr:row>
      <xdr:rowOff>76200</xdr:rowOff>
    </xdr:from>
    <xdr:to>
      <xdr:col>7</xdr:col>
      <xdr:colOff>495300</xdr:colOff>
      <xdr:row>112</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66261</xdr:colOff>
      <xdr:row>9</xdr:row>
      <xdr:rowOff>101787</xdr:rowOff>
    </xdr:from>
    <xdr:to>
      <xdr:col>15</xdr:col>
      <xdr:colOff>647701</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57980</xdr:colOff>
      <xdr:row>31</xdr:row>
      <xdr:rowOff>101600</xdr:rowOff>
    </xdr:from>
    <xdr:to>
      <xdr:col>15</xdr:col>
      <xdr:colOff>654326</xdr:colOff>
      <xdr:row>46</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49696</xdr:colOff>
      <xdr:row>53</xdr:row>
      <xdr:rowOff>92075</xdr:rowOff>
    </xdr:from>
    <xdr:to>
      <xdr:col>15</xdr:col>
      <xdr:colOff>609599</xdr:colOff>
      <xdr:row>68</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8</xdr:col>
      <xdr:colOff>63499</xdr:colOff>
      <xdr:row>75</xdr:row>
      <xdr:rowOff>85725</xdr:rowOff>
    </xdr:from>
    <xdr:to>
      <xdr:col>15</xdr:col>
      <xdr:colOff>638174</xdr:colOff>
      <xdr:row>90</xdr:row>
      <xdr:rowOff>9525</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104774</xdr:colOff>
      <xdr:row>97</xdr:row>
      <xdr:rowOff>76200</xdr:rowOff>
    </xdr:from>
    <xdr:to>
      <xdr:col>15</xdr:col>
      <xdr:colOff>647699</xdr:colOff>
      <xdr:row>112</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66674</xdr:colOff>
      <xdr:row>146</xdr:row>
      <xdr:rowOff>76200</xdr:rowOff>
    </xdr:from>
    <xdr:to>
      <xdr:col>8</xdr:col>
      <xdr:colOff>9524</xdr:colOff>
      <xdr:row>160</xdr:row>
      <xdr:rowOff>113030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165099</xdr:colOff>
      <xdr:row>146</xdr:row>
      <xdr:rowOff>76199</xdr:rowOff>
    </xdr:from>
    <xdr:to>
      <xdr:col>15</xdr:col>
      <xdr:colOff>628650</xdr:colOff>
      <xdr:row>160</xdr:row>
      <xdr:rowOff>123824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66675</xdr:colOff>
      <xdr:row>122</xdr:row>
      <xdr:rowOff>66675</xdr:rowOff>
    </xdr:from>
    <xdr:to>
      <xdr:col>8</xdr:col>
      <xdr:colOff>9525</xdr:colOff>
      <xdr:row>136</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8</xdr:col>
      <xdr:colOff>28574</xdr:colOff>
      <xdr:row>122</xdr:row>
      <xdr:rowOff>76200</xdr:rowOff>
    </xdr:from>
    <xdr:to>
      <xdr:col>15</xdr:col>
      <xdr:colOff>619124</xdr:colOff>
      <xdr:row>136</xdr:row>
      <xdr:rowOff>123825</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17</xdr:col>
          <xdr:colOff>76200</xdr:colOff>
          <xdr:row>10</xdr:row>
          <xdr:rowOff>66675</xdr:rowOff>
        </xdr:from>
        <xdr:to>
          <xdr:col>18</xdr:col>
          <xdr:colOff>495300</xdr:colOff>
          <xdr:row>12</xdr:row>
          <xdr:rowOff>133350</xdr:rowOff>
        </xdr:to>
        <xdr:sp macro="" textlink="">
          <xdr:nvSpPr>
            <xdr:cNvPr id="164865" name="Button 1" hidden="1">
              <a:extLst>
                <a:ext uri="{63B3BB69-23CF-44E3-9099-C40C66FF867C}">
                  <a14:compatExt spid="_x0000_s1648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33</xdr:row>
          <xdr:rowOff>66675</xdr:rowOff>
        </xdr:from>
        <xdr:to>
          <xdr:col>18</xdr:col>
          <xdr:colOff>495300</xdr:colOff>
          <xdr:row>35</xdr:row>
          <xdr:rowOff>133350</xdr:rowOff>
        </xdr:to>
        <xdr:sp macro="" textlink="">
          <xdr:nvSpPr>
            <xdr:cNvPr id="164866" name="Button 2" hidden="1">
              <a:extLst>
                <a:ext uri="{63B3BB69-23CF-44E3-9099-C40C66FF867C}">
                  <a14:compatExt spid="_x0000_s16486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55</xdr:row>
          <xdr:rowOff>66675</xdr:rowOff>
        </xdr:from>
        <xdr:to>
          <xdr:col>18</xdr:col>
          <xdr:colOff>495300</xdr:colOff>
          <xdr:row>57</xdr:row>
          <xdr:rowOff>133350</xdr:rowOff>
        </xdr:to>
        <xdr:sp macro="" textlink="">
          <xdr:nvSpPr>
            <xdr:cNvPr id="164867" name="Button 3" hidden="1">
              <a:extLst>
                <a:ext uri="{63B3BB69-23CF-44E3-9099-C40C66FF867C}">
                  <a14:compatExt spid="_x0000_s1648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76</xdr:row>
          <xdr:rowOff>66675</xdr:rowOff>
        </xdr:from>
        <xdr:to>
          <xdr:col>18</xdr:col>
          <xdr:colOff>495300</xdr:colOff>
          <xdr:row>78</xdr:row>
          <xdr:rowOff>133350</xdr:rowOff>
        </xdr:to>
        <xdr:sp macro="" textlink="">
          <xdr:nvSpPr>
            <xdr:cNvPr id="164868" name="Button 4" hidden="1">
              <a:extLst>
                <a:ext uri="{63B3BB69-23CF-44E3-9099-C40C66FF867C}">
                  <a14:compatExt spid="_x0000_s16486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76200</xdr:colOff>
          <xdr:row>98</xdr:row>
          <xdr:rowOff>66675</xdr:rowOff>
        </xdr:from>
        <xdr:to>
          <xdr:col>18</xdr:col>
          <xdr:colOff>495300</xdr:colOff>
          <xdr:row>100</xdr:row>
          <xdr:rowOff>133350</xdr:rowOff>
        </xdr:to>
        <xdr:sp macro="" textlink="">
          <xdr:nvSpPr>
            <xdr:cNvPr id="164869" name="Button 5" hidden="1">
              <a:extLst>
                <a:ext uri="{63B3BB69-23CF-44E3-9099-C40C66FF867C}">
                  <a14:compatExt spid="_x0000_s1648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twoCellAnchor>
    <xdr:from>
      <xdr:col>13</xdr:col>
      <xdr:colOff>410308</xdr:colOff>
      <xdr:row>13</xdr:row>
      <xdr:rowOff>21248</xdr:rowOff>
    </xdr:from>
    <xdr:to>
      <xdr:col>13</xdr:col>
      <xdr:colOff>416092</xdr:colOff>
      <xdr:row>21</xdr:row>
      <xdr:rowOff>90828</xdr:rowOff>
    </xdr:to>
    <xdr:cxnSp macro="">
      <xdr:nvCxnSpPr>
        <xdr:cNvPr id="21" name="Straight Connector 20"/>
        <xdr:cNvCxnSpPr/>
      </xdr:nvCxnSpPr>
      <xdr:spPr>
        <a:xfrm>
          <a:off x="9163783" y="2335823"/>
          <a:ext cx="5784" cy="136498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427115</xdr:colOff>
      <xdr:row>34</xdr:row>
      <xdr:rowOff>47625</xdr:rowOff>
    </xdr:from>
    <xdr:to>
      <xdr:col>13</xdr:col>
      <xdr:colOff>428625</xdr:colOff>
      <xdr:row>44</xdr:row>
      <xdr:rowOff>51567</xdr:rowOff>
    </xdr:to>
    <xdr:cxnSp macro="">
      <xdr:nvCxnSpPr>
        <xdr:cNvPr id="22" name="Straight Connector 21"/>
        <xdr:cNvCxnSpPr/>
      </xdr:nvCxnSpPr>
      <xdr:spPr>
        <a:xfrm flipH="1">
          <a:off x="9180590" y="5838825"/>
          <a:ext cx="1510" cy="1623192"/>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443192</xdr:colOff>
      <xdr:row>99</xdr:row>
      <xdr:rowOff>150710</xdr:rowOff>
    </xdr:from>
    <xdr:to>
      <xdr:col>13</xdr:col>
      <xdr:colOff>452717</xdr:colOff>
      <xdr:row>109</xdr:row>
      <xdr:rowOff>36411</xdr:rowOff>
    </xdr:to>
    <xdr:cxnSp macro="">
      <xdr:nvCxnSpPr>
        <xdr:cNvPr id="23" name="Straight Connector 22"/>
        <xdr:cNvCxnSpPr/>
      </xdr:nvCxnSpPr>
      <xdr:spPr>
        <a:xfrm>
          <a:off x="9196667" y="16828985"/>
          <a:ext cx="9525" cy="1504951"/>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407090</xdr:colOff>
      <xdr:row>56</xdr:row>
      <xdr:rowOff>26505</xdr:rowOff>
    </xdr:from>
    <xdr:to>
      <xdr:col>13</xdr:col>
      <xdr:colOff>416668</xdr:colOff>
      <xdr:row>65</xdr:row>
      <xdr:rowOff>72317</xdr:rowOff>
    </xdr:to>
    <xdr:cxnSp macro="">
      <xdr:nvCxnSpPr>
        <xdr:cNvPr id="24" name="Straight Connector 23"/>
        <xdr:cNvCxnSpPr/>
      </xdr:nvCxnSpPr>
      <xdr:spPr>
        <a:xfrm>
          <a:off x="9160565" y="9475305"/>
          <a:ext cx="9578" cy="1503137"/>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3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3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37.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38.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39.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40.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41.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2142957" y="51853"/>
          <a:ext cx="2635555" cy="246278"/>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42.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43.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dr:relSizeAnchor xmlns:cdr="http://schemas.openxmlformats.org/drawingml/2006/chartDrawing">
    <cdr:from>
      <cdr:x>0.7272</cdr:x>
      <cdr:y>0.17992</cdr:y>
    </cdr:from>
    <cdr:to>
      <cdr:x>0.72899</cdr:x>
      <cdr:y>0.81947</cdr:y>
    </cdr:to>
    <cdr:cxnSp macro="">
      <cdr:nvCxnSpPr>
        <cdr:cNvPr id="4" name="Straight Connector 3"/>
        <cdr:cNvCxnSpPr/>
      </cdr:nvCxnSpPr>
      <cdr:spPr>
        <a:xfrm xmlns:a="http://schemas.openxmlformats.org/drawingml/2006/main">
          <a:off x="3867335" y="423296"/>
          <a:ext cx="9519" cy="1504654"/>
        </a:xfrm>
        <a:prstGeom xmlns:a="http://schemas.openxmlformats.org/drawingml/2006/main" prst="line">
          <a:avLst/>
        </a:prstGeom>
        <a:ln xmlns:a="http://schemas.openxmlformats.org/drawingml/2006/main">
          <a:solidFill>
            <a:schemeClr val="tx1"/>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244.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45.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46.xml><?xml version="1.0" encoding="utf-8"?>
<c:userShapes xmlns:c="http://schemas.openxmlformats.org/drawingml/2006/chart">
  <cdr:relSizeAnchor xmlns:cdr="http://schemas.openxmlformats.org/drawingml/2006/chartDrawing">
    <cdr:from>
      <cdr:x>0.42881</cdr:x>
      <cdr:y>0.02204</cdr:y>
    </cdr:from>
    <cdr:to>
      <cdr:x>0.95619</cdr:x>
      <cdr:y>0.12672</cdr:y>
    </cdr:to>
    <cdr:sp macro="" textlink="'BRMA Profile - West Lothian'!$A$2:$C$2">
      <cdr:nvSpPr>
        <cdr:cNvPr id="2" name="TextBox 1"/>
        <cdr:cNvSpPr txBox="1"/>
      </cdr:nvSpPr>
      <cdr:spPr>
        <a:xfrm xmlns:a="http://schemas.openxmlformats.org/drawingml/2006/main">
          <a:off x="1616075" y="50800"/>
          <a:ext cx="1987550" cy="2413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fld id="{6DBE6E1F-3D29-45AE-B635-6E0E86CEBD26}" type="TxLink">
            <a:rPr lang="en-GB" sz="1200" b="1" i="0" u="none" strike="noStrike">
              <a:solidFill>
                <a:srgbClr val="000000"/>
              </a:solidFill>
              <a:latin typeface="Arial"/>
              <a:cs typeface="Arial"/>
            </a:rPr>
            <a:pPr/>
            <a:t>West Lothian</a:t>
          </a:fld>
          <a:endParaRPr lang="en-GB" sz="1200" b="1"/>
        </a:p>
      </cdr:txBody>
    </cdr:sp>
  </cdr:relSizeAnchor>
</c:userShapes>
</file>

<file path=xl/drawings/drawing247.xml><?xml version="1.0" encoding="utf-8"?>
<xdr:wsDr xmlns:xdr="http://schemas.openxmlformats.org/drawingml/2006/spreadsheetDrawing" xmlns:a="http://schemas.openxmlformats.org/drawingml/2006/main">
  <xdr:twoCellAnchor>
    <xdr:from>
      <xdr:col>10</xdr:col>
      <xdr:colOff>295274</xdr:colOff>
      <xdr:row>2</xdr:row>
      <xdr:rowOff>85725</xdr:rowOff>
    </xdr:from>
    <xdr:to>
      <xdr:col>20</xdr:col>
      <xdr:colOff>438150</xdr:colOff>
      <xdr:row>20</xdr:row>
      <xdr:rowOff>76200</xdr:rowOff>
    </xdr:to>
    <xdr:grpSp>
      <xdr:nvGrpSpPr>
        <xdr:cNvPr id="6" name="Group 5"/>
        <xdr:cNvGrpSpPr/>
      </xdr:nvGrpSpPr>
      <xdr:grpSpPr>
        <a:xfrm>
          <a:off x="8086724" y="409575"/>
          <a:ext cx="6238876" cy="3467100"/>
          <a:chOff x="1543049" y="4914900"/>
          <a:chExt cx="6238876" cy="3467100"/>
        </a:xfrm>
      </xdr:grpSpPr>
      <xdr:graphicFrame macro="">
        <xdr:nvGraphicFramePr>
          <xdr:cNvPr id="2" name="Chart 1"/>
          <xdr:cNvGraphicFramePr/>
        </xdr:nvGraphicFramePr>
        <xdr:xfrm>
          <a:off x="1543049" y="4914900"/>
          <a:ext cx="6238876" cy="346710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5" name="TextBox 4"/>
          <xdr:cNvSpPr txBox="1"/>
        </xdr:nvSpPr>
        <xdr:spPr>
          <a:xfrm>
            <a:off x="5333999" y="6905625"/>
            <a:ext cx="2419351" cy="1400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900"/>
              <a:t>Note that some caution is needed when interpreting Scotland level findings. This is because whilst the underlying data aims to be representative of rents within each broad rental market area, no attempt has been made to apply any formal weighting techniques to account for any specific area-level sample sizes or structures when aggregating up to a single Scotland level figure.</a:t>
            </a:r>
          </a:p>
          <a:p>
            <a:endParaRPr lang="en-GB" sz="1100"/>
          </a:p>
        </xdr:txBody>
      </xdr:sp>
    </xdr:grpSp>
    <xdr:clientData/>
  </xdr:twoCellAnchor>
</xdr:wsDr>
</file>

<file path=xl/drawings/drawing248.xml><?xml version="1.0" encoding="utf-8"?>
<c:userShapes xmlns:c="http://schemas.openxmlformats.org/drawingml/2006/chart">
  <cdr:relSizeAnchor xmlns:cdr="http://schemas.openxmlformats.org/drawingml/2006/chartDrawing">
    <cdr:from>
      <cdr:x>0.80305</cdr:x>
      <cdr:y>0.61538</cdr:y>
    </cdr:from>
    <cdr:to>
      <cdr:x>0.94962</cdr:x>
      <cdr:y>0.87912</cdr:y>
    </cdr:to>
    <cdr:sp macro="" textlink="">
      <cdr:nvSpPr>
        <cdr:cNvPr id="2" name="TextBox 1"/>
        <cdr:cNvSpPr txBox="1"/>
      </cdr:nvSpPr>
      <cdr:spPr>
        <a:xfrm xmlns:a="http://schemas.openxmlformats.org/drawingml/2006/main">
          <a:off x="5010151" y="2133600"/>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GB" sz="1100"/>
        </a:p>
      </cdr:txBody>
    </cdr:sp>
  </cdr:relSizeAnchor>
</c:userShapes>
</file>

<file path=xl/drawings/drawing249.xml><?xml version="1.0" encoding="utf-8"?>
<xdr:wsDr xmlns:xdr="http://schemas.openxmlformats.org/drawingml/2006/spreadsheetDrawing" xmlns:a="http://schemas.openxmlformats.org/drawingml/2006/main">
  <xdr:twoCellAnchor>
    <xdr:from>
      <xdr:col>0</xdr:col>
      <xdr:colOff>333374</xdr:colOff>
      <xdr:row>3</xdr:row>
      <xdr:rowOff>44450</xdr:rowOff>
    </xdr:from>
    <xdr:to>
      <xdr:col>11</xdr:col>
      <xdr:colOff>504824</xdr:colOff>
      <xdr:row>19</xdr:row>
      <xdr:rowOff>130175</xdr:rowOff>
    </xdr:to>
    <xdr:grpSp>
      <xdr:nvGrpSpPr>
        <xdr:cNvPr id="5" name="Group 4"/>
        <xdr:cNvGrpSpPr/>
      </xdr:nvGrpSpPr>
      <xdr:grpSpPr>
        <a:xfrm>
          <a:off x="333374" y="492125"/>
          <a:ext cx="7362825" cy="3181350"/>
          <a:chOff x="1611498" y="699394"/>
          <a:chExt cx="5997575" cy="3130550"/>
        </a:xfrm>
      </xdr:grpSpPr>
      <xdr:graphicFrame macro="">
        <xdr:nvGraphicFramePr>
          <xdr:cNvPr id="3" name="Chart 2"/>
          <xdr:cNvGraphicFramePr>
            <a:graphicFrameLocks/>
          </xdr:cNvGraphicFramePr>
        </xdr:nvGraphicFramePr>
        <xdr:xfrm>
          <a:off x="1611498" y="699394"/>
          <a:ext cx="5997575" cy="3130550"/>
        </xdr:xfrm>
        <a:graphic>
          <a:graphicData uri="http://schemas.openxmlformats.org/drawingml/2006/chart">
            <c:chart xmlns:c="http://schemas.openxmlformats.org/drawingml/2006/chart" xmlns:r="http://schemas.openxmlformats.org/officeDocument/2006/relationships" r:id="rId1"/>
          </a:graphicData>
        </a:graphic>
      </xdr:graphicFrame>
      <xdr:sp macro="" textlink="">
        <xdr:nvSpPr>
          <xdr:cNvPr id="4" name="TextBox 3"/>
          <xdr:cNvSpPr txBox="1"/>
        </xdr:nvSpPr>
        <xdr:spPr>
          <a:xfrm>
            <a:off x="6281925" y="2947294"/>
            <a:ext cx="1085850" cy="3429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800"/>
              <a:t>Note</a:t>
            </a:r>
            <a:r>
              <a:rPr lang="en-GB" sz="800" baseline="0"/>
              <a:t> change of methodology in 2001</a:t>
            </a:r>
            <a:endParaRPr lang="en-GB" sz="800"/>
          </a:p>
        </xdr:txBody>
      </xdr:sp>
    </xdr:grpSp>
    <xdr:clientData/>
  </xdr:twoCellAnchor>
</xdr:wsDr>
</file>

<file path=xl/drawings/drawing250.xml><?xml version="1.0" encoding="utf-8"?>
<c:userShapes xmlns:c="http://schemas.openxmlformats.org/drawingml/2006/chart">
  <cdr:relSizeAnchor xmlns:cdr="http://schemas.openxmlformats.org/drawingml/2006/chartDrawing">
    <cdr:from>
      <cdr:x>0.77878</cdr:x>
      <cdr:y>0.85193</cdr:y>
    </cdr:from>
    <cdr:to>
      <cdr:x>0.9599</cdr:x>
      <cdr:y>0.96146</cdr:y>
    </cdr:to>
    <cdr:sp macro="" textlink="">
      <cdr:nvSpPr>
        <cdr:cNvPr id="2" name="TextBox 3"/>
        <cdr:cNvSpPr txBox="1"/>
      </cdr:nvSpPr>
      <cdr:spPr>
        <a:xfrm xmlns:a="http://schemas.openxmlformats.org/drawingml/2006/main">
          <a:off x="5734052" y="2710288"/>
          <a:ext cx="1333500" cy="348453"/>
        </a:xfrm>
        <a:prstGeom xmlns:a="http://schemas.openxmlformats.org/drawingml/2006/main" prst="rect">
          <a:avLst/>
        </a:prstGeom>
        <a:solidFill xmlns:a="http://schemas.openxmlformats.org/drawingml/2006/main">
          <a:schemeClr val="lt1"/>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n-GB" sz="800" i="1"/>
            <a:t>Source:</a:t>
          </a:r>
          <a:r>
            <a:rPr lang="en-GB" sz="800" i="1" baseline="0"/>
            <a:t> Housing Statistics for Scotland 2017</a:t>
          </a:r>
          <a:endParaRPr lang="en-GB" sz="800" i="1"/>
        </a:p>
      </cdr:txBody>
    </cdr:sp>
  </cdr:relSizeAnchor>
</c:userShapes>
</file>

<file path=xl/drawings/drawing251.xml><?xml version="1.0" encoding="utf-8"?>
<xdr:wsDr xmlns:xdr="http://schemas.openxmlformats.org/drawingml/2006/spreadsheetDrawing" xmlns:a="http://schemas.openxmlformats.org/drawingml/2006/main">
  <xdr:twoCellAnchor>
    <xdr:from>
      <xdr:col>7</xdr:col>
      <xdr:colOff>460374</xdr:colOff>
      <xdr:row>1</xdr:row>
      <xdr:rowOff>158750</xdr:rowOff>
    </xdr:from>
    <xdr:to>
      <xdr:col>16</xdr:col>
      <xdr:colOff>263524</xdr:colOff>
      <xdr:row>21</xdr:row>
      <xdr:rowOff>63500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2.xml><?xml version="1.0" encoding="utf-8"?>
<xdr:wsDr xmlns:xdr="http://schemas.openxmlformats.org/drawingml/2006/spreadsheetDrawing" xmlns:a="http://schemas.openxmlformats.org/drawingml/2006/main">
  <xdr:twoCellAnchor>
    <xdr:from>
      <xdr:col>0</xdr:col>
      <xdr:colOff>66674</xdr:colOff>
      <xdr:row>9</xdr:row>
      <xdr:rowOff>123825</xdr:rowOff>
    </xdr:from>
    <xdr:to>
      <xdr:col>9</xdr:col>
      <xdr:colOff>495300</xdr:colOff>
      <xdr:row>24</xdr:row>
      <xdr:rowOff>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76199</xdr:colOff>
      <xdr:row>9</xdr:row>
      <xdr:rowOff>142875</xdr:rowOff>
    </xdr:from>
    <xdr:to>
      <xdr:col>20</xdr:col>
      <xdr:colOff>503924</xdr:colOff>
      <xdr:row>24</xdr:row>
      <xdr:rowOff>19050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3.xml><?xml version="1.0" encoding="utf-8"?>
<xdr:wsDr xmlns:xdr="http://schemas.openxmlformats.org/drawingml/2006/spreadsheetDrawing" xmlns:a="http://schemas.openxmlformats.org/drawingml/2006/main">
  <xdr:twoCellAnchor>
    <xdr:from>
      <xdr:col>9</xdr:col>
      <xdr:colOff>15872</xdr:colOff>
      <xdr:row>87</xdr:row>
      <xdr:rowOff>3176</xdr:rowOff>
    </xdr:from>
    <xdr:to>
      <xdr:col>24</xdr:col>
      <xdr:colOff>0</xdr:colOff>
      <xdr:row>107</xdr:row>
      <xdr:rowOff>45926</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15875</xdr:colOff>
      <xdr:row>3</xdr:row>
      <xdr:rowOff>6350</xdr:rowOff>
    </xdr:from>
    <xdr:to>
      <xdr:col>24</xdr:col>
      <xdr:colOff>0</xdr:colOff>
      <xdr:row>23</xdr:row>
      <xdr:rowOff>47625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28573</xdr:colOff>
      <xdr:row>24</xdr:row>
      <xdr:rowOff>0</xdr:rowOff>
    </xdr:from>
    <xdr:to>
      <xdr:col>24</xdr:col>
      <xdr:colOff>0</xdr:colOff>
      <xdr:row>44</xdr:row>
      <xdr:rowOff>42750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31749</xdr:colOff>
      <xdr:row>45</xdr:row>
      <xdr:rowOff>0</xdr:rowOff>
    </xdr:from>
    <xdr:to>
      <xdr:col>24</xdr:col>
      <xdr:colOff>0</xdr:colOff>
      <xdr:row>65</xdr:row>
      <xdr:rowOff>42750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25399</xdr:colOff>
      <xdr:row>66</xdr:row>
      <xdr:rowOff>9524</xdr:rowOff>
    </xdr:from>
    <xdr:to>
      <xdr:col>24</xdr:col>
      <xdr:colOff>0</xdr:colOff>
      <xdr:row>86</xdr:row>
      <xdr:rowOff>52274</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54.xml><?xml version="1.0" encoding="utf-8"?>
<xdr:wsDr xmlns:xdr="http://schemas.openxmlformats.org/drawingml/2006/spreadsheetDrawing" xmlns:a="http://schemas.openxmlformats.org/drawingml/2006/main">
  <xdr:twoCellAnchor>
    <xdr:from>
      <xdr:col>0</xdr:col>
      <xdr:colOff>104775</xdr:colOff>
      <xdr:row>9</xdr:row>
      <xdr:rowOff>76200</xdr:rowOff>
    </xdr:from>
    <xdr:to>
      <xdr:col>8</xdr:col>
      <xdr:colOff>428626</xdr:colOff>
      <xdr:row>24</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95251</xdr:colOff>
      <xdr:row>32</xdr:row>
      <xdr:rowOff>101600</xdr:rowOff>
    </xdr:from>
    <xdr:to>
      <xdr:col>8</xdr:col>
      <xdr:colOff>419100</xdr:colOff>
      <xdr:row>47</xdr:row>
      <xdr:rowOff>25400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114300</xdr:colOff>
      <xdr:row>55</xdr:row>
      <xdr:rowOff>76200</xdr:rowOff>
    </xdr:from>
    <xdr:to>
      <xdr:col>8</xdr:col>
      <xdr:colOff>439875</xdr:colOff>
      <xdr:row>70</xdr:row>
      <xdr:rowOff>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114300</xdr:colOff>
      <xdr:row>78</xdr:row>
      <xdr:rowOff>76200</xdr:rowOff>
    </xdr:from>
    <xdr:to>
      <xdr:col>8</xdr:col>
      <xdr:colOff>439875</xdr:colOff>
      <xdr:row>93</xdr:row>
      <xdr:rowOff>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47625</xdr:colOff>
      <xdr:row>101</xdr:row>
      <xdr:rowOff>76200</xdr:rowOff>
    </xdr:from>
    <xdr:to>
      <xdr:col>8</xdr:col>
      <xdr:colOff>373200</xdr:colOff>
      <xdr:row>116</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84417</xdr:colOff>
      <xdr:row>9</xdr:row>
      <xdr:rowOff>101787</xdr:rowOff>
    </xdr:from>
    <xdr:to>
      <xdr:col>18</xdr:col>
      <xdr:colOff>504825</xdr:colOff>
      <xdr:row>24</xdr:row>
      <xdr:rowOff>25587</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120649</xdr:colOff>
      <xdr:row>32</xdr:row>
      <xdr:rowOff>101600</xdr:rowOff>
    </xdr:from>
    <xdr:to>
      <xdr:col>18</xdr:col>
      <xdr:colOff>541999</xdr:colOff>
      <xdr:row>47</xdr:row>
      <xdr:rowOff>25400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104773</xdr:colOff>
      <xdr:row>55</xdr:row>
      <xdr:rowOff>92075</xdr:rowOff>
    </xdr:from>
    <xdr:to>
      <xdr:col>18</xdr:col>
      <xdr:colOff>526123</xdr:colOff>
      <xdr:row>70</xdr:row>
      <xdr:rowOff>15875</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101599</xdr:colOff>
      <xdr:row>78</xdr:row>
      <xdr:rowOff>95250</xdr:rowOff>
    </xdr:from>
    <xdr:to>
      <xdr:col>18</xdr:col>
      <xdr:colOff>522949</xdr:colOff>
      <xdr:row>93</xdr:row>
      <xdr:rowOff>19050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10</xdr:col>
      <xdr:colOff>104774</xdr:colOff>
      <xdr:row>101</xdr:row>
      <xdr:rowOff>76200</xdr:rowOff>
    </xdr:from>
    <xdr:to>
      <xdr:col>18</xdr:col>
      <xdr:colOff>526124</xdr:colOff>
      <xdr:row>116</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123824</xdr:colOff>
      <xdr:row>149</xdr:row>
      <xdr:rowOff>142875</xdr:rowOff>
    </xdr:from>
    <xdr:to>
      <xdr:col>8</xdr:col>
      <xdr:colOff>449399</xdr:colOff>
      <xdr:row>164</xdr:row>
      <xdr:rowOff>28800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10</xdr:col>
      <xdr:colOff>98423</xdr:colOff>
      <xdr:row>149</xdr:row>
      <xdr:rowOff>152399</xdr:rowOff>
    </xdr:from>
    <xdr:to>
      <xdr:col>18</xdr:col>
      <xdr:colOff>519773</xdr:colOff>
      <xdr:row>164</xdr:row>
      <xdr:rowOff>38099</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0</xdr:col>
      <xdr:colOff>114300</xdr:colOff>
      <xdr:row>126</xdr:row>
      <xdr:rowOff>0</xdr:rowOff>
    </xdr:from>
    <xdr:to>
      <xdr:col>8</xdr:col>
      <xdr:colOff>439875</xdr:colOff>
      <xdr:row>140</xdr:row>
      <xdr:rowOff>47625</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xdr:col>
      <xdr:colOff>95248</xdr:colOff>
      <xdr:row>125</xdr:row>
      <xdr:rowOff>152400</xdr:rowOff>
    </xdr:from>
    <xdr:to>
      <xdr:col>18</xdr:col>
      <xdr:colOff>516598</xdr:colOff>
      <xdr:row>140</xdr:row>
      <xdr:rowOff>38100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mc:AlternateContent xmlns:mc="http://schemas.openxmlformats.org/markup-compatibility/2006">
    <mc:Choice xmlns:a14="http://schemas.microsoft.com/office/drawing/2010/main" Requires="a14">
      <xdr:twoCellAnchor>
        <xdr:from>
          <xdr:col>20</xdr:col>
          <xdr:colOff>76200</xdr:colOff>
          <xdr:row>10</xdr:row>
          <xdr:rowOff>66675</xdr:rowOff>
        </xdr:from>
        <xdr:to>
          <xdr:col>21</xdr:col>
          <xdr:colOff>495300</xdr:colOff>
          <xdr:row>12</xdr:row>
          <xdr:rowOff>133350</xdr:rowOff>
        </xdr:to>
        <xdr:sp macro="" textlink="">
          <xdr:nvSpPr>
            <xdr:cNvPr id="90113" name="Button 1" hidden="1">
              <a:extLst>
                <a:ext uri="{63B3BB69-23CF-44E3-9099-C40C66FF867C}">
                  <a14:compatExt spid="_x0000_s9011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76200</xdr:colOff>
          <xdr:row>34</xdr:row>
          <xdr:rowOff>66675</xdr:rowOff>
        </xdr:from>
        <xdr:to>
          <xdr:col>21</xdr:col>
          <xdr:colOff>495300</xdr:colOff>
          <xdr:row>36</xdr:row>
          <xdr:rowOff>133350</xdr:rowOff>
        </xdr:to>
        <xdr:sp macro="" textlink="">
          <xdr:nvSpPr>
            <xdr:cNvPr id="90114" name="Button 2" hidden="1">
              <a:extLst>
                <a:ext uri="{63B3BB69-23CF-44E3-9099-C40C66FF867C}">
                  <a14:compatExt spid="_x0000_s9011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76200</xdr:colOff>
          <xdr:row>57</xdr:row>
          <xdr:rowOff>66675</xdr:rowOff>
        </xdr:from>
        <xdr:to>
          <xdr:col>21</xdr:col>
          <xdr:colOff>495300</xdr:colOff>
          <xdr:row>59</xdr:row>
          <xdr:rowOff>133350</xdr:rowOff>
        </xdr:to>
        <xdr:sp macro="" textlink="">
          <xdr:nvSpPr>
            <xdr:cNvPr id="90115" name="Button 3" hidden="1">
              <a:extLst>
                <a:ext uri="{63B3BB69-23CF-44E3-9099-C40C66FF867C}">
                  <a14:compatExt spid="_x0000_s9011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76200</xdr:colOff>
          <xdr:row>79</xdr:row>
          <xdr:rowOff>66675</xdr:rowOff>
        </xdr:from>
        <xdr:to>
          <xdr:col>21</xdr:col>
          <xdr:colOff>495300</xdr:colOff>
          <xdr:row>81</xdr:row>
          <xdr:rowOff>133350</xdr:rowOff>
        </xdr:to>
        <xdr:sp macro="" textlink="">
          <xdr:nvSpPr>
            <xdr:cNvPr id="90116" name="Button 4" hidden="1">
              <a:extLst>
                <a:ext uri="{63B3BB69-23CF-44E3-9099-C40C66FF867C}">
                  <a14:compatExt spid="_x0000_s9011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76200</xdr:colOff>
          <xdr:row>102</xdr:row>
          <xdr:rowOff>66675</xdr:rowOff>
        </xdr:from>
        <xdr:to>
          <xdr:col>21</xdr:col>
          <xdr:colOff>495300</xdr:colOff>
          <xdr:row>104</xdr:row>
          <xdr:rowOff>133350</xdr:rowOff>
        </xdr:to>
        <xdr:sp macro="" textlink="">
          <xdr:nvSpPr>
            <xdr:cNvPr id="90117" name="Button 5" hidden="1">
              <a:extLst>
                <a:ext uri="{63B3BB69-23CF-44E3-9099-C40C66FF867C}">
                  <a14:compatExt spid="_x0000_s9011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GB" sz="1000" b="0" i="0" u="none" strike="noStrike" baseline="0">
                  <a:solidFill>
                    <a:srgbClr val="000000"/>
                  </a:solidFill>
                  <a:latin typeface="Arial"/>
                  <a:cs typeface="Arial"/>
                </a:rPr>
                <a:t>Adjust scale</a:t>
              </a:r>
            </a:p>
          </xdr:txBody>
        </xdr:sp>
        <xdr:clientData fPrintsWithSheet="0"/>
      </xdr:twoCellAnchor>
    </mc:Choice>
    <mc:Fallback/>
  </mc:AlternateContent>
</xdr:wsDr>
</file>

<file path=xl/drawings/drawing255.xml><?xml version="1.0" encoding="utf-8"?>
<xdr:wsDr xmlns:xdr="http://schemas.openxmlformats.org/drawingml/2006/spreadsheetDrawing" xmlns:a="http://schemas.openxmlformats.org/drawingml/2006/main">
  <xdr:twoCellAnchor>
    <xdr:from>
      <xdr:col>1</xdr:col>
      <xdr:colOff>85725</xdr:colOff>
      <xdr:row>9</xdr:row>
      <xdr:rowOff>100012</xdr:rowOff>
    </xdr:from>
    <xdr:to>
      <xdr:col>11</xdr:col>
      <xdr:colOff>342899</xdr:colOff>
      <xdr:row>23</xdr:row>
      <xdr:rowOff>152400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9</xdr:row>
      <xdr:rowOff>80961</xdr:rowOff>
    </xdr:from>
    <xdr:to>
      <xdr:col>23</xdr:col>
      <xdr:colOff>361575</xdr:colOff>
      <xdr:row>24</xdr:row>
      <xdr:rowOff>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31</xdr:row>
      <xdr:rowOff>80961</xdr:rowOff>
    </xdr:from>
    <xdr:to>
      <xdr:col>11</xdr:col>
      <xdr:colOff>361575</xdr:colOff>
      <xdr:row>45</xdr:row>
      <xdr:rowOff>161924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31</xdr:row>
      <xdr:rowOff>80961</xdr:rowOff>
    </xdr:from>
    <xdr:to>
      <xdr:col>23</xdr:col>
      <xdr:colOff>352050</xdr:colOff>
      <xdr:row>45</xdr:row>
      <xdr:rowOff>161924</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53</xdr:row>
      <xdr:rowOff>100012</xdr:rowOff>
    </xdr:from>
    <xdr:to>
      <xdr:col>11</xdr:col>
      <xdr:colOff>342525</xdr:colOff>
      <xdr:row>68</xdr:row>
      <xdr:rowOff>0</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54</xdr:row>
      <xdr:rowOff>9525</xdr:rowOff>
    </xdr:from>
    <xdr:to>
      <xdr:col>23</xdr:col>
      <xdr:colOff>371775</xdr:colOff>
      <xdr:row>68</xdr:row>
      <xdr:rowOff>0</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25</xdr:col>
      <xdr:colOff>342901</xdr:colOff>
      <xdr:row>75</xdr:row>
      <xdr:rowOff>104775</xdr:rowOff>
    </xdr:from>
    <xdr:to>
      <xdr:col>31</xdr:col>
      <xdr:colOff>476101</xdr:colOff>
      <xdr:row>93</xdr:row>
      <xdr:rowOff>12525</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56.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10" name="TextBox 9"/>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60">
              <a:latin typeface="Arial" panose="020B0604020202020204" pitchFamily="34" charset="0"/>
              <a:cs typeface="Arial" panose="020B0604020202020204" pitchFamily="34" charset="0"/>
            </a:rPr>
            <a:t>Average (mean) rents have decreased across all property sizes between 2016 and 2017. The latest annual decreases range from -6.9% for 3 bedroom properties, to -11.5% for 1 bedroom properties, which compares to CPI inflation of +3.0% across this time period. Average rents for 2, 3, and 4 bedroom properties began decreasing between 2014 and 2015, following which average rents have fallen for each property size since then. This is likely to reflect decreased demand for rental properties following the downturn in the oil industry. Despite these drops, average rents in 2017 are still higher than in 2010 except for 1 bedroom properties, which have seen a drop of 5%. Since 2010, 3 and 4 bedroom property rents have increased by 16.4% and 23.9% respectively, which is higher than CPI inflation (15.9%) over this period.</a:t>
          </a:r>
        </a:p>
        <a:p>
          <a:r>
            <a:rPr lang="en-GB" sz="1060">
              <a:latin typeface="Arial" panose="020B0604020202020204" pitchFamily="34" charset="0"/>
              <a:cs typeface="Arial" panose="020B0604020202020204" pitchFamily="34" charset="0"/>
            </a:rPr>
            <a:t> </a:t>
          </a:r>
        </a:p>
        <a:p>
          <a:r>
            <a:rPr lang="en-GB" sz="1060">
              <a:latin typeface="Arial" panose="020B0604020202020204" pitchFamily="34" charset="0"/>
              <a:cs typeface="Arial" panose="020B0604020202020204" pitchFamily="34" charset="0"/>
            </a:rPr>
            <a:t>For 3 and 4 bedroom properties, greater increases at the top end (upper quartile) than the bottom end (lower quartile) between 2012 and 2014 caused the gap between the top end and bottom ends to widen, although this gap has narrowed in more recent years.</a:t>
          </a:r>
        </a:p>
        <a:p>
          <a:r>
            <a:rPr lang="en-GB" sz="1060">
              <a:latin typeface="Arial" panose="020B0604020202020204" pitchFamily="34" charset="0"/>
              <a:cs typeface="Arial" panose="020B0604020202020204" pitchFamily="34" charset="0"/>
            </a:rPr>
            <a:t> </a:t>
          </a:r>
        </a:p>
        <a:p>
          <a:r>
            <a:rPr lang="en-GB" sz="1060">
              <a:latin typeface="Arial" panose="020B0604020202020204" pitchFamily="34" charset="0"/>
              <a:cs typeface="Arial" panose="020B0604020202020204" pitchFamily="34" charset="0"/>
            </a:rPr>
            <a:t>The average 2 bedroom rent in 2017 was £682 per month, higher than the Scotland average of £643, however this gap has narrowed in recent years as rents in Aberdeen and Shire have fallen while the Scotland average has increased. </a:t>
          </a:r>
        </a:p>
        <a:p>
          <a:endParaRPr lang="en-GB" sz="106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142874</xdr:colOff>
      <xdr:row>5</xdr:row>
      <xdr:rowOff>9525</xdr:rowOff>
    </xdr:from>
    <xdr:to>
      <xdr:col>23</xdr:col>
      <xdr:colOff>438149</xdr:colOff>
      <xdr:row>22</xdr:row>
      <xdr:rowOff>75526</xdr:rowOff>
    </xdr:to>
    <xdr:pic>
      <xdr:nvPicPr>
        <xdr:cNvPr id="11" name="Picture 10"/>
        <xdr:cNvPicPr>
          <a:picLocks noChangeAspect="1"/>
        </xdr:cNvPicPr>
      </xdr:nvPicPr>
      <xdr:blipFill rotWithShape="1">
        <a:blip xmlns:r="http://schemas.openxmlformats.org/officeDocument/2006/relationships" r:embed="rId14"/>
        <a:srcRect l="1351" t="287"/>
        <a:stretch/>
      </xdr:blipFill>
      <xdr:spPr>
        <a:xfrm>
          <a:off x="9048749" y="1104900"/>
          <a:ext cx="2085975" cy="3314026"/>
        </a:xfrm>
        <a:prstGeom prst="rect">
          <a:avLst/>
        </a:prstGeom>
        <a:ln>
          <a:solidFill>
            <a:schemeClr val="tx1"/>
          </a:solidFill>
        </a:ln>
      </xdr:spPr>
    </xdr:pic>
    <xdr:clientData/>
  </xdr:twoCellAnchor>
</xdr:wsDr>
</file>

<file path=xl/drawings/drawing257.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20">
              <a:latin typeface="Arial" panose="020B0604020202020204" pitchFamily="34" charset="0"/>
              <a:cs typeface="Arial" panose="020B0604020202020204" pitchFamily="34" charset="0"/>
            </a:rPr>
            <a:t>Average (mean) rents in Argyll and Bute have decreased between 2016 and 2017 for all property sizes, except 1 bedroom properties. Decreases range from -0.3% to -2.1% for 1 bedroom shared and 3 bedroom properties, respectively. An increase of 1.2% was seen for 1 bedroom properties, however this is below CPI inflation of 3.0%. Despite the decreases seen in the latest year, between 2010 and 2017, average rents have increased for all property sizes, except 1 bedroom shared. These increases range from 2.2% to 9.2% for 3 and 1 bedroom properties, respectively, which compares to CPI inflation of 15.9% across this time period.</a:t>
          </a:r>
        </a:p>
        <a:p>
          <a:r>
            <a:rPr lang="en-GB" sz="1120">
              <a:latin typeface="Arial" panose="020B0604020202020204" pitchFamily="34" charset="0"/>
              <a:cs typeface="Arial" panose="020B0604020202020204" pitchFamily="34" charset="0"/>
            </a:rPr>
            <a:t> </a:t>
          </a:r>
        </a:p>
        <a:p>
          <a:r>
            <a:rPr lang="en-GB" sz="1120">
              <a:latin typeface="Arial" panose="020B0604020202020204" pitchFamily="34" charset="0"/>
              <a:cs typeface="Arial" panose="020B0604020202020204" pitchFamily="34" charset="0"/>
            </a:rPr>
            <a:t>For 1 bedroom properties, an increase in the bottom end of the market (lower quartile) has caused the gap between the top and bottom ends to narrow in the latest year, whilst for 1 bedroom shared and 4 bedroom properties there has been an increase in the upper quartile and a decrease in the lower quartile in the most recent year, widening the gap between top and bottom ends</a:t>
          </a:r>
        </a:p>
        <a:p>
          <a:r>
            <a:rPr lang="en-GB" sz="1120">
              <a:latin typeface="Arial" panose="020B0604020202020204" pitchFamily="34" charset="0"/>
              <a:cs typeface="Arial" panose="020B0604020202020204" pitchFamily="34" charset="0"/>
            </a:rPr>
            <a:t> </a:t>
          </a:r>
        </a:p>
        <a:p>
          <a:r>
            <a:rPr lang="en-GB" sz="1120">
              <a:latin typeface="Arial" panose="020B0604020202020204" pitchFamily="34" charset="0"/>
              <a:cs typeface="Arial" panose="020B0604020202020204" pitchFamily="34" charset="0"/>
            </a:rPr>
            <a:t>Average 2 bedroom rents have been lower than the Scotland average in each year since 2010, and the gap has grown over the years, with the average rent in 2017 being £516 per month, compared to the Scotland average of £643. </a:t>
          </a:r>
        </a:p>
        <a:p>
          <a:endParaRPr lang="en-GB" sz="1120">
            <a:latin typeface="Arial" panose="020B0604020202020204" pitchFamily="34" charset="0"/>
            <a:cs typeface="Arial" panose="020B0604020202020204" pitchFamily="34" charset="0"/>
          </a:endParaRPr>
        </a:p>
      </xdr:txBody>
    </xdr:sp>
    <xdr:clientData/>
  </xdr:twoCellAnchor>
  <xdr:twoCellAnchor>
    <xdr:from>
      <xdr:col>11</xdr:col>
      <xdr:colOff>247650</xdr:colOff>
      <xdr:row>5</xdr:row>
      <xdr:rowOff>0</xdr:rowOff>
    </xdr:from>
    <xdr:to>
      <xdr:col>19</xdr:col>
      <xdr:colOff>123825</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180976</xdr:colOff>
      <xdr:row>5</xdr:row>
      <xdr:rowOff>9525</xdr:rowOff>
    </xdr:from>
    <xdr:to>
      <xdr:col>24</xdr:col>
      <xdr:colOff>3609</xdr:colOff>
      <xdr:row>22</xdr:row>
      <xdr:rowOff>79338</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86851" y="1104900"/>
          <a:ext cx="2061008" cy="3317838"/>
        </a:xfrm>
        <a:prstGeom prst="rect">
          <a:avLst/>
        </a:prstGeom>
        <a:ln>
          <a:solidFill>
            <a:schemeClr val="tx1"/>
          </a:solidFill>
        </a:ln>
      </xdr:spPr>
    </xdr:pic>
    <xdr:clientData/>
  </xdr:twoCellAnchor>
</xdr:wsDr>
</file>

<file path=xl/drawings/drawing258.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40">
              <a:latin typeface="Arial" panose="020B0604020202020204" pitchFamily="34" charset="0"/>
              <a:cs typeface="Arial" panose="020B0604020202020204" pitchFamily="34" charset="0"/>
            </a:rPr>
            <a:t>Between 2016 and 2017, average (mean) rents have remained fairly constant across all property sizes in the Ayrshires, with changes varying from -0.1% for 4 bedroom properties to +1.9% for 3 bedroom properties. This compares to CPI inflation of 3.0% across this time period. Between 2010 and 2017, average rents have increased for all property sizes, except 1 bedroom. The largest increases have been seen for 4 bedroom and 1 bedroom shared properties, with increases of 19.6% and 12.1%, respectively, which compares to CPI inflation of 15.9% across this time period. </a:t>
          </a:r>
        </a:p>
        <a:p>
          <a:r>
            <a:rPr lang="en-GB" sz="1140">
              <a:latin typeface="Arial" panose="020B0604020202020204" pitchFamily="34" charset="0"/>
              <a:cs typeface="Arial" panose="020B0604020202020204" pitchFamily="34" charset="0"/>
            </a:rPr>
            <a:t> </a:t>
          </a:r>
        </a:p>
        <a:p>
          <a:r>
            <a:rPr lang="en-GB" sz="1140">
              <a:latin typeface="Arial" panose="020B0604020202020204" pitchFamily="34" charset="0"/>
              <a:cs typeface="Arial" panose="020B0604020202020204" pitchFamily="34" charset="0"/>
            </a:rPr>
            <a:t>For 4 bedroom properties, an increase in the top end (upper quartile) has widened the gap between bottom end and top end rents in the latest year. The gap for 1 bedroom properties has narrowed in the latest year due to an increase in the bottom end (lower quartile) and is the now same as it was in 2010.</a:t>
          </a:r>
        </a:p>
        <a:p>
          <a:r>
            <a:rPr lang="en-GB" sz="1140">
              <a:latin typeface="Arial" panose="020B0604020202020204" pitchFamily="34" charset="0"/>
              <a:cs typeface="Arial" panose="020B0604020202020204" pitchFamily="34" charset="0"/>
            </a:rPr>
            <a:t> </a:t>
          </a:r>
        </a:p>
        <a:p>
          <a:r>
            <a:rPr lang="en-GB" sz="1140">
              <a:latin typeface="Arial" panose="020B0604020202020204" pitchFamily="34" charset="0"/>
              <a:cs typeface="Arial" panose="020B0604020202020204" pitchFamily="34" charset="0"/>
            </a:rPr>
            <a:t>Average 2 bedroom rents have been lower than the Scotland average in each year since 2010, and the gap has grown over the years, with the average rent in 2017 being £467 per month, compared to the Scotland average of £643. </a:t>
          </a:r>
        </a:p>
        <a:p>
          <a:endParaRPr lang="en-GB" sz="114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142874</xdr:colOff>
      <xdr:row>5</xdr:row>
      <xdr:rowOff>9526</xdr:rowOff>
    </xdr:from>
    <xdr:to>
      <xdr:col>23</xdr:col>
      <xdr:colOff>437619</xdr:colOff>
      <xdr:row>22</xdr:row>
      <xdr:rowOff>77425</xdr:rowOff>
    </xdr:to>
    <xdr:pic>
      <xdr:nvPicPr>
        <xdr:cNvPr id="16" name="Picture 15"/>
        <xdr:cNvPicPr>
          <a:picLocks noChangeAspect="1"/>
        </xdr:cNvPicPr>
      </xdr:nvPicPr>
      <xdr:blipFill rotWithShape="1">
        <a:blip xmlns:r="http://schemas.openxmlformats.org/officeDocument/2006/relationships" r:embed="rId14"/>
        <a:srcRect l="1351"/>
        <a:stretch/>
      </xdr:blipFill>
      <xdr:spPr>
        <a:xfrm>
          <a:off x="9048749" y="1104901"/>
          <a:ext cx="2085445" cy="3315924"/>
        </a:xfrm>
        <a:prstGeom prst="rect">
          <a:avLst/>
        </a:prstGeom>
        <a:ln>
          <a:solidFill>
            <a:schemeClr val="tx1"/>
          </a:solidFill>
        </a:ln>
      </xdr:spPr>
    </xdr:pic>
    <xdr:clientData/>
  </xdr:twoCellAnchor>
</xdr:wsDr>
</file>

<file path=xl/drawings/drawing259.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30">
              <a:latin typeface="Arial" panose="020B0604020202020204" pitchFamily="34" charset="0"/>
              <a:cs typeface="Arial" panose="020B0604020202020204" pitchFamily="34" charset="0"/>
            </a:rPr>
            <a:t>Average (mean) rents in Dumfries and Galloway between 2016 and 2017 have increased for all property sizes, except 1 bedroom. Increases ranged from 1.5%, for 2 bedroom properties, to 8.8% for 4 bedroom properties, which compares to CPI inflation of 3.0% across this time period. Between 2010 and 2017 average rents have increased for all property sizes, from 4.2% to 13.3%, for 2 and 4 bedroom properties, respectively. This compares to CPI inflation of 15.9% across this time period.</a:t>
          </a:r>
        </a:p>
        <a:p>
          <a:r>
            <a:rPr lang="en-GB" sz="1130">
              <a:latin typeface="Arial" panose="020B0604020202020204" pitchFamily="34" charset="0"/>
              <a:cs typeface="Arial" panose="020B0604020202020204" pitchFamily="34" charset="0"/>
            </a:rPr>
            <a:t> </a:t>
          </a:r>
        </a:p>
        <a:p>
          <a:r>
            <a:rPr lang="en-GB" sz="1130">
              <a:latin typeface="Arial" panose="020B0604020202020204" pitchFamily="34" charset="0"/>
              <a:cs typeface="Arial" panose="020B0604020202020204" pitchFamily="34" charset="0"/>
            </a:rPr>
            <a:t>In the latest year, for 1 bedroom shared and 3 bedroom properties, increases in the top end (upper quartile) have caused the gap between the top and bottom ends to widen. 1 bedroom properties have seen the bottom end (lower quartile) fall in the latest year, widening the gap between the two ends in the latest year, but to levels similar to 2015. The gap has stayed the same for 4 bedroom properties, whilst narrowing slightly for 2 bedroom properties due to an increase in bottom end rents.</a:t>
          </a:r>
        </a:p>
        <a:p>
          <a:r>
            <a:rPr lang="en-GB" sz="1130">
              <a:latin typeface="Arial" panose="020B0604020202020204" pitchFamily="34" charset="0"/>
              <a:cs typeface="Arial" panose="020B0604020202020204" pitchFamily="34" charset="0"/>
            </a:rPr>
            <a:t> </a:t>
          </a:r>
        </a:p>
        <a:p>
          <a:r>
            <a:rPr lang="en-GB" sz="1130">
              <a:latin typeface="Arial" panose="020B0604020202020204" pitchFamily="34" charset="0"/>
              <a:cs typeface="Arial" panose="020B0604020202020204" pitchFamily="34" charset="0"/>
            </a:rPr>
            <a:t>Average 2 bedroom rents have been lower than the Scotland average in each year since 2010, and the gap has grown over the years, with the average rent in 2017 being £453 per month, compared to the Scotland average of £643. </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142875</xdr:colOff>
      <xdr:row>5</xdr:row>
      <xdr:rowOff>5850</xdr:rowOff>
    </xdr:from>
    <xdr:to>
      <xdr:col>23</xdr:col>
      <xdr:colOff>447674</xdr:colOff>
      <xdr:row>22</xdr:row>
      <xdr:rowOff>76489</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48750" y="1101225"/>
          <a:ext cx="2095499" cy="3318664"/>
        </a:xfrm>
        <a:prstGeom prst="rect">
          <a:avLst/>
        </a:prstGeom>
        <a:ln>
          <a:solidFill>
            <a:schemeClr val="tx1"/>
          </a:solidFill>
        </a:ln>
      </xdr:spPr>
    </xdr:pic>
    <xdr:clientData/>
  </xdr:twoCellAnchor>
</xdr:wsDr>
</file>

<file path=xl/drawings/drawing260.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30">
              <a:latin typeface="Arial" panose="020B0604020202020204" pitchFamily="34" charset="0"/>
              <a:cs typeface="Arial" panose="020B0604020202020204" pitchFamily="34" charset="0"/>
            </a:rPr>
            <a:t>Average (mean) rents between 2016 and 2017 have increased for all property sizes, ranging from an increase of 1.6% for 2 bedroom properties to an increase of 7.7% for 4 bedroom properties. This compares to CPI inflation of 3.0% across this time period. Average rents for all property sizes have also increased between 2010 and 2017, with increases ranging from 11.6% for 2 bedroom properties to 29.1% for 4 bedroom properties. This compares to CPI inflation of 15.9% across this time period.</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For all property sizes, except 1 bedroom shared, rent increases between 2010 and 2017 have been greater at the top end (upper quartile) than the bottom end (lower quartile), causing the gap between top and bottom ends of the market to widen. </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Average 2 bedroom rents have been lower than the Scotland average in each year since 2010, and the gap has widened since 2011 with the average rent in 2017 being £555 per month, compared to the Scotland average of £643.</a:t>
          </a:r>
        </a:p>
        <a:p>
          <a:endParaRPr lang="en-GB" sz="123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133350</xdr:colOff>
      <xdr:row>5</xdr:row>
      <xdr:rowOff>9525</xdr:rowOff>
    </xdr:from>
    <xdr:to>
      <xdr:col>23</xdr:col>
      <xdr:colOff>447142</xdr:colOff>
      <xdr:row>22</xdr:row>
      <xdr:rowOff>75371</xdr:rowOff>
    </xdr:to>
    <xdr:pic>
      <xdr:nvPicPr>
        <xdr:cNvPr id="16" name="Picture 15"/>
        <xdr:cNvPicPr>
          <a:picLocks noChangeAspect="1"/>
        </xdr:cNvPicPr>
      </xdr:nvPicPr>
      <xdr:blipFill rotWithShape="1">
        <a:blip xmlns:r="http://schemas.openxmlformats.org/officeDocument/2006/relationships" r:embed="rId14"/>
        <a:srcRect l="897"/>
        <a:stretch/>
      </xdr:blipFill>
      <xdr:spPr>
        <a:xfrm>
          <a:off x="9039225" y="1104900"/>
          <a:ext cx="2104492" cy="3313871"/>
        </a:xfrm>
        <a:prstGeom prst="rect">
          <a:avLst/>
        </a:prstGeom>
        <a:ln>
          <a:solidFill>
            <a:schemeClr val="tx1"/>
          </a:solidFill>
        </a:ln>
      </xdr:spPr>
    </xdr:pic>
    <xdr:clientData/>
  </xdr:twoCellAnchor>
</xdr:wsDr>
</file>

<file path=xl/drawings/drawing261.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00">
              <a:latin typeface="Arial" panose="020B0604020202020204" pitchFamily="34" charset="0"/>
              <a:cs typeface="Arial" panose="020B0604020202020204" pitchFamily="34" charset="0"/>
            </a:rPr>
            <a:t>Average (mean) rents in East Dunbartonshire have increased for all property sizes between 2016 and 2017. Increases range from 1.9%, for 1 bedroom properties, up to 21.5% for 4 bedroom properties, which compares to CPI inflation of 3.0% across this time period. Average rents for all property sizes also increased between 2010 and 2017, with increases ranging from 8.5% to 36.7% for 1 bedroom and 4 bedroom properties, respectively. This compares to CPI inflation of 15.9% across this time period.</a:t>
          </a:r>
        </a:p>
        <a:p>
          <a:r>
            <a:rPr lang="en-GB" sz="1200">
              <a:latin typeface="Arial" panose="020B0604020202020204" pitchFamily="34" charset="0"/>
              <a:cs typeface="Arial" panose="020B0604020202020204" pitchFamily="34" charset="0"/>
            </a:rPr>
            <a:t> </a:t>
          </a:r>
        </a:p>
        <a:p>
          <a:r>
            <a:rPr lang="en-GB" sz="1200">
              <a:latin typeface="Arial" panose="020B0604020202020204" pitchFamily="34" charset="0"/>
              <a:cs typeface="Arial" panose="020B0604020202020204" pitchFamily="34" charset="0"/>
            </a:rPr>
            <a:t>For all property types, except 4 bedroom, rents between 2010 and 2017 have increased more at the top end (upper quartile) that at bottom end (lower quartile) of the market, causing a widening gap between the top and bottom end of the market. </a:t>
          </a:r>
        </a:p>
        <a:p>
          <a:r>
            <a:rPr lang="en-GB" sz="1200">
              <a:latin typeface="Arial" panose="020B0604020202020204" pitchFamily="34" charset="0"/>
              <a:cs typeface="Arial" panose="020B0604020202020204" pitchFamily="34" charset="0"/>
            </a:rPr>
            <a:t> </a:t>
          </a:r>
        </a:p>
        <a:p>
          <a:r>
            <a:rPr lang="en-GB" sz="1200">
              <a:latin typeface="Arial" panose="020B0604020202020204" pitchFamily="34" charset="0"/>
              <a:cs typeface="Arial" panose="020B0604020202020204" pitchFamily="34" charset="0"/>
            </a:rPr>
            <a:t>Average 2 bedroom rents have been higher than the Scotland average in each year since 2010, although rents have been only slightly higher than the Scotland figures since 2013 onwards, with the average rent in 2017 being £653 per month, compared to the Scotland average of £643.</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133350</xdr:colOff>
      <xdr:row>5</xdr:row>
      <xdr:rowOff>9525</xdr:rowOff>
    </xdr:from>
    <xdr:to>
      <xdr:col>23</xdr:col>
      <xdr:colOff>447142</xdr:colOff>
      <xdr:row>22</xdr:row>
      <xdr:rowOff>76200</xdr:rowOff>
    </xdr:to>
    <xdr:pic>
      <xdr:nvPicPr>
        <xdr:cNvPr id="16" name="Picture 15"/>
        <xdr:cNvPicPr>
          <a:picLocks noChangeAspect="1"/>
        </xdr:cNvPicPr>
      </xdr:nvPicPr>
      <xdr:blipFill rotWithShape="1">
        <a:blip xmlns:r="http://schemas.openxmlformats.org/officeDocument/2006/relationships" r:embed="rId14"/>
        <a:srcRect l="1648" r="-1"/>
        <a:stretch/>
      </xdr:blipFill>
      <xdr:spPr>
        <a:xfrm>
          <a:off x="9039225" y="1104900"/>
          <a:ext cx="2104492" cy="3314700"/>
        </a:xfrm>
        <a:prstGeom prst="rect">
          <a:avLst/>
        </a:prstGeom>
        <a:ln>
          <a:solidFill>
            <a:schemeClr val="tx1"/>
          </a:solidFill>
        </a:ln>
      </xdr:spPr>
    </xdr:pic>
    <xdr:clientData/>
  </xdr:twoCellAnchor>
</xdr:wsDr>
</file>

<file path=xl/drawings/drawing262.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00">
              <a:solidFill>
                <a:schemeClr val="dk1"/>
              </a:solidFill>
              <a:effectLst/>
              <a:latin typeface="Arial" panose="020B0604020202020204" pitchFamily="34" charset="0"/>
              <a:ea typeface="+mn-ea"/>
              <a:cs typeface="Arial" panose="020B0604020202020204" pitchFamily="34" charset="0"/>
            </a:rPr>
            <a:t>Average (mean) rents in Fife have increased between 2016 and 2017 for all property sizes, except 1 bedroom shared. Increases range from between 1.8% for 4 bedroom properties to 6.5% for 3 bedroom properties. Average rents have decreased for 1 bedroom shared properties by 5.6%. This compares to CPI inflation of 3.0% across this time period. Between 2010 and 2017 average rents have increased across all property sizes, ranging from an increase of 8.6% for 1 bedroom properties to an increase of 28.4% for 1 bedroom shared properties. This compares to CPI inflation of 15.9% across this time period.</a:t>
          </a:r>
        </a:p>
        <a:p>
          <a:r>
            <a:rPr lang="en-GB" sz="1200">
              <a:solidFill>
                <a:schemeClr val="dk1"/>
              </a:solidFill>
              <a:effectLst/>
              <a:latin typeface="Arial" panose="020B0604020202020204" pitchFamily="34" charset="0"/>
              <a:ea typeface="+mn-ea"/>
              <a:cs typeface="Arial" panose="020B0604020202020204" pitchFamily="34" charset="0"/>
            </a:rPr>
            <a:t> </a:t>
          </a:r>
        </a:p>
        <a:p>
          <a:r>
            <a:rPr lang="en-GB" sz="1200">
              <a:solidFill>
                <a:schemeClr val="dk1"/>
              </a:solidFill>
              <a:effectLst/>
              <a:latin typeface="Arial" panose="020B0604020202020204" pitchFamily="34" charset="0"/>
              <a:ea typeface="+mn-ea"/>
              <a:cs typeface="Arial" panose="020B0604020202020204" pitchFamily="34" charset="0"/>
            </a:rPr>
            <a:t>For all property types greater increases in the top end (upper quartile) of rents compared to the bottom end (lower quartile) have widened the gap in rents between 2010 and 2017.</a:t>
          </a:r>
        </a:p>
        <a:p>
          <a:r>
            <a:rPr lang="en-GB" sz="1200">
              <a:solidFill>
                <a:schemeClr val="dk1"/>
              </a:solidFill>
              <a:effectLst/>
              <a:latin typeface="Arial" panose="020B0604020202020204" pitchFamily="34" charset="0"/>
              <a:ea typeface="+mn-ea"/>
              <a:cs typeface="Arial" panose="020B0604020202020204" pitchFamily="34" charset="0"/>
            </a:rPr>
            <a:t> </a:t>
          </a:r>
        </a:p>
        <a:p>
          <a:r>
            <a:rPr lang="en-GB" sz="1200">
              <a:solidFill>
                <a:schemeClr val="dk1"/>
              </a:solidFill>
              <a:effectLst/>
              <a:latin typeface="Arial" panose="020B0604020202020204" pitchFamily="34" charset="0"/>
              <a:ea typeface="+mn-ea"/>
              <a:cs typeface="Arial" panose="020B0604020202020204" pitchFamily="34" charset="0"/>
            </a:rPr>
            <a:t>Average 2 bedroom rents have been lower than the Scotland average in each year since 2010, and the gap has grown slightly over the years, with the average rent in 2017 being £533 per month, compared to the Scotland average of £643.</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158375</xdr:colOff>
      <xdr:row>5</xdr:row>
      <xdr:rowOff>9525</xdr:rowOff>
    </xdr:from>
    <xdr:to>
      <xdr:col>23</xdr:col>
      <xdr:colOff>447148</xdr:colOff>
      <xdr:row>22</xdr:row>
      <xdr:rowOff>76200</xdr:rowOff>
    </xdr:to>
    <xdr:pic>
      <xdr:nvPicPr>
        <xdr:cNvPr id="16" name="Picture 15"/>
        <xdr:cNvPicPr>
          <a:picLocks noChangeAspect="1"/>
        </xdr:cNvPicPr>
      </xdr:nvPicPr>
      <xdr:blipFill rotWithShape="1">
        <a:blip xmlns:r="http://schemas.openxmlformats.org/officeDocument/2006/relationships" r:embed="rId14"/>
        <a:srcRect l="1214"/>
        <a:stretch/>
      </xdr:blipFill>
      <xdr:spPr>
        <a:xfrm>
          <a:off x="9064250" y="1104900"/>
          <a:ext cx="2079473" cy="3314700"/>
        </a:xfrm>
        <a:prstGeom prst="rect">
          <a:avLst/>
        </a:prstGeom>
        <a:ln>
          <a:solidFill>
            <a:schemeClr val="tx1"/>
          </a:solidFill>
        </a:ln>
      </xdr:spPr>
    </xdr:pic>
    <xdr:clientData/>
  </xdr:twoCellAnchor>
</xdr:wsDr>
</file>

<file path=xl/drawings/drawing263.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30">
              <a:latin typeface="Arial" panose="020B0604020202020204" pitchFamily="34" charset="0"/>
              <a:cs typeface="Arial" panose="020B0604020202020204" pitchFamily="34" charset="0"/>
            </a:rPr>
            <a:t>Between 2016 and 2017, average (mean) rents in Forth Valley have increased for all property sizes. The increases range from 1.8% for both 1 bedroom and 1 bedroom shared properties to 10.9% for 3 bedroom properties, which compares to CPI inflation of 3.0% across this time period. Average rents between 2010 and 2017 have also increased for all property sizes. Increases range from 7.2% for 1 bedroom properties to 29.5% for 1 bedroom shared properties, which compares to CPI inflation of 15.9% across this time period.</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Across all property sizes, since 2010 there has been greater increases in the top end rents (upper quartile) than the bottom end (lower quartile), resulting in the gap between top and bottom ends of the market widening.</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Average 2 bedroom rents have been lower than the Scotland average in each year since 2010, with the average rent in 2017 being £563 per month, compared to the Scotland average of £643. The gap grew between 2011 and 2015,  then narrowed in 2016 and 2017. </a:t>
          </a:r>
        </a:p>
        <a:p>
          <a:endParaRPr lang="en-GB" sz="123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148847</xdr:colOff>
      <xdr:row>5</xdr:row>
      <xdr:rowOff>9525</xdr:rowOff>
    </xdr:from>
    <xdr:to>
      <xdr:col>23</xdr:col>
      <xdr:colOff>437629</xdr:colOff>
      <xdr:row>22</xdr:row>
      <xdr:rowOff>78202</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54722" y="1104900"/>
          <a:ext cx="2079482" cy="3316702"/>
        </a:xfrm>
        <a:prstGeom prst="rect">
          <a:avLst/>
        </a:prstGeom>
        <a:ln>
          <a:solidFill>
            <a:schemeClr val="tx1"/>
          </a:solidFill>
        </a:ln>
      </xdr:spPr>
    </xdr:pic>
    <xdr:clientData/>
  </xdr:twoCellAnchor>
</xdr:wsDr>
</file>

<file path=xl/drawings/drawing264.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30">
              <a:latin typeface="Arial" panose="020B0604020202020204" pitchFamily="34" charset="0"/>
              <a:cs typeface="Arial" panose="020B0604020202020204" pitchFamily="34" charset="0"/>
            </a:rPr>
            <a:t>Average (mean) rents in the Greater Glasgow area have increased for all property sizes between 2016 and 2017, ranging from an increase of 3.6% for 1 bedroom shared properties to an increase of 17.3% for 4 bedroom properties. This compares to CPI inflation of 3.0% across this time period. Average rents have also increased between 2010 and 2017, with increases ranging from 23.1% to 42.8% for 1 bedroom shared and 4 bedroom properties, respectively. This compares to CPI inflation of 15.9% across this time period.</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For all property sizes there have been greater increases in the top end (upper quartile) of rents between 2010 and 2017, which has widened the gap in rents compared to the bottom end of the market (lower quartile).</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Average 2 bedroom rents have been higher than the Scotland average in each year since 2010, and the difference has grown since 2014, with the average rent in 2017 being £745 per month, compared to the Scotland average of £643.</a:t>
          </a:r>
        </a:p>
        <a:p>
          <a:endParaRPr lang="en-GB" sz="12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152400</xdr:colOff>
      <xdr:row>5</xdr:row>
      <xdr:rowOff>9525</xdr:rowOff>
    </xdr:from>
    <xdr:to>
      <xdr:col>24</xdr:col>
      <xdr:colOff>2945</xdr:colOff>
      <xdr:row>22</xdr:row>
      <xdr:rowOff>76762</xdr:rowOff>
    </xdr:to>
    <xdr:pic>
      <xdr:nvPicPr>
        <xdr:cNvPr id="16" name="Picture 15"/>
        <xdr:cNvPicPr>
          <a:picLocks noChangeAspect="1"/>
        </xdr:cNvPicPr>
      </xdr:nvPicPr>
      <xdr:blipFill rotWithShape="1">
        <a:blip xmlns:r="http://schemas.openxmlformats.org/officeDocument/2006/relationships" r:embed="rId14"/>
        <a:srcRect l="904"/>
        <a:stretch/>
      </xdr:blipFill>
      <xdr:spPr>
        <a:xfrm>
          <a:off x="9058275" y="1104900"/>
          <a:ext cx="2088920" cy="3315262"/>
        </a:xfrm>
        <a:prstGeom prst="rect">
          <a:avLst/>
        </a:prstGeom>
        <a:ln>
          <a:solidFill>
            <a:schemeClr val="tx1"/>
          </a:solidFill>
        </a:ln>
      </xdr:spPr>
    </xdr:pic>
    <xdr:clientData/>
  </xdr:twoCellAnchor>
</xdr:wsDr>
</file>

<file path=xl/drawings/drawing265.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30">
              <a:latin typeface="Arial" panose="020B0604020202020204" pitchFamily="34" charset="0"/>
              <a:cs typeface="Arial" panose="020B0604020202020204" pitchFamily="34" charset="0"/>
            </a:rPr>
            <a:t>Average (mean) rents in the Highlands and Islands have increased for all property sizes between 2016 and 2017. Increases ranged from 0.7% for 4 bedroom properties, to 3.1% for 3 bedroom properties, which compares to CPI inflation of 3.0% across this time period. Average rents have also increased for all property sizes between 2010 and 2017, ranging from an increase of 10.3% for 4 bedroom properties to an increase of 16.4% for 3 bedroom properties. This compares to CPI inflation of 15.9% across this time period.</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For all property sizes there have been greater increases at the top end (upper quartile) than the bottom end (lower quartile) of the market between 2010 and 2017, which has resulted in a widening gap between top and bottom ends of the market.</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Average 2 bedroom rents have been lower than the Scotland average in each year since 2010, with the average rent in 2017 being £575 per month, compared to the Scotland average of £643. The gap has grown over the years. </a:t>
          </a:r>
        </a:p>
        <a:p>
          <a:endParaRPr lang="en-GB" sz="123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171450</xdr:colOff>
      <xdr:row>5</xdr:row>
      <xdr:rowOff>9525</xdr:rowOff>
    </xdr:from>
    <xdr:to>
      <xdr:col>23</xdr:col>
      <xdr:colOff>447156</xdr:colOff>
      <xdr:row>22</xdr:row>
      <xdr:rowOff>74385</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77325" y="1104900"/>
          <a:ext cx="2066406" cy="3312885"/>
        </a:xfrm>
        <a:prstGeom prst="rect">
          <a:avLst/>
        </a:prstGeom>
        <a:ln>
          <a:solidFill>
            <a:schemeClr val="tx1"/>
          </a:solidFill>
        </a:ln>
      </xdr:spPr>
    </xdr:pic>
    <xdr:clientData/>
  </xdr:twoCellAnchor>
</xdr:wsDr>
</file>

<file path=xl/drawings/drawing266.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300">
              <a:latin typeface="Arial" panose="020B0604020202020204" pitchFamily="34" charset="0"/>
              <a:cs typeface="Arial" panose="020B0604020202020204" pitchFamily="34" charset="0"/>
            </a:rPr>
            <a:t>Average (mean) rents in the Lothian area have increased for all property sizes between 2016 and 2017, ranging from 2.9% for 3 bedroom properties, to 7.9% for 1 bedroom properties. This compares to CPI inflation of 3.0% across this time period. Average rents have also increased for all property sizes between 2010 and 2017. Increases over this time period ranged from 22.0% for 1 bedroom shared properties to 35.3% for 1 bedroom properties, which compares to CPI inflation of 15.9%.</a:t>
          </a:r>
        </a:p>
        <a:p>
          <a:r>
            <a:rPr lang="en-GB" sz="1300">
              <a:latin typeface="Arial" panose="020B0604020202020204" pitchFamily="34" charset="0"/>
              <a:cs typeface="Arial" panose="020B0604020202020204" pitchFamily="34" charset="0"/>
            </a:rPr>
            <a:t> </a:t>
          </a:r>
        </a:p>
        <a:p>
          <a:r>
            <a:rPr lang="en-GB" sz="1300">
              <a:latin typeface="Arial" panose="020B0604020202020204" pitchFamily="34" charset="0"/>
              <a:cs typeface="Arial" panose="020B0604020202020204" pitchFamily="34" charset="0"/>
            </a:rPr>
            <a:t>For all property sizes, since 2010 increases in the top end (upper quartile) of rents have been greater than increases in the bottom end (lower quartile), which has widened the gap in rents. </a:t>
          </a:r>
        </a:p>
        <a:p>
          <a:endParaRPr lang="en-GB" sz="1300">
            <a:latin typeface="Arial" panose="020B0604020202020204" pitchFamily="34" charset="0"/>
            <a:cs typeface="Arial" panose="020B0604020202020204" pitchFamily="34" charset="0"/>
          </a:endParaRPr>
        </a:p>
        <a:p>
          <a:r>
            <a:rPr lang="en-GB" sz="1300">
              <a:latin typeface="Arial" panose="020B0604020202020204" pitchFamily="34" charset="0"/>
              <a:cs typeface="Arial" panose="020B0604020202020204" pitchFamily="34" charset="0"/>
            </a:rPr>
            <a:t>Average 2 bedroom rents have been higher than the Scotland average in each year since 2010, and this difference has grown since 2013, with the average rent in 2017 being £888 per month, compared to the Scotland average of £643.</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148878</xdr:colOff>
      <xdr:row>5</xdr:row>
      <xdr:rowOff>9526</xdr:rowOff>
    </xdr:from>
    <xdr:to>
      <xdr:col>23</xdr:col>
      <xdr:colOff>447153</xdr:colOff>
      <xdr:row>22</xdr:row>
      <xdr:rowOff>76197</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54753" y="1104901"/>
          <a:ext cx="2088975" cy="3314696"/>
        </a:xfrm>
        <a:prstGeom prst="rect">
          <a:avLst/>
        </a:prstGeom>
        <a:ln>
          <a:solidFill>
            <a:schemeClr val="tx1"/>
          </a:solidFill>
        </a:ln>
      </xdr:spPr>
    </xdr:pic>
    <xdr:clientData/>
  </xdr:twoCellAnchor>
</xdr:wsDr>
</file>

<file path=xl/drawings/drawing267.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60">
              <a:latin typeface="Arial" panose="020B0604020202020204" pitchFamily="34" charset="0"/>
              <a:cs typeface="Arial" panose="020B0604020202020204" pitchFamily="34" charset="0"/>
            </a:rPr>
            <a:t>Between 2016 and 2017, average (mean) rents in North Lanarkshire have increased for all property sizes, except 3 bedrooms which decreased by 1.6%. The increases range from 0.9% for 2 bedroom properties to 8.4% for 1 bedroom shared properties, which compares to CPI inflation of 3.0% across this time period. Average rents increased for all property sizes between 2010 and 2017 with the largest increase, 16.8%, being seen for 1 bedroom shared properties. This compares to CPI inflation of 15.9% across this time period. </a:t>
          </a:r>
        </a:p>
        <a:p>
          <a:r>
            <a:rPr lang="en-GB" sz="1160">
              <a:latin typeface="Arial" panose="020B0604020202020204" pitchFamily="34" charset="0"/>
              <a:cs typeface="Arial" panose="020B0604020202020204" pitchFamily="34" charset="0"/>
            </a:rPr>
            <a:t> </a:t>
          </a:r>
        </a:p>
        <a:p>
          <a:r>
            <a:rPr lang="en-GB" sz="1160">
              <a:latin typeface="Arial" panose="020B0604020202020204" pitchFamily="34" charset="0"/>
              <a:cs typeface="Arial" panose="020B0604020202020204" pitchFamily="34" charset="0"/>
            </a:rPr>
            <a:t>For 4 bedroom properties, in the latest year there has been an increase in the top end (upper quartile) rents and a decrease in the bottom end (lower quartile), which has widened the gap in rents. Both 1 and 2 bedroom properties have seen no change in the gap in the latest year, although the gap is bigger than in 2010 due to increases in the top end. </a:t>
          </a:r>
        </a:p>
        <a:p>
          <a:r>
            <a:rPr lang="en-GB" sz="1160">
              <a:latin typeface="Arial" panose="020B0604020202020204" pitchFamily="34" charset="0"/>
              <a:cs typeface="Arial" panose="020B0604020202020204" pitchFamily="34" charset="0"/>
            </a:rPr>
            <a:t> </a:t>
          </a:r>
        </a:p>
        <a:p>
          <a:r>
            <a:rPr lang="en-GB" sz="1160">
              <a:latin typeface="Arial" panose="020B0604020202020204" pitchFamily="34" charset="0"/>
              <a:cs typeface="Arial" panose="020B0604020202020204" pitchFamily="34" charset="0"/>
            </a:rPr>
            <a:t>Average 2 bedroom rents have been lower than the Scotland average in each year since 2010, and this gap has widened over the years, with the average rent in 2017 being £480 per month, compared to the Scotland average of £643.  </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155538</xdr:colOff>
      <xdr:row>5</xdr:row>
      <xdr:rowOff>9526</xdr:rowOff>
    </xdr:from>
    <xdr:to>
      <xdr:col>23</xdr:col>
      <xdr:colOff>447149</xdr:colOff>
      <xdr:row>22</xdr:row>
      <xdr:rowOff>76201</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61413" y="1104901"/>
          <a:ext cx="2082311" cy="3314700"/>
        </a:xfrm>
        <a:prstGeom prst="rect">
          <a:avLst/>
        </a:prstGeom>
        <a:ln>
          <a:solidFill>
            <a:schemeClr val="tx1"/>
          </a:solidFill>
        </a:ln>
      </xdr:spPr>
    </xdr:pic>
    <xdr:clientData/>
  </xdr:twoCellAnchor>
</xdr:wsDr>
</file>

<file path=xl/drawings/drawing268.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60">
              <a:latin typeface="Arial" panose="020B0604020202020204" pitchFamily="34" charset="0"/>
              <a:cs typeface="Arial" panose="020B0604020202020204" pitchFamily="34" charset="0"/>
            </a:rPr>
            <a:t>Average (mean) rents in Perth and Kinross have increased for all property sizes between 2016 and 2017, except 4 bedroom properties which have remained the same. The increases range from 1.7% for 2 bedroom properties to 7.8% for 3 bedroom properties, which compares to CPI inflation of 3.0% across this time period. Between 2010 and 2017 there have been increases in the average rent for all property sizes, from 8.4% for 2 bedroom properties and 18.8% for 4 bedroom properties. This compares to CPI inflation of 15.9% across this time period.</a:t>
          </a:r>
        </a:p>
        <a:p>
          <a:r>
            <a:rPr lang="en-GB" sz="1160">
              <a:latin typeface="Arial" panose="020B0604020202020204" pitchFamily="34" charset="0"/>
              <a:cs typeface="Arial" panose="020B0604020202020204" pitchFamily="34" charset="0"/>
            </a:rPr>
            <a:t> </a:t>
          </a:r>
        </a:p>
        <a:p>
          <a:r>
            <a:rPr lang="en-GB" sz="1160">
              <a:latin typeface="Arial" panose="020B0604020202020204" pitchFamily="34" charset="0"/>
              <a:cs typeface="Arial" panose="020B0604020202020204" pitchFamily="34" charset="0"/>
            </a:rPr>
            <a:t>For 3 bedroom properties, between 2010 and 2017 there has been a greater increase in the top end (upper quartile) rents compared to the bottom end (lower quartile), which has caused an increase in the gap between them. Other property sizes have seen smaller changes in the gap between top end and bottom end rents. </a:t>
          </a:r>
        </a:p>
        <a:p>
          <a:r>
            <a:rPr lang="en-GB" sz="1160">
              <a:latin typeface="Arial" panose="020B0604020202020204" pitchFamily="34" charset="0"/>
              <a:cs typeface="Arial" panose="020B0604020202020204" pitchFamily="34" charset="0"/>
            </a:rPr>
            <a:t> </a:t>
          </a:r>
        </a:p>
        <a:p>
          <a:r>
            <a:rPr lang="en-GB" sz="1160">
              <a:latin typeface="Arial" panose="020B0604020202020204" pitchFamily="34" charset="0"/>
              <a:cs typeface="Arial" panose="020B0604020202020204" pitchFamily="34" charset="0"/>
            </a:rPr>
            <a:t>Average 2 bedroom rents have been lower than the Scotland average in each year since 2010, and the gap has widened over the years, with the average rent in 2017 being £549 per month, compared to the Scotland average of £643. </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147113</xdr:colOff>
      <xdr:row>5</xdr:row>
      <xdr:rowOff>9525</xdr:rowOff>
    </xdr:from>
    <xdr:to>
      <xdr:col>24</xdr:col>
      <xdr:colOff>0</xdr:colOff>
      <xdr:row>22</xdr:row>
      <xdr:rowOff>76199</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52988" y="1104900"/>
          <a:ext cx="2091262" cy="3314699"/>
        </a:xfrm>
        <a:prstGeom prst="rect">
          <a:avLst/>
        </a:prstGeom>
        <a:ln>
          <a:solidFill>
            <a:schemeClr val="tx1"/>
          </a:solidFill>
        </a:ln>
      </xdr:spPr>
    </xdr:pic>
    <xdr:clientData/>
  </xdr:twoCellAnchor>
</xdr:wsDr>
</file>

<file path=xl/drawings/drawing269.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30">
              <a:latin typeface="Arial" panose="020B0604020202020204" pitchFamily="34" charset="0"/>
              <a:cs typeface="Arial" panose="020B0604020202020204" pitchFamily="34" charset="0"/>
            </a:rPr>
            <a:t>Average (mean) rents decreased by 1.3% between 2016 and 2017 for 1 bedroom properties. All other property sizes have increased, ranging from 0.1% for 1 bedroom shared properties to 8.0% for 4 bedroom properties. This compares to CPI inflation of 3.0% across this time period. Between 2010 and 2017 average rents increased for all property sizes. Increases range from 2.7% for 1 bedroom shared to 31.4% for 4 bedroom properties, which compares to CPI inflation of 15.9% across this time period.</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For 1 bedroom, 3 bedroom and 1 bedroom shared properties, there has been an greater increase in the top end (upper quartile) rents than in the bottom end (lower quartile) since 2010, which has widened the gap in rents. </a:t>
          </a:r>
        </a:p>
        <a:p>
          <a:r>
            <a:rPr lang="en-GB" sz="1230">
              <a:latin typeface="Arial" panose="020B0604020202020204" pitchFamily="34" charset="0"/>
              <a:cs typeface="Arial" panose="020B0604020202020204" pitchFamily="34" charset="0"/>
            </a:rPr>
            <a:t> </a:t>
          </a:r>
        </a:p>
        <a:p>
          <a:r>
            <a:rPr lang="en-GB" sz="1230">
              <a:latin typeface="Arial" panose="020B0604020202020204" pitchFamily="34" charset="0"/>
              <a:cs typeface="Arial" panose="020B0604020202020204" pitchFamily="34" charset="0"/>
            </a:rPr>
            <a:t>Average 2 bedroom rents have been lower than the Scotland average in each year since 2010, and the gap has widened over the years, with the average rent in 2017 being £508 per month, compared to the Scotland average of £643. </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147838</xdr:colOff>
      <xdr:row>5</xdr:row>
      <xdr:rowOff>9526</xdr:rowOff>
    </xdr:from>
    <xdr:to>
      <xdr:col>23</xdr:col>
      <xdr:colOff>447148</xdr:colOff>
      <xdr:row>22</xdr:row>
      <xdr:rowOff>76200</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53713" y="1104901"/>
          <a:ext cx="2090010" cy="3314699"/>
        </a:xfrm>
        <a:prstGeom prst="rect">
          <a:avLst/>
        </a:prstGeom>
        <a:ln>
          <a:solidFill>
            <a:schemeClr val="tx1"/>
          </a:solidFill>
        </a:ln>
      </xdr:spPr>
    </xdr:pic>
    <xdr:clientData/>
  </xdr:twoCellAnchor>
</xdr:wsDr>
</file>

<file path=xl/drawings/drawing270.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280">
              <a:latin typeface="Arial" panose="020B0604020202020204" pitchFamily="34" charset="0"/>
              <a:cs typeface="Arial" panose="020B0604020202020204" pitchFamily="34" charset="0"/>
            </a:rPr>
            <a:t>Average (mean) rent in the Scottish Borders increased for all property sizes between 2016 and 2017. Increases range from 1.4%, for both 2 and 4 bedroom properties, to 15.5% for 1 bedroom shared properties. This compares to CPI inflation of 3.0% across this time period. Average rents have also increased for all property sizes between 2010 and 2017, with increases ranging from 2.6% to 22.1% for 1 bedroom and 1 bedroom shared properties, respectively. This compares to CPI inflation of 15.9% across this time period.</a:t>
          </a:r>
        </a:p>
        <a:p>
          <a:r>
            <a:rPr lang="en-GB" sz="1280">
              <a:latin typeface="Arial" panose="020B0604020202020204" pitchFamily="34" charset="0"/>
              <a:cs typeface="Arial" panose="020B0604020202020204" pitchFamily="34" charset="0"/>
            </a:rPr>
            <a:t> </a:t>
          </a:r>
        </a:p>
        <a:p>
          <a:r>
            <a:rPr lang="en-GB" sz="1280">
              <a:latin typeface="Arial" panose="020B0604020202020204" pitchFamily="34" charset="0"/>
              <a:cs typeface="Arial" panose="020B0604020202020204" pitchFamily="34" charset="0"/>
            </a:rPr>
            <a:t>In the latest year, the gap between the top end rents (upper quartile) and the bottom end (lower quartile) has increased for 2 bedroom, 3 bedroom and 1 bedroom shared properties.</a:t>
          </a:r>
        </a:p>
        <a:p>
          <a:r>
            <a:rPr lang="en-GB" sz="1280">
              <a:latin typeface="Arial" panose="020B0604020202020204" pitchFamily="34" charset="0"/>
              <a:cs typeface="Arial" panose="020B0604020202020204" pitchFamily="34" charset="0"/>
            </a:rPr>
            <a:t> </a:t>
          </a:r>
        </a:p>
        <a:p>
          <a:r>
            <a:rPr lang="en-GB" sz="1280">
              <a:latin typeface="Arial" panose="020B0604020202020204" pitchFamily="34" charset="0"/>
              <a:cs typeface="Arial" panose="020B0604020202020204" pitchFamily="34" charset="0"/>
            </a:rPr>
            <a:t>Average 2 bedroom rents have been lower than the Scotland average in each year since 2010, and the gap has widened over the years, with the average rent in 2017 being £459 per month, compared to the Scotland average of £643. </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142875</xdr:colOff>
      <xdr:row>5</xdr:row>
      <xdr:rowOff>9525</xdr:rowOff>
    </xdr:from>
    <xdr:to>
      <xdr:col>23</xdr:col>
      <xdr:colOff>447146</xdr:colOff>
      <xdr:row>22</xdr:row>
      <xdr:rowOff>73819</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48750" y="1104900"/>
          <a:ext cx="2094971" cy="3312319"/>
        </a:xfrm>
        <a:prstGeom prst="rect">
          <a:avLst/>
        </a:prstGeom>
        <a:ln>
          <a:solidFill>
            <a:schemeClr val="tx1"/>
          </a:solidFill>
        </a:ln>
      </xdr:spPr>
    </xdr:pic>
    <xdr:clientData/>
  </xdr:twoCellAnchor>
</xdr:wsDr>
</file>

<file path=xl/drawings/drawing271.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90">
              <a:latin typeface="Arial" panose="020B0604020202020204" pitchFamily="34" charset="0"/>
              <a:cs typeface="Arial" panose="020B0604020202020204" pitchFamily="34" charset="0"/>
            </a:rPr>
            <a:t>Average (mean) rent in South Lanarkshire have increased across all property sizes between 2016 and 2017. Increases range from 2.8% for 1 bedroom properties to 17.8% for 1 bedroom shared properties, which compares to CPI inflation of 3.0% across this time period. Average rents have also increased between 2010 and 2017 for all property sizes, ranging from 2.4% for 1 bedroom properties to 20.1% for 1 bedroom shared properties. This compares to CPI inflation of 15.9% across this time period.</a:t>
          </a:r>
        </a:p>
        <a:p>
          <a:r>
            <a:rPr lang="en-GB" sz="1190">
              <a:latin typeface="Arial" panose="020B0604020202020204" pitchFamily="34" charset="0"/>
              <a:cs typeface="Arial" panose="020B0604020202020204" pitchFamily="34" charset="0"/>
            </a:rPr>
            <a:t> </a:t>
          </a:r>
        </a:p>
        <a:p>
          <a:r>
            <a:rPr lang="en-GB" sz="1190">
              <a:latin typeface="Arial" panose="020B0604020202020204" pitchFamily="34" charset="0"/>
              <a:cs typeface="Arial" panose="020B0604020202020204" pitchFamily="34" charset="0"/>
            </a:rPr>
            <a:t>For 2 bedroom, 3 bedroom and 1 bedroom shared property sizes there have been greater increases at the top end (upper quartile) than the bottom end (lower quartile) of the market which has resulted in a widening gap between top and bottom ends of the market in the latest year.</a:t>
          </a:r>
        </a:p>
        <a:p>
          <a:r>
            <a:rPr lang="en-GB" sz="1190">
              <a:latin typeface="Arial" panose="020B0604020202020204" pitchFamily="34" charset="0"/>
              <a:cs typeface="Arial" panose="020B0604020202020204" pitchFamily="34" charset="0"/>
            </a:rPr>
            <a:t> </a:t>
          </a:r>
        </a:p>
        <a:p>
          <a:r>
            <a:rPr lang="en-GB" sz="1190">
              <a:latin typeface="Arial" panose="020B0604020202020204" pitchFamily="34" charset="0"/>
              <a:cs typeface="Arial" panose="020B0604020202020204" pitchFamily="34" charset="0"/>
            </a:rPr>
            <a:t>Average 2 bedroom rents have been lower than the Scotland average in each year since 2010, and the gap has widened since 2011, with the average rent in 2017 being £520 per month, compared to the Scotland average of £643. </a:t>
          </a: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142875</xdr:colOff>
      <xdr:row>5</xdr:row>
      <xdr:rowOff>9526</xdr:rowOff>
    </xdr:from>
    <xdr:to>
      <xdr:col>24</xdr:col>
      <xdr:colOff>0</xdr:colOff>
      <xdr:row>22</xdr:row>
      <xdr:rowOff>76200</xdr:rowOff>
    </xdr:to>
    <xdr:pic>
      <xdr:nvPicPr>
        <xdr:cNvPr id="16" name="Picture 15"/>
        <xdr:cNvPicPr>
          <a:picLocks noChangeAspect="1"/>
        </xdr:cNvPicPr>
      </xdr:nvPicPr>
      <xdr:blipFill rotWithShape="1">
        <a:blip xmlns:r="http://schemas.openxmlformats.org/officeDocument/2006/relationships" r:embed="rId14"/>
        <a:srcRect l="943"/>
        <a:stretch/>
      </xdr:blipFill>
      <xdr:spPr>
        <a:xfrm>
          <a:off x="9048750" y="1104901"/>
          <a:ext cx="2095500" cy="3314699"/>
        </a:xfrm>
        <a:prstGeom prst="rect">
          <a:avLst/>
        </a:prstGeom>
        <a:ln>
          <a:solidFill>
            <a:schemeClr val="tx1"/>
          </a:solidFill>
        </a:ln>
      </xdr:spPr>
    </xdr:pic>
    <xdr:clientData/>
  </xdr:twoCellAnchor>
</xdr:wsDr>
</file>

<file path=xl/drawings/drawing272.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60">
              <a:latin typeface="Arial" panose="020B0604020202020204" pitchFamily="34" charset="0"/>
              <a:cs typeface="Arial" panose="020B0604020202020204" pitchFamily="34" charset="0"/>
            </a:rPr>
            <a:t>Average (mean) rents between 2016 and 2017 have decreased for 1, 2, and 4 bedroom properties, with decreases ranging from -0.4% to -2.3%. Rents increased for 3 bedroom properties by 5.0% and by 2.8% for 1 bedroom shared properties, which compares to CPI inflation of 3.0% across this time period. Average rents have increased for all property sizes between 2010 and 2017. Increases ranged from 0.5% for 1 bedroom properties and 14.6% for 1 bedroom shared properties. This compares to CPI inflation of 15.9% across this time period.</a:t>
          </a:r>
        </a:p>
        <a:p>
          <a:r>
            <a:rPr lang="en-GB" sz="1160">
              <a:latin typeface="Arial" panose="020B0604020202020204" pitchFamily="34" charset="0"/>
              <a:cs typeface="Arial" panose="020B0604020202020204" pitchFamily="34" charset="0"/>
            </a:rPr>
            <a:t> </a:t>
          </a:r>
        </a:p>
        <a:p>
          <a:r>
            <a:rPr lang="en-GB" sz="1160">
              <a:latin typeface="Arial" panose="020B0604020202020204" pitchFamily="34" charset="0"/>
              <a:cs typeface="Arial" panose="020B0604020202020204" pitchFamily="34" charset="0"/>
            </a:rPr>
            <a:t>There have been varied changes to the top and bottom ends of the market for each property size between 2010 and 2017. Most property sizes have similar gaps between top and bottom end rents in 2017 compared with 2010, except for 3 bedroom properties for which an increase in the bottom end (lower quartile) in the latest year has narrowed the gap. </a:t>
          </a:r>
        </a:p>
        <a:p>
          <a:r>
            <a:rPr lang="en-GB" sz="1160">
              <a:latin typeface="Arial" panose="020B0604020202020204" pitchFamily="34" charset="0"/>
              <a:cs typeface="Arial" panose="020B0604020202020204" pitchFamily="34" charset="0"/>
            </a:rPr>
            <a:t> </a:t>
          </a:r>
        </a:p>
        <a:p>
          <a:r>
            <a:rPr lang="en-GB" sz="1160">
              <a:latin typeface="Arial" panose="020B0604020202020204" pitchFamily="34" charset="0"/>
              <a:cs typeface="Arial" panose="020B0604020202020204" pitchFamily="34" charset="0"/>
            </a:rPr>
            <a:t>Average 2 bedroom rents have been lower than the Scotland average in each year since 2010, and the gap has widened over the years, with the average rent in 2017 being £496 per month, compared to the Scotland average of £643. </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148876</xdr:colOff>
      <xdr:row>5</xdr:row>
      <xdr:rowOff>9524</xdr:rowOff>
    </xdr:from>
    <xdr:to>
      <xdr:col>23</xdr:col>
      <xdr:colOff>447153</xdr:colOff>
      <xdr:row>22</xdr:row>
      <xdr:rowOff>76200</xdr:rowOff>
    </xdr:to>
    <xdr:pic>
      <xdr:nvPicPr>
        <xdr:cNvPr id="16" name="Picture 15"/>
        <xdr:cNvPicPr>
          <a:picLocks noChangeAspect="1"/>
        </xdr:cNvPicPr>
      </xdr:nvPicPr>
      <xdr:blipFill>
        <a:blip xmlns:r="http://schemas.openxmlformats.org/officeDocument/2006/relationships" r:embed="rId14"/>
        <a:stretch>
          <a:fillRect/>
        </a:stretch>
      </xdr:blipFill>
      <xdr:spPr>
        <a:xfrm>
          <a:off x="9054751" y="1104899"/>
          <a:ext cx="2088977" cy="3314701"/>
        </a:xfrm>
        <a:prstGeom prst="rect">
          <a:avLst/>
        </a:prstGeom>
        <a:ln>
          <a:solidFill>
            <a:schemeClr val="tx1"/>
          </a:solidFill>
        </a:ln>
      </xdr:spPr>
    </xdr:pic>
    <xdr:clientData/>
  </xdr:twoCellAnchor>
</xdr:wsDr>
</file>

<file path=xl/drawings/drawing273.xml><?xml version="1.0" encoding="utf-8"?>
<xdr:wsDr xmlns:xdr="http://schemas.openxmlformats.org/drawingml/2006/spreadsheetDrawing" xmlns:a="http://schemas.openxmlformats.org/drawingml/2006/main">
  <xdr:twoCellAnchor>
    <xdr:from>
      <xdr:col>1</xdr:col>
      <xdr:colOff>85725</xdr:colOff>
      <xdr:row>29</xdr:row>
      <xdr:rowOff>100012</xdr:rowOff>
    </xdr:from>
    <xdr:to>
      <xdr:col>11</xdr:col>
      <xdr:colOff>342899</xdr:colOff>
      <xdr:row>43</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9526</xdr:colOff>
      <xdr:row>5</xdr:row>
      <xdr:rowOff>0</xdr:rowOff>
    </xdr:from>
    <xdr:to>
      <xdr:col>11</xdr:col>
      <xdr:colOff>190500</xdr:colOff>
      <xdr:row>22</xdr:row>
      <xdr:rowOff>76202</xdr:rowOff>
    </xdr:to>
    <xdr:sp macro="" textlink="">
      <xdr:nvSpPr>
        <xdr:cNvPr id="8" name="TextBox 7"/>
        <xdr:cNvSpPr txBox="1"/>
      </xdr:nvSpPr>
      <xdr:spPr>
        <a:xfrm>
          <a:off x="219076" y="1095375"/>
          <a:ext cx="5143499" cy="3324227"/>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170">
              <a:latin typeface="Arial" panose="020B0604020202020204" pitchFamily="34" charset="0"/>
              <a:cs typeface="Arial" panose="020B0604020202020204" pitchFamily="34" charset="0"/>
            </a:rPr>
            <a:t>Average (mean) rents in West Lothian between 2016 and 2017 have increased across all property sizes. Increases range from 1.5% to 6.0% for 1 bedroom and 4 bedroom properties, respectively, which compares to CPI inflation of 3.0% across this time period. Average rents have also increased for all property sizes between 2010 and 2017. Increases range from 11.4% (1 bedroom properties) to 19.0% (1 bedroom shared properties), and this compares to CPI inflation of 15.9% across this time period.</a:t>
          </a:r>
        </a:p>
        <a:p>
          <a:r>
            <a:rPr lang="en-GB" sz="1170">
              <a:latin typeface="Arial" panose="020B0604020202020204" pitchFamily="34" charset="0"/>
              <a:cs typeface="Arial" panose="020B0604020202020204" pitchFamily="34" charset="0"/>
            </a:rPr>
            <a:t> </a:t>
          </a:r>
        </a:p>
        <a:p>
          <a:r>
            <a:rPr lang="en-GB" sz="1170">
              <a:latin typeface="Arial" panose="020B0604020202020204" pitchFamily="34" charset="0"/>
              <a:cs typeface="Arial" panose="020B0604020202020204" pitchFamily="34" charset="0"/>
            </a:rPr>
            <a:t>There have been increases at the top end of the market (upper quartile) for both 2 and 4 bedroom properties between 2016 and 2017, whilst the upper quartile for 3 bedroom properties has remained the same in 2017 compared to 2016, after increasing between 2015 and 2016.  </a:t>
          </a:r>
        </a:p>
        <a:p>
          <a:r>
            <a:rPr lang="en-GB" sz="1170">
              <a:latin typeface="Arial" panose="020B0604020202020204" pitchFamily="34" charset="0"/>
              <a:cs typeface="Arial" panose="020B0604020202020204" pitchFamily="34" charset="0"/>
            </a:rPr>
            <a:t> </a:t>
          </a:r>
        </a:p>
        <a:p>
          <a:r>
            <a:rPr lang="en-GB" sz="1170">
              <a:latin typeface="Arial" panose="020B0604020202020204" pitchFamily="34" charset="0"/>
              <a:cs typeface="Arial" panose="020B0604020202020204" pitchFamily="34" charset="0"/>
            </a:rPr>
            <a:t>Average 2 bedroom rents have been lower than the Scotland average in each year since 2010, with the average rent in 2017 being £599 per month, compared to the Scotland average of £643. The gap grew slightly between 2010 and 2014, before narrowing again, although these changes were relatively small. </a:t>
          </a:r>
        </a:p>
        <a:p>
          <a:endParaRPr lang="en-GB" sz="1300">
            <a:latin typeface="Arial" panose="020B0604020202020204" pitchFamily="34" charset="0"/>
            <a:cs typeface="Arial" panose="020B0604020202020204" pitchFamily="34" charset="0"/>
          </a:endParaRPr>
        </a:p>
      </xdr:txBody>
    </xdr:sp>
    <xdr:clientData/>
  </xdr:twoCellAnchor>
  <xdr:twoCellAnchor>
    <xdr:from>
      <xdr:col>11</xdr:col>
      <xdr:colOff>219075</xdr:colOff>
      <xdr:row>5</xdr:row>
      <xdr:rowOff>0</xdr:rowOff>
    </xdr:from>
    <xdr:to>
      <xdr:col>19</xdr:col>
      <xdr:colOff>95250</xdr:colOff>
      <xdr:row>22</xdr:row>
      <xdr:rowOff>79201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85725</xdr:colOff>
      <xdr:row>29</xdr:row>
      <xdr:rowOff>100012</xdr:rowOff>
    </xdr:from>
    <xdr:to>
      <xdr:col>11</xdr:col>
      <xdr:colOff>342899</xdr:colOff>
      <xdr:row>43</xdr:row>
      <xdr:rowOff>152400</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13</xdr:col>
      <xdr:colOff>104775</xdr:colOff>
      <xdr:row>29</xdr:row>
      <xdr:rowOff>80961</xdr:rowOff>
    </xdr:from>
    <xdr:to>
      <xdr:col>23</xdr:col>
      <xdr:colOff>361575</xdr:colOff>
      <xdr:row>44</xdr:row>
      <xdr:rowOff>0</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104775</xdr:colOff>
      <xdr:row>51</xdr:row>
      <xdr:rowOff>80961</xdr:rowOff>
    </xdr:from>
    <xdr:to>
      <xdr:col>11</xdr:col>
      <xdr:colOff>361575</xdr:colOff>
      <xdr:row>65</xdr:row>
      <xdr:rowOff>161924</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13</xdr:col>
      <xdr:colOff>95250</xdr:colOff>
      <xdr:row>51</xdr:row>
      <xdr:rowOff>80961</xdr:rowOff>
    </xdr:from>
    <xdr:to>
      <xdr:col>23</xdr:col>
      <xdr:colOff>352050</xdr:colOff>
      <xdr:row>65</xdr:row>
      <xdr:rowOff>161924</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xdr:col>
      <xdr:colOff>85725</xdr:colOff>
      <xdr:row>73</xdr:row>
      <xdr:rowOff>100012</xdr:rowOff>
    </xdr:from>
    <xdr:to>
      <xdr:col>11</xdr:col>
      <xdr:colOff>342525</xdr:colOff>
      <xdr:row>88</xdr:row>
      <xdr:rowOff>0</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13</xdr:col>
      <xdr:colOff>114300</xdr:colOff>
      <xdr:row>74</xdr:row>
      <xdr:rowOff>9525</xdr:rowOff>
    </xdr:from>
    <xdr:to>
      <xdr:col>23</xdr:col>
      <xdr:colOff>371775</xdr:colOff>
      <xdr:row>88</xdr:row>
      <xdr:rowOff>0</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editAs="oneCell">
    <xdr:from>
      <xdr:col>19</xdr:col>
      <xdr:colOff>142875</xdr:colOff>
      <xdr:row>5</xdr:row>
      <xdr:rowOff>9526</xdr:rowOff>
    </xdr:from>
    <xdr:to>
      <xdr:col>23</xdr:col>
      <xdr:colOff>447146</xdr:colOff>
      <xdr:row>22</xdr:row>
      <xdr:rowOff>76200</xdr:rowOff>
    </xdr:to>
    <xdr:pic>
      <xdr:nvPicPr>
        <xdr:cNvPr id="18" name="Picture 17"/>
        <xdr:cNvPicPr>
          <a:picLocks noChangeAspect="1"/>
        </xdr:cNvPicPr>
      </xdr:nvPicPr>
      <xdr:blipFill rotWithShape="1">
        <a:blip xmlns:r="http://schemas.openxmlformats.org/officeDocument/2006/relationships" r:embed="rId14"/>
        <a:srcRect l="1495"/>
        <a:stretch/>
      </xdr:blipFill>
      <xdr:spPr>
        <a:xfrm>
          <a:off x="9048750" y="1104901"/>
          <a:ext cx="2094971" cy="3314699"/>
        </a:xfrm>
        <a:prstGeom prst="rect">
          <a:avLst/>
        </a:prstGeom>
        <a:ln>
          <a:solidFill>
            <a:schemeClr val="tx1"/>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u203139\AppData\Local\Microsoft\Windows\INetCache\Content.Outlook\8N5JURRH\Publication%20tables%20and%20charts%20v0%204%20-%2021%20October%202014%20-%20AK%20analys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 1"/>
      <sheetName val="TABLE 2 + CHART 1"/>
      <sheetName val="TABLE 3"/>
      <sheetName val="NEW TABLE 1"/>
      <sheetName val="TABLE 4"/>
      <sheetName val="NEW TABLE 2"/>
      <sheetName val="TABLE A1 + CHART A1"/>
      <sheetName val="TABLE A2 + CHART A2"/>
      <sheetName val="TABLE B1"/>
      <sheetName val="CHART B1"/>
      <sheetName val="TABLE B2 + CHART B2"/>
      <sheetName val="BRMA PROFILES"/>
      <sheetName val="Adam 1"/>
      <sheetName val="Adam 2"/>
      <sheetName val="TABLE 5"/>
      <sheetName val="TABLE 6"/>
      <sheetName val="TABLE 7"/>
      <sheetName val="TABLE 8"/>
      <sheetName val="DATA 10"/>
      <sheetName val="DATA 11"/>
      <sheetName val="DATA 12"/>
      <sheetName val="DATA 13"/>
      <sheetName val="MEAN DATA 10"/>
      <sheetName val="MEAN DATA 11"/>
      <sheetName val="MEAN DATA 12"/>
      <sheetName val="MEAN DATA 13"/>
      <sheetName val="Comp 2010 to 2013"/>
      <sheetName val="Time series - medians"/>
    </sheetNames>
    <sheetDataSet>
      <sheetData sheetId="0"/>
      <sheetData sheetId="1"/>
      <sheetData sheetId="2"/>
      <sheetData sheetId="3"/>
      <sheetData sheetId="4"/>
      <sheetData sheetId="5"/>
      <sheetData sheetId="6"/>
      <sheetData sheetId="7"/>
      <sheetData sheetId="8">
        <row r="120">
          <cell r="V120">
            <v>2010</v>
          </cell>
        </row>
      </sheetData>
      <sheetData sheetId="9"/>
      <sheetData sheetId="10"/>
      <sheetData sheetId="11"/>
      <sheetData sheetId="12"/>
      <sheetData sheetId="13"/>
      <sheetData sheetId="14">
        <row r="6">
          <cell r="A6" t="str">
            <v>Scotland</v>
          </cell>
        </row>
        <row r="7">
          <cell r="A7" t="str">
            <v>Aberdeen and Shire</v>
          </cell>
        </row>
        <row r="8">
          <cell r="A8" t="str">
            <v>Argyll and Bute</v>
          </cell>
        </row>
        <row r="9">
          <cell r="A9" t="str">
            <v>Ayrshires</v>
          </cell>
        </row>
        <row r="10">
          <cell r="A10" t="str">
            <v>Dumfries and Galloway</v>
          </cell>
        </row>
        <row r="11">
          <cell r="A11" t="str">
            <v>Dundee and Angus</v>
          </cell>
        </row>
        <row r="12">
          <cell r="A12" t="str">
            <v>East Dunbartonshire</v>
          </cell>
        </row>
        <row r="13">
          <cell r="A13" t="str">
            <v>Fife</v>
          </cell>
        </row>
        <row r="14">
          <cell r="A14" t="str">
            <v>Forth Valley</v>
          </cell>
        </row>
        <row r="15">
          <cell r="A15" t="str">
            <v>Greater Glasgow</v>
          </cell>
        </row>
        <row r="16">
          <cell r="A16" t="str">
            <v>Highland and Islands</v>
          </cell>
        </row>
        <row r="17">
          <cell r="A17" t="str">
            <v>Lothian</v>
          </cell>
        </row>
        <row r="18">
          <cell r="A18" t="str">
            <v>North Lanarkshire</v>
          </cell>
        </row>
        <row r="19">
          <cell r="A19" t="str">
            <v>Perth and Kinross</v>
          </cell>
        </row>
        <row r="20">
          <cell r="A20" t="str">
            <v>Renfrewshire / Inverclyde</v>
          </cell>
        </row>
        <row r="21">
          <cell r="A21" t="str">
            <v>Scottish Borders</v>
          </cell>
        </row>
        <row r="22">
          <cell r="A22" t="str">
            <v>South Lanarkshire</v>
          </cell>
        </row>
        <row r="23">
          <cell r="A23" t="str">
            <v>West Dunbartonshire</v>
          </cell>
        </row>
        <row r="24">
          <cell r="A24" t="str">
            <v>West Lothian</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9.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0.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3.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4.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5.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6.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7.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18.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3.xml"/><Relationship Id="rId1" Type="http://schemas.openxmlformats.org/officeDocument/2006/relationships/printerSettings" Target="../printerSettings/printerSettings10.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6.xml"/><Relationship Id="rId1" Type="http://schemas.openxmlformats.org/officeDocument/2006/relationships/printerSettings" Target="../printerSettings/printerSettings11.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9.xml"/><Relationship Id="rId1" Type="http://schemas.openxmlformats.org/officeDocument/2006/relationships/printerSettings" Target="../printerSettings/printerSettings12.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4.vml"/><Relationship Id="rId7" Type="http://schemas.openxmlformats.org/officeDocument/2006/relationships/ctrlProp" Target="../ctrlProps/ctrlProp19.xml"/><Relationship Id="rId2" Type="http://schemas.openxmlformats.org/officeDocument/2006/relationships/drawing" Target="../drawings/drawing52.xml"/><Relationship Id="rId1" Type="http://schemas.openxmlformats.org/officeDocument/2006/relationships/printerSettings" Target="../printerSettings/printerSettings13.bin"/><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5.vml"/><Relationship Id="rId7" Type="http://schemas.openxmlformats.org/officeDocument/2006/relationships/ctrlProp" Target="../ctrlProps/ctrlProp24.xml"/><Relationship Id="rId2" Type="http://schemas.openxmlformats.org/officeDocument/2006/relationships/drawing" Target="../drawings/drawing65.xml"/><Relationship Id="rId1" Type="http://schemas.openxmlformats.org/officeDocument/2006/relationships/printerSettings" Target="../printerSettings/printerSettings14.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6.vml"/><Relationship Id="rId7" Type="http://schemas.openxmlformats.org/officeDocument/2006/relationships/ctrlProp" Target="../ctrlProps/ctrlProp29.xml"/><Relationship Id="rId2" Type="http://schemas.openxmlformats.org/officeDocument/2006/relationships/drawing" Target="../drawings/drawing78.xml"/><Relationship Id="rId1" Type="http://schemas.openxmlformats.org/officeDocument/2006/relationships/printerSettings" Target="../printerSettings/printerSettings15.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91.xml"/><Relationship Id="rId1" Type="http://schemas.openxmlformats.org/officeDocument/2006/relationships/printerSettings" Target="../printerSettings/printerSettings16.bin"/><Relationship Id="rId6" Type="http://schemas.openxmlformats.org/officeDocument/2006/relationships/ctrlProp" Target="../ctrlProps/ctrlProp33.xml"/><Relationship Id="rId5" Type="http://schemas.openxmlformats.org/officeDocument/2006/relationships/ctrlProp" Target="../ctrlProps/ctrlProp32.xml"/><Relationship Id="rId4" Type="http://schemas.openxmlformats.org/officeDocument/2006/relationships/ctrlProp" Target="../ctrlProps/ctrlProp31.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40.xml"/><Relationship Id="rId3" Type="http://schemas.openxmlformats.org/officeDocument/2006/relationships/vmlDrawing" Target="../drawings/vmlDrawing8.vml"/><Relationship Id="rId7" Type="http://schemas.openxmlformats.org/officeDocument/2006/relationships/ctrlProp" Target="../ctrlProps/ctrlProp39.xml"/><Relationship Id="rId2" Type="http://schemas.openxmlformats.org/officeDocument/2006/relationships/drawing" Target="../drawings/drawing104.xml"/><Relationship Id="rId1" Type="http://schemas.openxmlformats.org/officeDocument/2006/relationships/printerSettings" Target="../printerSettings/printerSettings17.bin"/><Relationship Id="rId6" Type="http://schemas.openxmlformats.org/officeDocument/2006/relationships/ctrlProp" Target="../ctrlProps/ctrlProp38.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45.xml"/><Relationship Id="rId3" Type="http://schemas.openxmlformats.org/officeDocument/2006/relationships/vmlDrawing" Target="../drawings/vmlDrawing9.vml"/><Relationship Id="rId7" Type="http://schemas.openxmlformats.org/officeDocument/2006/relationships/ctrlProp" Target="../ctrlProps/ctrlProp44.xml"/><Relationship Id="rId2" Type="http://schemas.openxmlformats.org/officeDocument/2006/relationships/drawing" Target="../drawings/drawing117.xml"/><Relationship Id="rId1" Type="http://schemas.openxmlformats.org/officeDocument/2006/relationships/printerSettings" Target="../printerSettings/printerSettings18.bin"/><Relationship Id="rId6" Type="http://schemas.openxmlformats.org/officeDocument/2006/relationships/ctrlProp" Target="../ctrlProps/ctrlProp43.xml"/><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vmlDrawing" Target="../drawings/vmlDrawing10.vml"/><Relationship Id="rId7" Type="http://schemas.openxmlformats.org/officeDocument/2006/relationships/ctrlProp" Target="../ctrlProps/ctrlProp49.xml"/><Relationship Id="rId2" Type="http://schemas.openxmlformats.org/officeDocument/2006/relationships/drawing" Target="../drawings/drawing130.xml"/><Relationship Id="rId1" Type="http://schemas.openxmlformats.org/officeDocument/2006/relationships/printerSettings" Target="../printerSettings/printerSettings19.bin"/><Relationship Id="rId6" Type="http://schemas.openxmlformats.org/officeDocument/2006/relationships/ctrlProp" Target="../ctrlProps/ctrlProp48.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55.xml"/><Relationship Id="rId3" Type="http://schemas.openxmlformats.org/officeDocument/2006/relationships/vmlDrawing" Target="../drawings/vmlDrawing11.vml"/><Relationship Id="rId7" Type="http://schemas.openxmlformats.org/officeDocument/2006/relationships/ctrlProp" Target="../ctrlProps/ctrlProp54.xml"/><Relationship Id="rId2" Type="http://schemas.openxmlformats.org/officeDocument/2006/relationships/drawing" Target="../drawings/drawing143.xml"/><Relationship Id="rId1" Type="http://schemas.openxmlformats.org/officeDocument/2006/relationships/printerSettings" Target="../printerSettings/printerSettings20.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ctrlProp" Target="../ctrlProps/ctrlProp51.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60.xml"/><Relationship Id="rId3" Type="http://schemas.openxmlformats.org/officeDocument/2006/relationships/vmlDrawing" Target="../drawings/vmlDrawing12.vml"/><Relationship Id="rId7" Type="http://schemas.openxmlformats.org/officeDocument/2006/relationships/ctrlProp" Target="../ctrlProps/ctrlProp59.xml"/><Relationship Id="rId2" Type="http://schemas.openxmlformats.org/officeDocument/2006/relationships/drawing" Target="../drawings/drawing156.xml"/><Relationship Id="rId1" Type="http://schemas.openxmlformats.org/officeDocument/2006/relationships/printerSettings" Target="../printerSettings/printerSettings21.bin"/><Relationship Id="rId6" Type="http://schemas.openxmlformats.org/officeDocument/2006/relationships/ctrlProp" Target="../ctrlProps/ctrlProp58.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65.xml"/><Relationship Id="rId3" Type="http://schemas.openxmlformats.org/officeDocument/2006/relationships/vmlDrawing" Target="../drawings/vmlDrawing13.vml"/><Relationship Id="rId7" Type="http://schemas.openxmlformats.org/officeDocument/2006/relationships/ctrlProp" Target="../ctrlProps/ctrlProp64.xml"/><Relationship Id="rId2" Type="http://schemas.openxmlformats.org/officeDocument/2006/relationships/drawing" Target="../drawings/drawing169.xml"/><Relationship Id="rId1" Type="http://schemas.openxmlformats.org/officeDocument/2006/relationships/printerSettings" Target="../printerSettings/printerSettings22.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ctrlProp" Target="../ctrlProps/ctrlProp61.xml"/></Relationships>
</file>

<file path=xl/worksheets/_rels/sheet28.xml.rels><?xml version="1.0" encoding="UTF-8" standalone="yes"?>
<Relationships xmlns="http://schemas.openxmlformats.org/package/2006/relationships"><Relationship Id="rId8" Type="http://schemas.openxmlformats.org/officeDocument/2006/relationships/ctrlProp" Target="../ctrlProps/ctrlProp70.xml"/><Relationship Id="rId3" Type="http://schemas.openxmlformats.org/officeDocument/2006/relationships/vmlDrawing" Target="../drawings/vmlDrawing14.vml"/><Relationship Id="rId7" Type="http://schemas.openxmlformats.org/officeDocument/2006/relationships/ctrlProp" Target="../ctrlProps/ctrlProp69.xml"/><Relationship Id="rId2" Type="http://schemas.openxmlformats.org/officeDocument/2006/relationships/drawing" Target="../drawings/drawing182.xml"/><Relationship Id="rId1" Type="http://schemas.openxmlformats.org/officeDocument/2006/relationships/printerSettings" Target="../printerSettings/printerSettings23.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29.xml.rels><?xml version="1.0" encoding="UTF-8" standalone="yes"?>
<Relationships xmlns="http://schemas.openxmlformats.org/package/2006/relationships"><Relationship Id="rId8" Type="http://schemas.openxmlformats.org/officeDocument/2006/relationships/ctrlProp" Target="../ctrlProps/ctrlProp75.xml"/><Relationship Id="rId3" Type="http://schemas.openxmlformats.org/officeDocument/2006/relationships/vmlDrawing" Target="../drawings/vmlDrawing15.vml"/><Relationship Id="rId7" Type="http://schemas.openxmlformats.org/officeDocument/2006/relationships/ctrlProp" Target="../ctrlProps/ctrlProp74.xml"/><Relationship Id="rId2" Type="http://schemas.openxmlformats.org/officeDocument/2006/relationships/drawing" Target="../drawings/drawing195.xml"/><Relationship Id="rId1" Type="http://schemas.openxmlformats.org/officeDocument/2006/relationships/printerSettings" Target="../printerSettings/printerSettings24.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ctrlProp" Target="../ctrlProps/ctrlProp71.xml"/></Relationships>
</file>

<file path=xl/worksheets/_rels/sheet30.xml.rels><?xml version="1.0" encoding="UTF-8" standalone="yes"?>
<Relationships xmlns="http://schemas.openxmlformats.org/package/2006/relationships"><Relationship Id="rId8" Type="http://schemas.openxmlformats.org/officeDocument/2006/relationships/ctrlProp" Target="../ctrlProps/ctrlProp80.xml"/><Relationship Id="rId3" Type="http://schemas.openxmlformats.org/officeDocument/2006/relationships/vmlDrawing" Target="../drawings/vmlDrawing16.vml"/><Relationship Id="rId7" Type="http://schemas.openxmlformats.org/officeDocument/2006/relationships/ctrlProp" Target="../ctrlProps/ctrlProp79.xml"/><Relationship Id="rId2" Type="http://schemas.openxmlformats.org/officeDocument/2006/relationships/drawing" Target="../drawings/drawing208.xml"/><Relationship Id="rId1" Type="http://schemas.openxmlformats.org/officeDocument/2006/relationships/printerSettings" Target="../printerSettings/printerSettings25.bin"/><Relationship Id="rId6" Type="http://schemas.openxmlformats.org/officeDocument/2006/relationships/ctrlProp" Target="../ctrlProps/ctrlProp78.xml"/><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31.xml.rels><?xml version="1.0" encoding="UTF-8" standalone="yes"?>
<Relationships xmlns="http://schemas.openxmlformats.org/package/2006/relationships"><Relationship Id="rId8" Type="http://schemas.openxmlformats.org/officeDocument/2006/relationships/ctrlProp" Target="../ctrlProps/ctrlProp85.xml"/><Relationship Id="rId3" Type="http://schemas.openxmlformats.org/officeDocument/2006/relationships/vmlDrawing" Target="../drawings/vmlDrawing17.vml"/><Relationship Id="rId7" Type="http://schemas.openxmlformats.org/officeDocument/2006/relationships/ctrlProp" Target="../ctrlProps/ctrlProp84.xml"/><Relationship Id="rId2" Type="http://schemas.openxmlformats.org/officeDocument/2006/relationships/drawing" Target="../drawings/drawing221.xml"/><Relationship Id="rId1" Type="http://schemas.openxmlformats.org/officeDocument/2006/relationships/printerSettings" Target="../printerSettings/printerSettings26.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ctrlProp" Target="../ctrlProps/ctrlProp81.xml"/></Relationships>
</file>

<file path=xl/worksheets/_rels/sheet32.xml.rels><?xml version="1.0" encoding="UTF-8" standalone="yes"?>
<Relationships xmlns="http://schemas.openxmlformats.org/package/2006/relationships"><Relationship Id="rId8" Type="http://schemas.openxmlformats.org/officeDocument/2006/relationships/ctrlProp" Target="../ctrlProps/ctrlProp90.xml"/><Relationship Id="rId3" Type="http://schemas.openxmlformats.org/officeDocument/2006/relationships/vmlDrawing" Target="../drawings/vmlDrawing18.vml"/><Relationship Id="rId7" Type="http://schemas.openxmlformats.org/officeDocument/2006/relationships/ctrlProp" Target="../ctrlProps/ctrlProp89.xml"/><Relationship Id="rId2" Type="http://schemas.openxmlformats.org/officeDocument/2006/relationships/drawing" Target="../drawings/drawing234.xml"/><Relationship Id="rId1" Type="http://schemas.openxmlformats.org/officeDocument/2006/relationships/printerSettings" Target="../printerSettings/printerSettings27.bin"/><Relationship Id="rId6" Type="http://schemas.openxmlformats.org/officeDocument/2006/relationships/ctrlProp" Target="../ctrlProps/ctrlProp88.xml"/><Relationship Id="rId5" Type="http://schemas.openxmlformats.org/officeDocument/2006/relationships/ctrlProp" Target="../ctrlProps/ctrlProp87.xml"/><Relationship Id="rId4" Type="http://schemas.openxmlformats.org/officeDocument/2006/relationships/ctrlProp" Target="../ctrlProps/ctrlProp86.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47.xml"/><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249.xml"/><Relationship Id="rId1" Type="http://schemas.openxmlformats.org/officeDocument/2006/relationships/printerSettings" Target="../printerSettings/printerSettings37.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251.xml"/><Relationship Id="rId1" Type="http://schemas.openxmlformats.org/officeDocument/2006/relationships/printerSettings" Target="../printerSettings/printerSettings38.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252.xml"/><Relationship Id="rId1" Type="http://schemas.openxmlformats.org/officeDocument/2006/relationships/printerSettings" Target="../printerSettings/printerSettings39.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253.xml"/><Relationship Id="rId1" Type="http://schemas.openxmlformats.org/officeDocument/2006/relationships/printerSettings" Target="../printerSettings/printerSettings40.bin"/></Relationships>
</file>

<file path=xl/worksheets/_rels/sheet46.xml.rels><?xml version="1.0" encoding="UTF-8" standalone="yes"?>
<Relationships xmlns="http://schemas.openxmlformats.org/package/2006/relationships"><Relationship Id="rId8" Type="http://schemas.openxmlformats.org/officeDocument/2006/relationships/ctrlProp" Target="../ctrlProps/ctrlProp95.xml"/><Relationship Id="rId3" Type="http://schemas.openxmlformats.org/officeDocument/2006/relationships/vmlDrawing" Target="../drawings/vmlDrawing19.vml"/><Relationship Id="rId7" Type="http://schemas.openxmlformats.org/officeDocument/2006/relationships/ctrlProp" Target="../ctrlProps/ctrlProp94.xml"/><Relationship Id="rId2" Type="http://schemas.openxmlformats.org/officeDocument/2006/relationships/drawing" Target="../drawings/drawing254.xml"/><Relationship Id="rId1" Type="http://schemas.openxmlformats.org/officeDocument/2006/relationships/printerSettings" Target="../printerSettings/printerSettings41.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ctrlProp" Target="../ctrlProps/ctrlProp91.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255.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256.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257.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258.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259.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260.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261.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262.xml"/></Relationships>
</file>

<file path=xl/worksheets/_rels/sheet55.xml.rels><?xml version="1.0" encoding="UTF-8" standalone="yes"?>
<Relationships xmlns="http://schemas.openxmlformats.org/package/2006/relationships"><Relationship Id="rId2" Type="http://schemas.openxmlformats.org/officeDocument/2006/relationships/drawing" Target="../drawings/drawing263.xml"/><Relationship Id="rId1" Type="http://schemas.openxmlformats.org/officeDocument/2006/relationships/printerSettings" Target="../printerSettings/printerSettings42.bin"/></Relationships>
</file>

<file path=xl/worksheets/_rels/sheet56.xml.rels><?xml version="1.0" encoding="UTF-8" standalone="yes"?>
<Relationships xmlns="http://schemas.openxmlformats.org/package/2006/relationships"><Relationship Id="rId1" Type="http://schemas.openxmlformats.org/officeDocument/2006/relationships/drawing" Target="../drawings/drawing264.xml"/></Relationships>
</file>

<file path=xl/worksheets/_rels/sheet57.xml.rels><?xml version="1.0" encoding="UTF-8" standalone="yes"?>
<Relationships xmlns="http://schemas.openxmlformats.org/package/2006/relationships"><Relationship Id="rId1" Type="http://schemas.openxmlformats.org/officeDocument/2006/relationships/drawing" Target="../drawings/drawing265.xml"/></Relationships>
</file>

<file path=xl/worksheets/_rels/sheet58.xml.rels><?xml version="1.0" encoding="UTF-8" standalone="yes"?>
<Relationships xmlns="http://schemas.openxmlformats.org/package/2006/relationships"><Relationship Id="rId1" Type="http://schemas.openxmlformats.org/officeDocument/2006/relationships/drawing" Target="../drawings/drawing266.xml"/></Relationships>
</file>

<file path=xl/worksheets/_rels/sheet59.xml.rels><?xml version="1.0" encoding="UTF-8" standalone="yes"?>
<Relationships xmlns="http://schemas.openxmlformats.org/package/2006/relationships"><Relationship Id="rId1" Type="http://schemas.openxmlformats.org/officeDocument/2006/relationships/drawing" Target="../drawings/drawing267.xml"/></Relationships>
</file>

<file path=xl/worksheets/_rels/sheet60.xml.rels><?xml version="1.0" encoding="UTF-8" standalone="yes"?>
<Relationships xmlns="http://schemas.openxmlformats.org/package/2006/relationships"><Relationship Id="rId1" Type="http://schemas.openxmlformats.org/officeDocument/2006/relationships/drawing" Target="../drawings/drawing268.xml"/></Relationships>
</file>

<file path=xl/worksheets/_rels/sheet61.xml.rels><?xml version="1.0" encoding="UTF-8" standalone="yes"?>
<Relationships xmlns="http://schemas.openxmlformats.org/package/2006/relationships"><Relationship Id="rId1" Type="http://schemas.openxmlformats.org/officeDocument/2006/relationships/drawing" Target="../drawings/drawing269.xml"/></Relationships>
</file>

<file path=xl/worksheets/_rels/sheet62.xml.rels><?xml version="1.0" encoding="UTF-8" standalone="yes"?>
<Relationships xmlns="http://schemas.openxmlformats.org/package/2006/relationships"><Relationship Id="rId1" Type="http://schemas.openxmlformats.org/officeDocument/2006/relationships/drawing" Target="../drawings/drawing270.xml"/></Relationships>
</file>

<file path=xl/worksheets/_rels/sheet63.xml.rels><?xml version="1.0" encoding="UTF-8" standalone="yes"?>
<Relationships xmlns="http://schemas.openxmlformats.org/package/2006/relationships"><Relationship Id="rId1" Type="http://schemas.openxmlformats.org/officeDocument/2006/relationships/drawing" Target="../drawings/drawing271.xml"/></Relationships>
</file>

<file path=xl/worksheets/_rels/sheet64.xml.rels><?xml version="1.0" encoding="UTF-8" standalone="yes"?>
<Relationships xmlns="http://schemas.openxmlformats.org/package/2006/relationships"><Relationship Id="rId1" Type="http://schemas.openxmlformats.org/officeDocument/2006/relationships/drawing" Target="../drawings/drawing272.xml"/></Relationships>
</file>

<file path=xl/worksheets/_rels/sheet65.xml.rels><?xml version="1.0" encoding="UTF-8" standalone="yes"?>
<Relationships xmlns="http://schemas.openxmlformats.org/package/2006/relationships"><Relationship Id="rId1" Type="http://schemas.openxmlformats.org/officeDocument/2006/relationships/drawing" Target="../drawings/drawing27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59999389629810485"/>
  </sheetPr>
  <dimension ref="A2:J42"/>
  <sheetViews>
    <sheetView zoomScale="130" zoomScaleNormal="130" workbookViewId="0">
      <selection activeCell="D10" sqref="D10"/>
    </sheetView>
  </sheetViews>
  <sheetFormatPr defaultRowHeight="12.75" x14ac:dyDescent="0.2"/>
  <cols>
    <col min="1" max="1" width="21.85546875" bestFit="1" customWidth="1"/>
    <col min="10" max="10" width="29.5703125" customWidth="1"/>
  </cols>
  <sheetData>
    <row r="2" spans="1:10" x14ac:dyDescent="0.2">
      <c r="A2" s="5"/>
    </row>
    <row r="3" spans="1:10" x14ac:dyDescent="0.2">
      <c r="A3" s="159"/>
      <c r="B3" s="167">
        <v>2010</v>
      </c>
      <c r="C3" s="167">
        <v>2011</v>
      </c>
      <c r="D3" s="167">
        <v>2012</v>
      </c>
      <c r="E3" s="167">
        <v>2013</v>
      </c>
      <c r="F3" s="167">
        <v>2014</v>
      </c>
      <c r="G3" s="167">
        <v>2015</v>
      </c>
      <c r="H3" s="167">
        <v>2016</v>
      </c>
      <c r="I3" s="167">
        <v>2017</v>
      </c>
      <c r="J3" s="164"/>
    </row>
    <row r="4" spans="1:10" x14ac:dyDescent="0.2">
      <c r="A4" s="13" t="s">
        <v>1</v>
      </c>
      <c r="B4" s="165">
        <f>'Table 7'!$K6</f>
        <v>642.58000000000004</v>
      </c>
      <c r="C4" s="165">
        <f>'Table 8'!$K6</f>
        <v>670.81</v>
      </c>
      <c r="D4" s="165">
        <f>'Table 9'!$K6</f>
        <v>701.44</v>
      </c>
      <c r="E4" s="165">
        <f>'Table 10'!$K6</f>
        <v>819.48</v>
      </c>
      <c r="F4" s="165">
        <f>'Table 11'!$K6</f>
        <v>898.08</v>
      </c>
      <c r="G4" s="165">
        <f>'Table 12'!$K6</f>
        <v>873.8</v>
      </c>
      <c r="H4" s="165">
        <f>'Table 13'!$K6</f>
        <v>754.39</v>
      </c>
      <c r="I4" s="165">
        <f>'Table 14'!$K6</f>
        <v>681.97</v>
      </c>
      <c r="J4" s="166"/>
    </row>
    <row r="5" spans="1:10" x14ac:dyDescent="0.2">
      <c r="A5" s="13" t="s">
        <v>3</v>
      </c>
      <c r="B5" s="165">
        <f>'Table 7'!$K7</f>
        <v>503.03</v>
      </c>
      <c r="C5" s="165">
        <f>'Table 8'!$K7</f>
        <v>499.54</v>
      </c>
      <c r="D5" s="165">
        <f>'Table 9'!$K7</f>
        <v>508.31</v>
      </c>
      <c r="E5" s="165">
        <f>'Table 10'!$K7</f>
        <v>502.51</v>
      </c>
      <c r="F5" s="165">
        <f>'Table 11'!$K7</f>
        <v>495.44</v>
      </c>
      <c r="G5" s="165">
        <f>'Table 12'!$K7</f>
        <v>508.79</v>
      </c>
      <c r="H5" s="165">
        <f>'Table 13'!$K7</f>
        <v>524.75</v>
      </c>
      <c r="I5" s="165">
        <f>'Table 14'!$K7</f>
        <v>515.92999999999995</v>
      </c>
      <c r="J5" s="166"/>
    </row>
    <row r="6" spans="1:10" ht="13.5" customHeight="1" x14ac:dyDescent="0.2">
      <c r="A6" s="13" t="s">
        <v>5</v>
      </c>
      <c r="B6" s="165">
        <f>'Table 7'!$K8</f>
        <v>464.47</v>
      </c>
      <c r="C6" s="165">
        <f>'Table 8'!$K8</f>
        <v>469.47</v>
      </c>
      <c r="D6" s="165">
        <f>'Table 9'!$K8</f>
        <v>459.24</v>
      </c>
      <c r="E6" s="165">
        <f>'Table 10'!$K8</f>
        <v>469.51</v>
      </c>
      <c r="F6" s="165">
        <f>'Table 11'!$K8</f>
        <v>460.9</v>
      </c>
      <c r="G6" s="165">
        <f>'Table 12'!$K8</f>
        <v>460.63</v>
      </c>
      <c r="H6" s="165">
        <f>'Table 13'!$K8</f>
        <v>463.38</v>
      </c>
      <c r="I6" s="165">
        <f>'Table 14'!$K8</f>
        <v>466.59</v>
      </c>
      <c r="J6" s="166"/>
    </row>
    <row r="7" spans="1:10" x14ac:dyDescent="0.2">
      <c r="A7" s="13" t="s">
        <v>7</v>
      </c>
      <c r="B7" s="165">
        <f>'Table 7'!$K9</f>
        <v>435.12</v>
      </c>
      <c r="C7" s="165">
        <f>'Table 8'!$K9</f>
        <v>444.21</v>
      </c>
      <c r="D7" s="165">
        <f>'Table 9'!$K9</f>
        <v>443.75</v>
      </c>
      <c r="E7" s="165">
        <f>'Table 10'!$K9</f>
        <v>444.46</v>
      </c>
      <c r="F7" s="165">
        <f>'Table 11'!$K9</f>
        <v>442.14</v>
      </c>
      <c r="G7" s="165">
        <f>'Table 12'!$K9</f>
        <v>446.25</v>
      </c>
      <c r="H7" s="165">
        <f>'Table 13'!$K9</f>
        <v>446.89</v>
      </c>
      <c r="I7" s="165">
        <f>'Table 14'!$K9</f>
        <v>453.39</v>
      </c>
      <c r="J7" s="166"/>
    </row>
    <row r="8" spans="1:10" x14ac:dyDescent="0.2">
      <c r="A8" s="13" t="s">
        <v>9</v>
      </c>
      <c r="B8" s="165">
        <f>'Table 7'!$K10</f>
        <v>497.46</v>
      </c>
      <c r="C8" s="165">
        <f>'Table 8'!$K10</f>
        <v>520.5</v>
      </c>
      <c r="D8" s="165">
        <f>'Table 9'!$K10</f>
        <v>502.96</v>
      </c>
      <c r="E8" s="165">
        <f>'Table 10'!$K10</f>
        <v>515.07000000000005</v>
      </c>
      <c r="F8" s="165">
        <f>'Table 11'!$K10</f>
        <v>517.76</v>
      </c>
      <c r="G8" s="165">
        <f>'Table 12'!$K10</f>
        <v>530.9</v>
      </c>
      <c r="H8" s="165">
        <f>'Table 13'!$K10</f>
        <v>545.96</v>
      </c>
      <c r="I8" s="165">
        <f>'Table 14'!$K10</f>
        <v>554.96</v>
      </c>
      <c r="J8" s="166"/>
    </row>
    <row r="9" spans="1:10" x14ac:dyDescent="0.2">
      <c r="A9" s="13" t="s">
        <v>10</v>
      </c>
      <c r="B9" s="165">
        <f>'Table 7'!$K11</f>
        <v>581.12</v>
      </c>
      <c r="C9" s="165">
        <f>'Table 8'!$K11</f>
        <v>571.97</v>
      </c>
      <c r="D9" s="165">
        <f>'Table 9'!$K11</f>
        <v>608.66</v>
      </c>
      <c r="E9" s="165">
        <f>'Table 10'!$K11</f>
        <v>587.11</v>
      </c>
      <c r="F9" s="165">
        <f>'Table 11'!$K11</f>
        <v>603.70000000000005</v>
      </c>
      <c r="G9" s="165">
        <f>'Table 12'!$K11</f>
        <v>610.75</v>
      </c>
      <c r="H9" s="165">
        <f>'Table 13'!$K11</f>
        <v>635.52</v>
      </c>
      <c r="I9" s="165">
        <f>'Table 14'!$K11</f>
        <v>653.4</v>
      </c>
      <c r="J9" s="166"/>
    </row>
    <row r="10" spans="1:10" x14ac:dyDescent="0.2">
      <c r="A10" s="13" t="s">
        <v>11</v>
      </c>
      <c r="B10" s="165">
        <f>'Table 7'!$K12</f>
        <v>463.99</v>
      </c>
      <c r="C10" s="165">
        <f>'Table 8'!$K12</f>
        <v>476.96</v>
      </c>
      <c r="D10" s="165">
        <f>'Table 9'!$K12</f>
        <v>481.34</v>
      </c>
      <c r="E10" s="165">
        <f>'Table 10'!$K12</f>
        <v>485.39</v>
      </c>
      <c r="F10" s="165">
        <f>'Table 11'!$K12</f>
        <v>509.51</v>
      </c>
      <c r="G10" s="165">
        <f>'Table 12'!$K12</f>
        <v>497.96</v>
      </c>
      <c r="H10" s="165">
        <f>'Table 13'!$K12</f>
        <v>510.77</v>
      </c>
      <c r="I10" s="165">
        <f>'Table 14'!$K12</f>
        <v>533.29</v>
      </c>
      <c r="J10" s="166"/>
    </row>
    <row r="11" spans="1:10" x14ac:dyDescent="0.2">
      <c r="A11" s="13" t="s">
        <v>12</v>
      </c>
      <c r="B11" s="165">
        <f>'Table 7'!$K13</f>
        <v>492.41</v>
      </c>
      <c r="C11" s="165">
        <f>'Table 8'!$K13</f>
        <v>506.53</v>
      </c>
      <c r="D11" s="165">
        <f>'Table 9'!$K13</f>
        <v>510.32</v>
      </c>
      <c r="E11" s="165">
        <f>'Table 10'!$K13</f>
        <v>505.6</v>
      </c>
      <c r="F11" s="165">
        <f>'Table 11'!$K13</f>
        <v>506.37</v>
      </c>
      <c r="G11" s="165">
        <f>'Table 12'!$K13</f>
        <v>508.44</v>
      </c>
      <c r="H11" s="165">
        <f>'Table 13'!$K13</f>
        <v>529.72</v>
      </c>
      <c r="I11" s="165">
        <f>'Table 14'!$K13</f>
        <v>562.54999999999995</v>
      </c>
      <c r="J11" s="166"/>
    </row>
    <row r="12" spans="1:10" x14ac:dyDescent="0.2">
      <c r="A12" s="13" t="s">
        <v>13</v>
      </c>
      <c r="B12" s="165">
        <f>'Table 7'!$K14</f>
        <v>563.64</v>
      </c>
      <c r="C12" s="165">
        <f>'Table 8'!$K14</f>
        <v>588.04999999999995</v>
      </c>
      <c r="D12" s="165">
        <f>'Table 9'!$K14</f>
        <v>572.74</v>
      </c>
      <c r="E12" s="165">
        <f>'Table 10'!$K14</f>
        <v>593.71</v>
      </c>
      <c r="F12" s="165">
        <f>'Table 11'!$K14</f>
        <v>626.38</v>
      </c>
      <c r="G12" s="165">
        <f>'Table 12'!$K14</f>
        <v>667.74</v>
      </c>
      <c r="H12" s="165">
        <f>'Table 13'!$K14</f>
        <v>695.92</v>
      </c>
      <c r="I12" s="165">
        <f>'Table 14'!$K14</f>
        <v>744.8</v>
      </c>
      <c r="J12" s="166"/>
    </row>
    <row r="13" spans="1:10" x14ac:dyDescent="0.2">
      <c r="A13" s="13" t="s">
        <v>14</v>
      </c>
      <c r="B13" s="165">
        <f>'Table 7'!$K15</f>
        <v>503.41</v>
      </c>
      <c r="C13" s="165">
        <f>'Table 8'!$K15</f>
        <v>513.76</v>
      </c>
      <c r="D13" s="165">
        <f>'Table 9'!$K15</f>
        <v>516.38</v>
      </c>
      <c r="E13" s="165">
        <f>'Table 10'!$K15</f>
        <v>527.24</v>
      </c>
      <c r="F13" s="165">
        <f>'Table 11'!$K15</f>
        <v>532.32000000000005</v>
      </c>
      <c r="G13" s="165">
        <f>'Table 12'!$K15</f>
        <v>544.54999999999995</v>
      </c>
      <c r="H13" s="165">
        <f>'Table 13'!$K15</f>
        <v>560.95000000000005</v>
      </c>
      <c r="I13" s="165">
        <f>'Table 14'!$K15</f>
        <v>575.09</v>
      </c>
      <c r="J13" s="166"/>
    </row>
    <row r="14" spans="1:10" x14ac:dyDescent="0.2">
      <c r="A14" s="13" t="s">
        <v>15</v>
      </c>
      <c r="B14" s="165">
        <f>'Table 7'!$K16</f>
        <v>664.51</v>
      </c>
      <c r="C14" s="165">
        <f>'Table 8'!$K16</f>
        <v>688.96</v>
      </c>
      <c r="D14" s="165">
        <f>'Table 9'!$K16</f>
        <v>699.53</v>
      </c>
      <c r="E14" s="165">
        <f>'Table 10'!$K16</f>
        <v>728.57</v>
      </c>
      <c r="F14" s="165">
        <f>'Table 11'!$K16</f>
        <v>779.12</v>
      </c>
      <c r="G14" s="165">
        <f>'Table 12'!$K16</f>
        <v>828.92</v>
      </c>
      <c r="H14" s="165">
        <f>'Table 13'!$K16</f>
        <v>830.97</v>
      </c>
      <c r="I14" s="165">
        <f>'Table 14'!$K16</f>
        <v>888.18</v>
      </c>
      <c r="J14" s="166"/>
    </row>
    <row r="15" spans="1:10" x14ac:dyDescent="0.2">
      <c r="A15" s="13" t="s">
        <v>16</v>
      </c>
      <c r="B15" s="165">
        <f>'Table 7'!$K17</f>
        <v>454.65</v>
      </c>
      <c r="C15" s="165">
        <f>'Table 8'!$K17</f>
        <v>463.08</v>
      </c>
      <c r="D15" s="165">
        <f>'Table 9'!$K17</f>
        <v>464.37</v>
      </c>
      <c r="E15" s="165">
        <f>'Table 10'!$K17</f>
        <v>463.09</v>
      </c>
      <c r="F15" s="165">
        <f>'Table 11'!$K17</f>
        <v>463.85</v>
      </c>
      <c r="G15" s="165">
        <f>'Table 12'!$K17</f>
        <v>474.83</v>
      </c>
      <c r="H15" s="165">
        <f>'Table 13'!$K17</f>
        <v>475.8</v>
      </c>
      <c r="I15" s="165">
        <f>'Table 14'!$K17</f>
        <v>480.25</v>
      </c>
      <c r="J15" s="166"/>
    </row>
    <row r="16" spans="1:10" x14ac:dyDescent="0.2">
      <c r="A16" s="13" t="s">
        <v>17</v>
      </c>
      <c r="B16" s="165">
        <f>'Table 7'!$K18</f>
        <v>506.44</v>
      </c>
      <c r="C16" s="165">
        <f>'Table 8'!$K18</f>
        <v>512.44000000000005</v>
      </c>
      <c r="D16" s="165">
        <f>'Table 9'!$K18</f>
        <v>504.82</v>
      </c>
      <c r="E16" s="165">
        <f>'Table 10'!$K18</f>
        <v>518.61</v>
      </c>
      <c r="F16" s="165">
        <f>'Table 11'!$K18</f>
        <v>520.45000000000005</v>
      </c>
      <c r="G16" s="165">
        <f>'Table 12'!$K18</f>
        <v>528.99</v>
      </c>
      <c r="H16" s="165">
        <f>'Table 13'!$K18</f>
        <v>539.95000000000005</v>
      </c>
      <c r="I16" s="165">
        <f>'Table 14'!$K18</f>
        <v>549.21</v>
      </c>
      <c r="J16" s="166"/>
    </row>
    <row r="17" spans="1:10" x14ac:dyDescent="0.2">
      <c r="A17" s="13" t="s">
        <v>18</v>
      </c>
      <c r="B17" s="165">
        <f>'Table 7'!$K19</f>
        <v>472.96</v>
      </c>
      <c r="C17" s="165">
        <f>'Table 8'!$K19</f>
        <v>477.94</v>
      </c>
      <c r="D17" s="165">
        <f>'Table 9'!$K19</f>
        <v>484.84</v>
      </c>
      <c r="E17" s="165">
        <f>'Table 10'!$K19</f>
        <v>480.45</v>
      </c>
      <c r="F17" s="165">
        <f>'Table 11'!$K19</f>
        <v>483</v>
      </c>
      <c r="G17" s="165">
        <f>'Table 12'!$K19</f>
        <v>488.37</v>
      </c>
      <c r="H17" s="165">
        <f>'Table 13'!$K19</f>
        <v>493.93</v>
      </c>
      <c r="I17" s="165">
        <f>'Table 14'!$K19</f>
        <v>507.56</v>
      </c>
      <c r="J17" s="166"/>
    </row>
    <row r="18" spans="1:10" x14ac:dyDescent="0.2">
      <c r="A18" s="13" t="s">
        <v>19</v>
      </c>
      <c r="B18" s="165">
        <f>'Table 7'!$K20</f>
        <v>441.58</v>
      </c>
      <c r="C18" s="165">
        <f>'Table 8'!$K20</f>
        <v>446.24</v>
      </c>
      <c r="D18" s="165">
        <f>'Table 9'!$K20</f>
        <v>444.92</v>
      </c>
      <c r="E18" s="165">
        <f>'Table 10'!$K20</f>
        <v>443.86</v>
      </c>
      <c r="F18" s="165">
        <f>'Table 11'!$K20</f>
        <v>444.22</v>
      </c>
      <c r="G18" s="165">
        <f>'Table 12'!$K20</f>
        <v>443.93</v>
      </c>
      <c r="H18" s="165">
        <f>'Table 13'!$K20</f>
        <v>452.23</v>
      </c>
      <c r="I18" s="165">
        <f>'Table 14'!$K20</f>
        <v>458.64</v>
      </c>
      <c r="J18" s="166"/>
    </row>
    <row r="19" spans="1:10" x14ac:dyDescent="0.2">
      <c r="A19" s="13" t="s">
        <v>20</v>
      </c>
      <c r="B19" s="165">
        <f>'Table 7'!$K21</f>
        <v>480.55</v>
      </c>
      <c r="C19" s="165">
        <f>'Table 8'!$K21</f>
        <v>492.1</v>
      </c>
      <c r="D19" s="165">
        <f>'Table 9'!$K21</f>
        <v>485.26</v>
      </c>
      <c r="E19" s="165">
        <f>'Table 10'!$K21</f>
        <v>490.7</v>
      </c>
      <c r="F19" s="165">
        <f>'Table 11'!$K21</f>
        <v>494.06</v>
      </c>
      <c r="G19" s="165">
        <f>'Table 12'!$K21</f>
        <v>497.05</v>
      </c>
      <c r="H19" s="165">
        <f>'Table 13'!$K21</f>
        <v>500.05</v>
      </c>
      <c r="I19" s="165">
        <f>'Table 14'!$K21</f>
        <v>520.08000000000004</v>
      </c>
      <c r="J19" s="166"/>
    </row>
    <row r="20" spans="1:10" x14ac:dyDescent="0.2">
      <c r="A20" s="13" t="s">
        <v>21</v>
      </c>
      <c r="B20" s="165">
        <f>'Table 7'!$K22</f>
        <v>492.17</v>
      </c>
      <c r="C20" s="165">
        <f>'Table 8'!$K22</f>
        <v>493.6</v>
      </c>
      <c r="D20" s="165">
        <f>'Table 9'!$K22</f>
        <v>493.9</v>
      </c>
      <c r="E20" s="165">
        <f>'Table 10'!$K22</f>
        <v>486.03</v>
      </c>
      <c r="F20" s="165">
        <f>'Table 11'!$K22</f>
        <v>479</v>
      </c>
      <c r="G20" s="165">
        <f>'Table 12'!$K22</f>
        <v>476.44</v>
      </c>
      <c r="H20" s="165">
        <f>'Table 13'!$K22</f>
        <v>498.22</v>
      </c>
      <c r="I20" s="165">
        <f>'Table 14'!$K22</f>
        <v>495.63</v>
      </c>
      <c r="J20" s="166"/>
    </row>
    <row r="21" spans="1:10" x14ac:dyDescent="0.2">
      <c r="A21" s="13" t="s">
        <v>22</v>
      </c>
      <c r="B21" s="165">
        <f>'Table 7'!$K23</f>
        <v>527.37</v>
      </c>
      <c r="C21" s="165">
        <f>'Table 8'!$K23</f>
        <v>525.86</v>
      </c>
      <c r="D21" s="165">
        <f>'Table 9'!$K23</f>
        <v>527.74</v>
      </c>
      <c r="E21" s="165">
        <f>'Table 10'!$K23</f>
        <v>536.71</v>
      </c>
      <c r="F21" s="165">
        <f>'Table 11'!$K23</f>
        <v>542.6</v>
      </c>
      <c r="G21" s="165">
        <f>'Table 12'!$K23</f>
        <v>559.54</v>
      </c>
      <c r="H21" s="165">
        <f>'Table 13'!$K23</f>
        <v>577.79999999999995</v>
      </c>
      <c r="I21" s="165">
        <f>'Table 14'!$K23</f>
        <v>598.79</v>
      </c>
      <c r="J21" s="166"/>
    </row>
    <row r="22" spans="1:10" s="127" customFormat="1" x14ac:dyDescent="0.2">
      <c r="A22" s="158" t="s">
        <v>193</v>
      </c>
      <c r="B22" s="163">
        <f>'Table 7'!$K5</f>
        <v>536.27</v>
      </c>
      <c r="C22" s="163">
        <f>'Table 8'!$K5</f>
        <v>546.41999999999996</v>
      </c>
      <c r="D22" s="163">
        <f>'Table 9'!$K5</f>
        <v>552.89</v>
      </c>
      <c r="E22" s="163">
        <f>'Table 10'!$K5</f>
        <v>575.84</v>
      </c>
      <c r="F22" s="163">
        <f>'Table 11'!$K5</f>
        <v>596.45000000000005</v>
      </c>
      <c r="G22" s="163">
        <f>'Table 12'!$K5</f>
        <v>609.52</v>
      </c>
      <c r="H22" s="163">
        <f>'Table 13'!$K5</f>
        <v>615.64</v>
      </c>
      <c r="I22" s="163">
        <f>'Table 14'!$K5</f>
        <v>642.79999999999995</v>
      </c>
      <c r="J22" s="164"/>
    </row>
    <row r="24" spans="1:10" x14ac:dyDescent="0.2">
      <c r="A24" s="13" t="s">
        <v>1</v>
      </c>
      <c r="C24" s="152">
        <f>(C4/B4)-1</f>
        <v>4.3932273024370305E-2</v>
      </c>
      <c r="D24" s="152">
        <f t="shared" ref="D24:H24" si="0">(D4/C4)-1</f>
        <v>4.5661215545385492E-2</v>
      </c>
      <c r="E24" s="152">
        <f t="shared" si="0"/>
        <v>0.16828239051094873</v>
      </c>
      <c r="F24" s="152">
        <f t="shared" si="0"/>
        <v>9.5914482354664043E-2</v>
      </c>
      <c r="G24" s="152">
        <f t="shared" si="0"/>
        <v>-2.7035453411722865E-2</v>
      </c>
      <c r="H24" s="152">
        <f t="shared" si="0"/>
        <v>-0.13665598535133894</v>
      </c>
      <c r="I24" s="152">
        <f>(I4/H4)-1</f>
        <v>-9.5998091173000621E-2</v>
      </c>
      <c r="J24" s="175">
        <f>I24-H24</f>
        <v>4.0657894178338316E-2</v>
      </c>
    </row>
    <row r="25" spans="1:10" x14ac:dyDescent="0.2">
      <c r="A25" s="13" t="s">
        <v>3</v>
      </c>
      <c r="C25" s="152">
        <f t="shared" ref="C25:I25" si="1">(C5/B5)-1</f>
        <v>-6.9379559867204232E-3</v>
      </c>
      <c r="D25" s="152">
        <f t="shared" si="1"/>
        <v>1.755615165952662E-2</v>
      </c>
      <c r="E25" s="152">
        <f t="shared" si="1"/>
        <v>-1.1410359819794991E-2</v>
      </c>
      <c r="F25" s="152">
        <f t="shared" si="1"/>
        <v>-1.4069371753795967E-2</v>
      </c>
      <c r="G25" s="152">
        <f t="shared" si="1"/>
        <v>2.6945745196189197E-2</v>
      </c>
      <c r="H25" s="152">
        <f t="shared" si="1"/>
        <v>3.1368541048369725E-2</v>
      </c>
      <c r="I25" s="152">
        <f t="shared" si="1"/>
        <v>-1.6808003811338845E-2</v>
      </c>
      <c r="J25" s="175">
        <f t="shared" ref="J25:J42" si="2">I25-H25</f>
        <v>-4.817654485970857E-2</v>
      </c>
    </row>
    <row r="26" spans="1:10" x14ac:dyDescent="0.2">
      <c r="A26" s="13" t="s">
        <v>5</v>
      </c>
      <c r="C26" s="152">
        <f t="shared" ref="C26:I26" si="3">(C6/B6)-1</f>
        <v>1.076495790901455E-2</v>
      </c>
      <c r="D26" s="152">
        <f t="shared" si="3"/>
        <v>-2.1790529746309684E-2</v>
      </c>
      <c r="E26" s="152">
        <f t="shared" si="3"/>
        <v>2.2363034578869456E-2</v>
      </c>
      <c r="F26" s="152">
        <f t="shared" si="3"/>
        <v>-1.8338267555536691E-2</v>
      </c>
      <c r="G26" s="152">
        <f t="shared" si="3"/>
        <v>-5.8581037101324007E-4</v>
      </c>
      <c r="H26" s="152">
        <f t="shared" si="3"/>
        <v>5.9700844495582661E-3</v>
      </c>
      <c r="I26" s="152">
        <f t="shared" si="3"/>
        <v>6.927359834261182E-3</v>
      </c>
      <c r="J26" s="175">
        <f t="shared" si="2"/>
        <v>9.5727538470291584E-4</v>
      </c>
    </row>
    <row r="27" spans="1:10" x14ac:dyDescent="0.2">
      <c r="A27" s="13" t="s">
        <v>7</v>
      </c>
      <c r="C27" s="152">
        <f t="shared" ref="C27:I27" si="4">(C7/B7)-1</f>
        <v>2.0890788747931488E-2</v>
      </c>
      <c r="D27" s="152">
        <f t="shared" si="4"/>
        <v>-1.035546250647168E-3</v>
      </c>
      <c r="E27" s="152">
        <f t="shared" si="4"/>
        <v>1.6000000000000458E-3</v>
      </c>
      <c r="F27" s="152">
        <f t="shared" si="4"/>
        <v>-5.2198173063943143E-3</v>
      </c>
      <c r="G27" s="152">
        <f t="shared" si="4"/>
        <v>9.295698195141755E-3</v>
      </c>
      <c r="H27" s="152">
        <f t="shared" si="4"/>
        <v>1.4341736694678531E-3</v>
      </c>
      <c r="I27" s="152">
        <f t="shared" si="4"/>
        <v>1.4544966322808772E-2</v>
      </c>
      <c r="J27" s="175">
        <f t="shared" si="2"/>
        <v>1.3110792653340919E-2</v>
      </c>
    </row>
    <row r="28" spans="1:10" x14ac:dyDescent="0.2">
      <c r="A28" s="13" t="s">
        <v>9</v>
      </c>
      <c r="C28" s="152">
        <f t="shared" ref="C28:I28" si="5">(C8/B8)-1</f>
        <v>4.6315281630683991E-2</v>
      </c>
      <c r="D28" s="152">
        <f t="shared" si="5"/>
        <v>-3.3698366954851178E-2</v>
      </c>
      <c r="E28" s="152">
        <f t="shared" si="5"/>
        <v>2.4077461428344327E-2</v>
      </c>
      <c r="F28" s="152">
        <f t="shared" si="5"/>
        <v>5.2225911041217099E-3</v>
      </c>
      <c r="G28" s="152">
        <f t="shared" si="5"/>
        <v>2.5378553770086576E-2</v>
      </c>
      <c r="H28" s="152">
        <f t="shared" si="5"/>
        <v>2.8366924091166146E-2</v>
      </c>
      <c r="I28" s="152">
        <f t="shared" si="5"/>
        <v>1.648472415561586E-2</v>
      </c>
      <c r="J28" s="175">
        <f t="shared" si="2"/>
        <v>-1.1882199935550286E-2</v>
      </c>
    </row>
    <row r="29" spans="1:10" x14ac:dyDescent="0.2">
      <c r="A29" s="13" t="s">
        <v>10</v>
      </c>
      <c r="C29" s="152">
        <f t="shared" ref="C29:I29" si="6">(C9/B9)-1</f>
        <v>-1.5745457048458089E-2</v>
      </c>
      <c r="D29" s="152">
        <f t="shared" si="6"/>
        <v>6.4146720981869576E-2</v>
      </c>
      <c r="E29" s="152">
        <f t="shared" si="6"/>
        <v>-3.5405645187789547E-2</v>
      </c>
      <c r="F29" s="152">
        <f t="shared" si="6"/>
        <v>2.8257055747645365E-2</v>
      </c>
      <c r="G29" s="152">
        <f t="shared" si="6"/>
        <v>1.1677985754513731E-2</v>
      </c>
      <c r="H29" s="152">
        <f t="shared" si="6"/>
        <v>4.0556692591076526E-2</v>
      </c>
      <c r="I29" s="152">
        <f t="shared" si="6"/>
        <v>2.8134441087613205E-2</v>
      </c>
      <c r="J29" s="175">
        <f t="shared" si="2"/>
        <v>-1.2422251503463322E-2</v>
      </c>
    </row>
    <row r="30" spans="1:10" x14ac:dyDescent="0.2">
      <c r="A30" s="13" t="s">
        <v>11</v>
      </c>
      <c r="C30" s="152">
        <f t="shared" ref="C30:I30" si="7">(C10/B10)-1</f>
        <v>2.7953188646306915E-2</v>
      </c>
      <c r="D30" s="152">
        <f t="shared" si="7"/>
        <v>9.1831600134182345E-3</v>
      </c>
      <c r="E30" s="152">
        <f t="shared" si="7"/>
        <v>8.4140108862758023E-3</v>
      </c>
      <c r="F30" s="152">
        <f t="shared" si="7"/>
        <v>4.9692000247223866E-2</v>
      </c>
      <c r="G30" s="152">
        <f t="shared" si="7"/>
        <v>-2.2668838688151394E-2</v>
      </c>
      <c r="H30" s="152">
        <f t="shared" si="7"/>
        <v>2.5724957827937933E-2</v>
      </c>
      <c r="I30" s="152">
        <f t="shared" si="7"/>
        <v>4.4090295044736383E-2</v>
      </c>
      <c r="J30" s="175">
        <f t="shared" si="2"/>
        <v>1.836533721679845E-2</v>
      </c>
    </row>
    <row r="31" spans="1:10" x14ac:dyDescent="0.2">
      <c r="A31" s="13" t="s">
        <v>12</v>
      </c>
      <c r="C31" s="152">
        <f t="shared" ref="C31:I31" si="8">(C11/B11)-1</f>
        <v>2.8675290916106322E-2</v>
      </c>
      <c r="D31" s="152">
        <f t="shared" si="8"/>
        <v>7.482281404852742E-3</v>
      </c>
      <c r="E31" s="152">
        <f t="shared" si="8"/>
        <v>-9.2490986047969459E-3</v>
      </c>
      <c r="F31" s="152">
        <f t="shared" si="8"/>
        <v>1.5229430379746223E-3</v>
      </c>
      <c r="G31" s="152">
        <f t="shared" si="8"/>
        <v>4.0879199004679734E-3</v>
      </c>
      <c r="H31" s="152">
        <f t="shared" si="8"/>
        <v>4.1853512705530616E-2</v>
      </c>
      <c r="I31" s="152">
        <f t="shared" si="8"/>
        <v>6.1976138337234588E-2</v>
      </c>
      <c r="J31" s="175">
        <f t="shared" si="2"/>
        <v>2.0122625631703972E-2</v>
      </c>
    </row>
    <row r="32" spans="1:10" x14ac:dyDescent="0.2">
      <c r="A32" s="13" t="s">
        <v>13</v>
      </c>
      <c r="C32" s="152">
        <f t="shared" ref="C32:I32" si="9">(C12/B12)-1</f>
        <v>4.3307785111063701E-2</v>
      </c>
      <c r="D32" s="152">
        <f t="shared" si="9"/>
        <v>-2.6035201088342785E-2</v>
      </c>
      <c r="E32" s="152">
        <f t="shared" si="9"/>
        <v>3.6613472081572729E-2</v>
      </c>
      <c r="F32" s="152">
        <f t="shared" si="9"/>
        <v>5.5026864967745226E-2</v>
      </c>
      <c r="G32" s="152">
        <f t="shared" si="9"/>
        <v>6.6030205306682799E-2</v>
      </c>
      <c r="H32" s="152">
        <f t="shared" si="9"/>
        <v>4.2202054691945934E-2</v>
      </c>
      <c r="I32" s="152">
        <f t="shared" si="9"/>
        <v>7.0237958386021315E-2</v>
      </c>
      <c r="J32" s="175">
        <f t="shared" si="2"/>
        <v>2.8035903694075381E-2</v>
      </c>
    </row>
    <row r="33" spans="1:10" x14ac:dyDescent="0.2">
      <c r="A33" s="13" t="s">
        <v>14</v>
      </c>
      <c r="C33" s="152">
        <f t="shared" ref="C33:I33" si="10">(C13/B13)-1</f>
        <v>2.0559782284817585E-2</v>
      </c>
      <c r="D33" s="152">
        <f t="shared" si="10"/>
        <v>5.0996574275925521E-3</v>
      </c>
      <c r="E33" s="152">
        <f t="shared" si="10"/>
        <v>2.1031023664743076E-2</v>
      </c>
      <c r="F33" s="152">
        <f t="shared" si="10"/>
        <v>9.6350807981184783E-3</v>
      </c>
      <c r="G33" s="152">
        <f t="shared" si="10"/>
        <v>2.297490231439725E-2</v>
      </c>
      <c r="H33" s="152">
        <f t="shared" si="10"/>
        <v>3.0116610044991443E-2</v>
      </c>
      <c r="I33" s="152">
        <f t="shared" si="10"/>
        <v>2.5207237721722064E-2</v>
      </c>
      <c r="J33" s="175">
        <f t="shared" si="2"/>
        <v>-4.9093723232693787E-3</v>
      </c>
    </row>
    <row r="34" spans="1:10" x14ac:dyDescent="0.2">
      <c r="A34" s="13" t="s">
        <v>15</v>
      </c>
      <c r="C34" s="152">
        <f t="shared" ref="C34:I34" si="11">(C14/B14)-1</f>
        <v>3.6794028682788804E-2</v>
      </c>
      <c r="D34" s="152">
        <f t="shared" si="11"/>
        <v>1.5341964700417821E-2</v>
      </c>
      <c r="E34" s="152">
        <f t="shared" si="11"/>
        <v>4.1513587694595122E-2</v>
      </c>
      <c r="F34" s="152">
        <f t="shared" si="11"/>
        <v>6.938248898527255E-2</v>
      </c>
      <c r="G34" s="152">
        <f t="shared" si="11"/>
        <v>6.3918266762501119E-2</v>
      </c>
      <c r="H34" s="152">
        <f t="shared" si="11"/>
        <v>2.4730975244897646E-3</v>
      </c>
      <c r="I34" s="152">
        <f t="shared" si="11"/>
        <v>6.8847250803278026E-2</v>
      </c>
      <c r="J34" s="175">
        <f t="shared" si="2"/>
        <v>6.6374153278788262E-2</v>
      </c>
    </row>
    <row r="35" spans="1:10" x14ac:dyDescent="0.2">
      <c r="A35" s="13" t="s">
        <v>16</v>
      </c>
      <c r="C35" s="152">
        <f t="shared" ref="C35:I35" si="12">(C15/B15)-1</f>
        <v>1.8541735400857906E-2</v>
      </c>
      <c r="D35" s="152">
        <f t="shared" si="12"/>
        <v>2.7856957761078771E-3</v>
      </c>
      <c r="E35" s="152">
        <f t="shared" si="12"/>
        <v>-2.7564226801903846E-3</v>
      </c>
      <c r="F35" s="152">
        <f t="shared" si="12"/>
        <v>1.6411496685311278E-3</v>
      </c>
      <c r="G35" s="152">
        <f t="shared" si="12"/>
        <v>2.3671445510401901E-2</v>
      </c>
      <c r="H35" s="152">
        <f t="shared" si="12"/>
        <v>2.0428363835478525E-3</v>
      </c>
      <c r="I35" s="152">
        <f t="shared" si="12"/>
        <v>9.3526691887346747E-3</v>
      </c>
      <c r="J35" s="175">
        <f t="shared" si="2"/>
        <v>7.3098328051868222E-3</v>
      </c>
    </row>
    <row r="36" spans="1:10" x14ac:dyDescent="0.2">
      <c r="A36" s="13" t="s">
        <v>17</v>
      </c>
      <c r="C36" s="152">
        <f t="shared" ref="C36:I36" si="13">(C16/B16)-1</f>
        <v>1.1847405418213608E-2</v>
      </c>
      <c r="D36" s="152">
        <f t="shared" si="13"/>
        <v>-1.4870033564905238E-2</v>
      </c>
      <c r="E36" s="152">
        <f t="shared" si="13"/>
        <v>2.7316667326968025E-2</v>
      </c>
      <c r="F36" s="152">
        <f t="shared" si="13"/>
        <v>3.5479454696207835E-3</v>
      </c>
      <c r="G36" s="152">
        <f t="shared" si="13"/>
        <v>1.6408876933422967E-2</v>
      </c>
      <c r="H36" s="152">
        <f t="shared" si="13"/>
        <v>2.0718728142308906E-2</v>
      </c>
      <c r="I36" s="152">
        <f t="shared" si="13"/>
        <v>1.7149736086674583E-2</v>
      </c>
      <c r="J36" s="175">
        <f t="shared" si="2"/>
        <v>-3.5689920556343235E-3</v>
      </c>
    </row>
    <row r="37" spans="1:10" x14ac:dyDescent="0.2">
      <c r="A37" s="13" t="s">
        <v>18</v>
      </c>
      <c r="C37" s="152">
        <f t="shared" ref="C37:I37" si="14">(C17/B17)-1</f>
        <v>1.0529431664411337E-2</v>
      </c>
      <c r="D37" s="152">
        <f t="shared" si="14"/>
        <v>1.4436958614052031E-2</v>
      </c>
      <c r="E37" s="152">
        <f t="shared" si="14"/>
        <v>-9.0545334543353784E-3</v>
      </c>
      <c r="F37" s="152">
        <f t="shared" si="14"/>
        <v>5.3075241960662822E-3</v>
      </c>
      <c r="G37" s="152">
        <f t="shared" si="14"/>
        <v>1.1118012422360213E-2</v>
      </c>
      <c r="H37" s="152">
        <f t="shared" si="14"/>
        <v>1.1384810696807746E-2</v>
      </c>
      <c r="I37" s="152">
        <f t="shared" si="14"/>
        <v>2.7595003340554314E-2</v>
      </c>
      <c r="J37" s="175">
        <f t="shared" si="2"/>
        <v>1.6210192643746568E-2</v>
      </c>
    </row>
    <row r="38" spans="1:10" x14ac:dyDescent="0.2">
      <c r="A38" s="13" t="s">
        <v>19</v>
      </c>
      <c r="C38" s="152">
        <f t="shared" ref="C38:I38" si="15">(C18/B18)-1</f>
        <v>1.0553014176366782E-2</v>
      </c>
      <c r="D38" s="152">
        <f t="shared" si="15"/>
        <v>-2.9580494801003665E-3</v>
      </c>
      <c r="E38" s="152">
        <f t="shared" si="15"/>
        <v>-2.382450777667855E-3</v>
      </c>
      <c r="F38" s="152">
        <f t="shared" si="15"/>
        <v>8.1106655251650395E-4</v>
      </c>
      <c r="G38" s="152">
        <f t="shared" si="15"/>
        <v>-6.5282967898794286E-4</v>
      </c>
      <c r="H38" s="152">
        <f t="shared" si="15"/>
        <v>1.8696641362377031E-2</v>
      </c>
      <c r="I38" s="152">
        <f t="shared" si="15"/>
        <v>1.4174203392079088E-2</v>
      </c>
      <c r="J38" s="175">
        <f t="shared" si="2"/>
        <v>-4.5224379702979434E-3</v>
      </c>
    </row>
    <row r="39" spans="1:10" x14ac:dyDescent="0.2">
      <c r="A39" s="13" t="s">
        <v>20</v>
      </c>
      <c r="C39" s="152">
        <f t="shared" ref="C39:I39" si="16">(C19/B19)-1</f>
        <v>2.4034959941733547E-2</v>
      </c>
      <c r="D39" s="152">
        <f t="shared" si="16"/>
        <v>-1.3899613899613916E-2</v>
      </c>
      <c r="E39" s="152">
        <f t="shared" si="16"/>
        <v>1.1210485100770606E-2</v>
      </c>
      <c r="F39" s="152">
        <f t="shared" si="16"/>
        <v>6.8473609129815483E-3</v>
      </c>
      <c r="G39" s="152">
        <f t="shared" si="16"/>
        <v>6.0518965307858608E-3</v>
      </c>
      <c r="H39" s="152">
        <f t="shared" si="16"/>
        <v>6.0356100995875295E-3</v>
      </c>
      <c r="I39" s="152">
        <f t="shared" si="16"/>
        <v>4.0055994400560069E-2</v>
      </c>
      <c r="J39" s="175">
        <f t="shared" si="2"/>
        <v>3.4020384300972539E-2</v>
      </c>
    </row>
    <row r="40" spans="1:10" x14ac:dyDescent="0.2">
      <c r="A40" s="13" t="s">
        <v>21</v>
      </c>
      <c r="C40" s="152">
        <f t="shared" ref="C40:I40" si="17">(C20/B20)-1</f>
        <v>2.9055001320681395E-3</v>
      </c>
      <c r="D40" s="152">
        <f t="shared" si="17"/>
        <v>6.0777957860613796E-4</v>
      </c>
      <c r="E40" s="152">
        <f t="shared" si="17"/>
        <v>-1.5934399676047817E-2</v>
      </c>
      <c r="F40" s="152">
        <f t="shared" si="17"/>
        <v>-1.446412772874095E-2</v>
      </c>
      <c r="G40" s="152">
        <f t="shared" si="17"/>
        <v>-5.3444676409185599E-3</v>
      </c>
      <c r="H40" s="152">
        <f t="shared" si="17"/>
        <v>4.5714045839979844E-2</v>
      </c>
      <c r="I40" s="152">
        <f t="shared" si="17"/>
        <v>-5.1985066837944016E-3</v>
      </c>
      <c r="J40" s="175">
        <f t="shared" si="2"/>
        <v>-5.0912552523774246E-2</v>
      </c>
    </row>
    <row r="41" spans="1:10" x14ac:dyDescent="0.2">
      <c r="A41" s="13" t="s">
        <v>22</v>
      </c>
      <c r="C41" s="152">
        <f t="shared" ref="C41:I41" si="18">(C21/B21)-1</f>
        <v>-2.8632648804444161E-3</v>
      </c>
      <c r="D41" s="152">
        <f t="shared" si="18"/>
        <v>3.5750960331646375E-3</v>
      </c>
      <c r="E41" s="152">
        <f t="shared" si="18"/>
        <v>1.6997006101489465E-2</v>
      </c>
      <c r="F41" s="152">
        <f t="shared" si="18"/>
        <v>1.0974269158390948E-2</v>
      </c>
      <c r="G41" s="152">
        <f t="shared" si="18"/>
        <v>3.1220051603390919E-2</v>
      </c>
      <c r="H41" s="152">
        <f t="shared" si="18"/>
        <v>3.2633949315509225E-2</v>
      </c>
      <c r="I41" s="152">
        <f t="shared" si="18"/>
        <v>3.6327448944271312E-2</v>
      </c>
      <c r="J41" s="175">
        <f t="shared" si="2"/>
        <v>3.6934996287620869E-3</v>
      </c>
    </row>
    <row r="42" spans="1:10" x14ac:dyDescent="0.2">
      <c r="A42" s="158" t="s">
        <v>193</v>
      </c>
      <c r="B42" s="127"/>
      <c r="C42" s="168">
        <f t="shared" ref="C42:I42" si="19">(C22/B22)-1</f>
        <v>1.8927033024409345E-2</v>
      </c>
      <c r="D42" s="168">
        <f t="shared" si="19"/>
        <v>1.1840708612422812E-2</v>
      </c>
      <c r="E42" s="168">
        <f t="shared" si="19"/>
        <v>4.1509160954258606E-2</v>
      </c>
      <c r="F42" s="168">
        <f t="shared" si="19"/>
        <v>3.5791191997777139E-2</v>
      </c>
      <c r="G42" s="168">
        <f t="shared" si="19"/>
        <v>2.1912985162209742E-2</v>
      </c>
      <c r="H42" s="168">
        <f t="shared" si="19"/>
        <v>1.004068775429845E-2</v>
      </c>
      <c r="I42" s="168">
        <f t="shared" si="19"/>
        <v>4.4116691572997135E-2</v>
      </c>
      <c r="J42" s="168">
        <f t="shared" si="2"/>
        <v>3.4076003818698686E-2</v>
      </c>
    </row>
  </sheetData>
  <pageMargins left="0.7" right="0.7" top="0.75" bottom="0.75" header="0.3" footer="0.3"/>
  <extLst>
    <ext xmlns:x14="http://schemas.microsoft.com/office/spreadsheetml/2009/9/main" uri="{05C60535-1F16-4fd2-B633-F4F36F0B64E0}">
      <x14:sparklineGroups xmlns:xm="http://schemas.microsoft.com/office/excel/2006/main">
        <x14:sparklineGroup displayEmptyCellsAs="gap">
          <x14:colorSeries theme="4" tint="-0.499984740745262"/>
          <x14:colorNegative theme="5"/>
          <x14:colorAxis rgb="FF000000"/>
          <x14:colorMarkers theme="4" tint="-0.499984740745262"/>
          <x14:colorFirst theme="4" tint="0.39997558519241921"/>
          <x14:colorLast theme="4" tint="0.39997558519241921"/>
          <x14:colorHigh theme="4"/>
          <x14:colorLow theme="4"/>
          <x14:sparklines>
            <x14:sparkline>
              <xm:f>'All years 2 bed'!B4:I4</xm:f>
              <xm:sqref>J4</xm:sqref>
            </x14:sparkline>
            <x14:sparkline>
              <xm:f>'All years 2 bed'!B5:I5</xm:f>
              <xm:sqref>J5</xm:sqref>
            </x14:sparkline>
            <x14:sparkline>
              <xm:f>'All years 2 bed'!B6:I6</xm:f>
              <xm:sqref>J6</xm:sqref>
            </x14:sparkline>
            <x14:sparkline>
              <xm:f>'All years 2 bed'!B7:I7</xm:f>
              <xm:sqref>J7</xm:sqref>
            </x14:sparkline>
            <x14:sparkline>
              <xm:f>'All years 2 bed'!B8:I8</xm:f>
              <xm:sqref>J8</xm:sqref>
            </x14:sparkline>
            <x14:sparkline>
              <xm:f>'All years 2 bed'!B9:I9</xm:f>
              <xm:sqref>J9</xm:sqref>
            </x14:sparkline>
            <x14:sparkline>
              <xm:f>'All years 2 bed'!B10:I10</xm:f>
              <xm:sqref>J10</xm:sqref>
            </x14:sparkline>
            <x14:sparkline>
              <xm:f>'All years 2 bed'!B11:I11</xm:f>
              <xm:sqref>J11</xm:sqref>
            </x14:sparkline>
            <x14:sparkline>
              <xm:f>'All years 2 bed'!B12:I12</xm:f>
              <xm:sqref>J12</xm:sqref>
            </x14:sparkline>
            <x14:sparkline>
              <xm:f>'All years 2 bed'!B13:I13</xm:f>
              <xm:sqref>J13</xm:sqref>
            </x14:sparkline>
            <x14:sparkline>
              <xm:f>'All years 2 bed'!B14:I14</xm:f>
              <xm:sqref>J14</xm:sqref>
            </x14:sparkline>
            <x14:sparkline>
              <xm:f>'All years 2 bed'!B15:I15</xm:f>
              <xm:sqref>J15</xm:sqref>
            </x14:sparkline>
            <x14:sparkline>
              <xm:f>'All years 2 bed'!B16:I16</xm:f>
              <xm:sqref>J16</xm:sqref>
            </x14:sparkline>
            <x14:sparkline>
              <xm:f>'All years 2 bed'!B17:I17</xm:f>
              <xm:sqref>J17</xm:sqref>
            </x14:sparkline>
            <x14:sparkline>
              <xm:f>'All years 2 bed'!B18:I18</xm:f>
              <xm:sqref>J18</xm:sqref>
            </x14:sparkline>
            <x14:sparkline>
              <xm:f>'All years 2 bed'!B19:I19</xm:f>
              <xm:sqref>J19</xm:sqref>
            </x14:sparkline>
            <x14:sparkline>
              <xm:f>'All years 2 bed'!B20:I20</xm:f>
              <xm:sqref>J20</xm:sqref>
            </x14:sparkline>
            <x14:sparkline>
              <xm:f>'All years 2 bed'!B21:I21</xm:f>
              <xm:sqref>J21</xm:sqref>
            </x14:sparkline>
            <x14:sparkline>
              <xm:f>'All years 2 bed'!B22:I22</xm:f>
              <xm:sqref>J22</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59999389629810485"/>
  </sheetPr>
  <dimension ref="A1:N37"/>
  <sheetViews>
    <sheetView workbookViewId="0">
      <selection activeCell="F38" sqref="F38"/>
    </sheetView>
  </sheetViews>
  <sheetFormatPr defaultRowHeight="12.75" x14ac:dyDescent="0.2"/>
  <cols>
    <col min="1" max="1" width="38" customWidth="1"/>
    <col min="6" max="6" width="10.140625" customWidth="1"/>
    <col min="7" max="7" width="2.28515625" customWidth="1"/>
    <col min="8" max="8" width="38" customWidth="1"/>
    <col min="13" max="13" width="10.140625" customWidth="1"/>
  </cols>
  <sheetData>
    <row r="1" spans="1:14" ht="15" x14ac:dyDescent="0.25">
      <c r="A1" s="1" t="s">
        <v>217</v>
      </c>
      <c r="B1" s="2"/>
      <c r="C1" s="2"/>
      <c r="D1" s="2"/>
      <c r="E1" s="2"/>
      <c r="F1" s="2"/>
      <c r="H1" s="1" t="s">
        <v>218</v>
      </c>
      <c r="I1" s="2"/>
      <c r="J1" s="2"/>
      <c r="K1" s="2"/>
      <c r="L1" s="2"/>
      <c r="M1" s="2"/>
      <c r="N1" s="2"/>
    </row>
    <row r="2" spans="1:14" x14ac:dyDescent="0.2">
      <c r="A2" s="5"/>
      <c r="B2" s="161"/>
      <c r="C2" s="12"/>
      <c r="D2" s="162" t="s">
        <v>191</v>
      </c>
      <c r="E2" s="12"/>
      <c r="F2" s="49"/>
      <c r="G2" s="2"/>
      <c r="H2" s="5"/>
      <c r="I2" s="161"/>
      <c r="J2" s="12"/>
      <c r="K2" s="162" t="s">
        <v>191</v>
      </c>
      <c r="L2" s="12"/>
      <c r="M2" s="49"/>
      <c r="N2" s="2"/>
    </row>
    <row r="3" spans="1:14" s="127" customFormat="1" ht="14.25" customHeight="1" x14ac:dyDescent="0.2">
      <c r="A3" s="159"/>
      <c r="B3" s="160">
        <v>1</v>
      </c>
      <c r="C3" s="160">
        <v>2</v>
      </c>
      <c r="D3" s="160">
        <v>3</v>
      </c>
      <c r="E3" s="160">
        <v>4</v>
      </c>
      <c r="F3" s="20" t="s">
        <v>192</v>
      </c>
      <c r="G3" s="126"/>
      <c r="H3" s="159"/>
      <c r="I3" s="160">
        <v>1</v>
      </c>
      <c r="J3" s="160">
        <v>2</v>
      </c>
      <c r="K3" s="160">
        <v>3</v>
      </c>
      <c r="L3" s="160">
        <v>4</v>
      </c>
      <c r="M3" s="20" t="s">
        <v>192</v>
      </c>
      <c r="N3" s="126"/>
    </row>
    <row r="4" spans="1:14" x14ac:dyDescent="0.2">
      <c r="A4" s="13" t="s">
        <v>1</v>
      </c>
      <c r="B4" s="156">
        <f>VLOOKUP(A4,'Table 1, Chart 2'!$A$4:$F$23,6,FALSE)</f>
        <v>-0.11525615424037328</v>
      </c>
      <c r="C4" s="156">
        <f>VLOOKUP(A4,'Table 2, Chart 4'!$A$5:$F$23,6,FALSE)</f>
        <v>-9.5998091173000621E-2</v>
      </c>
      <c r="D4" s="156">
        <f>VLOOKUP(A4,'Table 3, Chart 6'!$A$4:$F$23,6,FALSE)</f>
        <v>-6.9236144707842784E-2</v>
      </c>
      <c r="E4" s="156">
        <f>VLOOKUP(A4,'Table 4, Chart 8'!$A$4:$F$23,6,FALSE)</f>
        <v>-9.4793739787660702E-2</v>
      </c>
      <c r="F4" s="157">
        <f>VLOOKUP(A4,'Table 5, Chart 10'!$A$4:$F$23,6,FALSE)</f>
        <v>-0.11333547796392074</v>
      </c>
      <c r="G4" s="2"/>
      <c r="H4" s="13" t="s">
        <v>1</v>
      </c>
      <c r="I4" s="156">
        <f>VLOOKUP(A4,'Table 1, Chart 2'!$A$4:$F$23,5,FALSE)</f>
        <v>-5.2947185230024285E-2</v>
      </c>
      <c r="J4" s="156">
        <f>VLOOKUP(A4,'Table 2, Chart 4'!$A$5:$F$23,5,FALSE)</f>
        <v>6.129976034112472E-2</v>
      </c>
      <c r="K4" s="156">
        <f>VLOOKUP(A4,'Table 3, Chart 6'!$A$4:$F$23,5,FALSE)</f>
        <v>0.16415883389137664</v>
      </c>
      <c r="L4" s="156">
        <f>VLOOKUP(A4,'Table 4, Chart 8'!$A$4:$F$23,5,FALSE)</f>
        <v>0.23870885700358202</v>
      </c>
      <c r="M4" s="157">
        <f>VLOOKUP(A4,'Table 5, Chart 10'!$A$4:$F$23,5,FALSE)</f>
        <v>9.1011509652274558E-2</v>
      </c>
      <c r="N4" s="2"/>
    </row>
    <row r="5" spans="1:14" x14ac:dyDescent="0.2">
      <c r="A5" s="13" t="s">
        <v>3</v>
      </c>
      <c r="B5" s="156">
        <f>VLOOKUP(A5,'Table 1, Chart 2'!$A$4:$F$23,6,FALSE)</f>
        <v>1.1689666044187863E-2</v>
      </c>
      <c r="C5" s="156">
        <f>VLOOKUP(A5,'Table 2, Chart 4'!$A$5:$F$23,6,FALSE)</f>
        <v>-1.6808003811338845E-2</v>
      </c>
      <c r="D5" s="156">
        <f>VLOOKUP(A5,'Table 3, Chart 6'!$A$4:$F$23,6,FALSE)</f>
        <v>-2.1429965910285453E-2</v>
      </c>
      <c r="E5" s="156">
        <f>VLOOKUP(A5,'Table 4, Chart 8'!$A$4:$F$23,6,FALSE)</f>
        <v>-8.4060815116785426E-3</v>
      </c>
      <c r="F5" s="157">
        <f>VLOOKUP(A5,'Table 5, Chart 10'!$A$4:$F$23,6,FALSE)</f>
        <v>-3.3791618353488095E-3</v>
      </c>
      <c r="G5" s="2"/>
      <c r="H5" s="13" t="s">
        <v>3</v>
      </c>
      <c r="I5" s="156">
        <f>VLOOKUP(A5,'Table 1, Chart 2'!$A$4:$F$23,5,FALSE)</f>
        <v>9.1844212950845439E-2</v>
      </c>
      <c r="J5" s="156">
        <f>VLOOKUP(A5,'Table 2, Chart 4'!$A$5:$F$23,5,FALSE)</f>
        <v>2.5644593761803502E-2</v>
      </c>
      <c r="K5" s="156">
        <f>VLOOKUP(A5,'Table 3, Chart 6'!$A$4:$F$23,5,FALSE)</f>
        <v>2.2084888791291668E-2</v>
      </c>
      <c r="L5" s="156">
        <f>VLOOKUP(A5,'Table 4, Chart 8'!$A$4:$F$23,5,FALSE)</f>
        <v>6.0990789146128987E-2</v>
      </c>
      <c r="M5" s="157">
        <f>VLOOKUP(A5,'Table 5, Chart 10'!$A$4:$F$23,5,FALSE)</f>
        <v>-4.6799746514575524E-2</v>
      </c>
      <c r="N5" s="2"/>
    </row>
    <row r="6" spans="1:14" x14ac:dyDescent="0.2">
      <c r="A6" s="13" t="s">
        <v>5</v>
      </c>
      <c r="B6" s="156">
        <f>VLOOKUP(A6,'Table 1, Chart 2'!$A$4:$F$23,6,FALSE)</f>
        <v>1.0129416261672075E-2</v>
      </c>
      <c r="C6" s="156">
        <f>VLOOKUP(A6,'Table 2, Chart 4'!$A$5:$F$23,6,FALSE)</f>
        <v>6.927359834261182E-3</v>
      </c>
      <c r="D6" s="156">
        <f>VLOOKUP(A6,'Table 3, Chart 6'!$A$4:$F$23,6,FALSE)</f>
        <v>1.8502522285951173E-2</v>
      </c>
      <c r="E6" s="156">
        <f>VLOOKUP(A6,'Table 4, Chart 8'!$A$4:$F$23,6,FALSE)</f>
        <v>-7.9337094499298821E-4</v>
      </c>
      <c r="F6" s="157">
        <f>VLOOKUP(A6,'Table 5, Chart 10'!$A$4:$F$23,6,FALSE)</f>
        <v>8.8920717333571542E-3</v>
      </c>
      <c r="G6" s="2"/>
      <c r="H6" s="13" t="s">
        <v>5</v>
      </c>
      <c r="I6" s="156">
        <f>VLOOKUP(A6,'Table 1, Chart 2'!$A$4:$F$23,5,FALSE)</f>
        <v>-1.4517074210217862E-2</v>
      </c>
      <c r="J6" s="156">
        <f>VLOOKUP(A6,'Table 2, Chart 4'!$A$5:$F$23,5,FALSE)</f>
        <v>4.5643421534220519E-3</v>
      </c>
      <c r="K6" s="156">
        <f>VLOOKUP(A6,'Table 3, Chart 6'!$A$4:$F$23,5,FALSE)</f>
        <v>6.0151051969070224E-2</v>
      </c>
      <c r="L6" s="156">
        <f>VLOOKUP(A6,'Table 4, Chart 8'!$A$4:$F$23,5,FALSE)</f>
        <v>0.19621138168482699</v>
      </c>
      <c r="M6" s="157">
        <f>VLOOKUP(A6,'Table 5, Chart 10'!$A$4:$F$23,5,FALSE)</f>
        <v>0.12068279748094146</v>
      </c>
      <c r="N6" s="2"/>
    </row>
    <row r="7" spans="1:14" x14ac:dyDescent="0.2">
      <c r="A7" s="13" t="s">
        <v>7</v>
      </c>
      <c r="B7" s="156">
        <f>VLOOKUP(A7,'Table 1, Chart 2'!$A$4:$F$23,6,FALSE)</f>
        <v>-2.0559531554977806E-3</v>
      </c>
      <c r="C7" s="156">
        <f>VLOOKUP(A7,'Table 2, Chart 4'!$A$5:$F$23,6,FALSE)</f>
        <v>1.4544966322808772E-2</v>
      </c>
      <c r="D7" s="156">
        <f>VLOOKUP(A7,'Table 3, Chart 6'!$A$4:$F$23,6,FALSE)</f>
        <v>2.3914693234224016E-2</v>
      </c>
      <c r="E7" s="156">
        <f>VLOOKUP(A7,'Table 4, Chart 8'!$A$4:$F$23,6,FALSE)</f>
        <v>8.7719298245614086E-2</v>
      </c>
      <c r="F7" s="157">
        <f>VLOOKUP(A7,'Table 5, Chart 10'!$A$4:$F$23,6,FALSE)</f>
        <v>2.5393368923854798E-2</v>
      </c>
      <c r="G7" s="2"/>
      <c r="H7" s="13" t="s">
        <v>7</v>
      </c>
      <c r="I7" s="156">
        <f>VLOOKUP(A7,'Table 1, Chart 2'!$A$4:$F$23,5,FALSE)</f>
        <v>6.8312252744191282E-2</v>
      </c>
      <c r="J7" s="156">
        <f>VLOOKUP(A7,'Table 2, Chart 4'!$A$5:$F$23,5,FALSE)</f>
        <v>4.1988416988417043E-2</v>
      </c>
      <c r="K7" s="156">
        <f>VLOOKUP(A7,'Table 3, Chart 6'!$A$4:$F$23,5,FALSE)</f>
        <v>5.3179352721013595E-2</v>
      </c>
      <c r="L7" s="156">
        <f>VLOOKUP(A7,'Table 4, Chart 8'!$A$4:$F$23,5,FALSE)</f>
        <v>0.13285382531286283</v>
      </c>
      <c r="M7" s="157">
        <f>VLOOKUP(A7,'Table 5, Chart 10'!$A$4:$F$23,5,FALSE)</f>
        <v>5.0633366920973089E-2</v>
      </c>
      <c r="N7" s="2"/>
    </row>
    <row r="8" spans="1:14" x14ac:dyDescent="0.2">
      <c r="A8" s="13" t="s">
        <v>9</v>
      </c>
      <c r="B8" s="156">
        <f>VLOOKUP(A8,'Table 1, Chart 2'!$A$4:$F$23,6,FALSE)</f>
        <v>2.7509526543822105E-2</v>
      </c>
      <c r="C8" s="156">
        <f>VLOOKUP(A8,'Table 2, Chart 4'!$A$5:$F$23,6,FALSE)</f>
        <v>1.648472415561586E-2</v>
      </c>
      <c r="D8" s="156">
        <f>VLOOKUP(A8,'Table 3, Chart 6'!$A$4:$F$23,6,FALSE)</f>
        <v>2.2205119434467901E-2</v>
      </c>
      <c r="E8" s="156">
        <f>VLOOKUP(A8,'Table 4, Chart 8'!$A$4:$F$23,6,FALSE)</f>
        <v>7.6545088202639944E-2</v>
      </c>
      <c r="F8" s="157">
        <f>VLOOKUP(A8,'Table 5, Chart 10'!$A$4:$F$23,6,FALSE)</f>
        <v>4.5617475990801903E-2</v>
      </c>
      <c r="G8" s="2"/>
      <c r="H8" s="13" t="s">
        <v>9</v>
      </c>
      <c r="I8" s="156">
        <f>VLOOKUP(A8,'Table 1, Chart 2'!$A$4:$F$23,5,FALSE)</f>
        <v>0.12201100122552511</v>
      </c>
      <c r="J8" s="156">
        <f>VLOOKUP(A8,'Table 2, Chart 4'!$A$5:$F$23,5,FALSE)</f>
        <v>0.11558718288907666</v>
      </c>
      <c r="K8" s="156">
        <f>VLOOKUP(A8,'Table 3, Chart 6'!$A$4:$F$23,5,FALSE)</f>
        <v>0.13390880920761417</v>
      </c>
      <c r="L8" s="156">
        <f>VLOOKUP(A8,'Table 4, Chart 8'!$A$4:$F$23,5,FALSE)</f>
        <v>0.29084028745054047</v>
      </c>
      <c r="M8" s="157">
        <f>VLOOKUP(A8,'Table 5, Chart 10'!$A$4:$F$23,5,FALSE)</f>
        <v>0.17632960511298768</v>
      </c>
      <c r="N8" s="2"/>
    </row>
    <row r="9" spans="1:14" x14ac:dyDescent="0.2">
      <c r="A9" s="13" t="s">
        <v>10</v>
      </c>
      <c r="B9" s="156">
        <f>VLOOKUP(A9,'Table 1, Chart 2'!$A$4:$F$23,6,FALSE)</f>
        <v>1.8583479495531519E-2</v>
      </c>
      <c r="C9" s="156">
        <f>VLOOKUP(A9,'Table 2, Chart 4'!$A$5:$F$23,6,FALSE)</f>
        <v>2.8134441087613205E-2</v>
      </c>
      <c r="D9" s="156">
        <f>VLOOKUP(A9,'Table 3, Chart 6'!$A$4:$F$23,6,FALSE)</f>
        <v>7.5222011429369573E-2</v>
      </c>
      <c r="E9" s="156">
        <f>VLOOKUP(A9,'Table 4, Chart 8'!$A$4:$F$23,6,FALSE)</f>
        <v>0.21520424785414449</v>
      </c>
      <c r="F9" s="157">
        <f>VLOOKUP(A9,'Table 5, Chart 10'!$A$4:$F$23,6,FALSE)</f>
        <v>0.18664942422562958</v>
      </c>
      <c r="G9" s="2"/>
      <c r="H9" s="13" t="s">
        <v>10</v>
      </c>
      <c r="I9" s="156">
        <f>VLOOKUP(A9,'Table 1, Chart 2'!$A$4:$F$23,5,FALSE)</f>
        <v>8.5033030094085804E-2</v>
      </c>
      <c r="J9" s="156">
        <f>VLOOKUP(A9,'Table 2, Chart 4'!$A$5:$F$23,5,FALSE)</f>
        <v>0.12438050660792954</v>
      </c>
      <c r="K9" s="156">
        <f>VLOOKUP(A9,'Table 3, Chart 6'!$A$4:$F$23,5,FALSE)</f>
        <v>0.2317271539425616</v>
      </c>
      <c r="L9" s="156">
        <f>VLOOKUP(A9,'Table 4, Chart 8'!$A$4:$F$23,5,FALSE)</f>
        <v>0.36688131502215482</v>
      </c>
      <c r="M9" s="157">
        <f>VLOOKUP(A9,'Table 5, Chart 10'!$A$4:$F$23,5,FALSE)</f>
        <v>0.28312691436942328</v>
      </c>
      <c r="N9" s="2"/>
    </row>
    <row r="10" spans="1:14" x14ac:dyDescent="0.2">
      <c r="A10" s="13" t="s">
        <v>11</v>
      </c>
      <c r="B10" s="156">
        <f>VLOOKUP(A10,'Table 1, Chart 2'!$A$4:$F$23,6,FALSE)</f>
        <v>2.1601489757914205E-2</v>
      </c>
      <c r="C10" s="156">
        <f>VLOOKUP(A10,'Table 2, Chart 4'!$A$5:$F$23,6,FALSE)</f>
        <v>4.4090295044736383E-2</v>
      </c>
      <c r="D10" s="156">
        <f>VLOOKUP(A10,'Table 3, Chart 6'!$A$4:$F$23,6,FALSE)</f>
        <v>6.4748784440842755E-2</v>
      </c>
      <c r="E10" s="156">
        <f>VLOOKUP(A10,'Table 4, Chart 8'!$A$4:$F$23,6,FALSE)</f>
        <v>1.8296067677687322E-2</v>
      </c>
      <c r="F10" s="157">
        <f>VLOOKUP(A10,'Table 5, Chart 10'!$A$4:$F$23,6,FALSE)</f>
        <v>-5.5629535016441634E-2</v>
      </c>
      <c r="G10" s="2"/>
      <c r="H10" s="13" t="s">
        <v>11</v>
      </c>
      <c r="I10" s="156">
        <f>VLOOKUP(A10,'Table 1, Chart 2'!$A$4:$F$23,5,FALSE)</f>
        <v>8.564869785482454E-2</v>
      </c>
      <c r="J10" s="156">
        <f>VLOOKUP(A10,'Table 2, Chart 4'!$A$5:$F$23,5,FALSE)</f>
        <v>0.14935666716955098</v>
      </c>
      <c r="K10" s="156">
        <f>VLOOKUP(A10,'Table 3, Chart 6'!$A$4:$F$23,5,FALSE)</f>
        <v>0.16683243934496117</v>
      </c>
      <c r="L10" s="156">
        <f>VLOOKUP(A10,'Table 4, Chart 8'!$A$4:$F$23,5,FALSE)</f>
        <v>0.18609613221088583</v>
      </c>
      <c r="M10" s="157">
        <f>VLOOKUP(A10,'Table 5, Chart 10'!$A$4:$F$23,5,FALSE)</f>
        <v>0.28389861819256623</v>
      </c>
      <c r="N10" s="2"/>
    </row>
    <row r="11" spans="1:14" x14ac:dyDescent="0.2">
      <c r="A11" s="13" t="s">
        <v>12</v>
      </c>
      <c r="B11" s="156">
        <f>VLOOKUP(A11,'Table 1, Chart 2'!$A$4:$F$23,6,FALSE)</f>
        <v>1.7790537887711011E-2</v>
      </c>
      <c r="C11" s="156">
        <f>VLOOKUP(A11,'Table 2, Chart 4'!$A$5:$F$23,6,FALSE)</f>
        <v>6.1976138337234588E-2</v>
      </c>
      <c r="D11" s="156">
        <f>VLOOKUP(A11,'Table 3, Chart 6'!$A$4:$F$23,6,FALSE)</f>
        <v>0.10925745641207185</v>
      </c>
      <c r="E11" s="156">
        <f>VLOOKUP(A11,'Table 4, Chart 8'!$A$4:$F$23,6,FALSE)</f>
        <v>4.0887139706441644E-2</v>
      </c>
      <c r="F11" s="157">
        <f>VLOOKUP(A11,'Table 5, Chart 10'!$A$4:$F$23,6,FALSE)</f>
        <v>1.7554858934169415E-2</v>
      </c>
      <c r="G11" s="2"/>
      <c r="H11" s="13" t="s">
        <v>12</v>
      </c>
      <c r="I11" s="156">
        <f>VLOOKUP(A11,'Table 1, Chart 2'!$A$4:$F$23,5,FALSE)</f>
        <v>7.2311271975180835E-2</v>
      </c>
      <c r="J11" s="156">
        <f>VLOOKUP(A11,'Table 2, Chart 4'!$A$5:$F$23,5,FALSE)</f>
        <v>0.14244227371499352</v>
      </c>
      <c r="K11" s="156">
        <f>VLOOKUP(A11,'Table 3, Chart 6'!$A$4:$F$23,5,FALSE)</f>
        <v>0.17000653452406889</v>
      </c>
      <c r="L11" s="156">
        <f>VLOOKUP(A11,'Table 4, Chart 8'!$A$4:$F$23,5,FALSE)</f>
        <v>0.27751201754795352</v>
      </c>
      <c r="M11" s="157">
        <f>VLOOKUP(A11,'Table 5, Chart 10'!$A$4:$F$23,5,FALSE)</f>
        <v>0.29543228240757546</v>
      </c>
      <c r="N11" s="2"/>
    </row>
    <row r="12" spans="1:14" x14ac:dyDescent="0.2">
      <c r="A12" s="13" t="s">
        <v>13</v>
      </c>
      <c r="B12" s="156">
        <f>VLOOKUP(A12,'Table 1, Chart 2'!$A$4:$F$23,6,FALSE)</f>
        <v>5.5804472818875794E-2</v>
      </c>
      <c r="C12" s="156">
        <f>VLOOKUP(A12,'Table 2, Chart 4'!$A$5:$F$23,6,FALSE)</f>
        <v>7.0237958386021315E-2</v>
      </c>
      <c r="D12" s="156">
        <f>VLOOKUP(A12,'Table 3, Chart 6'!$A$4:$F$23,6,FALSE)</f>
        <v>5.4280000437124887E-2</v>
      </c>
      <c r="E12" s="156">
        <f>VLOOKUP(A12,'Table 4, Chart 8'!$A$4:$F$23,6,FALSE)</f>
        <v>0.17267039639237525</v>
      </c>
      <c r="F12" s="157">
        <f>VLOOKUP(A12,'Table 5, Chart 10'!$A$4:$F$23,6,FALSE)</f>
        <v>3.608759908638981E-2</v>
      </c>
      <c r="G12" s="2"/>
      <c r="H12" s="13" t="s">
        <v>13</v>
      </c>
      <c r="I12" s="156">
        <f>VLOOKUP(A12,'Table 1, Chart 2'!$A$4:$F$23,5,FALSE)</f>
        <v>0.25600494120876593</v>
      </c>
      <c r="J12" s="156">
        <f>VLOOKUP(A12,'Table 2, Chart 4'!$A$5:$F$23,5,FALSE)</f>
        <v>0.32141082960755085</v>
      </c>
      <c r="K12" s="156">
        <f>VLOOKUP(A12,'Table 3, Chart 6'!$A$4:$F$23,5,FALSE)</f>
        <v>0.32484653730482416</v>
      </c>
      <c r="L12" s="156">
        <f>VLOOKUP(A12,'Table 4, Chart 8'!$A$4:$F$23,5,FALSE)</f>
        <v>0.42790880724144698</v>
      </c>
      <c r="M12" s="157">
        <f>VLOOKUP(A12,'Table 5, Chart 10'!$A$4:$F$23,5,FALSE)</f>
        <v>0.23149153625039909</v>
      </c>
      <c r="N12" s="2"/>
    </row>
    <row r="13" spans="1:14" x14ac:dyDescent="0.2">
      <c r="A13" s="13" t="s">
        <v>14</v>
      </c>
      <c r="B13" s="156">
        <f>VLOOKUP(A13,'Table 1, Chart 2'!$A$4:$F$23,6,FALSE)</f>
        <v>2.1454940282301882E-2</v>
      </c>
      <c r="C13" s="156">
        <f>VLOOKUP(A13,'Table 2, Chart 4'!$A$5:$F$23,6,FALSE)</f>
        <v>2.5207237721722064E-2</v>
      </c>
      <c r="D13" s="156">
        <f>VLOOKUP(A13,'Table 3, Chart 6'!$A$4:$F$23,6,FALSE)</f>
        <v>3.0651283959806541E-2</v>
      </c>
      <c r="E13" s="156">
        <f>VLOOKUP(A13,'Table 4, Chart 8'!$A$4:$F$23,6,FALSE)</f>
        <v>6.6020645129913902E-3</v>
      </c>
      <c r="F13" s="157">
        <f>VLOOKUP(A13,'Table 5, Chart 10'!$A$4:$F$23,6,FALSE)</f>
        <v>2.3388887151746474E-2</v>
      </c>
      <c r="G13" s="2"/>
      <c r="H13" s="13" t="s">
        <v>14</v>
      </c>
      <c r="I13" s="156">
        <f>VLOOKUP(A13,'Table 1, Chart 2'!$A$4:$F$23,5,FALSE)</f>
        <v>0.13341847184405187</v>
      </c>
      <c r="J13" s="156">
        <f>VLOOKUP(A13,'Table 2, Chart 4'!$A$5:$F$23,5,FALSE)</f>
        <v>0.14238890764982814</v>
      </c>
      <c r="K13" s="156">
        <f>VLOOKUP(A13,'Table 3, Chart 6'!$A$4:$F$23,5,FALSE)</f>
        <v>0.16404660625115608</v>
      </c>
      <c r="L13" s="156">
        <f>VLOOKUP(A13,'Table 4, Chart 8'!$A$4:$F$23,5,FALSE)</f>
        <v>0.10286673416102743</v>
      </c>
      <c r="M13" s="157">
        <f>VLOOKUP(A13,'Table 5, Chart 10'!$A$4:$F$23,5,FALSE)</f>
        <v>0.13891498764658805</v>
      </c>
      <c r="N13" s="2"/>
    </row>
    <row r="14" spans="1:14" x14ac:dyDescent="0.2">
      <c r="A14" s="13" t="s">
        <v>15</v>
      </c>
      <c r="B14" s="156">
        <f>VLOOKUP(A14,'Table 1, Chart 2'!$A$4:$F$23,6,FALSE)</f>
        <v>7.8646694847760878E-2</v>
      </c>
      <c r="C14" s="156">
        <f>VLOOKUP(A14,'Table 2, Chart 4'!$A$5:$F$23,6,FALSE)</f>
        <v>6.8847250803278026E-2</v>
      </c>
      <c r="D14" s="156">
        <f>VLOOKUP(A14,'Table 3, Chart 6'!$A$4:$F$23,6,FALSE)</f>
        <v>2.8912237774818994E-2</v>
      </c>
      <c r="E14" s="156">
        <f>VLOOKUP(A14,'Table 4, Chart 8'!$A$4:$F$23,6,FALSE)</f>
        <v>5.2859183241642071E-2</v>
      </c>
      <c r="F14" s="157">
        <f>VLOOKUP(A14,'Table 5, Chart 10'!$A$4:$F$23,6,FALSE)</f>
        <v>6.0566519871690261E-2</v>
      </c>
      <c r="G14" s="2"/>
      <c r="H14" s="13" t="s">
        <v>15</v>
      </c>
      <c r="I14" s="156">
        <f>VLOOKUP(A14,'Table 1, Chart 2'!$A$4:$F$23,5,FALSE)</f>
        <v>0.35342839572603579</v>
      </c>
      <c r="J14" s="156">
        <f>VLOOKUP(A14,'Table 2, Chart 4'!$A$5:$F$23,5,FALSE)</f>
        <v>0.33659388120570033</v>
      </c>
      <c r="K14" s="156">
        <f>VLOOKUP(A14,'Table 3, Chart 6'!$A$4:$F$23,5,FALSE)</f>
        <v>0.24638218115247157</v>
      </c>
      <c r="L14" s="156">
        <f>VLOOKUP(A14,'Table 4, Chart 8'!$A$4:$F$23,5,FALSE)</f>
        <v>0.23365977624198098</v>
      </c>
      <c r="M14" s="157">
        <f>VLOOKUP(A14,'Table 5, Chart 10'!$A$4:$F$23,5,FALSE)</f>
        <v>0.21975926215413466</v>
      </c>
      <c r="N14" s="2"/>
    </row>
    <row r="15" spans="1:14" x14ac:dyDescent="0.2">
      <c r="A15" s="13" t="s">
        <v>16</v>
      </c>
      <c r="B15" s="156">
        <f>VLOOKUP(A15,'Table 1, Chart 2'!$A$4:$F$23,6,FALSE)</f>
        <v>2.23941261308509E-2</v>
      </c>
      <c r="C15" s="156">
        <f>VLOOKUP(A15,'Table 2, Chart 4'!$A$5:$F$23,6,FALSE)</f>
        <v>9.3526691887346747E-3</v>
      </c>
      <c r="D15" s="156">
        <f>VLOOKUP(A15,'Table 3, Chart 6'!$A$4:$F$23,6,FALSE)</f>
        <v>-1.599957476213254E-2</v>
      </c>
      <c r="E15" s="156">
        <f>VLOOKUP(A15,'Table 4, Chart 8'!$A$4:$F$23,6,FALSE)</f>
        <v>8.0179742530969156E-2</v>
      </c>
      <c r="F15" s="157">
        <f>VLOOKUP(A15,'Table 5, Chart 10'!$A$4:$F$23,6,FALSE)</f>
        <v>8.357294661832726E-2</v>
      </c>
      <c r="G15" s="2"/>
      <c r="H15" s="13" t="s">
        <v>16</v>
      </c>
      <c r="I15" s="156">
        <f>VLOOKUP(A15,'Table 1, Chart 2'!$A$4:$F$23,5,FALSE)</f>
        <v>4.4833315467895707E-2</v>
      </c>
      <c r="J15" s="156">
        <f>VLOOKUP(A15,'Table 2, Chart 4'!$A$5:$F$23,5,FALSE)</f>
        <v>5.6307049378643059E-2</v>
      </c>
      <c r="K15" s="156">
        <f>VLOOKUP(A15,'Table 3, Chart 6'!$A$4:$F$23,5,FALSE)</f>
        <v>1.2469919054911349E-2</v>
      </c>
      <c r="L15" s="156">
        <f>VLOOKUP(A15,'Table 4, Chart 8'!$A$4:$F$23,5,FALSE)</f>
        <v>0.14579066022544285</v>
      </c>
      <c r="M15" s="157">
        <f>VLOOKUP(A15,'Table 5, Chart 10'!$A$4:$F$23,5,FALSE)</f>
        <v>0.16781191053624367</v>
      </c>
      <c r="N15" s="2"/>
    </row>
    <row r="16" spans="1:14" x14ac:dyDescent="0.2">
      <c r="A16" s="13" t="s">
        <v>17</v>
      </c>
      <c r="B16" s="156">
        <f>VLOOKUP(A16,'Table 1, Chart 2'!$A$4:$F$23,6,FALSE)</f>
        <v>1.9576136224427332E-2</v>
      </c>
      <c r="C16" s="156">
        <f>VLOOKUP(A16,'Table 2, Chart 4'!$A$5:$F$23,6,FALSE)</f>
        <v>1.7149736086674583E-2</v>
      </c>
      <c r="D16" s="156">
        <f>VLOOKUP(A16,'Table 3, Chart 6'!$A$4:$F$23,6,FALSE)</f>
        <v>7.8468092406221324E-2</v>
      </c>
      <c r="E16" s="156">
        <f>VLOOKUP(A16,'Table 4, Chart 8'!$A$4:$F$23,6,FALSE)</f>
        <v>3.7326627637424004E-4</v>
      </c>
      <c r="F16" s="157">
        <f>VLOOKUP(A16,'Table 5, Chart 10'!$A$4:$F$23,6,FALSE)</f>
        <v>6.7834229235304244E-2</v>
      </c>
      <c r="G16" s="2"/>
      <c r="H16" s="13" t="s">
        <v>17</v>
      </c>
      <c r="I16" s="156">
        <f>VLOOKUP(A16,'Table 1, Chart 2'!$A$4:$F$23,5,FALSE)</f>
        <v>0.10253285290377279</v>
      </c>
      <c r="J16" s="156">
        <f>VLOOKUP(A16,'Table 2, Chart 4'!$A$5:$F$23,5,FALSE)</f>
        <v>8.4452254956164596E-2</v>
      </c>
      <c r="K16" s="156">
        <f>VLOOKUP(A16,'Table 3, Chart 6'!$A$4:$F$23,5,FALSE)</f>
        <v>0.16552597833979643</v>
      </c>
      <c r="L16" s="156">
        <f>VLOOKUP(A16,'Table 4, Chart 8'!$A$4:$F$23,5,FALSE)</f>
        <v>0.18766180758017481</v>
      </c>
      <c r="M16" s="157">
        <f>VLOOKUP(A16,'Table 5, Chart 10'!$A$4:$F$23,5,FALSE)</f>
        <v>0.17585732834338974</v>
      </c>
      <c r="N16" s="2"/>
    </row>
    <row r="17" spans="1:14" x14ac:dyDescent="0.2">
      <c r="A17" s="13" t="s">
        <v>18</v>
      </c>
      <c r="B17" s="156">
        <f>VLOOKUP(A17,'Table 1, Chart 2'!$A$4:$F$23,6,FALSE)</f>
        <v>-1.2742594484167591E-2</v>
      </c>
      <c r="C17" s="156">
        <f>VLOOKUP(A17,'Table 2, Chart 4'!$A$5:$F$23,6,FALSE)</f>
        <v>2.7595003340554314E-2</v>
      </c>
      <c r="D17" s="156">
        <f>VLOOKUP(A17,'Table 3, Chart 6'!$A$4:$F$23,6,FALSE)</f>
        <v>1.3061732234489254E-2</v>
      </c>
      <c r="E17" s="156">
        <f>VLOOKUP(A17,'Table 4, Chart 8'!$A$4:$F$23,6,FALSE)</f>
        <v>7.9529328287606393E-2</v>
      </c>
      <c r="F17" s="157">
        <f>VLOOKUP(A17,'Table 5, Chart 10'!$A$4:$F$23,6,FALSE)</f>
        <v>5.9204683748315112E-4</v>
      </c>
      <c r="G17" s="2"/>
      <c r="H17" s="13" t="s">
        <v>18</v>
      </c>
      <c r="I17" s="156">
        <f>VLOOKUP(A17,'Table 1, Chart 2'!$A$4:$F$23,5,FALSE)</f>
        <v>3.2639760677368512E-2</v>
      </c>
      <c r="J17" s="156">
        <f>VLOOKUP(A17,'Table 2, Chart 4'!$A$5:$F$23,5,FALSE)</f>
        <v>7.3156292286874258E-2</v>
      </c>
      <c r="K17" s="156">
        <f>VLOOKUP(A17,'Table 3, Chart 6'!$A$4:$F$23,5,FALSE)</f>
        <v>6.5221301155965472E-2</v>
      </c>
      <c r="L17" s="156">
        <f>VLOOKUP(A17,'Table 4, Chart 8'!$A$4:$F$23,5,FALSE)</f>
        <v>0.31395739372421083</v>
      </c>
      <c r="M17" s="157">
        <f>VLOOKUP(A17,'Table 5, Chart 10'!$A$4:$F$23,5,FALSE)</f>
        <v>2.6834537230810751E-2</v>
      </c>
      <c r="N17" s="2"/>
    </row>
    <row r="18" spans="1:14" x14ac:dyDescent="0.2">
      <c r="A18" s="13" t="s">
        <v>19</v>
      </c>
      <c r="B18" s="156">
        <f>VLOOKUP(A18,'Table 1, Chart 2'!$A$4:$F$23,6,FALSE)</f>
        <v>2.0803740530302983E-2</v>
      </c>
      <c r="C18" s="156">
        <f>VLOOKUP(A18,'Table 2, Chart 4'!$A$5:$F$23,6,FALSE)</f>
        <v>1.4174203392079088E-2</v>
      </c>
      <c r="D18" s="156">
        <f>VLOOKUP(A18,'Table 3, Chart 6'!$A$4:$F$23,6,FALSE)</f>
        <v>3.6265728886202497E-2</v>
      </c>
      <c r="E18" s="156">
        <f>VLOOKUP(A18,'Table 4, Chart 8'!$A$4:$F$23,6,FALSE)</f>
        <v>1.4031577809019202E-2</v>
      </c>
      <c r="F18" s="157">
        <f>VLOOKUP(A18,'Table 5, Chart 10'!$A$4:$F$23,6,FALSE)</f>
        <v>0.15528088224409742</v>
      </c>
      <c r="G18" s="2"/>
      <c r="H18" s="13" t="s">
        <v>19</v>
      </c>
      <c r="I18" s="156">
        <f>VLOOKUP(A18,'Table 1, Chart 2'!$A$4:$F$23,5,FALSE)</f>
        <v>2.6056694131294744E-2</v>
      </c>
      <c r="J18" s="156">
        <f>VLOOKUP(A18,'Table 2, Chart 4'!$A$5:$F$23,5,FALSE)</f>
        <v>3.863399610489604E-2</v>
      </c>
      <c r="K18" s="156">
        <f>VLOOKUP(A18,'Table 3, Chart 6'!$A$4:$F$23,5,FALSE)</f>
        <v>9.8667857697685157E-2</v>
      </c>
      <c r="L18" s="156">
        <f>VLOOKUP(A18,'Table 4, Chart 8'!$A$4:$F$23,5,FALSE)</f>
        <v>8.7679614888279911E-2</v>
      </c>
      <c r="M18" s="157">
        <f>VLOOKUP(A18,'Table 5, Chart 10'!$A$4:$F$23,5,FALSE)</f>
        <v>0.22121816688182139</v>
      </c>
      <c r="N18" s="2"/>
    </row>
    <row r="19" spans="1:14" x14ac:dyDescent="0.2">
      <c r="A19" s="13" t="s">
        <v>20</v>
      </c>
      <c r="B19" s="156">
        <f>VLOOKUP(A19,'Table 1, Chart 2'!$A$4:$F$23,6,FALSE)</f>
        <v>2.7532808398950115E-2</v>
      </c>
      <c r="C19" s="156">
        <f>VLOOKUP(A19,'Table 2, Chart 4'!$A$5:$F$23,6,FALSE)</f>
        <v>4.0055994400560069E-2</v>
      </c>
      <c r="D19" s="156">
        <f>VLOOKUP(A19,'Table 3, Chart 6'!$A$4:$F$23,6,FALSE)</f>
        <v>3.9178108014703561E-2</v>
      </c>
      <c r="E19" s="156">
        <f>VLOOKUP(A19,'Table 4, Chart 8'!$A$4:$F$23,6,FALSE)</f>
        <v>7.2972206188794519E-2</v>
      </c>
      <c r="F19" s="157">
        <f>VLOOKUP(A19,'Table 5, Chart 10'!$A$4:$F$23,6,FALSE)</f>
        <v>0.17794350999682629</v>
      </c>
      <c r="G19" s="2"/>
      <c r="H19" s="13" t="s">
        <v>20</v>
      </c>
      <c r="I19" s="156">
        <f>VLOOKUP(A19,'Table 1, Chart 2'!$A$4:$F$23,5,FALSE)</f>
        <v>2.3583549036525708E-2</v>
      </c>
      <c r="J19" s="156">
        <f>VLOOKUP(A19,'Table 2, Chart 4'!$A$5:$F$23,5,FALSE)</f>
        <v>8.2259910519196788E-2</v>
      </c>
      <c r="K19" s="156">
        <f>VLOOKUP(A19,'Table 3, Chart 6'!$A$4:$F$23,5,FALSE)</f>
        <v>5.5257784583971459E-2</v>
      </c>
      <c r="L19" s="156">
        <f>VLOOKUP(A19,'Table 4, Chart 8'!$A$4:$F$23,5,FALSE)</f>
        <v>0.1866999924259638</v>
      </c>
      <c r="M19" s="157">
        <f>VLOOKUP(A19,'Table 5, Chart 10'!$A$4:$F$23,5,FALSE)</f>
        <v>0.20092535671530731</v>
      </c>
      <c r="N19" s="2"/>
    </row>
    <row r="20" spans="1:14" x14ac:dyDescent="0.2">
      <c r="A20" s="13" t="s">
        <v>21</v>
      </c>
      <c r="B20" s="156">
        <f>VLOOKUP(A20,'Table 1, Chart 2'!$A$4:$F$23,6,FALSE)</f>
        <v>-4.4703061785126286E-3</v>
      </c>
      <c r="C20" s="156">
        <f>VLOOKUP(A20,'Table 2, Chart 4'!$A$5:$F$23,6,FALSE)</f>
        <v>-5.1985066837944016E-3</v>
      </c>
      <c r="D20" s="156">
        <f>VLOOKUP(A20,'Table 3, Chart 6'!$A$4:$F$23,6,FALSE)</f>
        <v>4.966979492526935E-2</v>
      </c>
      <c r="E20" s="156">
        <f>VLOOKUP(A20,'Table 4, Chart 8'!$A$4:$F$23,6,FALSE)</f>
        <v>-2.2614451185879791E-2</v>
      </c>
      <c r="F20" s="157">
        <f>VLOOKUP(A20,'Table 5, Chart 10'!$A$4:$F$23,6,FALSE)</f>
        <v>2.7694122760719031E-2</v>
      </c>
      <c r="G20" s="2"/>
      <c r="H20" s="13" t="s">
        <v>21</v>
      </c>
      <c r="I20" s="156">
        <f>VLOOKUP(A20,'Table 1, Chart 2'!$A$4:$F$23,5,FALSE)</f>
        <v>4.5106340086684682E-3</v>
      </c>
      <c r="J20" s="156">
        <f>VLOOKUP(A20,'Table 2, Chart 4'!$A$5:$F$23,5,FALSE)</f>
        <v>7.0300912286405115E-3</v>
      </c>
      <c r="K20" s="156">
        <f>VLOOKUP(A20,'Table 3, Chart 6'!$A$4:$F$23,5,FALSE)</f>
        <v>2.1859032923899457E-2</v>
      </c>
      <c r="L20" s="156">
        <f>VLOOKUP(A20,'Table 4, Chart 8'!$A$4:$F$23,5,FALSE)</f>
        <v>7.9106022775714102E-2</v>
      </c>
      <c r="M20" s="157">
        <f>VLOOKUP(A20,'Table 5, Chart 10'!$A$4:$F$23,5,FALSE)</f>
        <v>0.14579943923292604</v>
      </c>
      <c r="N20" s="2"/>
    </row>
    <row r="21" spans="1:14" x14ac:dyDescent="0.2">
      <c r="A21" s="13" t="s">
        <v>22</v>
      </c>
      <c r="B21" s="156">
        <f>VLOOKUP(A21,'Table 1, Chart 2'!$A$4:$F$23,6,FALSE)</f>
        <v>1.5450424567452048E-2</v>
      </c>
      <c r="C21" s="156">
        <f>VLOOKUP(A21,'Table 2, Chart 4'!$A$5:$F$23,6,FALSE)</f>
        <v>3.6327448944271312E-2</v>
      </c>
      <c r="D21" s="156">
        <f>VLOOKUP(A21,'Table 3, Chart 6'!$A$4:$F$23,6,FALSE)</f>
        <v>2.6081793431037559E-2</v>
      </c>
      <c r="E21" s="156">
        <f>VLOOKUP(A21,'Table 4, Chart 8'!$A$4:$F$23,6,FALSE)</f>
        <v>5.9511262264622555E-2</v>
      </c>
      <c r="F21" s="157">
        <f>VLOOKUP(A21,'Table 5, Chart 10'!$A$4:$F$23,6,FALSE)</f>
        <v>4.1907514450867156E-2</v>
      </c>
      <c r="G21" s="2"/>
      <c r="H21" s="13" t="s">
        <v>22</v>
      </c>
      <c r="I21" s="156">
        <f>VLOOKUP(A21,'Table 1, Chart 2'!$A$4:$F$23,5,FALSE)</f>
        <v>0.11436778924751256</v>
      </c>
      <c r="J21" s="156">
        <f>VLOOKUP(A21,'Table 2, Chart 4'!$A$5:$F$23,5,FALSE)</f>
        <v>0.13542674023930057</v>
      </c>
      <c r="K21" s="156">
        <f>VLOOKUP(A21,'Table 3, Chart 6'!$A$4:$F$23,5,FALSE)</f>
        <v>0.15026705846063915</v>
      </c>
      <c r="L21" s="156">
        <f>VLOOKUP(A21,'Table 4, Chart 8'!$A$4:$F$23,5,FALSE)</f>
        <v>0.16891835193421167</v>
      </c>
      <c r="M21" s="157">
        <f>VLOOKUP(A21,'Table 5, Chart 10'!$A$4:$F$23,5,FALSE)</f>
        <v>0.18981165919282517</v>
      </c>
      <c r="N21" s="2"/>
    </row>
    <row r="22" spans="1:14" x14ac:dyDescent="0.2">
      <c r="A22" s="158" t="s">
        <v>0</v>
      </c>
      <c r="B22" s="194">
        <f>VLOOKUP(A22,'Table 1, Chart 2'!$A$4:$F$23,6,FALSE)</f>
        <v>4.0263299970929145E-2</v>
      </c>
      <c r="C22" s="192">
        <f>VLOOKUP(A22,'Table 2, Chart 4'!$A$5:$F$23,6,FALSE)</f>
        <v>4.4116691572997135E-2</v>
      </c>
      <c r="D22" s="192">
        <f>VLOOKUP(A22,'Table 3, Chart 6'!$A$4:$F$23,6,FALSE)</f>
        <v>4.566950053134966E-2</v>
      </c>
      <c r="E22" s="192">
        <f>VLOOKUP(A22,'Table 4, Chart 8'!$A$4:$F$23,6,FALSE)</f>
        <v>4.8711311818482095E-2</v>
      </c>
      <c r="F22" s="193">
        <f>VLOOKUP(A22,'Table 5, Chart 10'!$A$4:$F$23,6,FALSE)</f>
        <v>2.9777332704995274E-2</v>
      </c>
      <c r="G22" s="2"/>
      <c r="H22" s="158" t="s">
        <v>0</v>
      </c>
      <c r="I22" s="192">
        <f>VLOOKUP(A22,'Table 1, Chart 2'!$A$4:$F$23,5,FALSE)</f>
        <v>0.14956745221322199</v>
      </c>
      <c r="J22" s="192">
        <f>VLOOKUP(A22,'Table 2, Chart 4'!$A$5:$F$23,5,FALSE)</f>
        <v>0.19864993380200269</v>
      </c>
      <c r="K22" s="192">
        <f>VLOOKUP(A22,'Table 3, Chart 6'!$A$4:$F$23,5,FALSE)</f>
        <v>0.15949329798202982</v>
      </c>
      <c r="L22" s="192">
        <f>VLOOKUP(A22,'Table 4, Chart 8'!$A$4:$F$23,5,FALSE)</f>
        <v>0.19200634317847487</v>
      </c>
      <c r="M22" s="193">
        <f>VLOOKUP(A22,'Table 5, Chart 10'!$A$4:$F$23,5,FALSE)</f>
        <v>0.16621080720480319</v>
      </c>
      <c r="N22" s="2"/>
    </row>
    <row r="23" spans="1:14" ht="2.25" customHeight="1" x14ac:dyDescent="0.2">
      <c r="A23" s="2"/>
      <c r="B23" s="2"/>
      <c r="C23" s="2"/>
      <c r="D23" s="2"/>
      <c r="E23" s="2"/>
      <c r="F23" s="2"/>
      <c r="G23" s="2"/>
      <c r="H23" s="2"/>
      <c r="I23" s="196"/>
      <c r="J23" s="196"/>
      <c r="K23" s="196"/>
      <c r="L23" s="196"/>
      <c r="M23" s="196"/>
      <c r="N23" s="2"/>
    </row>
    <row r="24" spans="1:14" x14ac:dyDescent="0.2">
      <c r="A24" s="231" t="s">
        <v>249</v>
      </c>
      <c r="B24" s="2"/>
      <c r="C24" s="2"/>
      <c r="D24" s="2"/>
      <c r="E24" s="2"/>
      <c r="F24" s="2"/>
      <c r="G24" s="2"/>
      <c r="H24" s="231" t="s">
        <v>248</v>
      </c>
      <c r="I24" s="196"/>
      <c r="J24" s="196"/>
      <c r="K24" s="196"/>
      <c r="L24" s="196"/>
      <c r="M24" s="196"/>
      <c r="N24" s="2"/>
    </row>
    <row r="25" spans="1:14" ht="3" customHeight="1" x14ac:dyDescent="0.2">
      <c r="A25" s="2"/>
      <c r="B25" s="2"/>
      <c r="C25" s="2"/>
      <c r="D25" s="2"/>
      <c r="E25" s="2"/>
      <c r="F25" s="2"/>
      <c r="G25" s="2"/>
      <c r="H25" s="2"/>
      <c r="I25" s="196"/>
      <c r="J25" s="196"/>
      <c r="K25" s="196"/>
      <c r="L25" s="196"/>
      <c r="M25" s="196"/>
      <c r="N25" s="2"/>
    </row>
    <row r="26" spans="1:14" x14ac:dyDescent="0.2">
      <c r="A26" s="198" t="s">
        <v>203</v>
      </c>
      <c r="B26" s="2" t="s">
        <v>206</v>
      </c>
      <c r="C26" s="2"/>
      <c r="D26" s="2"/>
      <c r="E26" s="2"/>
      <c r="F26" s="2"/>
      <c r="G26" s="2"/>
      <c r="H26" s="198" t="s">
        <v>203</v>
      </c>
      <c r="I26" s="2" t="s">
        <v>206</v>
      </c>
      <c r="J26" s="196"/>
      <c r="K26" s="196"/>
      <c r="L26" s="196"/>
      <c r="M26" s="196"/>
      <c r="N26" s="2"/>
    </row>
    <row r="27" spans="1:14" x14ac:dyDescent="0.2">
      <c r="A27" s="153" t="s">
        <v>202</v>
      </c>
      <c r="B27" s="2">
        <f>COUNTIF(B4:F21,"&lt;0%")</f>
        <v>17</v>
      </c>
      <c r="C27" s="195">
        <f>B27/90</f>
        <v>0.18888888888888888</v>
      </c>
      <c r="D27" s="2"/>
      <c r="E27" s="2"/>
      <c r="F27" s="2"/>
      <c r="G27" s="2"/>
      <c r="H27" s="153" t="s">
        <v>202</v>
      </c>
      <c r="I27" s="2">
        <f>COUNTIF(I4:M21,"&lt;0%")</f>
        <v>3</v>
      </c>
      <c r="J27" s="195">
        <f>I27/90</f>
        <v>3.3333333333333333E-2</v>
      </c>
      <c r="K27" s="2"/>
      <c r="L27" s="2"/>
      <c r="M27" s="2"/>
      <c r="N27" s="2"/>
    </row>
    <row r="28" spans="1:14" x14ac:dyDescent="0.2">
      <c r="A28" s="155" t="s">
        <v>204</v>
      </c>
      <c r="B28" s="2">
        <f>90-B27-B29</f>
        <v>37</v>
      </c>
      <c r="C28" s="195">
        <f>B28/90</f>
        <v>0.41111111111111109</v>
      </c>
      <c r="D28" s="2"/>
      <c r="E28" s="2"/>
      <c r="F28" s="2"/>
      <c r="G28" s="2"/>
      <c r="H28" s="155" t="s">
        <v>204</v>
      </c>
      <c r="I28" s="2">
        <f>90-I27-I29</f>
        <v>52</v>
      </c>
      <c r="J28" s="195">
        <f>I28/90</f>
        <v>0.57777777777777772</v>
      </c>
      <c r="K28" s="2"/>
      <c r="L28" s="2"/>
      <c r="M28" s="2"/>
      <c r="N28" s="2"/>
    </row>
    <row r="29" spans="1:14" x14ac:dyDescent="0.2">
      <c r="A29" s="154" t="s">
        <v>205</v>
      </c>
      <c r="B29" s="2">
        <f>COUNTIF(B4:F21,"&gt;3.0%")</f>
        <v>36</v>
      </c>
      <c r="C29" s="195">
        <f>B29/90</f>
        <v>0.4</v>
      </c>
      <c r="D29" s="2"/>
      <c r="E29" s="2"/>
      <c r="F29" s="2"/>
      <c r="G29" s="2"/>
      <c r="H29" s="154" t="s">
        <v>205</v>
      </c>
      <c r="I29" s="2">
        <f>COUNTIF(I4:M21,"&gt;15.9%")</f>
        <v>35</v>
      </c>
      <c r="J29" s="195">
        <f>I29/90</f>
        <v>0.3888888888888889</v>
      </c>
      <c r="K29" s="2"/>
      <c r="L29" s="2"/>
      <c r="M29" s="2"/>
      <c r="N29" s="2"/>
    </row>
    <row r="30" spans="1:14" ht="12" customHeight="1" x14ac:dyDescent="0.2">
      <c r="A30" s="2"/>
      <c r="B30" s="2"/>
      <c r="C30" s="2"/>
      <c r="D30" s="2"/>
      <c r="E30" s="2"/>
      <c r="F30" s="2"/>
      <c r="H30" s="2"/>
      <c r="I30" s="2"/>
      <c r="J30" s="2"/>
      <c r="K30" s="2"/>
      <c r="L30" s="2"/>
      <c r="M30" s="2"/>
      <c r="N30" s="2"/>
    </row>
    <row r="31" spans="1:14" x14ac:dyDescent="0.2">
      <c r="B31" s="152"/>
      <c r="C31" s="152"/>
      <c r="D31" s="152"/>
      <c r="E31" s="152"/>
      <c r="F31" s="152"/>
    </row>
    <row r="35" spans="1:3" x14ac:dyDescent="0.2">
      <c r="A35" t="s">
        <v>219</v>
      </c>
      <c r="B35" s="175">
        <v>0.15924276169265039</v>
      </c>
      <c r="C35" s="150"/>
    </row>
    <row r="36" spans="1:3" x14ac:dyDescent="0.2">
      <c r="A36" t="s">
        <v>221</v>
      </c>
      <c r="B36" s="175">
        <v>2.9673590504450953E-2</v>
      </c>
      <c r="C36" s="150"/>
    </row>
    <row r="37" spans="1:3" x14ac:dyDescent="0.2">
      <c r="C37" s="150"/>
    </row>
  </sheetData>
  <sortState ref="A2:F20">
    <sortCondition ref="A2"/>
  </sortState>
  <conditionalFormatting sqref="B4:F22">
    <cfRule type="cellIs" dxfId="5" priority="25" operator="lessThan">
      <formula>0</formula>
    </cfRule>
    <cfRule type="cellIs" dxfId="4" priority="26" operator="between">
      <formula>0</formula>
      <formula>$B$36</formula>
    </cfRule>
  </conditionalFormatting>
  <conditionalFormatting sqref="B4:F22">
    <cfRule type="cellIs" dxfId="3" priority="18" operator="greaterThan">
      <formula>$B$36</formula>
    </cfRule>
  </conditionalFormatting>
  <conditionalFormatting sqref="I4:M22">
    <cfRule type="cellIs" dxfId="2" priority="8" operator="lessThan">
      <formula>0</formula>
    </cfRule>
    <cfRule type="cellIs" dxfId="1" priority="9" operator="between">
      <formula>0</formula>
      <formula>$B$35</formula>
    </cfRule>
  </conditionalFormatting>
  <conditionalFormatting sqref="I4:M22">
    <cfRule type="cellIs" dxfId="0" priority="7" operator="greaterThan">
      <formula>$B$35</formula>
    </cfRule>
  </conditionalFormatting>
  <pageMargins left="0.7" right="0.7" top="0.75" bottom="0.75" header="0.3" footer="0.3"/>
  <pageSetup paperSize="9" orientation="portrait" horizontalDpi="90" verticalDpi="9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K55"/>
  <sheetViews>
    <sheetView tabSelected="1" workbookViewId="0"/>
  </sheetViews>
  <sheetFormatPr defaultRowHeight="12.75" x14ac:dyDescent="0.2"/>
  <cols>
    <col min="1" max="16384" width="9.140625" style="2"/>
  </cols>
  <sheetData>
    <row r="2" spans="2:11" ht="18" x14ac:dyDescent="0.25">
      <c r="B2" s="264" t="s">
        <v>256</v>
      </c>
    </row>
    <row r="3" spans="2:11" ht="15" customHeight="1" x14ac:dyDescent="0.2">
      <c r="B3" s="126"/>
    </row>
    <row r="4" spans="2:11" s="267" customFormat="1" ht="18" customHeight="1" x14ac:dyDescent="0.2">
      <c r="B4" s="265" t="s">
        <v>257</v>
      </c>
      <c r="C4" s="266" t="s">
        <v>299</v>
      </c>
      <c r="D4" s="272"/>
      <c r="E4" s="272"/>
      <c r="F4" s="272"/>
      <c r="G4" s="272"/>
      <c r="H4" s="272"/>
      <c r="I4" s="272"/>
      <c r="J4" s="272"/>
      <c r="K4" s="272"/>
    </row>
    <row r="5" spans="2:11" s="226" customFormat="1" ht="18" customHeight="1" x14ac:dyDescent="0.2">
      <c r="B5" s="268" t="s">
        <v>258</v>
      </c>
      <c r="C5" s="269" t="s">
        <v>295</v>
      </c>
      <c r="D5" s="269"/>
      <c r="E5" s="269"/>
      <c r="F5" s="269"/>
      <c r="G5" s="269"/>
      <c r="H5" s="269"/>
      <c r="I5" s="269"/>
      <c r="J5" s="269"/>
      <c r="K5" s="269"/>
    </row>
    <row r="6" spans="2:11" s="226" customFormat="1" ht="18" customHeight="1" x14ac:dyDescent="0.2">
      <c r="B6" s="268" t="s">
        <v>259</v>
      </c>
      <c r="C6" s="269" t="s">
        <v>296</v>
      </c>
      <c r="D6" s="269"/>
      <c r="E6" s="269"/>
      <c r="F6" s="269"/>
      <c r="G6" s="269"/>
      <c r="H6" s="269"/>
      <c r="I6" s="269"/>
      <c r="J6" s="269"/>
      <c r="K6" s="269"/>
    </row>
    <row r="7" spans="2:11" s="226" customFormat="1" ht="18" customHeight="1" x14ac:dyDescent="0.2">
      <c r="B7" s="268" t="s">
        <v>261</v>
      </c>
      <c r="C7" s="269" t="s">
        <v>298</v>
      </c>
      <c r="D7" s="269"/>
      <c r="E7" s="269"/>
      <c r="F7" s="269"/>
      <c r="G7" s="269"/>
      <c r="H7" s="269"/>
      <c r="I7" s="269"/>
      <c r="J7" s="269"/>
      <c r="K7" s="269"/>
    </row>
    <row r="8" spans="2:11" s="226" customFormat="1" ht="18" customHeight="1" x14ac:dyDescent="0.2">
      <c r="B8" s="268" t="s">
        <v>260</v>
      </c>
      <c r="C8" s="269" t="s">
        <v>207</v>
      </c>
      <c r="D8" s="269"/>
      <c r="E8" s="269"/>
      <c r="F8" s="269"/>
      <c r="G8" s="269"/>
      <c r="H8" s="269"/>
      <c r="I8" s="269"/>
      <c r="J8" s="269"/>
      <c r="K8" s="269"/>
    </row>
    <row r="9" spans="2:11" s="226" customFormat="1" ht="18" customHeight="1" x14ac:dyDescent="0.2">
      <c r="B9" s="268" t="s">
        <v>265</v>
      </c>
      <c r="C9" s="269" t="s">
        <v>299</v>
      </c>
      <c r="D9" s="269"/>
      <c r="E9" s="269"/>
      <c r="F9" s="269"/>
      <c r="G9" s="269"/>
      <c r="H9" s="269"/>
      <c r="I9" s="269"/>
      <c r="J9" s="269"/>
      <c r="K9" s="269"/>
    </row>
    <row r="10" spans="2:11" s="226" customFormat="1" ht="18" customHeight="1" x14ac:dyDescent="0.2">
      <c r="B10" s="268" t="s">
        <v>263</v>
      </c>
      <c r="C10" s="270" t="s">
        <v>301</v>
      </c>
      <c r="D10" s="269"/>
      <c r="E10" s="269"/>
      <c r="F10" s="269"/>
      <c r="G10" s="269"/>
      <c r="H10" s="269"/>
      <c r="I10" s="269"/>
      <c r="J10" s="269"/>
      <c r="K10" s="269"/>
    </row>
    <row r="11" spans="2:11" s="226" customFormat="1" ht="18" customHeight="1" x14ac:dyDescent="0.2">
      <c r="B11" s="268" t="s">
        <v>264</v>
      </c>
      <c r="C11" s="269" t="s">
        <v>302</v>
      </c>
      <c r="D11" s="269"/>
      <c r="E11" s="269"/>
      <c r="F11" s="269"/>
      <c r="G11" s="269"/>
      <c r="H11" s="269"/>
      <c r="I11" s="269"/>
      <c r="J11" s="269"/>
      <c r="K11" s="269"/>
    </row>
    <row r="12" spans="2:11" s="226" customFormat="1" ht="18" customHeight="1" x14ac:dyDescent="0.2">
      <c r="B12" s="268" t="s">
        <v>267</v>
      </c>
      <c r="C12" s="269" t="s">
        <v>303</v>
      </c>
      <c r="D12" s="269"/>
      <c r="E12" s="269"/>
      <c r="F12" s="269"/>
      <c r="G12" s="269"/>
      <c r="H12" s="269"/>
      <c r="I12" s="269"/>
      <c r="J12" s="269"/>
      <c r="K12" s="269"/>
    </row>
    <row r="13" spans="2:11" s="226" customFormat="1" ht="18" customHeight="1" x14ac:dyDescent="0.2">
      <c r="B13" s="268" t="s">
        <v>269</v>
      </c>
      <c r="C13" s="269" t="s">
        <v>305</v>
      </c>
      <c r="D13" s="269"/>
      <c r="E13" s="269"/>
      <c r="F13" s="269"/>
      <c r="G13" s="269"/>
      <c r="H13" s="269"/>
      <c r="I13" s="269"/>
      <c r="J13" s="269"/>
      <c r="K13" s="269"/>
    </row>
    <row r="14" spans="2:11" s="226" customFormat="1" ht="18" customHeight="1" x14ac:dyDescent="0.2">
      <c r="B14" s="268" t="s">
        <v>262</v>
      </c>
      <c r="C14" s="269" t="s">
        <v>306</v>
      </c>
      <c r="D14" s="269"/>
      <c r="E14" s="269"/>
      <c r="F14" s="269"/>
      <c r="G14" s="269"/>
      <c r="H14" s="269"/>
      <c r="I14" s="269"/>
      <c r="J14" s="269"/>
      <c r="K14" s="269"/>
    </row>
    <row r="15" spans="2:11" s="226" customFormat="1" ht="18" customHeight="1" x14ac:dyDescent="0.2">
      <c r="B15" s="268" t="s">
        <v>271</v>
      </c>
      <c r="C15" s="270" t="s">
        <v>328</v>
      </c>
      <c r="D15" s="269"/>
      <c r="E15" s="269"/>
      <c r="F15" s="269"/>
      <c r="G15" s="269"/>
      <c r="H15" s="269"/>
      <c r="I15" s="269"/>
      <c r="J15" s="269"/>
      <c r="K15" s="269"/>
    </row>
    <row r="16" spans="2:11" s="226" customFormat="1" ht="18" customHeight="1" x14ac:dyDescent="0.2">
      <c r="B16" s="268" t="s">
        <v>273</v>
      </c>
      <c r="C16" s="269" t="s">
        <v>308</v>
      </c>
      <c r="D16" s="269"/>
      <c r="E16" s="269"/>
      <c r="F16" s="269"/>
      <c r="G16" s="269"/>
      <c r="H16" s="269"/>
      <c r="I16" s="269"/>
      <c r="J16" s="269"/>
      <c r="K16" s="269"/>
    </row>
    <row r="17" spans="2:11" s="226" customFormat="1" ht="18" customHeight="1" x14ac:dyDescent="0.2">
      <c r="B17" s="268" t="s">
        <v>266</v>
      </c>
      <c r="C17" s="269" t="s">
        <v>309</v>
      </c>
      <c r="D17" s="269"/>
      <c r="E17" s="269"/>
      <c r="F17" s="269"/>
      <c r="G17" s="269"/>
      <c r="H17" s="269"/>
      <c r="I17" s="269"/>
      <c r="J17" s="269"/>
      <c r="K17" s="269"/>
    </row>
    <row r="18" spans="2:11" s="226" customFormat="1" ht="18" customHeight="1" x14ac:dyDescent="0.2">
      <c r="B18" s="268" t="s">
        <v>275</v>
      </c>
      <c r="C18" s="269" t="s">
        <v>310</v>
      </c>
      <c r="D18" s="269"/>
      <c r="E18" s="269"/>
      <c r="F18" s="269"/>
      <c r="G18" s="269"/>
      <c r="H18" s="269"/>
      <c r="I18" s="269"/>
      <c r="J18" s="269"/>
      <c r="K18" s="269"/>
    </row>
    <row r="19" spans="2:11" s="226" customFormat="1" ht="18" customHeight="1" x14ac:dyDescent="0.2">
      <c r="B19" s="268" t="s">
        <v>277</v>
      </c>
      <c r="C19" s="269" t="s">
        <v>312</v>
      </c>
      <c r="D19" s="269"/>
      <c r="E19" s="269"/>
      <c r="F19" s="269"/>
      <c r="G19" s="269"/>
      <c r="H19" s="269"/>
      <c r="I19" s="269"/>
      <c r="J19" s="269"/>
      <c r="K19" s="269"/>
    </row>
    <row r="20" spans="2:11" s="226" customFormat="1" ht="18" customHeight="1" x14ac:dyDescent="0.2">
      <c r="B20" s="268" t="s">
        <v>268</v>
      </c>
      <c r="C20" s="269" t="s">
        <v>313</v>
      </c>
      <c r="D20" s="269"/>
      <c r="E20" s="269"/>
      <c r="F20" s="269"/>
      <c r="G20" s="269"/>
      <c r="H20" s="269"/>
      <c r="I20" s="269"/>
      <c r="J20" s="269"/>
      <c r="K20" s="269"/>
    </row>
    <row r="21" spans="2:11" s="226" customFormat="1" ht="18" customHeight="1" x14ac:dyDescent="0.2">
      <c r="B21" s="268" t="s">
        <v>279</v>
      </c>
      <c r="C21" s="269" t="s">
        <v>314</v>
      </c>
      <c r="D21" s="269"/>
      <c r="E21" s="269"/>
      <c r="F21" s="269"/>
      <c r="G21" s="269"/>
      <c r="H21" s="269"/>
      <c r="I21" s="269"/>
      <c r="J21" s="269"/>
      <c r="K21" s="269"/>
    </row>
    <row r="22" spans="2:11" s="226" customFormat="1" ht="18" customHeight="1" x14ac:dyDescent="0.2">
      <c r="B22" s="268" t="s">
        <v>270</v>
      </c>
      <c r="C22" s="269" t="s">
        <v>315</v>
      </c>
      <c r="D22" s="269"/>
      <c r="E22" s="269"/>
      <c r="F22" s="269"/>
      <c r="G22" s="269"/>
      <c r="H22" s="269"/>
      <c r="I22" s="269"/>
      <c r="J22" s="269"/>
      <c r="K22" s="269"/>
    </row>
    <row r="23" spans="2:11" s="226" customFormat="1" ht="18" customHeight="1" x14ac:dyDescent="0.2">
      <c r="B23" s="268" t="s">
        <v>272</v>
      </c>
      <c r="C23" s="269" t="s">
        <v>316</v>
      </c>
      <c r="D23" s="269"/>
      <c r="E23" s="269"/>
      <c r="F23" s="269"/>
      <c r="G23" s="269"/>
      <c r="H23" s="269"/>
      <c r="I23" s="269"/>
      <c r="J23" s="269"/>
      <c r="K23" s="269"/>
    </row>
    <row r="24" spans="2:11" s="226" customFormat="1" ht="18" customHeight="1" x14ac:dyDescent="0.2">
      <c r="B24" s="268" t="s">
        <v>274</v>
      </c>
      <c r="C24" s="269" t="s">
        <v>317</v>
      </c>
      <c r="D24" s="269"/>
      <c r="E24" s="269"/>
      <c r="F24" s="269"/>
      <c r="G24" s="269"/>
      <c r="H24" s="269"/>
      <c r="I24" s="269"/>
      <c r="J24" s="269"/>
      <c r="K24" s="269"/>
    </row>
    <row r="25" spans="2:11" s="226" customFormat="1" ht="18" customHeight="1" x14ac:dyDescent="0.2">
      <c r="B25" s="268" t="s">
        <v>276</v>
      </c>
      <c r="C25" s="269" t="s">
        <v>318</v>
      </c>
      <c r="D25" s="269"/>
      <c r="E25" s="269"/>
      <c r="F25" s="269"/>
      <c r="G25" s="269"/>
      <c r="H25" s="269"/>
      <c r="I25" s="269"/>
      <c r="J25" s="269"/>
      <c r="K25" s="269"/>
    </row>
    <row r="26" spans="2:11" s="226" customFormat="1" ht="18" customHeight="1" x14ac:dyDescent="0.2">
      <c r="B26" s="268" t="s">
        <v>278</v>
      </c>
      <c r="C26" s="269" t="s">
        <v>319</v>
      </c>
      <c r="D26" s="269"/>
      <c r="E26" s="269"/>
      <c r="F26" s="269"/>
      <c r="G26" s="269"/>
      <c r="H26" s="269"/>
      <c r="I26" s="269"/>
      <c r="J26" s="269"/>
      <c r="K26" s="269"/>
    </row>
    <row r="27" spans="2:11" s="226" customFormat="1" ht="18" customHeight="1" x14ac:dyDescent="0.2">
      <c r="B27" s="268" t="s">
        <v>280</v>
      </c>
      <c r="C27" s="269" t="s">
        <v>320</v>
      </c>
      <c r="D27" s="269"/>
      <c r="E27" s="269"/>
      <c r="F27" s="269"/>
      <c r="G27" s="269"/>
      <c r="H27" s="269"/>
      <c r="I27" s="269"/>
      <c r="J27" s="269"/>
      <c r="K27" s="269"/>
    </row>
    <row r="28" spans="2:11" s="226" customFormat="1" ht="18" customHeight="1" x14ac:dyDescent="0.2">
      <c r="B28" s="268" t="s">
        <v>281</v>
      </c>
      <c r="C28" s="269" t="s">
        <v>321</v>
      </c>
      <c r="D28" s="269"/>
      <c r="E28" s="269"/>
      <c r="F28" s="269"/>
      <c r="G28" s="269"/>
      <c r="H28" s="269"/>
      <c r="I28" s="269"/>
      <c r="J28" s="269"/>
      <c r="K28" s="269"/>
    </row>
    <row r="29" spans="2:11" s="226" customFormat="1" ht="18" customHeight="1" x14ac:dyDescent="0.2">
      <c r="B29" s="268" t="s">
        <v>282</v>
      </c>
      <c r="C29" s="269" t="s">
        <v>322</v>
      </c>
      <c r="D29" s="269"/>
      <c r="E29" s="269"/>
      <c r="F29" s="269"/>
      <c r="G29" s="269"/>
      <c r="H29" s="269"/>
      <c r="I29" s="269"/>
      <c r="J29" s="269"/>
      <c r="K29" s="269"/>
    </row>
    <row r="30" spans="2:11" s="226" customFormat="1" ht="18" customHeight="1" x14ac:dyDescent="0.2">
      <c r="B30" s="268" t="s">
        <v>283</v>
      </c>
      <c r="C30" s="269" t="s">
        <v>323</v>
      </c>
      <c r="D30" s="269"/>
      <c r="E30" s="269"/>
      <c r="F30" s="269"/>
      <c r="G30" s="269"/>
      <c r="H30" s="269"/>
      <c r="I30" s="269"/>
      <c r="J30" s="269"/>
      <c r="K30" s="269"/>
    </row>
    <row r="31" spans="2:11" s="226" customFormat="1" ht="18" customHeight="1" x14ac:dyDescent="0.2">
      <c r="B31" s="268" t="s">
        <v>284</v>
      </c>
      <c r="C31" s="269" t="s">
        <v>324</v>
      </c>
      <c r="D31" s="269"/>
      <c r="E31" s="269"/>
      <c r="F31" s="269"/>
      <c r="G31" s="269"/>
      <c r="H31" s="269"/>
      <c r="I31" s="269"/>
      <c r="J31" s="269"/>
      <c r="K31" s="269"/>
    </row>
    <row r="32" spans="2:11" s="226" customFormat="1" ht="18" customHeight="1" x14ac:dyDescent="0.2">
      <c r="B32" s="268" t="s">
        <v>285</v>
      </c>
      <c r="C32" s="269" t="s">
        <v>325</v>
      </c>
      <c r="D32" s="269"/>
      <c r="E32" s="269"/>
      <c r="F32" s="269"/>
      <c r="G32" s="269"/>
      <c r="H32" s="269"/>
      <c r="I32" s="269"/>
      <c r="J32" s="269"/>
      <c r="K32" s="269"/>
    </row>
    <row r="33" spans="2:11" s="226" customFormat="1" ht="18" customHeight="1" x14ac:dyDescent="0.2">
      <c r="B33" s="268" t="s">
        <v>286</v>
      </c>
      <c r="C33" s="269" t="s">
        <v>326</v>
      </c>
      <c r="D33" s="269"/>
      <c r="E33" s="269"/>
      <c r="F33" s="269"/>
      <c r="G33" s="269"/>
      <c r="H33" s="269"/>
      <c r="I33" s="269"/>
      <c r="J33" s="269"/>
      <c r="K33" s="269"/>
    </row>
    <row r="34" spans="2:11" s="226" customFormat="1" ht="18" customHeight="1" x14ac:dyDescent="0.2">
      <c r="B34" s="268" t="s">
        <v>287</v>
      </c>
      <c r="C34" s="269" t="s">
        <v>327</v>
      </c>
      <c r="D34" s="269"/>
      <c r="E34" s="269"/>
      <c r="F34" s="269"/>
      <c r="G34" s="269"/>
      <c r="H34" s="269"/>
      <c r="I34" s="269"/>
      <c r="J34" s="269"/>
      <c r="K34" s="269"/>
    </row>
    <row r="35" spans="2:11" x14ac:dyDescent="0.2">
      <c r="B35" s="126"/>
    </row>
    <row r="37" spans="2:11" ht="17.25" customHeight="1" x14ac:dyDescent="0.25">
      <c r="B37" s="1" t="s">
        <v>288</v>
      </c>
    </row>
    <row r="38" spans="2:11" ht="17.25" customHeight="1" x14ac:dyDescent="0.2">
      <c r="B38" s="271" t="s">
        <v>292</v>
      </c>
    </row>
    <row r="39" spans="2:11" ht="17.25" customHeight="1" x14ac:dyDescent="0.2">
      <c r="B39" s="271" t="s">
        <v>289</v>
      </c>
    </row>
    <row r="40" spans="2:11" ht="17.25" customHeight="1" x14ac:dyDescent="0.2">
      <c r="B40" s="271" t="s">
        <v>5</v>
      </c>
    </row>
    <row r="41" spans="2:11" ht="17.25" customHeight="1" x14ac:dyDescent="0.2">
      <c r="B41" s="271" t="s">
        <v>290</v>
      </c>
    </row>
    <row r="42" spans="2:11" ht="17.25" customHeight="1" x14ac:dyDescent="0.2">
      <c r="B42" s="271" t="s">
        <v>293</v>
      </c>
    </row>
    <row r="43" spans="2:11" ht="17.25" customHeight="1" x14ac:dyDescent="0.2">
      <c r="B43" s="271" t="s">
        <v>10</v>
      </c>
    </row>
    <row r="44" spans="2:11" ht="17.25" customHeight="1" x14ac:dyDescent="0.2">
      <c r="B44" s="271" t="s">
        <v>11</v>
      </c>
    </row>
    <row r="45" spans="2:11" ht="17.25" customHeight="1" x14ac:dyDescent="0.2">
      <c r="B45" s="271" t="s">
        <v>12</v>
      </c>
    </row>
    <row r="46" spans="2:11" ht="17.25" customHeight="1" x14ac:dyDescent="0.2">
      <c r="B46" s="271" t="s">
        <v>13</v>
      </c>
    </row>
    <row r="47" spans="2:11" ht="17.25" customHeight="1" x14ac:dyDescent="0.2">
      <c r="B47" s="271" t="s">
        <v>294</v>
      </c>
    </row>
    <row r="48" spans="2:11" ht="17.25" customHeight="1" x14ac:dyDescent="0.2">
      <c r="B48" s="271" t="s">
        <v>15</v>
      </c>
    </row>
    <row r="49" spans="2:2" ht="17.25" customHeight="1" x14ac:dyDescent="0.2">
      <c r="B49" s="271" t="s">
        <v>16</v>
      </c>
    </row>
    <row r="50" spans="2:2" ht="17.25" customHeight="1" x14ac:dyDescent="0.2">
      <c r="B50" s="271" t="s">
        <v>291</v>
      </c>
    </row>
    <row r="51" spans="2:2" ht="17.25" customHeight="1" x14ac:dyDescent="0.2">
      <c r="B51" s="271" t="s">
        <v>18</v>
      </c>
    </row>
    <row r="52" spans="2:2" ht="17.25" customHeight="1" x14ac:dyDescent="0.2">
      <c r="B52" s="271" t="s">
        <v>19</v>
      </c>
    </row>
    <row r="53" spans="2:2" ht="17.25" customHeight="1" x14ac:dyDescent="0.2">
      <c r="B53" s="271" t="s">
        <v>20</v>
      </c>
    </row>
    <row r="54" spans="2:2" ht="17.25" customHeight="1" x14ac:dyDescent="0.2">
      <c r="B54" s="271" t="s">
        <v>21</v>
      </c>
    </row>
    <row r="55" spans="2:2" ht="17.25" customHeight="1" x14ac:dyDescent="0.2">
      <c r="B55" s="271" t="s">
        <v>22</v>
      </c>
    </row>
  </sheetData>
  <hyperlinks>
    <hyperlink ref="B6" location="'Table 1, Chart 2'!A1" display="Chart 2"/>
    <hyperlink ref="B4" location="'Chart 1'!A1" display="Chart 1"/>
    <hyperlink ref="B5" location="'Table 1, Chart 2'!A1" display="Table 1"/>
    <hyperlink ref="B7" location="'Chart 3'!A1" display="Chart 3"/>
    <hyperlink ref="B8" location="'Table 2, Chart 4'!A1" display="Table 2"/>
    <hyperlink ref="B9" location="'Table 2, Chart 4'!A1" display="Chart 4"/>
    <hyperlink ref="B10" location="'Chart 5'!A1" display="Chart 5"/>
    <hyperlink ref="B11" location="'Table 3, Chart 6'!A1" display="Table 5"/>
    <hyperlink ref="B12" location="'Table 3, Chart 6'!A1" display="Chart 6"/>
    <hyperlink ref="B13" location="'Chart 7'!A1" display="Chart 7"/>
    <hyperlink ref="B14" location="'Table 4, Chart 8'!A1" display="Table 4"/>
    <hyperlink ref="B15" location="'Table 4, Chart 8'!A1" display="Chart 8"/>
    <hyperlink ref="B16" location="'Chart 9'!A1" display="Chart 9"/>
    <hyperlink ref="B17" location="'Table 5, Chart 10'!A1" display="Table 5"/>
    <hyperlink ref="B18" location="'Table 5, Chart 10'!A1" display="Chart 10"/>
    <hyperlink ref="B19" location="'Chart 11'!A1" display="Chart 11"/>
    <hyperlink ref="B20" location="'Table 6, Chart 12'!A1" display="Table 6"/>
    <hyperlink ref="B21" location="'Table 6, Chart 12'!A1" display="Chart 12"/>
    <hyperlink ref="B22" location="'Table 7'!A1" display="Table 7"/>
    <hyperlink ref="B23" location="'Table 8'!A1" display="Table 8"/>
    <hyperlink ref="B24" location="'Table 9'!A1" display="Table 9"/>
    <hyperlink ref="B25" location="'Table 10'!A1" display="Table 10"/>
    <hyperlink ref="B26" location="'Table 11'!A1" display="Table 11"/>
    <hyperlink ref="B27" location="'Table 12'!A1" display="Table 12"/>
    <hyperlink ref="B28" location="'Table 13'!A1" display="Table 13"/>
    <hyperlink ref="B29" location="'Table 14'!A1" display="Table 14"/>
    <hyperlink ref="B30" location="'Chart A1'!A1" display="Chart A1"/>
    <hyperlink ref="B31" location="'Table C1, Chart C1'!A1" display="Table C1"/>
    <hyperlink ref="B32" location="'Table C1, Chart C1'!A1" display="Chart C1"/>
    <hyperlink ref="B33" location="'Chart C2'!A1" display="Chart C2"/>
    <hyperlink ref="B34" location="'Chart C3'!A1" display="Chart C3"/>
    <hyperlink ref="B38" location="'Aberdeen &amp; Shire'!A1" display="Aberdeen &amp; Shire"/>
    <hyperlink ref="B39" location="'Argyll &amp; Bute'!A1" display="Argyll &amp; Bute"/>
    <hyperlink ref="B40" location="Ayrshires!A1" display="Ayrshires"/>
    <hyperlink ref="B41" location="'Dumfries &amp; Galloway'!A1" display="Dumfries &amp; Galloway"/>
    <hyperlink ref="B42" location="'Dundee and Angus'!A1" display="Dundee &amp; Angus"/>
    <hyperlink ref="B43" location="'East Dunbartonshire'!A1" display="East Dunbartonshire"/>
    <hyperlink ref="B44" location="Fife!A1" display="Fife"/>
    <hyperlink ref="B45" location="'Forth Valley'!A1" display="Forth Valley"/>
    <hyperlink ref="B46" location="'Greater Glasgow'!A1" display="Greater Glasgow"/>
    <hyperlink ref="B47" location="'Highlands &amp; Islands'!A1" display="Highlands &amp; Islands"/>
    <hyperlink ref="B48" location="Lothians!A1" display="Lothians"/>
    <hyperlink ref="B49" location="'North Lanarkshire'!A1" display="North Lanarkshire"/>
    <hyperlink ref="B50" location="'Perth &amp; Kinross'!A1" display="Perth &amp; Kinross"/>
    <hyperlink ref="B51" location="'Renfrewshire Inverclyde'!A1" display="Renfrewshire / Inverclyde"/>
    <hyperlink ref="B52" location="'Scottish Borders'!A1" display="Scottish Borders"/>
    <hyperlink ref="B53" location="'South Lanarkshire'!A1" display="South Lanarkshire"/>
    <hyperlink ref="B54" location="'West Dunbartonshire'!A1" display="West Dunbartonshire"/>
    <hyperlink ref="B55" location="'West Lothian'!A1" display="West Lothian"/>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26"/>
  <sheetViews>
    <sheetView zoomScaleNormal="100" workbookViewId="0">
      <selection activeCell="U4" sqref="U4"/>
    </sheetView>
  </sheetViews>
  <sheetFormatPr defaultRowHeight="12.75" x14ac:dyDescent="0.2"/>
  <cols>
    <col min="1" max="1" width="28.5703125" style="2" customWidth="1"/>
    <col min="2" max="4" width="9.140625" style="2"/>
    <col min="5" max="6" width="10.42578125" style="2" customWidth="1"/>
    <col min="7" max="7" width="9.85546875" style="2" customWidth="1"/>
    <col min="8" max="18" width="9.140625" style="2"/>
    <col min="19" max="19" width="9.140625" style="2" customWidth="1"/>
    <col min="20" max="20" width="0.42578125" style="16" customWidth="1"/>
    <col min="21" max="16384" width="9.140625" style="2"/>
  </cols>
  <sheetData>
    <row r="1" spans="1:20" x14ac:dyDescent="0.2">
      <c r="A1" s="271" t="s">
        <v>342</v>
      </c>
    </row>
    <row r="3" spans="1:20" ht="26.45" customHeight="1" x14ac:dyDescent="0.2">
      <c r="A3" s="274" t="s">
        <v>207</v>
      </c>
      <c r="B3" s="275"/>
      <c r="C3" s="275"/>
      <c r="D3" s="275"/>
      <c r="E3" s="275"/>
      <c r="F3" s="275"/>
      <c r="G3" s="276"/>
    </row>
    <row r="4" spans="1:20" ht="44.25" customHeight="1" x14ac:dyDescent="0.2">
      <c r="A4" s="19"/>
      <c r="B4" s="3">
        <v>2010</v>
      </c>
      <c r="C4" s="23">
        <v>2016</v>
      </c>
      <c r="D4" s="23">
        <v>2017</v>
      </c>
      <c r="E4" s="22" t="s">
        <v>208</v>
      </c>
      <c r="F4" s="3" t="s">
        <v>209</v>
      </c>
      <c r="G4" s="13"/>
      <c r="T4" s="82" t="s">
        <v>211</v>
      </c>
    </row>
    <row r="5" spans="1:20" x14ac:dyDescent="0.2">
      <c r="A5" s="13" t="s">
        <v>15</v>
      </c>
      <c r="B5" s="121">
        <v>664.51</v>
      </c>
      <c r="C5" s="122">
        <v>830.97</v>
      </c>
      <c r="D5" s="123">
        <v>888.18</v>
      </c>
      <c r="E5" s="67">
        <v>0.33659388120570033</v>
      </c>
      <c r="F5" s="118">
        <v>6.8847250803278026E-2</v>
      </c>
      <c r="T5" s="64">
        <f>'Summary table'!$B$35</f>
        <v>0.15924276169265039</v>
      </c>
    </row>
    <row r="6" spans="1:20" x14ac:dyDescent="0.2">
      <c r="A6" s="13" t="s">
        <v>13</v>
      </c>
      <c r="B6" s="80">
        <v>563.64</v>
      </c>
      <c r="C6" s="29">
        <v>695.92</v>
      </c>
      <c r="D6" s="30">
        <v>744.8</v>
      </c>
      <c r="E6" s="67">
        <v>0.32141082960755085</v>
      </c>
      <c r="F6" s="67">
        <v>7.0237958386021315E-2</v>
      </c>
      <c r="T6" s="64">
        <f>'Summary table'!$B$35</f>
        <v>0.15924276169265039</v>
      </c>
    </row>
    <row r="7" spans="1:20" s="126" customFormat="1" x14ac:dyDescent="0.2">
      <c r="A7" s="9" t="s">
        <v>0</v>
      </c>
      <c r="B7" s="110">
        <v>536.27</v>
      </c>
      <c r="C7" s="28">
        <v>615.64</v>
      </c>
      <c r="D7" s="124">
        <v>642.79999999999995</v>
      </c>
      <c r="E7" s="111">
        <v>0.19864993380200269</v>
      </c>
      <c r="F7" s="111">
        <v>4.4116691572997135E-2</v>
      </c>
      <c r="T7" s="64">
        <f>'Summary table'!$B$35</f>
        <v>0.15924276169265039</v>
      </c>
    </row>
    <row r="8" spans="1:20" x14ac:dyDescent="0.2">
      <c r="A8" s="13" t="s">
        <v>11</v>
      </c>
      <c r="B8" s="80">
        <v>463.99</v>
      </c>
      <c r="C8" s="29">
        <v>510.77</v>
      </c>
      <c r="D8" s="30">
        <v>533.29</v>
      </c>
      <c r="E8" s="67">
        <v>0.14935666716955098</v>
      </c>
      <c r="F8" s="67">
        <v>4.4090295044736383E-2</v>
      </c>
      <c r="T8" s="64">
        <f>'Summary table'!$B$35</f>
        <v>0.15924276169265039</v>
      </c>
    </row>
    <row r="9" spans="1:20" x14ac:dyDescent="0.2">
      <c r="A9" s="13" t="s">
        <v>12</v>
      </c>
      <c r="B9" s="80">
        <v>492.41</v>
      </c>
      <c r="C9" s="29">
        <v>529.72</v>
      </c>
      <c r="D9" s="30">
        <v>562.54999999999995</v>
      </c>
      <c r="E9" s="67">
        <v>0.14244227371499352</v>
      </c>
      <c r="F9" s="67">
        <v>6.1976138337234588E-2</v>
      </c>
      <c r="T9" s="64">
        <f>'Summary table'!$B$35</f>
        <v>0.15924276169265039</v>
      </c>
    </row>
    <row r="10" spans="1:20" x14ac:dyDescent="0.2">
      <c r="A10" s="13" t="s">
        <v>14</v>
      </c>
      <c r="B10" s="80">
        <v>503.41</v>
      </c>
      <c r="C10" s="29">
        <v>560.95000000000005</v>
      </c>
      <c r="D10" s="30">
        <v>575.09</v>
      </c>
      <c r="E10" s="67">
        <v>0.14238890764982814</v>
      </c>
      <c r="F10" s="67">
        <v>2.5207237721722064E-2</v>
      </c>
      <c r="T10" s="64">
        <f>'Summary table'!$B$35</f>
        <v>0.15924276169265039</v>
      </c>
    </row>
    <row r="11" spans="1:20" x14ac:dyDescent="0.2">
      <c r="A11" s="13" t="s">
        <v>22</v>
      </c>
      <c r="B11" s="80">
        <v>527.37</v>
      </c>
      <c r="C11" s="29">
        <v>577.79999999999995</v>
      </c>
      <c r="D11" s="30">
        <v>598.79</v>
      </c>
      <c r="E11" s="67">
        <v>0.13542674023930057</v>
      </c>
      <c r="F11" s="67">
        <v>3.6327448944271312E-2</v>
      </c>
      <c r="T11" s="64">
        <f>'Summary table'!$B$35</f>
        <v>0.15924276169265039</v>
      </c>
    </row>
    <row r="12" spans="1:20" x14ac:dyDescent="0.2">
      <c r="A12" s="13" t="s">
        <v>10</v>
      </c>
      <c r="B12" s="80">
        <v>581.12</v>
      </c>
      <c r="C12" s="29">
        <v>635.52</v>
      </c>
      <c r="D12" s="30">
        <v>653.4</v>
      </c>
      <c r="E12" s="67">
        <v>0.12438050660792954</v>
      </c>
      <c r="F12" s="67">
        <v>2.8134441087613205E-2</v>
      </c>
      <c r="T12" s="64">
        <f>'Summary table'!$B$35</f>
        <v>0.15924276169265039</v>
      </c>
    </row>
    <row r="13" spans="1:20" x14ac:dyDescent="0.2">
      <c r="A13" s="13" t="s">
        <v>9</v>
      </c>
      <c r="B13" s="80">
        <v>497.46</v>
      </c>
      <c r="C13" s="29">
        <v>545.96</v>
      </c>
      <c r="D13" s="30">
        <v>554.96</v>
      </c>
      <c r="E13" s="67">
        <v>0.11558718288907666</v>
      </c>
      <c r="F13" s="67">
        <v>1.648472415561586E-2</v>
      </c>
      <c r="T13" s="64">
        <f>'Summary table'!$B$35</f>
        <v>0.15924276169265039</v>
      </c>
    </row>
    <row r="14" spans="1:20" x14ac:dyDescent="0.2">
      <c r="A14" s="13" t="s">
        <v>17</v>
      </c>
      <c r="B14" s="80">
        <v>506.44</v>
      </c>
      <c r="C14" s="29">
        <v>539.95000000000005</v>
      </c>
      <c r="D14" s="30">
        <v>549.21</v>
      </c>
      <c r="E14" s="67">
        <v>8.4452254956164596E-2</v>
      </c>
      <c r="F14" s="67">
        <v>1.7149736086674583E-2</v>
      </c>
      <c r="T14" s="64">
        <f>'Summary table'!$B$35</f>
        <v>0.15924276169265039</v>
      </c>
    </row>
    <row r="15" spans="1:20" x14ac:dyDescent="0.2">
      <c r="A15" s="13" t="s">
        <v>20</v>
      </c>
      <c r="B15" s="80">
        <v>480.55</v>
      </c>
      <c r="C15" s="29">
        <v>500.05</v>
      </c>
      <c r="D15" s="30">
        <v>520.08000000000004</v>
      </c>
      <c r="E15" s="67">
        <v>8.2259910519196788E-2</v>
      </c>
      <c r="F15" s="67">
        <v>4.0055994400560069E-2</v>
      </c>
      <c r="T15" s="64">
        <f>'Summary table'!$B$35</f>
        <v>0.15924276169265039</v>
      </c>
    </row>
    <row r="16" spans="1:20" x14ac:dyDescent="0.2">
      <c r="A16" s="13" t="s">
        <v>18</v>
      </c>
      <c r="B16" s="80">
        <v>472.96</v>
      </c>
      <c r="C16" s="29">
        <v>493.93</v>
      </c>
      <c r="D16" s="30">
        <v>507.56</v>
      </c>
      <c r="E16" s="67">
        <v>7.3156292286874258E-2</v>
      </c>
      <c r="F16" s="67">
        <v>2.7595003340554314E-2</v>
      </c>
      <c r="T16" s="64">
        <f>'Summary table'!$B$35</f>
        <v>0.15924276169265039</v>
      </c>
    </row>
    <row r="17" spans="1:20" x14ac:dyDescent="0.2">
      <c r="A17" s="13" t="s">
        <v>1</v>
      </c>
      <c r="B17" s="80">
        <v>642.58000000000004</v>
      </c>
      <c r="C17" s="29">
        <v>754.39</v>
      </c>
      <c r="D17" s="30">
        <v>681.97</v>
      </c>
      <c r="E17" s="67">
        <v>6.129976034112472E-2</v>
      </c>
      <c r="F17" s="67">
        <v>-9.5998091173000621E-2</v>
      </c>
      <c r="T17" s="64">
        <f>'Summary table'!$B$35</f>
        <v>0.15924276169265039</v>
      </c>
    </row>
    <row r="18" spans="1:20" x14ac:dyDescent="0.2">
      <c r="A18" s="13" t="s">
        <v>16</v>
      </c>
      <c r="B18" s="80">
        <v>454.65</v>
      </c>
      <c r="C18" s="29">
        <v>475.8</v>
      </c>
      <c r="D18" s="30">
        <v>480.25</v>
      </c>
      <c r="E18" s="67">
        <v>5.6307049378643059E-2</v>
      </c>
      <c r="F18" s="67">
        <v>9.3526691887346747E-3</v>
      </c>
      <c r="T18" s="64">
        <f>'Summary table'!$B$35</f>
        <v>0.15924276169265039</v>
      </c>
    </row>
    <row r="19" spans="1:20" x14ac:dyDescent="0.2">
      <c r="A19" s="13" t="s">
        <v>7</v>
      </c>
      <c r="B19" s="80">
        <v>435.12</v>
      </c>
      <c r="C19" s="29">
        <v>446.89</v>
      </c>
      <c r="D19" s="30">
        <v>453.39</v>
      </c>
      <c r="E19" s="67">
        <v>4.1988416988417043E-2</v>
      </c>
      <c r="F19" s="67">
        <v>1.4544966322808772E-2</v>
      </c>
      <c r="T19" s="64">
        <f>'Summary table'!$B$35</f>
        <v>0.15924276169265039</v>
      </c>
    </row>
    <row r="20" spans="1:20" x14ac:dyDescent="0.2">
      <c r="A20" s="13" t="s">
        <v>19</v>
      </c>
      <c r="B20" s="80">
        <v>441.58</v>
      </c>
      <c r="C20" s="29">
        <v>452.23</v>
      </c>
      <c r="D20" s="30">
        <v>458.64</v>
      </c>
      <c r="E20" s="67">
        <v>3.863399610489604E-2</v>
      </c>
      <c r="F20" s="67">
        <v>1.4174203392079088E-2</v>
      </c>
      <c r="T20" s="64">
        <f>'Summary table'!$B$35</f>
        <v>0.15924276169265039</v>
      </c>
    </row>
    <row r="21" spans="1:20" x14ac:dyDescent="0.2">
      <c r="A21" s="13" t="s">
        <v>3</v>
      </c>
      <c r="B21" s="80">
        <v>503.03</v>
      </c>
      <c r="C21" s="29">
        <v>524.75</v>
      </c>
      <c r="D21" s="30">
        <v>515.92999999999995</v>
      </c>
      <c r="E21" s="67">
        <v>2.5644593761803502E-2</v>
      </c>
      <c r="F21" s="67">
        <v>-1.6808003811338845E-2</v>
      </c>
      <c r="T21" s="64">
        <f>'Summary table'!$B$35</f>
        <v>0.15924276169265039</v>
      </c>
    </row>
    <row r="22" spans="1:20" x14ac:dyDescent="0.2">
      <c r="A22" s="13" t="s">
        <v>21</v>
      </c>
      <c r="B22" s="80">
        <v>492.17</v>
      </c>
      <c r="C22" s="29">
        <v>498.22</v>
      </c>
      <c r="D22" s="30">
        <v>495.63</v>
      </c>
      <c r="E22" s="67">
        <v>7.0300912286405115E-3</v>
      </c>
      <c r="F22" s="67">
        <v>-5.1985066837944016E-3</v>
      </c>
      <c r="T22" s="64">
        <f>'Summary table'!$B$35</f>
        <v>0.15924276169265039</v>
      </c>
    </row>
    <row r="23" spans="1:20" x14ac:dyDescent="0.2">
      <c r="A23" s="14" t="s">
        <v>5</v>
      </c>
      <c r="B23" s="81">
        <v>464.47</v>
      </c>
      <c r="C23" s="32">
        <v>463.38</v>
      </c>
      <c r="D23" s="33">
        <v>466.59</v>
      </c>
      <c r="E23" s="68">
        <v>4.5643421534220519E-3</v>
      </c>
      <c r="F23" s="68">
        <v>6.927359834261182E-3</v>
      </c>
      <c r="T23" s="64">
        <f>'Summary table'!$B$35</f>
        <v>0.15924276169265039</v>
      </c>
    </row>
    <row r="25" spans="1:20" x14ac:dyDescent="0.2">
      <c r="A25" s="16"/>
    </row>
    <row r="26" spans="1:20" x14ac:dyDescent="0.2">
      <c r="A26" s="16"/>
    </row>
  </sheetData>
  <sortState ref="D33:E51">
    <sortCondition ref="E33:E51"/>
  </sortState>
  <mergeCells count="1">
    <mergeCell ref="A3:G3"/>
  </mergeCells>
  <hyperlinks>
    <hyperlink ref="A1" location="Contents!A1" display="Back to contents"/>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28"/>
  <sheetViews>
    <sheetView zoomScaleNormal="100" workbookViewId="0">
      <selection activeCell="V10" sqref="V10"/>
    </sheetView>
  </sheetViews>
  <sheetFormatPr defaultRowHeight="12.75" x14ac:dyDescent="0.2"/>
  <cols>
    <col min="1" max="1" width="28.5703125" style="2" customWidth="1"/>
    <col min="2" max="3" width="5" style="2" bestFit="1" customWidth="1"/>
    <col min="4" max="4" width="5" style="2" customWidth="1"/>
    <col min="5" max="6" width="10.42578125" style="2" customWidth="1"/>
    <col min="7" max="7" width="9.85546875" style="2" customWidth="1"/>
    <col min="8" max="15" width="9.140625" style="2"/>
    <col min="16" max="16" width="5" style="2" customWidth="1"/>
    <col min="17" max="17" width="9.140625" style="16" customWidth="1"/>
    <col min="18" max="18" width="0.5703125" style="16" customWidth="1"/>
    <col min="19" max="19" width="9.140625" style="16"/>
    <col min="20" max="16384" width="9.140625" style="2"/>
  </cols>
  <sheetData>
    <row r="1" spans="1:19" x14ac:dyDescent="0.2">
      <c r="A1" s="271" t="s">
        <v>342</v>
      </c>
    </row>
    <row r="3" spans="1:19" ht="26.45" customHeight="1" x14ac:dyDescent="0.2">
      <c r="A3" s="277" t="s">
        <v>210</v>
      </c>
      <c r="B3" s="277"/>
      <c r="C3" s="277"/>
      <c r="D3" s="277"/>
      <c r="E3" s="277"/>
      <c r="F3" s="277"/>
      <c r="G3" s="234"/>
    </row>
    <row r="4" spans="1:19" ht="39.75" customHeight="1" x14ac:dyDescent="0.2">
      <c r="A4" s="19"/>
      <c r="B4" s="131">
        <v>2010</v>
      </c>
      <c r="C4" s="132">
        <v>2016</v>
      </c>
      <c r="D4" s="132">
        <v>2017</v>
      </c>
      <c r="E4" s="22" t="s">
        <v>208</v>
      </c>
      <c r="F4" s="22" t="s">
        <v>209</v>
      </c>
      <c r="G4" s="16"/>
      <c r="R4" s="82" t="s">
        <v>211</v>
      </c>
    </row>
    <row r="5" spans="1:19" x14ac:dyDescent="0.2">
      <c r="A5" s="13" t="s">
        <v>15</v>
      </c>
      <c r="B5" s="121">
        <v>520.36</v>
      </c>
      <c r="C5" s="122">
        <v>652.91999999999996</v>
      </c>
      <c r="D5" s="123">
        <v>704.27</v>
      </c>
      <c r="E5" s="119">
        <v>0.35342839572603579</v>
      </c>
      <c r="F5" s="118">
        <v>7.8646694847760878E-2</v>
      </c>
      <c r="R5" s="64">
        <f>'Summary table'!$B$35</f>
        <v>0.15924276169265039</v>
      </c>
    </row>
    <row r="6" spans="1:19" x14ac:dyDescent="0.2">
      <c r="A6" s="13" t="s">
        <v>13</v>
      </c>
      <c r="B6" s="80">
        <v>437.14</v>
      </c>
      <c r="C6" s="29">
        <v>520.03</v>
      </c>
      <c r="D6" s="30">
        <v>549.04999999999995</v>
      </c>
      <c r="E6" s="119">
        <v>0.25600494120876593</v>
      </c>
      <c r="F6" s="67">
        <v>5.5804472818875794E-2</v>
      </c>
      <c r="R6" s="64">
        <f>'Summary table'!$B$35</f>
        <v>0.15924276169265039</v>
      </c>
    </row>
    <row r="7" spans="1:19" s="126" customFormat="1" x14ac:dyDescent="0.2">
      <c r="A7" s="9" t="s">
        <v>0</v>
      </c>
      <c r="B7" s="110">
        <v>435.79</v>
      </c>
      <c r="C7" s="28">
        <v>481.58</v>
      </c>
      <c r="D7" s="124">
        <v>500.97</v>
      </c>
      <c r="E7" s="125">
        <v>0.14956745221322199</v>
      </c>
      <c r="F7" s="111">
        <v>4.0263299970929145E-2</v>
      </c>
      <c r="Q7" s="261"/>
      <c r="R7" s="64">
        <f>'Summary table'!$B$35</f>
        <v>0.15924276169265039</v>
      </c>
      <c r="S7" s="261"/>
    </row>
    <row r="8" spans="1:19" x14ac:dyDescent="0.2">
      <c r="A8" s="13" t="s">
        <v>14</v>
      </c>
      <c r="B8" s="80">
        <v>415.01</v>
      </c>
      <c r="C8" s="29">
        <v>460.5</v>
      </c>
      <c r="D8" s="30">
        <v>470.38</v>
      </c>
      <c r="E8" s="119">
        <v>0.13341847184405187</v>
      </c>
      <c r="F8" s="67">
        <v>2.1454940282301882E-2</v>
      </c>
      <c r="R8" s="64">
        <f>'Summary table'!$B$35</f>
        <v>0.15924276169265039</v>
      </c>
    </row>
    <row r="9" spans="1:19" x14ac:dyDescent="0.2">
      <c r="A9" s="13" t="s">
        <v>9</v>
      </c>
      <c r="B9" s="80">
        <v>350.87</v>
      </c>
      <c r="C9" s="29">
        <v>383.14</v>
      </c>
      <c r="D9" s="30">
        <v>393.68</v>
      </c>
      <c r="E9" s="119">
        <v>0.12201100122552511</v>
      </c>
      <c r="F9" s="67">
        <v>2.7509526543822105E-2</v>
      </c>
      <c r="R9" s="64">
        <f>'Summary table'!$B$35</f>
        <v>0.15924276169265039</v>
      </c>
    </row>
    <row r="10" spans="1:19" x14ac:dyDescent="0.2">
      <c r="A10" s="13" t="s">
        <v>22</v>
      </c>
      <c r="B10" s="80">
        <v>428.18</v>
      </c>
      <c r="C10" s="29">
        <v>469.89</v>
      </c>
      <c r="D10" s="30">
        <v>477.15</v>
      </c>
      <c r="E10" s="119">
        <v>0.11436778924751256</v>
      </c>
      <c r="F10" s="67">
        <v>1.5450424567452048E-2</v>
      </c>
      <c r="R10" s="64">
        <f>'Summary table'!$B$35</f>
        <v>0.15924276169265039</v>
      </c>
    </row>
    <row r="11" spans="1:19" x14ac:dyDescent="0.2">
      <c r="A11" s="13" t="s">
        <v>17</v>
      </c>
      <c r="B11" s="80">
        <v>377.44</v>
      </c>
      <c r="C11" s="29">
        <v>408.15</v>
      </c>
      <c r="D11" s="30">
        <v>416.14</v>
      </c>
      <c r="E11" s="119">
        <v>0.10253285290377279</v>
      </c>
      <c r="F11" s="67">
        <v>1.9576136224427332E-2</v>
      </c>
      <c r="R11" s="64">
        <f>'Summary table'!$B$35</f>
        <v>0.15924276169265039</v>
      </c>
    </row>
    <row r="12" spans="1:19" x14ac:dyDescent="0.2">
      <c r="A12" s="13" t="s">
        <v>3</v>
      </c>
      <c r="B12" s="80">
        <v>382.06</v>
      </c>
      <c r="C12" s="29">
        <v>412.33</v>
      </c>
      <c r="D12" s="30">
        <v>417.15</v>
      </c>
      <c r="E12" s="119">
        <v>9.1844212950845439E-2</v>
      </c>
      <c r="F12" s="67">
        <v>1.1689666044187863E-2</v>
      </c>
      <c r="R12" s="64">
        <f>'Summary table'!$B$35</f>
        <v>0.15924276169265039</v>
      </c>
    </row>
    <row r="13" spans="1:19" x14ac:dyDescent="0.2">
      <c r="A13" s="13" t="s">
        <v>11</v>
      </c>
      <c r="B13" s="80">
        <v>378.99</v>
      </c>
      <c r="C13" s="29">
        <v>402.75</v>
      </c>
      <c r="D13" s="30">
        <v>411.45</v>
      </c>
      <c r="E13" s="119">
        <v>8.564869785482454E-2</v>
      </c>
      <c r="F13" s="67">
        <v>2.1601489757914205E-2</v>
      </c>
      <c r="R13" s="64">
        <f>'Summary table'!$B$35</f>
        <v>0.15924276169265039</v>
      </c>
    </row>
    <row r="14" spans="1:19" x14ac:dyDescent="0.2">
      <c r="A14" s="13" t="s">
        <v>10</v>
      </c>
      <c r="B14" s="80">
        <v>449.59</v>
      </c>
      <c r="C14" s="29">
        <v>478.92</v>
      </c>
      <c r="D14" s="30">
        <v>487.82</v>
      </c>
      <c r="E14" s="119">
        <v>8.5033030094085804E-2</v>
      </c>
      <c r="F14" s="67">
        <v>1.8583479495531519E-2</v>
      </c>
      <c r="R14" s="64">
        <f>'Summary table'!$B$35</f>
        <v>0.15924276169265039</v>
      </c>
    </row>
    <row r="15" spans="1:19" x14ac:dyDescent="0.2">
      <c r="A15" s="13" t="s">
        <v>12</v>
      </c>
      <c r="B15" s="80">
        <v>386.8</v>
      </c>
      <c r="C15" s="29">
        <v>407.52</v>
      </c>
      <c r="D15" s="30">
        <v>414.77</v>
      </c>
      <c r="E15" s="119">
        <v>7.2311271975180835E-2</v>
      </c>
      <c r="F15" s="67">
        <v>1.7790537887711011E-2</v>
      </c>
      <c r="R15" s="64">
        <f>'Summary table'!$B$35</f>
        <v>0.15924276169265039</v>
      </c>
    </row>
    <row r="16" spans="1:19" x14ac:dyDescent="0.2">
      <c r="A16" s="13" t="s">
        <v>7</v>
      </c>
      <c r="B16" s="80">
        <v>358.94</v>
      </c>
      <c r="C16" s="29">
        <v>384.25</v>
      </c>
      <c r="D16" s="30">
        <v>383.46</v>
      </c>
      <c r="E16" s="119">
        <v>6.8312252744191282E-2</v>
      </c>
      <c r="F16" s="67">
        <v>-2.0559531554977806E-3</v>
      </c>
      <c r="R16" s="64">
        <f>'Summary table'!$B$35</f>
        <v>0.15924276169265039</v>
      </c>
    </row>
    <row r="17" spans="1:18" x14ac:dyDescent="0.2">
      <c r="A17" s="13" t="s">
        <v>16</v>
      </c>
      <c r="B17" s="80">
        <v>373.16</v>
      </c>
      <c r="C17" s="29">
        <v>381.35</v>
      </c>
      <c r="D17" s="30">
        <v>389.89</v>
      </c>
      <c r="E17" s="119">
        <v>4.4833315467895707E-2</v>
      </c>
      <c r="F17" s="67">
        <v>2.23941261308509E-2</v>
      </c>
      <c r="R17" s="64">
        <f>'Summary table'!$B$35</f>
        <v>0.15924276169265039</v>
      </c>
    </row>
    <row r="18" spans="1:18" x14ac:dyDescent="0.2">
      <c r="A18" s="13" t="s">
        <v>18</v>
      </c>
      <c r="B18" s="80">
        <v>374.39</v>
      </c>
      <c r="C18" s="29">
        <v>391.6</v>
      </c>
      <c r="D18" s="30">
        <v>386.61</v>
      </c>
      <c r="E18" s="119">
        <v>3.2639760677368512E-2</v>
      </c>
      <c r="F18" s="67">
        <v>-1.2742594484167591E-2</v>
      </c>
      <c r="R18" s="64">
        <f>'Summary table'!$B$35</f>
        <v>0.15924276169265039</v>
      </c>
    </row>
    <row r="19" spans="1:18" x14ac:dyDescent="0.2">
      <c r="A19" s="13" t="s">
        <v>19</v>
      </c>
      <c r="B19" s="80">
        <v>336.19</v>
      </c>
      <c r="C19" s="29">
        <v>337.92</v>
      </c>
      <c r="D19" s="30">
        <v>344.95</v>
      </c>
      <c r="E19" s="119">
        <v>2.6056694131294744E-2</v>
      </c>
      <c r="F19" s="67">
        <v>2.0803740530302983E-2</v>
      </c>
      <c r="R19" s="64">
        <f>'Summary table'!$B$35</f>
        <v>0.15924276169265039</v>
      </c>
    </row>
    <row r="20" spans="1:18" x14ac:dyDescent="0.2">
      <c r="A20" s="13" t="s">
        <v>20</v>
      </c>
      <c r="B20" s="80">
        <v>382.47</v>
      </c>
      <c r="C20" s="29">
        <v>381</v>
      </c>
      <c r="D20" s="30">
        <v>391.49</v>
      </c>
      <c r="E20" s="119">
        <v>2.3583549036525708E-2</v>
      </c>
      <c r="F20" s="67">
        <v>2.7532808398950115E-2</v>
      </c>
      <c r="R20" s="64">
        <f>'Summary table'!$B$35</f>
        <v>0.15924276169265039</v>
      </c>
    </row>
    <row r="21" spans="1:18" x14ac:dyDescent="0.2">
      <c r="A21" s="13" t="s">
        <v>21</v>
      </c>
      <c r="B21" s="80">
        <v>396.84</v>
      </c>
      <c r="C21" s="29">
        <v>400.42</v>
      </c>
      <c r="D21" s="30">
        <v>398.63</v>
      </c>
      <c r="E21" s="119">
        <v>4.5106340086684682E-3</v>
      </c>
      <c r="F21" s="67">
        <v>-4.4703061785126286E-3</v>
      </c>
      <c r="R21" s="64">
        <f>'Summary table'!$B$35</f>
        <v>0.15924276169265039</v>
      </c>
    </row>
    <row r="22" spans="1:18" x14ac:dyDescent="0.2">
      <c r="A22" s="13" t="s">
        <v>5</v>
      </c>
      <c r="B22" s="80">
        <v>375.42</v>
      </c>
      <c r="C22" s="29">
        <v>366.26</v>
      </c>
      <c r="D22" s="30">
        <v>369.97</v>
      </c>
      <c r="E22" s="119">
        <v>-1.4517074210217862E-2</v>
      </c>
      <c r="F22" s="67">
        <v>1.0129416261672075E-2</v>
      </c>
      <c r="R22" s="64">
        <f>'Summary table'!$B$35</f>
        <v>0.15924276169265039</v>
      </c>
    </row>
    <row r="23" spans="1:18" x14ac:dyDescent="0.2">
      <c r="A23" s="14" t="s">
        <v>1</v>
      </c>
      <c r="B23" s="81">
        <v>528.64</v>
      </c>
      <c r="C23" s="32">
        <v>565.87</v>
      </c>
      <c r="D23" s="33">
        <v>500.65</v>
      </c>
      <c r="E23" s="120">
        <v>-5.2947185230024285E-2</v>
      </c>
      <c r="F23" s="68">
        <v>-0.11525615424037328</v>
      </c>
      <c r="R23" s="64">
        <f>'Summary table'!$B$35</f>
        <v>0.15924276169265039</v>
      </c>
    </row>
    <row r="24" spans="1:18" ht="6" customHeight="1" x14ac:dyDescent="0.2"/>
    <row r="25" spans="1:18" x14ac:dyDescent="0.2">
      <c r="A25" s="16"/>
    </row>
    <row r="26" spans="1:18" x14ac:dyDescent="0.2">
      <c r="A26" s="16"/>
    </row>
    <row r="27" spans="1:18" x14ac:dyDescent="0.2">
      <c r="A27" s="16"/>
    </row>
    <row r="28" spans="1:18" x14ac:dyDescent="0.2">
      <c r="A28" s="16"/>
    </row>
  </sheetData>
  <sortState ref="A5:F23">
    <sortCondition descending="1" ref="E5:E23"/>
  </sortState>
  <mergeCells count="1">
    <mergeCell ref="A3:F3"/>
  </mergeCells>
  <hyperlinks>
    <hyperlink ref="A1" location="Contents!A1" display="Back to contents"/>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3"/>
  <sheetViews>
    <sheetView workbookViewId="0"/>
  </sheetViews>
  <sheetFormatPr defaultRowHeight="12.75" x14ac:dyDescent="0.2"/>
  <cols>
    <col min="1" max="1" width="31.42578125" style="2" customWidth="1"/>
    <col min="2" max="2" width="12.140625" style="2" customWidth="1"/>
    <col min="3" max="16384" width="9.140625" style="2"/>
  </cols>
  <sheetData>
    <row r="1" spans="1:2" x14ac:dyDescent="0.2">
      <c r="A1" s="271" t="s">
        <v>342</v>
      </c>
    </row>
    <row r="3" spans="1:2" ht="30.6" customHeight="1" x14ac:dyDescent="0.2">
      <c r="A3" s="274" t="s">
        <v>297</v>
      </c>
      <c r="B3" s="274"/>
    </row>
    <row r="4" spans="1:2" x14ac:dyDescent="0.2">
      <c r="A4" s="112" t="s">
        <v>29</v>
      </c>
      <c r="B4" s="115" t="s">
        <v>110</v>
      </c>
    </row>
    <row r="5" spans="1:2" x14ac:dyDescent="0.2">
      <c r="A5" s="13" t="s">
        <v>15</v>
      </c>
      <c r="B5" s="24">
        <v>704.27</v>
      </c>
    </row>
    <row r="6" spans="1:2" x14ac:dyDescent="0.2">
      <c r="A6" s="13" t="s">
        <v>13</v>
      </c>
      <c r="B6" s="24">
        <v>549.04999999999995</v>
      </c>
    </row>
    <row r="7" spans="1:2" x14ac:dyDescent="0.2">
      <c r="A7" s="9" t="s">
        <v>0</v>
      </c>
      <c r="B7" s="116">
        <v>500.97</v>
      </c>
    </row>
    <row r="8" spans="1:2" x14ac:dyDescent="0.2">
      <c r="A8" s="13" t="s">
        <v>1</v>
      </c>
      <c r="B8" s="24">
        <v>500.65</v>
      </c>
    </row>
    <row r="9" spans="1:2" x14ac:dyDescent="0.2">
      <c r="A9" s="13" t="s">
        <v>10</v>
      </c>
      <c r="B9" s="24">
        <v>487.82</v>
      </c>
    </row>
    <row r="10" spans="1:2" x14ac:dyDescent="0.2">
      <c r="A10" s="13" t="s">
        <v>22</v>
      </c>
      <c r="B10" s="24">
        <v>477.15</v>
      </c>
    </row>
    <row r="11" spans="1:2" x14ac:dyDescent="0.2">
      <c r="A11" s="13" t="s">
        <v>14</v>
      </c>
      <c r="B11" s="24">
        <v>470.38</v>
      </c>
    </row>
    <row r="12" spans="1:2" x14ac:dyDescent="0.2">
      <c r="A12" s="13" t="s">
        <v>3</v>
      </c>
      <c r="B12" s="24">
        <v>417.15</v>
      </c>
    </row>
    <row r="13" spans="1:2" x14ac:dyDescent="0.2">
      <c r="A13" s="13" t="s">
        <v>17</v>
      </c>
      <c r="B13" s="24">
        <v>416.14</v>
      </c>
    </row>
    <row r="14" spans="1:2" x14ac:dyDescent="0.2">
      <c r="A14" s="13" t="s">
        <v>12</v>
      </c>
      <c r="B14" s="24">
        <v>414.77</v>
      </c>
    </row>
    <row r="15" spans="1:2" x14ac:dyDescent="0.2">
      <c r="A15" s="13" t="s">
        <v>11</v>
      </c>
      <c r="B15" s="24">
        <v>411.45</v>
      </c>
    </row>
    <row r="16" spans="1:2" x14ac:dyDescent="0.2">
      <c r="A16" s="13" t="s">
        <v>21</v>
      </c>
      <c r="B16" s="24">
        <v>398.63</v>
      </c>
    </row>
    <row r="17" spans="1:2" x14ac:dyDescent="0.2">
      <c r="A17" s="13" t="s">
        <v>9</v>
      </c>
      <c r="B17" s="24">
        <v>393.68</v>
      </c>
    </row>
    <row r="18" spans="1:2" x14ac:dyDescent="0.2">
      <c r="A18" s="13" t="s">
        <v>20</v>
      </c>
      <c r="B18" s="24">
        <v>391.49</v>
      </c>
    </row>
    <row r="19" spans="1:2" x14ac:dyDescent="0.2">
      <c r="A19" s="13" t="s">
        <v>16</v>
      </c>
      <c r="B19" s="24">
        <v>389.89</v>
      </c>
    </row>
    <row r="20" spans="1:2" x14ac:dyDescent="0.2">
      <c r="A20" s="13" t="s">
        <v>18</v>
      </c>
      <c r="B20" s="24">
        <v>386.61</v>
      </c>
    </row>
    <row r="21" spans="1:2" x14ac:dyDescent="0.2">
      <c r="A21" s="13" t="s">
        <v>7</v>
      </c>
      <c r="B21" s="24">
        <v>383.46</v>
      </c>
    </row>
    <row r="22" spans="1:2" x14ac:dyDescent="0.2">
      <c r="A22" s="13" t="s">
        <v>5</v>
      </c>
      <c r="B22" s="24">
        <v>369.97</v>
      </c>
    </row>
    <row r="23" spans="1:2" x14ac:dyDescent="0.2">
      <c r="A23" s="14" t="s">
        <v>19</v>
      </c>
      <c r="B23" s="31">
        <v>344.95</v>
      </c>
    </row>
  </sheetData>
  <sortState ref="A4:B22">
    <sortCondition descending="1" ref="B4:B22"/>
  </sortState>
  <mergeCells count="1">
    <mergeCell ref="A3:B3"/>
  </mergeCells>
  <hyperlinks>
    <hyperlink ref="A1" location="Contents!A1" display="Back to contents"/>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W26"/>
  <sheetViews>
    <sheetView zoomScaleNormal="100" workbookViewId="0">
      <selection activeCell="S9" sqref="S9"/>
    </sheetView>
  </sheetViews>
  <sheetFormatPr defaultRowHeight="12.75" x14ac:dyDescent="0.2"/>
  <cols>
    <col min="1" max="1" width="28.5703125" style="2" customWidth="1"/>
    <col min="2" max="3" width="5" style="2" bestFit="1" customWidth="1"/>
    <col min="4" max="4" width="5" style="2" customWidth="1"/>
    <col min="5" max="6" width="10.42578125" style="2" customWidth="1"/>
    <col min="7" max="21" width="9.140625" style="2"/>
    <col min="22" max="22" width="0.140625" style="2" customWidth="1"/>
    <col min="23" max="16384" width="9.140625" style="2"/>
  </cols>
  <sheetData>
    <row r="1" spans="1:23" x14ac:dyDescent="0.2">
      <c r="A1" s="271" t="s">
        <v>342</v>
      </c>
    </row>
    <row r="3" spans="1:23" ht="26.45" customHeight="1" x14ac:dyDescent="0.2">
      <c r="A3" s="274" t="s">
        <v>329</v>
      </c>
      <c r="B3" s="275"/>
      <c r="C3" s="275"/>
      <c r="D3" s="275"/>
      <c r="E3" s="275"/>
      <c r="F3" s="275"/>
      <c r="U3" s="16"/>
      <c r="V3" s="16"/>
      <c r="W3" s="16"/>
    </row>
    <row r="4" spans="1:23" ht="39.75" customHeight="1" x14ac:dyDescent="0.2">
      <c r="A4" s="19"/>
      <c r="B4" s="131">
        <v>2010</v>
      </c>
      <c r="C4" s="132">
        <v>2016</v>
      </c>
      <c r="D4" s="132">
        <v>2017</v>
      </c>
      <c r="E4" s="22" t="s">
        <v>208</v>
      </c>
      <c r="F4" s="22" t="s">
        <v>209</v>
      </c>
      <c r="U4" s="16"/>
      <c r="V4" s="262" t="s">
        <v>211</v>
      </c>
      <c r="W4" s="16"/>
    </row>
    <row r="5" spans="1:23" x14ac:dyDescent="0.2">
      <c r="A5" s="13" t="s">
        <v>15</v>
      </c>
      <c r="B5" s="121">
        <v>664.51</v>
      </c>
      <c r="C5" s="122">
        <v>830.97</v>
      </c>
      <c r="D5" s="123">
        <v>888.18</v>
      </c>
      <c r="E5" s="118">
        <v>0.33659388120570033</v>
      </c>
      <c r="F5" s="118">
        <v>6.8847250803278026E-2</v>
      </c>
      <c r="U5" s="16"/>
      <c r="V5" s="64">
        <f>'Summary table'!$B$35</f>
        <v>0.15924276169265039</v>
      </c>
      <c r="W5" s="16"/>
    </row>
    <row r="6" spans="1:23" x14ac:dyDescent="0.2">
      <c r="A6" s="13" t="s">
        <v>13</v>
      </c>
      <c r="B6" s="80">
        <v>563.64</v>
      </c>
      <c r="C6" s="29">
        <v>695.92</v>
      </c>
      <c r="D6" s="30">
        <v>744.8</v>
      </c>
      <c r="E6" s="67">
        <v>0.32141082960755085</v>
      </c>
      <c r="F6" s="67">
        <v>7.0237958386021315E-2</v>
      </c>
      <c r="U6" s="16"/>
      <c r="V6" s="64">
        <f>'Summary table'!$B$35</f>
        <v>0.15924276169265039</v>
      </c>
      <c r="W6" s="16"/>
    </row>
    <row r="7" spans="1:23" s="126" customFormat="1" x14ac:dyDescent="0.2">
      <c r="A7" s="9" t="s">
        <v>0</v>
      </c>
      <c r="B7" s="110">
        <v>536.27</v>
      </c>
      <c r="C7" s="28">
        <v>615.64</v>
      </c>
      <c r="D7" s="124">
        <v>642.79999999999995</v>
      </c>
      <c r="E7" s="111">
        <v>0.19864993380200269</v>
      </c>
      <c r="F7" s="111">
        <v>4.4116691572997135E-2</v>
      </c>
      <c r="U7" s="261"/>
      <c r="V7" s="64">
        <f>'Summary table'!$B$35</f>
        <v>0.15924276169265039</v>
      </c>
      <c r="W7" s="261"/>
    </row>
    <row r="8" spans="1:23" x14ac:dyDescent="0.2">
      <c r="A8" s="13" t="s">
        <v>11</v>
      </c>
      <c r="B8" s="80">
        <v>463.99</v>
      </c>
      <c r="C8" s="29">
        <v>510.77</v>
      </c>
      <c r="D8" s="30">
        <v>533.29</v>
      </c>
      <c r="E8" s="67">
        <v>0.14935666716955098</v>
      </c>
      <c r="F8" s="67">
        <v>4.4090295044736383E-2</v>
      </c>
      <c r="U8" s="16"/>
      <c r="V8" s="64">
        <f>'Summary table'!$B$35</f>
        <v>0.15924276169265039</v>
      </c>
      <c r="W8" s="16"/>
    </row>
    <row r="9" spans="1:23" x14ac:dyDescent="0.2">
      <c r="A9" s="13" t="s">
        <v>12</v>
      </c>
      <c r="B9" s="80">
        <v>492.41</v>
      </c>
      <c r="C9" s="29">
        <v>529.72</v>
      </c>
      <c r="D9" s="30">
        <v>562.54999999999995</v>
      </c>
      <c r="E9" s="67">
        <v>0.14244227371499352</v>
      </c>
      <c r="F9" s="67">
        <v>6.1976138337234588E-2</v>
      </c>
      <c r="U9" s="16"/>
      <c r="V9" s="64">
        <f>'Summary table'!$B$35</f>
        <v>0.15924276169265039</v>
      </c>
      <c r="W9" s="16"/>
    </row>
    <row r="10" spans="1:23" x14ac:dyDescent="0.2">
      <c r="A10" s="13" t="s">
        <v>14</v>
      </c>
      <c r="B10" s="80">
        <v>503.41</v>
      </c>
      <c r="C10" s="29">
        <v>560.95000000000005</v>
      </c>
      <c r="D10" s="30">
        <v>575.09</v>
      </c>
      <c r="E10" s="67">
        <v>0.14238890764982814</v>
      </c>
      <c r="F10" s="67">
        <v>2.5207237721722064E-2</v>
      </c>
      <c r="U10" s="16"/>
      <c r="V10" s="64">
        <f>'Summary table'!$B$35</f>
        <v>0.15924276169265039</v>
      </c>
      <c r="W10" s="16"/>
    </row>
    <row r="11" spans="1:23" x14ac:dyDescent="0.2">
      <c r="A11" s="13" t="s">
        <v>22</v>
      </c>
      <c r="B11" s="80">
        <v>527.37</v>
      </c>
      <c r="C11" s="29">
        <v>577.79999999999995</v>
      </c>
      <c r="D11" s="30">
        <v>598.79</v>
      </c>
      <c r="E11" s="67">
        <v>0.13542674023930057</v>
      </c>
      <c r="F11" s="67">
        <v>3.6327448944271312E-2</v>
      </c>
      <c r="U11" s="16"/>
      <c r="V11" s="64">
        <f>'Summary table'!$B$35</f>
        <v>0.15924276169265039</v>
      </c>
      <c r="W11" s="16"/>
    </row>
    <row r="12" spans="1:23" s="126" customFormat="1" x14ac:dyDescent="0.2">
      <c r="A12" s="13" t="s">
        <v>10</v>
      </c>
      <c r="B12" s="80">
        <v>581.12</v>
      </c>
      <c r="C12" s="29">
        <v>635.52</v>
      </c>
      <c r="D12" s="30">
        <v>653.4</v>
      </c>
      <c r="E12" s="67">
        <v>0.12438050660792954</v>
      </c>
      <c r="F12" s="67">
        <v>2.8134441087613205E-2</v>
      </c>
      <c r="U12" s="261"/>
      <c r="V12" s="64">
        <f>'Summary table'!$B$35</f>
        <v>0.15924276169265039</v>
      </c>
      <c r="W12" s="261"/>
    </row>
    <row r="13" spans="1:23" x14ac:dyDescent="0.2">
      <c r="A13" s="13" t="s">
        <v>9</v>
      </c>
      <c r="B13" s="80">
        <v>497.46</v>
      </c>
      <c r="C13" s="29">
        <v>545.96</v>
      </c>
      <c r="D13" s="30">
        <v>554.96</v>
      </c>
      <c r="E13" s="67">
        <v>0.11558718288907666</v>
      </c>
      <c r="F13" s="67">
        <v>1.648472415561586E-2</v>
      </c>
      <c r="U13" s="16"/>
      <c r="V13" s="64">
        <f>'Summary table'!$B$35</f>
        <v>0.15924276169265039</v>
      </c>
      <c r="W13" s="16"/>
    </row>
    <row r="14" spans="1:23" x14ac:dyDescent="0.2">
      <c r="A14" s="13" t="s">
        <v>17</v>
      </c>
      <c r="B14" s="80">
        <v>506.44</v>
      </c>
      <c r="C14" s="29">
        <v>539.95000000000005</v>
      </c>
      <c r="D14" s="30">
        <v>549.21</v>
      </c>
      <c r="E14" s="67">
        <v>8.4452254956164596E-2</v>
      </c>
      <c r="F14" s="67">
        <v>1.7149736086674583E-2</v>
      </c>
      <c r="U14" s="16"/>
      <c r="V14" s="64">
        <f>'Summary table'!$B$35</f>
        <v>0.15924276169265039</v>
      </c>
      <c r="W14" s="16"/>
    </row>
    <row r="15" spans="1:23" x14ac:dyDescent="0.2">
      <c r="A15" s="13" t="s">
        <v>20</v>
      </c>
      <c r="B15" s="80">
        <v>480.55</v>
      </c>
      <c r="C15" s="29">
        <v>500.05</v>
      </c>
      <c r="D15" s="30">
        <v>520.08000000000004</v>
      </c>
      <c r="E15" s="67">
        <v>8.2259910519196788E-2</v>
      </c>
      <c r="F15" s="67">
        <v>4.0055994400560069E-2</v>
      </c>
      <c r="U15" s="16"/>
      <c r="V15" s="64">
        <f>'Summary table'!$B$35</f>
        <v>0.15924276169265039</v>
      </c>
      <c r="W15" s="16"/>
    </row>
    <row r="16" spans="1:23" x14ac:dyDescent="0.2">
      <c r="A16" s="13" t="s">
        <v>18</v>
      </c>
      <c r="B16" s="80">
        <v>472.96</v>
      </c>
      <c r="C16" s="29">
        <v>493.93</v>
      </c>
      <c r="D16" s="30">
        <v>507.56</v>
      </c>
      <c r="E16" s="67">
        <v>7.3156292286874258E-2</v>
      </c>
      <c r="F16" s="67">
        <v>2.7595003340554314E-2</v>
      </c>
      <c r="U16" s="16"/>
      <c r="V16" s="64">
        <f>'Summary table'!$B$35</f>
        <v>0.15924276169265039</v>
      </c>
      <c r="W16" s="16"/>
    </row>
    <row r="17" spans="1:23" x14ac:dyDescent="0.2">
      <c r="A17" s="13" t="s">
        <v>1</v>
      </c>
      <c r="B17" s="80">
        <v>642.58000000000004</v>
      </c>
      <c r="C17" s="29">
        <v>754.39</v>
      </c>
      <c r="D17" s="30">
        <v>681.97</v>
      </c>
      <c r="E17" s="67">
        <v>6.129976034112472E-2</v>
      </c>
      <c r="F17" s="67">
        <v>-9.5998091173000621E-2</v>
      </c>
      <c r="U17" s="16"/>
      <c r="V17" s="64">
        <f>'Summary table'!$B$35</f>
        <v>0.15924276169265039</v>
      </c>
      <c r="W17" s="16"/>
    </row>
    <row r="18" spans="1:23" x14ac:dyDescent="0.2">
      <c r="A18" s="13" t="s">
        <v>16</v>
      </c>
      <c r="B18" s="80">
        <v>454.65</v>
      </c>
      <c r="C18" s="29">
        <v>475.8</v>
      </c>
      <c r="D18" s="30">
        <v>480.25</v>
      </c>
      <c r="E18" s="67">
        <v>5.6307049378643059E-2</v>
      </c>
      <c r="F18" s="67">
        <v>9.3526691887346747E-3</v>
      </c>
      <c r="U18" s="16"/>
      <c r="V18" s="64">
        <f>'Summary table'!$B$35</f>
        <v>0.15924276169265039</v>
      </c>
      <c r="W18" s="16"/>
    </row>
    <row r="19" spans="1:23" x14ac:dyDescent="0.2">
      <c r="A19" s="13" t="s">
        <v>7</v>
      </c>
      <c r="B19" s="80">
        <v>435.12</v>
      </c>
      <c r="C19" s="29">
        <v>446.89</v>
      </c>
      <c r="D19" s="30">
        <v>453.39</v>
      </c>
      <c r="E19" s="67">
        <v>4.1988416988417043E-2</v>
      </c>
      <c r="F19" s="67">
        <v>1.4544966322808772E-2</v>
      </c>
      <c r="U19" s="16"/>
      <c r="V19" s="64">
        <f>'Summary table'!$B$35</f>
        <v>0.15924276169265039</v>
      </c>
      <c r="W19" s="16"/>
    </row>
    <row r="20" spans="1:23" x14ac:dyDescent="0.2">
      <c r="A20" s="13" t="s">
        <v>19</v>
      </c>
      <c r="B20" s="80">
        <v>441.58</v>
      </c>
      <c r="C20" s="29">
        <v>452.23</v>
      </c>
      <c r="D20" s="30">
        <v>458.64</v>
      </c>
      <c r="E20" s="67">
        <v>3.863399610489604E-2</v>
      </c>
      <c r="F20" s="67">
        <v>1.4174203392079088E-2</v>
      </c>
      <c r="U20" s="16"/>
      <c r="V20" s="64">
        <f>'Summary table'!$B$35</f>
        <v>0.15924276169265039</v>
      </c>
      <c r="W20" s="16"/>
    </row>
    <row r="21" spans="1:23" x14ac:dyDescent="0.2">
      <c r="A21" s="13" t="s">
        <v>3</v>
      </c>
      <c r="B21" s="80">
        <v>503.03</v>
      </c>
      <c r="C21" s="29">
        <v>524.75</v>
      </c>
      <c r="D21" s="30">
        <v>515.92999999999995</v>
      </c>
      <c r="E21" s="67">
        <v>2.5644593761803502E-2</v>
      </c>
      <c r="F21" s="67">
        <v>-1.6808003811338845E-2</v>
      </c>
      <c r="U21" s="16"/>
      <c r="V21" s="64">
        <f>'Summary table'!$B$35</f>
        <v>0.15924276169265039</v>
      </c>
      <c r="W21" s="16"/>
    </row>
    <row r="22" spans="1:23" x14ac:dyDescent="0.2">
      <c r="A22" s="13" t="s">
        <v>21</v>
      </c>
      <c r="B22" s="80">
        <v>492.17</v>
      </c>
      <c r="C22" s="29">
        <v>498.22</v>
      </c>
      <c r="D22" s="30">
        <v>495.63</v>
      </c>
      <c r="E22" s="67">
        <v>7.0300912286405115E-3</v>
      </c>
      <c r="F22" s="67">
        <v>-5.1985066837944016E-3</v>
      </c>
      <c r="U22" s="16"/>
      <c r="V22" s="64">
        <f>'Summary table'!$B$35</f>
        <v>0.15924276169265039</v>
      </c>
      <c r="W22" s="16"/>
    </row>
    <row r="23" spans="1:23" x14ac:dyDescent="0.2">
      <c r="A23" s="14" t="s">
        <v>5</v>
      </c>
      <c r="B23" s="81">
        <v>464.47</v>
      </c>
      <c r="C23" s="32">
        <v>463.38</v>
      </c>
      <c r="D23" s="33">
        <v>466.59</v>
      </c>
      <c r="E23" s="68">
        <v>4.5643421534220519E-3</v>
      </c>
      <c r="F23" s="68">
        <v>6.927359834261182E-3</v>
      </c>
      <c r="U23" s="16"/>
      <c r="V23" s="64">
        <f>'Summary table'!$B$35</f>
        <v>0.15924276169265039</v>
      </c>
      <c r="W23" s="16"/>
    </row>
    <row r="25" spans="1:23" x14ac:dyDescent="0.2">
      <c r="A25" s="16"/>
    </row>
    <row r="26" spans="1:23" x14ac:dyDescent="0.2">
      <c r="A26" s="16"/>
    </row>
  </sheetData>
  <sortState ref="A5:F23">
    <sortCondition descending="1" ref="E5:E23"/>
  </sortState>
  <mergeCells count="1">
    <mergeCell ref="A3:F3"/>
  </mergeCells>
  <hyperlinks>
    <hyperlink ref="A1" location="Contents!A1" display="Back to contents"/>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23"/>
  <sheetViews>
    <sheetView workbookViewId="0"/>
  </sheetViews>
  <sheetFormatPr defaultRowHeight="12.75" x14ac:dyDescent="0.2"/>
  <cols>
    <col min="1" max="1" width="31.85546875" style="2" customWidth="1"/>
    <col min="2" max="2" width="12.140625" style="2" customWidth="1"/>
    <col min="3" max="16384" width="9.140625" style="2"/>
  </cols>
  <sheetData>
    <row r="1" spans="1:2" x14ac:dyDescent="0.2">
      <c r="A1" s="271" t="s">
        <v>342</v>
      </c>
    </row>
    <row r="3" spans="1:2" ht="30.6" customHeight="1" x14ac:dyDescent="0.2">
      <c r="A3" s="274" t="s">
        <v>300</v>
      </c>
      <c r="B3" s="274"/>
    </row>
    <row r="4" spans="1:2" x14ac:dyDescent="0.2">
      <c r="A4" s="112" t="s">
        <v>30</v>
      </c>
      <c r="B4" s="115" t="s">
        <v>110</v>
      </c>
    </row>
    <row r="5" spans="1:2" x14ac:dyDescent="0.2">
      <c r="A5" s="13" t="s">
        <v>15</v>
      </c>
      <c r="B5" s="24">
        <v>888.18</v>
      </c>
    </row>
    <row r="6" spans="1:2" x14ac:dyDescent="0.2">
      <c r="A6" s="13" t="s">
        <v>13</v>
      </c>
      <c r="B6" s="24">
        <v>744.8</v>
      </c>
    </row>
    <row r="7" spans="1:2" x14ac:dyDescent="0.2">
      <c r="A7" s="13" t="s">
        <v>1</v>
      </c>
      <c r="B7" s="24">
        <v>681.97</v>
      </c>
    </row>
    <row r="8" spans="1:2" x14ac:dyDescent="0.2">
      <c r="A8" s="13" t="s">
        <v>10</v>
      </c>
      <c r="B8" s="24">
        <v>653.4</v>
      </c>
    </row>
    <row r="9" spans="1:2" x14ac:dyDescent="0.2">
      <c r="A9" s="9" t="s">
        <v>0</v>
      </c>
      <c r="B9" s="116">
        <v>642.79999999999995</v>
      </c>
    </row>
    <row r="10" spans="1:2" x14ac:dyDescent="0.2">
      <c r="A10" s="13" t="s">
        <v>22</v>
      </c>
      <c r="B10" s="24">
        <v>598.79</v>
      </c>
    </row>
    <row r="11" spans="1:2" x14ac:dyDescent="0.2">
      <c r="A11" s="13" t="s">
        <v>14</v>
      </c>
      <c r="B11" s="24">
        <v>575.09</v>
      </c>
    </row>
    <row r="12" spans="1:2" x14ac:dyDescent="0.2">
      <c r="A12" s="13" t="s">
        <v>12</v>
      </c>
      <c r="B12" s="24">
        <v>562.54999999999995</v>
      </c>
    </row>
    <row r="13" spans="1:2" x14ac:dyDescent="0.2">
      <c r="A13" s="13" t="s">
        <v>9</v>
      </c>
      <c r="B13" s="24">
        <v>554.96</v>
      </c>
    </row>
    <row r="14" spans="1:2" x14ac:dyDescent="0.2">
      <c r="A14" s="13" t="s">
        <v>17</v>
      </c>
      <c r="B14" s="24">
        <v>549.21</v>
      </c>
    </row>
    <row r="15" spans="1:2" x14ac:dyDescent="0.2">
      <c r="A15" s="13" t="s">
        <v>11</v>
      </c>
      <c r="B15" s="24">
        <v>533.29</v>
      </c>
    </row>
    <row r="16" spans="1:2" x14ac:dyDescent="0.2">
      <c r="A16" s="13" t="s">
        <v>20</v>
      </c>
      <c r="B16" s="24">
        <v>520.08000000000004</v>
      </c>
    </row>
    <row r="17" spans="1:2" x14ac:dyDescent="0.2">
      <c r="A17" s="13" t="s">
        <v>3</v>
      </c>
      <c r="B17" s="24">
        <v>515.92999999999995</v>
      </c>
    </row>
    <row r="18" spans="1:2" x14ac:dyDescent="0.2">
      <c r="A18" s="13" t="s">
        <v>18</v>
      </c>
      <c r="B18" s="24">
        <v>507.56</v>
      </c>
    </row>
    <row r="19" spans="1:2" x14ac:dyDescent="0.2">
      <c r="A19" s="13" t="s">
        <v>21</v>
      </c>
      <c r="B19" s="24">
        <v>495.63</v>
      </c>
    </row>
    <row r="20" spans="1:2" x14ac:dyDescent="0.2">
      <c r="A20" s="13" t="s">
        <v>16</v>
      </c>
      <c r="B20" s="24">
        <v>480.25</v>
      </c>
    </row>
    <row r="21" spans="1:2" x14ac:dyDescent="0.2">
      <c r="A21" s="13" t="s">
        <v>5</v>
      </c>
      <c r="B21" s="24">
        <v>466.59</v>
      </c>
    </row>
    <row r="22" spans="1:2" x14ac:dyDescent="0.2">
      <c r="A22" s="13" t="s">
        <v>19</v>
      </c>
      <c r="B22" s="24">
        <v>458.64</v>
      </c>
    </row>
    <row r="23" spans="1:2" x14ac:dyDescent="0.2">
      <c r="A23" s="14" t="s">
        <v>7</v>
      </c>
      <c r="B23" s="31">
        <v>453.39</v>
      </c>
    </row>
  </sheetData>
  <sortState ref="A4:B22">
    <sortCondition descending="1" ref="B4:B22"/>
  </sortState>
  <mergeCells count="1">
    <mergeCell ref="A3:B3"/>
  </mergeCells>
  <hyperlinks>
    <hyperlink ref="A1" location="Contents!A1" display="Back to contents"/>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24"/>
  <sheetViews>
    <sheetView zoomScaleNormal="100" workbookViewId="0">
      <selection activeCell="S6" sqref="S6"/>
    </sheetView>
  </sheetViews>
  <sheetFormatPr defaultRowHeight="12.75" x14ac:dyDescent="0.2"/>
  <cols>
    <col min="1" max="1" width="28.5703125" style="2" customWidth="1"/>
    <col min="2" max="2" width="5" style="2" bestFit="1" customWidth="1"/>
    <col min="3" max="3" width="5.5703125" style="2" bestFit="1" customWidth="1"/>
    <col min="4" max="4" width="5.5703125" style="2" customWidth="1"/>
    <col min="5" max="6" width="10.42578125" style="2" customWidth="1"/>
    <col min="7" max="7" width="9.85546875" style="2" customWidth="1"/>
    <col min="8" max="17" width="9.140625" style="2"/>
    <col min="18" max="18" width="10.42578125" style="2" customWidth="1"/>
    <col min="19" max="19" width="9.140625" style="2"/>
    <col min="20" max="20" width="0.140625" style="2" customWidth="1"/>
    <col min="21" max="16384" width="9.140625" style="2"/>
  </cols>
  <sheetData>
    <row r="1" spans="1:20" x14ac:dyDescent="0.2">
      <c r="A1" s="271" t="s">
        <v>342</v>
      </c>
    </row>
    <row r="3" spans="1:20" ht="26.45" customHeight="1" x14ac:dyDescent="0.2">
      <c r="A3" s="277" t="s">
        <v>330</v>
      </c>
      <c r="B3" s="277"/>
      <c r="C3" s="277"/>
      <c r="D3" s="277"/>
      <c r="E3" s="277"/>
      <c r="F3" s="277"/>
      <c r="G3" s="197"/>
      <c r="T3" s="16"/>
    </row>
    <row r="4" spans="1:20" ht="39.75" customHeight="1" x14ac:dyDescent="0.2">
      <c r="A4" s="19"/>
      <c r="B4" s="3">
        <v>2010</v>
      </c>
      <c r="C4" s="23">
        <v>2016</v>
      </c>
      <c r="D4" s="23">
        <v>2017</v>
      </c>
      <c r="E4" s="22" t="s">
        <v>208</v>
      </c>
      <c r="F4" s="22" t="s">
        <v>209</v>
      </c>
      <c r="G4" s="13"/>
      <c r="T4" s="82" t="s">
        <v>211</v>
      </c>
    </row>
    <row r="5" spans="1:20" x14ac:dyDescent="0.2">
      <c r="A5" s="13" t="s">
        <v>13</v>
      </c>
      <c r="B5" s="80">
        <v>728.19</v>
      </c>
      <c r="C5" s="29">
        <v>915.07</v>
      </c>
      <c r="D5" s="30">
        <v>964.74</v>
      </c>
      <c r="E5" s="119">
        <v>0.32484653730482416</v>
      </c>
      <c r="F5" s="67">
        <v>5.4280000437124887E-2</v>
      </c>
      <c r="T5" s="64">
        <f>'Summary table'!$B$35</f>
        <v>0.15924276169265039</v>
      </c>
    </row>
    <row r="6" spans="1:20" x14ac:dyDescent="0.2">
      <c r="A6" s="13" t="s">
        <v>15</v>
      </c>
      <c r="B6" s="80">
        <v>917.68</v>
      </c>
      <c r="C6" s="29">
        <v>1111.6400000000001</v>
      </c>
      <c r="D6" s="30">
        <v>1143.78</v>
      </c>
      <c r="E6" s="119">
        <v>0.24638218115247157</v>
      </c>
      <c r="F6" s="67">
        <v>2.8912237774818994E-2</v>
      </c>
      <c r="T6" s="64">
        <f>'Summary table'!$B$35</f>
        <v>0.15924276169265039</v>
      </c>
    </row>
    <row r="7" spans="1:20" s="126" customFormat="1" x14ac:dyDescent="0.2">
      <c r="A7" s="13" t="s">
        <v>10</v>
      </c>
      <c r="B7" s="80">
        <v>750.02</v>
      </c>
      <c r="C7" s="29">
        <v>859.19</v>
      </c>
      <c r="D7" s="30">
        <v>923.82</v>
      </c>
      <c r="E7" s="119">
        <v>0.2317271539425616</v>
      </c>
      <c r="F7" s="67">
        <v>7.5222011429369573E-2</v>
      </c>
      <c r="T7" s="64">
        <f>'Summary table'!$B$35</f>
        <v>0.15924276169265039</v>
      </c>
    </row>
    <row r="8" spans="1:20" s="126" customFormat="1" x14ac:dyDescent="0.2">
      <c r="A8" s="13" t="s">
        <v>12</v>
      </c>
      <c r="B8" s="80">
        <v>642.74</v>
      </c>
      <c r="C8" s="29">
        <v>677.94</v>
      </c>
      <c r="D8" s="30">
        <v>752.01</v>
      </c>
      <c r="E8" s="119">
        <v>0.17000653452406889</v>
      </c>
      <c r="F8" s="67">
        <v>0.10925745641207185</v>
      </c>
      <c r="T8" s="64">
        <f>'Summary table'!$B$35</f>
        <v>0.15924276169265039</v>
      </c>
    </row>
    <row r="9" spans="1:20" s="130" customFormat="1" x14ac:dyDescent="0.2">
      <c r="A9" s="13" t="s">
        <v>11</v>
      </c>
      <c r="B9" s="80">
        <v>563.02</v>
      </c>
      <c r="C9" s="29">
        <v>617</v>
      </c>
      <c r="D9" s="30">
        <v>656.95</v>
      </c>
      <c r="E9" s="119">
        <v>0.16683243934496117</v>
      </c>
      <c r="F9" s="67">
        <v>6.4748784440842755E-2</v>
      </c>
      <c r="T9" s="64">
        <f>'Summary table'!$B$35</f>
        <v>0.15924276169265039</v>
      </c>
    </row>
    <row r="10" spans="1:20" x14ac:dyDescent="0.2">
      <c r="A10" s="13" t="s">
        <v>17</v>
      </c>
      <c r="B10" s="80">
        <v>647.27</v>
      </c>
      <c r="C10" s="29">
        <v>699.52</v>
      </c>
      <c r="D10" s="30">
        <v>754.41</v>
      </c>
      <c r="E10" s="119">
        <v>0.16552597833979643</v>
      </c>
      <c r="F10" s="67">
        <v>7.8468092406221324E-2</v>
      </c>
      <c r="T10" s="64">
        <f>'Summary table'!$B$35</f>
        <v>0.15924276169265039</v>
      </c>
    </row>
    <row r="11" spans="1:20" x14ac:dyDescent="0.2">
      <c r="A11" s="13" t="s">
        <v>1</v>
      </c>
      <c r="B11" s="80">
        <v>743.67</v>
      </c>
      <c r="C11" s="29">
        <v>930.15</v>
      </c>
      <c r="D11" s="30">
        <v>865.75</v>
      </c>
      <c r="E11" s="119">
        <v>0.16415883389137664</v>
      </c>
      <c r="F11" s="67">
        <v>-6.9236144707842784E-2</v>
      </c>
      <c r="T11" s="64">
        <f>'Summary table'!$B$35</f>
        <v>0.15924276169265039</v>
      </c>
    </row>
    <row r="12" spans="1:20" s="126" customFormat="1" x14ac:dyDescent="0.2">
      <c r="A12" s="128" t="s">
        <v>14</v>
      </c>
      <c r="B12" s="80">
        <v>594.77</v>
      </c>
      <c r="C12" s="29">
        <v>671.75</v>
      </c>
      <c r="D12" s="30">
        <v>692.34</v>
      </c>
      <c r="E12" s="133">
        <v>0.16404660625115608</v>
      </c>
      <c r="F12" s="129">
        <v>3.0651283959806541E-2</v>
      </c>
      <c r="T12" s="64">
        <f>'Summary table'!$B$35</f>
        <v>0.15924276169265039</v>
      </c>
    </row>
    <row r="13" spans="1:20" x14ac:dyDescent="0.2">
      <c r="A13" s="9" t="s">
        <v>0</v>
      </c>
      <c r="B13" s="110">
        <v>678.9</v>
      </c>
      <c r="C13" s="28">
        <v>752.8</v>
      </c>
      <c r="D13" s="124">
        <v>787.18</v>
      </c>
      <c r="E13" s="125">
        <v>0.15949329798202982</v>
      </c>
      <c r="F13" s="111">
        <v>4.566950053134966E-2</v>
      </c>
      <c r="T13" s="64">
        <f>'Summary table'!$B$35</f>
        <v>0.15924276169265039</v>
      </c>
    </row>
    <row r="14" spans="1:20" x14ac:dyDescent="0.2">
      <c r="A14" s="13" t="s">
        <v>22</v>
      </c>
      <c r="B14" s="80">
        <v>615.97</v>
      </c>
      <c r="C14" s="29">
        <v>690.52</v>
      </c>
      <c r="D14" s="30">
        <v>708.53</v>
      </c>
      <c r="E14" s="119">
        <v>0.15026705846063915</v>
      </c>
      <c r="F14" s="67">
        <v>2.6081793431037559E-2</v>
      </c>
      <c r="T14" s="64">
        <f>'Summary table'!$B$35</f>
        <v>0.15924276169265039</v>
      </c>
    </row>
    <row r="15" spans="1:20" x14ac:dyDescent="0.2">
      <c r="A15" s="13" t="s">
        <v>9</v>
      </c>
      <c r="B15" s="80">
        <v>632.52</v>
      </c>
      <c r="C15" s="29">
        <v>701.64</v>
      </c>
      <c r="D15" s="30">
        <v>717.22</v>
      </c>
      <c r="E15" s="119">
        <v>0.13390880920761417</v>
      </c>
      <c r="F15" s="67">
        <v>2.2205119434467901E-2</v>
      </c>
      <c r="T15" s="64">
        <f>'Summary table'!$B$35</f>
        <v>0.15924276169265039</v>
      </c>
    </row>
    <row r="16" spans="1:20" x14ac:dyDescent="0.2">
      <c r="A16" s="13" t="s">
        <v>19</v>
      </c>
      <c r="B16" s="80">
        <v>514.96</v>
      </c>
      <c r="C16" s="29">
        <v>545.97</v>
      </c>
      <c r="D16" s="30">
        <v>565.77</v>
      </c>
      <c r="E16" s="119">
        <v>9.8667857697685157E-2</v>
      </c>
      <c r="F16" s="67">
        <v>3.6265728886202497E-2</v>
      </c>
      <c r="T16" s="64">
        <f>'Summary table'!$B$35</f>
        <v>0.15924276169265039</v>
      </c>
    </row>
    <row r="17" spans="1:20" x14ac:dyDescent="0.2">
      <c r="A17" s="13" t="s">
        <v>18</v>
      </c>
      <c r="B17" s="80">
        <v>611.61</v>
      </c>
      <c r="C17" s="29">
        <v>643.1</v>
      </c>
      <c r="D17" s="30">
        <v>651.5</v>
      </c>
      <c r="E17" s="119">
        <v>6.5221301155965472E-2</v>
      </c>
      <c r="F17" s="67">
        <v>1.3061732234489254E-2</v>
      </c>
      <c r="T17" s="64">
        <f>'Summary table'!$B$35</f>
        <v>0.15924276169265039</v>
      </c>
    </row>
    <row r="18" spans="1:20" x14ac:dyDescent="0.2">
      <c r="A18" s="13" t="s">
        <v>5</v>
      </c>
      <c r="B18" s="80">
        <v>556.1</v>
      </c>
      <c r="C18" s="29">
        <v>578.84</v>
      </c>
      <c r="D18" s="30">
        <v>589.54999999999995</v>
      </c>
      <c r="E18" s="119">
        <v>6.0151051969070224E-2</v>
      </c>
      <c r="F18" s="67">
        <v>1.8502522285951173E-2</v>
      </c>
      <c r="T18" s="64">
        <f>'Summary table'!$B$35</f>
        <v>0.15924276169265039</v>
      </c>
    </row>
    <row r="19" spans="1:20" x14ac:dyDescent="0.2">
      <c r="A19" s="13" t="s">
        <v>20</v>
      </c>
      <c r="B19" s="80">
        <v>626.88</v>
      </c>
      <c r="C19" s="29">
        <v>636.58000000000004</v>
      </c>
      <c r="D19" s="30">
        <v>661.52</v>
      </c>
      <c r="E19" s="119">
        <v>5.5257784583971459E-2</v>
      </c>
      <c r="F19" s="67">
        <v>3.9178108014703561E-2</v>
      </c>
      <c r="T19" s="64">
        <f>'Summary table'!$B$35</f>
        <v>0.15924276169265039</v>
      </c>
    </row>
    <row r="20" spans="1:20" x14ac:dyDescent="0.2">
      <c r="A20" s="13" t="s">
        <v>7</v>
      </c>
      <c r="B20" s="80">
        <v>499.63</v>
      </c>
      <c r="C20" s="29">
        <v>513.91</v>
      </c>
      <c r="D20" s="30">
        <v>526.20000000000005</v>
      </c>
      <c r="E20" s="119">
        <v>5.3179352721013595E-2</v>
      </c>
      <c r="F20" s="67">
        <v>2.3914693234224016E-2</v>
      </c>
      <c r="T20" s="64">
        <f>'Summary table'!$B$35</f>
        <v>0.15924276169265039</v>
      </c>
    </row>
    <row r="21" spans="1:20" x14ac:dyDescent="0.2">
      <c r="A21" s="13" t="s">
        <v>3</v>
      </c>
      <c r="B21" s="80">
        <v>637.54</v>
      </c>
      <c r="C21" s="29">
        <v>665.89</v>
      </c>
      <c r="D21" s="30">
        <v>651.62</v>
      </c>
      <c r="E21" s="119">
        <v>2.2084888791291668E-2</v>
      </c>
      <c r="F21" s="67">
        <v>-2.1429965910285453E-2</v>
      </c>
      <c r="T21" s="64">
        <f>'Summary table'!$B$35</f>
        <v>0.15924276169265039</v>
      </c>
    </row>
    <row r="22" spans="1:20" x14ac:dyDescent="0.2">
      <c r="A22" s="13" t="s">
        <v>21</v>
      </c>
      <c r="B22" s="80">
        <v>591.05999999999995</v>
      </c>
      <c r="C22" s="29">
        <v>575.4</v>
      </c>
      <c r="D22" s="30">
        <v>603.98</v>
      </c>
      <c r="E22" s="119">
        <v>2.1859032923899457E-2</v>
      </c>
      <c r="F22" s="67">
        <v>4.966979492526935E-2</v>
      </c>
      <c r="T22" s="64">
        <f>'Summary table'!$B$35</f>
        <v>0.15924276169265039</v>
      </c>
    </row>
    <row r="23" spans="1:20" x14ac:dyDescent="0.2">
      <c r="A23" s="14" t="s">
        <v>16</v>
      </c>
      <c r="B23" s="81">
        <v>548.52</v>
      </c>
      <c r="C23" s="32">
        <v>564.39</v>
      </c>
      <c r="D23" s="33">
        <v>555.36</v>
      </c>
      <c r="E23" s="120">
        <v>1.2469919054911349E-2</v>
      </c>
      <c r="F23" s="68">
        <v>-1.599957476213254E-2</v>
      </c>
      <c r="T23" s="64">
        <f>'Summary table'!$B$35</f>
        <v>0.15924276169265039</v>
      </c>
    </row>
    <row r="24" spans="1:20" x14ac:dyDescent="0.2">
      <c r="T24" s="16"/>
    </row>
  </sheetData>
  <sortState ref="A5:F23">
    <sortCondition descending="1" ref="E5:E23"/>
  </sortState>
  <mergeCells count="1">
    <mergeCell ref="A3:F3"/>
  </mergeCells>
  <conditionalFormatting sqref="C2:D2 C4:D22">
    <cfRule type="cellIs" priority="1" operator="between">
      <formula>0</formula>
      <formula>$F$9</formula>
    </cfRule>
  </conditionalFormatting>
  <hyperlinks>
    <hyperlink ref="A1" location="Contents!A1" display="Back to contents"/>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B23"/>
  <sheetViews>
    <sheetView workbookViewId="0"/>
  </sheetViews>
  <sheetFormatPr defaultRowHeight="12.75" x14ac:dyDescent="0.2"/>
  <cols>
    <col min="1" max="1" width="31.42578125" style="2" customWidth="1"/>
    <col min="2" max="2" width="12.140625" style="2" customWidth="1"/>
    <col min="3" max="16384" width="9.140625" style="2"/>
  </cols>
  <sheetData>
    <row r="1" spans="1:2" x14ac:dyDescent="0.2">
      <c r="A1" s="271" t="s">
        <v>342</v>
      </c>
    </row>
    <row r="3" spans="1:2" ht="30.6" customHeight="1" x14ac:dyDescent="0.2">
      <c r="A3" s="274" t="s">
        <v>304</v>
      </c>
      <c r="B3" s="274"/>
    </row>
    <row r="4" spans="1:2" x14ac:dyDescent="0.2">
      <c r="A4" s="112" t="s">
        <v>31</v>
      </c>
      <c r="B4" s="115" t="s">
        <v>110</v>
      </c>
    </row>
    <row r="5" spans="1:2" x14ac:dyDescent="0.2">
      <c r="A5" s="13" t="s">
        <v>15</v>
      </c>
      <c r="B5" s="24">
        <v>1143.78</v>
      </c>
    </row>
    <row r="6" spans="1:2" x14ac:dyDescent="0.2">
      <c r="A6" s="13" t="s">
        <v>13</v>
      </c>
      <c r="B6" s="24">
        <v>964.74</v>
      </c>
    </row>
    <row r="7" spans="1:2" x14ac:dyDescent="0.2">
      <c r="A7" s="13" t="s">
        <v>10</v>
      </c>
      <c r="B7" s="24">
        <v>923.82</v>
      </c>
    </row>
    <row r="8" spans="1:2" x14ac:dyDescent="0.2">
      <c r="A8" s="13" t="s">
        <v>1</v>
      </c>
      <c r="B8" s="24">
        <v>865.75</v>
      </c>
    </row>
    <row r="9" spans="1:2" x14ac:dyDescent="0.2">
      <c r="A9" s="9" t="s">
        <v>0</v>
      </c>
      <c r="B9" s="116">
        <v>787.18</v>
      </c>
    </row>
    <row r="10" spans="1:2" x14ac:dyDescent="0.2">
      <c r="A10" s="13" t="s">
        <v>17</v>
      </c>
      <c r="B10" s="24">
        <v>754.41</v>
      </c>
    </row>
    <row r="11" spans="1:2" x14ac:dyDescent="0.2">
      <c r="A11" s="13" t="s">
        <v>12</v>
      </c>
      <c r="B11" s="24">
        <v>752.01</v>
      </c>
    </row>
    <row r="12" spans="1:2" x14ac:dyDescent="0.2">
      <c r="A12" s="13" t="s">
        <v>9</v>
      </c>
      <c r="B12" s="24">
        <v>717.22</v>
      </c>
    </row>
    <row r="13" spans="1:2" x14ac:dyDescent="0.2">
      <c r="A13" s="13" t="s">
        <v>22</v>
      </c>
      <c r="B13" s="24">
        <v>708.53</v>
      </c>
    </row>
    <row r="14" spans="1:2" x14ac:dyDescent="0.2">
      <c r="A14" s="13" t="s">
        <v>14</v>
      </c>
      <c r="B14" s="24">
        <v>692.34</v>
      </c>
    </row>
    <row r="15" spans="1:2" x14ac:dyDescent="0.2">
      <c r="A15" s="13" t="s">
        <v>20</v>
      </c>
      <c r="B15" s="24">
        <v>661.52</v>
      </c>
    </row>
    <row r="16" spans="1:2" x14ac:dyDescent="0.2">
      <c r="A16" s="13" t="s">
        <v>11</v>
      </c>
      <c r="B16" s="24">
        <v>656.95</v>
      </c>
    </row>
    <row r="17" spans="1:2" x14ac:dyDescent="0.2">
      <c r="A17" s="13" t="s">
        <v>3</v>
      </c>
      <c r="B17" s="24">
        <v>651.62</v>
      </c>
    </row>
    <row r="18" spans="1:2" x14ac:dyDescent="0.2">
      <c r="A18" s="13" t="s">
        <v>18</v>
      </c>
      <c r="B18" s="24">
        <v>651.5</v>
      </c>
    </row>
    <row r="19" spans="1:2" x14ac:dyDescent="0.2">
      <c r="A19" s="13" t="s">
        <v>21</v>
      </c>
      <c r="B19" s="24">
        <v>603.98</v>
      </c>
    </row>
    <row r="20" spans="1:2" x14ac:dyDescent="0.2">
      <c r="A20" s="13" t="s">
        <v>5</v>
      </c>
      <c r="B20" s="24">
        <v>589.54999999999995</v>
      </c>
    </row>
    <row r="21" spans="1:2" x14ac:dyDescent="0.2">
      <c r="A21" s="13" t="s">
        <v>19</v>
      </c>
      <c r="B21" s="24">
        <v>565.77</v>
      </c>
    </row>
    <row r="22" spans="1:2" x14ac:dyDescent="0.2">
      <c r="A22" s="13" t="s">
        <v>16</v>
      </c>
      <c r="B22" s="24">
        <v>555.36</v>
      </c>
    </row>
    <row r="23" spans="1:2" x14ac:dyDescent="0.2">
      <c r="A23" s="14" t="s">
        <v>7</v>
      </c>
      <c r="B23" s="31">
        <v>526.20000000000005</v>
      </c>
    </row>
  </sheetData>
  <sortState ref="A4:B22">
    <sortCondition descending="1" ref="B4:B22"/>
  </sortState>
  <mergeCells count="1">
    <mergeCell ref="A3:B3"/>
  </mergeCells>
  <hyperlinks>
    <hyperlink ref="A1" location="Contents!A1" display="Back to contents"/>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T26"/>
  <sheetViews>
    <sheetView zoomScaleNormal="100" workbookViewId="0">
      <selection activeCell="U10" sqref="U10"/>
    </sheetView>
  </sheetViews>
  <sheetFormatPr defaultRowHeight="12.75" x14ac:dyDescent="0.2"/>
  <cols>
    <col min="1" max="1" width="28.5703125" style="2" customWidth="1"/>
    <col min="2" max="3" width="5.5703125" style="2" bestFit="1" customWidth="1"/>
    <col min="4" max="4" width="5.5703125" style="2" customWidth="1"/>
    <col min="5" max="6" width="10.42578125" style="2" customWidth="1"/>
    <col min="7" max="19" width="9.140625" style="2"/>
    <col min="20" max="20" width="0.28515625" style="2" customWidth="1"/>
    <col min="21" max="16384" width="9.140625" style="2"/>
  </cols>
  <sheetData>
    <row r="1" spans="1:20" x14ac:dyDescent="0.2">
      <c r="A1" s="271" t="s">
        <v>342</v>
      </c>
    </row>
    <row r="3" spans="1:20" ht="26.45" customHeight="1" x14ac:dyDescent="0.2">
      <c r="A3" s="274" t="s">
        <v>331</v>
      </c>
      <c r="B3" s="275"/>
      <c r="C3" s="275"/>
      <c r="D3" s="275"/>
      <c r="E3" s="275"/>
      <c r="F3" s="275"/>
      <c r="T3" s="16"/>
    </row>
    <row r="4" spans="1:20" ht="39.75" customHeight="1" x14ac:dyDescent="0.2">
      <c r="A4" s="43"/>
      <c r="B4" s="3">
        <v>2010</v>
      </c>
      <c r="C4" s="23">
        <v>2016</v>
      </c>
      <c r="D4" s="4">
        <v>2017</v>
      </c>
      <c r="E4" s="4" t="s">
        <v>208</v>
      </c>
      <c r="F4" s="22" t="s">
        <v>209</v>
      </c>
      <c r="T4" s="82" t="s">
        <v>211</v>
      </c>
    </row>
    <row r="5" spans="1:20" x14ac:dyDescent="0.2">
      <c r="A5" s="8" t="s">
        <v>13</v>
      </c>
      <c r="B5" s="80">
        <v>1067.19</v>
      </c>
      <c r="C5" s="29">
        <v>1299.47</v>
      </c>
      <c r="D5" s="30">
        <v>1523.85</v>
      </c>
      <c r="E5" s="133">
        <v>0.42790880724144698</v>
      </c>
      <c r="F5" s="129">
        <v>0.17267039639237525</v>
      </c>
      <c r="T5" s="263">
        <f>'Summary table'!$B$35</f>
        <v>0.15924276169265039</v>
      </c>
    </row>
    <row r="6" spans="1:20" x14ac:dyDescent="0.2">
      <c r="A6" s="8" t="s">
        <v>10</v>
      </c>
      <c r="B6" s="80">
        <v>1135.19</v>
      </c>
      <c r="C6" s="29">
        <v>1276.8800000000001</v>
      </c>
      <c r="D6" s="30">
        <v>1551.67</v>
      </c>
      <c r="E6" s="133">
        <v>0.36688131502215482</v>
      </c>
      <c r="F6" s="129">
        <v>0.21520424785414449</v>
      </c>
      <c r="T6" s="263">
        <f>'Summary table'!$B$35</f>
        <v>0.15924276169265039</v>
      </c>
    </row>
    <row r="7" spans="1:20" s="126" customFormat="1" x14ac:dyDescent="0.2">
      <c r="A7" s="8" t="s">
        <v>18</v>
      </c>
      <c r="B7" s="80">
        <v>833.68</v>
      </c>
      <c r="C7" s="29">
        <v>1014.72</v>
      </c>
      <c r="D7" s="30">
        <v>1095.42</v>
      </c>
      <c r="E7" s="133">
        <v>0.31395739372421083</v>
      </c>
      <c r="F7" s="129">
        <v>7.9529328287606393E-2</v>
      </c>
      <c r="T7" s="263">
        <f>'Summary table'!$B$35</f>
        <v>0.15924276169265039</v>
      </c>
    </row>
    <row r="8" spans="1:20" s="126" customFormat="1" x14ac:dyDescent="0.2">
      <c r="A8" s="8" t="s">
        <v>9</v>
      </c>
      <c r="B8" s="80">
        <v>811.27</v>
      </c>
      <c r="C8" s="29">
        <v>972.76</v>
      </c>
      <c r="D8" s="30">
        <v>1047.22</v>
      </c>
      <c r="E8" s="133">
        <v>0.29084028745054047</v>
      </c>
      <c r="F8" s="129">
        <v>7.6545088202639944E-2</v>
      </c>
      <c r="T8" s="263">
        <f>'Summary table'!$B$35</f>
        <v>0.15924276169265039</v>
      </c>
    </row>
    <row r="9" spans="1:20" s="130" customFormat="1" x14ac:dyDescent="0.2">
      <c r="A9" s="8" t="s">
        <v>12</v>
      </c>
      <c r="B9" s="80">
        <v>857.08</v>
      </c>
      <c r="C9" s="29">
        <v>1051.92</v>
      </c>
      <c r="D9" s="30">
        <v>1094.93</v>
      </c>
      <c r="E9" s="133">
        <v>0.27751201754795352</v>
      </c>
      <c r="F9" s="129">
        <v>4.0887139706441644E-2</v>
      </c>
      <c r="T9" s="263">
        <f>'Summary table'!$B$35</f>
        <v>0.15924276169265039</v>
      </c>
    </row>
    <row r="10" spans="1:20" x14ac:dyDescent="0.2">
      <c r="A10" s="8" t="s">
        <v>1</v>
      </c>
      <c r="B10" s="80">
        <v>943.66</v>
      </c>
      <c r="C10" s="29">
        <v>1291.33</v>
      </c>
      <c r="D10" s="30">
        <v>1168.92</v>
      </c>
      <c r="E10" s="133">
        <v>0.23870885700358202</v>
      </c>
      <c r="F10" s="129">
        <v>-9.4793739787660702E-2</v>
      </c>
      <c r="T10" s="263">
        <f>'Summary table'!$B$35</f>
        <v>0.15924276169265039</v>
      </c>
    </row>
    <row r="11" spans="1:20" x14ac:dyDescent="0.2">
      <c r="A11" s="8" t="s">
        <v>15</v>
      </c>
      <c r="B11" s="80">
        <v>1290.68</v>
      </c>
      <c r="C11" s="29">
        <v>1512.32</v>
      </c>
      <c r="D11" s="30">
        <v>1592.26</v>
      </c>
      <c r="E11" s="133">
        <v>0.23365977624198098</v>
      </c>
      <c r="F11" s="129">
        <v>5.2859183241642071E-2</v>
      </c>
      <c r="T11" s="263">
        <f>'Summary table'!$B$35</f>
        <v>0.15924276169265039</v>
      </c>
    </row>
    <row r="12" spans="1:20" s="126" customFormat="1" x14ac:dyDescent="0.2">
      <c r="A12" s="8" t="s">
        <v>5</v>
      </c>
      <c r="B12" s="80">
        <v>758.06</v>
      </c>
      <c r="C12" s="29">
        <v>907.52</v>
      </c>
      <c r="D12" s="30">
        <v>906.8</v>
      </c>
      <c r="E12" s="133">
        <v>0.19621138168482699</v>
      </c>
      <c r="F12" s="129">
        <v>-7.9337094499298821E-4</v>
      </c>
      <c r="T12" s="263">
        <f>'Summary table'!$B$35</f>
        <v>0.15924276169265039</v>
      </c>
    </row>
    <row r="13" spans="1:20" x14ac:dyDescent="0.2">
      <c r="A13" s="15" t="s">
        <v>0</v>
      </c>
      <c r="B13" s="110">
        <v>958.51</v>
      </c>
      <c r="C13" s="28">
        <v>1089.48</v>
      </c>
      <c r="D13" s="124">
        <v>1142.55</v>
      </c>
      <c r="E13" s="125">
        <v>0.19200634317847487</v>
      </c>
      <c r="F13" s="111">
        <v>4.8711311818482095E-2</v>
      </c>
      <c r="T13" s="263">
        <f>'Summary table'!$B$35</f>
        <v>0.15924276169265039</v>
      </c>
    </row>
    <row r="14" spans="1:20" x14ac:dyDescent="0.2">
      <c r="A14" s="8" t="s">
        <v>17</v>
      </c>
      <c r="B14" s="80">
        <v>857.5</v>
      </c>
      <c r="C14" s="29">
        <v>1018.04</v>
      </c>
      <c r="D14" s="30">
        <v>1018.42</v>
      </c>
      <c r="E14" s="133">
        <v>0.18766180758017481</v>
      </c>
      <c r="F14" s="129">
        <v>3.7326627637424004E-4</v>
      </c>
      <c r="T14" s="263">
        <f>'Summary table'!$B$35</f>
        <v>0.15924276169265039</v>
      </c>
    </row>
    <row r="15" spans="1:20" x14ac:dyDescent="0.2">
      <c r="A15" s="8" t="s">
        <v>20</v>
      </c>
      <c r="B15" s="80">
        <v>924.21</v>
      </c>
      <c r="C15" s="29">
        <v>1022.17</v>
      </c>
      <c r="D15" s="30">
        <v>1096.76</v>
      </c>
      <c r="E15" s="133">
        <v>0.1866999924259638</v>
      </c>
      <c r="F15" s="129">
        <v>7.2972206188794519E-2</v>
      </c>
      <c r="T15" s="263">
        <f>'Summary table'!$B$35</f>
        <v>0.15924276169265039</v>
      </c>
    </row>
    <row r="16" spans="1:20" x14ac:dyDescent="0.2">
      <c r="A16" s="8" t="s">
        <v>11</v>
      </c>
      <c r="B16" s="80">
        <v>773.31</v>
      </c>
      <c r="C16" s="29">
        <v>900.74</v>
      </c>
      <c r="D16" s="30">
        <v>917.22</v>
      </c>
      <c r="E16" s="133">
        <v>0.18609613221088583</v>
      </c>
      <c r="F16" s="129">
        <v>1.8296067677687322E-2</v>
      </c>
      <c r="T16" s="263">
        <f>'Summary table'!$B$35</f>
        <v>0.15924276169265039</v>
      </c>
    </row>
    <row r="17" spans="1:20" x14ac:dyDescent="0.2">
      <c r="A17" s="8" t="s">
        <v>22</v>
      </c>
      <c r="B17" s="80">
        <v>834.19</v>
      </c>
      <c r="C17" s="29">
        <v>920.33</v>
      </c>
      <c r="D17" s="30">
        <v>975.1</v>
      </c>
      <c r="E17" s="133">
        <v>0.16891835193421167</v>
      </c>
      <c r="F17" s="129">
        <v>5.9511262264622555E-2</v>
      </c>
      <c r="T17" s="263">
        <f>'Summary table'!$B$35</f>
        <v>0.15924276169265039</v>
      </c>
    </row>
    <row r="18" spans="1:20" x14ac:dyDescent="0.2">
      <c r="A18" s="8" t="s">
        <v>16</v>
      </c>
      <c r="B18" s="80">
        <v>776.25</v>
      </c>
      <c r="C18" s="29">
        <v>823.4</v>
      </c>
      <c r="D18" s="30">
        <v>889.42</v>
      </c>
      <c r="E18" s="133">
        <v>0.14579066022544285</v>
      </c>
      <c r="F18" s="129">
        <v>8.0179742530969156E-2</v>
      </c>
      <c r="T18" s="263">
        <f>'Summary table'!$B$35</f>
        <v>0.15924276169265039</v>
      </c>
    </row>
    <row r="19" spans="1:20" x14ac:dyDescent="0.2">
      <c r="A19" s="8" t="s">
        <v>7</v>
      </c>
      <c r="B19" s="80">
        <v>620.08000000000004</v>
      </c>
      <c r="C19" s="29">
        <v>645.80999999999995</v>
      </c>
      <c r="D19" s="30">
        <v>702.46</v>
      </c>
      <c r="E19" s="133">
        <v>0.13285382531286283</v>
      </c>
      <c r="F19" s="129">
        <v>8.7719298245614086E-2</v>
      </c>
      <c r="T19" s="263">
        <f>'Summary table'!$B$35</f>
        <v>0.15924276169265039</v>
      </c>
    </row>
    <row r="20" spans="1:20" x14ac:dyDescent="0.2">
      <c r="A20" s="8" t="s">
        <v>14</v>
      </c>
      <c r="B20" s="80">
        <v>750.68</v>
      </c>
      <c r="C20" s="29">
        <v>822.47</v>
      </c>
      <c r="D20" s="30">
        <v>827.9</v>
      </c>
      <c r="E20" s="133">
        <v>0.10286673416102743</v>
      </c>
      <c r="F20" s="129">
        <v>6.6020645129913902E-3</v>
      </c>
      <c r="T20" s="263">
        <f>'Summary table'!$B$35</f>
        <v>0.15924276169265039</v>
      </c>
    </row>
    <row r="21" spans="1:20" x14ac:dyDescent="0.2">
      <c r="A21" s="8" t="s">
        <v>19</v>
      </c>
      <c r="B21" s="80">
        <v>689.67</v>
      </c>
      <c r="C21" s="29">
        <v>739.76</v>
      </c>
      <c r="D21" s="30">
        <v>750.14</v>
      </c>
      <c r="E21" s="133">
        <v>8.7679614888279911E-2</v>
      </c>
      <c r="F21" s="129">
        <v>1.4031577809019202E-2</v>
      </c>
      <c r="T21" s="263">
        <f>'Summary table'!$B$35</f>
        <v>0.15924276169265039</v>
      </c>
    </row>
    <row r="22" spans="1:20" x14ac:dyDescent="0.2">
      <c r="A22" s="8" t="s">
        <v>21</v>
      </c>
      <c r="B22" s="80">
        <v>821.05</v>
      </c>
      <c r="C22" s="29">
        <v>906.5</v>
      </c>
      <c r="D22" s="30">
        <v>886</v>
      </c>
      <c r="E22" s="133">
        <v>7.9106022775714102E-2</v>
      </c>
      <c r="F22" s="129">
        <v>-2.2614451185879791E-2</v>
      </c>
      <c r="T22" s="263">
        <f>'Summary table'!$B$35</f>
        <v>0.15924276169265039</v>
      </c>
    </row>
    <row r="23" spans="1:20" x14ac:dyDescent="0.2">
      <c r="A23" s="17" t="s">
        <v>3</v>
      </c>
      <c r="B23" s="81">
        <v>923.91</v>
      </c>
      <c r="C23" s="32">
        <v>988.57</v>
      </c>
      <c r="D23" s="33">
        <v>980.26</v>
      </c>
      <c r="E23" s="134">
        <v>6.0990789146128987E-2</v>
      </c>
      <c r="F23" s="135">
        <v>-8.4060815116785426E-3</v>
      </c>
      <c r="T23" s="263">
        <f>'Summary table'!$B$35</f>
        <v>0.15924276169265039</v>
      </c>
    </row>
    <row r="24" spans="1:20" x14ac:dyDescent="0.2">
      <c r="T24" s="16"/>
    </row>
    <row r="25" spans="1:20" x14ac:dyDescent="0.2">
      <c r="T25" s="16"/>
    </row>
    <row r="26" spans="1:20" x14ac:dyDescent="0.2">
      <c r="T26" s="16"/>
    </row>
  </sheetData>
  <sortState ref="A5:F23">
    <sortCondition descending="1" ref="E5:E23"/>
  </sortState>
  <mergeCells count="1">
    <mergeCell ref="A3:F3"/>
  </mergeCells>
  <hyperlinks>
    <hyperlink ref="A1" location="Contents!A1" display="Back to contents"/>
  </hyperlink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B23"/>
  <sheetViews>
    <sheetView workbookViewId="0"/>
  </sheetViews>
  <sheetFormatPr defaultRowHeight="12.75" x14ac:dyDescent="0.2"/>
  <cols>
    <col min="1" max="1" width="32" style="2" customWidth="1"/>
    <col min="2" max="2" width="12.140625" style="2" customWidth="1"/>
    <col min="3" max="16384" width="9.140625" style="2"/>
  </cols>
  <sheetData>
    <row r="1" spans="1:2" x14ac:dyDescent="0.2">
      <c r="A1" s="271" t="s">
        <v>342</v>
      </c>
    </row>
    <row r="3" spans="1:2" ht="30.6" customHeight="1" x14ac:dyDescent="0.2">
      <c r="A3" s="274" t="s">
        <v>307</v>
      </c>
      <c r="B3" s="274"/>
    </row>
    <row r="4" spans="1:2" x14ac:dyDescent="0.2">
      <c r="A4" s="112" t="s">
        <v>33</v>
      </c>
      <c r="B4" s="115" t="s">
        <v>110</v>
      </c>
    </row>
    <row r="5" spans="1:2" x14ac:dyDescent="0.2">
      <c r="A5" s="13" t="s">
        <v>15</v>
      </c>
      <c r="B5" s="24">
        <v>1592.26</v>
      </c>
    </row>
    <row r="6" spans="1:2" x14ac:dyDescent="0.2">
      <c r="A6" s="13" t="s">
        <v>10</v>
      </c>
      <c r="B6" s="24">
        <v>1551.67</v>
      </c>
    </row>
    <row r="7" spans="1:2" x14ac:dyDescent="0.2">
      <c r="A7" s="13" t="s">
        <v>13</v>
      </c>
      <c r="B7" s="24">
        <v>1523.85</v>
      </c>
    </row>
    <row r="8" spans="1:2" x14ac:dyDescent="0.2">
      <c r="A8" s="13" t="s">
        <v>1</v>
      </c>
      <c r="B8" s="24">
        <v>1168.92</v>
      </c>
    </row>
    <row r="9" spans="1:2" x14ac:dyDescent="0.2">
      <c r="A9" s="9" t="s">
        <v>0</v>
      </c>
      <c r="B9" s="116">
        <v>1142.55</v>
      </c>
    </row>
    <row r="10" spans="1:2" x14ac:dyDescent="0.2">
      <c r="A10" s="13" t="s">
        <v>20</v>
      </c>
      <c r="B10" s="24">
        <v>1096.76</v>
      </c>
    </row>
    <row r="11" spans="1:2" x14ac:dyDescent="0.2">
      <c r="A11" s="13" t="s">
        <v>18</v>
      </c>
      <c r="B11" s="24">
        <v>1095.42</v>
      </c>
    </row>
    <row r="12" spans="1:2" x14ac:dyDescent="0.2">
      <c r="A12" s="13" t="s">
        <v>12</v>
      </c>
      <c r="B12" s="24">
        <v>1094.93</v>
      </c>
    </row>
    <row r="13" spans="1:2" x14ac:dyDescent="0.2">
      <c r="A13" s="13" t="s">
        <v>9</v>
      </c>
      <c r="B13" s="24">
        <v>1047.22</v>
      </c>
    </row>
    <row r="14" spans="1:2" x14ac:dyDescent="0.2">
      <c r="A14" s="13" t="s">
        <v>17</v>
      </c>
      <c r="B14" s="24">
        <v>1018.42</v>
      </c>
    </row>
    <row r="15" spans="1:2" x14ac:dyDescent="0.2">
      <c r="A15" s="13" t="s">
        <v>3</v>
      </c>
      <c r="B15" s="24">
        <v>980.26</v>
      </c>
    </row>
    <row r="16" spans="1:2" x14ac:dyDescent="0.2">
      <c r="A16" s="13" t="s">
        <v>22</v>
      </c>
      <c r="B16" s="24">
        <v>975.1</v>
      </c>
    </row>
    <row r="17" spans="1:2" x14ac:dyDescent="0.2">
      <c r="A17" s="13" t="s">
        <v>11</v>
      </c>
      <c r="B17" s="24">
        <v>917.22</v>
      </c>
    </row>
    <row r="18" spans="1:2" x14ac:dyDescent="0.2">
      <c r="A18" s="13" t="s">
        <v>5</v>
      </c>
      <c r="B18" s="24">
        <v>906.8</v>
      </c>
    </row>
    <row r="19" spans="1:2" x14ac:dyDescent="0.2">
      <c r="A19" s="13" t="s">
        <v>16</v>
      </c>
      <c r="B19" s="24">
        <v>889.42</v>
      </c>
    </row>
    <row r="20" spans="1:2" x14ac:dyDescent="0.2">
      <c r="A20" s="13" t="s">
        <v>21</v>
      </c>
      <c r="B20" s="24">
        <v>886</v>
      </c>
    </row>
    <row r="21" spans="1:2" x14ac:dyDescent="0.2">
      <c r="A21" s="13" t="s">
        <v>14</v>
      </c>
      <c r="B21" s="24">
        <v>827.9</v>
      </c>
    </row>
    <row r="22" spans="1:2" x14ac:dyDescent="0.2">
      <c r="A22" s="13" t="s">
        <v>19</v>
      </c>
      <c r="B22" s="24">
        <v>750.14</v>
      </c>
    </row>
    <row r="23" spans="1:2" x14ac:dyDescent="0.2">
      <c r="A23" s="14" t="s">
        <v>7</v>
      </c>
      <c r="B23" s="31">
        <v>702.46</v>
      </c>
    </row>
  </sheetData>
  <sortState ref="A4:B22">
    <sortCondition descending="1" ref="B4:B22"/>
  </sortState>
  <mergeCells count="1">
    <mergeCell ref="A3:B3"/>
  </mergeCells>
  <hyperlinks>
    <hyperlink ref="A1" location="Contents!A1" display="Back to contents"/>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S24"/>
  <sheetViews>
    <sheetView zoomScaleNormal="100" workbookViewId="0">
      <selection activeCell="U15" sqref="U15"/>
    </sheetView>
  </sheetViews>
  <sheetFormatPr defaultRowHeight="12.75" x14ac:dyDescent="0.2"/>
  <cols>
    <col min="1" max="1" width="28.5703125" style="2" customWidth="1"/>
    <col min="2" max="4" width="5.5703125" style="2" customWidth="1"/>
    <col min="5" max="5" width="10.42578125" style="2" customWidth="1"/>
    <col min="6" max="6" width="10.28515625" style="2" customWidth="1"/>
    <col min="7" max="7" width="9.85546875" style="2" customWidth="1"/>
    <col min="8" max="15" width="9.140625" style="2"/>
    <col min="16" max="16" width="4.5703125" style="2" customWidth="1"/>
    <col min="17" max="17" width="9.140625" style="2"/>
    <col min="18" max="18" width="9.140625" style="2" customWidth="1"/>
    <col min="19" max="19" width="0.28515625" style="2" customWidth="1"/>
    <col min="20" max="20" width="9.140625" style="2" customWidth="1"/>
    <col min="21" max="16384" width="9.140625" style="2"/>
  </cols>
  <sheetData>
    <row r="1" spans="1:19" x14ac:dyDescent="0.2">
      <c r="A1" s="271" t="s">
        <v>342</v>
      </c>
    </row>
    <row r="3" spans="1:19" ht="26.45" customHeight="1" x14ac:dyDescent="0.2">
      <c r="A3" s="277" t="s">
        <v>332</v>
      </c>
      <c r="B3" s="277"/>
      <c r="C3" s="277"/>
      <c r="D3" s="277"/>
      <c r="E3" s="277"/>
      <c r="F3" s="277"/>
      <c r="G3" s="234"/>
    </row>
    <row r="4" spans="1:19" ht="39.75" customHeight="1" x14ac:dyDescent="0.2">
      <c r="A4" s="19"/>
      <c r="B4" s="3">
        <v>2010</v>
      </c>
      <c r="C4" s="23">
        <v>2016</v>
      </c>
      <c r="D4" s="23">
        <v>2017</v>
      </c>
      <c r="E4" s="22" t="s">
        <v>208</v>
      </c>
      <c r="F4" s="3" t="s">
        <v>209</v>
      </c>
      <c r="G4" s="13"/>
      <c r="S4" s="82" t="s">
        <v>211</v>
      </c>
    </row>
    <row r="5" spans="1:19" x14ac:dyDescent="0.2">
      <c r="A5" s="13" t="s">
        <v>12</v>
      </c>
      <c r="B5" s="121">
        <v>275.63</v>
      </c>
      <c r="C5" s="122">
        <v>350.9</v>
      </c>
      <c r="D5" s="123">
        <v>357.06</v>
      </c>
      <c r="E5" s="67">
        <v>0.29543228240757546</v>
      </c>
      <c r="F5" s="118">
        <v>1.7554858934169415E-2</v>
      </c>
      <c r="S5" s="64">
        <f>'Summary table'!$B$35</f>
        <v>0.15924276169265039</v>
      </c>
    </row>
    <row r="6" spans="1:19" x14ac:dyDescent="0.2">
      <c r="A6" s="13" t="s">
        <v>11</v>
      </c>
      <c r="B6" s="80">
        <v>270.66000000000003</v>
      </c>
      <c r="C6" s="29">
        <v>367.97</v>
      </c>
      <c r="D6" s="30">
        <v>347.5</v>
      </c>
      <c r="E6" s="67">
        <v>0.28389861819256623</v>
      </c>
      <c r="F6" s="67">
        <v>-5.5629535016441634E-2</v>
      </c>
      <c r="S6" s="64">
        <f>'Summary table'!$B$35</f>
        <v>0.15924276169265039</v>
      </c>
    </row>
    <row r="7" spans="1:19" s="126" customFormat="1" x14ac:dyDescent="0.2">
      <c r="A7" s="13" t="s">
        <v>10</v>
      </c>
      <c r="B7" s="80">
        <v>300.36</v>
      </c>
      <c r="C7" s="29">
        <v>324.77999999999997</v>
      </c>
      <c r="D7" s="30">
        <v>385.4</v>
      </c>
      <c r="E7" s="67">
        <v>0.28312691436942328</v>
      </c>
      <c r="F7" s="67">
        <v>0.18664942422562958</v>
      </c>
      <c r="S7" s="64">
        <f>'Summary table'!$B$35</f>
        <v>0.15924276169265039</v>
      </c>
    </row>
    <row r="8" spans="1:19" x14ac:dyDescent="0.2">
      <c r="A8" s="13" t="s">
        <v>13</v>
      </c>
      <c r="B8" s="80">
        <v>313.10000000000002</v>
      </c>
      <c r="C8" s="29">
        <v>372.15</v>
      </c>
      <c r="D8" s="30">
        <v>385.58</v>
      </c>
      <c r="E8" s="67">
        <v>0.23149153625039909</v>
      </c>
      <c r="F8" s="67">
        <v>3.608759908638981E-2</v>
      </c>
      <c r="S8" s="64">
        <f>'Summary table'!$B$35</f>
        <v>0.15924276169265039</v>
      </c>
    </row>
    <row r="9" spans="1:19" x14ac:dyDescent="0.2">
      <c r="A9" s="13" t="s">
        <v>19</v>
      </c>
      <c r="B9" s="80">
        <v>255.63</v>
      </c>
      <c r="C9" s="29">
        <v>270.22000000000003</v>
      </c>
      <c r="D9" s="30">
        <v>312.18</v>
      </c>
      <c r="E9" s="67">
        <v>0.22121816688182139</v>
      </c>
      <c r="F9" s="67">
        <v>0.15528088224409742</v>
      </c>
      <c r="S9" s="64">
        <f>'Summary table'!$B$35</f>
        <v>0.15924276169265039</v>
      </c>
    </row>
    <row r="10" spans="1:19" x14ac:dyDescent="0.2">
      <c r="A10" s="13" t="s">
        <v>15</v>
      </c>
      <c r="B10" s="80">
        <v>319.85000000000002</v>
      </c>
      <c r="C10" s="29">
        <v>367.86</v>
      </c>
      <c r="D10" s="30">
        <v>390.14</v>
      </c>
      <c r="E10" s="67">
        <v>0.21975926215413466</v>
      </c>
      <c r="F10" s="67">
        <v>6.0566519871690261E-2</v>
      </c>
      <c r="S10" s="64">
        <f>'Summary table'!$B$35</f>
        <v>0.15924276169265039</v>
      </c>
    </row>
    <row r="11" spans="1:19" x14ac:dyDescent="0.2">
      <c r="A11" s="13" t="s">
        <v>20</v>
      </c>
      <c r="B11" s="80">
        <v>309.07</v>
      </c>
      <c r="C11" s="29">
        <v>315.10000000000002</v>
      </c>
      <c r="D11" s="30">
        <v>371.17</v>
      </c>
      <c r="E11" s="67">
        <v>0.20092535671530731</v>
      </c>
      <c r="F11" s="67">
        <v>0.17794350999682629</v>
      </c>
      <c r="S11" s="64">
        <f>'Summary table'!$B$35</f>
        <v>0.15924276169265039</v>
      </c>
    </row>
    <row r="12" spans="1:19" x14ac:dyDescent="0.2">
      <c r="A12" s="13" t="s">
        <v>22</v>
      </c>
      <c r="B12" s="80">
        <v>278.75</v>
      </c>
      <c r="C12" s="29">
        <v>318.32</v>
      </c>
      <c r="D12" s="30">
        <v>331.66</v>
      </c>
      <c r="E12" s="67">
        <v>0.18981165919282517</v>
      </c>
      <c r="F12" s="67">
        <v>4.1907514450867156E-2</v>
      </c>
      <c r="S12" s="64">
        <f>'Summary table'!$B$35</f>
        <v>0.15924276169265039</v>
      </c>
    </row>
    <row r="13" spans="1:19" x14ac:dyDescent="0.2">
      <c r="A13" s="13" t="s">
        <v>9</v>
      </c>
      <c r="B13" s="80">
        <v>262.86</v>
      </c>
      <c r="C13" s="29">
        <v>295.72000000000003</v>
      </c>
      <c r="D13" s="30">
        <v>309.20999999999998</v>
      </c>
      <c r="E13" s="67">
        <v>0.17632960511298768</v>
      </c>
      <c r="F13" s="67">
        <v>4.5617475990801903E-2</v>
      </c>
      <c r="S13" s="64">
        <f>'Summary table'!$B$35</f>
        <v>0.15924276169265039</v>
      </c>
    </row>
    <row r="14" spans="1:19" s="126" customFormat="1" x14ac:dyDescent="0.2">
      <c r="A14" s="13" t="s">
        <v>17</v>
      </c>
      <c r="B14" s="80">
        <v>261.86</v>
      </c>
      <c r="C14" s="29">
        <v>288.35000000000002</v>
      </c>
      <c r="D14" s="30">
        <v>307.91000000000003</v>
      </c>
      <c r="E14" s="67">
        <v>0.17585732834338974</v>
      </c>
      <c r="F14" s="67">
        <v>6.7834229235304244E-2</v>
      </c>
      <c r="S14" s="64">
        <f>'Summary table'!$B$35</f>
        <v>0.15924276169265039</v>
      </c>
    </row>
    <row r="15" spans="1:19" x14ac:dyDescent="0.2">
      <c r="A15" s="13" t="s">
        <v>16</v>
      </c>
      <c r="B15" s="80">
        <v>296.88</v>
      </c>
      <c r="C15" s="29">
        <v>319.95999999999998</v>
      </c>
      <c r="D15" s="30">
        <v>346.7</v>
      </c>
      <c r="E15" s="67">
        <v>0.16781191053624367</v>
      </c>
      <c r="F15" s="67">
        <v>8.357294661832726E-2</v>
      </c>
      <c r="S15" s="64">
        <f>'Summary table'!$B$35</f>
        <v>0.15924276169265039</v>
      </c>
    </row>
    <row r="16" spans="1:19" x14ac:dyDescent="0.2">
      <c r="A16" s="9" t="s">
        <v>0</v>
      </c>
      <c r="B16" s="110">
        <v>299.8</v>
      </c>
      <c r="C16" s="28">
        <v>339.52</v>
      </c>
      <c r="D16" s="124">
        <v>349.63</v>
      </c>
      <c r="E16" s="111">
        <v>0.16621080720480319</v>
      </c>
      <c r="F16" s="111">
        <v>2.9777332704995274E-2</v>
      </c>
      <c r="S16" s="64">
        <f>'Summary table'!$B$35</f>
        <v>0.15924276169265039</v>
      </c>
    </row>
    <row r="17" spans="1:19" x14ac:dyDescent="0.2">
      <c r="A17" s="13" t="s">
        <v>21</v>
      </c>
      <c r="B17" s="80">
        <v>288.89</v>
      </c>
      <c r="C17" s="29">
        <v>322.08999999999997</v>
      </c>
      <c r="D17" s="30">
        <v>331.01</v>
      </c>
      <c r="E17" s="67">
        <v>0.14579943923292604</v>
      </c>
      <c r="F17" s="67">
        <v>2.7694122760719031E-2</v>
      </c>
      <c r="S17" s="64">
        <f>'Summary table'!$B$35</f>
        <v>0.15924276169265039</v>
      </c>
    </row>
    <row r="18" spans="1:19" x14ac:dyDescent="0.2">
      <c r="A18" s="13" t="s">
        <v>14</v>
      </c>
      <c r="B18" s="80">
        <v>287.37</v>
      </c>
      <c r="C18" s="29">
        <v>319.81</v>
      </c>
      <c r="D18" s="30">
        <v>327.29000000000002</v>
      </c>
      <c r="E18" s="67">
        <v>0.13891498764658805</v>
      </c>
      <c r="F18" s="67">
        <v>2.3388887151746474E-2</v>
      </c>
      <c r="S18" s="64">
        <f>'Summary table'!$B$35</f>
        <v>0.15924276169265039</v>
      </c>
    </row>
    <row r="19" spans="1:19" x14ac:dyDescent="0.2">
      <c r="A19" s="13" t="s">
        <v>5</v>
      </c>
      <c r="B19" s="80">
        <v>301.7</v>
      </c>
      <c r="C19" s="29">
        <v>335.13</v>
      </c>
      <c r="D19" s="30">
        <v>338.11</v>
      </c>
      <c r="E19" s="67">
        <v>0.12068279748094146</v>
      </c>
      <c r="F19" s="67">
        <v>8.8920717333571542E-3</v>
      </c>
      <c r="S19" s="64">
        <f>'Summary table'!$B$35</f>
        <v>0.15924276169265039</v>
      </c>
    </row>
    <row r="20" spans="1:19" x14ac:dyDescent="0.2">
      <c r="A20" s="13" t="s">
        <v>1</v>
      </c>
      <c r="B20" s="80">
        <v>328.42</v>
      </c>
      <c r="C20" s="29">
        <v>404.11</v>
      </c>
      <c r="D20" s="30">
        <v>358.31</v>
      </c>
      <c r="E20" s="67">
        <v>9.1011509652274558E-2</v>
      </c>
      <c r="F20" s="67">
        <v>-0.11333547796392074</v>
      </c>
      <c r="S20" s="64">
        <f>'Summary table'!$B$35</f>
        <v>0.15924276169265039</v>
      </c>
    </row>
    <row r="21" spans="1:19" x14ac:dyDescent="0.2">
      <c r="A21" s="13" t="s">
        <v>7</v>
      </c>
      <c r="B21" s="80">
        <v>277.88</v>
      </c>
      <c r="C21" s="29">
        <v>284.72000000000003</v>
      </c>
      <c r="D21" s="30">
        <v>291.95</v>
      </c>
      <c r="E21" s="67">
        <v>5.0633366920973089E-2</v>
      </c>
      <c r="F21" s="67">
        <v>2.5393368923854798E-2</v>
      </c>
      <c r="S21" s="64">
        <f>'Summary table'!$B$35</f>
        <v>0.15924276169265039</v>
      </c>
    </row>
    <row r="22" spans="1:19" x14ac:dyDescent="0.2">
      <c r="A22" s="13" t="s">
        <v>18</v>
      </c>
      <c r="B22" s="80">
        <v>296.26</v>
      </c>
      <c r="C22" s="29">
        <v>304.02999999999997</v>
      </c>
      <c r="D22" s="30">
        <v>304.20999999999998</v>
      </c>
      <c r="E22" s="67">
        <v>2.6834537230810751E-2</v>
      </c>
      <c r="F22" s="67">
        <v>5.9204683748315112E-4</v>
      </c>
      <c r="S22" s="64">
        <f>'Summary table'!$B$35</f>
        <v>0.15924276169265039</v>
      </c>
    </row>
    <row r="23" spans="1:19" x14ac:dyDescent="0.2">
      <c r="A23" s="14" t="s">
        <v>3</v>
      </c>
      <c r="B23" s="81">
        <v>315.60000000000002</v>
      </c>
      <c r="C23" s="32">
        <v>301.85000000000002</v>
      </c>
      <c r="D23" s="33">
        <v>300.83</v>
      </c>
      <c r="E23" s="68">
        <v>-4.6799746514575524E-2</v>
      </c>
      <c r="F23" s="68">
        <v>-3.3791618353488095E-3</v>
      </c>
      <c r="S23" s="64">
        <f>'Summary table'!$B$35</f>
        <v>0.15924276169265039</v>
      </c>
    </row>
    <row r="24" spans="1:19" x14ac:dyDescent="0.2">
      <c r="S24" s="16"/>
    </row>
  </sheetData>
  <sortState ref="A5:F23">
    <sortCondition descending="1" ref="E5:E23"/>
  </sortState>
  <mergeCells count="1">
    <mergeCell ref="A3:F3"/>
  </mergeCells>
  <hyperlinks>
    <hyperlink ref="A1" location="Contents!A1" display="Back to contents"/>
  </hyperlink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24"/>
  <sheetViews>
    <sheetView workbookViewId="0"/>
  </sheetViews>
  <sheetFormatPr defaultRowHeight="12.75" x14ac:dyDescent="0.2"/>
  <cols>
    <col min="1" max="1" width="37.7109375" style="2" customWidth="1"/>
    <col min="2" max="2" width="12.140625" style="2" customWidth="1"/>
    <col min="3" max="16384" width="9.140625" style="2"/>
  </cols>
  <sheetData>
    <row r="1" spans="1:2" x14ac:dyDescent="0.2">
      <c r="A1" s="271" t="s">
        <v>342</v>
      </c>
    </row>
    <row r="3" spans="1:2" ht="30.6" customHeight="1" x14ac:dyDescent="0.2">
      <c r="A3" s="274" t="s">
        <v>311</v>
      </c>
      <c r="B3" s="274"/>
    </row>
    <row r="4" spans="1:2" x14ac:dyDescent="0.2">
      <c r="A4" s="112" t="s">
        <v>23</v>
      </c>
      <c r="B4" s="115" t="s">
        <v>110</v>
      </c>
    </row>
    <row r="5" spans="1:2" x14ac:dyDescent="0.2">
      <c r="A5" s="13" t="s">
        <v>15</v>
      </c>
      <c r="B5" s="24">
        <v>390.14</v>
      </c>
    </row>
    <row r="6" spans="1:2" x14ac:dyDescent="0.2">
      <c r="A6" s="13" t="s">
        <v>13</v>
      </c>
      <c r="B6" s="24">
        <v>385.58</v>
      </c>
    </row>
    <row r="7" spans="1:2" x14ac:dyDescent="0.2">
      <c r="A7" s="13" t="s">
        <v>10</v>
      </c>
      <c r="B7" s="24">
        <v>385.4</v>
      </c>
    </row>
    <row r="8" spans="1:2" x14ac:dyDescent="0.2">
      <c r="A8" s="13" t="s">
        <v>20</v>
      </c>
      <c r="B8" s="24">
        <v>371.17</v>
      </c>
    </row>
    <row r="9" spans="1:2" s="126" customFormat="1" x14ac:dyDescent="0.2">
      <c r="A9" s="13" t="s">
        <v>1</v>
      </c>
      <c r="B9" s="24">
        <v>358.31</v>
      </c>
    </row>
    <row r="10" spans="1:2" x14ac:dyDescent="0.2">
      <c r="A10" s="13" t="s">
        <v>12</v>
      </c>
      <c r="B10" s="24">
        <v>357.06</v>
      </c>
    </row>
    <row r="11" spans="1:2" x14ac:dyDescent="0.2">
      <c r="A11" s="9" t="s">
        <v>0</v>
      </c>
      <c r="B11" s="116">
        <v>349.63</v>
      </c>
    </row>
    <row r="12" spans="1:2" x14ac:dyDescent="0.2">
      <c r="A12" s="13" t="s">
        <v>11</v>
      </c>
      <c r="B12" s="24">
        <v>347.5</v>
      </c>
    </row>
    <row r="13" spans="1:2" x14ac:dyDescent="0.2">
      <c r="A13" s="13" t="s">
        <v>16</v>
      </c>
      <c r="B13" s="24">
        <v>346.7</v>
      </c>
    </row>
    <row r="14" spans="1:2" x14ac:dyDescent="0.2">
      <c r="A14" s="13" t="s">
        <v>5</v>
      </c>
      <c r="B14" s="24">
        <v>338.11</v>
      </c>
    </row>
    <row r="15" spans="1:2" x14ac:dyDescent="0.2">
      <c r="A15" s="13" t="s">
        <v>22</v>
      </c>
      <c r="B15" s="24">
        <v>331.66</v>
      </c>
    </row>
    <row r="16" spans="1:2" x14ac:dyDescent="0.2">
      <c r="A16" s="13" t="s">
        <v>21</v>
      </c>
      <c r="B16" s="24">
        <v>331.01</v>
      </c>
    </row>
    <row r="17" spans="1:6" x14ac:dyDescent="0.2">
      <c r="A17" s="13" t="s">
        <v>14</v>
      </c>
      <c r="B17" s="24">
        <v>327.29000000000002</v>
      </c>
    </row>
    <row r="18" spans="1:6" x14ac:dyDescent="0.2">
      <c r="A18" s="13" t="s">
        <v>19</v>
      </c>
      <c r="B18" s="24">
        <v>312.18</v>
      </c>
    </row>
    <row r="19" spans="1:6" x14ac:dyDescent="0.2">
      <c r="A19" s="13" t="s">
        <v>9</v>
      </c>
      <c r="B19" s="24">
        <v>309.20999999999998</v>
      </c>
    </row>
    <row r="20" spans="1:6" x14ac:dyDescent="0.2">
      <c r="A20" s="13" t="s">
        <v>17</v>
      </c>
      <c r="B20" s="24">
        <v>307.91000000000003</v>
      </c>
    </row>
    <row r="21" spans="1:6" x14ac:dyDescent="0.2">
      <c r="A21" s="13" t="s">
        <v>18</v>
      </c>
      <c r="B21" s="24">
        <v>304.20999999999998</v>
      </c>
    </row>
    <row r="22" spans="1:6" x14ac:dyDescent="0.2">
      <c r="A22" s="13" t="s">
        <v>3</v>
      </c>
      <c r="B22" s="24">
        <v>300.83</v>
      </c>
    </row>
    <row r="23" spans="1:6" x14ac:dyDescent="0.2">
      <c r="A23" s="14" t="s">
        <v>7</v>
      </c>
      <c r="B23" s="24">
        <v>291.95</v>
      </c>
    </row>
    <row r="24" spans="1:6" ht="27" customHeight="1" x14ac:dyDescent="0.2">
      <c r="A24" s="278" t="s">
        <v>111</v>
      </c>
      <c r="B24" s="279"/>
      <c r="C24" s="235"/>
      <c r="D24" s="235"/>
      <c r="E24" s="235"/>
      <c r="F24" s="235"/>
    </row>
  </sheetData>
  <sortState ref="A4:B22">
    <sortCondition descending="1" ref="B4:B22"/>
  </sortState>
  <mergeCells count="2">
    <mergeCell ref="A3:B3"/>
    <mergeCell ref="A24:B24"/>
  </mergeCells>
  <hyperlinks>
    <hyperlink ref="A1" location="Contents!A1" display="Back to contents"/>
  </hyperlink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pageSetUpPr fitToPage="1"/>
  </sheetPr>
  <dimension ref="A1:W162"/>
  <sheetViews>
    <sheetView zoomScaleNormal="100" workbookViewId="0">
      <selection activeCell="B7" sqref="B7"/>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v>
      </c>
      <c r="B2" s="281"/>
      <c r="C2" s="282"/>
      <c r="D2" s="184"/>
      <c r="E2" s="185"/>
      <c r="F2" s="185"/>
      <c r="G2" s="185"/>
      <c r="H2" s="185"/>
      <c r="I2" s="187">
        <f>ROUND(MIN(J6:P9,J28:P31,J50:P53,J72:P75,J94:P97)-0.01,2)</f>
        <v>-0.21</v>
      </c>
      <c r="J2" s="188">
        <f>ROUND(MAX(J6:P9,J28:P31,J50:P53,J72:P75,J94:P97)+0.01,2)</f>
        <v>0.51</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500</v>
      </c>
      <c r="C6" s="142">
        <f>VLOOKUP($A$2,'Table 8'!$A$5:$L$23,3,FALSE)</f>
        <v>500</v>
      </c>
      <c r="D6" s="142">
        <f>VLOOKUP($A$2,'Table 9'!$A$5:$L$23,3,FALSE)</f>
        <v>520</v>
      </c>
      <c r="E6" s="142">
        <f>VLOOKUP($A$2,'Table 10'!$A$5:$L$23,3,FALSE)</f>
        <v>550</v>
      </c>
      <c r="F6" s="142">
        <f>VLOOKUP($A$2,'Table 11'!$A$5:$L$23,3,FALSE)</f>
        <v>625</v>
      </c>
      <c r="G6" s="142">
        <f>VLOOKUP($A$2,'Table 12'!$A$5:$L$23,3,FALSE)</f>
        <v>625</v>
      </c>
      <c r="H6" s="142">
        <f>VLOOKUP($A$2,'Table 13'!$A$5:$L$23,3,FALSE)</f>
        <v>510</v>
      </c>
      <c r="I6" s="61" t="s">
        <v>25</v>
      </c>
      <c r="J6" s="143">
        <f t="shared" ref="J6:N6" si="0">C6/B6-1</f>
        <v>0</v>
      </c>
      <c r="K6" s="143">
        <f t="shared" si="0"/>
        <v>4.0000000000000036E-2</v>
      </c>
      <c r="L6" s="143">
        <f t="shared" si="0"/>
        <v>5.7692307692307709E-2</v>
      </c>
      <c r="M6" s="143">
        <f t="shared" si="0"/>
        <v>0.13636363636363646</v>
      </c>
      <c r="N6" s="143">
        <f t="shared" si="0"/>
        <v>0</v>
      </c>
      <c r="O6" s="143">
        <f>H6/G6-1</f>
        <v>-0.18400000000000005</v>
      </c>
      <c r="P6" s="169">
        <f>H6/B6-1</f>
        <v>2.0000000000000018E-2</v>
      </c>
    </row>
    <row r="7" spans="1:16" x14ac:dyDescent="0.2">
      <c r="A7" s="61" t="s">
        <v>26</v>
      </c>
      <c r="B7" s="142">
        <f>VLOOKUP($A$2,'Table 7'!$A$5:$L$23,4,FALSE)</f>
        <v>525</v>
      </c>
      <c r="C7" s="142">
        <f>VLOOKUP($A$2,'Table 8'!$A$5:$L$23,4,FALSE)</f>
        <v>550</v>
      </c>
      <c r="D7" s="142">
        <f>VLOOKUP($A$2,'Table 9'!$A$5:$L$23,4,FALSE)</f>
        <v>550</v>
      </c>
      <c r="E7" s="142">
        <f>VLOOKUP($A$2,'Table 10'!$A$5:$L$23,4,FALSE)</f>
        <v>600</v>
      </c>
      <c r="F7" s="142">
        <f>VLOOKUP($A$2,'Table 11'!$A$5:$L$23,4,FALSE)</f>
        <v>650</v>
      </c>
      <c r="G7" s="142">
        <f>VLOOKUP($A$2,'Table 12'!$A$5:$L$23,4,FALSE)</f>
        <v>675</v>
      </c>
      <c r="H7" s="142">
        <f>VLOOKUP($A$2,'Table 13'!$A$5:$L$23,4,FALSE)</f>
        <v>550</v>
      </c>
      <c r="I7" s="61" t="s">
        <v>26</v>
      </c>
      <c r="J7" s="143">
        <f t="shared" ref="J7:N9" si="1">C7/B7-1</f>
        <v>4.7619047619047672E-2</v>
      </c>
      <c r="K7" s="143">
        <f t="shared" si="1"/>
        <v>0</v>
      </c>
      <c r="L7" s="143">
        <f t="shared" si="1"/>
        <v>9.0909090909090828E-2</v>
      </c>
      <c r="M7" s="143">
        <f t="shared" si="1"/>
        <v>8.3333333333333259E-2</v>
      </c>
      <c r="N7" s="143">
        <f t="shared" si="1"/>
        <v>3.8461538461538547E-2</v>
      </c>
      <c r="O7" s="143">
        <f t="shared" ref="O7:O9" si="2">H7/G7-1</f>
        <v>-0.18518518518518523</v>
      </c>
      <c r="P7" s="169">
        <f t="shared" ref="P7:P9" si="3">H7/B7-1</f>
        <v>4.7619047619047672E-2</v>
      </c>
    </row>
    <row r="8" spans="1:16" x14ac:dyDescent="0.2">
      <c r="A8" s="62" t="s">
        <v>27</v>
      </c>
      <c r="B8" s="142">
        <f>VLOOKUP($A$2,'Table 7'!$A$5:$L$23,5,FALSE)</f>
        <v>528.64</v>
      </c>
      <c r="C8" s="142">
        <f>VLOOKUP($A$2,'Table 8'!$A$5:$L$23,5,FALSE)</f>
        <v>540.49</v>
      </c>
      <c r="D8" s="142">
        <f>VLOOKUP($A$2,'Table 9'!$A$5:$L$23,5,FALSE)</f>
        <v>555.25</v>
      </c>
      <c r="E8" s="142">
        <f>VLOOKUP($A$2,'Table 10'!$A$5:$L$23,5,FALSE)</f>
        <v>600.17999999999995</v>
      </c>
      <c r="F8" s="142">
        <f>VLOOKUP($A$2,'Table 11'!$A$5:$L$23,5,FALSE)</f>
        <v>663.52</v>
      </c>
      <c r="G8" s="142">
        <f>VLOOKUP($A$2,'Table 12'!$A$5:$L$23,5,FALSE)</f>
        <v>666.96</v>
      </c>
      <c r="H8" s="142">
        <f>VLOOKUP($A$2,'Table 13'!$A$5:$L$23,5,FALSE)</f>
        <v>565.87</v>
      </c>
      <c r="I8" s="62" t="s">
        <v>27</v>
      </c>
      <c r="J8" s="143">
        <f t="shared" si="1"/>
        <v>2.2416010895883742E-2</v>
      </c>
      <c r="K8" s="143">
        <f t="shared" si="1"/>
        <v>2.7308553349738141E-2</v>
      </c>
      <c r="L8" s="143">
        <f t="shared" si="1"/>
        <v>8.0918505177847821E-2</v>
      </c>
      <c r="M8" s="143">
        <f t="shared" si="1"/>
        <v>0.10553500616481726</v>
      </c>
      <c r="N8" s="143">
        <f t="shared" si="1"/>
        <v>5.1844707017121294E-3</v>
      </c>
      <c r="O8" s="143">
        <f t="shared" si="2"/>
        <v>-0.1515683099436248</v>
      </c>
      <c r="P8" s="169">
        <f t="shared" si="3"/>
        <v>7.04259987893463E-2</v>
      </c>
    </row>
    <row r="9" spans="1:16" x14ac:dyDescent="0.2">
      <c r="A9" s="61" t="s">
        <v>28</v>
      </c>
      <c r="B9" s="142">
        <f>VLOOKUP($A$2,'Table 7'!$A$5:$L$23,6,FALSE)</f>
        <v>575</v>
      </c>
      <c r="C9" s="142">
        <f>VLOOKUP($A$2,'Table 8'!$A$5:$L$23,6,FALSE)</f>
        <v>575</v>
      </c>
      <c r="D9" s="142">
        <f>VLOOKUP($A$2,'Table 9'!$A$5:$L$23,6,FALSE)</f>
        <v>600</v>
      </c>
      <c r="E9" s="142">
        <f>VLOOKUP($A$2,'Table 10'!$A$5:$L$23,6,FALSE)</f>
        <v>650</v>
      </c>
      <c r="F9" s="142">
        <f>VLOOKUP($A$2,'Table 11'!$A$5:$L$23,6,FALSE)</f>
        <v>725</v>
      </c>
      <c r="G9" s="142">
        <f>VLOOKUP($A$2,'Table 12'!$A$5:$L$23,6,FALSE)</f>
        <v>700</v>
      </c>
      <c r="H9" s="142">
        <f>VLOOKUP($A$2,'Table 13'!$A$5:$L$23,6,FALSE)</f>
        <v>600</v>
      </c>
      <c r="I9" s="61" t="s">
        <v>28</v>
      </c>
      <c r="J9" s="143">
        <f t="shared" si="1"/>
        <v>0</v>
      </c>
      <c r="K9" s="143">
        <f t="shared" si="1"/>
        <v>4.3478260869565188E-2</v>
      </c>
      <c r="L9" s="143">
        <f t="shared" si="1"/>
        <v>8.3333333333333259E-2</v>
      </c>
      <c r="M9" s="143">
        <f t="shared" si="1"/>
        <v>0.11538461538461542</v>
      </c>
      <c r="N9" s="143">
        <f t="shared" si="1"/>
        <v>-3.4482758620689613E-2</v>
      </c>
      <c r="O9" s="143">
        <f t="shared" si="2"/>
        <v>-0.1428571428571429</v>
      </c>
      <c r="P9" s="169">
        <f t="shared" si="3"/>
        <v>4.3478260869565188E-2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590</v>
      </c>
      <c r="C28" s="142">
        <f>VLOOKUP($A$2,'Table 8'!$A$5:$L$23,9,FALSE)</f>
        <v>600</v>
      </c>
      <c r="D28" s="142">
        <f>VLOOKUP($A$2,'Table 9'!$A$5:$L$23,9,FALSE)</f>
        <v>650</v>
      </c>
      <c r="E28" s="142">
        <f>VLOOKUP($A$2,'Table 10'!$A$5:$L$23,9,FALSE)</f>
        <v>700</v>
      </c>
      <c r="F28" s="142">
        <f>VLOOKUP($A$2,'Table 11'!$A$5:$L$23,9,FALSE)</f>
        <v>795</v>
      </c>
      <c r="G28" s="140">
        <f>VLOOKUP($A$2,'Table 12'!$A$5:$L$23,9,FALSE)</f>
        <v>795</v>
      </c>
      <c r="H28" s="141">
        <f>VLOOKUP($A$2,'Table 13'!$A$5:$L$23,9,FALSE)</f>
        <v>675</v>
      </c>
      <c r="I28" s="140" t="s">
        <v>25</v>
      </c>
      <c r="J28" s="143">
        <f t="shared" ref="J28:N31" si="4">C28/B28-1</f>
        <v>1.6949152542372836E-2</v>
      </c>
      <c r="K28" s="143">
        <f t="shared" si="4"/>
        <v>8.3333333333333259E-2</v>
      </c>
      <c r="L28" s="143">
        <f t="shared" si="4"/>
        <v>7.6923076923076872E-2</v>
      </c>
      <c r="M28" s="143">
        <f t="shared" si="4"/>
        <v>0.13571428571428568</v>
      </c>
      <c r="N28" s="143">
        <f t="shared" si="4"/>
        <v>0</v>
      </c>
      <c r="O28" s="143">
        <f>H28/G28-1</f>
        <v>-0.15094339622641506</v>
      </c>
      <c r="P28" s="169">
        <f>H28/B28-1</f>
        <v>0.14406779661016955</v>
      </c>
    </row>
    <row r="29" spans="1:16" x14ac:dyDescent="0.2">
      <c r="A29" s="61" t="s">
        <v>26</v>
      </c>
      <c r="B29" s="142">
        <f>VLOOKUP($A$2,'Table 7'!$A$5:$L$23,10,FALSE)</f>
        <v>650</v>
      </c>
      <c r="C29" s="142">
        <f>VLOOKUP($A$2,'Table 8'!$A$5:$L$23,10,FALSE)</f>
        <v>695</v>
      </c>
      <c r="D29" s="142">
        <f>VLOOKUP($A$2,'Table 9'!$A$5:$L$23,10,FALSE)</f>
        <v>700</v>
      </c>
      <c r="E29" s="142">
        <f>VLOOKUP($A$2,'Table 10'!$A$5:$L$23,10,FALSE)</f>
        <v>800</v>
      </c>
      <c r="F29" s="142">
        <f>VLOOKUP($A$2,'Table 11'!$A$5:$L$23,10,FALSE)</f>
        <v>875</v>
      </c>
      <c r="G29" s="142">
        <f>VLOOKUP($A$2,'Table 12'!$A$5:$L$23,10,FALSE)</f>
        <v>875</v>
      </c>
      <c r="H29" s="172">
        <f>VLOOKUP($A$2,'Table 13'!$A$5:$L$23,10,FALSE)</f>
        <v>750</v>
      </c>
      <c r="I29" s="140" t="s">
        <v>26</v>
      </c>
      <c r="J29" s="143">
        <f t="shared" si="4"/>
        <v>6.9230769230769207E-2</v>
      </c>
      <c r="K29" s="143">
        <f t="shared" si="4"/>
        <v>7.194244604316502E-3</v>
      </c>
      <c r="L29" s="143">
        <f t="shared" si="4"/>
        <v>0.14285714285714279</v>
      </c>
      <c r="M29" s="143">
        <f t="shared" si="4"/>
        <v>9.375E-2</v>
      </c>
      <c r="N29" s="143">
        <f t="shared" si="4"/>
        <v>0</v>
      </c>
      <c r="O29" s="143">
        <f>H29/G29-1</f>
        <v>-0.1428571428571429</v>
      </c>
      <c r="P29" s="169">
        <f t="shared" ref="P29:P31" si="5">H29/B29-1</f>
        <v>0.15384615384615374</v>
      </c>
    </row>
    <row r="30" spans="1:16" x14ac:dyDescent="0.2">
      <c r="A30" s="62" t="s">
        <v>27</v>
      </c>
      <c r="B30" s="142">
        <f>VLOOKUP($A$2,'Table 7'!$A$5:$L$23,11,FALSE)</f>
        <v>642.58000000000004</v>
      </c>
      <c r="C30" s="142">
        <f>VLOOKUP($A$2,'Table 8'!$A$5:$L$23,11,FALSE)</f>
        <v>670.81</v>
      </c>
      <c r="D30" s="142">
        <f>VLOOKUP($A$2,'Table 9'!$A$5:$L$23,11,FALSE)</f>
        <v>701.44</v>
      </c>
      <c r="E30" s="142">
        <f>VLOOKUP($A$2,'Table 10'!$A$5:$L$23,11,FALSE)</f>
        <v>819.48</v>
      </c>
      <c r="F30" s="142">
        <f>VLOOKUP($A$2,'Table 11'!$A$5:$L$23,11,FALSE)</f>
        <v>898.08</v>
      </c>
      <c r="G30" s="142">
        <f>VLOOKUP($A$2,'Table 12'!$A$5:$L$23,11,FALSE)</f>
        <v>873.8</v>
      </c>
      <c r="H30" s="172">
        <f>VLOOKUP($A$2,'Table 13'!$A$5:$L$23,11,FALSE)</f>
        <v>754.39</v>
      </c>
      <c r="I30" s="171" t="s">
        <v>27</v>
      </c>
      <c r="J30" s="143">
        <f t="shared" si="4"/>
        <v>4.3932273024370305E-2</v>
      </c>
      <c r="K30" s="143">
        <f t="shared" si="4"/>
        <v>4.5661215545385492E-2</v>
      </c>
      <c r="L30" s="143">
        <f t="shared" si="4"/>
        <v>0.16828239051094873</v>
      </c>
      <c r="M30" s="143">
        <f t="shared" si="4"/>
        <v>9.5914482354664043E-2</v>
      </c>
      <c r="N30" s="143">
        <f t="shared" si="4"/>
        <v>-2.7035453411722865E-2</v>
      </c>
      <c r="O30" s="143">
        <f>H30/G30-1</f>
        <v>-0.13665598535133894</v>
      </c>
      <c r="P30" s="169">
        <f t="shared" si="5"/>
        <v>0.174001680724579</v>
      </c>
    </row>
    <row r="31" spans="1:16" x14ac:dyDescent="0.2">
      <c r="A31" s="61" t="s">
        <v>28</v>
      </c>
      <c r="B31" s="142">
        <f>VLOOKUP($A$2,'Table 7'!$A$5:$L$23,12,FALSE)</f>
        <v>700</v>
      </c>
      <c r="C31" s="142">
        <f>VLOOKUP($A$2,'Table 8'!$A$5:$L$23,12,FALSE)</f>
        <v>750</v>
      </c>
      <c r="D31" s="142">
        <f>VLOOKUP($A$2,'Table 9'!$A$5:$L$23,12,FALSE)</f>
        <v>775</v>
      </c>
      <c r="E31" s="142">
        <f>VLOOKUP($A$2,'Table 10'!$A$5:$L$23,12,FALSE)</f>
        <v>900</v>
      </c>
      <c r="F31" s="142">
        <f>VLOOKUP($A$2,'Table 11'!$A$5:$L$23,12,FALSE)</f>
        <v>1000</v>
      </c>
      <c r="G31" s="142">
        <f>VLOOKUP($A$2,'Table 12'!$A$5:$L$23,12,FALSE)</f>
        <v>950</v>
      </c>
      <c r="H31" s="172">
        <f>VLOOKUP($A$2,'Table 13'!$A$5:$L$23,12,FALSE)</f>
        <v>800</v>
      </c>
      <c r="I31" s="140" t="s">
        <v>28</v>
      </c>
      <c r="J31" s="143">
        <f t="shared" si="4"/>
        <v>7.1428571428571397E-2</v>
      </c>
      <c r="K31" s="143">
        <f t="shared" si="4"/>
        <v>3.3333333333333437E-2</v>
      </c>
      <c r="L31" s="143">
        <f t="shared" si="4"/>
        <v>0.16129032258064524</v>
      </c>
      <c r="M31" s="143">
        <f t="shared" si="4"/>
        <v>0.11111111111111116</v>
      </c>
      <c r="N31" s="143">
        <f t="shared" si="4"/>
        <v>-5.0000000000000044E-2</v>
      </c>
      <c r="O31" s="143">
        <f>H31/G31-1</f>
        <v>-0.15789473684210531</v>
      </c>
      <c r="P31" s="169">
        <f t="shared" si="5"/>
        <v>0.14285714285714279</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650</v>
      </c>
      <c r="C50" s="52">
        <f>VLOOKUP($A$2,'Table 8'!$A$26:$L$44,3,FALSE)</f>
        <v>650</v>
      </c>
      <c r="D50" s="52">
        <f>VLOOKUP($A$2,'Table 9'!$A$26:$L$44,3,FALSE)</f>
        <v>700</v>
      </c>
      <c r="E50" s="52">
        <f>VLOOKUP($A$2,'Table 10'!$A$26:$L$44,3,FALSE)</f>
        <v>775</v>
      </c>
      <c r="F50" s="52">
        <f>VLOOKUP($A$2,'Table 11'!$A$26:$L$44,3,FALSE)</f>
        <v>850</v>
      </c>
      <c r="G50" s="52">
        <f>VLOOKUP($A$2,'Table 12'!$A$26:$L$44,3,FALSE)</f>
        <v>900</v>
      </c>
      <c r="H50" s="53">
        <f>VLOOKUP($A$2,'Table 13'!$A$26:$L$44,3,FALSE)</f>
        <v>800</v>
      </c>
      <c r="I50" s="140" t="s">
        <v>25</v>
      </c>
      <c r="J50" s="64">
        <f t="shared" ref="J50:N53" si="6">C50/B50-1</f>
        <v>0</v>
      </c>
      <c r="K50" s="64">
        <f t="shared" si="6"/>
        <v>7.6923076923076872E-2</v>
      </c>
      <c r="L50" s="64">
        <f t="shared" si="6"/>
        <v>0.10714285714285721</v>
      </c>
      <c r="M50" s="64">
        <f t="shared" si="6"/>
        <v>9.6774193548387011E-2</v>
      </c>
      <c r="N50" s="64">
        <f t="shared" si="6"/>
        <v>5.8823529411764719E-2</v>
      </c>
      <c r="O50" s="64">
        <f>H50/G50-1</f>
        <v>-0.11111111111111116</v>
      </c>
      <c r="P50" s="119">
        <f>H50/B50-1</f>
        <v>0.23076923076923084</v>
      </c>
    </row>
    <row r="51" spans="1:16" x14ac:dyDescent="0.2">
      <c r="A51" s="61" t="s">
        <v>26</v>
      </c>
      <c r="B51" s="52">
        <f>VLOOKUP($A$2,'Table 7'!$A$26:$L$44,4,FALSE)</f>
        <v>750</v>
      </c>
      <c r="C51" s="52">
        <f>VLOOKUP($A$2,'Table 8'!$A$26:$L$44,4,FALSE)</f>
        <v>750</v>
      </c>
      <c r="D51" s="52">
        <f>VLOOKUP($A$2,'Table 9'!$A$26:$L$44,4,FALSE)</f>
        <v>825</v>
      </c>
      <c r="E51" s="52">
        <f>VLOOKUP($A$2,'Table 10'!$A$26:$L$44,4,FALSE)</f>
        <v>950</v>
      </c>
      <c r="F51" s="52">
        <f>VLOOKUP($A$2,'Table 11'!$A$26:$L$44,4,FALSE)</f>
        <v>1100</v>
      </c>
      <c r="G51" s="52">
        <f>VLOOKUP($A$2,'Table 12'!$A$26:$L$44,4,FALSE)</f>
        <v>1100</v>
      </c>
      <c r="H51" s="53">
        <f>VLOOKUP($A$2,'Table 13'!$A$26:$L$44,4,FALSE)</f>
        <v>900</v>
      </c>
      <c r="I51" s="140" t="s">
        <v>26</v>
      </c>
      <c r="J51" s="64">
        <f t="shared" si="6"/>
        <v>0</v>
      </c>
      <c r="K51" s="64">
        <f t="shared" si="6"/>
        <v>0.10000000000000009</v>
      </c>
      <c r="L51" s="64">
        <f t="shared" si="6"/>
        <v>0.1515151515151516</v>
      </c>
      <c r="M51" s="64">
        <f t="shared" si="6"/>
        <v>0.15789473684210531</v>
      </c>
      <c r="N51" s="64">
        <f t="shared" si="6"/>
        <v>0</v>
      </c>
      <c r="O51" s="64">
        <f>H51/G51-1</f>
        <v>-0.18181818181818177</v>
      </c>
      <c r="P51" s="119">
        <f t="shared" ref="P51:P53" si="7">H51/B51-1</f>
        <v>0.19999999999999996</v>
      </c>
    </row>
    <row r="52" spans="1:16" x14ac:dyDescent="0.2">
      <c r="A52" s="62" t="s">
        <v>27</v>
      </c>
      <c r="B52" s="52">
        <f>VLOOKUP($A$2,'Table 7'!$A$26:$L$44,5,FALSE)</f>
        <v>743.67</v>
      </c>
      <c r="C52" s="52">
        <f>VLOOKUP($A$2,'Table 8'!$A$26:$L$44,5,FALSE)</f>
        <v>752.95</v>
      </c>
      <c r="D52" s="52">
        <f>VLOOKUP($A$2,'Table 9'!$A$26:$L$44,5,FALSE)</f>
        <v>827.09</v>
      </c>
      <c r="E52" s="52">
        <f>VLOOKUP($A$2,'Table 10'!$A$26:$L$44,5,FALSE)</f>
        <v>1019.32</v>
      </c>
      <c r="F52" s="52">
        <f>VLOOKUP($A$2,'Table 11'!$A$26:$L$44,5,FALSE)</f>
        <v>1089.01</v>
      </c>
      <c r="G52" s="52">
        <f>VLOOKUP($A$2,'Table 12'!$A$26:$L$44,5,FALSE)</f>
        <v>1072.46</v>
      </c>
      <c r="H52" s="53">
        <f>VLOOKUP($A$2,'Table 13'!$A$26:$L$44,5,FALSE)</f>
        <v>930.15</v>
      </c>
      <c r="I52" s="171" t="s">
        <v>27</v>
      </c>
      <c r="J52" s="64">
        <f t="shared" si="6"/>
        <v>1.2478653166055009E-2</v>
      </c>
      <c r="K52" s="64">
        <f t="shared" si="6"/>
        <v>9.8466033601168679E-2</v>
      </c>
      <c r="L52" s="64">
        <f t="shared" si="6"/>
        <v>0.23241727018825031</v>
      </c>
      <c r="M52" s="64">
        <f t="shared" si="6"/>
        <v>6.8369108817643021E-2</v>
      </c>
      <c r="N52" s="64">
        <f t="shared" si="6"/>
        <v>-1.5197289281090098E-2</v>
      </c>
      <c r="O52" s="64">
        <f>H52/G52-1</f>
        <v>-0.13269492568487407</v>
      </c>
      <c r="P52" s="119">
        <f t="shared" si="7"/>
        <v>0.2507563838799467</v>
      </c>
    </row>
    <row r="53" spans="1:16" x14ac:dyDescent="0.2">
      <c r="A53" s="61" t="s">
        <v>28</v>
      </c>
      <c r="B53" s="52">
        <f>VLOOKUP($A$2,'Table 7'!$A$26:$L$44,6,FALSE)</f>
        <v>850</v>
      </c>
      <c r="C53" s="52">
        <f>VLOOKUP($A$2,'Table 8'!$A$26:$L$44,6,FALSE)</f>
        <v>875</v>
      </c>
      <c r="D53" s="52">
        <f>VLOOKUP($A$2,'Table 9'!$A$26:$L$44,6,FALSE)</f>
        <v>950</v>
      </c>
      <c r="E53" s="52">
        <f>VLOOKUP($A$2,'Table 10'!$A$26:$L$44,6,FALSE)</f>
        <v>1200</v>
      </c>
      <c r="F53" s="52">
        <f>VLOOKUP($A$2,'Table 11'!$A$26:$L$44,6,FALSE)</f>
        <v>1300</v>
      </c>
      <c r="G53" s="52">
        <f>VLOOKUP($A$2,'Table 12'!$A$26:$L$44,6,FALSE)</f>
        <v>1250</v>
      </c>
      <c r="H53" s="53">
        <f>VLOOKUP($A$2,'Table 13'!$A$26:$L$44,6,FALSE)</f>
        <v>1050</v>
      </c>
      <c r="I53" s="140" t="s">
        <v>28</v>
      </c>
      <c r="J53" s="64">
        <f t="shared" si="6"/>
        <v>2.9411764705882248E-2</v>
      </c>
      <c r="K53" s="64">
        <f t="shared" si="6"/>
        <v>8.5714285714285632E-2</v>
      </c>
      <c r="L53" s="64">
        <f t="shared" si="6"/>
        <v>0.26315789473684204</v>
      </c>
      <c r="M53" s="64">
        <f t="shared" si="6"/>
        <v>8.3333333333333259E-2</v>
      </c>
      <c r="N53" s="64">
        <f t="shared" si="6"/>
        <v>-3.8461538461538436E-2</v>
      </c>
      <c r="O53" s="64">
        <f>H53/G53-1</f>
        <v>-0.16000000000000003</v>
      </c>
      <c r="P53" s="119">
        <f t="shared" si="7"/>
        <v>0.23529411764705888</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850</v>
      </c>
      <c r="C72" s="52">
        <f>VLOOKUP($A$2,'Table 8'!$A$26:$L$44,9,FALSE)</f>
        <v>850</v>
      </c>
      <c r="D72" s="52">
        <f>VLOOKUP($A$2,'Table 9'!$A$26:$L$44,9,FALSE)</f>
        <v>900</v>
      </c>
      <c r="E72" s="52">
        <f>VLOOKUP($A$2,'Table 10'!$A$26:$L$44,9,FALSE)</f>
        <v>1100</v>
      </c>
      <c r="F72" s="52">
        <f>VLOOKUP($A$2,'Table 11'!$A$26:$L$44,9,FALSE)</f>
        <v>1200</v>
      </c>
      <c r="G72" s="52">
        <f>VLOOKUP($A$2,'Table 12'!$A$26:$L$44,9,FALSE)</f>
        <v>1250</v>
      </c>
      <c r="H72" s="53">
        <f>VLOOKUP($A$2,'Table 13'!$A$26:$L$44,9,FALSE)</f>
        <v>1000</v>
      </c>
      <c r="I72" s="140" t="s">
        <v>25</v>
      </c>
      <c r="J72" s="64">
        <f t="shared" ref="J72:N75" si="8">C72/B72-1</f>
        <v>0</v>
      </c>
      <c r="K72" s="64">
        <f t="shared" si="8"/>
        <v>5.8823529411764719E-2</v>
      </c>
      <c r="L72" s="64">
        <f t="shared" si="8"/>
        <v>0.22222222222222232</v>
      </c>
      <c r="M72" s="64">
        <f t="shared" si="8"/>
        <v>9.0909090909090828E-2</v>
      </c>
      <c r="N72" s="64">
        <f t="shared" si="8"/>
        <v>4.1666666666666741E-2</v>
      </c>
      <c r="O72" s="64">
        <f>H72/G72-1</f>
        <v>-0.19999999999999996</v>
      </c>
      <c r="P72" s="119">
        <f>H72/B72-1</f>
        <v>0.17647058823529416</v>
      </c>
    </row>
    <row r="73" spans="1:23" x14ac:dyDescent="0.2">
      <c r="A73" s="61" t="s">
        <v>26</v>
      </c>
      <c r="B73" s="52">
        <f>VLOOKUP($A$2,'Table 7'!$A$26:$L$44,10,FALSE)</f>
        <v>950</v>
      </c>
      <c r="C73" s="52">
        <f>VLOOKUP($A$2,'Table 8'!$A$26:$L$44,10,FALSE)</f>
        <v>995</v>
      </c>
      <c r="D73" s="52">
        <f>VLOOKUP($A$2,'Table 9'!$A$26:$L$44,10,FALSE)</f>
        <v>1100</v>
      </c>
      <c r="E73" s="52">
        <f>VLOOKUP($A$2,'Table 10'!$A$26:$L$44,10,FALSE)</f>
        <v>1400</v>
      </c>
      <c r="F73" s="52">
        <f>VLOOKUP($A$2,'Table 11'!$A$26:$L$44,10,FALSE)</f>
        <v>1550</v>
      </c>
      <c r="G73" s="52">
        <f>VLOOKUP($A$2,'Table 12'!$A$26:$L$44,10,FALSE)</f>
        <v>1450</v>
      </c>
      <c r="H73" s="53">
        <f>VLOOKUP($A$2,'Table 13'!$A$26:$L$44,10,FALSE)</f>
        <v>1200</v>
      </c>
      <c r="I73" s="140" t="s">
        <v>26</v>
      </c>
      <c r="J73" s="64">
        <f t="shared" si="8"/>
        <v>4.7368421052631504E-2</v>
      </c>
      <c r="K73" s="64">
        <f t="shared" si="8"/>
        <v>0.10552763819095468</v>
      </c>
      <c r="L73" s="64">
        <f t="shared" si="8"/>
        <v>0.27272727272727271</v>
      </c>
      <c r="M73" s="64">
        <f t="shared" si="8"/>
        <v>0.10714285714285721</v>
      </c>
      <c r="N73" s="64">
        <f t="shared" si="8"/>
        <v>-6.4516129032258118E-2</v>
      </c>
      <c r="O73" s="64">
        <f t="shared" ref="O73:O75" si="9">H73/G73-1</f>
        <v>-0.17241379310344829</v>
      </c>
      <c r="P73" s="119">
        <f t="shared" ref="P73:P75" si="10">H73/B73-1</f>
        <v>0.26315789473684204</v>
      </c>
      <c r="R73" s="136"/>
      <c r="S73" s="136"/>
      <c r="T73" s="136"/>
      <c r="U73" s="136"/>
      <c r="V73" s="136"/>
      <c r="W73" s="136"/>
    </row>
    <row r="74" spans="1:23" x14ac:dyDescent="0.2">
      <c r="A74" s="62" t="s">
        <v>27</v>
      </c>
      <c r="B74" s="52">
        <f>VLOOKUP($A$2,'Table 7'!$A$26:$L$44,11,FALSE)</f>
        <v>943.66</v>
      </c>
      <c r="C74" s="52">
        <f>VLOOKUP($A$2,'Table 8'!$A$26:$L$44,11,FALSE)</f>
        <v>1017.76</v>
      </c>
      <c r="D74" s="52">
        <f>VLOOKUP($A$2,'Table 9'!$A$26:$L$44,11,FALSE)</f>
        <v>1105.08</v>
      </c>
      <c r="E74" s="52">
        <f>VLOOKUP($A$2,'Table 10'!$A$26:$L$44,11,FALSE)</f>
        <v>1484.07</v>
      </c>
      <c r="F74" s="52">
        <f>VLOOKUP($A$2,'Table 11'!$A$26:$L$44,11,FALSE)</f>
        <v>1564.74</v>
      </c>
      <c r="G74" s="52">
        <f>VLOOKUP($A$2,'Table 12'!$A$26:$L$44,11,FALSE)</f>
        <v>1492.52</v>
      </c>
      <c r="H74" s="53">
        <f>VLOOKUP($A$2,'Table 13'!$A$26:$L$44,11,FALSE)</f>
        <v>1291.33</v>
      </c>
      <c r="I74" s="171" t="s">
        <v>27</v>
      </c>
      <c r="J74" s="64">
        <f t="shared" si="8"/>
        <v>7.8524044677108273E-2</v>
      </c>
      <c r="K74" s="64">
        <f t="shared" si="8"/>
        <v>8.5796258449929219E-2</v>
      </c>
      <c r="L74" s="64">
        <f t="shared" si="8"/>
        <v>0.34295254642197848</v>
      </c>
      <c r="M74" s="64">
        <f t="shared" si="8"/>
        <v>5.4357274252562204E-2</v>
      </c>
      <c r="N74" s="64">
        <f t="shared" si="8"/>
        <v>-4.6154632718534705E-2</v>
      </c>
      <c r="O74" s="64">
        <f t="shared" si="9"/>
        <v>-0.13479886366681859</v>
      </c>
      <c r="P74" s="119">
        <f t="shared" si="10"/>
        <v>0.36842718775830274</v>
      </c>
    </row>
    <row r="75" spans="1:23" x14ac:dyDescent="0.2">
      <c r="A75" s="61" t="s">
        <v>28</v>
      </c>
      <c r="B75" s="52">
        <f>VLOOKUP($A$2,'Table 7'!$A$26:$L$44,12,FALSE)</f>
        <v>1000</v>
      </c>
      <c r="C75" s="52">
        <f>VLOOKUP($A$2,'Table 8'!$A$26:$L$44,12,FALSE)</f>
        <v>1200</v>
      </c>
      <c r="D75" s="52">
        <f>VLOOKUP($A$2,'Table 9'!$A$26:$L$44,12,FALSE)</f>
        <v>1300</v>
      </c>
      <c r="E75" s="52">
        <f>VLOOKUP($A$2,'Table 10'!$A$26:$L$44,12,FALSE)</f>
        <v>1800</v>
      </c>
      <c r="F75" s="52">
        <f>VLOOKUP($A$2,'Table 11'!$A$26:$L$44,12,FALSE)</f>
        <v>1850</v>
      </c>
      <c r="G75" s="52">
        <f>VLOOKUP($A$2,'Table 12'!$A$26:$L$44,12,FALSE)</f>
        <v>1700</v>
      </c>
      <c r="H75" s="53">
        <f>VLOOKUP($A$2,'Table 13'!$A$26:$L$44,12,FALSE)</f>
        <v>1500</v>
      </c>
      <c r="I75" s="140" t="s">
        <v>28</v>
      </c>
      <c r="J75" s="64">
        <f t="shared" si="8"/>
        <v>0.19999999999999996</v>
      </c>
      <c r="K75" s="64">
        <f t="shared" si="8"/>
        <v>8.3333333333333259E-2</v>
      </c>
      <c r="L75" s="64">
        <f t="shared" si="8"/>
        <v>0.38461538461538458</v>
      </c>
      <c r="M75" s="64">
        <f t="shared" si="8"/>
        <v>2.7777777777777679E-2</v>
      </c>
      <c r="N75" s="64">
        <f t="shared" si="8"/>
        <v>-8.108108108108103E-2</v>
      </c>
      <c r="O75" s="64">
        <f t="shared" si="9"/>
        <v>-0.11764705882352944</v>
      </c>
      <c r="P75" s="119">
        <f t="shared" si="10"/>
        <v>0.5</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286</v>
      </c>
      <c r="C94" s="52">
        <f>VLOOKUP($A$2,'Table 8'!$A$47:$F$65,3,FALSE)</f>
        <v>285</v>
      </c>
      <c r="D94" s="52">
        <f>VLOOKUP($A$2,'Table 9'!$A$47:$F$65,3,FALSE)</f>
        <v>300</v>
      </c>
      <c r="E94" s="52">
        <f>VLOOKUP($A$2,'Table 10'!$A$47:$F$65,3,FALSE)</f>
        <v>316.33</v>
      </c>
      <c r="F94" s="52">
        <f>VLOOKUP($A$2,'Table 11'!$A$47:$F$65,3,FALSE)</f>
        <v>345</v>
      </c>
      <c r="G94" s="52">
        <f>VLOOKUP($A$2,'Table 12'!$A$47:$F$65,3,FALSE)</f>
        <v>375</v>
      </c>
      <c r="H94" s="53">
        <f>VLOOKUP($A$2,'Table 13'!$A$47:$F$65,3,FALSE)</f>
        <v>350</v>
      </c>
      <c r="I94" s="140" t="s">
        <v>25</v>
      </c>
      <c r="J94" s="64">
        <f t="shared" ref="J94:N97" si="11">C94/B94-1</f>
        <v>-3.4965034965035446E-3</v>
      </c>
      <c r="K94" s="64">
        <f t="shared" si="11"/>
        <v>5.2631578947368363E-2</v>
      </c>
      <c r="L94" s="64">
        <f t="shared" si="11"/>
        <v>5.4433333333333334E-2</v>
      </c>
      <c r="M94" s="64">
        <f t="shared" si="11"/>
        <v>9.063319950684412E-2</v>
      </c>
      <c r="N94" s="64">
        <f t="shared" si="11"/>
        <v>8.6956521739130377E-2</v>
      </c>
      <c r="O94" s="64">
        <f>H94/G94-1</f>
        <v>-6.6666666666666652E-2</v>
      </c>
      <c r="P94" s="119">
        <f>H94/B94-1</f>
        <v>0.22377622377622375</v>
      </c>
    </row>
    <row r="95" spans="1:16" x14ac:dyDescent="0.2">
      <c r="A95" s="61" t="s">
        <v>26</v>
      </c>
      <c r="B95" s="52">
        <f>VLOOKUP($A$2,'Table 7'!$A$47:$F$65,4,FALSE)</f>
        <v>335</v>
      </c>
      <c r="C95" s="52">
        <f>VLOOKUP($A$2,'Table 8'!$A$47:$F$65,4,FALSE)</f>
        <v>325</v>
      </c>
      <c r="D95" s="52">
        <f>VLOOKUP($A$2,'Table 9'!$A$47:$F$65,4,FALSE)</f>
        <v>340</v>
      </c>
      <c r="E95" s="52">
        <f>VLOOKUP($A$2,'Table 10'!$A$47:$F$65,4,FALSE)</f>
        <v>350</v>
      </c>
      <c r="F95" s="52">
        <f>VLOOKUP($A$2,'Table 11'!$A$47:$F$65,4,FALSE)</f>
        <v>400</v>
      </c>
      <c r="G95" s="52">
        <f>VLOOKUP($A$2,'Table 12'!$A$47:$F$65,4,FALSE)</f>
        <v>407.5</v>
      </c>
      <c r="H95" s="53">
        <f>VLOOKUP($A$2,'Table 13'!$A$47:$F$65,4,FALSE)</f>
        <v>400</v>
      </c>
      <c r="I95" s="140" t="s">
        <v>26</v>
      </c>
      <c r="J95" s="64">
        <f t="shared" si="11"/>
        <v>-2.9850746268656692E-2</v>
      </c>
      <c r="K95" s="64">
        <f t="shared" si="11"/>
        <v>4.6153846153846212E-2</v>
      </c>
      <c r="L95" s="64">
        <f t="shared" si="11"/>
        <v>2.9411764705882248E-2</v>
      </c>
      <c r="M95" s="64">
        <f t="shared" si="11"/>
        <v>0.14285714285714279</v>
      </c>
      <c r="N95" s="64">
        <f t="shared" si="11"/>
        <v>1.8750000000000044E-2</v>
      </c>
      <c r="O95" s="64">
        <f t="shared" ref="O95:O97" si="12">H95/G95-1</f>
        <v>-1.8404907975460127E-2</v>
      </c>
      <c r="P95" s="119">
        <f t="shared" ref="P95:P97" si="13">H95/B95-1</f>
        <v>0.19402985074626855</v>
      </c>
    </row>
    <row r="96" spans="1:16" x14ac:dyDescent="0.2">
      <c r="A96" s="62" t="s">
        <v>27</v>
      </c>
      <c r="B96" s="52">
        <f>VLOOKUP($A$2,'Table 7'!$A$47:$F$65,5,FALSE)</f>
        <v>328.42</v>
      </c>
      <c r="C96" s="52">
        <f>VLOOKUP($A$2,'Table 8'!$A$47:$F$65,5,FALSE)</f>
        <v>322.86</v>
      </c>
      <c r="D96" s="52">
        <f>VLOOKUP($A$2,'Table 9'!$A$47:$F$65,5,FALSE)</f>
        <v>338.34</v>
      </c>
      <c r="E96" s="52">
        <f>VLOOKUP($A$2,'Table 10'!$A$47:$F$65,5,FALSE)</f>
        <v>365.66</v>
      </c>
      <c r="F96" s="52">
        <f>VLOOKUP($A$2,'Table 11'!$A$47:$F$65,5,FALSE)</f>
        <v>401.77</v>
      </c>
      <c r="G96" s="52">
        <f>VLOOKUP($A$2,'Table 12'!$A$47:$F$65,5,FALSE)</f>
        <v>433.46</v>
      </c>
      <c r="H96" s="53">
        <f>VLOOKUP($A$2,'Table 13'!$A$47:$F$65,5,FALSE)</f>
        <v>404.11</v>
      </c>
      <c r="I96" s="171" t="s">
        <v>27</v>
      </c>
      <c r="J96" s="64">
        <f t="shared" si="11"/>
        <v>-1.6929541440837914E-2</v>
      </c>
      <c r="K96" s="64">
        <f t="shared" si="11"/>
        <v>4.7946478349748967E-2</v>
      </c>
      <c r="L96" s="64">
        <f t="shared" si="11"/>
        <v>8.0747177395519509E-2</v>
      </c>
      <c r="M96" s="64">
        <f t="shared" si="11"/>
        <v>9.8752939889514835E-2</v>
      </c>
      <c r="N96" s="64">
        <f t="shared" si="11"/>
        <v>7.8875973815864864E-2</v>
      </c>
      <c r="O96" s="64">
        <f t="shared" si="12"/>
        <v>-6.7710976791399369E-2</v>
      </c>
      <c r="P96" s="119">
        <f t="shared" si="13"/>
        <v>0.23046708483040002</v>
      </c>
    </row>
    <row r="97" spans="1:16" x14ac:dyDescent="0.2">
      <c r="A97" s="61" t="s">
        <v>28</v>
      </c>
      <c r="B97" s="52">
        <f>VLOOKUP($A$2,'Table 7'!$A$47:$F$65,6,FALSE)</f>
        <v>360</v>
      </c>
      <c r="C97" s="52">
        <f>VLOOKUP($A$2,'Table 8'!$A$47:$F$65,6,FALSE)</f>
        <v>355</v>
      </c>
      <c r="D97" s="52">
        <f>VLOOKUP($A$2,'Table 9'!$A$47:$F$65,6,FALSE)</f>
        <v>375</v>
      </c>
      <c r="E97" s="52">
        <f>VLOOKUP($A$2,'Table 10'!$A$47:$F$65,6,FALSE)</f>
        <v>400</v>
      </c>
      <c r="F97" s="52">
        <f>VLOOKUP($A$2,'Table 11'!$A$47:$F$65,6,FALSE)</f>
        <v>450</v>
      </c>
      <c r="G97" s="52">
        <f>VLOOKUP($A$2,'Table 12'!$A$47:$F$65,6,FALSE)</f>
        <v>500</v>
      </c>
      <c r="H97" s="53">
        <f>VLOOKUP($A$2,'Table 13'!$A$47:$F$65,6,FALSE)</f>
        <v>450</v>
      </c>
      <c r="I97" s="140" t="s">
        <v>28</v>
      </c>
      <c r="J97" s="64">
        <f t="shared" si="11"/>
        <v>-1.388888888888884E-2</v>
      </c>
      <c r="K97" s="64">
        <f t="shared" si="11"/>
        <v>5.6338028169014009E-2</v>
      </c>
      <c r="L97" s="64">
        <f t="shared" si="11"/>
        <v>6.6666666666666652E-2</v>
      </c>
      <c r="M97" s="64">
        <f t="shared" si="11"/>
        <v>0.125</v>
      </c>
      <c r="N97" s="64">
        <f t="shared" si="11"/>
        <v>0.11111111111111116</v>
      </c>
      <c r="O97" s="64">
        <f t="shared" si="12"/>
        <v>-9.9999999999999978E-2</v>
      </c>
      <c r="P97" s="119">
        <f t="shared" si="13"/>
        <v>0.25</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G118" si="14">B96</f>
        <v>328.42</v>
      </c>
      <c r="C118" s="52">
        <f t="shared" si="14"/>
        <v>322.86</v>
      </c>
      <c r="D118" s="52">
        <f t="shared" si="14"/>
        <v>338.34</v>
      </c>
      <c r="E118" s="52">
        <f t="shared" si="14"/>
        <v>365.66</v>
      </c>
      <c r="F118" s="52">
        <f t="shared" si="14"/>
        <v>401.77</v>
      </c>
      <c r="G118" s="52">
        <f t="shared" si="14"/>
        <v>433.46</v>
      </c>
      <c r="H118" s="52">
        <f t="shared" ref="H118" si="15">H96</f>
        <v>404.11</v>
      </c>
      <c r="I118" s="16" t="s">
        <v>57</v>
      </c>
      <c r="J118" s="52">
        <f t="shared" ref="J118:N118" si="16">B95</f>
        <v>335</v>
      </c>
      <c r="K118" s="52">
        <f t="shared" si="16"/>
        <v>325</v>
      </c>
      <c r="L118" s="52">
        <f t="shared" si="16"/>
        <v>340</v>
      </c>
      <c r="M118" s="52">
        <f t="shared" si="16"/>
        <v>350</v>
      </c>
      <c r="N118" s="52">
        <f t="shared" si="16"/>
        <v>400</v>
      </c>
      <c r="O118" s="52">
        <f>G95</f>
        <v>407.5</v>
      </c>
      <c r="P118" s="53">
        <f>H95</f>
        <v>400</v>
      </c>
    </row>
    <row r="119" spans="1:16" x14ac:dyDescent="0.2">
      <c r="A119" s="13" t="s">
        <v>53</v>
      </c>
      <c r="B119" s="52">
        <f t="shared" ref="B119:G119" si="17">B8</f>
        <v>528.64</v>
      </c>
      <c r="C119" s="52">
        <f t="shared" si="17"/>
        <v>540.49</v>
      </c>
      <c r="D119" s="52">
        <f t="shared" si="17"/>
        <v>555.25</v>
      </c>
      <c r="E119" s="52">
        <f t="shared" si="17"/>
        <v>600.17999999999995</v>
      </c>
      <c r="F119" s="52">
        <f t="shared" si="17"/>
        <v>663.52</v>
      </c>
      <c r="G119" s="52">
        <f t="shared" si="17"/>
        <v>666.96</v>
      </c>
      <c r="H119" s="52">
        <f t="shared" ref="H119" si="18">H8</f>
        <v>565.87</v>
      </c>
      <c r="I119" s="16" t="s">
        <v>53</v>
      </c>
      <c r="J119" s="52">
        <f t="shared" ref="J119:N119" si="19">B7</f>
        <v>525</v>
      </c>
      <c r="K119" s="52">
        <f t="shared" si="19"/>
        <v>550</v>
      </c>
      <c r="L119" s="52">
        <f t="shared" si="19"/>
        <v>550</v>
      </c>
      <c r="M119" s="52">
        <f t="shared" si="19"/>
        <v>600</v>
      </c>
      <c r="N119" s="52">
        <f t="shared" si="19"/>
        <v>650</v>
      </c>
      <c r="O119" s="52">
        <f>G7</f>
        <v>675</v>
      </c>
      <c r="P119" s="53">
        <f>H7</f>
        <v>550</v>
      </c>
    </row>
    <row r="120" spans="1:16" x14ac:dyDescent="0.2">
      <c r="A120" s="13" t="s">
        <v>54</v>
      </c>
      <c r="B120" s="52">
        <f t="shared" ref="B120:G120" si="20">B30</f>
        <v>642.58000000000004</v>
      </c>
      <c r="C120" s="52">
        <f t="shared" si="20"/>
        <v>670.81</v>
      </c>
      <c r="D120" s="52">
        <f t="shared" si="20"/>
        <v>701.44</v>
      </c>
      <c r="E120" s="52">
        <f t="shared" si="20"/>
        <v>819.48</v>
      </c>
      <c r="F120" s="52">
        <f t="shared" si="20"/>
        <v>898.08</v>
      </c>
      <c r="G120" s="52">
        <f t="shared" si="20"/>
        <v>873.8</v>
      </c>
      <c r="H120" s="52">
        <f t="shared" ref="H120" si="21">H30</f>
        <v>754.39</v>
      </c>
      <c r="I120" s="16" t="s">
        <v>54</v>
      </c>
      <c r="J120" s="52">
        <f t="shared" ref="J120:N120" si="22">B29</f>
        <v>650</v>
      </c>
      <c r="K120" s="52">
        <f t="shared" si="22"/>
        <v>695</v>
      </c>
      <c r="L120" s="52">
        <f t="shared" si="22"/>
        <v>700</v>
      </c>
      <c r="M120" s="52">
        <f t="shared" si="22"/>
        <v>800</v>
      </c>
      <c r="N120" s="52">
        <f t="shared" si="22"/>
        <v>875</v>
      </c>
      <c r="O120" s="52">
        <f>G29</f>
        <v>875</v>
      </c>
      <c r="P120" s="53">
        <f>H29</f>
        <v>750</v>
      </c>
    </row>
    <row r="121" spans="1:16" x14ac:dyDescent="0.2">
      <c r="A121" s="13" t="s">
        <v>55</v>
      </c>
      <c r="B121" s="52">
        <f t="shared" ref="B121:G121" si="23">B52</f>
        <v>743.67</v>
      </c>
      <c r="C121" s="52">
        <f t="shared" si="23"/>
        <v>752.95</v>
      </c>
      <c r="D121" s="52">
        <f t="shared" si="23"/>
        <v>827.09</v>
      </c>
      <c r="E121" s="52">
        <f t="shared" si="23"/>
        <v>1019.32</v>
      </c>
      <c r="F121" s="52">
        <f t="shared" si="23"/>
        <v>1089.01</v>
      </c>
      <c r="G121" s="52">
        <f t="shared" si="23"/>
        <v>1072.46</v>
      </c>
      <c r="H121" s="52">
        <f t="shared" ref="H121" si="24">H52</f>
        <v>930.15</v>
      </c>
      <c r="I121" s="16" t="s">
        <v>55</v>
      </c>
      <c r="J121" s="52">
        <f t="shared" ref="J121:N121" si="25">B51</f>
        <v>750</v>
      </c>
      <c r="K121" s="52">
        <f t="shared" si="25"/>
        <v>750</v>
      </c>
      <c r="L121" s="52">
        <f t="shared" si="25"/>
        <v>825</v>
      </c>
      <c r="M121" s="52">
        <f t="shared" si="25"/>
        <v>950</v>
      </c>
      <c r="N121" s="52">
        <f t="shared" si="25"/>
        <v>1100</v>
      </c>
      <c r="O121" s="52">
        <f>G51</f>
        <v>1100</v>
      </c>
      <c r="P121" s="53">
        <f>H51</f>
        <v>900</v>
      </c>
    </row>
    <row r="122" spans="1:16" x14ac:dyDescent="0.2">
      <c r="A122" s="13" t="s">
        <v>56</v>
      </c>
      <c r="B122" s="52">
        <f t="shared" ref="B122:G122" si="26">B74</f>
        <v>943.66</v>
      </c>
      <c r="C122" s="52">
        <f t="shared" si="26"/>
        <v>1017.76</v>
      </c>
      <c r="D122" s="52">
        <f t="shared" si="26"/>
        <v>1105.08</v>
      </c>
      <c r="E122" s="52">
        <f t="shared" si="26"/>
        <v>1484.07</v>
      </c>
      <c r="F122" s="52">
        <f t="shared" si="26"/>
        <v>1564.74</v>
      </c>
      <c r="G122" s="52">
        <f t="shared" si="26"/>
        <v>1492.52</v>
      </c>
      <c r="H122" s="52">
        <f t="shared" ref="H122" si="27">H74</f>
        <v>1291.33</v>
      </c>
      <c r="I122" s="16" t="s">
        <v>56</v>
      </c>
      <c r="J122" s="52">
        <f t="shared" ref="J122:N122" si="28">B73</f>
        <v>950</v>
      </c>
      <c r="K122" s="52">
        <f t="shared" si="28"/>
        <v>995</v>
      </c>
      <c r="L122" s="52">
        <f t="shared" si="28"/>
        <v>1100</v>
      </c>
      <c r="M122" s="52">
        <f t="shared" si="28"/>
        <v>1400</v>
      </c>
      <c r="N122" s="52">
        <f t="shared" si="28"/>
        <v>1550</v>
      </c>
      <c r="O122" s="52">
        <f>G73</f>
        <v>1450</v>
      </c>
      <c r="P122" s="53">
        <f>H73</f>
        <v>1200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541</v>
      </c>
      <c r="C142" s="52">
        <f>VLOOKUP($A$2,'Table 8'!$A$5:$L$23,2,FALSE)</f>
        <v>691</v>
      </c>
      <c r="D142" s="52">
        <f>VLOOKUP($A$2,'Table 9'!$A$5:$L$23,2,FALSE)</f>
        <v>690</v>
      </c>
      <c r="E142" s="52">
        <f>VLOOKUP($A$2,'Table 10'!$A$5:$L$23,2,FALSE)</f>
        <v>534</v>
      </c>
      <c r="F142" s="52">
        <f>VLOOKUP($A$2,'Table 11'!$A$5:$L$23,2,FALSE)</f>
        <v>561</v>
      </c>
      <c r="G142" s="52">
        <f>VLOOKUP($A$2,'Table 12'!$A$5:$L$23,2,FALSE)</f>
        <v>596</v>
      </c>
      <c r="H142" s="52">
        <f>VLOOKUP($A$2,'Table 13'!$A$5:$L$23,2,FALSE)</f>
        <v>738</v>
      </c>
      <c r="I142" s="16" t="s">
        <v>53</v>
      </c>
      <c r="J142" s="72">
        <f>B142/SUM(B$142:B$146)</f>
        <v>0.3421884882985452</v>
      </c>
      <c r="K142" s="72">
        <f t="shared" ref="K142:N146" si="29">C142/SUM(C$142:C$146)</f>
        <v>0.30161501527717155</v>
      </c>
      <c r="L142" s="72">
        <f t="shared" si="29"/>
        <v>0.2547065337763012</v>
      </c>
      <c r="M142" s="72">
        <f t="shared" si="29"/>
        <v>0.22111801242236026</v>
      </c>
      <c r="N142" s="72">
        <f t="shared" si="29"/>
        <v>0.22907309105757451</v>
      </c>
      <c r="O142" s="72">
        <f t="shared" ref="O142:P146" si="30">G142/SUM(G$142:G$146)</f>
        <v>0.24306688417618272</v>
      </c>
      <c r="P142" s="174">
        <f t="shared" si="30"/>
        <v>0.26357142857142857</v>
      </c>
    </row>
    <row r="143" spans="1:16" x14ac:dyDescent="0.2">
      <c r="A143" s="13" t="s">
        <v>54</v>
      </c>
      <c r="B143" s="52">
        <f>VLOOKUP($A$2,'Table 7'!$A$5:$L$23,8,FALSE)</f>
        <v>557</v>
      </c>
      <c r="C143" s="52">
        <f>VLOOKUP($A$2,'Table 8'!$A$5:$L$23,8,FALSE)</f>
        <v>870</v>
      </c>
      <c r="D143" s="52">
        <f>VLOOKUP($A$2,'Table 9'!$A$5:$L$23,8,FALSE)</f>
        <v>1062</v>
      </c>
      <c r="E143" s="52">
        <f>VLOOKUP($A$2,'Table 10'!$A$5:$L$23,8,FALSE)</f>
        <v>967</v>
      </c>
      <c r="F143" s="52">
        <f>VLOOKUP($A$2,'Table 11'!$A$5:$L$23,8,FALSE)</f>
        <v>1025</v>
      </c>
      <c r="G143" s="52">
        <f>VLOOKUP($A$2,'Table 12'!$A$5:$L$23,8,FALSE)</f>
        <v>1009</v>
      </c>
      <c r="H143" s="52">
        <f>VLOOKUP($A$2,'Table 13'!$A$5:$L$23,8,FALSE)</f>
        <v>1271</v>
      </c>
      <c r="I143" s="16" t="s">
        <v>54</v>
      </c>
      <c r="J143" s="72">
        <f>B143/SUM(B$142:B$146)</f>
        <v>0.35230866540164452</v>
      </c>
      <c r="K143" s="72">
        <f t="shared" si="29"/>
        <v>0.379746835443038</v>
      </c>
      <c r="L143" s="72">
        <f t="shared" si="29"/>
        <v>0.39202657807308972</v>
      </c>
      <c r="M143" s="72">
        <f t="shared" si="29"/>
        <v>0.40041407867494822</v>
      </c>
      <c r="N143" s="72">
        <f t="shared" si="29"/>
        <v>0.41853817884850958</v>
      </c>
      <c r="O143" s="72">
        <f t="shared" si="30"/>
        <v>0.41150081566068514</v>
      </c>
      <c r="P143" s="174">
        <f t="shared" si="30"/>
        <v>0.4539285714285714</v>
      </c>
    </row>
    <row r="144" spans="1:16" x14ac:dyDescent="0.2">
      <c r="A144" s="13" t="s">
        <v>55</v>
      </c>
      <c r="B144" s="52">
        <f>VLOOKUP($A$2,'Table 7'!$A$26:$L$44,2,FALSE)</f>
        <v>226</v>
      </c>
      <c r="C144" s="52">
        <f>VLOOKUP($A$2,'Table 8'!$A$26:$L$44,2,FALSE)</f>
        <v>364</v>
      </c>
      <c r="D144" s="52">
        <f>VLOOKUP($A$2,'Table 9'!$A$26:$L$44,2,FALSE)</f>
        <v>486</v>
      </c>
      <c r="E144" s="52">
        <f>VLOOKUP($A$2,'Table 10'!$A$26:$L$44,2,FALSE)</f>
        <v>448</v>
      </c>
      <c r="F144" s="52">
        <f>VLOOKUP($A$2,'Table 11'!$A$26:$L$44,2,FALSE)</f>
        <v>422</v>
      </c>
      <c r="G144" s="52">
        <f>VLOOKUP($A$2,'Table 12'!$A$26:$L$44,2,FALSE)</f>
        <v>428</v>
      </c>
      <c r="H144" s="52">
        <f>VLOOKUP($A$2,'Table 13'!$A$26:$L$44,2,FALSE)</f>
        <v>412</v>
      </c>
      <c r="I144" s="16" t="s">
        <v>55</v>
      </c>
      <c r="J144" s="72">
        <f>B144/SUM(B$142:B$146)</f>
        <v>0.14294750158127767</v>
      </c>
      <c r="K144" s="72">
        <f t="shared" si="29"/>
        <v>0.15888258402444347</v>
      </c>
      <c r="L144" s="72">
        <f t="shared" si="29"/>
        <v>0.17940199335548174</v>
      </c>
      <c r="M144" s="72">
        <f t="shared" si="29"/>
        <v>0.1855072463768116</v>
      </c>
      <c r="N144" s="72">
        <f t="shared" si="29"/>
        <v>0.17231523070641078</v>
      </c>
      <c r="O144" s="72">
        <f t="shared" si="30"/>
        <v>0.17455138662316477</v>
      </c>
      <c r="P144" s="174">
        <f t="shared" si="30"/>
        <v>0.14714285714285713</v>
      </c>
    </row>
    <row r="145" spans="1:16" x14ac:dyDescent="0.2">
      <c r="A145" s="13" t="s">
        <v>56</v>
      </c>
      <c r="B145" s="52">
        <f>VLOOKUP($A$2,'Table 7'!$A$26:$L$44,8,FALSE)</f>
        <v>123</v>
      </c>
      <c r="C145" s="52">
        <f>VLOOKUP($A$2,'Table 8'!$A$26:$L$44,8,FALSE)</f>
        <v>174</v>
      </c>
      <c r="D145" s="52">
        <f>VLOOKUP($A$2,'Table 9'!$A$26:$L$44,8,FALSE)</f>
        <v>239</v>
      </c>
      <c r="E145" s="52">
        <f>VLOOKUP($A$2,'Table 10'!$A$26:$L$44,8,FALSE)</f>
        <v>324</v>
      </c>
      <c r="F145" s="52">
        <f>VLOOKUP($A$2,'Table 11'!$A$26:$L$44,8,FALSE)</f>
        <v>293</v>
      </c>
      <c r="G145" s="52">
        <f>VLOOKUP($A$2,'Table 12'!$A$26:$L$44,8,FALSE)</f>
        <v>281</v>
      </c>
      <c r="H145" s="52">
        <f>VLOOKUP($A$2,'Table 13'!$A$26:$L$44,8,FALSE)</f>
        <v>275</v>
      </c>
      <c r="I145" s="16" t="s">
        <v>56</v>
      </c>
      <c r="J145" s="72">
        <f>B145/SUM(B$142:B$146)</f>
        <v>7.7798861480075907E-2</v>
      </c>
      <c r="K145" s="72">
        <f t="shared" si="29"/>
        <v>7.5949367088607597E-2</v>
      </c>
      <c r="L145" s="72">
        <f t="shared" si="29"/>
        <v>8.8224437061646357E-2</v>
      </c>
      <c r="M145" s="72">
        <f t="shared" si="29"/>
        <v>0.1341614906832298</v>
      </c>
      <c r="N145" s="72">
        <f t="shared" si="29"/>
        <v>0.11964066966108616</v>
      </c>
      <c r="O145" s="72">
        <f t="shared" si="30"/>
        <v>0.11460032626427406</v>
      </c>
      <c r="P145" s="174">
        <f t="shared" si="30"/>
        <v>9.8214285714285712E-2</v>
      </c>
    </row>
    <row r="146" spans="1:16" x14ac:dyDescent="0.2">
      <c r="A146" s="13" t="s">
        <v>57</v>
      </c>
      <c r="B146" s="52">
        <f>VLOOKUP($A$2,'Table 7'!$A$47:$L$65,2,FALSE)</f>
        <v>134</v>
      </c>
      <c r="C146" s="52">
        <f>VLOOKUP($A$2,'Table 8'!$A$47:$L$65,2,FALSE)</f>
        <v>192</v>
      </c>
      <c r="D146" s="52">
        <f>VLOOKUP($A$2,'Table 9'!$A$47:$L$65,2,FALSE)</f>
        <v>232</v>
      </c>
      <c r="E146" s="52">
        <f>VLOOKUP($A$2,'Table 10'!$A$47:$L$65,2,FALSE)</f>
        <v>142</v>
      </c>
      <c r="F146" s="52">
        <f>VLOOKUP($A$2,'Table 11'!$A$47:$L$65,2,FALSE)</f>
        <v>148</v>
      </c>
      <c r="G146" s="52">
        <f>VLOOKUP($A$2,'Table 12'!$A$47:$L$65,2,FALSE)</f>
        <v>138</v>
      </c>
      <c r="H146" s="52">
        <f>VLOOKUP($A$2,'Table 13'!$A$47:$L$65,2,FALSE)</f>
        <v>104</v>
      </c>
      <c r="I146" s="16" t="s">
        <v>57</v>
      </c>
      <c r="J146" s="72">
        <f>B146/SUM(B$142:B$146)</f>
        <v>8.4756483238456679E-2</v>
      </c>
      <c r="K146" s="72">
        <f t="shared" si="29"/>
        <v>8.3806198166739412E-2</v>
      </c>
      <c r="L146" s="72">
        <f t="shared" si="29"/>
        <v>8.5640457733480987E-2</v>
      </c>
      <c r="M146" s="72">
        <f t="shared" si="29"/>
        <v>5.8799171842650107E-2</v>
      </c>
      <c r="N146" s="72">
        <f t="shared" si="29"/>
        <v>6.0432829726418946E-2</v>
      </c>
      <c r="O146" s="72">
        <f t="shared" si="30"/>
        <v>5.6280587275693308E-2</v>
      </c>
      <c r="P146" s="174">
        <f t="shared" si="30"/>
        <v>3.7142857142857144E-2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7889"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37890"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37891"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37892"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37893"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A1:W162"/>
  <sheetViews>
    <sheetView zoomScaleNormal="100" workbookViewId="0">
      <selection activeCell="A2" sqref="A2:C2"/>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v>
      </c>
      <c r="B2" s="281"/>
      <c r="C2" s="282"/>
      <c r="D2" s="184"/>
      <c r="E2" s="185"/>
      <c r="F2" s="185"/>
      <c r="G2" s="185"/>
      <c r="H2" s="185"/>
      <c r="I2" s="187">
        <f>ROUND(MIN(J6:P9,J28:P31,J50:P53,J72:P75,J94:P97)-0.01,2)</f>
        <v>-0.21</v>
      </c>
      <c r="J2" s="188">
        <f>ROUND(MAX(J6:P9,J28:P31,J50:P53,J72:P75,J94:P97)+0.01,2)</f>
        <v>0.51</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500</v>
      </c>
      <c r="C6" s="142">
        <f>VLOOKUP($A$2,'Table 8'!$A$5:$L$23,3,FALSE)</f>
        <v>500</v>
      </c>
      <c r="D6" s="142">
        <f>VLOOKUP($A$2,'Table 9'!$A$5:$L$23,3,FALSE)</f>
        <v>520</v>
      </c>
      <c r="E6" s="142">
        <f>VLOOKUP($A$2,'Table 10'!$A$5:$L$23,3,FALSE)</f>
        <v>550</v>
      </c>
      <c r="F6" s="142">
        <f>VLOOKUP($A$2,'Table 11'!$A$5:$L$23,3,FALSE)</f>
        <v>625</v>
      </c>
      <c r="G6" s="142">
        <f>VLOOKUP($A$2,'Table 12'!$A$5:$L$23,3,FALSE)</f>
        <v>625</v>
      </c>
      <c r="H6" s="142">
        <f>VLOOKUP($A$2,'Table 13'!$A$5:$L$23,3,FALSE)</f>
        <v>510</v>
      </c>
      <c r="I6" s="61" t="s">
        <v>25</v>
      </c>
      <c r="J6" s="143">
        <f t="shared" ref="J6:O9" si="0">C6/B6-1</f>
        <v>0</v>
      </c>
      <c r="K6" s="143">
        <f t="shared" si="0"/>
        <v>4.0000000000000036E-2</v>
      </c>
      <c r="L6" s="143">
        <f t="shared" si="0"/>
        <v>5.7692307692307709E-2</v>
      </c>
      <c r="M6" s="143">
        <f t="shared" si="0"/>
        <v>0.13636363636363646</v>
      </c>
      <c r="N6" s="143">
        <f t="shared" si="0"/>
        <v>0</v>
      </c>
      <c r="O6" s="143">
        <f>H6/G6-1</f>
        <v>-0.18400000000000005</v>
      </c>
      <c r="P6" s="169">
        <f>H6/B6-1</f>
        <v>2.0000000000000018E-2</v>
      </c>
    </row>
    <row r="7" spans="1:16" x14ac:dyDescent="0.2">
      <c r="A7" s="61" t="s">
        <v>26</v>
      </c>
      <c r="B7" s="142">
        <f>VLOOKUP($A$2,'Table 7'!$A$5:$L$23,4,FALSE)</f>
        <v>525</v>
      </c>
      <c r="C7" s="142">
        <f>VLOOKUP($A$2,'Table 8'!$A$5:$L$23,4,FALSE)</f>
        <v>550</v>
      </c>
      <c r="D7" s="142">
        <f>VLOOKUP($A$2,'Table 9'!$A$5:$L$23,4,FALSE)</f>
        <v>550</v>
      </c>
      <c r="E7" s="142">
        <f>VLOOKUP($A$2,'Table 10'!$A$5:$L$23,4,FALSE)</f>
        <v>600</v>
      </c>
      <c r="F7" s="142">
        <f>VLOOKUP($A$2,'Table 11'!$A$5:$L$23,4,FALSE)</f>
        <v>650</v>
      </c>
      <c r="G7" s="142">
        <f>VLOOKUP($A$2,'Table 12'!$A$5:$L$23,4,FALSE)</f>
        <v>675</v>
      </c>
      <c r="H7" s="142">
        <f>VLOOKUP($A$2,'Table 13'!$A$5:$L$23,4,FALSE)</f>
        <v>550</v>
      </c>
      <c r="I7" s="61" t="s">
        <v>26</v>
      </c>
      <c r="J7" s="143">
        <f t="shared" si="0"/>
        <v>4.7619047619047672E-2</v>
      </c>
      <c r="K7" s="143">
        <f t="shared" si="0"/>
        <v>0</v>
      </c>
      <c r="L7" s="143">
        <f t="shared" si="0"/>
        <v>9.0909090909090828E-2</v>
      </c>
      <c r="M7" s="143">
        <f t="shared" si="0"/>
        <v>8.3333333333333259E-2</v>
      </c>
      <c r="N7" s="143">
        <f t="shared" si="0"/>
        <v>3.8461538461538547E-2</v>
      </c>
      <c r="O7" s="143">
        <f t="shared" si="0"/>
        <v>-0.18518518518518523</v>
      </c>
      <c r="P7" s="169">
        <f t="shared" ref="P7:P9" si="1">H7/B7-1</f>
        <v>4.7619047619047672E-2</v>
      </c>
    </row>
    <row r="8" spans="1:16" x14ac:dyDescent="0.2">
      <c r="A8" s="62" t="s">
        <v>27</v>
      </c>
      <c r="B8" s="142">
        <f>VLOOKUP($A$2,'Table 7'!$A$5:$L$23,5,FALSE)</f>
        <v>528.64</v>
      </c>
      <c r="C8" s="142">
        <f>VLOOKUP($A$2,'Table 8'!$A$5:$L$23,5,FALSE)</f>
        <v>540.49</v>
      </c>
      <c r="D8" s="142">
        <f>VLOOKUP($A$2,'Table 9'!$A$5:$L$23,5,FALSE)</f>
        <v>555.25</v>
      </c>
      <c r="E8" s="142">
        <f>VLOOKUP($A$2,'Table 10'!$A$5:$L$23,5,FALSE)</f>
        <v>600.17999999999995</v>
      </c>
      <c r="F8" s="142">
        <f>VLOOKUP($A$2,'Table 11'!$A$5:$L$23,5,FALSE)</f>
        <v>663.52</v>
      </c>
      <c r="G8" s="142">
        <f>VLOOKUP($A$2,'Table 12'!$A$5:$L$23,5,FALSE)</f>
        <v>666.96</v>
      </c>
      <c r="H8" s="142">
        <f>VLOOKUP($A$2,'Table 13'!$A$5:$L$23,5,FALSE)</f>
        <v>565.87</v>
      </c>
      <c r="I8" s="62" t="s">
        <v>27</v>
      </c>
      <c r="J8" s="143">
        <f t="shared" si="0"/>
        <v>2.2416010895883742E-2</v>
      </c>
      <c r="K8" s="143">
        <f t="shared" si="0"/>
        <v>2.7308553349738141E-2</v>
      </c>
      <c r="L8" s="143">
        <f t="shared" si="0"/>
        <v>8.0918505177847821E-2</v>
      </c>
      <c r="M8" s="143">
        <f t="shared" si="0"/>
        <v>0.10553500616481726</v>
      </c>
      <c r="N8" s="143">
        <f t="shared" si="0"/>
        <v>5.1844707017121294E-3</v>
      </c>
      <c r="O8" s="143">
        <f t="shared" si="0"/>
        <v>-0.1515683099436248</v>
      </c>
      <c r="P8" s="169">
        <f t="shared" si="1"/>
        <v>7.04259987893463E-2</v>
      </c>
    </row>
    <row r="9" spans="1:16" x14ac:dyDescent="0.2">
      <c r="A9" s="61" t="s">
        <v>28</v>
      </c>
      <c r="B9" s="142">
        <f>VLOOKUP($A$2,'Table 7'!$A$5:$L$23,6,FALSE)</f>
        <v>575</v>
      </c>
      <c r="C9" s="142">
        <f>VLOOKUP($A$2,'Table 8'!$A$5:$L$23,6,FALSE)</f>
        <v>575</v>
      </c>
      <c r="D9" s="142">
        <f>VLOOKUP($A$2,'Table 9'!$A$5:$L$23,6,FALSE)</f>
        <v>600</v>
      </c>
      <c r="E9" s="142">
        <f>VLOOKUP($A$2,'Table 10'!$A$5:$L$23,6,FALSE)</f>
        <v>650</v>
      </c>
      <c r="F9" s="142">
        <f>VLOOKUP($A$2,'Table 11'!$A$5:$L$23,6,FALSE)</f>
        <v>725</v>
      </c>
      <c r="G9" s="142">
        <f>VLOOKUP($A$2,'Table 12'!$A$5:$L$23,6,FALSE)</f>
        <v>700</v>
      </c>
      <c r="H9" s="142">
        <f>VLOOKUP($A$2,'Table 13'!$A$5:$L$23,6,FALSE)</f>
        <v>600</v>
      </c>
      <c r="I9" s="61" t="s">
        <v>28</v>
      </c>
      <c r="J9" s="143">
        <f t="shared" si="0"/>
        <v>0</v>
      </c>
      <c r="K9" s="143">
        <f t="shared" si="0"/>
        <v>4.3478260869565188E-2</v>
      </c>
      <c r="L9" s="143">
        <f t="shared" si="0"/>
        <v>8.3333333333333259E-2</v>
      </c>
      <c r="M9" s="143">
        <f t="shared" si="0"/>
        <v>0.11538461538461542</v>
      </c>
      <c r="N9" s="143">
        <f t="shared" si="0"/>
        <v>-3.4482758620689613E-2</v>
      </c>
      <c r="O9" s="143">
        <f t="shared" si="0"/>
        <v>-0.1428571428571429</v>
      </c>
      <c r="P9" s="169">
        <f t="shared" si="1"/>
        <v>4.3478260869565188E-2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590</v>
      </c>
      <c r="C28" s="142">
        <f>VLOOKUP($A$2,'Table 8'!$A$5:$L$23,9,FALSE)</f>
        <v>600</v>
      </c>
      <c r="D28" s="142">
        <f>VLOOKUP($A$2,'Table 9'!$A$5:$L$23,9,FALSE)</f>
        <v>650</v>
      </c>
      <c r="E28" s="142">
        <f>VLOOKUP($A$2,'Table 10'!$A$5:$L$23,9,FALSE)</f>
        <v>700</v>
      </c>
      <c r="F28" s="142">
        <f>VLOOKUP($A$2,'Table 11'!$A$5:$L$23,9,FALSE)</f>
        <v>795</v>
      </c>
      <c r="G28" s="140">
        <f>VLOOKUP($A$2,'Table 12'!$A$5:$L$23,9,FALSE)</f>
        <v>795</v>
      </c>
      <c r="H28" s="141">
        <f>VLOOKUP($A$2,'Table 13'!$A$5:$L$23,9,FALSE)</f>
        <v>675</v>
      </c>
      <c r="I28" s="140" t="s">
        <v>25</v>
      </c>
      <c r="J28" s="143">
        <f t="shared" ref="J28:N31" si="2">C28/B28-1</f>
        <v>1.6949152542372836E-2</v>
      </c>
      <c r="K28" s="143">
        <f t="shared" si="2"/>
        <v>8.3333333333333259E-2</v>
      </c>
      <c r="L28" s="143">
        <f t="shared" si="2"/>
        <v>7.6923076923076872E-2</v>
      </c>
      <c r="M28" s="143">
        <f t="shared" si="2"/>
        <v>0.13571428571428568</v>
      </c>
      <c r="N28" s="143">
        <f t="shared" si="2"/>
        <v>0</v>
      </c>
      <c r="O28" s="143">
        <f>H28/G28-1</f>
        <v>-0.15094339622641506</v>
      </c>
      <c r="P28" s="169">
        <f>H28/B28-1</f>
        <v>0.14406779661016955</v>
      </c>
    </row>
    <row r="29" spans="1:16" x14ac:dyDescent="0.2">
      <c r="A29" s="61" t="s">
        <v>26</v>
      </c>
      <c r="B29" s="142">
        <f>VLOOKUP($A$2,'Table 7'!$A$5:$L$23,10,FALSE)</f>
        <v>650</v>
      </c>
      <c r="C29" s="142">
        <f>VLOOKUP($A$2,'Table 8'!$A$5:$L$23,10,FALSE)</f>
        <v>695</v>
      </c>
      <c r="D29" s="142">
        <f>VLOOKUP($A$2,'Table 9'!$A$5:$L$23,10,FALSE)</f>
        <v>700</v>
      </c>
      <c r="E29" s="142">
        <f>VLOOKUP($A$2,'Table 10'!$A$5:$L$23,10,FALSE)</f>
        <v>800</v>
      </c>
      <c r="F29" s="142">
        <f>VLOOKUP($A$2,'Table 11'!$A$5:$L$23,10,FALSE)</f>
        <v>875</v>
      </c>
      <c r="G29" s="142">
        <f>VLOOKUP($A$2,'Table 12'!$A$5:$L$23,10,FALSE)</f>
        <v>875</v>
      </c>
      <c r="H29" s="172">
        <f>VLOOKUP($A$2,'Table 13'!$A$5:$L$23,10,FALSE)</f>
        <v>750</v>
      </c>
      <c r="I29" s="140" t="s">
        <v>26</v>
      </c>
      <c r="J29" s="143">
        <f t="shared" si="2"/>
        <v>6.9230769230769207E-2</v>
      </c>
      <c r="K29" s="143">
        <f t="shared" si="2"/>
        <v>7.194244604316502E-3</v>
      </c>
      <c r="L29" s="143">
        <f t="shared" si="2"/>
        <v>0.14285714285714279</v>
      </c>
      <c r="M29" s="143">
        <f t="shared" si="2"/>
        <v>9.375E-2</v>
      </c>
      <c r="N29" s="143">
        <f t="shared" si="2"/>
        <v>0</v>
      </c>
      <c r="O29" s="143">
        <f>H29/G29-1</f>
        <v>-0.1428571428571429</v>
      </c>
      <c r="P29" s="169">
        <f t="shared" ref="P29:P31" si="3">H29/B29-1</f>
        <v>0.15384615384615374</v>
      </c>
    </row>
    <row r="30" spans="1:16" x14ac:dyDescent="0.2">
      <c r="A30" s="62" t="s">
        <v>27</v>
      </c>
      <c r="B30" s="142">
        <f>VLOOKUP($A$2,'Table 7'!$A$5:$L$23,11,FALSE)</f>
        <v>642.58000000000004</v>
      </c>
      <c r="C30" s="142">
        <f>VLOOKUP($A$2,'Table 8'!$A$5:$L$23,11,FALSE)</f>
        <v>670.81</v>
      </c>
      <c r="D30" s="142">
        <f>VLOOKUP($A$2,'Table 9'!$A$5:$L$23,11,FALSE)</f>
        <v>701.44</v>
      </c>
      <c r="E30" s="142">
        <f>VLOOKUP($A$2,'Table 10'!$A$5:$L$23,11,FALSE)</f>
        <v>819.48</v>
      </c>
      <c r="F30" s="142">
        <f>VLOOKUP($A$2,'Table 11'!$A$5:$L$23,11,FALSE)</f>
        <v>898.08</v>
      </c>
      <c r="G30" s="142">
        <f>VLOOKUP($A$2,'Table 12'!$A$5:$L$23,11,FALSE)</f>
        <v>873.8</v>
      </c>
      <c r="H30" s="172">
        <f>VLOOKUP($A$2,'Table 13'!$A$5:$L$23,11,FALSE)</f>
        <v>754.39</v>
      </c>
      <c r="I30" s="171" t="s">
        <v>27</v>
      </c>
      <c r="J30" s="143">
        <f t="shared" si="2"/>
        <v>4.3932273024370305E-2</v>
      </c>
      <c r="K30" s="143">
        <f t="shared" si="2"/>
        <v>4.5661215545385492E-2</v>
      </c>
      <c r="L30" s="143">
        <f t="shared" si="2"/>
        <v>0.16828239051094873</v>
      </c>
      <c r="M30" s="143">
        <f t="shared" si="2"/>
        <v>9.5914482354664043E-2</v>
      </c>
      <c r="N30" s="143">
        <f t="shared" si="2"/>
        <v>-2.7035453411722865E-2</v>
      </c>
      <c r="O30" s="143">
        <f>H30/G30-1</f>
        <v>-0.13665598535133894</v>
      </c>
      <c r="P30" s="169">
        <f t="shared" si="3"/>
        <v>0.174001680724579</v>
      </c>
    </row>
    <row r="31" spans="1:16" x14ac:dyDescent="0.2">
      <c r="A31" s="61" t="s">
        <v>28</v>
      </c>
      <c r="B31" s="142">
        <f>VLOOKUP($A$2,'Table 7'!$A$5:$L$23,12,FALSE)</f>
        <v>700</v>
      </c>
      <c r="C31" s="142">
        <f>VLOOKUP($A$2,'Table 8'!$A$5:$L$23,12,FALSE)</f>
        <v>750</v>
      </c>
      <c r="D31" s="142">
        <f>VLOOKUP($A$2,'Table 9'!$A$5:$L$23,12,FALSE)</f>
        <v>775</v>
      </c>
      <c r="E31" s="142">
        <f>VLOOKUP($A$2,'Table 10'!$A$5:$L$23,12,FALSE)</f>
        <v>900</v>
      </c>
      <c r="F31" s="142">
        <f>VLOOKUP($A$2,'Table 11'!$A$5:$L$23,12,FALSE)</f>
        <v>1000</v>
      </c>
      <c r="G31" s="142">
        <f>VLOOKUP($A$2,'Table 12'!$A$5:$L$23,12,FALSE)</f>
        <v>950</v>
      </c>
      <c r="H31" s="172">
        <f>VLOOKUP($A$2,'Table 13'!$A$5:$L$23,12,FALSE)</f>
        <v>800</v>
      </c>
      <c r="I31" s="140" t="s">
        <v>28</v>
      </c>
      <c r="J31" s="143">
        <f t="shared" si="2"/>
        <v>7.1428571428571397E-2</v>
      </c>
      <c r="K31" s="143">
        <f t="shared" si="2"/>
        <v>3.3333333333333437E-2</v>
      </c>
      <c r="L31" s="143">
        <f t="shared" si="2"/>
        <v>0.16129032258064524</v>
      </c>
      <c r="M31" s="143">
        <f t="shared" si="2"/>
        <v>0.11111111111111116</v>
      </c>
      <c r="N31" s="143">
        <f t="shared" si="2"/>
        <v>-5.0000000000000044E-2</v>
      </c>
      <c r="O31" s="143">
        <f>H31/G31-1</f>
        <v>-0.15789473684210531</v>
      </c>
      <c r="P31" s="169">
        <f t="shared" si="3"/>
        <v>0.14285714285714279</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650</v>
      </c>
      <c r="C50" s="52">
        <f>VLOOKUP($A$2,'Table 8'!$A$26:$L$44,3,FALSE)</f>
        <v>650</v>
      </c>
      <c r="D50" s="52">
        <f>VLOOKUP($A$2,'Table 9'!$A$26:$L$44,3,FALSE)</f>
        <v>700</v>
      </c>
      <c r="E50" s="52">
        <f>VLOOKUP($A$2,'Table 10'!$A$26:$L$44,3,FALSE)</f>
        <v>775</v>
      </c>
      <c r="F50" s="52">
        <f>VLOOKUP($A$2,'Table 11'!$A$26:$L$44,3,FALSE)</f>
        <v>850</v>
      </c>
      <c r="G50" s="52">
        <f>VLOOKUP($A$2,'Table 12'!$A$26:$L$44,3,FALSE)</f>
        <v>900</v>
      </c>
      <c r="H50" s="53">
        <f>VLOOKUP($A$2,'Table 13'!$A$26:$L$44,3,FALSE)</f>
        <v>800</v>
      </c>
      <c r="I50" s="140" t="s">
        <v>25</v>
      </c>
      <c r="J50" s="64">
        <f t="shared" ref="J50:N53" si="4">C50/B50-1</f>
        <v>0</v>
      </c>
      <c r="K50" s="64">
        <f t="shared" si="4"/>
        <v>7.6923076923076872E-2</v>
      </c>
      <c r="L50" s="64">
        <f t="shared" si="4"/>
        <v>0.10714285714285721</v>
      </c>
      <c r="M50" s="64">
        <f t="shared" si="4"/>
        <v>9.6774193548387011E-2</v>
      </c>
      <c r="N50" s="64">
        <f t="shared" si="4"/>
        <v>5.8823529411764719E-2</v>
      </c>
      <c r="O50" s="64">
        <f>H50/G50-1</f>
        <v>-0.11111111111111116</v>
      </c>
      <c r="P50" s="119">
        <f>H50/B50-1</f>
        <v>0.23076923076923084</v>
      </c>
    </row>
    <row r="51" spans="1:16" x14ac:dyDescent="0.2">
      <c r="A51" s="61" t="s">
        <v>26</v>
      </c>
      <c r="B51" s="52">
        <f>VLOOKUP($A$2,'Table 7'!$A$26:$L$44,4,FALSE)</f>
        <v>750</v>
      </c>
      <c r="C51" s="52">
        <f>VLOOKUP($A$2,'Table 8'!$A$26:$L$44,4,FALSE)</f>
        <v>750</v>
      </c>
      <c r="D51" s="52">
        <f>VLOOKUP($A$2,'Table 9'!$A$26:$L$44,4,FALSE)</f>
        <v>825</v>
      </c>
      <c r="E51" s="52">
        <f>VLOOKUP($A$2,'Table 10'!$A$26:$L$44,4,FALSE)</f>
        <v>950</v>
      </c>
      <c r="F51" s="52">
        <f>VLOOKUP($A$2,'Table 11'!$A$26:$L$44,4,FALSE)</f>
        <v>1100</v>
      </c>
      <c r="G51" s="52">
        <f>VLOOKUP($A$2,'Table 12'!$A$26:$L$44,4,FALSE)</f>
        <v>1100</v>
      </c>
      <c r="H51" s="53">
        <f>VLOOKUP($A$2,'Table 13'!$A$26:$L$44,4,FALSE)</f>
        <v>900</v>
      </c>
      <c r="I51" s="140" t="s">
        <v>26</v>
      </c>
      <c r="J51" s="64">
        <f t="shared" si="4"/>
        <v>0</v>
      </c>
      <c r="K51" s="64">
        <f t="shared" si="4"/>
        <v>0.10000000000000009</v>
      </c>
      <c r="L51" s="64">
        <f t="shared" si="4"/>
        <v>0.1515151515151516</v>
      </c>
      <c r="M51" s="64">
        <f t="shared" si="4"/>
        <v>0.15789473684210531</v>
      </c>
      <c r="N51" s="64">
        <f t="shared" si="4"/>
        <v>0</v>
      </c>
      <c r="O51" s="64">
        <f>H51/G51-1</f>
        <v>-0.18181818181818177</v>
      </c>
      <c r="P51" s="119">
        <f t="shared" ref="P51:P53" si="5">H51/B51-1</f>
        <v>0.19999999999999996</v>
      </c>
    </row>
    <row r="52" spans="1:16" x14ac:dyDescent="0.2">
      <c r="A52" s="62" t="s">
        <v>27</v>
      </c>
      <c r="B52" s="52">
        <f>VLOOKUP($A$2,'Table 7'!$A$26:$L$44,5,FALSE)</f>
        <v>743.67</v>
      </c>
      <c r="C52" s="52">
        <f>VLOOKUP($A$2,'Table 8'!$A$26:$L$44,5,FALSE)</f>
        <v>752.95</v>
      </c>
      <c r="D52" s="52">
        <f>VLOOKUP($A$2,'Table 9'!$A$26:$L$44,5,FALSE)</f>
        <v>827.09</v>
      </c>
      <c r="E52" s="52">
        <f>VLOOKUP($A$2,'Table 10'!$A$26:$L$44,5,FALSE)</f>
        <v>1019.32</v>
      </c>
      <c r="F52" s="52">
        <f>VLOOKUP($A$2,'Table 11'!$A$26:$L$44,5,FALSE)</f>
        <v>1089.01</v>
      </c>
      <c r="G52" s="52">
        <f>VLOOKUP($A$2,'Table 12'!$A$26:$L$44,5,FALSE)</f>
        <v>1072.46</v>
      </c>
      <c r="H52" s="53">
        <f>VLOOKUP($A$2,'Table 13'!$A$26:$L$44,5,FALSE)</f>
        <v>930.15</v>
      </c>
      <c r="I52" s="171" t="s">
        <v>27</v>
      </c>
      <c r="J52" s="64">
        <f t="shared" si="4"/>
        <v>1.2478653166055009E-2</v>
      </c>
      <c r="K52" s="64">
        <f t="shared" si="4"/>
        <v>9.8466033601168679E-2</v>
      </c>
      <c r="L52" s="64">
        <f t="shared" si="4"/>
        <v>0.23241727018825031</v>
      </c>
      <c r="M52" s="64">
        <f t="shared" si="4"/>
        <v>6.8369108817643021E-2</v>
      </c>
      <c r="N52" s="64">
        <f t="shared" si="4"/>
        <v>-1.5197289281090098E-2</v>
      </c>
      <c r="O52" s="64">
        <f>H52/G52-1</f>
        <v>-0.13269492568487407</v>
      </c>
      <c r="P52" s="119">
        <f t="shared" si="5"/>
        <v>0.2507563838799467</v>
      </c>
    </row>
    <row r="53" spans="1:16" x14ac:dyDescent="0.2">
      <c r="A53" s="61" t="s">
        <v>28</v>
      </c>
      <c r="B53" s="52">
        <f>VLOOKUP($A$2,'Table 7'!$A$26:$L$44,6,FALSE)</f>
        <v>850</v>
      </c>
      <c r="C53" s="52">
        <f>VLOOKUP($A$2,'Table 8'!$A$26:$L$44,6,FALSE)</f>
        <v>875</v>
      </c>
      <c r="D53" s="52">
        <f>VLOOKUP($A$2,'Table 9'!$A$26:$L$44,6,FALSE)</f>
        <v>950</v>
      </c>
      <c r="E53" s="52">
        <f>VLOOKUP($A$2,'Table 10'!$A$26:$L$44,6,FALSE)</f>
        <v>1200</v>
      </c>
      <c r="F53" s="52">
        <f>VLOOKUP($A$2,'Table 11'!$A$26:$L$44,6,FALSE)</f>
        <v>1300</v>
      </c>
      <c r="G53" s="52">
        <f>VLOOKUP($A$2,'Table 12'!$A$26:$L$44,6,FALSE)</f>
        <v>1250</v>
      </c>
      <c r="H53" s="53">
        <f>VLOOKUP($A$2,'Table 13'!$A$26:$L$44,6,FALSE)</f>
        <v>1050</v>
      </c>
      <c r="I53" s="140" t="s">
        <v>28</v>
      </c>
      <c r="J53" s="64">
        <f t="shared" si="4"/>
        <v>2.9411764705882248E-2</v>
      </c>
      <c r="K53" s="64">
        <f t="shared" si="4"/>
        <v>8.5714285714285632E-2</v>
      </c>
      <c r="L53" s="64">
        <f t="shared" si="4"/>
        <v>0.26315789473684204</v>
      </c>
      <c r="M53" s="64">
        <f t="shared" si="4"/>
        <v>8.3333333333333259E-2</v>
      </c>
      <c r="N53" s="64">
        <f t="shared" si="4"/>
        <v>-3.8461538461538436E-2</v>
      </c>
      <c r="O53" s="64">
        <f>H53/G53-1</f>
        <v>-0.16000000000000003</v>
      </c>
      <c r="P53" s="119">
        <f t="shared" si="5"/>
        <v>0.23529411764705888</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850</v>
      </c>
      <c r="C72" s="52">
        <f>VLOOKUP($A$2,'Table 8'!$A$26:$L$44,9,FALSE)</f>
        <v>850</v>
      </c>
      <c r="D72" s="52">
        <f>VLOOKUP($A$2,'Table 9'!$A$26:$L$44,9,FALSE)</f>
        <v>900</v>
      </c>
      <c r="E72" s="52">
        <f>VLOOKUP($A$2,'Table 10'!$A$26:$L$44,9,FALSE)</f>
        <v>1100</v>
      </c>
      <c r="F72" s="52">
        <f>VLOOKUP($A$2,'Table 11'!$A$26:$L$44,9,FALSE)</f>
        <v>1200</v>
      </c>
      <c r="G72" s="52">
        <f>VLOOKUP($A$2,'Table 12'!$A$26:$L$44,9,FALSE)</f>
        <v>1250</v>
      </c>
      <c r="H72" s="53">
        <f>VLOOKUP($A$2,'Table 13'!$A$26:$L$44,9,FALSE)</f>
        <v>1000</v>
      </c>
      <c r="I72" s="140" t="s">
        <v>25</v>
      </c>
      <c r="J72" s="64">
        <f t="shared" ref="J72:O75" si="6">C72/B72-1</f>
        <v>0</v>
      </c>
      <c r="K72" s="64">
        <f t="shared" si="6"/>
        <v>5.8823529411764719E-2</v>
      </c>
      <c r="L72" s="64">
        <f t="shared" si="6"/>
        <v>0.22222222222222232</v>
      </c>
      <c r="M72" s="64">
        <f t="shared" si="6"/>
        <v>9.0909090909090828E-2</v>
      </c>
      <c r="N72" s="64">
        <f t="shared" si="6"/>
        <v>4.1666666666666741E-2</v>
      </c>
      <c r="O72" s="64">
        <f>H72/G72-1</f>
        <v>-0.19999999999999996</v>
      </c>
      <c r="P72" s="119">
        <f>H72/B72-1</f>
        <v>0.17647058823529416</v>
      </c>
    </row>
    <row r="73" spans="1:23" x14ac:dyDescent="0.2">
      <c r="A73" s="61" t="s">
        <v>26</v>
      </c>
      <c r="B73" s="52">
        <f>VLOOKUP($A$2,'Table 7'!$A$26:$L$44,10,FALSE)</f>
        <v>950</v>
      </c>
      <c r="C73" s="52">
        <f>VLOOKUP($A$2,'Table 8'!$A$26:$L$44,10,FALSE)</f>
        <v>995</v>
      </c>
      <c r="D73" s="52">
        <f>VLOOKUP($A$2,'Table 9'!$A$26:$L$44,10,FALSE)</f>
        <v>1100</v>
      </c>
      <c r="E73" s="52">
        <f>VLOOKUP($A$2,'Table 10'!$A$26:$L$44,10,FALSE)</f>
        <v>1400</v>
      </c>
      <c r="F73" s="52">
        <f>VLOOKUP($A$2,'Table 11'!$A$26:$L$44,10,FALSE)</f>
        <v>1550</v>
      </c>
      <c r="G73" s="52">
        <f>VLOOKUP($A$2,'Table 12'!$A$26:$L$44,10,FALSE)</f>
        <v>1450</v>
      </c>
      <c r="H73" s="53">
        <f>VLOOKUP($A$2,'Table 13'!$A$26:$L$44,10,FALSE)</f>
        <v>1200</v>
      </c>
      <c r="I73" s="140" t="s">
        <v>26</v>
      </c>
      <c r="J73" s="64">
        <f t="shared" si="6"/>
        <v>4.7368421052631504E-2</v>
      </c>
      <c r="K73" s="64">
        <f t="shared" si="6"/>
        <v>0.10552763819095468</v>
      </c>
      <c r="L73" s="64">
        <f t="shared" si="6"/>
        <v>0.27272727272727271</v>
      </c>
      <c r="M73" s="64">
        <f t="shared" si="6"/>
        <v>0.10714285714285721</v>
      </c>
      <c r="N73" s="64">
        <f t="shared" si="6"/>
        <v>-6.4516129032258118E-2</v>
      </c>
      <c r="O73" s="64">
        <f t="shared" si="6"/>
        <v>-0.17241379310344829</v>
      </c>
      <c r="P73" s="119">
        <f t="shared" ref="P73:P75" si="7">H73/B73-1</f>
        <v>0.26315789473684204</v>
      </c>
      <c r="R73" s="136"/>
      <c r="S73" s="136"/>
      <c r="T73" s="136"/>
      <c r="U73" s="136"/>
      <c r="V73" s="136"/>
      <c r="W73" s="136"/>
    </row>
    <row r="74" spans="1:23" x14ac:dyDescent="0.2">
      <c r="A74" s="62" t="s">
        <v>27</v>
      </c>
      <c r="B74" s="52">
        <f>VLOOKUP($A$2,'Table 7'!$A$26:$L$44,11,FALSE)</f>
        <v>943.66</v>
      </c>
      <c r="C74" s="52">
        <f>VLOOKUP($A$2,'Table 8'!$A$26:$L$44,11,FALSE)</f>
        <v>1017.76</v>
      </c>
      <c r="D74" s="52">
        <f>VLOOKUP($A$2,'Table 9'!$A$26:$L$44,11,FALSE)</f>
        <v>1105.08</v>
      </c>
      <c r="E74" s="52">
        <f>VLOOKUP($A$2,'Table 10'!$A$26:$L$44,11,FALSE)</f>
        <v>1484.07</v>
      </c>
      <c r="F74" s="52">
        <f>VLOOKUP($A$2,'Table 11'!$A$26:$L$44,11,FALSE)</f>
        <v>1564.74</v>
      </c>
      <c r="G74" s="52">
        <f>VLOOKUP($A$2,'Table 12'!$A$26:$L$44,11,FALSE)</f>
        <v>1492.52</v>
      </c>
      <c r="H74" s="53">
        <f>VLOOKUP($A$2,'Table 13'!$A$26:$L$44,11,FALSE)</f>
        <v>1291.33</v>
      </c>
      <c r="I74" s="171" t="s">
        <v>27</v>
      </c>
      <c r="J74" s="64">
        <f t="shared" si="6"/>
        <v>7.8524044677108273E-2</v>
      </c>
      <c r="K74" s="64">
        <f t="shared" si="6"/>
        <v>8.5796258449929219E-2</v>
      </c>
      <c r="L74" s="64">
        <f t="shared" si="6"/>
        <v>0.34295254642197848</v>
      </c>
      <c r="M74" s="64">
        <f t="shared" si="6"/>
        <v>5.4357274252562204E-2</v>
      </c>
      <c r="N74" s="64">
        <f t="shared" si="6"/>
        <v>-4.6154632718534705E-2</v>
      </c>
      <c r="O74" s="64">
        <f t="shared" si="6"/>
        <v>-0.13479886366681859</v>
      </c>
      <c r="P74" s="119">
        <f t="shared" si="7"/>
        <v>0.36842718775830274</v>
      </c>
    </row>
    <row r="75" spans="1:23" x14ac:dyDescent="0.2">
      <c r="A75" s="61" t="s">
        <v>28</v>
      </c>
      <c r="B75" s="52">
        <f>VLOOKUP($A$2,'Table 7'!$A$26:$L$44,12,FALSE)</f>
        <v>1000</v>
      </c>
      <c r="C75" s="52">
        <f>VLOOKUP($A$2,'Table 8'!$A$26:$L$44,12,FALSE)</f>
        <v>1200</v>
      </c>
      <c r="D75" s="52">
        <f>VLOOKUP($A$2,'Table 9'!$A$26:$L$44,12,FALSE)</f>
        <v>1300</v>
      </c>
      <c r="E75" s="52">
        <f>VLOOKUP($A$2,'Table 10'!$A$26:$L$44,12,FALSE)</f>
        <v>1800</v>
      </c>
      <c r="F75" s="52">
        <f>VLOOKUP($A$2,'Table 11'!$A$26:$L$44,12,FALSE)</f>
        <v>1850</v>
      </c>
      <c r="G75" s="52">
        <f>VLOOKUP($A$2,'Table 12'!$A$26:$L$44,12,FALSE)</f>
        <v>1700</v>
      </c>
      <c r="H75" s="53">
        <f>VLOOKUP($A$2,'Table 13'!$A$26:$L$44,12,FALSE)</f>
        <v>1500</v>
      </c>
      <c r="I75" s="140" t="s">
        <v>28</v>
      </c>
      <c r="J75" s="64">
        <f t="shared" si="6"/>
        <v>0.19999999999999996</v>
      </c>
      <c r="K75" s="64">
        <f t="shared" si="6"/>
        <v>8.3333333333333259E-2</v>
      </c>
      <c r="L75" s="64">
        <f t="shared" si="6"/>
        <v>0.38461538461538458</v>
      </c>
      <c r="M75" s="64">
        <f t="shared" si="6"/>
        <v>2.7777777777777679E-2</v>
      </c>
      <c r="N75" s="64">
        <f t="shared" si="6"/>
        <v>-8.108108108108103E-2</v>
      </c>
      <c r="O75" s="64">
        <f t="shared" si="6"/>
        <v>-0.11764705882352944</v>
      </c>
      <c r="P75" s="119">
        <f t="shared" si="7"/>
        <v>0.5</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286</v>
      </c>
      <c r="C94" s="52">
        <f>VLOOKUP($A$2,'Table 8'!$A$47:$F$65,3,FALSE)</f>
        <v>285</v>
      </c>
      <c r="D94" s="52">
        <f>VLOOKUP($A$2,'Table 9'!$A$47:$F$65,3,FALSE)</f>
        <v>300</v>
      </c>
      <c r="E94" s="52">
        <f>VLOOKUP($A$2,'Table 10'!$A$47:$F$65,3,FALSE)</f>
        <v>316.33</v>
      </c>
      <c r="F94" s="52">
        <f>VLOOKUP($A$2,'Table 11'!$A$47:$F$65,3,FALSE)</f>
        <v>345</v>
      </c>
      <c r="G94" s="52">
        <f>VLOOKUP($A$2,'Table 12'!$A$47:$F$65,3,FALSE)</f>
        <v>375</v>
      </c>
      <c r="H94" s="53">
        <f>VLOOKUP($A$2,'Table 13'!$A$47:$F$65,3,FALSE)</f>
        <v>350</v>
      </c>
      <c r="I94" s="140" t="s">
        <v>25</v>
      </c>
      <c r="J94" s="64">
        <f t="shared" ref="J94:O97" si="8">C94/B94-1</f>
        <v>-3.4965034965035446E-3</v>
      </c>
      <c r="K94" s="64">
        <f t="shared" si="8"/>
        <v>5.2631578947368363E-2</v>
      </c>
      <c r="L94" s="64">
        <f t="shared" si="8"/>
        <v>5.4433333333333334E-2</v>
      </c>
      <c r="M94" s="64">
        <f t="shared" si="8"/>
        <v>9.063319950684412E-2</v>
      </c>
      <c r="N94" s="64">
        <f t="shared" si="8"/>
        <v>8.6956521739130377E-2</v>
      </c>
      <c r="O94" s="64">
        <f>H94/G94-1</f>
        <v>-6.6666666666666652E-2</v>
      </c>
      <c r="P94" s="119">
        <f>H94/B94-1</f>
        <v>0.22377622377622375</v>
      </c>
    </row>
    <row r="95" spans="1:16" x14ac:dyDescent="0.2">
      <c r="A95" s="61" t="s">
        <v>26</v>
      </c>
      <c r="B95" s="52">
        <f>VLOOKUP($A$2,'Table 7'!$A$47:$F$65,4,FALSE)</f>
        <v>335</v>
      </c>
      <c r="C95" s="52">
        <f>VLOOKUP($A$2,'Table 8'!$A$47:$F$65,4,FALSE)</f>
        <v>325</v>
      </c>
      <c r="D95" s="52">
        <f>VLOOKUP($A$2,'Table 9'!$A$47:$F$65,4,FALSE)</f>
        <v>340</v>
      </c>
      <c r="E95" s="52">
        <f>VLOOKUP($A$2,'Table 10'!$A$47:$F$65,4,FALSE)</f>
        <v>350</v>
      </c>
      <c r="F95" s="52">
        <f>VLOOKUP($A$2,'Table 11'!$A$47:$F$65,4,FALSE)</f>
        <v>400</v>
      </c>
      <c r="G95" s="52">
        <f>VLOOKUP($A$2,'Table 12'!$A$47:$F$65,4,FALSE)</f>
        <v>407.5</v>
      </c>
      <c r="H95" s="53">
        <f>VLOOKUP($A$2,'Table 13'!$A$47:$F$65,4,FALSE)</f>
        <v>400</v>
      </c>
      <c r="I95" s="140" t="s">
        <v>26</v>
      </c>
      <c r="J95" s="64">
        <f t="shared" si="8"/>
        <v>-2.9850746268656692E-2</v>
      </c>
      <c r="K95" s="64">
        <f t="shared" si="8"/>
        <v>4.6153846153846212E-2</v>
      </c>
      <c r="L95" s="64">
        <f t="shared" si="8"/>
        <v>2.9411764705882248E-2</v>
      </c>
      <c r="M95" s="64">
        <f t="shared" si="8"/>
        <v>0.14285714285714279</v>
      </c>
      <c r="N95" s="64">
        <f t="shared" si="8"/>
        <v>1.8750000000000044E-2</v>
      </c>
      <c r="O95" s="64">
        <f t="shared" si="8"/>
        <v>-1.8404907975460127E-2</v>
      </c>
      <c r="P95" s="119">
        <f t="shared" ref="P95:P97" si="9">H95/B95-1</f>
        <v>0.19402985074626855</v>
      </c>
    </row>
    <row r="96" spans="1:16" x14ac:dyDescent="0.2">
      <c r="A96" s="62" t="s">
        <v>27</v>
      </c>
      <c r="B96" s="52">
        <f>VLOOKUP($A$2,'Table 7'!$A$47:$F$65,5,FALSE)</f>
        <v>328.42</v>
      </c>
      <c r="C96" s="52">
        <f>VLOOKUP($A$2,'Table 8'!$A$47:$F$65,5,FALSE)</f>
        <v>322.86</v>
      </c>
      <c r="D96" s="52">
        <f>VLOOKUP($A$2,'Table 9'!$A$47:$F$65,5,FALSE)</f>
        <v>338.34</v>
      </c>
      <c r="E96" s="52">
        <f>VLOOKUP($A$2,'Table 10'!$A$47:$F$65,5,FALSE)</f>
        <v>365.66</v>
      </c>
      <c r="F96" s="52">
        <f>VLOOKUP($A$2,'Table 11'!$A$47:$F$65,5,FALSE)</f>
        <v>401.77</v>
      </c>
      <c r="G96" s="52">
        <f>VLOOKUP($A$2,'Table 12'!$A$47:$F$65,5,FALSE)</f>
        <v>433.46</v>
      </c>
      <c r="H96" s="53">
        <f>VLOOKUP($A$2,'Table 13'!$A$47:$F$65,5,FALSE)</f>
        <v>404.11</v>
      </c>
      <c r="I96" s="171" t="s">
        <v>27</v>
      </c>
      <c r="J96" s="64">
        <f t="shared" si="8"/>
        <v>-1.6929541440837914E-2</v>
      </c>
      <c r="K96" s="64">
        <f t="shared" si="8"/>
        <v>4.7946478349748967E-2</v>
      </c>
      <c r="L96" s="64">
        <f t="shared" si="8"/>
        <v>8.0747177395519509E-2</v>
      </c>
      <c r="M96" s="64">
        <f t="shared" si="8"/>
        <v>9.8752939889514835E-2</v>
      </c>
      <c r="N96" s="64">
        <f t="shared" si="8"/>
        <v>7.8875973815864864E-2</v>
      </c>
      <c r="O96" s="64">
        <f t="shared" si="8"/>
        <v>-6.7710976791399369E-2</v>
      </c>
      <c r="P96" s="119">
        <f t="shared" si="9"/>
        <v>0.23046708483040002</v>
      </c>
    </row>
    <row r="97" spans="1:16" x14ac:dyDescent="0.2">
      <c r="A97" s="61" t="s">
        <v>28</v>
      </c>
      <c r="B97" s="52">
        <f>VLOOKUP($A$2,'Table 7'!$A$47:$F$65,6,FALSE)</f>
        <v>360</v>
      </c>
      <c r="C97" s="52">
        <f>VLOOKUP($A$2,'Table 8'!$A$47:$F$65,6,FALSE)</f>
        <v>355</v>
      </c>
      <c r="D97" s="52">
        <f>VLOOKUP($A$2,'Table 9'!$A$47:$F$65,6,FALSE)</f>
        <v>375</v>
      </c>
      <c r="E97" s="52">
        <f>VLOOKUP($A$2,'Table 10'!$A$47:$F$65,6,FALSE)</f>
        <v>400</v>
      </c>
      <c r="F97" s="52">
        <f>VLOOKUP($A$2,'Table 11'!$A$47:$F$65,6,FALSE)</f>
        <v>450</v>
      </c>
      <c r="G97" s="52">
        <f>VLOOKUP($A$2,'Table 12'!$A$47:$F$65,6,FALSE)</f>
        <v>500</v>
      </c>
      <c r="H97" s="53">
        <f>VLOOKUP($A$2,'Table 13'!$A$47:$F$65,6,FALSE)</f>
        <v>450</v>
      </c>
      <c r="I97" s="140" t="s">
        <v>28</v>
      </c>
      <c r="J97" s="64">
        <f t="shared" si="8"/>
        <v>-1.388888888888884E-2</v>
      </c>
      <c r="K97" s="64">
        <f t="shared" si="8"/>
        <v>5.6338028169014009E-2</v>
      </c>
      <c r="L97" s="64">
        <f t="shared" si="8"/>
        <v>6.6666666666666652E-2</v>
      </c>
      <c r="M97" s="64">
        <f t="shared" si="8"/>
        <v>0.125</v>
      </c>
      <c r="N97" s="64">
        <f t="shared" si="8"/>
        <v>0.11111111111111116</v>
      </c>
      <c r="O97" s="64">
        <f t="shared" si="8"/>
        <v>-9.9999999999999978E-2</v>
      </c>
      <c r="P97" s="119">
        <f t="shared" si="9"/>
        <v>0.25</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328.42</v>
      </c>
      <c r="C118" s="52">
        <f t="shared" si="10"/>
        <v>322.86</v>
      </c>
      <c r="D118" s="52">
        <f t="shared" si="10"/>
        <v>338.34</v>
      </c>
      <c r="E118" s="52">
        <f t="shared" si="10"/>
        <v>365.66</v>
      </c>
      <c r="F118" s="52">
        <f t="shared" si="10"/>
        <v>401.77</v>
      </c>
      <c r="G118" s="52">
        <f t="shared" si="10"/>
        <v>433.46</v>
      </c>
      <c r="H118" s="52">
        <f t="shared" si="10"/>
        <v>404.11</v>
      </c>
      <c r="I118" s="16" t="s">
        <v>57</v>
      </c>
      <c r="J118" s="52">
        <f t="shared" ref="J118:N118" si="11">B95</f>
        <v>335</v>
      </c>
      <c r="K118" s="52">
        <f t="shared" si="11"/>
        <v>325</v>
      </c>
      <c r="L118" s="52">
        <f t="shared" si="11"/>
        <v>340</v>
      </c>
      <c r="M118" s="52">
        <f t="shared" si="11"/>
        <v>350</v>
      </c>
      <c r="N118" s="52">
        <f t="shared" si="11"/>
        <v>400</v>
      </c>
      <c r="O118" s="52">
        <f>G95</f>
        <v>407.5</v>
      </c>
      <c r="P118" s="53">
        <f>H95</f>
        <v>400</v>
      </c>
    </row>
    <row r="119" spans="1:16" x14ac:dyDescent="0.2">
      <c r="A119" s="13" t="s">
        <v>53</v>
      </c>
      <c r="B119" s="52">
        <f t="shared" ref="B119:H119" si="12">B8</f>
        <v>528.64</v>
      </c>
      <c r="C119" s="52">
        <f t="shared" si="12"/>
        <v>540.49</v>
      </c>
      <c r="D119" s="52">
        <f t="shared" si="12"/>
        <v>555.25</v>
      </c>
      <c r="E119" s="52">
        <f t="shared" si="12"/>
        <v>600.17999999999995</v>
      </c>
      <c r="F119" s="52">
        <f t="shared" si="12"/>
        <v>663.52</v>
      </c>
      <c r="G119" s="52">
        <f t="shared" si="12"/>
        <v>666.96</v>
      </c>
      <c r="H119" s="52">
        <f t="shared" si="12"/>
        <v>565.87</v>
      </c>
      <c r="I119" s="16" t="s">
        <v>53</v>
      </c>
      <c r="J119" s="52">
        <f t="shared" ref="J119:N119" si="13">B7</f>
        <v>525</v>
      </c>
      <c r="K119" s="52">
        <f t="shared" si="13"/>
        <v>550</v>
      </c>
      <c r="L119" s="52">
        <f t="shared" si="13"/>
        <v>550</v>
      </c>
      <c r="M119" s="52">
        <f t="shared" si="13"/>
        <v>600</v>
      </c>
      <c r="N119" s="52">
        <f t="shared" si="13"/>
        <v>650</v>
      </c>
      <c r="O119" s="52">
        <f>G7</f>
        <v>675</v>
      </c>
      <c r="P119" s="53">
        <f>H7</f>
        <v>550</v>
      </c>
    </row>
    <row r="120" spans="1:16" x14ac:dyDescent="0.2">
      <c r="A120" s="13" t="s">
        <v>54</v>
      </c>
      <c r="B120" s="52">
        <f t="shared" ref="B120:H120" si="14">B30</f>
        <v>642.58000000000004</v>
      </c>
      <c r="C120" s="52">
        <f t="shared" si="14"/>
        <v>670.81</v>
      </c>
      <c r="D120" s="52">
        <f t="shared" si="14"/>
        <v>701.44</v>
      </c>
      <c r="E120" s="52">
        <f t="shared" si="14"/>
        <v>819.48</v>
      </c>
      <c r="F120" s="52">
        <f t="shared" si="14"/>
        <v>898.08</v>
      </c>
      <c r="G120" s="52">
        <f t="shared" si="14"/>
        <v>873.8</v>
      </c>
      <c r="H120" s="52">
        <f t="shared" si="14"/>
        <v>754.39</v>
      </c>
      <c r="I120" s="16" t="s">
        <v>54</v>
      </c>
      <c r="J120" s="52">
        <f t="shared" ref="J120:N120" si="15">B29</f>
        <v>650</v>
      </c>
      <c r="K120" s="52">
        <f t="shared" si="15"/>
        <v>695</v>
      </c>
      <c r="L120" s="52">
        <f t="shared" si="15"/>
        <v>700</v>
      </c>
      <c r="M120" s="52">
        <f t="shared" si="15"/>
        <v>800</v>
      </c>
      <c r="N120" s="52">
        <f t="shared" si="15"/>
        <v>875</v>
      </c>
      <c r="O120" s="52">
        <f>G29</f>
        <v>875</v>
      </c>
      <c r="P120" s="53">
        <f>H29</f>
        <v>750</v>
      </c>
    </row>
    <row r="121" spans="1:16" x14ac:dyDescent="0.2">
      <c r="A121" s="13" t="s">
        <v>55</v>
      </c>
      <c r="B121" s="52">
        <f t="shared" ref="B121:H121" si="16">B52</f>
        <v>743.67</v>
      </c>
      <c r="C121" s="52">
        <f t="shared" si="16"/>
        <v>752.95</v>
      </c>
      <c r="D121" s="52">
        <f t="shared" si="16"/>
        <v>827.09</v>
      </c>
      <c r="E121" s="52">
        <f t="shared" si="16"/>
        <v>1019.32</v>
      </c>
      <c r="F121" s="52">
        <f t="shared" si="16"/>
        <v>1089.01</v>
      </c>
      <c r="G121" s="52">
        <f t="shared" si="16"/>
        <v>1072.46</v>
      </c>
      <c r="H121" s="52">
        <f t="shared" si="16"/>
        <v>930.15</v>
      </c>
      <c r="I121" s="16" t="s">
        <v>55</v>
      </c>
      <c r="J121" s="52">
        <f t="shared" ref="J121:N121" si="17">B51</f>
        <v>750</v>
      </c>
      <c r="K121" s="52">
        <f t="shared" si="17"/>
        <v>750</v>
      </c>
      <c r="L121" s="52">
        <f t="shared" si="17"/>
        <v>825</v>
      </c>
      <c r="M121" s="52">
        <f t="shared" si="17"/>
        <v>950</v>
      </c>
      <c r="N121" s="52">
        <f t="shared" si="17"/>
        <v>1100</v>
      </c>
      <c r="O121" s="52">
        <f>G51</f>
        <v>1100</v>
      </c>
      <c r="P121" s="53">
        <f>H51</f>
        <v>900</v>
      </c>
    </row>
    <row r="122" spans="1:16" x14ac:dyDescent="0.2">
      <c r="A122" s="13" t="s">
        <v>56</v>
      </c>
      <c r="B122" s="52">
        <f t="shared" ref="B122:H122" si="18">B74</f>
        <v>943.66</v>
      </c>
      <c r="C122" s="52">
        <f t="shared" si="18"/>
        <v>1017.76</v>
      </c>
      <c r="D122" s="52">
        <f t="shared" si="18"/>
        <v>1105.08</v>
      </c>
      <c r="E122" s="52">
        <f t="shared" si="18"/>
        <v>1484.07</v>
      </c>
      <c r="F122" s="52">
        <f t="shared" si="18"/>
        <v>1564.74</v>
      </c>
      <c r="G122" s="52">
        <f t="shared" si="18"/>
        <v>1492.52</v>
      </c>
      <c r="H122" s="52">
        <f t="shared" si="18"/>
        <v>1291.33</v>
      </c>
      <c r="I122" s="16" t="s">
        <v>56</v>
      </c>
      <c r="J122" s="52">
        <f t="shared" ref="J122:N122" si="19">B73</f>
        <v>950</v>
      </c>
      <c r="K122" s="52">
        <f t="shared" si="19"/>
        <v>995</v>
      </c>
      <c r="L122" s="52">
        <f t="shared" si="19"/>
        <v>1100</v>
      </c>
      <c r="M122" s="52">
        <f t="shared" si="19"/>
        <v>1400</v>
      </c>
      <c r="N122" s="52">
        <f t="shared" si="19"/>
        <v>1550</v>
      </c>
      <c r="O122" s="52">
        <f>G73</f>
        <v>1450</v>
      </c>
      <c r="P122" s="53">
        <f>H73</f>
        <v>1200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541</v>
      </c>
      <c r="C142" s="52">
        <f>VLOOKUP($A$2,'Table 8'!$A$5:$L$23,2,FALSE)</f>
        <v>691</v>
      </c>
      <c r="D142" s="52">
        <f>VLOOKUP($A$2,'Table 9'!$A$5:$L$23,2,FALSE)</f>
        <v>690</v>
      </c>
      <c r="E142" s="52">
        <f>VLOOKUP($A$2,'Table 10'!$A$5:$L$23,2,FALSE)</f>
        <v>534</v>
      </c>
      <c r="F142" s="52">
        <f>VLOOKUP($A$2,'Table 11'!$A$5:$L$23,2,FALSE)</f>
        <v>561</v>
      </c>
      <c r="G142" s="52">
        <f>VLOOKUP($A$2,'Table 12'!$A$5:$L$23,2,FALSE)</f>
        <v>596</v>
      </c>
      <c r="H142" s="52">
        <f>VLOOKUP($A$2,'Table 13'!$A$5:$L$23,2,FALSE)</f>
        <v>738</v>
      </c>
      <c r="I142" s="16" t="s">
        <v>53</v>
      </c>
      <c r="J142" s="72">
        <f>B142/SUM(B$142:B$146)</f>
        <v>0.3421884882985452</v>
      </c>
      <c r="K142" s="72">
        <f t="shared" ref="K142:N146" si="20">C142/SUM(C$142:C$146)</f>
        <v>0.30161501527717155</v>
      </c>
      <c r="L142" s="72">
        <f t="shared" si="20"/>
        <v>0.2547065337763012</v>
      </c>
      <c r="M142" s="72">
        <f t="shared" si="20"/>
        <v>0.22111801242236026</v>
      </c>
      <c r="N142" s="72">
        <f t="shared" si="20"/>
        <v>0.22907309105757451</v>
      </c>
      <c r="O142" s="72">
        <f t="shared" ref="O142:P146" si="21">G142/SUM(G$142:G$146)</f>
        <v>0.24306688417618272</v>
      </c>
      <c r="P142" s="174">
        <f t="shared" si="21"/>
        <v>0.26357142857142857</v>
      </c>
    </row>
    <row r="143" spans="1:16" x14ac:dyDescent="0.2">
      <c r="A143" s="13" t="s">
        <v>54</v>
      </c>
      <c r="B143" s="52">
        <f>VLOOKUP($A$2,'Table 7'!$A$5:$L$23,8,FALSE)</f>
        <v>557</v>
      </c>
      <c r="C143" s="52">
        <f>VLOOKUP($A$2,'Table 8'!$A$5:$L$23,8,FALSE)</f>
        <v>870</v>
      </c>
      <c r="D143" s="52">
        <f>VLOOKUP($A$2,'Table 9'!$A$5:$L$23,8,FALSE)</f>
        <v>1062</v>
      </c>
      <c r="E143" s="52">
        <f>VLOOKUP($A$2,'Table 10'!$A$5:$L$23,8,FALSE)</f>
        <v>967</v>
      </c>
      <c r="F143" s="52">
        <f>VLOOKUP($A$2,'Table 11'!$A$5:$L$23,8,FALSE)</f>
        <v>1025</v>
      </c>
      <c r="G143" s="52">
        <f>VLOOKUP($A$2,'Table 12'!$A$5:$L$23,8,FALSE)</f>
        <v>1009</v>
      </c>
      <c r="H143" s="52">
        <f>VLOOKUP($A$2,'Table 13'!$A$5:$L$23,8,FALSE)</f>
        <v>1271</v>
      </c>
      <c r="I143" s="16" t="s">
        <v>54</v>
      </c>
      <c r="J143" s="72">
        <f>B143/SUM(B$142:B$146)</f>
        <v>0.35230866540164452</v>
      </c>
      <c r="K143" s="72">
        <f t="shared" si="20"/>
        <v>0.379746835443038</v>
      </c>
      <c r="L143" s="72">
        <f t="shared" si="20"/>
        <v>0.39202657807308972</v>
      </c>
      <c r="M143" s="72">
        <f t="shared" si="20"/>
        <v>0.40041407867494822</v>
      </c>
      <c r="N143" s="72">
        <f t="shared" si="20"/>
        <v>0.41853817884850958</v>
      </c>
      <c r="O143" s="72">
        <f t="shared" si="21"/>
        <v>0.41150081566068514</v>
      </c>
      <c r="P143" s="174">
        <f t="shared" si="21"/>
        <v>0.4539285714285714</v>
      </c>
    </row>
    <row r="144" spans="1:16" x14ac:dyDescent="0.2">
      <c r="A144" s="13" t="s">
        <v>55</v>
      </c>
      <c r="B144" s="52">
        <f>VLOOKUP($A$2,'Table 7'!$A$26:$L$44,2,FALSE)</f>
        <v>226</v>
      </c>
      <c r="C144" s="52">
        <f>VLOOKUP($A$2,'Table 8'!$A$26:$L$44,2,FALSE)</f>
        <v>364</v>
      </c>
      <c r="D144" s="52">
        <f>VLOOKUP($A$2,'Table 9'!$A$26:$L$44,2,FALSE)</f>
        <v>486</v>
      </c>
      <c r="E144" s="52">
        <f>VLOOKUP($A$2,'Table 10'!$A$26:$L$44,2,FALSE)</f>
        <v>448</v>
      </c>
      <c r="F144" s="52">
        <f>VLOOKUP($A$2,'Table 11'!$A$26:$L$44,2,FALSE)</f>
        <v>422</v>
      </c>
      <c r="G144" s="52">
        <f>VLOOKUP($A$2,'Table 12'!$A$26:$L$44,2,FALSE)</f>
        <v>428</v>
      </c>
      <c r="H144" s="52">
        <f>VLOOKUP($A$2,'Table 13'!$A$26:$L$44,2,FALSE)</f>
        <v>412</v>
      </c>
      <c r="I144" s="16" t="s">
        <v>55</v>
      </c>
      <c r="J144" s="72">
        <f>B144/SUM(B$142:B$146)</f>
        <v>0.14294750158127767</v>
      </c>
      <c r="K144" s="72">
        <f t="shared" si="20"/>
        <v>0.15888258402444347</v>
      </c>
      <c r="L144" s="72">
        <f t="shared" si="20"/>
        <v>0.17940199335548174</v>
      </c>
      <c r="M144" s="72">
        <f t="shared" si="20"/>
        <v>0.1855072463768116</v>
      </c>
      <c r="N144" s="72">
        <f t="shared" si="20"/>
        <v>0.17231523070641078</v>
      </c>
      <c r="O144" s="72">
        <f t="shared" si="21"/>
        <v>0.17455138662316477</v>
      </c>
      <c r="P144" s="174">
        <f t="shared" si="21"/>
        <v>0.14714285714285713</v>
      </c>
    </row>
    <row r="145" spans="1:16" x14ac:dyDescent="0.2">
      <c r="A145" s="13" t="s">
        <v>56</v>
      </c>
      <c r="B145" s="52">
        <f>VLOOKUP($A$2,'Table 7'!$A$26:$L$44,8,FALSE)</f>
        <v>123</v>
      </c>
      <c r="C145" s="52">
        <f>VLOOKUP($A$2,'Table 8'!$A$26:$L$44,8,FALSE)</f>
        <v>174</v>
      </c>
      <c r="D145" s="52">
        <f>VLOOKUP($A$2,'Table 9'!$A$26:$L$44,8,FALSE)</f>
        <v>239</v>
      </c>
      <c r="E145" s="52">
        <f>VLOOKUP($A$2,'Table 10'!$A$26:$L$44,8,FALSE)</f>
        <v>324</v>
      </c>
      <c r="F145" s="52">
        <f>VLOOKUP($A$2,'Table 11'!$A$26:$L$44,8,FALSE)</f>
        <v>293</v>
      </c>
      <c r="G145" s="52">
        <f>VLOOKUP($A$2,'Table 12'!$A$26:$L$44,8,FALSE)</f>
        <v>281</v>
      </c>
      <c r="H145" s="52">
        <f>VLOOKUP($A$2,'Table 13'!$A$26:$L$44,8,FALSE)</f>
        <v>275</v>
      </c>
      <c r="I145" s="16" t="s">
        <v>56</v>
      </c>
      <c r="J145" s="72">
        <f>B145/SUM(B$142:B$146)</f>
        <v>7.7798861480075907E-2</v>
      </c>
      <c r="K145" s="72">
        <f t="shared" si="20"/>
        <v>7.5949367088607597E-2</v>
      </c>
      <c r="L145" s="72">
        <f t="shared" si="20"/>
        <v>8.8224437061646357E-2</v>
      </c>
      <c r="M145" s="72">
        <f t="shared" si="20"/>
        <v>0.1341614906832298</v>
      </c>
      <c r="N145" s="72">
        <f t="shared" si="20"/>
        <v>0.11964066966108616</v>
      </c>
      <c r="O145" s="72">
        <f t="shared" si="21"/>
        <v>0.11460032626427406</v>
      </c>
      <c r="P145" s="174">
        <f t="shared" si="21"/>
        <v>9.8214285714285712E-2</v>
      </c>
    </row>
    <row r="146" spans="1:16" x14ac:dyDescent="0.2">
      <c r="A146" s="13" t="s">
        <v>57</v>
      </c>
      <c r="B146" s="52">
        <f>VLOOKUP($A$2,'Table 7'!$A$47:$L$65,2,FALSE)</f>
        <v>134</v>
      </c>
      <c r="C146" s="52">
        <f>VLOOKUP($A$2,'Table 8'!$A$47:$L$65,2,FALSE)</f>
        <v>192</v>
      </c>
      <c r="D146" s="52">
        <f>VLOOKUP($A$2,'Table 9'!$A$47:$L$65,2,FALSE)</f>
        <v>232</v>
      </c>
      <c r="E146" s="52">
        <f>VLOOKUP($A$2,'Table 10'!$A$47:$L$65,2,FALSE)</f>
        <v>142</v>
      </c>
      <c r="F146" s="52">
        <f>VLOOKUP($A$2,'Table 11'!$A$47:$L$65,2,FALSE)</f>
        <v>148</v>
      </c>
      <c r="G146" s="52">
        <f>VLOOKUP($A$2,'Table 12'!$A$47:$L$65,2,FALSE)</f>
        <v>138</v>
      </c>
      <c r="H146" s="52">
        <f>VLOOKUP($A$2,'Table 13'!$A$47:$L$65,2,FALSE)</f>
        <v>104</v>
      </c>
      <c r="I146" s="16" t="s">
        <v>57</v>
      </c>
      <c r="J146" s="72">
        <f>B146/SUM(B$142:B$146)</f>
        <v>8.4756483238456679E-2</v>
      </c>
      <c r="K146" s="72">
        <f t="shared" si="20"/>
        <v>8.3806198166739412E-2</v>
      </c>
      <c r="L146" s="72">
        <f t="shared" si="20"/>
        <v>8.5640457733480987E-2</v>
      </c>
      <c r="M146" s="72">
        <f t="shared" si="20"/>
        <v>5.8799171842650107E-2</v>
      </c>
      <c r="N146" s="72">
        <f t="shared" si="20"/>
        <v>6.0432829726418946E-2</v>
      </c>
      <c r="O146" s="72">
        <f t="shared" si="21"/>
        <v>5.6280587275693308E-2</v>
      </c>
      <c r="P146" s="174">
        <f t="shared" si="21"/>
        <v>3.7142857142857144E-2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16737"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16738"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16739"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16740"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16741"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A1:W162"/>
  <sheetViews>
    <sheetView zoomScaleNormal="100" workbookViewId="0">
      <selection activeCell="Q53" sqref="Q53"/>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5</v>
      </c>
      <c r="B2" s="281"/>
      <c r="C2" s="282"/>
      <c r="D2" s="184"/>
      <c r="E2" s="185"/>
      <c r="F2" s="185"/>
      <c r="G2" s="185"/>
      <c r="H2" s="185"/>
      <c r="I2" s="187">
        <f>ROUND(MIN(J6:P9,J28:P31,J50:P53,J72:P75,J94:P97)-0.01,2)</f>
        <v>-0.08</v>
      </c>
      <c r="J2" s="188">
        <f>ROUND(MAX(J6:P9,J28:P31,J50:P53,J72:P75,J94:P97)+0.01,2)</f>
        <v>0.21</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350</v>
      </c>
      <c r="C6" s="142">
        <f>VLOOKUP($A$2,'Table 8'!$A$5:$L$23,3,FALSE)</f>
        <v>350</v>
      </c>
      <c r="D6" s="142">
        <f>VLOOKUP($A$2,'Table 9'!$A$5:$L$23,3,FALSE)</f>
        <v>330</v>
      </c>
      <c r="E6" s="142">
        <f>VLOOKUP($A$2,'Table 10'!$A$5:$L$23,3,FALSE)</f>
        <v>325</v>
      </c>
      <c r="F6" s="142">
        <f>VLOOKUP($A$2,'Table 11'!$A$5:$L$23,3,FALSE)</f>
        <v>325</v>
      </c>
      <c r="G6" s="142">
        <f>VLOOKUP($A$2,'Table 12'!$A$5:$L$23,3,FALSE)</f>
        <v>325</v>
      </c>
      <c r="H6" s="142">
        <f>VLOOKUP($A$2,'Table 13'!$A$5:$L$23,3,FALSE)</f>
        <v>327.5</v>
      </c>
      <c r="I6" s="61" t="s">
        <v>25</v>
      </c>
      <c r="J6" s="143">
        <f t="shared" ref="J6:O9" si="0">C6/B6-1</f>
        <v>0</v>
      </c>
      <c r="K6" s="143">
        <f t="shared" si="0"/>
        <v>-5.7142857142857162E-2</v>
      </c>
      <c r="L6" s="143">
        <f t="shared" si="0"/>
        <v>-1.5151515151515138E-2</v>
      </c>
      <c r="M6" s="143">
        <f t="shared" si="0"/>
        <v>0</v>
      </c>
      <c r="N6" s="143">
        <f t="shared" si="0"/>
        <v>0</v>
      </c>
      <c r="O6" s="143">
        <f>H6/G6-1</f>
        <v>7.692307692307665E-3</v>
      </c>
      <c r="P6" s="169">
        <f>H6/B6-1</f>
        <v>-6.4285714285714279E-2</v>
      </c>
    </row>
    <row r="7" spans="1:16" x14ac:dyDescent="0.2">
      <c r="A7" s="61" t="s">
        <v>26</v>
      </c>
      <c r="B7" s="142">
        <f>VLOOKUP($A$2,'Table 7'!$A$5:$L$23,4,FALSE)</f>
        <v>375</v>
      </c>
      <c r="C7" s="142">
        <f>VLOOKUP($A$2,'Table 8'!$A$5:$L$23,4,FALSE)</f>
        <v>375</v>
      </c>
      <c r="D7" s="142">
        <f>VLOOKUP($A$2,'Table 9'!$A$5:$L$23,4,FALSE)</f>
        <v>350</v>
      </c>
      <c r="E7" s="142">
        <f>VLOOKUP($A$2,'Table 10'!$A$5:$L$23,4,FALSE)</f>
        <v>360</v>
      </c>
      <c r="F7" s="142">
        <f>VLOOKUP($A$2,'Table 11'!$A$5:$L$23,4,FALSE)</f>
        <v>360</v>
      </c>
      <c r="G7" s="142">
        <f>VLOOKUP($A$2,'Table 12'!$A$5:$L$23,4,FALSE)</f>
        <v>350</v>
      </c>
      <c r="H7" s="142">
        <f>VLOOKUP($A$2,'Table 13'!$A$5:$L$23,4,FALSE)</f>
        <v>350</v>
      </c>
      <c r="I7" s="61" t="s">
        <v>26</v>
      </c>
      <c r="J7" s="143">
        <f t="shared" si="0"/>
        <v>0</v>
      </c>
      <c r="K7" s="143">
        <f t="shared" si="0"/>
        <v>-6.6666666666666652E-2</v>
      </c>
      <c r="L7" s="143">
        <f t="shared" si="0"/>
        <v>2.857142857142847E-2</v>
      </c>
      <c r="M7" s="143">
        <f t="shared" si="0"/>
        <v>0</v>
      </c>
      <c r="N7" s="143">
        <f t="shared" si="0"/>
        <v>-2.777777777777779E-2</v>
      </c>
      <c r="O7" s="143">
        <f t="shared" si="0"/>
        <v>0</v>
      </c>
      <c r="P7" s="169">
        <f t="shared" ref="P7:P9" si="1">H7/B7-1</f>
        <v>-6.6666666666666652E-2</v>
      </c>
    </row>
    <row r="8" spans="1:16" x14ac:dyDescent="0.2">
      <c r="A8" s="62" t="s">
        <v>27</v>
      </c>
      <c r="B8" s="142">
        <f>VLOOKUP($A$2,'Table 7'!$A$5:$L$23,5,FALSE)</f>
        <v>375.42</v>
      </c>
      <c r="C8" s="142">
        <f>VLOOKUP($A$2,'Table 8'!$A$5:$L$23,5,FALSE)</f>
        <v>378.48</v>
      </c>
      <c r="D8" s="142">
        <f>VLOOKUP($A$2,'Table 9'!$A$5:$L$23,5,FALSE)</f>
        <v>365.01</v>
      </c>
      <c r="E8" s="142">
        <f>VLOOKUP($A$2,'Table 10'!$A$5:$L$23,5,FALSE)</f>
        <v>369.38</v>
      </c>
      <c r="F8" s="142">
        <f>VLOOKUP($A$2,'Table 11'!$A$5:$L$23,5,FALSE)</f>
        <v>364.83</v>
      </c>
      <c r="G8" s="142">
        <f>VLOOKUP($A$2,'Table 12'!$A$5:$L$23,5,FALSE)</f>
        <v>362.86</v>
      </c>
      <c r="H8" s="142">
        <f>VLOOKUP($A$2,'Table 13'!$A$5:$L$23,5,FALSE)</f>
        <v>366.26</v>
      </c>
      <c r="I8" s="62" t="s">
        <v>27</v>
      </c>
      <c r="J8" s="143">
        <f t="shared" si="0"/>
        <v>8.1508710244526661E-3</v>
      </c>
      <c r="K8" s="143">
        <f t="shared" si="0"/>
        <v>-3.5589727330374243E-2</v>
      </c>
      <c r="L8" s="143">
        <f t="shared" si="0"/>
        <v>1.1972274732199084E-2</v>
      </c>
      <c r="M8" s="143">
        <f t="shared" si="0"/>
        <v>-1.2317938166657716E-2</v>
      </c>
      <c r="N8" s="143">
        <f t="shared" si="0"/>
        <v>-5.3997752377819008E-3</v>
      </c>
      <c r="O8" s="143">
        <f t="shared" si="0"/>
        <v>9.3700049605907054E-3</v>
      </c>
      <c r="P8" s="169">
        <f t="shared" si="1"/>
        <v>-2.4399339406531384E-2</v>
      </c>
    </row>
    <row r="9" spans="1:16" x14ac:dyDescent="0.2">
      <c r="A9" s="61" t="s">
        <v>28</v>
      </c>
      <c r="B9" s="142">
        <f>VLOOKUP($A$2,'Table 7'!$A$5:$L$23,6,FALSE)</f>
        <v>400</v>
      </c>
      <c r="C9" s="142">
        <f>VLOOKUP($A$2,'Table 8'!$A$5:$L$23,6,FALSE)</f>
        <v>400</v>
      </c>
      <c r="D9" s="142">
        <f>VLOOKUP($A$2,'Table 9'!$A$5:$L$23,6,FALSE)</f>
        <v>395</v>
      </c>
      <c r="E9" s="142">
        <f>VLOOKUP($A$2,'Table 10'!$A$5:$L$23,6,FALSE)</f>
        <v>400</v>
      </c>
      <c r="F9" s="142">
        <f>VLOOKUP($A$2,'Table 11'!$A$5:$L$23,6,FALSE)</f>
        <v>395</v>
      </c>
      <c r="G9" s="142">
        <f>VLOOKUP($A$2,'Table 12'!$A$5:$L$23,6,FALSE)</f>
        <v>395</v>
      </c>
      <c r="H9" s="142">
        <f>VLOOKUP($A$2,'Table 13'!$A$5:$L$23,6,FALSE)</f>
        <v>400</v>
      </c>
      <c r="I9" s="61" t="s">
        <v>28</v>
      </c>
      <c r="J9" s="143">
        <f t="shared" si="0"/>
        <v>0</v>
      </c>
      <c r="K9" s="143">
        <f t="shared" si="0"/>
        <v>-1.2499999999999956E-2</v>
      </c>
      <c r="L9" s="143">
        <f t="shared" si="0"/>
        <v>1.2658227848101333E-2</v>
      </c>
      <c r="M9" s="143">
        <f t="shared" si="0"/>
        <v>-1.2499999999999956E-2</v>
      </c>
      <c r="N9" s="143">
        <f t="shared" si="0"/>
        <v>0</v>
      </c>
      <c r="O9" s="143">
        <f t="shared" si="0"/>
        <v>1.2658227848101333E-2</v>
      </c>
      <c r="P9" s="169">
        <f t="shared" si="1"/>
        <v>0</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425</v>
      </c>
      <c r="C28" s="142">
        <f>VLOOKUP($A$2,'Table 8'!$A$5:$L$23,9,FALSE)</f>
        <v>425</v>
      </c>
      <c r="D28" s="142">
        <f>VLOOKUP($A$2,'Table 9'!$A$5:$L$23,9,FALSE)</f>
        <v>425</v>
      </c>
      <c r="E28" s="142">
        <f>VLOOKUP($A$2,'Table 10'!$A$5:$L$23,9,FALSE)</f>
        <v>425</v>
      </c>
      <c r="F28" s="142">
        <f>VLOOKUP($A$2,'Table 11'!$A$5:$L$23,9,FALSE)</f>
        <v>425</v>
      </c>
      <c r="G28" s="140">
        <f>VLOOKUP($A$2,'Table 12'!$A$5:$L$23,9,FALSE)</f>
        <v>420</v>
      </c>
      <c r="H28" s="141">
        <f>VLOOKUP($A$2,'Table 13'!$A$5:$L$23,9,FALSE)</f>
        <v>425</v>
      </c>
      <c r="I28" s="140" t="s">
        <v>25</v>
      </c>
      <c r="J28" s="143">
        <f t="shared" ref="J28:N31" si="2">C28/B28-1</f>
        <v>0</v>
      </c>
      <c r="K28" s="143">
        <f t="shared" si="2"/>
        <v>0</v>
      </c>
      <c r="L28" s="143">
        <f t="shared" si="2"/>
        <v>0</v>
      </c>
      <c r="M28" s="143">
        <f t="shared" si="2"/>
        <v>0</v>
      </c>
      <c r="N28" s="143">
        <f t="shared" si="2"/>
        <v>-1.1764705882352899E-2</v>
      </c>
      <c r="O28" s="143">
        <f>H28/G28-1</f>
        <v>1.1904761904761862E-2</v>
      </c>
      <c r="P28" s="169">
        <f>H28/B28-1</f>
        <v>0</v>
      </c>
    </row>
    <row r="29" spans="1:16" x14ac:dyDescent="0.2">
      <c r="A29" s="61" t="s">
        <v>26</v>
      </c>
      <c r="B29" s="142">
        <f>VLOOKUP($A$2,'Table 7'!$A$5:$L$23,10,FALSE)</f>
        <v>450</v>
      </c>
      <c r="C29" s="142">
        <f>VLOOKUP($A$2,'Table 8'!$A$5:$L$23,10,FALSE)</f>
        <v>450</v>
      </c>
      <c r="D29" s="142">
        <f>VLOOKUP($A$2,'Table 9'!$A$5:$L$23,10,FALSE)</f>
        <v>450</v>
      </c>
      <c r="E29" s="142">
        <f>VLOOKUP($A$2,'Table 10'!$A$5:$L$23,10,FALSE)</f>
        <v>450</v>
      </c>
      <c r="F29" s="142">
        <f>VLOOKUP($A$2,'Table 11'!$A$5:$L$23,10,FALSE)</f>
        <v>450</v>
      </c>
      <c r="G29" s="142">
        <f>VLOOKUP($A$2,'Table 12'!$A$5:$L$23,10,FALSE)</f>
        <v>450</v>
      </c>
      <c r="H29" s="172">
        <f>VLOOKUP($A$2,'Table 13'!$A$5:$L$23,10,FALSE)</f>
        <v>450</v>
      </c>
      <c r="I29" s="140" t="s">
        <v>26</v>
      </c>
      <c r="J29" s="143">
        <f t="shared" si="2"/>
        <v>0</v>
      </c>
      <c r="K29" s="143">
        <f t="shared" si="2"/>
        <v>0</v>
      </c>
      <c r="L29" s="143">
        <f t="shared" si="2"/>
        <v>0</v>
      </c>
      <c r="M29" s="143">
        <f t="shared" si="2"/>
        <v>0</v>
      </c>
      <c r="N29" s="143">
        <f t="shared" si="2"/>
        <v>0</v>
      </c>
      <c r="O29" s="143">
        <f>H29/G29-1</f>
        <v>0</v>
      </c>
      <c r="P29" s="169">
        <f t="shared" ref="P29:P31" si="3">H29/B29-1</f>
        <v>0</v>
      </c>
    </row>
    <row r="30" spans="1:16" x14ac:dyDescent="0.2">
      <c r="A30" s="62" t="s">
        <v>27</v>
      </c>
      <c r="B30" s="142">
        <f>VLOOKUP($A$2,'Table 7'!$A$5:$L$23,11,FALSE)</f>
        <v>464.47</v>
      </c>
      <c r="C30" s="142">
        <f>VLOOKUP($A$2,'Table 8'!$A$5:$L$23,11,FALSE)</f>
        <v>469.47</v>
      </c>
      <c r="D30" s="142">
        <f>VLOOKUP($A$2,'Table 9'!$A$5:$L$23,11,FALSE)</f>
        <v>459.24</v>
      </c>
      <c r="E30" s="142">
        <f>VLOOKUP($A$2,'Table 10'!$A$5:$L$23,11,FALSE)</f>
        <v>469.51</v>
      </c>
      <c r="F30" s="142">
        <f>VLOOKUP($A$2,'Table 11'!$A$5:$L$23,11,FALSE)</f>
        <v>460.9</v>
      </c>
      <c r="G30" s="142">
        <f>VLOOKUP($A$2,'Table 12'!$A$5:$L$23,11,FALSE)</f>
        <v>460.63</v>
      </c>
      <c r="H30" s="172">
        <f>VLOOKUP($A$2,'Table 13'!$A$5:$L$23,11,FALSE)</f>
        <v>463.38</v>
      </c>
      <c r="I30" s="171" t="s">
        <v>27</v>
      </c>
      <c r="J30" s="143">
        <f t="shared" si="2"/>
        <v>1.076495790901455E-2</v>
      </c>
      <c r="K30" s="143">
        <f t="shared" si="2"/>
        <v>-2.1790529746309684E-2</v>
      </c>
      <c r="L30" s="143">
        <f t="shared" si="2"/>
        <v>2.2363034578869456E-2</v>
      </c>
      <c r="M30" s="143">
        <f t="shared" si="2"/>
        <v>-1.8338267555536691E-2</v>
      </c>
      <c r="N30" s="143">
        <f t="shared" si="2"/>
        <v>-5.8581037101324007E-4</v>
      </c>
      <c r="O30" s="143">
        <f>H30/G30-1</f>
        <v>5.9700844495582661E-3</v>
      </c>
      <c r="P30" s="169">
        <f t="shared" si="3"/>
        <v>-2.3467608241652949E-3</v>
      </c>
    </row>
    <row r="31" spans="1:16" x14ac:dyDescent="0.2">
      <c r="A31" s="61" t="s">
        <v>28</v>
      </c>
      <c r="B31" s="142">
        <f>VLOOKUP($A$2,'Table 7'!$A$5:$L$23,12,FALSE)</f>
        <v>495</v>
      </c>
      <c r="C31" s="142">
        <f>VLOOKUP($A$2,'Table 8'!$A$5:$L$23,12,FALSE)</f>
        <v>500</v>
      </c>
      <c r="D31" s="142">
        <f>VLOOKUP($A$2,'Table 9'!$A$5:$L$23,12,FALSE)</f>
        <v>495</v>
      </c>
      <c r="E31" s="142">
        <f>VLOOKUP($A$2,'Table 10'!$A$5:$L$23,12,FALSE)</f>
        <v>500</v>
      </c>
      <c r="F31" s="142">
        <f>VLOOKUP($A$2,'Table 11'!$A$5:$L$23,12,FALSE)</f>
        <v>497.5</v>
      </c>
      <c r="G31" s="142">
        <f>VLOOKUP($A$2,'Table 12'!$A$5:$L$23,12,FALSE)</f>
        <v>500</v>
      </c>
      <c r="H31" s="172">
        <f>VLOOKUP($A$2,'Table 13'!$A$5:$L$23,12,FALSE)</f>
        <v>500</v>
      </c>
      <c r="I31" s="140" t="s">
        <v>28</v>
      </c>
      <c r="J31" s="143">
        <f t="shared" si="2"/>
        <v>1.0101010101010166E-2</v>
      </c>
      <c r="K31" s="143">
        <f t="shared" si="2"/>
        <v>-1.0000000000000009E-2</v>
      </c>
      <c r="L31" s="143">
        <f t="shared" si="2"/>
        <v>1.0101010101010166E-2</v>
      </c>
      <c r="M31" s="143">
        <f t="shared" si="2"/>
        <v>-5.0000000000000044E-3</v>
      </c>
      <c r="N31" s="143">
        <f t="shared" si="2"/>
        <v>5.0251256281406143E-3</v>
      </c>
      <c r="O31" s="143">
        <f>H31/G31-1</f>
        <v>0</v>
      </c>
      <c r="P31" s="169">
        <f t="shared" si="3"/>
        <v>1.0101010101010166E-2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475</v>
      </c>
      <c r="C50" s="52">
        <f>VLOOKUP($A$2,'Table 8'!$A$26:$L$44,3,FALSE)</f>
        <v>495</v>
      </c>
      <c r="D50" s="52">
        <f>VLOOKUP($A$2,'Table 9'!$A$26:$L$44,3,FALSE)</f>
        <v>495</v>
      </c>
      <c r="E50" s="52">
        <f>VLOOKUP($A$2,'Table 10'!$A$26:$L$44,3,FALSE)</f>
        <v>495</v>
      </c>
      <c r="F50" s="52">
        <f>VLOOKUP($A$2,'Table 11'!$A$26:$L$44,3,FALSE)</f>
        <v>495</v>
      </c>
      <c r="G50" s="52">
        <f>VLOOKUP($A$2,'Table 12'!$A$26:$L$44,3,FALSE)</f>
        <v>490</v>
      </c>
      <c r="H50" s="53">
        <f>VLOOKUP($A$2,'Table 13'!$A$26:$L$44,3,FALSE)</f>
        <v>495</v>
      </c>
      <c r="I50" s="140" t="s">
        <v>25</v>
      </c>
      <c r="J50" s="64">
        <f t="shared" ref="J50:N53" si="4">C50/B50-1</f>
        <v>4.2105263157894646E-2</v>
      </c>
      <c r="K50" s="64">
        <f t="shared" si="4"/>
        <v>0</v>
      </c>
      <c r="L50" s="64">
        <f t="shared" si="4"/>
        <v>0</v>
      </c>
      <c r="M50" s="64">
        <f t="shared" si="4"/>
        <v>0</v>
      </c>
      <c r="N50" s="64">
        <f t="shared" si="4"/>
        <v>-1.0101010101010055E-2</v>
      </c>
      <c r="O50" s="64">
        <f>H50/G50-1</f>
        <v>1.0204081632652962E-2</v>
      </c>
      <c r="P50" s="119">
        <f>H50/B50-1</f>
        <v>4.2105263157894646E-2</v>
      </c>
    </row>
    <row r="51" spans="1:16" x14ac:dyDescent="0.2">
      <c r="A51" s="61" t="s">
        <v>26</v>
      </c>
      <c r="B51" s="52">
        <f>VLOOKUP($A$2,'Table 7'!$A$26:$L$44,4,FALSE)</f>
        <v>545</v>
      </c>
      <c r="C51" s="52">
        <f>VLOOKUP($A$2,'Table 8'!$A$26:$L$44,4,FALSE)</f>
        <v>550</v>
      </c>
      <c r="D51" s="52">
        <f>VLOOKUP($A$2,'Table 9'!$A$26:$L$44,4,FALSE)</f>
        <v>550</v>
      </c>
      <c r="E51" s="52">
        <f>VLOOKUP($A$2,'Table 10'!$A$26:$L$44,4,FALSE)</f>
        <v>550</v>
      </c>
      <c r="F51" s="52">
        <f>VLOOKUP($A$2,'Table 11'!$A$26:$L$44,4,FALSE)</f>
        <v>550</v>
      </c>
      <c r="G51" s="52">
        <f>VLOOKUP($A$2,'Table 12'!$A$26:$L$44,4,FALSE)</f>
        <v>525</v>
      </c>
      <c r="H51" s="53">
        <f>VLOOKUP($A$2,'Table 13'!$A$26:$L$44,4,FALSE)</f>
        <v>550</v>
      </c>
      <c r="I51" s="140" t="s">
        <v>26</v>
      </c>
      <c r="J51" s="64">
        <f t="shared" si="4"/>
        <v>9.1743119266054496E-3</v>
      </c>
      <c r="K51" s="64">
        <f t="shared" si="4"/>
        <v>0</v>
      </c>
      <c r="L51" s="64">
        <f t="shared" si="4"/>
        <v>0</v>
      </c>
      <c r="M51" s="64">
        <f t="shared" si="4"/>
        <v>0</v>
      </c>
      <c r="N51" s="64">
        <f t="shared" si="4"/>
        <v>-4.5454545454545414E-2</v>
      </c>
      <c r="O51" s="64">
        <f>H51/G51-1</f>
        <v>4.7619047619047672E-2</v>
      </c>
      <c r="P51" s="119">
        <f t="shared" ref="P51:P53" si="5">H51/B51-1</f>
        <v>9.1743119266054496E-3</v>
      </c>
    </row>
    <row r="52" spans="1:16" x14ac:dyDescent="0.2">
      <c r="A52" s="62" t="s">
        <v>27</v>
      </c>
      <c r="B52" s="52">
        <f>VLOOKUP($A$2,'Table 7'!$A$26:$L$44,5,FALSE)</f>
        <v>556.1</v>
      </c>
      <c r="C52" s="52">
        <f>VLOOKUP($A$2,'Table 8'!$A$26:$L$44,5,FALSE)</f>
        <v>569.88</v>
      </c>
      <c r="D52" s="52">
        <f>VLOOKUP($A$2,'Table 9'!$A$26:$L$44,5,FALSE)</f>
        <v>576.09</v>
      </c>
      <c r="E52" s="52">
        <f>VLOOKUP($A$2,'Table 10'!$A$26:$L$44,5,FALSE)</f>
        <v>574.91</v>
      </c>
      <c r="F52" s="52">
        <f>VLOOKUP($A$2,'Table 11'!$A$26:$L$44,5,FALSE)</f>
        <v>568.83000000000004</v>
      </c>
      <c r="G52" s="52">
        <f>VLOOKUP($A$2,'Table 12'!$A$26:$L$44,5,FALSE)</f>
        <v>568.07000000000005</v>
      </c>
      <c r="H52" s="53">
        <f>VLOOKUP($A$2,'Table 13'!$A$26:$L$44,5,FALSE)</f>
        <v>578.84</v>
      </c>
      <c r="I52" s="171" t="s">
        <v>27</v>
      </c>
      <c r="J52" s="64">
        <f t="shared" si="4"/>
        <v>2.4779715878439079E-2</v>
      </c>
      <c r="K52" s="64">
        <f t="shared" si="4"/>
        <v>1.0897030953885167E-2</v>
      </c>
      <c r="L52" s="64">
        <f t="shared" si="4"/>
        <v>-2.0482910656322018E-3</v>
      </c>
      <c r="M52" s="64">
        <f t="shared" si="4"/>
        <v>-1.0575568349828535E-2</v>
      </c>
      <c r="N52" s="64">
        <f t="shared" si="4"/>
        <v>-1.3360758047219479E-3</v>
      </c>
      <c r="O52" s="64">
        <f>H52/G52-1</f>
        <v>1.8958931117643907E-2</v>
      </c>
      <c r="P52" s="119">
        <f t="shared" si="5"/>
        <v>4.0891925912605709E-2</v>
      </c>
    </row>
    <row r="53" spans="1:16" x14ac:dyDescent="0.2">
      <c r="A53" s="61" t="s">
        <v>28</v>
      </c>
      <c r="B53" s="52">
        <f>VLOOKUP($A$2,'Table 7'!$A$26:$L$44,6,FALSE)</f>
        <v>600</v>
      </c>
      <c r="C53" s="52">
        <f>VLOOKUP($A$2,'Table 8'!$A$26:$L$44,6,FALSE)</f>
        <v>625</v>
      </c>
      <c r="D53" s="52">
        <f>VLOOKUP($A$2,'Table 9'!$A$26:$L$44,6,FALSE)</f>
        <v>650</v>
      </c>
      <c r="E53" s="52">
        <f>VLOOKUP($A$2,'Table 10'!$A$26:$L$44,6,FALSE)</f>
        <v>650</v>
      </c>
      <c r="F53" s="52">
        <f>VLOOKUP($A$2,'Table 11'!$A$26:$L$44,6,FALSE)</f>
        <v>625</v>
      </c>
      <c r="G53" s="52">
        <f>VLOOKUP($A$2,'Table 12'!$A$26:$L$44,6,FALSE)</f>
        <v>642.5</v>
      </c>
      <c r="H53" s="53">
        <f>VLOOKUP($A$2,'Table 13'!$A$26:$L$44,6,FALSE)</f>
        <v>650</v>
      </c>
      <c r="I53" s="140" t="s">
        <v>28</v>
      </c>
      <c r="J53" s="64">
        <f t="shared" si="4"/>
        <v>4.1666666666666741E-2</v>
      </c>
      <c r="K53" s="64">
        <f t="shared" si="4"/>
        <v>4.0000000000000036E-2</v>
      </c>
      <c r="L53" s="64">
        <f t="shared" si="4"/>
        <v>0</v>
      </c>
      <c r="M53" s="64">
        <f t="shared" si="4"/>
        <v>-3.8461538461538436E-2</v>
      </c>
      <c r="N53" s="64">
        <f t="shared" si="4"/>
        <v>2.8000000000000025E-2</v>
      </c>
      <c r="O53" s="64">
        <f>H53/G53-1</f>
        <v>1.1673151750972721E-2</v>
      </c>
      <c r="P53" s="119">
        <f t="shared" si="5"/>
        <v>8.3333333333333259E-2</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650</v>
      </c>
      <c r="C72" s="52">
        <f>VLOOKUP($A$2,'Table 8'!$A$26:$L$44,9,FALSE)</f>
        <v>650</v>
      </c>
      <c r="D72" s="52">
        <f>VLOOKUP($A$2,'Table 9'!$A$26:$L$44,9,FALSE)</f>
        <v>650</v>
      </c>
      <c r="E72" s="52">
        <f>VLOOKUP($A$2,'Table 10'!$A$26:$L$44,9,FALSE)</f>
        <v>677.5</v>
      </c>
      <c r="F72" s="52">
        <f>VLOOKUP($A$2,'Table 11'!$A$26:$L$44,9,FALSE)</f>
        <v>675</v>
      </c>
      <c r="G72" s="52">
        <f>VLOOKUP($A$2,'Table 12'!$A$26:$L$44,9,FALSE)</f>
        <v>695</v>
      </c>
      <c r="H72" s="53">
        <f>VLOOKUP($A$2,'Table 13'!$A$26:$L$44,9,FALSE)</f>
        <v>695</v>
      </c>
      <c r="I72" s="140" t="s">
        <v>25</v>
      </c>
      <c r="J72" s="64">
        <f t="shared" ref="J72:O75" si="6">C72/B72-1</f>
        <v>0</v>
      </c>
      <c r="K72" s="64">
        <f t="shared" si="6"/>
        <v>0</v>
      </c>
      <c r="L72" s="64">
        <f t="shared" si="6"/>
        <v>4.2307692307692379E-2</v>
      </c>
      <c r="M72" s="64">
        <f t="shared" si="6"/>
        <v>-3.6900369003689537E-3</v>
      </c>
      <c r="N72" s="64">
        <f t="shared" si="6"/>
        <v>2.9629629629629672E-2</v>
      </c>
      <c r="O72" s="64">
        <f>H72/G72-1</f>
        <v>0</v>
      </c>
      <c r="P72" s="119">
        <f>H72/B72-1</f>
        <v>6.9230769230769207E-2</v>
      </c>
    </row>
    <row r="73" spans="1:23" x14ac:dyDescent="0.2">
      <c r="A73" s="61" t="s">
        <v>26</v>
      </c>
      <c r="B73" s="52">
        <f>VLOOKUP($A$2,'Table 7'!$A$26:$L$44,10,FALSE)</f>
        <v>725</v>
      </c>
      <c r="C73" s="52">
        <f>VLOOKUP($A$2,'Table 8'!$A$26:$L$44,10,FALSE)</f>
        <v>750</v>
      </c>
      <c r="D73" s="52">
        <f>VLOOKUP($A$2,'Table 9'!$A$26:$L$44,10,FALSE)</f>
        <v>750</v>
      </c>
      <c r="E73" s="52">
        <f>VLOOKUP($A$2,'Table 10'!$A$26:$L$44,10,FALSE)</f>
        <v>795</v>
      </c>
      <c r="F73" s="52">
        <f>VLOOKUP($A$2,'Table 11'!$A$26:$L$44,10,FALSE)</f>
        <v>750</v>
      </c>
      <c r="G73" s="52">
        <f>VLOOKUP($A$2,'Table 12'!$A$26:$L$44,10,FALSE)</f>
        <v>850</v>
      </c>
      <c r="H73" s="53">
        <f>VLOOKUP($A$2,'Table 13'!$A$26:$L$44,10,FALSE)</f>
        <v>800</v>
      </c>
      <c r="I73" s="140" t="s">
        <v>26</v>
      </c>
      <c r="J73" s="64">
        <f t="shared" si="6"/>
        <v>3.4482758620689724E-2</v>
      </c>
      <c r="K73" s="64">
        <f t="shared" si="6"/>
        <v>0</v>
      </c>
      <c r="L73" s="64">
        <f t="shared" si="6"/>
        <v>6.0000000000000053E-2</v>
      </c>
      <c r="M73" s="64">
        <f t="shared" si="6"/>
        <v>-5.6603773584905648E-2</v>
      </c>
      <c r="N73" s="64">
        <f t="shared" si="6"/>
        <v>0.1333333333333333</v>
      </c>
      <c r="O73" s="64">
        <f t="shared" si="6"/>
        <v>-5.8823529411764719E-2</v>
      </c>
      <c r="P73" s="119">
        <f t="shared" ref="P73:P75" si="7">H73/B73-1</f>
        <v>0.10344827586206895</v>
      </c>
      <c r="R73" s="136"/>
      <c r="S73" s="136"/>
      <c r="T73" s="136"/>
      <c r="U73" s="136"/>
      <c r="V73" s="136"/>
      <c r="W73" s="136"/>
    </row>
    <row r="74" spans="1:23" x14ac:dyDescent="0.2">
      <c r="A74" s="62" t="s">
        <v>27</v>
      </c>
      <c r="B74" s="52">
        <f>VLOOKUP($A$2,'Table 7'!$A$26:$L$44,11,FALSE)</f>
        <v>758.06</v>
      </c>
      <c r="C74" s="52">
        <f>VLOOKUP($A$2,'Table 8'!$A$26:$L$44,11,FALSE)</f>
        <v>788.66</v>
      </c>
      <c r="D74" s="52">
        <f>VLOOKUP($A$2,'Table 9'!$A$26:$L$44,11,FALSE)</f>
        <v>816.47</v>
      </c>
      <c r="E74" s="52">
        <f>VLOOKUP($A$2,'Table 10'!$A$26:$L$44,11,FALSE)</f>
        <v>834.36</v>
      </c>
      <c r="F74" s="52">
        <f>VLOOKUP($A$2,'Table 11'!$A$26:$L$44,11,FALSE)</f>
        <v>840.12</v>
      </c>
      <c r="G74" s="52">
        <f>VLOOKUP($A$2,'Table 12'!$A$26:$L$44,11,FALSE)</f>
        <v>871.69</v>
      </c>
      <c r="H74" s="53">
        <f>VLOOKUP($A$2,'Table 13'!$A$26:$L$44,11,FALSE)</f>
        <v>907.52</v>
      </c>
      <c r="I74" s="171" t="s">
        <v>27</v>
      </c>
      <c r="J74" s="64">
        <f t="shared" si="6"/>
        <v>4.0366197926285485E-2</v>
      </c>
      <c r="K74" s="64">
        <f t="shared" si="6"/>
        <v>3.5262343722263223E-2</v>
      </c>
      <c r="L74" s="64">
        <f t="shared" si="6"/>
        <v>2.1911399071613102E-2</v>
      </c>
      <c r="M74" s="64">
        <f t="shared" si="6"/>
        <v>6.9034948942903185E-3</v>
      </c>
      <c r="N74" s="64">
        <f t="shared" si="6"/>
        <v>3.7577965052611573E-2</v>
      </c>
      <c r="O74" s="64">
        <f t="shared" si="6"/>
        <v>4.1104062223955573E-2</v>
      </c>
      <c r="P74" s="119">
        <f t="shared" si="7"/>
        <v>0.19716117457721039</v>
      </c>
    </row>
    <row r="75" spans="1:23" x14ac:dyDescent="0.2">
      <c r="A75" s="61" t="s">
        <v>28</v>
      </c>
      <c r="B75" s="52">
        <f>VLOOKUP($A$2,'Table 7'!$A$26:$L$44,12,FALSE)</f>
        <v>850</v>
      </c>
      <c r="C75" s="52">
        <f>VLOOKUP($A$2,'Table 8'!$A$26:$L$44,12,FALSE)</f>
        <v>875</v>
      </c>
      <c r="D75" s="52">
        <f>VLOOKUP($A$2,'Table 9'!$A$26:$L$44,12,FALSE)</f>
        <v>900</v>
      </c>
      <c r="E75" s="52">
        <f>VLOOKUP($A$2,'Table 10'!$A$26:$L$44,12,FALSE)</f>
        <v>900</v>
      </c>
      <c r="F75" s="52">
        <f>VLOOKUP($A$2,'Table 11'!$A$26:$L$44,12,FALSE)</f>
        <v>1000</v>
      </c>
      <c r="G75" s="52">
        <f>VLOOKUP($A$2,'Table 12'!$A$26:$L$44,12,FALSE)</f>
        <v>995</v>
      </c>
      <c r="H75" s="53">
        <f>VLOOKUP($A$2,'Table 13'!$A$26:$L$44,12,FALSE)</f>
        <v>975</v>
      </c>
      <c r="I75" s="140" t="s">
        <v>28</v>
      </c>
      <c r="J75" s="64">
        <f t="shared" si="6"/>
        <v>2.9411764705882248E-2</v>
      </c>
      <c r="K75" s="64">
        <f t="shared" si="6"/>
        <v>2.857142857142847E-2</v>
      </c>
      <c r="L75" s="64">
        <f t="shared" si="6"/>
        <v>0</v>
      </c>
      <c r="M75" s="64">
        <f t="shared" si="6"/>
        <v>0.11111111111111116</v>
      </c>
      <c r="N75" s="64">
        <f t="shared" si="6"/>
        <v>-5.0000000000000044E-3</v>
      </c>
      <c r="O75" s="64">
        <f t="shared" si="6"/>
        <v>-2.010050251256279E-2</v>
      </c>
      <c r="P75" s="119">
        <f t="shared" si="7"/>
        <v>0.14705882352941169</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280</v>
      </c>
      <c r="C94" s="52">
        <f>VLOOKUP($A$2,'Table 8'!$A$47:$F$65,3,FALSE)</f>
        <v>274</v>
      </c>
      <c r="D94" s="52">
        <f>VLOOKUP($A$2,'Table 9'!$A$47:$F$65,3,FALSE)</f>
        <v>273</v>
      </c>
      <c r="E94" s="52">
        <f>VLOOKUP($A$2,'Table 10'!$A$47:$F$65,3,FALSE)</f>
        <v>260</v>
      </c>
      <c r="F94" s="52">
        <f>VLOOKUP($A$2,'Table 11'!$A$47:$F$65,3,FALSE)</f>
        <v>260</v>
      </c>
      <c r="G94" s="52">
        <f>VLOOKUP($A$2,'Table 12'!$A$47:$F$65,3,FALSE)</f>
        <v>275</v>
      </c>
      <c r="H94" s="53">
        <f>VLOOKUP($A$2,'Table 13'!$A$47:$F$65,3,FALSE)</f>
        <v>275</v>
      </c>
      <c r="I94" s="140" t="s">
        <v>25</v>
      </c>
      <c r="J94" s="64">
        <f t="shared" ref="J94:O97" si="8">C94/B94-1</f>
        <v>-2.1428571428571463E-2</v>
      </c>
      <c r="K94" s="64">
        <f t="shared" si="8"/>
        <v>-3.6496350364964014E-3</v>
      </c>
      <c r="L94" s="64">
        <f t="shared" si="8"/>
        <v>-4.7619047619047672E-2</v>
      </c>
      <c r="M94" s="64">
        <f t="shared" si="8"/>
        <v>0</v>
      </c>
      <c r="N94" s="64">
        <f t="shared" si="8"/>
        <v>5.7692307692307709E-2</v>
      </c>
      <c r="O94" s="64">
        <f>H94/G94-1</f>
        <v>0</v>
      </c>
      <c r="P94" s="119">
        <f>H94/B94-1</f>
        <v>-1.7857142857142905E-2</v>
      </c>
    </row>
    <row r="95" spans="1:16" x14ac:dyDescent="0.2">
      <c r="A95" s="61" t="s">
        <v>26</v>
      </c>
      <c r="B95" s="52">
        <f>VLOOKUP($A$2,'Table 7'!$A$47:$F$65,4,FALSE)</f>
        <v>300</v>
      </c>
      <c r="C95" s="52">
        <f>VLOOKUP($A$2,'Table 8'!$A$47:$F$65,4,FALSE)</f>
        <v>298</v>
      </c>
      <c r="D95" s="52">
        <f>VLOOKUP($A$2,'Table 9'!$A$47:$F$65,4,FALSE)</f>
        <v>300</v>
      </c>
      <c r="E95" s="52">
        <f>VLOOKUP($A$2,'Table 10'!$A$47:$F$65,4,FALSE)</f>
        <v>286.5</v>
      </c>
      <c r="F95" s="52">
        <f>VLOOKUP($A$2,'Table 11'!$A$47:$F$65,4,FALSE)</f>
        <v>276.66000000000003</v>
      </c>
      <c r="G95" s="52">
        <f>VLOOKUP($A$2,'Table 12'!$A$47:$F$65,4,FALSE)</f>
        <v>300</v>
      </c>
      <c r="H95" s="53">
        <f>VLOOKUP($A$2,'Table 13'!$A$47:$F$65,4,FALSE)</f>
        <v>325.89</v>
      </c>
      <c r="I95" s="140" t="s">
        <v>26</v>
      </c>
      <c r="J95" s="64">
        <f t="shared" si="8"/>
        <v>-6.6666666666667096E-3</v>
      </c>
      <c r="K95" s="64">
        <f t="shared" si="8"/>
        <v>6.7114093959732557E-3</v>
      </c>
      <c r="L95" s="64">
        <f t="shared" si="8"/>
        <v>-4.500000000000004E-2</v>
      </c>
      <c r="M95" s="64">
        <f t="shared" si="8"/>
        <v>-3.4345549738219794E-2</v>
      </c>
      <c r="N95" s="64">
        <f t="shared" si="8"/>
        <v>8.4363478638039391E-2</v>
      </c>
      <c r="O95" s="64">
        <f t="shared" si="8"/>
        <v>8.6300000000000043E-2</v>
      </c>
      <c r="P95" s="119">
        <f t="shared" ref="P95:P97" si="9">H95/B95-1</f>
        <v>8.6300000000000043E-2</v>
      </c>
    </row>
    <row r="96" spans="1:16" x14ac:dyDescent="0.2">
      <c r="A96" s="62" t="s">
        <v>27</v>
      </c>
      <c r="B96" s="52">
        <f>VLOOKUP($A$2,'Table 7'!$A$47:$F$65,5,FALSE)</f>
        <v>301.7</v>
      </c>
      <c r="C96" s="52">
        <f>VLOOKUP($A$2,'Table 8'!$A$47:$F$65,5,FALSE)</f>
        <v>300.68</v>
      </c>
      <c r="D96" s="52">
        <f>VLOOKUP($A$2,'Table 9'!$A$47:$F$65,5,FALSE)</f>
        <v>301.73</v>
      </c>
      <c r="E96" s="52">
        <f>VLOOKUP($A$2,'Table 10'!$A$47:$F$65,5,FALSE)</f>
        <v>301.14999999999998</v>
      </c>
      <c r="F96" s="52">
        <f>VLOOKUP($A$2,'Table 11'!$A$47:$F$65,5,FALSE)</f>
        <v>289.5</v>
      </c>
      <c r="G96" s="52">
        <f>VLOOKUP($A$2,'Table 12'!$A$47:$F$65,5,FALSE)</f>
        <v>304.35000000000002</v>
      </c>
      <c r="H96" s="53">
        <f>VLOOKUP($A$2,'Table 13'!$A$47:$F$65,5,FALSE)</f>
        <v>335.13</v>
      </c>
      <c r="I96" s="171" t="s">
        <v>27</v>
      </c>
      <c r="J96" s="64">
        <f t="shared" si="8"/>
        <v>-3.3808418959230258E-3</v>
      </c>
      <c r="K96" s="64">
        <f t="shared" si="8"/>
        <v>3.4920846082213686E-3</v>
      </c>
      <c r="L96" s="64">
        <f t="shared" si="8"/>
        <v>-1.9222483677461266E-3</v>
      </c>
      <c r="M96" s="64">
        <f t="shared" si="8"/>
        <v>-3.8685040677403193E-2</v>
      </c>
      <c r="N96" s="64">
        <f t="shared" si="8"/>
        <v>5.1295336787564816E-2</v>
      </c>
      <c r="O96" s="64">
        <f t="shared" si="8"/>
        <v>0.10113356333169032</v>
      </c>
      <c r="P96" s="119">
        <f t="shared" si="9"/>
        <v>0.11080543586344049</v>
      </c>
    </row>
    <row r="97" spans="1:16" x14ac:dyDescent="0.2">
      <c r="A97" s="61" t="s">
        <v>28</v>
      </c>
      <c r="B97" s="52">
        <f>VLOOKUP($A$2,'Table 7'!$A$47:$F$65,6,FALSE)</f>
        <v>324</v>
      </c>
      <c r="C97" s="52">
        <f>VLOOKUP($A$2,'Table 8'!$A$47:$F$65,6,FALSE)</f>
        <v>324</v>
      </c>
      <c r="D97" s="52">
        <f>VLOOKUP($A$2,'Table 9'!$A$47:$F$65,6,FALSE)</f>
        <v>325</v>
      </c>
      <c r="E97" s="52">
        <f>VLOOKUP($A$2,'Table 10'!$A$47:$F$65,6,FALSE)</f>
        <v>325</v>
      </c>
      <c r="F97" s="52">
        <f>VLOOKUP($A$2,'Table 11'!$A$47:$F$65,6,FALSE)</f>
        <v>315</v>
      </c>
      <c r="G97" s="52">
        <f>VLOOKUP($A$2,'Table 12'!$A$47:$F$65,6,FALSE)</f>
        <v>333</v>
      </c>
      <c r="H97" s="53">
        <f>VLOOKUP($A$2,'Table 13'!$A$47:$F$65,6,FALSE)</f>
        <v>359.52</v>
      </c>
      <c r="I97" s="140" t="s">
        <v>28</v>
      </c>
      <c r="J97" s="64">
        <f t="shared" si="8"/>
        <v>0</v>
      </c>
      <c r="K97" s="64">
        <f t="shared" si="8"/>
        <v>3.0864197530864335E-3</v>
      </c>
      <c r="L97" s="64">
        <f t="shared" si="8"/>
        <v>0</v>
      </c>
      <c r="M97" s="64">
        <f t="shared" si="8"/>
        <v>-3.0769230769230771E-2</v>
      </c>
      <c r="N97" s="64">
        <f t="shared" si="8"/>
        <v>5.7142857142857162E-2</v>
      </c>
      <c r="O97" s="64">
        <f t="shared" si="8"/>
        <v>7.9639639639639492E-2</v>
      </c>
      <c r="P97" s="119">
        <f t="shared" si="9"/>
        <v>0.10962962962962952</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301.7</v>
      </c>
      <c r="C118" s="52">
        <f t="shared" si="10"/>
        <v>300.68</v>
      </c>
      <c r="D118" s="52">
        <f t="shared" si="10"/>
        <v>301.73</v>
      </c>
      <c r="E118" s="52">
        <f t="shared" si="10"/>
        <v>301.14999999999998</v>
      </c>
      <c r="F118" s="52">
        <f t="shared" si="10"/>
        <v>289.5</v>
      </c>
      <c r="G118" s="52">
        <f t="shared" si="10"/>
        <v>304.35000000000002</v>
      </c>
      <c r="H118" s="52">
        <f t="shared" si="10"/>
        <v>335.13</v>
      </c>
      <c r="I118" s="16" t="s">
        <v>57</v>
      </c>
      <c r="J118" s="52">
        <f t="shared" ref="J118:N118" si="11">B95</f>
        <v>300</v>
      </c>
      <c r="K118" s="52">
        <f t="shared" si="11"/>
        <v>298</v>
      </c>
      <c r="L118" s="52">
        <f t="shared" si="11"/>
        <v>300</v>
      </c>
      <c r="M118" s="52">
        <f t="shared" si="11"/>
        <v>286.5</v>
      </c>
      <c r="N118" s="52">
        <f t="shared" si="11"/>
        <v>276.66000000000003</v>
      </c>
      <c r="O118" s="52">
        <f>G95</f>
        <v>300</v>
      </c>
      <c r="P118" s="53">
        <f>H95</f>
        <v>325.89</v>
      </c>
    </row>
    <row r="119" spans="1:16" x14ac:dyDescent="0.2">
      <c r="A119" s="13" t="s">
        <v>53</v>
      </c>
      <c r="B119" s="52">
        <f t="shared" ref="B119:H119" si="12">B8</f>
        <v>375.42</v>
      </c>
      <c r="C119" s="52">
        <f t="shared" si="12"/>
        <v>378.48</v>
      </c>
      <c r="D119" s="52">
        <f t="shared" si="12"/>
        <v>365.01</v>
      </c>
      <c r="E119" s="52">
        <f t="shared" si="12"/>
        <v>369.38</v>
      </c>
      <c r="F119" s="52">
        <f t="shared" si="12"/>
        <v>364.83</v>
      </c>
      <c r="G119" s="52">
        <f t="shared" si="12"/>
        <v>362.86</v>
      </c>
      <c r="H119" s="52">
        <f t="shared" si="12"/>
        <v>366.26</v>
      </c>
      <c r="I119" s="16" t="s">
        <v>53</v>
      </c>
      <c r="J119" s="52">
        <f t="shared" ref="J119:N119" si="13">B7</f>
        <v>375</v>
      </c>
      <c r="K119" s="52">
        <f t="shared" si="13"/>
        <v>375</v>
      </c>
      <c r="L119" s="52">
        <f t="shared" si="13"/>
        <v>350</v>
      </c>
      <c r="M119" s="52">
        <f t="shared" si="13"/>
        <v>360</v>
      </c>
      <c r="N119" s="52">
        <f t="shared" si="13"/>
        <v>360</v>
      </c>
      <c r="O119" s="52">
        <f>G7</f>
        <v>350</v>
      </c>
      <c r="P119" s="53">
        <f>H7</f>
        <v>350</v>
      </c>
    </row>
    <row r="120" spans="1:16" x14ac:dyDescent="0.2">
      <c r="A120" s="13" t="s">
        <v>54</v>
      </c>
      <c r="B120" s="52">
        <f t="shared" ref="B120:H120" si="14">B30</f>
        <v>464.47</v>
      </c>
      <c r="C120" s="52">
        <f t="shared" si="14"/>
        <v>469.47</v>
      </c>
      <c r="D120" s="52">
        <f t="shared" si="14"/>
        <v>459.24</v>
      </c>
      <c r="E120" s="52">
        <f t="shared" si="14"/>
        <v>469.51</v>
      </c>
      <c r="F120" s="52">
        <f t="shared" si="14"/>
        <v>460.9</v>
      </c>
      <c r="G120" s="52">
        <f t="shared" si="14"/>
        <v>460.63</v>
      </c>
      <c r="H120" s="52">
        <f t="shared" si="14"/>
        <v>463.38</v>
      </c>
      <c r="I120" s="16" t="s">
        <v>54</v>
      </c>
      <c r="J120" s="52">
        <f t="shared" ref="J120:N120" si="15">B29</f>
        <v>450</v>
      </c>
      <c r="K120" s="52">
        <f t="shared" si="15"/>
        <v>450</v>
      </c>
      <c r="L120" s="52">
        <f t="shared" si="15"/>
        <v>450</v>
      </c>
      <c r="M120" s="52">
        <f t="shared" si="15"/>
        <v>450</v>
      </c>
      <c r="N120" s="52">
        <f t="shared" si="15"/>
        <v>450</v>
      </c>
      <c r="O120" s="52">
        <f>G29</f>
        <v>450</v>
      </c>
      <c r="P120" s="53">
        <f>H29</f>
        <v>450</v>
      </c>
    </row>
    <row r="121" spans="1:16" x14ac:dyDescent="0.2">
      <c r="A121" s="13" t="s">
        <v>55</v>
      </c>
      <c r="B121" s="52">
        <f t="shared" ref="B121:H121" si="16">B52</f>
        <v>556.1</v>
      </c>
      <c r="C121" s="52">
        <f t="shared" si="16"/>
        <v>569.88</v>
      </c>
      <c r="D121" s="52">
        <f t="shared" si="16"/>
        <v>576.09</v>
      </c>
      <c r="E121" s="52">
        <f t="shared" si="16"/>
        <v>574.91</v>
      </c>
      <c r="F121" s="52">
        <f t="shared" si="16"/>
        <v>568.83000000000004</v>
      </c>
      <c r="G121" s="52">
        <f t="shared" si="16"/>
        <v>568.07000000000005</v>
      </c>
      <c r="H121" s="52">
        <f t="shared" si="16"/>
        <v>578.84</v>
      </c>
      <c r="I121" s="16" t="s">
        <v>55</v>
      </c>
      <c r="J121" s="52">
        <f t="shared" ref="J121:N121" si="17">B51</f>
        <v>545</v>
      </c>
      <c r="K121" s="52">
        <f t="shared" si="17"/>
        <v>550</v>
      </c>
      <c r="L121" s="52">
        <f t="shared" si="17"/>
        <v>550</v>
      </c>
      <c r="M121" s="52">
        <f t="shared" si="17"/>
        <v>550</v>
      </c>
      <c r="N121" s="52">
        <f t="shared" si="17"/>
        <v>550</v>
      </c>
      <c r="O121" s="52">
        <f>G51</f>
        <v>525</v>
      </c>
      <c r="P121" s="53">
        <f>H51</f>
        <v>550</v>
      </c>
    </row>
    <row r="122" spans="1:16" x14ac:dyDescent="0.2">
      <c r="A122" s="13" t="s">
        <v>56</v>
      </c>
      <c r="B122" s="52">
        <f t="shared" ref="B122:H122" si="18">B74</f>
        <v>758.06</v>
      </c>
      <c r="C122" s="52">
        <f t="shared" si="18"/>
        <v>788.66</v>
      </c>
      <c r="D122" s="52">
        <f t="shared" si="18"/>
        <v>816.47</v>
      </c>
      <c r="E122" s="52">
        <f t="shared" si="18"/>
        <v>834.36</v>
      </c>
      <c r="F122" s="52">
        <f t="shared" si="18"/>
        <v>840.12</v>
      </c>
      <c r="G122" s="52">
        <f t="shared" si="18"/>
        <v>871.69</v>
      </c>
      <c r="H122" s="52">
        <f t="shared" si="18"/>
        <v>907.52</v>
      </c>
      <c r="I122" s="16" t="s">
        <v>56</v>
      </c>
      <c r="J122" s="52">
        <f t="shared" ref="J122:N122" si="19">B73</f>
        <v>725</v>
      </c>
      <c r="K122" s="52">
        <f t="shared" si="19"/>
        <v>750</v>
      </c>
      <c r="L122" s="52">
        <f t="shared" si="19"/>
        <v>750</v>
      </c>
      <c r="M122" s="52">
        <f t="shared" si="19"/>
        <v>795</v>
      </c>
      <c r="N122" s="52">
        <f t="shared" si="19"/>
        <v>750</v>
      </c>
      <c r="O122" s="52">
        <f>G73</f>
        <v>850</v>
      </c>
      <c r="P122" s="53">
        <f>H73</f>
        <v>800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359</v>
      </c>
      <c r="C142" s="52">
        <f>VLOOKUP($A$2,'Table 8'!$A$5:$L$23,2,FALSE)</f>
        <v>354</v>
      </c>
      <c r="D142" s="52">
        <f>VLOOKUP($A$2,'Table 9'!$A$5:$L$23,2,FALSE)</f>
        <v>284</v>
      </c>
      <c r="E142" s="52">
        <f>VLOOKUP($A$2,'Table 10'!$A$5:$L$23,2,FALSE)</f>
        <v>201</v>
      </c>
      <c r="F142" s="52">
        <f>VLOOKUP($A$2,'Table 11'!$A$5:$L$23,2,FALSE)</f>
        <v>206</v>
      </c>
      <c r="G142" s="52">
        <f>VLOOKUP($A$2,'Table 12'!$A$5:$L$23,2,FALSE)</f>
        <v>286</v>
      </c>
      <c r="H142" s="52">
        <f>VLOOKUP($A$2,'Table 13'!$A$5:$L$23,2,FALSE)</f>
        <v>288</v>
      </c>
      <c r="I142" s="16" t="s">
        <v>53</v>
      </c>
      <c r="J142" s="72">
        <f>B142/SUM(B$142:B$146)</f>
        <v>0.21561561561561562</v>
      </c>
      <c r="K142" s="72">
        <f t="shared" ref="K142:N146" si="20">C142/SUM(C$142:C$146)</f>
        <v>0.20689655172413793</v>
      </c>
      <c r="L142" s="72">
        <f t="shared" si="20"/>
        <v>0.199438202247191</v>
      </c>
      <c r="M142" s="72">
        <f t="shared" si="20"/>
        <v>0.14398280802292263</v>
      </c>
      <c r="N142" s="72">
        <f t="shared" si="20"/>
        <v>0.14949201741654572</v>
      </c>
      <c r="O142" s="72">
        <f t="shared" ref="O142:P146" si="21">G142/SUM(G$142:G$146)</f>
        <v>0.17964824120603015</v>
      </c>
      <c r="P142" s="174">
        <f t="shared" si="21"/>
        <v>0.18449711723254325</v>
      </c>
    </row>
    <row r="143" spans="1:16" x14ac:dyDescent="0.2">
      <c r="A143" s="13" t="s">
        <v>54</v>
      </c>
      <c r="B143" s="52">
        <f>VLOOKUP($A$2,'Table 7'!$A$5:$L$23,8,FALSE)</f>
        <v>759</v>
      </c>
      <c r="C143" s="52">
        <f>VLOOKUP($A$2,'Table 8'!$A$5:$L$23,8,FALSE)</f>
        <v>737</v>
      </c>
      <c r="D143" s="52">
        <f>VLOOKUP($A$2,'Table 9'!$A$5:$L$23,8,FALSE)</f>
        <v>607</v>
      </c>
      <c r="E143" s="52">
        <f>VLOOKUP($A$2,'Table 10'!$A$5:$L$23,8,FALSE)</f>
        <v>592</v>
      </c>
      <c r="F143" s="52">
        <f>VLOOKUP($A$2,'Table 11'!$A$5:$L$23,8,FALSE)</f>
        <v>604</v>
      </c>
      <c r="G143" s="52">
        <f>VLOOKUP($A$2,'Table 12'!$A$5:$L$23,8,FALSE)</f>
        <v>681</v>
      </c>
      <c r="H143" s="52">
        <f>VLOOKUP($A$2,'Table 13'!$A$5:$L$23,8,FALSE)</f>
        <v>716</v>
      </c>
      <c r="I143" s="16" t="s">
        <v>54</v>
      </c>
      <c r="J143" s="72">
        <f>B143/SUM(B$142:B$146)</f>
        <v>0.45585585585585586</v>
      </c>
      <c r="K143" s="72">
        <f t="shared" si="20"/>
        <v>0.43074225599064875</v>
      </c>
      <c r="L143" s="72">
        <f t="shared" si="20"/>
        <v>0.4262640449438202</v>
      </c>
      <c r="M143" s="72">
        <f t="shared" si="20"/>
        <v>0.42406876790830944</v>
      </c>
      <c r="N143" s="72">
        <f t="shared" si="20"/>
        <v>0.43831640058055155</v>
      </c>
      <c r="O143" s="72">
        <f t="shared" si="21"/>
        <v>0.42776381909547739</v>
      </c>
      <c r="P143" s="174">
        <f t="shared" si="21"/>
        <v>0.458680333119795</v>
      </c>
    </row>
    <row r="144" spans="1:16" x14ac:dyDescent="0.2">
      <c r="A144" s="13" t="s">
        <v>55</v>
      </c>
      <c r="B144" s="52">
        <f>VLOOKUP($A$2,'Table 7'!$A$26:$L$44,2,FALSE)</f>
        <v>390</v>
      </c>
      <c r="C144" s="52">
        <f>VLOOKUP($A$2,'Table 8'!$A$26:$L$44,2,FALSE)</f>
        <v>417</v>
      </c>
      <c r="D144" s="52">
        <f>VLOOKUP($A$2,'Table 9'!$A$26:$L$44,2,FALSE)</f>
        <v>328</v>
      </c>
      <c r="E144" s="52">
        <f>VLOOKUP($A$2,'Table 10'!$A$26:$L$44,2,FALSE)</f>
        <v>347</v>
      </c>
      <c r="F144" s="52">
        <f>VLOOKUP($A$2,'Table 11'!$A$26:$L$44,2,FALSE)</f>
        <v>346</v>
      </c>
      <c r="G144" s="52">
        <f>VLOOKUP($A$2,'Table 12'!$A$26:$L$44,2,FALSE)</f>
        <v>380</v>
      </c>
      <c r="H144" s="52">
        <f>VLOOKUP($A$2,'Table 13'!$A$26:$L$44,2,FALSE)</f>
        <v>341</v>
      </c>
      <c r="I144" s="16" t="s">
        <v>55</v>
      </c>
      <c r="J144" s="72">
        <f>B144/SUM(B$142:B$146)</f>
        <v>0.23423423423423423</v>
      </c>
      <c r="K144" s="72">
        <f t="shared" si="20"/>
        <v>0.24371712448860317</v>
      </c>
      <c r="L144" s="72">
        <f t="shared" si="20"/>
        <v>0.2303370786516854</v>
      </c>
      <c r="M144" s="72">
        <f t="shared" si="20"/>
        <v>0.24856733524355301</v>
      </c>
      <c r="N144" s="72">
        <f t="shared" si="20"/>
        <v>0.25108853410740201</v>
      </c>
      <c r="O144" s="72">
        <f t="shared" si="21"/>
        <v>0.23869346733668342</v>
      </c>
      <c r="P144" s="174">
        <f t="shared" si="21"/>
        <v>0.21844971172325434</v>
      </c>
    </row>
    <row r="145" spans="1:16" x14ac:dyDescent="0.2">
      <c r="A145" s="13" t="s">
        <v>56</v>
      </c>
      <c r="B145" s="52">
        <f>VLOOKUP($A$2,'Table 7'!$A$26:$L$44,8,FALSE)</f>
        <v>119</v>
      </c>
      <c r="C145" s="52">
        <f>VLOOKUP($A$2,'Table 8'!$A$26:$L$44,8,FALSE)</f>
        <v>136</v>
      </c>
      <c r="D145" s="52">
        <f>VLOOKUP($A$2,'Table 9'!$A$26:$L$44,8,FALSE)</f>
        <v>108</v>
      </c>
      <c r="E145" s="52">
        <f>VLOOKUP($A$2,'Table 10'!$A$26:$L$44,8,FALSE)</f>
        <v>136</v>
      </c>
      <c r="F145" s="52">
        <f>VLOOKUP($A$2,'Table 11'!$A$26:$L$44,8,FALSE)</f>
        <v>115</v>
      </c>
      <c r="G145" s="52">
        <f>VLOOKUP($A$2,'Table 12'!$A$26:$L$44,8,FALSE)</f>
        <v>106</v>
      </c>
      <c r="H145" s="52">
        <f>VLOOKUP($A$2,'Table 13'!$A$26:$L$44,8,FALSE)</f>
        <v>101</v>
      </c>
      <c r="I145" s="16" t="s">
        <v>56</v>
      </c>
      <c r="J145" s="72">
        <f>B145/SUM(B$142:B$146)</f>
        <v>7.1471471471471468E-2</v>
      </c>
      <c r="K145" s="72">
        <f t="shared" si="20"/>
        <v>7.9485680888369381E-2</v>
      </c>
      <c r="L145" s="72">
        <f t="shared" si="20"/>
        <v>7.5842696629213488E-2</v>
      </c>
      <c r="M145" s="72">
        <f t="shared" si="20"/>
        <v>9.7421203438395415E-2</v>
      </c>
      <c r="N145" s="72">
        <f t="shared" si="20"/>
        <v>8.3454281567489116E-2</v>
      </c>
      <c r="O145" s="72">
        <f t="shared" si="21"/>
        <v>6.6582914572864318E-2</v>
      </c>
      <c r="P145" s="174">
        <f t="shared" si="21"/>
        <v>6.4702114029468294E-2</v>
      </c>
    </row>
    <row r="146" spans="1:16" x14ac:dyDescent="0.2">
      <c r="A146" s="13" t="s">
        <v>57</v>
      </c>
      <c r="B146" s="52">
        <f>VLOOKUP($A$2,'Table 7'!$A$47:$L$65,2,FALSE)</f>
        <v>38</v>
      </c>
      <c r="C146" s="52">
        <f>VLOOKUP($A$2,'Table 8'!$A$47:$L$65,2,FALSE)</f>
        <v>67</v>
      </c>
      <c r="D146" s="52">
        <f>VLOOKUP($A$2,'Table 9'!$A$47:$L$65,2,FALSE)</f>
        <v>97</v>
      </c>
      <c r="E146" s="52">
        <f>VLOOKUP($A$2,'Table 10'!$A$47:$L$65,2,FALSE)</f>
        <v>120</v>
      </c>
      <c r="F146" s="52">
        <f>VLOOKUP($A$2,'Table 11'!$A$47:$L$65,2,FALSE)</f>
        <v>107</v>
      </c>
      <c r="G146" s="52">
        <f>VLOOKUP($A$2,'Table 12'!$A$47:$L$65,2,FALSE)</f>
        <v>139</v>
      </c>
      <c r="H146" s="52">
        <f>VLOOKUP($A$2,'Table 13'!$A$47:$L$65,2,FALSE)</f>
        <v>115</v>
      </c>
      <c r="I146" s="16" t="s">
        <v>57</v>
      </c>
      <c r="J146" s="72">
        <f>B146/SUM(B$142:B$146)</f>
        <v>2.2822822822822823E-2</v>
      </c>
      <c r="K146" s="72">
        <f t="shared" si="20"/>
        <v>3.9158386908240791E-2</v>
      </c>
      <c r="L146" s="72">
        <f t="shared" si="20"/>
        <v>6.8117977528089887E-2</v>
      </c>
      <c r="M146" s="72">
        <f t="shared" si="20"/>
        <v>8.5959885386819479E-2</v>
      </c>
      <c r="N146" s="72">
        <f t="shared" si="20"/>
        <v>7.7648766328011612E-2</v>
      </c>
      <c r="O146" s="72">
        <f t="shared" si="21"/>
        <v>8.7311557788944727E-2</v>
      </c>
      <c r="P146" s="174">
        <f t="shared" si="21"/>
        <v>7.3670723894939144E-2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24930"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24931"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24932"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24933"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W162"/>
  <sheetViews>
    <sheetView topLeftCell="A67" zoomScaleNormal="100" workbookViewId="0">
      <selection activeCell="Q53" sqref="Q53"/>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7</v>
      </c>
      <c r="B2" s="281"/>
      <c r="C2" s="282"/>
      <c r="D2" s="184"/>
      <c r="E2" s="185"/>
      <c r="F2" s="185"/>
      <c r="G2" s="185"/>
      <c r="H2" s="185"/>
      <c r="I2" s="187">
        <f>ROUND(MIN(J6:P9,J28:P31,J50:P53,J72:P75,J94:P97)-0.01,2)</f>
        <v>-0.06</v>
      </c>
      <c r="J2" s="188">
        <f>ROUND(MAX(J6:P9,J28:P31,J50:P53,J72:P75,J94:P97)+0.01,2)</f>
        <v>0.15</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325</v>
      </c>
      <c r="C6" s="142">
        <f>VLOOKUP($A$2,'Table 8'!$A$5:$L$23,3,FALSE)</f>
        <v>340</v>
      </c>
      <c r="D6" s="142">
        <f>VLOOKUP($A$2,'Table 9'!$A$5:$L$23,3,FALSE)</f>
        <v>350</v>
      </c>
      <c r="E6" s="142">
        <f>VLOOKUP($A$2,'Table 10'!$A$5:$L$23,3,FALSE)</f>
        <v>350</v>
      </c>
      <c r="F6" s="142">
        <f>VLOOKUP($A$2,'Table 11'!$A$5:$L$23,3,FALSE)</f>
        <v>350</v>
      </c>
      <c r="G6" s="142">
        <f>VLOOKUP($A$2,'Table 12'!$A$5:$L$23,3,FALSE)</f>
        <v>350</v>
      </c>
      <c r="H6" s="142">
        <f>VLOOKUP($A$2,'Table 13'!$A$5:$L$23,3,FALSE)</f>
        <v>369.35</v>
      </c>
      <c r="I6" s="61" t="s">
        <v>25</v>
      </c>
      <c r="J6" s="143">
        <f t="shared" ref="J6:O9" si="0">C6/B6-1</f>
        <v>4.6153846153846212E-2</v>
      </c>
      <c r="K6" s="143">
        <f t="shared" si="0"/>
        <v>2.9411764705882248E-2</v>
      </c>
      <c r="L6" s="143">
        <f t="shared" si="0"/>
        <v>0</v>
      </c>
      <c r="M6" s="143">
        <f t="shared" si="0"/>
        <v>0</v>
      </c>
      <c r="N6" s="143">
        <f t="shared" si="0"/>
        <v>0</v>
      </c>
      <c r="O6" s="143">
        <f>H6/G6-1</f>
        <v>5.5285714285714382E-2</v>
      </c>
      <c r="P6" s="169">
        <f>H6/B6-1</f>
        <v>0.13646153846153863</v>
      </c>
    </row>
    <row r="7" spans="1:16" x14ac:dyDescent="0.2">
      <c r="A7" s="61" t="s">
        <v>26</v>
      </c>
      <c r="B7" s="142">
        <f>VLOOKUP($A$2,'Table 7'!$A$5:$L$23,4,FALSE)</f>
        <v>360</v>
      </c>
      <c r="C7" s="142">
        <f>VLOOKUP($A$2,'Table 8'!$A$5:$L$23,4,FALSE)</f>
        <v>375</v>
      </c>
      <c r="D7" s="142">
        <f>VLOOKUP($A$2,'Table 9'!$A$5:$L$23,4,FALSE)</f>
        <v>370</v>
      </c>
      <c r="E7" s="142">
        <f>VLOOKUP($A$2,'Table 10'!$A$5:$L$23,4,FALSE)</f>
        <v>375</v>
      </c>
      <c r="F7" s="142">
        <f>VLOOKUP($A$2,'Table 11'!$A$5:$L$23,4,FALSE)</f>
        <v>375</v>
      </c>
      <c r="G7" s="142">
        <f>VLOOKUP($A$2,'Table 12'!$A$5:$L$23,4,FALSE)</f>
        <v>375</v>
      </c>
      <c r="H7" s="142">
        <f>VLOOKUP($A$2,'Table 13'!$A$5:$L$23,4,FALSE)</f>
        <v>380</v>
      </c>
      <c r="I7" s="61" t="s">
        <v>26</v>
      </c>
      <c r="J7" s="143">
        <f t="shared" si="0"/>
        <v>4.1666666666666741E-2</v>
      </c>
      <c r="K7" s="143">
        <f t="shared" si="0"/>
        <v>-1.3333333333333308E-2</v>
      </c>
      <c r="L7" s="143">
        <f t="shared" si="0"/>
        <v>1.3513513513513598E-2</v>
      </c>
      <c r="M7" s="143">
        <f t="shared" si="0"/>
        <v>0</v>
      </c>
      <c r="N7" s="143">
        <f t="shared" si="0"/>
        <v>0</v>
      </c>
      <c r="O7" s="143">
        <f t="shared" si="0"/>
        <v>1.3333333333333419E-2</v>
      </c>
      <c r="P7" s="169">
        <f t="shared" ref="P7:P9" si="1">H7/B7-1</f>
        <v>5.555555555555558E-2</v>
      </c>
    </row>
    <row r="8" spans="1:16" x14ac:dyDescent="0.2">
      <c r="A8" s="62" t="s">
        <v>27</v>
      </c>
      <c r="B8" s="142">
        <f>VLOOKUP($A$2,'Table 7'!$A$5:$L$23,5,FALSE)</f>
        <v>358.94</v>
      </c>
      <c r="C8" s="142">
        <f>VLOOKUP($A$2,'Table 8'!$A$5:$L$23,5,FALSE)</f>
        <v>367.22</v>
      </c>
      <c r="D8" s="142">
        <f>VLOOKUP($A$2,'Table 9'!$A$5:$L$23,5,FALSE)</f>
        <v>366.47</v>
      </c>
      <c r="E8" s="142">
        <f>VLOOKUP($A$2,'Table 10'!$A$5:$L$23,5,FALSE)</f>
        <v>374.15</v>
      </c>
      <c r="F8" s="142">
        <f>VLOOKUP($A$2,'Table 11'!$A$5:$L$23,5,FALSE)</f>
        <v>369.27</v>
      </c>
      <c r="G8" s="142">
        <f>VLOOKUP($A$2,'Table 12'!$A$5:$L$23,5,FALSE)</f>
        <v>373.39</v>
      </c>
      <c r="H8" s="142">
        <f>VLOOKUP($A$2,'Table 13'!$A$5:$L$23,5,FALSE)</f>
        <v>384.25</v>
      </c>
      <c r="I8" s="62" t="s">
        <v>27</v>
      </c>
      <c r="J8" s="143">
        <f t="shared" si="0"/>
        <v>2.3067922215412207E-2</v>
      </c>
      <c r="K8" s="143">
        <f t="shared" si="0"/>
        <v>-2.0423724198028737E-3</v>
      </c>
      <c r="L8" s="143">
        <f t="shared" si="0"/>
        <v>2.0956694954566313E-2</v>
      </c>
      <c r="M8" s="143">
        <f t="shared" si="0"/>
        <v>-1.3042897233729756E-2</v>
      </c>
      <c r="N8" s="143">
        <f t="shared" si="0"/>
        <v>1.1157147886370344E-2</v>
      </c>
      <c r="O8" s="143">
        <f t="shared" si="0"/>
        <v>2.9084871046359151E-2</v>
      </c>
      <c r="P8" s="169">
        <f t="shared" si="1"/>
        <v>7.0513177689864648E-2</v>
      </c>
    </row>
    <row r="9" spans="1:16" x14ac:dyDescent="0.2">
      <c r="A9" s="61" t="s">
        <v>28</v>
      </c>
      <c r="B9" s="142">
        <f>VLOOKUP($A$2,'Table 7'!$A$5:$L$23,6,FALSE)</f>
        <v>390</v>
      </c>
      <c r="C9" s="142">
        <f>VLOOKUP($A$2,'Table 8'!$A$5:$L$23,6,FALSE)</f>
        <v>395</v>
      </c>
      <c r="D9" s="142">
        <f>VLOOKUP($A$2,'Table 9'!$A$5:$L$23,6,FALSE)</f>
        <v>395</v>
      </c>
      <c r="E9" s="142">
        <f>VLOOKUP($A$2,'Table 10'!$A$5:$L$23,6,FALSE)</f>
        <v>395</v>
      </c>
      <c r="F9" s="142">
        <f>VLOOKUP($A$2,'Table 11'!$A$5:$L$23,6,FALSE)</f>
        <v>390</v>
      </c>
      <c r="G9" s="142">
        <f>VLOOKUP($A$2,'Table 12'!$A$5:$L$23,6,FALSE)</f>
        <v>400</v>
      </c>
      <c r="H9" s="142">
        <f>VLOOKUP($A$2,'Table 13'!$A$5:$L$23,6,FALSE)</f>
        <v>400</v>
      </c>
      <c r="I9" s="61" t="s">
        <v>28</v>
      </c>
      <c r="J9" s="143">
        <f t="shared" si="0"/>
        <v>1.2820512820512775E-2</v>
      </c>
      <c r="K9" s="143">
        <f t="shared" si="0"/>
        <v>0</v>
      </c>
      <c r="L9" s="143">
        <f t="shared" si="0"/>
        <v>0</v>
      </c>
      <c r="M9" s="143">
        <f t="shared" si="0"/>
        <v>-1.2658227848101222E-2</v>
      </c>
      <c r="N9" s="143">
        <f t="shared" si="0"/>
        <v>2.564102564102555E-2</v>
      </c>
      <c r="O9" s="143">
        <f t="shared" si="0"/>
        <v>0</v>
      </c>
      <c r="P9" s="169">
        <f t="shared" si="1"/>
        <v>2.564102564102555E-2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400</v>
      </c>
      <c r="C28" s="142">
        <f>VLOOKUP($A$2,'Table 8'!$A$5:$L$23,9,FALSE)</f>
        <v>420</v>
      </c>
      <c r="D28" s="142">
        <f>VLOOKUP($A$2,'Table 9'!$A$5:$L$23,9,FALSE)</f>
        <v>420</v>
      </c>
      <c r="E28" s="142">
        <f>VLOOKUP($A$2,'Table 10'!$A$5:$L$23,9,FALSE)</f>
        <v>425</v>
      </c>
      <c r="F28" s="142">
        <f>VLOOKUP($A$2,'Table 11'!$A$5:$L$23,9,FALSE)</f>
        <v>410</v>
      </c>
      <c r="G28" s="140">
        <f>VLOOKUP($A$2,'Table 12'!$A$5:$L$23,9,FALSE)</f>
        <v>420</v>
      </c>
      <c r="H28" s="141">
        <f>VLOOKUP($A$2,'Table 13'!$A$5:$L$23,9,FALSE)</f>
        <v>420</v>
      </c>
      <c r="I28" s="140" t="s">
        <v>25</v>
      </c>
      <c r="J28" s="143">
        <f t="shared" ref="J28:N31" si="2">C28/B28-1</f>
        <v>5.0000000000000044E-2</v>
      </c>
      <c r="K28" s="143">
        <f t="shared" si="2"/>
        <v>0</v>
      </c>
      <c r="L28" s="143">
        <f t="shared" si="2"/>
        <v>1.1904761904761862E-2</v>
      </c>
      <c r="M28" s="143">
        <f t="shared" si="2"/>
        <v>-3.5294117647058809E-2</v>
      </c>
      <c r="N28" s="143">
        <f t="shared" si="2"/>
        <v>2.4390243902439046E-2</v>
      </c>
      <c r="O28" s="143">
        <f>H28/G28-1</f>
        <v>0</v>
      </c>
      <c r="P28" s="169">
        <f>H28/B28-1</f>
        <v>5.0000000000000044E-2</v>
      </c>
    </row>
    <row r="29" spans="1:16" x14ac:dyDescent="0.2">
      <c r="A29" s="61" t="s">
        <v>26</v>
      </c>
      <c r="B29" s="142">
        <f>VLOOKUP($A$2,'Table 7'!$A$5:$L$23,10,FALSE)</f>
        <v>430</v>
      </c>
      <c r="C29" s="142">
        <f>VLOOKUP($A$2,'Table 8'!$A$5:$L$23,10,FALSE)</f>
        <v>450</v>
      </c>
      <c r="D29" s="142">
        <f>VLOOKUP($A$2,'Table 9'!$A$5:$L$23,10,FALSE)</f>
        <v>450</v>
      </c>
      <c r="E29" s="142">
        <f>VLOOKUP($A$2,'Table 10'!$A$5:$L$23,10,FALSE)</f>
        <v>450</v>
      </c>
      <c r="F29" s="142">
        <f>VLOOKUP($A$2,'Table 11'!$A$5:$L$23,10,FALSE)</f>
        <v>450</v>
      </c>
      <c r="G29" s="142">
        <f>VLOOKUP($A$2,'Table 12'!$A$5:$L$23,10,FALSE)</f>
        <v>450</v>
      </c>
      <c r="H29" s="172">
        <f>VLOOKUP($A$2,'Table 13'!$A$5:$L$23,10,FALSE)</f>
        <v>450</v>
      </c>
      <c r="I29" s="140" t="s">
        <v>26</v>
      </c>
      <c r="J29" s="143">
        <f t="shared" si="2"/>
        <v>4.6511627906976827E-2</v>
      </c>
      <c r="K29" s="143">
        <f t="shared" si="2"/>
        <v>0</v>
      </c>
      <c r="L29" s="143">
        <f t="shared" si="2"/>
        <v>0</v>
      </c>
      <c r="M29" s="143">
        <f t="shared" si="2"/>
        <v>0</v>
      </c>
      <c r="N29" s="143">
        <f t="shared" si="2"/>
        <v>0</v>
      </c>
      <c r="O29" s="143">
        <f>H29/G29-1</f>
        <v>0</v>
      </c>
      <c r="P29" s="169">
        <f t="shared" ref="P29:P31" si="3">H29/B29-1</f>
        <v>4.6511627906976827E-2</v>
      </c>
    </row>
    <row r="30" spans="1:16" x14ac:dyDescent="0.2">
      <c r="A30" s="62" t="s">
        <v>27</v>
      </c>
      <c r="B30" s="142">
        <f>VLOOKUP($A$2,'Table 7'!$A$5:$L$23,11,FALSE)</f>
        <v>435.12</v>
      </c>
      <c r="C30" s="142">
        <f>VLOOKUP($A$2,'Table 8'!$A$5:$L$23,11,FALSE)</f>
        <v>444.21</v>
      </c>
      <c r="D30" s="142">
        <f>VLOOKUP($A$2,'Table 9'!$A$5:$L$23,11,FALSE)</f>
        <v>443.75</v>
      </c>
      <c r="E30" s="142">
        <f>VLOOKUP($A$2,'Table 10'!$A$5:$L$23,11,FALSE)</f>
        <v>444.46</v>
      </c>
      <c r="F30" s="142">
        <f>VLOOKUP($A$2,'Table 11'!$A$5:$L$23,11,FALSE)</f>
        <v>442.14</v>
      </c>
      <c r="G30" s="142">
        <f>VLOOKUP($A$2,'Table 12'!$A$5:$L$23,11,FALSE)</f>
        <v>446.25</v>
      </c>
      <c r="H30" s="172">
        <f>VLOOKUP($A$2,'Table 13'!$A$5:$L$23,11,FALSE)</f>
        <v>446.89</v>
      </c>
      <c r="I30" s="171" t="s">
        <v>27</v>
      </c>
      <c r="J30" s="143">
        <f t="shared" si="2"/>
        <v>2.0890788747931488E-2</v>
      </c>
      <c r="K30" s="143">
        <f t="shared" si="2"/>
        <v>-1.035546250647168E-3</v>
      </c>
      <c r="L30" s="143">
        <f t="shared" si="2"/>
        <v>1.6000000000000458E-3</v>
      </c>
      <c r="M30" s="143">
        <f t="shared" si="2"/>
        <v>-5.2198173063943143E-3</v>
      </c>
      <c r="N30" s="143">
        <f t="shared" si="2"/>
        <v>9.295698195141755E-3</v>
      </c>
      <c r="O30" s="143">
        <f>H30/G30-1</f>
        <v>1.4341736694678531E-3</v>
      </c>
      <c r="P30" s="169">
        <f t="shared" si="3"/>
        <v>2.7050009192866264E-2</v>
      </c>
    </row>
    <row r="31" spans="1:16" x14ac:dyDescent="0.2">
      <c r="A31" s="61" t="s">
        <v>28</v>
      </c>
      <c r="B31" s="142">
        <f>VLOOKUP($A$2,'Table 7'!$A$5:$L$23,12,FALSE)</f>
        <v>475</v>
      </c>
      <c r="C31" s="142">
        <f>VLOOKUP($A$2,'Table 8'!$A$5:$L$23,12,FALSE)</f>
        <v>475</v>
      </c>
      <c r="D31" s="142">
        <f>VLOOKUP($A$2,'Table 9'!$A$5:$L$23,12,FALSE)</f>
        <v>475</v>
      </c>
      <c r="E31" s="142">
        <f>VLOOKUP($A$2,'Table 10'!$A$5:$L$23,12,FALSE)</f>
        <v>475</v>
      </c>
      <c r="F31" s="142">
        <f>VLOOKUP($A$2,'Table 11'!$A$5:$L$23,12,FALSE)</f>
        <v>475</v>
      </c>
      <c r="G31" s="142">
        <f>VLOOKUP($A$2,'Table 12'!$A$5:$L$23,12,FALSE)</f>
        <v>475</v>
      </c>
      <c r="H31" s="172">
        <f>VLOOKUP($A$2,'Table 13'!$A$5:$L$23,12,FALSE)</f>
        <v>475</v>
      </c>
      <c r="I31" s="140" t="s">
        <v>28</v>
      </c>
      <c r="J31" s="143">
        <f t="shared" si="2"/>
        <v>0</v>
      </c>
      <c r="K31" s="143">
        <f t="shared" si="2"/>
        <v>0</v>
      </c>
      <c r="L31" s="143">
        <f t="shared" si="2"/>
        <v>0</v>
      </c>
      <c r="M31" s="143">
        <f t="shared" si="2"/>
        <v>0</v>
      </c>
      <c r="N31" s="143">
        <f t="shared" si="2"/>
        <v>0</v>
      </c>
      <c r="O31" s="143">
        <f>H31/G31-1</f>
        <v>0</v>
      </c>
      <c r="P31" s="169">
        <f t="shared" si="3"/>
        <v>0</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440</v>
      </c>
      <c r="C50" s="52">
        <f>VLOOKUP($A$2,'Table 8'!$A$26:$L$44,3,FALSE)</f>
        <v>450</v>
      </c>
      <c r="D50" s="52">
        <f>VLOOKUP($A$2,'Table 9'!$A$26:$L$44,3,FALSE)</f>
        <v>450</v>
      </c>
      <c r="E50" s="52">
        <f>VLOOKUP($A$2,'Table 10'!$A$26:$L$44,3,FALSE)</f>
        <v>475</v>
      </c>
      <c r="F50" s="52">
        <f>VLOOKUP($A$2,'Table 11'!$A$26:$L$44,3,FALSE)</f>
        <v>450</v>
      </c>
      <c r="G50" s="52">
        <f>VLOOKUP($A$2,'Table 12'!$A$26:$L$44,3,FALSE)</f>
        <v>450</v>
      </c>
      <c r="H50" s="53">
        <f>VLOOKUP($A$2,'Table 13'!$A$26:$L$44,3,FALSE)</f>
        <v>450</v>
      </c>
      <c r="I50" s="140" t="s">
        <v>25</v>
      </c>
      <c r="J50" s="64">
        <f t="shared" ref="J50:N53" si="4">C50/B50-1</f>
        <v>2.2727272727272707E-2</v>
      </c>
      <c r="K50" s="64">
        <f t="shared" si="4"/>
        <v>0</v>
      </c>
      <c r="L50" s="64">
        <f t="shared" si="4"/>
        <v>5.555555555555558E-2</v>
      </c>
      <c r="M50" s="64">
        <f t="shared" si="4"/>
        <v>-5.2631578947368474E-2</v>
      </c>
      <c r="N50" s="64">
        <f t="shared" si="4"/>
        <v>0</v>
      </c>
      <c r="O50" s="64">
        <f>H50/G50-1</f>
        <v>0</v>
      </c>
      <c r="P50" s="119">
        <f>H50/B50-1</f>
        <v>2.2727272727272707E-2</v>
      </c>
    </row>
    <row r="51" spans="1:16" x14ac:dyDescent="0.2">
      <c r="A51" s="61" t="s">
        <v>26</v>
      </c>
      <c r="B51" s="52">
        <f>VLOOKUP($A$2,'Table 7'!$A$26:$L$44,4,FALSE)</f>
        <v>485</v>
      </c>
      <c r="C51" s="52">
        <f>VLOOKUP($A$2,'Table 8'!$A$26:$L$44,4,FALSE)</f>
        <v>500</v>
      </c>
      <c r="D51" s="52">
        <f>VLOOKUP($A$2,'Table 9'!$A$26:$L$44,4,FALSE)</f>
        <v>500</v>
      </c>
      <c r="E51" s="52">
        <f>VLOOKUP($A$2,'Table 10'!$A$26:$L$44,4,FALSE)</f>
        <v>500</v>
      </c>
      <c r="F51" s="52">
        <f>VLOOKUP($A$2,'Table 11'!$A$26:$L$44,4,FALSE)</f>
        <v>500</v>
      </c>
      <c r="G51" s="52">
        <f>VLOOKUP($A$2,'Table 12'!$A$26:$L$44,4,FALSE)</f>
        <v>500</v>
      </c>
      <c r="H51" s="53">
        <f>VLOOKUP($A$2,'Table 13'!$A$26:$L$44,4,FALSE)</f>
        <v>500</v>
      </c>
      <c r="I51" s="140" t="s">
        <v>26</v>
      </c>
      <c r="J51" s="64">
        <f t="shared" si="4"/>
        <v>3.0927835051546282E-2</v>
      </c>
      <c r="K51" s="64">
        <f t="shared" si="4"/>
        <v>0</v>
      </c>
      <c r="L51" s="64">
        <f t="shared" si="4"/>
        <v>0</v>
      </c>
      <c r="M51" s="64">
        <f t="shared" si="4"/>
        <v>0</v>
      </c>
      <c r="N51" s="64">
        <f t="shared" si="4"/>
        <v>0</v>
      </c>
      <c r="O51" s="64">
        <f>H51/G51-1</f>
        <v>0</v>
      </c>
      <c r="P51" s="119">
        <f t="shared" ref="P51:P53" si="5">H51/B51-1</f>
        <v>3.0927835051546282E-2</v>
      </c>
    </row>
    <row r="52" spans="1:16" x14ac:dyDescent="0.2">
      <c r="A52" s="62" t="s">
        <v>27</v>
      </c>
      <c r="B52" s="52">
        <f>VLOOKUP($A$2,'Table 7'!$A$26:$L$44,5,FALSE)</f>
        <v>499.63</v>
      </c>
      <c r="C52" s="52">
        <f>VLOOKUP($A$2,'Table 8'!$A$26:$L$44,5,FALSE)</f>
        <v>509.58</v>
      </c>
      <c r="D52" s="52">
        <f>VLOOKUP($A$2,'Table 9'!$A$26:$L$44,5,FALSE)</f>
        <v>507.7</v>
      </c>
      <c r="E52" s="52">
        <f>VLOOKUP($A$2,'Table 10'!$A$26:$L$44,5,FALSE)</f>
        <v>508.44</v>
      </c>
      <c r="F52" s="52">
        <f>VLOOKUP($A$2,'Table 11'!$A$26:$L$44,5,FALSE)</f>
        <v>511.86</v>
      </c>
      <c r="G52" s="52">
        <f>VLOOKUP($A$2,'Table 12'!$A$26:$L$44,5,FALSE)</f>
        <v>505.94</v>
      </c>
      <c r="H52" s="53">
        <f>VLOOKUP($A$2,'Table 13'!$A$26:$L$44,5,FALSE)</f>
        <v>513.91</v>
      </c>
      <c r="I52" s="171" t="s">
        <v>27</v>
      </c>
      <c r="J52" s="64">
        <f t="shared" si="4"/>
        <v>1.9914736905309871E-2</v>
      </c>
      <c r="K52" s="64">
        <f t="shared" si="4"/>
        <v>-3.6893127673770509E-3</v>
      </c>
      <c r="L52" s="64">
        <f t="shared" si="4"/>
        <v>1.4575536734291461E-3</v>
      </c>
      <c r="M52" s="64">
        <f t="shared" si="4"/>
        <v>6.7264573991032695E-3</v>
      </c>
      <c r="N52" s="64">
        <f t="shared" si="4"/>
        <v>-1.1565662485836015E-2</v>
      </c>
      <c r="O52" s="64">
        <f>H52/G52-1</f>
        <v>1.5752856069889631E-2</v>
      </c>
      <c r="P52" s="119">
        <f t="shared" si="5"/>
        <v>2.8581150051037785E-2</v>
      </c>
    </row>
    <row r="53" spans="1:16" x14ac:dyDescent="0.2">
      <c r="A53" s="61" t="s">
        <v>28</v>
      </c>
      <c r="B53" s="52">
        <f>VLOOKUP($A$2,'Table 7'!$A$26:$L$44,6,FALSE)</f>
        <v>550</v>
      </c>
      <c r="C53" s="52">
        <f>VLOOKUP($A$2,'Table 8'!$A$26:$L$44,6,FALSE)</f>
        <v>560</v>
      </c>
      <c r="D53" s="52">
        <f>VLOOKUP($A$2,'Table 9'!$A$26:$L$44,6,FALSE)</f>
        <v>550</v>
      </c>
      <c r="E53" s="52">
        <f>VLOOKUP($A$2,'Table 10'!$A$26:$L$44,6,FALSE)</f>
        <v>550</v>
      </c>
      <c r="F53" s="52">
        <f>VLOOKUP($A$2,'Table 11'!$A$26:$L$44,6,FALSE)</f>
        <v>550</v>
      </c>
      <c r="G53" s="52">
        <f>VLOOKUP($A$2,'Table 12'!$A$26:$L$44,6,FALSE)</f>
        <v>550</v>
      </c>
      <c r="H53" s="53">
        <f>VLOOKUP($A$2,'Table 13'!$A$26:$L$44,6,FALSE)</f>
        <v>550</v>
      </c>
      <c r="I53" s="140" t="s">
        <v>28</v>
      </c>
      <c r="J53" s="64">
        <f t="shared" si="4"/>
        <v>1.8181818181818077E-2</v>
      </c>
      <c r="K53" s="64">
        <f t="shared" si="4"/>
        <v>-1.7857142857142905E-2</v>
      </c>
      <c r="L53" s="64">
        <f t="shared" si="4"/>
        <v>0</v>
      </c>
      <c r="M53" s="64">
        <f t="shared" si="4"/>
        <v>0</v>
      </c>
      <c r="N53" s="64">
        <f t="shared" si="4"/>
        <v>0</v>
      </c>
      <c r="O53" s="64">
        <f>H53/G53-1</f>
        <v>0</v>
      </c>
      <c r="P53" s="119">
        <f t="shared" si="5"/>
        <v>0</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500</v>
      </c>
      <c r="C72" s="52">
        <f>VLOOKUP($A$2,'Table 8'!$A$26:$L$44,9,FALSE)</f>
        <v>550</v>
      </c>
      <c r="D72" s="52">
        <f>VLOOKUP($A$2,'Table 9'!$A$26:$L$44,9,FALSE)</f>
        <v>545</v>
      </c>
      <c r="E72" s="52">
        <f>VLOOKUP($A$2,'Table 10'!$A$26:$L$44,9,FALSE)</f>
        <v>550</v>
      </c>
      <c r="F72" s="52">
        <f>VLOOKUP($A$2,'Table 11'!$A$26:$L$44,9,FALSE)</f>
        <v>550</v>
      </c>
      <c r="G72" s="52">
        <f>VLOOKUP($A$2,'Table 12'!$A$26:$L$44,9,FALSE)</f>
        <v>550</v>
      </c>
      <c r="H72" s="53">
        <f>VLOOKUP($A$2,'Table 13'!$A$26:$L$44,9,FALSE)</f>
        <v>550</v>
      </c>
      <c r="I72" s="140" t="s">
        <v>25</v>
      </c>
      <c r="J72" s="64">
        <f t="shared" ref="J72:O75" si="6">C72/B72-1</f>
        <v>0.10000000000000009</v>
      </c>
      <c r="K72" s="64">
        <f t="shared" si="6"/>
        <v>-9.0909090909090384E-3</v>
      </c>
      <c r="L72" s="64">
        <f t="shared" si="6"/>
        <v>9.1743119266054496E-3</v>
      </c>
      <c r="M72" s="64">
        <f t="shared" si="6"/>
        <v>0</v>
      </c>
      <c r="N72" s="64">
        <f t="shared" si="6"/>
        <v>0</v>
      </c>
      <c r="O72" s="64">
        <f>H72/G72-1</f>
        <v>0</v>
      </c>
      <c r="P72" s="119">
        <f>H72/B72-1</f>
        <v>0.10000000000000009</v>
      </c>
    </row>
    <row r="73" spans="1:23" x14ac:dyDescent="0.2">
      <c r="A73" s="61" t="s">
        <v>26</v>
      </c>
      <c r="B73" s="52">
        <f>VLOOKUP($A$2,'Table 7'!$A$26:$L$44,10,FALSE)</f>
        <v>600</v>
      </c>
      <c r="C73" s="52">
        <f>VLOOKUP($A$2,'Table 8'!$A$26:$L$44,10,FALSE)</f>
        <v>650</v>
      </c>
      <c r="D73" s="52">
        <f>VLOOKUP($A$2,'Table 9'!$A$26:$L$44,10,FALSE)</f>
        <v>622.5</v>
      </c>
      <c r="E73" s="52">
        <f>VLOOKUP($A$2,'Table 10'!$A$26:$L$44,10,FALSE)</f>
        <v>632.5</v>
      </c>
      <c r="F73" s="52">
        <f>VLOOKUP($A$2,'Table 11'!$A$26:$L$44,10,FALSE)</f>
        <v>650</v>
      </c>
      <c r="G73" s="52">
        <f>VLOOKUP($A$2,'Table 12'!$A$26:$L$44,10,FALSE)</f>
        <v>650</v>
      </c>
      <c r="H73" s="53">
        <f>VLOOKUP($A$2,'Table 13'!$A$26:$L$44,10,FALSE)</f>
        <v>650</v>
      </c>
      <c r="I73" s="140" t="s">
        <v>26</v>
      </c>
      <c r="J73" s="64">
        <f t="shared" si="6"/>
        <v>8.3333333333333259E-2</v>
      </c>
      <c r="K73" s="64">
        <f t="shared" si="6"/>
        <v>-4.2307692307692268E-2</v>
      </c>
      <c r="L73" s="64">
        <f t="shared" si="6"/>
        <v>1.6064257028112428E-2</v>
      </c>
      <c r="M73" s="64">
        <f t="shared" si="6"/>
        <v>2.7667984189723382E-2</v>
      </c>
      <c r="N73" s="64">
        <f t="shared" si="6"/>
        <v>0</v>
      </c>
      <c r="O73" s="64">
        <f t="shared" si="6"/>
        <v>0</v>
      </c>
      <c r="P73" s="119">
        <f t="shared" ref="P73:P75" si="7">H73/B73-1</f>
        <v>8.3333333333333259E-2</v>
      </c>
      <c r="R73" s="136"/>
      <c r="S73" s="136"/>
      <c r="T73" s="136"/>
      <c r="U73" s="136"/>
      <c r="V73" s="136"/>
      <c r="W73" s="136"/>
    </row>
    <row r="74" spans="1:23" x14ac:dyDescent="0.2">
      <c r="A74" s="62" t="s">
        <v>27</v>
      </c>
      <c r="B74" s="52">
        <f>VLOOKUP($A$2,'Table 7'!$A$26:$L$44,11,FALSE)</f>
        <v>620.08000000000004</v>
      </c>
      <c r="C74" s="52">
        <f>VLOOKUP($A$2,'Table 8'!$A$26:$L$44,11,FALSE)</f>
        <v>648.78</v>
      </c>
      <c r="D74" s="52">
        <f>VLOOKUP($A$2,'Table 9'!$A$26:$L$44,11,FALSE)</f>
        <v>632.94000000000005</v>
      </c>
      <c r="E74" s="52">
        <f>VLOOKUP($A$2,'Table 10'!$A$26:$L$44,11,FALSE)</f>
        <v>635.38</v>
      </c>
      <c r="F74" s="52">
        <f>VLOOKUP($A$2,'Table 11'!$A$26:$L$44,11,FALSE)</f>
        <v>636.91999999999996</v>
      </c>
      <c r="G74" s="52">
        <f>VLOOKUP($A$2,'Table 12'!$A$26:$L$44,11,FALSE)</f>
        <v>646.85</v>
      </c>
      <c r="H74" s="53">
        <f>VLOOKUP($A$2,'Table 13'!$A$26:$L$44,11,FALSE)</f>
        <v>645.80999999999995</v>
      </c>
      <c r="I74" s="171" t="s">
        <v>27</v>
      </c>
      <c r="J74" s="64">
        <f t="shared" si="6"/>
        <v>4.6284350406399E-2</v>
      </c>
      <c r="K74" s="64">
        <f t="shared" si="6"/>
        <v>-2.4415055951169773E-2</v>
      </c>
      <c r="L74" s="64">
        <f t="shared" si="6"/>
        <v>3.8550257528358056E-3</v>
      </c>
      <c r="M74" s="64">
        <f t="shared" si="6"/>
        <v>2.4237464194654113E-3</v>
      </c>
      <c r="N74" s="64">
        <f t="shared" si="6"/>
        <v>1.5590655027319045E-2</v>
      </c>
      <c r="O74" s="64">
        <f t="shared" si="6"/>
        <v>-1.6077916054727526E-3</v>
      </c>
      <c r="P74" s="119">
        <f t="shared" si="7"/>
        <v>4.1494645852147904E-2</v>
      </c>
    </row>
    <row r="75" spans="1:23" x14ac:dyDescent="0.2">
      <c r="A75" s="61" t="s">
        <v>28</v>
      </c>
      <c r="B75" s="52">
        <f>VLOOKUP($A$2,'Table 7'!$A$26:$L$44,12,FALSE)</f>
        <v>700</v>
      </c>
      <c r="C75" s="52">
        <f>VLOOKUP($A$2,'Table 8'!$A$26:$L$44,12,FALSE)</f>
        <v>700</v>
      </c>
      <c r="D75" s="52">
        <f>VLOOKUP($A$2,'Table 9'!$A$26:$L$44,12,FALSE)</f>
        <v>675</v>
      </c>
      <c r="E75" s="52">
        <f>VLOOKUP($A$2,'Table 10'!$A$26:$L$44,12,FALSE)</f>
        <v>700</v>
      </c>
      <c r="F75" s="52">
        <f>VLOOKUP($A$2,'Table 11'!$A$26:$L$44,12,FALSE)</f>
        <v>700</v>
      </c>
      <c r="G75" s="52">
        <f>VLOOKUP($A$2,'Table 12'!$A$26:$L$44,12,FALSE)</f>
        <v>750</v>
      </c>
      <c r="H75" s="53">
        <f>VLOOKUP($A$2,'Table 13'!$A$26:$L$44,12,FALSE)</f>
        <v>750</v>
      </c>
      <c r="I75" s="140" t="s">
        <v>28</v>
      </c>
      <c r="J75" s="64">
        <f t="shared" si="6"/>
        <v>0</v>
      </c>
      <c r="K75" s="64">
        <f t="shared" si="6"/>
        <v>-3.5714285714285698E-2</v>
      </c>
      <c r="L75" s="64">
        <f t="shared" si="6"/>
        <v>3.7037037037036979E-2</v>
      </c>
      <c r="M75" s="64">
        <f t="shared" si="6"/>
        <v>0</v>
      </c>
      <c r="N75" s="64">
        <f t="shared" si="6"/>
        <v>7.1428571428571397E-2</v>
      </c>
      <c r="O75" s="64">
        <f t="shared" si="6"/>
        <v>0</v>
      </c>
      <c r="P75" s="119">
        <f t="shared" si="7"/>
        <v>7.1428571428571397E-2</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260</v>
      </c>
      <c r="C94" s="52">
        <f>VLOOKUP($A$2,'Table 8'!$A$47:$F$65,3,FALSE)</f>
        <v>255</v>
      </c>
      <c r="D94" s="52">
        <f>VLOOKUP($A$2,'Table 9'!$A$47:$F$65,3,FALSE)</f>
        <v>250.47</v>
      </c>
      <c r="E94" s="52">
        <f>VLOOKUP($A$2,'Table 10'!$A$47:$F$65,3,FALSE)</f>
        <v>250</v>
      </c>
      <c r="F94" s="52">
        <f>VLOOKUP($A$2,'Table 11'!$A$47:$F$65,3,FALSE)</f>
        <v>255</v>
      </c>
      <c r="G94" s="52">
        <f>VLOOKUP($A$2,'Table 12'!$A$47:$F$65,3,FALSE)</f>
        <v>257.5</v>
      </c>
      <c r="H94" s="53">
        <f>VLOOKUP($A$2,'Table 13'!$A$47:$F$65,3,FALSE)</f>
        <v>260</v>
      </c>
      <c r="I94" s="140" t="s">
        <v>25</v>
      </c>
      <c r="J94" s="64">
        <f t="shared" ref="J94:O97" si="8">C94/B94-1</f>
        <v>-1.9230769230769273E-2</v>
      </c>
      <c r="K94" s="64">
        <f t="shared" si="8"/>
        <v>-1.7764705882352905E-2</v>
      </c>
      <c r="L94" s="64">
        <f t="shared" si="8"/>
        <v>-1.8764722322034411E-3</v>
      </c>
      <c r="M94" s="64">
        <f t="shared" si="8"/>
        <v>2.0000000000000018E-2</v>
      </c>
      <c r="N94" s="64">
        <f t="shared" si="8"/>
        <v>9.8039215686274161E-3</v>
      </c>
      <c r="O94" s="64">
        <f>H94/G94-1</f>
        <v>9.7087378640776656E-3</v>
      </c>
      <c r="P94" s="119">
        <f>H94/B94-1</f>
        <v>0</v>
      </c>
    </row>
    <row r="95" spans="1:16" x14ac:dyDescent="0.2">
      <c r="A95" s="61" t="s">
        <v>26</v>
      </c>
      <c r="B95" s="52">
        <f>VLOOKUP($A$2,'Table 7'!$A$47:$F$65,4,FALSE)</f>
        <v>285</v>
      </c>
      <c r="C95" s="52">
        <f>VLOOKUP($A$2,'Table 8'!$A$47:$F$65,4,FALSE)</f>
        <v>275</v>
      </c>
      <c r="D95" s="52">
        <f>VLOOKUP($A$2,'Table 9'!$A$47:$F$65,4,FALSE)</f>
        <v>275</v>
      </c>
      <c r="E95" s="52">
        <f>VLOOKUP($A$2,'Table 10'!$A$47:$F$65,4,FALSE)</f>
        <v>265</v>
      </c>
      <c r="F95" s="52">
        <f>VLOOKUP($A$2,'Table 11'!$A$47:$F$65,4,FALSE)</f>
        <v>271.67</v>
      </c>
      <c r="G95" s="52">
        <f>VLOOKUP($A$2,'Table 12'!$A$47:$F$65,4,FALSE)</f>
        <v>281.81</v>
      </c>
      <c r="H95" s="53">
        <f>VLOOKUP($A$2,'Table 13'!$A$47:$F$65,4,FALSE)</f>
        <v>282.5</v>
      </c>
      <c r="I95" s="140" t="s">
        <v>26</v>
      </c>
      <c r="J95" s="64">
        <f t="shared" si="8"/>
        <v>-3.5087719298245612E-2</v>
      </c>
      <c r="K95" s="64">
        <f t="shared" si="8"/>
        <v>0</v>
      </c>
      <c r="L95" s="64">
        <f t="shared" si="8"/>
        <v>-3.6363636363636376E-2</v>
      </c>
      <c r="M95" s="64">
        <f t="shared" si="8"/>
        <v>2.5169811320754798E-2</v>
      </c>
      <c r="N95" s="64">
        <f t="shared" si="8"/>
        <v>3.7324695402510377E-2</v>
      </c>
      <c r="O95" s="64">
        <f t="shared" si="8"/>
        <v>2.4484581810439998E-3</v>
      </c>
      <c r="P95" s="119">
        <f t="shared" ref="P95:P97" si="9">H95/B95-1</f>
        <v>-8.7719298245614308E-3</v>
      </c>
    </row>
    <row r="96" spans="1:16" x14ac:dyDescent="0.2">
      <c r="A96" s="62" t="s">
        <v>27</v>
      </c>
      <c r="B96" s="52">
        <f>VLOOKUP($A$2,'Table 7'!$A$47:$F$65,5,FALSE)</f>
        <v>277.88</v>
      </c>
      <c r="C96" s="52">
        <f>VLOOKUP($A$2,'Table 8'!$A$47:$F$65,5,FALSE)</f>
        <v>274.11</v>
      </c>
      <c r="D96" s="52">
        <f>VLOOKUP($A$2,'Table 9'!$A$47:$F$65,5,FALSE)</f>
        <v>274.66000000000003</v>
      </c>
      <c r="E96" s="52">
        <f>VLOOKUP($A$2,'Table 10'!$A$47:$F$65,5,FALSE)</f>
        <v>272.17</v>
      </c>
      <c r="F96" s="52">
        <f>VLOOKUP($A$2,'Table 11'!$A$47:$F$65,5,FALSE)</f>
        <v>268.81</v>
      </c>
      <c r="G96" s="52">
        <f>VLOOKUP($A$2,'Table 12'!$A$47:$F$65,5,FALSE)</f>
        <v>277.7</v>
      </c>
      <c r="H96" s="53">
        <f>VLOOKUP($A$2,'Table 13'!$A$47:$F$65,5,FALSE)</f>
        <v>284.72000000000003</v>
      </c>
      <c r="I96" s="171" t="s">
        <v>27</v>
      </c>
      <c r="J96" s="64">
        <f t="shared" si="8"/>
        <v>-1.3567007341298343E-2</v>
      </c>
      <c r="K96" s="64">
        <f t="shared" si="8"/>
        <v>2.0064937433876828E-3</v>
      </c>
      <c r="L96" s="64">
        <f t="shared" si="8"/>
        <v>-9.0657540231559031E-3</v>
      </c>
      <c r="M96" s="64">
        <f t="shared" si="8"/>
        <v>-1.2345225410589022E-2</v>
      </c>
      <c r="N96" s="64">
        <f t="shared" si="8"/>
        <v>3.3071686321193283E-2</v>
      </c>
      <c r="O96" s="64">
        <f t="shared" si="8"/>
        <v>2.5279078141879907E-2</v>
      </c>
      <c r="P96" s="119">
        <f t="shared" si="9"/>
        <v>2.4614941701454063E-2</v>
      </c>
    </row>
    <row r="97" spans="1:16" x14ac:dyDescent="0.2">
      <c r="A97" s="61" t="s">
        <v>28</v>
      </c>
      <c r="B97" s="52">
        <f>VLOOKUP($A$2,'Table 7'!$A$47:$F$65,6,FALSE)</f>
        <v>299.99</v>
      </c>
      <c r="C97" s="52">
        <f>VLOOKUP($A$2,'Table 8'!$A$47:$F$65,6,FALSE)</f>
        <v>290</v>
      </c>
      <c r="D97" s="52">
        <f>VLOOKUP($A$2,'Table 9'!$A$47:$F$65,6,FALSE)</f>
        <v>305</v>
      </c>
      <c r="E97" s="52">
        <f>VLOOKUP($A$2,'Table 10'!$A$47:$F$65,6,FALSE)</f>
        <v>293.8</v>
      </c>
      <c r="F97" s="52">
        <f>VLOOKUP($A$2,'Table 11'!$A$47:$F$65,6,FALSE)</f>
        <v>285</v>
      </c>
      <c r="G97" s="52">
        <f>VLOOKUP($A$2,'Table 12'!$A$47:$F$65,6,FALSE)</f>
        <v>305</v>
      </c>
      <c r="H97" s="53">
        <f>VLOOKUP($A$2,'Table 13'!$A$47:$F$65,6,FALSE)</f>
        <v>305</v>
      </c>
      <c r="I97" s="140" t="s">
        <v>28</v>
      </c>
      <c r="J97" s="64">
        <f t="shared" si="8"/>
        <v>-3.3301110037001314E-2</v>
      </c>
      <c r="K97" s="64">
        <f t="shared" si="8"/>
        <v>5.1724137931034475E-2</v>
      </c>
      <c r="L97" s="64">
        <f t="shared" si="8"/>
        <v>-3.6721311475409801E-2</v>
      </c>
      <c r="M97" s="64">
        <f t="shared" si="8"/>
        <v>-2.9952348536419371E-2</v>
      </c>
      <c r="N97" s="64">
        <f t="shared" si="8"/>
        <v>7.0175438596491224E-2</v>
      </c>
      <c r="O97" s="64">
        <f t="shared" si="8"/>
        <v>0</v>
      </c>
      <c r="P97" s="119">
        <f t="shared" si="9"/>
        <v>1.6700556685222745E-2</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277.88</v>
      </c>
      <c r="C118" s="52">
        <f t="shared" si="10"/>
        <v>274.11</v>
      </c>
      <c r="D118" s="52">
        <f t="shared" si="10"/>
        <v>274.66000000000003</v>
      </c>
      <c r="E118" s="52">
        <f t="shared" si="10"/>
        <v>272.17</v>
      </c>
      <c r="F118" s="52">
        <f t="shared" si="10"/>
        <v>268.81</v>
      </c>
      <c r="G118" s="52">
        <f t="shared" si="10"/>
        <v>277.7</v>
      </c>
      <c r="H118" s="52">
        <f t="shared" si="10"/>
        <v>284.72000000000003</v>
      </c>
      <c r="I118" s="16" t="s">
        <v>57</v>
      </c>
      <c r="J118" s="52">
        <f t="shared" ref="J118:N118" si="11">B95</f>
        <v>285</v>
      </c>
      <c r="K118" s="52">
        <f t="shared" si="11"/>
        <v>275</v>
      </c>
      <c r="L118" s="52">
        <f t="shared" si="11"/>
        <v>275</v>
      </c>
      <c r="M118" s="52">
        <f t="shared" si="11"/>
        <v>265</v>
      </c>
      <c r="N118" s="52">
        <f t="shared" si="11"/>
        <v>271.67</v>
      </c>
      <c r="O118" s="52">
        <f>G95</f>
        <v>281.81</v>
      </c>
      <c r="P118" s="53">
        <f>H95</f>
        <v>282.5</v>
      </c>
    </row>
    <row r="119" spans="1:16" x14ac:dyDescent="0.2">
      <c r="A119" s="13" t="s">
        <v>53</v>
      </c>
      <c r="B119" s="52">
        <f t="shared" ref="B119:H119" si="12">B8</f>
        <v>358.94</v>
      </c>
      <c r="C119" s="52">
        <f t="shared" si="12"/>
        <v>367.22</v>
      </c>
      <c r="D119" s="52">
        <f t="shared" si="12"/>
        <v>366.47</v>
      </c>
      <c r="E119" s="52">
        <f t="shared" si="12"/>
        <v>374.15</v>
      </c>
      <c r="F119" s="52">
        <f t="shared" si="12"/>
        <v>369.27</v>
      </c>
      <c r="G119" s="52">
        <f t="shared" si="12"/>
        <v>373.39</v>
      </c>
      <c r="H119" s="52">
        <f t="shared" si="12"/>
        <v>384.25</v>
      </c>
      <c r="I119" s="16" t="s">
        <v>53</v>
      </c>
      <c r="J119" s="52">
        <f t="shared" ref="J119:N119" si="13">B7</f>
        <v>360</v>
      </c>
      <c r="K119" s="52">
        <f t="shared" si="13"/>
        <v>375</v>
      </c>
      <c r="L119" s="52">
        <f t="shared" si="13"/>
        <v>370</v>
      </c>
      <c r="M119" s="52">
        <f t="shared" si="13"/>
        <v>375</v>
      </c>
      <c r="N119" s="52">
        <f t="shared" si="13"/>
        <v>375</v>
      </c>
      <c r="O119" s="52">
        <f>G7</f>
        <v>375</v>
      </c>
      <c r="P119" s="53">
        <f>H7</f>
        <v>380</v>
      </c>
    </row>
    <row r="120" spans="1:16" x14ac:dyDescent="0.2">
      <c r="A120" s="13" t="s">
        <v>54</v>
      </c>
      <c r="B120" s="52">
        <f t="shared" ref="B120:H120" si="14">B30</f>
        <v>435.12</v>
      </c>
      <c r="C120" s="52">
        <f t="shared" si="14"/>
        <v>444.21</v>
      </c>
      <c r="D120" s="52">
        <f t="shared" si="14"/>
        <v>443.75</v>
      </c>
      <c r="E120" s="52">
        <f t="shared" si="14"/>
        <v>444.46</v>
      </c>
      <c r="F120" s="52">
        <f t="shared" si="14"/>
        <v>442.14</v>
      </c>
      <c r="G120" s="52">
        <f t="shared" si="14"/>
        <v>446.25</v>
      </c>
      <c r="H120" s="52">
        <f t="shared" si="14"/>
        <v>446.89</v>
      </c>
      <c r="I120" s="16" t="s">
        <v>54</v>
      </c>
      <c r="J120" s="52">
        <f t="shared" ref="J120:N120" si="15">B29</f>
        <v>430</v>
      </c>
      <c r="K120" s="52">
        <f t="shared" si="15"/>
        <v>450</v>
      </c>
      <c r="L120" s="52">
        <f t="shared" si="15"/>
        <v>450</v>
      </c>
      <c r="M120" s="52">
        <f t="shared" si="15"/>
        <v>450</v>
      </c>
      <c r="N120" s="52">
        <f t="shared" si="15"/>
        <v>450</v>
      </c>
      <c r="O120" s="52">
        <f>G29</f>
        <v>450</v>
      </c>
      <c r="P120" s="53">
        <f>H29</f>
        <v>450</v>
      </c>
    </row>
    <row r="121" spans="1:16" x14ac:dyDescent="0.2">
      <c r="A121" s="13" t="s">
        <v>55</v>
      </c>
      <c r="B121" s="52">
        <f t="shared" ref="B121:H121" si="16">B52</f>
        <v>499.63</v>
      </c>
      <c r="C121" s="52">
        <f t="shared" si="16"/>
        <v>509.58</v>
      </c>
      <c r="D121" s="52">
        <f t="shared" si="16"/>
        <v>507.7</v>
      </c>
      <c r="E121" s="52">
        <f t="shared" si="16"/>
        <v>508.44</v>
      </c>
      <c r="F121" s="52">
        <f t="shared" si="16"/>
        <v>511.86</v>
      </c>
      <c r="G121" s="52">
        <f t="shared" si="16"/>
        <v>505.94</v>
      </c>
      <c r="H121" s="52">
        <f t="shared" si="16"/>
        <v>513.91</v>
      </c>
      <c r="I121" s="16" t="s">
        <v>55</v>
      </c>
      <c r="J121" s="52">
        <f t="shared" ref="J121:N121" si="17">B51</f>
        <v>485</v>
      </c>
      <c r="K121" s="52">
        <f t="shared" si="17"/>
        <v>500</v>
      </c>
      <c r="L121" s="52">
        <f t="shared" si="17"/>
        <v>500</v>
      </c>
      <c r="M121" s="52">
        <f t="shared" si="17"/>
        <v>500</v>
      </c>
      <c r="N121" s="52">
        <f t="shared" si="17"/>
        <v>500</v>
      </c>
      <c r="O121" s="52">
        <f>G51</f>
        <v>500</v>
      </c>
      <c r="P121" s="53">
        <f>H51</f>
        <v>500</v>
      </c>
    </row>
    <row r="122" spans="1:16" x14ac:dyDescent="0.2">
      <c r="A122" s="13" t="s">
        <v>56</v>
      </c>
      <c r="B122" s="52">
        <f t="shared" ref="B122:H122" si="18">B74</f>
        <v>620.08000000000004</v>
      </c>
      <c r="C122" s="52">
        <f t="shared" si="18"/>
        <v>648.78</v>
      </c>
      <c r="D122" s="52">
        <f t="shared" si="18"/>
        <v>632.94000000000005</v>
      </c>
      <c r="E122" s="52">
        <f t="shared" si="18"/>
        <v>635.38</v>
      </c>
      <c r="F122" s="52">
        <f t="shared" si="18"/>
        <v>636.91999999999996</v>
      </c>
      <c r="G122" s="52">
        <f t="shared" si="18"/>
        <v>646.85</v>
      </c>
      <c r="H122" s="52">
        <f t="shared" si="18"/>
        <v>645.80999999999995</v>
      </c>
      <c r="I122" s="16" t="s">
        <v>56</v>
      </c>
      <c r="J122" s="52">
        <f t="shared" ref="J122:N122" si="19">B73</f>
        <v>600</v>
      </c>
      <c r="K122" s="52">
        <f t="shared" si="19"/>
        <v>650</v>
      </c>
      <c r="L122" s="52">
        <f t="shared" si="19"/>
        <v>622.5</v>
      </c>
      <c r="M122" s="52">
        <f t="shared" si="19"/>
        <v>632.5</v>
      </c>
      <c r="N122" s="52">
        <f t="shared" si="19"/>
        <v>650</v>
      </c>
      <c r="O122" s="52">
        <f>G73</f>
        <v>650</v>
      </c>
      <c r="P122" s="53">
        <f>H73</f>
        <v>650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58</v>
      </c>
      <c r="C142" s="52">
        <f>VLOOKUP($A$2,'Table 8'!$A$5:$L$23,2,FALSE)</f>
        <v>82</v>
      </c>
      <c r="D142" s="52">
        <f>VLOOKUP($A$2,'Table 9'!$A$5:$L$23,2,FALSE)</f>
        <v>97</v>
      </c>
      <c r="E142" s="52">
        <f>VLOOKUP($A$2,'Table 10'!$A$5:$L$23,2,FALSE)</f>
        <v>102</v>
      </c>
      <c r="F142" s="52">
        <f>VLOOKUP($A$2,'Table 11'!$A$5:$L$23,2,FALSE)</f>
        <v>114</v>
      </c>
      <c r="G142" s="52">
        <f>VLOOKUP($A$2,'Table 12'!$A$5:$L$23,2,FALSE)</f>
        <v>110</v>
      </c>
      <c r="H142" s="52">
        <f>VLOOKUP($A$2,'Table 13'!$A$5:$L$23,2,FALSE)</f>
        <v>109</v>
      </c>
      <c r="I142" s="16" t="s">
        <v>53</v>
      </c>
      <c r="J142" s="72">
        <f>B142/SUM(B$142:B$146)</f>
        <v>0.11646586345381527</v>
      </c>
      <c r="K142" s="72">
        <f t="shared" ref="K142:N146" si="20">C142/SUM(C$142:C$146)</f>
        <v>0.11697574893009986</v>
      </c>
      <c r="L142" s="72">
        <f t="shared" si="20"/>
        <v>0.11975308641975309</v>
      </c>
      <c r="M142" s="72">
        <f t="shared" si="20"/>
        <v>0.12071005917159763</v>
      </c>
      <c r="N142" s="72">
        <f t="shared" si="20"/>
        <v>0.12666666666666668</v>
      </c>
      <c r="O142" s="72">
        <f t="shared" ref="O142:P146" si="21">G142/SUM(G$142:G$146)</f>
        <v>0.12835472578763127</v>
      </c>
      <c r="P142" s="174">
        <f t="shared" si="21"/>
        <v>0.13625000000000001</v>
      </c>
    </row>
    <row r="143" spans="1:16" x14ac:dyDescent="0.2">
      <c r="A143" s="13" t="s">
        <v>54</v>
      </c>
      <c r="B143" s="52">
        <f>VLOOKUP($A$2,'Table 7'!$A$5:$L$23,8,FALSE)</f>
        <v>180</v>
      </c>
      <c r="C143" s="52">
        <f>VLOOKUP($A$2,'Table 8'!$A$5:$L$23,8,FALSE)</f>
        <v>280</v>
      </c>
      <c r="D143" s="52">
        <f>VLOOKUP($A$2,'Table 9'!$A$5:$L$23,8,FALSE)</f>
        <v>322</v>
      </c>
      <c r="E143" s="52">
        <f>VLOOKUP($A$2,'Table 10'!$A$5:$L$23,8,FALSE)</f>
        <v>339</v>
      </c>
      <c r="F143" s="52">
        <f>VLOOKUP($A$2,'Table 11'!$A$5:$L$23,8,FALSE)</f>
        <v>363</v>
      </c>
      <c r="G143" s="52">
        <f>VLOOKUP($A$2,'Table 12'!$A$5:$L$23,8,FALSE)</f>
        <v>371</v>
      </c>
      <c r="H143" s="52">
        <f>VLOOKUP($A$2,'Table 13'!$A$5:$L$23,8,FALSE)</f>
        <v>341</v>
      </c>
      <c r="I143" s="16" t="s">
        <v>54</v>
      </c>
      <c r="J143" s="72">
        <f>B143/SUM(B$142:B$146)</f>
        <v>0.36144578313253012</v>
      </c>
      <c r="K143" s="72">
        <f t="shared" si="20"/>
        <v>0.39942938659058486</v>
      </c>
      <c r="L143" s="72">
        <f t="shared" si="20"/>
        <v>0.39753086419753086</v>
      </c>
      <c r="M143" s="72">
        <f t="shared" si="20"/>
        <v>0.40118343195266271</v>
      </c>
      <c r="N143" s="72">
        <f t="shared" si="20"/>
        <v>0.40333333333333332</v>
      </c>
      <c r="O143" s="72">
        <f t="shared" si="21"/>
        <v>0.43290548424737457</v>
      </c>
      <c r="P143" s="174">
        <f t="shared" si="21"/>
        <v>0.42625000000000002</v>
      </c>
    </row>
    <row r="144" spans="1:16" x14ac:dyDescent="0.2">
      <c r="A144" s="13" t="s">
        <v>55</v>
      </c>
      <c r="B144" s="52">
        <f>VLOOKUP($A$2,'Table 7'!$A$26:$L$44,2,FALSE)</f>
        <v>145</v>
      </c>
      <c r="C144" s="52">
        <f>VLOOKUP($A$2,'Table 8'!$A$26:$L$44,2,FALSE)</f>
        <v>200</v>
      </c>
      <c r="D144" s="52">
        <f>VLOOKUP($A$2,'Table 9'!$A$26:$L$44,2,FALSE)</f>
        <v>256</v>
      </c>
      <c r="E144" s="52">
        <f>VLOOKUP($A$2,'Table 10'!$A$26:$L$44,2,FALSE)</f>
        <v>259</v>
      </c>
      <c r="F144" s="52">
        <f>VLOOKUP($A$2,'Table 11'!$A$26:$L$44,2,FALSE)</f>
        <v>284</v>
      </c>
      <c r="G144" s="52">
        <f>VLOOKUP($A$2,'Table 12'!$A$26:$L$44,2,FALSE)</f>
        <v>234</v>
      </c>
      <c r="H144" s="52">
        <f>VLOOKUP($A$2,'Table 13'!$A$26:$L$44,2,FALSE)</f>
        <v>206</v>
      </c>
      <c r="I144" s="16" t="s">
        <v>55</v>
      </c>
      <c r="J144" s="72">
        <f>B144/SUM(B$142:B$146)</f>
        <v>0.29116465863453816</v>
      </c>
      <c r="K144" s="72">
        <f t="shared" si="20"/>
        <v>0.28530670470756064</v>
      </c>
      <c r="L144" s="72">
        <f t="shared" si="20"/>
        <v>0.31604938271604938</v>
      </c>
      <c r="M144" s="72">
        <f t="shared" si="20"/>
        <v>0.30650887573964497</v>
      </c>
      <c r="N144" s="72">
        <f t="shared" si="20"/>
        <v>0.31555555555555553</v>
      </c>
      <c r="O144" s="72">
        <f t="shared" si="21"/>
        <v>0.27304550758459745</v>
      </c>
      <c r="P144" s="174">
        <f t="shared" si="21"/>
        <v>0.25750000000000001</v>
      </c>
    </row>
    <row r="145" spans="1:16" x14ac:dyDescent="0.2">
      <c r="A145" s="13" t="s">
        <v>56</v>
      </c>
      <c r="B145" s="52">
        <f>VLOOKUP($A$2,'Table 7'!$A$26:$L$44,8,FALSE)</f>
        <v>65</v>
      </c>
      <c r="C145" s="52">
        <f>VLOOKUP($A$2,'Table 8'!$A$26:$L$44,8,FALSE)</f>
        <v>80</v>
      </c>
      <c r="D145" s="52">
        <f>VLOOKUP($A$2,'Table 9'!$A$26:$L$44,8,FALSE)</f>
        <v>80</v>
      </c>
      <c r="E145" s="52">
        <f>VLOOKUP($A$2,'Table 10'!$A$26:$L$44,8,FALSE)</f>
        <v>80</v>
      </c>
      <c r="F145" s="52">
        <f>VLOOKUP($A$2,'Table 11'!$A$26:$L$44,8,FALSE)</f>
        <v>65</v>
      </c>
      <c r="G145" s="52">
        <f>VLOOKUP($A$2,'Table 12'!$A$26:$L$44,8,FALSE)</f>
        <v>62</v>
      </c>
      <c r="H145" s="52">
        <f>VLOOKUP($A$2,'Table 13'!$A$26:$L$44,8,FALSE)</f>
        <v>62</v>
      </c>
      <c r="I145" s="16" t="s">
        <v>56</v>
      </c>
      <c r="J145" s="72">
        <f>B145/SUM(B$142:B$146)</f>
        <v>0.13052208835341367</v>
      </c>
      <c r="K145" s="72">
        <f t="shared" si="20"/>
        <v>0.11412268188302425</v>
      </c>
      <c r="L145" s="72">
        <f t="shared" si="20"/>
        <v>9.8765432098765427E-2</v>
      </c>
      <c r="M145" s="72">
        <f t="shared" si="20"/>
        <v>9.4674556213017749E-2</v>
      </c>
      <c r="N145" s="72">
        <f t="shared" si="20"/>
        <v>7.2222222222222215E-2</v>
      </c>
      <c r="O145" s="72">
        <f t="shared" si="21"/>
        <v>7.2345390898483075E-2</v>
      </c>
      <c r="P145" s="174">
        <f t="shared" si="21"/>
        <v>7.7499999999999999E-2</v>
      </c>
    </row>
    <row r="146" spans="1:16" x14ac:dyDescent="0.2">
      <c r="A146" s="13" t="s">
        <v>57</v>
      </c>
      <c r="B146" s="52">
        <f>VLOOKUP($A$2,'Table 7'!$A$47:$L$65,2,FALSE)</f>
        <v>50</v>
      </c>
      <c r="C146" s="52">
        <f>VLOOKUP($A$2,'Table 8'!$A$47:$L$65,2,FALSE)</f>
        <v>59</v>
      </c>
      <c r="D146" s="52">
        <f>VLOOKUP($A$2,'Table 9'!$A$47:$L$65,2,FALSE)</f>
        <v>55</v>
      </c>
      <c r="E146" s="52">
        <f>VLOOKUP($A$2,'Table 10'!$A$47:$L$65,2,FALSE)</f>
        <v>65</v>
      </c>
      <c r="F146" s="52">
        <f>VLOOKUP($A$2,'Table 11'!$A$47:$L$65,2,FALSE)</f>
        <v>74</v>
      </c>
      <c r="G146" s="52">
        <f>VLOOKUP($A$2,'Table 12'!$A$47:$L$65,2,FALSE)</f>
        <v>80</v>
      </c>
      <c r="H146" s="52">
        <f>VLOOKUP($A$2,'Table 13'!$A$47:$L$65,2,FALSE)</f>
        <v>82</v>
      </c>
      <c r="I146" s="16" t="s">
        <v>57</v>
      </c>
      <c r="J146" s="72">
        <f>B146/SUM(B$142:B$146)</f>
        <v>0.10040160642570281</v>
      </c>
      <c r="K146" s="72">
        <f t="shared" si="20"/>
        <v>8.4165477888730383E-2</v>
      </c>
      <c r="L146" s="72">
        <f t="shared" si="20"/>
        <v>6.7901234567901231E-2</v>
      </c>
      <c r="M146" s="72">
        <f t="shared" si="20"/>
        <v>7.6923076923076927E-2</v>
      </c>
      <c r="N146" s="72">
        <f t="shared" si="20"/>
        <v>8.2222222222222224E-2</v>
      </c>
      <c r="O146" s="72">
        <f t="shared" si="21"/>
        <v>9.3348891481913651E-2</v>
      </c>
      <c r="P146" s="174">
        <f t="shared" si="21"/>
        <v>0.10249999999999999</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35169"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35170"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35171"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35172"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35173"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A1:W162"/>
  <sheetViews>
    <sheetView topLeftCell="A49" zoomScaleNormal="100" workbookViewId="0">
      <selection activeCell="Q53" sqref="Q53"/>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9</v>
      </c>
      <c r="B2" s="281"/>
      <c r="C2" s="282"/>
      <c r="D2" s="184"/>
      <c r="E2" s="185"/>
      <c r="F2" s="185"/>
      <c r="G2" s="185"/>
      <c r="H2" s="185"/>
      <c r="I2" s="187">
        <f>ROUND(MIN(J6:P9,J28:P31,J50:P53,J72:P75,J94:P97)-0.01,2)</f>
        <v>-0.06</v>
      </c>
      <c r="J2" s="188">
        <f>ROUND(MAX(J6:P9,J28:P31,J50:P53,J72:P75,J94:P97)+0.01,2)</f>
        <v>0.36</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320</v>
      </c>
      <c r="C6" s="142">
        <f>VLOOKUP($A$2,'Table 8'!$A$5:$L$23,3,FALSE)</f>
        <v>325</v>
      </c>
      <c r="D6" s="142">
        <f>VLOOKUP($A$2,'Table 9'!$A$5:$L$23,3,FALSE)</f>
        <v>330</v>
      </c>
      <c r="E6" s="142">
        <f>VLOOKUP($A$2,'Table 10'!$A$5:$L$23,3,FALSE)</f>
        <v>330</v>
      </c>
      <c r="F6" s="142">
        <f>VLOOKUP($A$2,'Table 11'!$A$5:$L$23,3,FALSE)</f>
        <v>335</v>
      </c>
      <c r="G6" s="142">
        <f>VLOOKUP($A$2,'Table 12'!$A$5:$L$23,3,FALSE)</f>
        <v>350</v>
      </c>
      <c r="H6" s="142">
        <f>VLOOKUP($A$2,'Table 13'!$A$5:$L$23,3,FALSE)</f>
        <v>350</v>
      </c>
      <c r="I6" s="61" t="s">
        <v>25</v>
      </c>
      <c r="J6" s="143">
        <f t="shared" ref="J6:O9" si="0">C6/B6-1</f>
        <v>1.5625E-2</v>
      </c>
      <c r="K6" s="143">
        <f t="shared" si="0"/>
        <v>1.538461538461533E-2</v>
      </c>
      <c r="L6" s="143">
        <f t="shared" si="0"/>
        <v>0</v>
      </c>
      <c r="M6" s="143">
        <f t="shared" si="0"/>
        <v>1.5151515151515138E-2</v>
      </c>
      <c r="N6" s="143">
        <f t="shared" si="0"/>
        <v>4.4776119402984982E-2</v>
      </c>
      <c r="O6" s="143">
        <f>H6/G6-1</f>
        <v>0</v>
      </c>
      <c r="P6" s="169">
        <f>H6/B6-1</f>
        <v>9.375E-2</v>
      </c>
    </row>
    <row r="7" spans="1:16" x14ac:dyDescent="0.2">
      <c r="A7" s="61" t="s">
        <v>26</v>
      </c>
      <c r="B7" s="142">
        <f>VLOOKUP($A$2,'Table 7'!$A$5:$L$23,4,FALSE)</f>
        <v>350</v>
      </c>
      <c r="C7" s="142">
        <f>VLOOKUP($A$2,'Table 8'!$A$5:$L$23,4,FALSE)</f>
        <v>350</v>
      </c>
      <c r="D7" s="142">
        <f>VLOOKUP($A$2,'Table 9'!$A$5:$L$23,4,FALSE)</f>
        <v>360</v>
      </c>
      <c r="E7" s="142">
        <f>VLOOKUP($A$2,'Table 10'!$A$5:$L$23,4,FALSE)</f>
        <v>350</v>
      </c>
      <c r="F7" s="142">
        <f>VLOOKUP($A$2,'Table 11'!$A$5:$L$23,4,FALSE)</f>
        <v>365</v>
      </c>
      <c r="G7" s="142">
        <f>VLOOKUP($A$2,'Table 12'!$A$5:$L$23,4,FALSE)</f>
        <v>375</v>
      </c>
      <c r="H7" s="142">
        <f>VLOOKUP($A$2,'Table 13'!$A$5:$L$23,4,FALSE)</f>
        <v>375</v>
      </c>
      <c r="I7" s="61" t="s">
        <v>26</v>
      </c>
      <c r="J7" s="143">
        <f t="shared" si="0"/>
        <v>0</v>
      </c>
      <c r="K7" s="143">
        <f t="shared" si="0"/>
        <v>2.857142857142847E-2</v>
      </c>
      <c r="L7" s="143">
        <f t="shared" si="0"/>
        <v>-2.777777777777779E-2</v>
      </c>
      <c r="M7" s="143">
        <f t="shared" si="0"/>
        <v>4.2857142857142927E-2</v>
      </c>
      <c r="N7" s="143">
        <f t="shared" si="0"/>
        <v>2.7397260273972712E-2</v>
      </c>
      <c r="O7" s="143">
        <f t="shared" si="0"/>
        <v>0</v>
      </c>
      <c r="P7" s="169">
        <f t="shared" ref="P7:P9" si="1">H7/B7-1</f>
        <v>7.1428571428571397E-2</v>
      </c>
    </row>
    <row r="8" spans="1:16" x14ac:dyDescent="0.2">
      <c r="A8" s="62" t="s">
        <v>27</v>
      </c>
      <c r="B8" s="142">
        <f>VLOOKUP($A$2,'Table 7'!$A$5:$L$23,5,FALSE)</f>
        <v>350.87</v>
      </c>
      <c r="C8" s="142">
        <f>VLOOKUP($A$2,'Table 8'!$A$5:$L$23,5,FALSE)</f>
        <v>360.3</v>
      </c>
      <c r="D8" s="142">
        <f>VLOOKUP($A$2,'Table 9'!$A$5:$L$23,5,FALSE)</f>
        <v>361.48</v>
      </c>
      <c r="E8" s="142">
        <f>VLOOKUP($A$2,'Table 10'!$A$5:$L$23,5,FALSE)</f>
        <v>362.12</v>
      </c>
      <c r="F8" s="142">
        <f>VLOOKUP($A$2,'Table 11'!$A$5:$L$23,5,FALSE)</f>
        <v>369.12</v>
      </c>
      <c r="G8" s="142">
        <f>VLOOKUP($A$2,'Table 12'!$A$5:$L$23,5,FALSE)</f>
        <v>381.24</v>
      </c>
      <c r="H8" s="142">
        <f>VLOOKUP($A$2,'Table 13'!$A$5:$L$23,5,FALSE)</f>
        <v>383.14</v>
      </c>
      <c r="I8" s="62" t="s">
        <v>27</v>
      </c>
      <c r="J8" s="143">
        <f t="shared" si="0"/>
        <v>2.6876050959044662E-2</v>
      </c>
      <c r="K8" s="143">
        <f t="shared" si="0"/>
        <v>3.2750485706356525E-3</v>
      </c>
      <c r="L8" s="143">
        <f t="shared" si="0"/>
        <v>1.7704990594222814E-3</v>
      </c>
      <c r="M8" s="143">
        <f t="shared" si="0"/>
        <v>1.9330608638020497E-2</v>
      </c>
      <c r="N8" s="143">
        <f t="shared" si="0"/>
        <v>3.2834850455136566E-2</v>
      </c>
      <c r="O8" s="143">
        <f t="shared" si="0"/>
        <v>4.9837372783547718E-3</v>
      </c>
      <c r="P8" s="169">
        <f t="shared" si="1"/>
        <v>9.1971385413400997E-2</v>
      </c>
    </row>
    <row r="9" spans="1:16" x14ac:dyDescent="0.2">
      <c r="A9" s="61" t="s">
        <v>28</v>
      </c>
      <c r="B9" s="142">
        <f>VLOOKUP($A$2,'Table 7'!$A$5:$L$23,6,FALSE)</f>
        <v>375</v>
      </c>
      <c r="C9" s="142">
        <f>VLOOKUP($A$2,'Table 8'!$A$5:$L$23,6,FALSE)</f>
        <v>385</v>
      </c>
      <c r="D9" s="142">
        <f>VLOOKUP($A$2,'Table 9'!$A$5:$L$23,6,FALSE)</f>
        <v>380</v>
      </c>
      <c r="E9" s="142">
        <f>VLOOKUP($A$2,'Table 10'!$A$5:$L$23,6,FALSE)</f>
        <v>385</v>
      </c>
      <c r="F9" s="142">
        <f>VLOOKUP($A$2,'Table 11'!$A$5:$L$23,6,FALSE)</f>
        <v>400</v>
      </c>
      <c r="G9" s="142">
        <f>VLOOKUP($A$2,'Table 12'!$A$5:$L$23,6,FALSE)</f>
        <v>400</v>
      </c>
      <c r="H9" s="142">
        <f>VLOOKUP($A$2,'Table 13'!$A$5:$L$23,6,FALSE)</f>
        <v>400</v>
      </c>
      <c r="I9" s="61" t="s">
        <v>28</v>
      </c>
      <c r="J9" s="143">
        <f t="shared" si="0"/>
        <v>2.6666666666666616E-2</v>
      </c>
      <c r="K9" s="143">
        <f t="shared" si="0"/>
        <v>-1.2987012987012991E-2</v>
      </c>
      <c r="L9" s="143">
        <f t="shared" si="0"/>
        <v>1.3157894736842035E-2</v>
      </c>
      <c r="M9" s="143">
        <f t="shared" si="0"/>
        <v>3.8961038961038863E-2</v>
      </c>
      <c r="N9" s="143">
        <f t="shared" si="0"/>
        <v>0</v>
      </c>
      <c r="O9" s="143">
        <f t="shared" si="0"/>
        <v>0</v>
      </c>
      <c r="P9" s="169">
        <f t="shared" si="1"/>
        <v>6.6666666666666652E-2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440</v>
      </c>
      <c r="C28" s="142">
        <f>VLOOKUP($A$2,'Table 8'!$A$5:$L$23,9,FALSE)</f>
        <v>450</v>
      </c>
      <c r="D28" s="142">
        <f>VLOOKUP($A$2,'Table 9'!$A$5:$L$23,9,FALSE)</f>
        <v>440</v>
      </c>
      <c r="E28" s="142">
        <f>VLOOKUP($A$2,'Table 10'!$A$5:$L$23,9,FALSE)</f>
        <v>450</v>
      </c>
      <c r="F28" s="142">
        <f>VLOOKUP($A$2,'Table 11'!$A$5:$L$23,9,FALSE)</f>
        <v>450</v>
      </c>
      <c r="G28" s="140">
        <f>VLOOKUP($A$2,'Table 12'!$A$5:$L$23,9,FALSE)</f>
        <v>450</v>
      </c>
      <c r="H28" s="141">
        <f>VLOOKUP($A$2,'Table 13'!$A$5:$L$23,9,FALSE)</f>
        <v>465</v>
      </c>
      <c r="I28" s="140" t="s">
        <v>25</v>
      </c>
      <c r="J28" s="143">
        <f t="shared" ref="J28:N31" si="2">C28/B28-1</f>
        <v>2.2727272727272707E-2</v>
      </c>
      <c r="K28" s="143">
        <f t="shared" si="2"/>
        <v>-2.2222222222222254E-2</v>
      </c>
      <c r="L28" s="143">
        <f t="shared" si="2"/>
        <v>2.2727272727272707E-2</v>
      </c>
      <c r="M28" s="143">
        <f t="shared" si="2"/>
        <v>0</v>
      </c>
      <c r="N28" s="143">
        <f t="shared" si="2"/>
        <v>0</v>
      </c>
      <c r="O28" s="143">
        <f>H28/G28-1</f>
        <v>3.3333333333333437E-2</v>
      </c>
      <c r="P28" s="169">
        <f>H28/B28-1</f>
        <v>5.6818181818181879E-2</v>
      </c>
    </row>
    <row r="29" spans="1:16" x14ac:dyDescent="0.2">
      <c r="A29" s="61" t="s">
        <v>26</v>
      </c>
      <c r="B29" s="142">
        <f>VLOOKUP($A$2,'Table 7'!$A$5:$L$23,10,FALSE)</f>
        <v>480</v>
      </c>
      <c r="C29" s="142">
        <f>VLOOKUP($A$2,'Table 8'!$A$5:$L$23,10,FALSE)</f>
        <v>500</v>
      </c>
      <c r="D29" s="142">
        <f>VLOOKUP($A$2,'Table 9'!$A$5:$L$23,10,FALSE)</f>
        <v>490</v>
      </c>
      <c r="E29" s="142">
        <f>VLOOKUP($A$2,'Table 10'!$A$5:$L$23,10,FALSE)</f>
        <v>500</v>
      </c>
      <c r="F29" s="142">
        <f>VLOOKUP($A$2,'Table 11'!$A$5:$L$23,10,FALSE)</f>
        <v>500</v>
      </c>
      <c r="G29" s="142">
        <f>VLOOKUP($A$2,'Table 12'!$A$5:$L$23,10,FALSE)</f>
        <v>517.5</v>
      </c>
      <c r="H29" s="172">
        <f>VLOOKUP($A$2,'Table 13'!$A$5:$L$23,10,FALSE)</f>
        <v>530</v>
      </c>
      <c r="I29" s="140" t="s">
        <v>26</v>
      </c>
      <c r="J29" s="143">
        <f t="shared" si="2"/>
        <v>4.1666666666666741E-2</v>
      </c>
      <c r="K29" s="143">
        <f t="shared" si="2"/>
        <v>-2.0000000000000018E-2</v>
      </c>
      <c r="L29" s="143">
        <f t="shared" si="2"/>
        <v>2.0408163265306145E-2</v>
      </c>
      <c r="M29" s="143">
        <f t="shared" si="2"/>
        <v>0</v>
      </c>
      <c r="N29" s="143">
        <f t="shared" si="2"/>
        <v>3.499999999999992E-2</v>
      </c>
      <c r="O29" s="143">
        <f>H29/G29-1</f>
        <v>2.4154589371980784E-2</v>
      </c>
      <c r="P29" s="169">
        <f t="shared" ref="P29:P31" si="3">H29/B29-1</f>
        <v>0.10416666666666674</v>
      </c>
    </row>
    <row r="30" spans="1:16" x14ac:dyDescent="0.2">
      <c r="A30" s="62" t="s">
        <v>27</v>
      </c>
      <c r="B30" s="142">
        <f>VLOOKUP($A$2,'Table 7'!$A$5:$L$23,11,FALSE)</f>
        <v>497.46</v>
      </c>
      <c r="C30" s="142">
        <f>VLOOKUP($A$2,'Table 8'!$A$5:$L$23,11,FALSE)</f>
        <v>520.5</v>
      </c>
      <c r="D30" s="142">
        <f>VLOOKUP($A$2,'Table 9'!$A$5:$L$23,11,FALSE)</f>
        <v>502.96</v>
      </c>
      <c r="E30" s="142">
        <f>VLOOKUP($A$2,'Table 10'!$A$5:$L$23,11,FALSE)</f>
        <v>515.07000000000005</v>
      </c>
      <c r="F30" s="142">
        <f>VLOOKUP($A$2,'Table 11'!$A$5:$L$23,11,FALSE)</f>
        <v>517.76</v>
      </c>
      <c r="G30" s="142">
        <f>VLOOKUP($A$2,'Table 12'!$A$5:$L$23,11,FALSE)</f>
        <v>530.9</v>
      </c>
      <c r="H30" s="172">
        <f>VLOOKUP($A$2,'Table 13'!$A$5:$L$23,11,FALSE)</f>
        <v>545.96</v>
      </c>
      <c r="I30" s="171" t="s">
        <v>27</v>
      </c>
      <c r="J30" s="143">
        <f t="shared" si="2"/>
        <v>4.6315281630683991E-2</v>
      </c>
      <c r="K30" s="143">
        <f t="shared" si="2"/>
        <v>-3.3698366954851178E-2</v>
      </c>
      <c r="L30" s="143">
        <f t="shared" si="2"/>
        <v>2.4077461428344327E-2</v>
      </c>
      <c r="M30" s="143">
        <f t="shared" si="2"/>
        <v>5.2225911041217099E-3</v>
      </c>
      <c r="N30" s="143">
        <f t="shared" si="2"/>
        <v>2.5378553770086576E-2</v>
      </c>
      <c r="O30" s="143">
        <f>H30/G30-1</f>
        <v>2.8366924091166146E-2</v>
      </c>
      <c r="P30" s="169">
        <f t="shared" si="3"/>
        <v>9.7495276002090847E-2</v>
      </c>
    </row>
    <row r="31" spans="1:16" x14ac:dyDescent="0.2">
      <c r="A31" s="61" t="s">
        <v>28</v>
      </c>
      <c r="B31" s="142">
        <f>VLOOKUP($A$2,'Table 7'!$A$5:$L$23,12,FALSE)</f>
        <v>550</v>
      </c>
      <c r="C31" s="142">
        <f>VLOOKUP($A$2,'Table 8'!$A$5:$L$23,12,FALSE)</f>
        <v>585</v>
      </c>
      <c r="D31" s="142">
        <f>VLOOKUP($A$2,'Table 9'!$A$5:$L$23,12,FALSE)</f>
        <v>560</v>
      </c>
      <c r="E31" s="142">
        <f>VLOOKUP($A$2,'Table 10'!$A$5:$L$23,12,FALSE)</f>
        <v>575</v>
      </c>
      <c r="F31" s="142">
        <f>VLOOKUP($A$2,'Table 11'!$A$5:$L$23,12,FALSE)</f>
        <v>575</v>
      </c>
      <c r="G31" s="142">
        <f>VLOOKUP($A$2,'Table 12'!$A$5:$L$23,12,FALSE)</f>
        <v>600</v>
      </c>
      <c r="H31" s="172">
        <f>VLOOKUP($A$2,'Table 13'!$A$5:$L$23,12,FALSE)</f>
        <v>600</v>
      </c>
      <c r="I31" s="140" t="s">
        <v>28</v>
      </c>
      <c r="J31" s="143">
        <f t="shared" si="2"/>
        <v>6.3636363636363713E-2</v>
      </c>
      <c r="K31" s="143">
        <f t="shared" si="2"/>
        <v>-4.2735042735042694E-2</v>
      </c>
      <c r="L31" s="143">
        <f t="shared" si="2"/>
        <v>2.6785714285714191E-2</v>
      </c>
      <c r="M31" s="143">
        <f t="shared" si="2"/>
        <v>0</v>
      </c>
      <c r="N31" s="143">
        <f t="shared" si="2"/>
        <v>4.3478260869565188E-2</v>
      </c>
      <c r="O31" s="143">
        <f>H31/G31-1</f>
        <v>0</v>
      </c>
      <c r="P31" s="169">
        <f t="shared" si="3"/>
        <v>9.0909090909090828E-2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550</v>
      </c>
      <c r="C50" s="52">
        <f>VLOOKUP($A$2,'Table 8'!$A$26:$L$44,3,FALSE)</f>
        <v>575</v>
      </c>
      <c r="D50" s="52">
        <f>VLOOKUP($A$2,'Table 9'!$A$26:$L$44,3,FALSE)</f>
        <v>550</v>
      </c>
      <c r="E50" s="52">
        <f>VLOOKUP($A$2,'Table 10'!$A$26:$L$44,3,FALSE)</f>
        <v>550</v>
      </c>
      <c r="F50" s="52">
        <f>VLOOKUP($A$2,'Table 11'!$A$26:$L$44,3,FALSE)</f>
        <v>550</v>
      </c>
      <c r="G50" s="52">
        <f>VLOOKUP($A$2,'Table 12'!$A$26:$L$44,3,FALSE)</f>
        <v>560</v>
      </c>
      <c r="H50" s="53">
        <f>VLOOKUP($A$2,'Table 13'!$A$26:$L$44,3,FALSE)</f>
        <v>600</v>
      </c>
      <c r="I50" s="140" t="s">
        <v>25</v>
      </c>
      <c r="J50" s="64">
        <f t="shared" ref="J50:N53" si="4">C50/B50-1</f>
        <v>4.5454545454545414E-2</v>
      </c>
      <c r="K50" s="64">
        <f t="shared" si="4"/>
        <v>-4.3478260869565188E-2</v>
      </c>
      <c r="L50" s="64">
        <f t="shared" si="4"/>
        <v>0</v>
      </c>
      <c r="M50" s="64">
        <f t="shared" si="4"/>
        <v>0</v>
      </c>
      <c r="N50" s="64">
        <f t="shared" si="4"/>
        <v>1.8181818181818077E-2</v>
      </c>
      <c r="O50" s="64">
        <f>H50/G50-1</f>
        <v>7.1428571428571397E-2</v>
      </c>
      <c r="P50" s="119">
        <f>H50/B50-1</f>
        <v>9.0909090909090828E-2</v>
      </c>
    </row>
    <row r="51" spans="1:16" x14ac:dyDescent="0.2">
      <c r="A51" s="61" t="s">
        <v>26</v>
      </c>
      <c r="B51" s="52">
        <f>VLOOKUP($A$2,'Table 7'!$A$26:$L$44,4,FALSE)</f>
        <v>650</v>
      </c>
      <c r="C51" s="52">
        <f>VLOOKUP($A$2,'Table 8'!$A$26:$L$44,4,FALSE)</f>
        <v>650</v>
      </c>
      <c r="D51" s="52">
        <f>VLOOKUP($A$2,'Table 9'!$A$26:$L$44,4,FALSE)</f>
        <v>650</v>
      </c>
      <c r="E51" s="52">
        <f>VLOOKUP($A$2,'Table 10'!$A$26:$L$44,4,FALSE)</f>
        <v>625</v>
      </c>
      <c r="F51" s="52">
        <f>VLOOKUP($A$2,'Table 11'!$A$26:$L$44,4,FALSE)</f>
        <v>650</v>
      </c>
      <c r="G51" s="52">
        <f>VLOOKUP($A$2,'Table 12'!$A$26:$L$44,4,FALSE)</f>
        <v>690</v>
      </c>
      <c r="H51" s="53">
        <f>VLOOKUP($A$2,'Table 13'!$A$26:$L$44,4,FALSE)</f>
        <v>700</v>
      </c>
      <c r="I51" s="140" t="s">
        <v>26</v>
      </c>
      <c r="J51" s="64">
        <f t="shared" si="4"/>
        <v>0</v>
      </c>
      <c r="K51" s="64">
        <f t="shared" si="4"/>
        <v>0</v>
      </c>
      <c r="L51" s="64">
        <f t="shared" si="4"/>
        <v>-3.8461538461538436E-2</v>
      </c>
      <c r="M51" s="64">
        <f t="shared" si="4"/>
        <v>4.0000000000000036E-2</v>
      </c>
      <c r="N51" s="64">
        <f t="shared" si="4"/>
        <v>6.1538461538461542E-2</v>
      </c>
      <c r="O51" s="64">
        <f>H51/G51-1</f>
        <v>1.449275362318847E-2</v>
      </c>
      <c r="P51" s="119">
        <f t="shared" ref="P51:P53" si="5">H51/B51-1</f>
        <v>7.6923076923076872E-2</v>
      </c>
    </row>
    <row r="52" spans="1:16" x14ac:dyDescent="0.2">
      <c r="A52" s="62" t="s">
        <v>27</v>
      </c>
      <c r="B52" s="52">
        <f>VLOOKUP($A$2,'Table 7'!$A$26:$L$44,5,FALSE)</f>
        <v>632.52</v>
      </c>
      <c r="C52" s="52">
        <f>VLOOKUP($A$2,'Table 8'!$A$26:$L$44,5,FALSE)</f>
        <v>651.09</v>
      </c>
      <c r="D52" s="52">
        <f>VLOOKUP($A$2,'Table 9'!$A$26:$L$44,5,FALSE)</f>
        <v>643.12</v>
      </c>
      <c r="E52" s="52">
        <f>VLOOKUP($A$2,'Table 10'!$A$26:$L$44,5,FALSE)</f>
        <v>644.39</v>
      </c>
      <c r="F52" s="52">
        <f>VLOOKUP($A$2,'Table 11'!$A$26:$L$44,5,FALSE)</f>
        <v>668.02</v>
      </c>
      <c r="G52" s="52">
        <f>VLOOKUP($A$2,'Table 12'!$A$26:$L$44,5,FALSE)</f>
        <v>684.17</v>
      </c>
      <c r="H52" s="53">
        <f>VLOOKUP($A$2,'Table 13'!$A$26:$L$44,5,FALSE)</f>
        <v>701.64</v>
      </c>
      <c r="I52" s="171" t="s">
        <v>27</v>
      </c>
      <c r="J52" s="64">
        <f t="shared" si="4"/>
        <v>2.9358755454373053E-2</v>
      </c>
      <c r="K52" s="64">
        <f t="shared" si="4"/>
        <v>-1.224101122732657E-2</v>
      </c>
      <c r="L52" s="64">
        <f t="shared" si="4"/>
        <v>1.9747481029979141E-3</v>
      </c>
      <c r="M52" s="64">
        <f t="shared" si="4"/>
        <v>3.6670339390741713E-2</v>
      </c>
      <c r="N52" s="64">
        <f t="shared" si="4"/>
        <v>2.4175922876560563E-2</v>
      </c>
      <c r="O52" s="64">
        <f>H52/G52-1</f>
        <v>2.553458935644648E-2</v>
      </c>
      <c r="P52" s="119">
        <f t="shared" si="5"/>
        <v>0.10927717700626061</v>
      </c>
    </row>
    <row r="53" spans="1:16" x14ac:dyDescent="0.2">
      <c r="A53" s="61" t="s">
        <v>28</v>
      </c>
      <c r="B53" s="52">
        <f>VLOOKUP($A$2,'Table 7'!$A$26:$L$44,6,FALSE)</f>
        <v>700</v>
      </c>
      <c r="C53" s="52">
        <f>VLOOKUP($A$2,'Table 8'!$A$26:$L$44,6,FALSE)</f>
        <v>750</v>
      </c>
      <c r="D53" s="52">
        <f>VLOOKUP($A$2,'Table 9'!$A$26:$L$44,6,FALSE)</f>
        <v>725</v>
      </c>
      <c r="E53" s="52">
        <f>VLOOKUP($A$2,'Table 10'!$A$26:$L$44,6,FALSE)</f>
        <v>750</v>
      </c>
      <c r="F53" s="52">
        <f>VLOOKUP($A$2,'Table 11'!$A$26:$L$44,6,FALSE)</f>
        <v>750</v>
      </c>
      <c r="G53" s="52">
        <f>VLOOKUP($A$2,'Table 12'!$A$26:$L$44,6,FALSE)</f>
        <v>795</v>
      </c>
      <c r="H53" s="53">
        <f>VLOOKUP($A$2,'Table 13'!$A$26:$L$44,6,FALSE)</f>
        <v>795</v>
      </c>
      <c r="I53" s="140" t="s">
        <v>28</v>
      </c>
      <c r="J53" s="64">
        <f t="shared" si="4"/>
        <v>7.1428571428571397E-2</v>
      </c>
      <c r="K53" s="64">
        <f t="shared" si="4"/>
        <v>-3.3333333333333326E-2</v>
      </c>
      <c r="L53" s="64">
        <f t="shared" si="4"/>
        <v>3.4482758620689724E-2</v>
      </c>
      <c r="M53" s="64">
        <f t="shared" si="4"/>
        <v>0</v>
      </c>
      <c r="N53" s="64">
        <f t="shared" si="4"/>
        <v>6.0000000000000053E-2</v>
      </c>
      <c r="O53" s="64">
        <f>H53/G53-1</f>
        <v>0</v>
      </c>
      <c r="P53" s="119">
        <f t="shared" si="5"/>
        <v>0.13571428571428568</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750</v>
      </c>
      <c r="C72" s="52">
        <f>VLOOKUP($A$2,'Table 8'!$A$26:$L$44,9,FALSE)</f>
        <v>780</v>
      </c>
      <c r="D72" s="52">
        <f>VLOOKUP($A$2,'Table 9'!$A$26:$L$44,9,FALSE)</f>
        <v>750</v>
      </c>
      <c r="E72" s="52">
        <f>VLOOKUP($A$2,'Table 10'!$A$26:$L$44,9,FALSE)</f>
        <v>750</v>
      </c>
      <c r="F72" s="52">
        <f>VLOOKUP($A$2,'Table 11'!$A$26:$L$44,9,FALSE)</f>
        <v>800</v>
      </c>
      <c r="G72" s="52">
        <f>VLOOKUP($A$2,'Table 12'!$A$26:$L$44,9,FALSE)</f>
        <v>825</v>
      </c>
      <c r="H72" s="53">
        <f>VLOOKUP($A$2,'Table 13'!$A$26:$L$44,9,FALSE)</f>
        <v>800</v>
      </c>
      <c r="I72" s="140" t="s">
        <v>25</v>
      </c>
      <c r="J72" s="64">
        <f t="shared" ref="J72:O75" si="6">C72/B72-1</f>
        <v>4.0000000000000036E-2</v>
      </c>
      <c r="K72" s="64">
        <f t="shared" si="6"/>
        <v>-3.8461538461538436E-2</v>
      </c>
      <c r="L72" s="64">
        <f t="shared" si="6"/>
        <v>0</v>
      </c>
      <c r="M72" s="64">
        <f t="shared" si="6"/>
        <v>6.6666666666666652E-2</v>
      </c>
      <c r="N72" s="64">
        <f t="shared" si="6"/>
        <v>3.125E-2</v>
      </c>
      <c r="O72" s="64">
        <f>H72/G72-1</f>
        <v>-3.0303030303030276E-2</v>
      </c>
      <c r="P72" s="119">
        <f>H72/B72-1</f>
        <v>6.6666666666666652E-2</v>
      </c>
    </row>
    <row r="73" spans="1:23" x14ac:dyDescent="0.2">
      <c r="A73" s="61" t="s">
        <v>26</v>
      </c>
      <c r="B73" s="52">
        <f>VLOOKUP($A$2,'Table 7'!$A$26:$L$44,10,FALSE)</f>
        <v>825</v>
      </c>
      <c r="C73" s="52">
        <f>VLOOKUP($A$2,'Table 8'!$A$26:$L$44,10,FALSE)</f>
        <v>850</v>
      </c>
      <c r="D73" s="52">
        <f>VLOOKUP($A$2,'Table 9'!$A$26:$L$44,10,FALSE)</f>
        <v>850</v>
      </c>
      <c r="E73" s="52">
        <f>VLOOKUP($A$2,'Table 10'!$A$26:$L$44,10,FALSE)</f>
        <v>850</v>
      </c>
      <c r="F73" s="52">
        <f>VLOOKUP($A$2,'Table 11'!$A$26:$L$44,10,FALSE)</f>
        <v>950</v>
      </c>
      <c r="G73" s="52">
        <f>VLOOKUP($A$2,'Table 12'!$A$26:$L$44,10,FALSE)</f>
        <v>950</v>
      </c>
      <c r="H73" s="53">
        <f>VLOOKUP($A$2,'Table 13'!$A$26:$L$44,10,FALSE)</f>
        <v>995</v>
      </c>
      <c r="I73" s="140" t="s">
        <v>26</v>
      </c>
      <c r="J73" s="64">
        <f t="shared" si="6"/>
        <v>3.0303030303030276E-2</v>
      </c>
      <c r="K73" s="64">
        <f t="shared" si="6"/>
        <v>0</v>
      </c>
      <c r="L73" s="64">
        <f t="shared" si="6"/>
        <v>0</v>
      </c>
      <c r="M73" s="64">
        <f t="shared" si="6"/>
        <v>0.11764705882352944</v>
      </c>
      <c r="N73" s="64">
        <f t="shared" si="6"/>
        <v>0</v>
      </c>
      <c r="O73" s="64">
        <f t="shared" si="6"/>
        <v>4.7368421052631504E-2</v>
      </c>
      <c r="P73" s="119">
        <f t="shared" ref="P73:P75" si="7">H73/B73-1</f>
        <v>0.20606060606060606</v>
      </c>
      <c r="R73" s="136"/>
      <c r="S73" s="136"/>
      <c r="T73" s="136"/>
      <c r="U73" s="136"/>
      <c r="V73" s="136"/>
      <c r="W73" s="136"/>
    </row>
    <row r="74" spans="1:23" x14ac:dyDescent="0.2">
      <c r="A74" s="62" t="s">
        <v>27</v>
      </c>
      <c r="B74" s="52">
        <f>VLOOKUP($A$2,'Table 7'!$A$26:$L$44,11,FALSE)</f>
        <v>811.27</v>
      </c>
      <c r="C74" s="52">
        <f>VLOOKUP($A$2,'Table 8'!$A$26:$L$44,11,FALSE)</f>
        <v>894.44</v>
      </c>
      <c r="D74" s="52">
        <f>VLOOKUP($A$2,'Table 9'!$A$26:$L$44,11,FALSE)</f>
        <v>849.5</v>
      </c>
      <c r="E74" s="52">
        <f>VLOOKUP($A$2,'Table 10'!$A$26:$L$44,11,FALSE)</f>
        <v>883.13</v>
      </c>
      <c r="F74" s="52">
        <f>VLOOKUP($A$2,'Table 11'!$A$26:$L$44,11,FALSE)</f>
        <v>961.21</v>
      </c>
      <c r="G74" s="52">
        <f>VLOOKUP($A$2,'Table 12'!$A$26:$L$44,11,FALSE)</f>
        <v>967.81</v>
      </c>
      <c r="H74" s="53">
        <f>VLOOKUP($A$2,'Table 13'!$A$26:$L$44,11,FALSE)</f>
        <v>972.76</v>
      </c>
      <c r="I74" s="171" t="s">
        <v>27</v>
      </c>
      <c r="J74" s="64">
        <f t="shared" si="6"/>
        <v>0.10251827381759471</v>
      </c>
      <c r="K74" s="64">
        <f t="shared" si="6"/>
        <v>-5.0243727919144998E-2</v>
      </c>
      <c r="L74" s="64">
        <f t="shared" si="6"/>
        <v>3.9587992937021754E-2</v>
      </c>
      <c r="M74" s="64">
        <f t="shared" si="6"/>
        <v>8.8412804456875049E-2</v>
      </c>
      <c r="N74" s="64">
        <f t="shared" si="6"/>
        <v>6.8663455436375198E-3</v>
      </c>
      <c r="O74" s="64">
        <f t="shared" si="6"/>
        <v>5.1146402703010629E-3</v>
      </c>
      <c r="P74" s="119">
        <f t="shared" si="7"/>
        <v>0.19905826666831028</v>
      </c>
    </row>
    <row r="75" spans="1:23" x14ac:dyDescent="0.2">
      <c r="A75" s="61" t="s">
        <v>28</v>
      </c>
      <c r="B75" s="52">
        <f>VLOOKUP($A$2,'Table 7'!$A$26:$L$44,12,FALSE)</f>
        <v>890</v>
      </c>
      <c r="C75" s="52">
        <f>VLOOKUP($A$2,'Table 8'!$A$26:$L$44,12,FALSE)</f>
        <v>1000</v>
      </c>
      <c r="D75" s="52">
        <f>VLOOKUP($A$2,'Table 9'!$A$26:$L$44,12,FALSE)</f>
        <v>950</v>
      </c>
      <c r="E75" s="52">
        <f>VLOOKUP($A$2,'Table 10'!$A$26:$L$44,12,FALSE)</f>
        <v>950</v>
      </c>
      <c r="F75" s="52">
        <f>VLOOKUP($A$2,'Table 11'!$A$26:$L$44,12,FALSE)</f>
        <v>1140</v>
      </c>
      <c r="G75" s="52">
        <f>VLOOKUP($A$2,'Table 12'!$A$26:$L$44,12,FALSE)</f>
        <v>1140</v>
      </c>
      <c r="H75" s="53">
        <f>VLOOKUP($A$2,'Table 13'!$A$26:$L$44,12,FALSE)</f>
        <v>1200</v>
      </c>
      <c r="I75" s="140" t="s">
        <v>28</v>
      </c>
      <c r="J75" s="64">
        <f t="shared" si="6"/>
        <v>0.12359550561797761</v>
      </c>
      <c r="K75" s="64">
        <f t="shared" si="6"/>
        <v>-5.0000000000000044E-2</v>
      </c>
      <c r="L75" s="64">
        <f t="shared" si="6"/>
        <v>0</v>
      </c>
      <c r="M75" s="64">
        <f t="shared" si="6"/>
        <v>0.19999999999999996</v>
      </c>
      <c r="N75" s="64">
        <f t="shared" si="6"/>
        <v>0</v>
      </c>
      <c r="O75" s="64">
        <f t="shared" si="6"/>
        <v>5.2631578947368363E-2</v>
      </c>
      <c r="P75" s="119">
        <f t="shared" si="7"/>
        <v>0.348314606741573</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225</v>
      </c>
      <c r="C94" s="52">
        <f>VLOOKUP($A$2,'Table 8'!$A$47:$F$65,3,FALSE)</f>
        <v>235</v>
      </c>
      <c r="D94" s="52">
        <f>VLOOKUP($A$2,'Table 9'!$A$47:$F$65,3,FALSE)</f>
        <v>238.33</v>
      </c>
      <c r="E94" s="52">
        <f>VLOOKUP($A$2,'Table 10'!$A$47:$F$65,3,FALSE)</f>
        <v>250</v>
      </c>
      <c r="F94" s="52">
        <f>VLOOKUP($A$2,'Table 11'!$A$47:$F$65,3,FALSE)</f>
        <v>250</v>
      </c>
      <c r="G94" s="52">
        <f>VLOOKUP($A$2,'Table 12'!$A$47:$F$65,3,FALSE)</f>
        <v>250</v>
      </c>
      <c r="H94" s="53">
        <f>VLOOKUP($A$2,'Table 13'!$A$47:$F$65,3,FALSE)</f>
        <v>250</v>
      </c>
      <c r="I94" s="140" t="s">
        <v>25</v>
      </c>
      <c r="J94" s="64">
        <f t="shared" ref="J94:O97" si="8">C94/B94-1</f>
        <v>4.4444444444444509E-2</v>
      </c>
      <c r="K94" s="64">
        <f t="shared" si="8"/>
        <v>1.4170212765957535E-2</v>
      </c>
      <c r="L94" s="64">
        <f t="shared" si="8"/>
        <v>4.8965719800276863E-2</v>
      </c>
      <c r="M94" s="64">
        <f t="shared" si="8"/>
        <v>0</v>
      </c>
      <c r="N94" s="64">
        <f t="shared" si="8"/>
        <v>0</v>
      </c>
      <c r="O94" s="64">
        <f>H94/G94-1</f>
        <v>0</v>
      </c>
      <c r="P94" s="119">
        <f>H94/B94-1</f>
        <v>0.11111111111111116</v>
      </c>
    </row>
    <row r="95" spans="1:16" x14ac:dyDescent="0.2">
      <c r="A95" s="61" t="s">
        <v>26</v>
      </c>
      <c r="B95" s="52">
        <f>VLOOKUP($A$2,'Table 7'!$A$47:$F$65,4,FALSE)</f>
        <v>250</v>
      </c>
      <c r="C95" s="52">
        <f>VLOOKUP($A$2,'Table 8'!$A$47:$F$65,4,FALSE)</f>
        <v>260</v>
      </c>
      <c r="D95" s="52">
        <f>VLOOKUP($A$2,'Table 9'!$A$47:$F$65,4,FALSE)</f>
        <v>265</v>
      </c>
      <c r="E95" s="52">
        <f>VLOOKUP($A$2,'Table 10'!$A$47:$F$65,4,FALSE)</f>
        <v>273.33999999999997</v>
      </c>
      <c r="F95" s="52">
        <f>VLOOKUP($A$2,'Table 11'!$A$47:$F$65,4,FALSE)</f>
        <v>275</v>
      </c>
      <c r="G95" s="52">
        <f>VLOOKUP($A$2,'Table 12'!$A$47:$F$65,4,FALSE)</f>
        <v>290</v>
      </c>
      <c r="H95" s="53">
        <f>VLOOKUP($A$2,'Table 13'!$A$47:$F$65,4,FALSE)</f>
        <v>300</v>
      </c>
      <c r="I95" s="140" t="s">
        <v>26</v>
      </c>
      <c r="J95" s="64">
        <f t="shared" si="8"/>
        <v>4.0000000000000036E-2</v>
      </c>
      <c r="K95" s="64">
        <f t="shared" si="8"/>
        <v>1.9230769230769162E-2</v>
      </c>
      <c r="L95" s="64">
        <f t="shared" si="8"/>
        <v>3.1471698113207491E-2</v>
      </c>
      <c r="M95" s="64">
        <f t="shared" si="8"/>
        <v>6.0730226092047257E-3</v>
      </c>
      <c r="N95" s="64">
        <f t="shared" si="8"/>
        <v>5.4545454545454453E-2</v>
      </c>
      <c r="O95" s="64">
        <f t="shared" si="8"/>
        <v>3.4482758620689724E-2</v>
      </c>
      <c r="P95" s="119">
        <f t="shared" ref="P95:P97" si="9">H95/B95-1</f>
        <v>0.19999999999999996</v>
      </c>
    </row>
    <row r="96" spans="1:16" x14ac:dyDescent="0.2">
      <c r="A96" s="62" t="s">
        <v>27</v>
      </c>
      <c r="B96" s="52">
        <f>VLOOKUP($A$2,'Table 7'!$A$47:$F$65,5,FALSE)</f>
        <v>262.86</v>
      </c>
      <c r="C96" s="52">
        <f>VLOOKUP($A$2,'Table 8'!$A$47:$F$65,5,FALSE)</f>
        <v>263.08</v>
      </c>
      <c r="D96" s="52">
        <f>VLOOKUP($A$2,'Table 9'!$A$47:$F$65,5,FALSE)</f>
        <v>269.83</v>
      </c>
      <c r="E96" s="52">
        <f>VLOOKUP($A$2,'Table 10'!$A$47:$F$65,5,FALSE)</f>
        <v>268.35000000000002</v>
      </c>
      <c r="F96" s="52">
        <f>VLOOKUP($A$2,'Table 11'!$A$47:$F$65,5,FALSE)</f>
        <v>274.42</v>
      </c>
      <c r="G96" s="52">
        <f>VLOOKUP($A$2,'Table 12'!$A$47:$F$65,5,FALSE)</f>
        <v>289.27999999999997</v>
      </c>
      <c r="H96" s="53">
        <f>VLOOKUP($A$2,'Table 13'!$A$47:$F$65,5,FALSE)</f>
        <v>295.72000000000003</v>
      </c>
      <c r="I96" s="171" t="s">
        <v>27</v>
      </c>
      <c r="J96" s="64">
        <f t="shared" si="8"/>
        <v>8.369474244844799E-4</v>
      </c>
      <c r="K96" s="64">
        <f t="shared" si="8"/>
        <v>2.5657594648015758E-2</v>
      </c>
      <c r="L96" s="64">
        <f t="shared" si="8"/>
        <v>-5.4849349590481156E-3</v>
      </c>
      <c r="M96" s="64">
        <f t="shared" si="8"/>
        <v>2.2619713061300617E-2</v>
      </c>
      <c r="N96" s="64">
        <f t="shared" si="8"/>
        <v>5.415057211573493E-2</v>
      </c>
      <c r="O96" s="64">
        <f t="shared" si="8"/>
        <v>2.2262168141593097E-2</v>
      </c>
      <c r="P96" s="119">
        <f t="shared" si="9"/>
        <v>0.12500951076618727</v>
      </c>
    </row>
    <row r="97" spans="1:16" x14ac:dyDescent="0.2">
      <c r="A97" s="61" t="s">
        <v>28</v>
      </c>
      <c r="B97" s="52">
        <f>VLOOKUP($A$2,'Table 7'!$A$47:$F$65,6,FALSE)</f>
        <v>300</v>
      </c>
      <c r="C97" s="52">
        <f>VLOOKUP($A$2,'Table 8'!$A$47:$F$65,6,FALSE)</f>
        <v>290</v>
      </c>
      <c r="D97" s="52">
        <f>VLOOKUP($A$2,'Table 9'!$A$47:$F$65,6,FALSE)</f>
        <v>300</v>
      </c>
      <c r="E97" s="52">
        <f>VLOOKUP($A$2,'Table 10'!$A$47:$F$65,6,FALSE)</f>
        <v>300</v>
      </c>
      <c r="F97" s="52">
        <f>VLOOKUP($A$2,'Table 11'!$A$47:$F$65,6,FALSE)</f>
        <v>300</v>
      </c>
      <c r="G97" s="52">
        <f>VLOOKUP($A$2,'Table 12'!$A$47:$F$65,6,FALSE)</f>
        <v>320</v>
      </c>
      <c r="H97" s="53">
        <f>VLOOKUP($A$2,'Table 13'!$A$47:$F$65,6,FALSE)</f>
        <v>320</v>
      </c>
      <c r="I97" s="140" t="s">
        <v>28</v>
      </c>
      <c r="J97" s="64">
        <f t="shared" si="8"/>
        <v>-3.3333333333333326E-2</v>
      </c>
      <c r="K97" s="64">
        <f t="shared" si="8"/>
        <v>3.4482758620689724E-2</v>
      </c>
      <c r="L97" s="64">
        <f t="shared" si="8"/>
        <v>0</v>
      </c>
      <c r="M97" s="64">
        <f t="shared" si="8"/>
        <v>0</v>
      </c>
      <c r="N97" s="64">
        <f t="shared" si="8"/>
        <v>6.6666666666666652E-2</v>
      </c>
      <c r="O97" s="64">
        <f t="shared" si="8"/>
        <v>0</v>
      </c>
      <c r="P97" s="119">
        <f t="shared" si="9"/>
        <v>6.6666666666666652E-2</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262.86</v>
      </c>
      <c r="C118" s="52">
        <f t="shared" si="10"/>
        <v>263.08</v>
      </c>
      <c r="D118" s="52">
        <f t="shared" si="10"/>
        <v>269.83</v>
      </c>
      <c r="E118" s="52">
        <f t="shared" si="10"/>
        <v>268.35000000000002</v>
      </c>
      <c r="F118" s="52">
        <f t="shared" si="10"/>
        <v>274.42</v>
      </c>
      <c r="G118" s="52">
        <f t="shared" si="10"/>
        <v>289.27999999999997</v>
      </c>
      <c r="H118" s="52">
        <f t="shared" si="10"/>
        <v>295.72000000000003</v>
      </c>
      <c r="I118" s="16" t="s">
        <v>57</v>
      </c>
      <c r="J118" s="52">
        <f t="shared" ref="J118:N118" si="11">B95</f>
        <v>250</v>
      </c>
      <c r="K118" s="52">
        <f t="shared" si="11"/>
        <v>260</v>
      </c>
      <c r="L118" s="52">
        <f t="shared" si="11"/>
        <v>265</v>
      </c>
      <c r="M118" s="52">
        <f t="shared" si="11"/>
        <v>273.33999999999997</v>
      </c>
      <c r="N118" s="52">
        <f t="shared" si="11"/>
        <v>275</v>
      </c>
      <c r="O118" s="52">
        <f>G95</f>
        <v>290</v>
      </c>
      <c r="P118" s="53">
        <f>H95</f>
        <v>300</v>
      </c>
    </row>
    <row r="119" spans="1:16" x14ac:dyDescent="0.2">
      <c r="A119" s="13" t="s">
        <v>53</v>
      </c>
      <c r="B119" s="52">
        <f t="shared" ref="B119:H119" si="12">B8</f>
        <v>350.87</v>
      </c>
      <c r="C119" s="52">
        <f t="shared" si="12"/>
        <v>360.3</v>
      </c>
      <c r="D119" s="52">
        <f t="shared" si="12"/>
        <v>361.48</v>
      </c>
      <c r="E119" s="52">
        <f t="shared" si="12"/>
        <v>362.12</v>
      </c>
      <c r="F119" s="52">
        <f t="shared" si="12"/>
        <v>369.12</v>
      </c>
      <c r="G119" s="52">
        <f t="shared" si="12"/>
        <v>381.24</v>
      </c>
      <c r="H119" s="52">
        <f t="shared" si="12"/>
        <v>383.14</v>
      </c>
      <c r="I119" s="16" t="s">
        <v>53</v>
      </c>
      <c r="J119" s="52">
        <f t="shared" ref="J119:N119" si="13">B7</f>
        <v>350</v>
      </c>
      <c r="K119" s="52">
        <f t="shared" si="13"/>
        <v>350</v>
      </c>
      <c r="L119" s="52">
        <f t="shared" si="13"/>
        <v>360</v>
      </c>
      <c r="M119" s="52">
        <f t="shared" si="13"/>
        <v>350</v>
      </c>
      <c r="N119" s="52">
        <f t="shared" si="13"/>
        <v>365</v>
      </c>
      <c r="O119" s="52">
        <f>G7</f>
        <v>375</v>
      </c>
      <c r="P119" s="53">
        <f>H7</f>
        <v>375</v>
      </c>
    </row>
    <row r="120" spans="1:16" x14ac:dyDescent="0.2">
      <c r="A120" s="13" t="s">
        <v>54</v>
      </c>
      <c r="B120" s="52">
        <f t="shared" ref="B120:H120" si="14">B30</f>
        <v>497.46</v>
      </c>
      <c r="C120" s="52">
        <f t="shared" si="14"/>
        <v>520.5</v>
      </c>
      <c r="D120" s="52">
        <f t="shared" si="14"/>
        <v>502.96</v>
      </c>
      <c r="E120" s="52">
        <f t="shared" si="14"/>
        <v>515.07000000000005</v>
      </c>
      <c r="F120" s="52">
        <f t="shared" si="14"/>
        <v>517.76</v>
      </c>
      <c r="G120" s="52">
        <f t="shared" si="14"/>
        <v>530.9</v>
      </c>
      <c r="H120" s="52">
        <f t="shared" si="14"/>
        <v>545.96</v>
      </c>
      <c r="I120" s="16" t="s">
        <v>54</v>
      </c>
      <c r="J120" s="52">
        <f t="shared" ref="J120:N120" si="15">B29</f>
        <v>480</v>
      </c>
      <c r="K120" s="52">
        <f t="shared" si="15"/>
        <v>500</v>
      </c>
      <c r="L120" s="52">
        <f t="shared" si="15"/>
        <v>490</v>
      </c>
      <c r="M120" s="52">
        <f t="shared" si="15"/>
        <v>500</v>
      </c>
      <c r="N120" s="52">
        <f t="shared" si="15"/>
        <v>500</v>
      </c>
      <c r="O120" s="52">
        <f>G29</f>
        <v>517.5</v>
      </c>
      <c r="P120" s="53">
        <f>H29</f>
        <v>530</v>
      </c>
    </row>
    <row r="121" spans="1:16" x14ac:dyDescent="0.2">
      <c r="A121" s="13" t="s">
        <v>55</v>
      </c>
      <c r="B121" s="52">
        <f t="shared" ref="B121:H121" si="16">B52</f>
        <v>632.52</v>
      </c>
      <c r="C121" s="52">
        <f t="shared" si="16"/>
        <v>651.09</v>
      </c>
      <c r="D121" s="52">
        <f t="shared" si="16"/>
        <v>643.12</v>
      </c>
      <c r="E121" s="52">
        <f t="shared" si="16"/>
        <v>644.39</v>
      </c>
      <c r="F121" s="52">
        <f t="shared" si="16"/>
        <v>668.02</v>
      </c>
      <c r="G121" s="52">
        <f t="shared" si="16"/>
        <v>684.17</v>
      </c>
      <c r="H121" s="52">
        <f t="shared" si="16"/>
        <v>701.64</v>
      </c>
      <c r="I121" s="16" t="s">
        <v>55</v>
      </c>
      <c r="J121" s="52">
        <f t="shared" ref="J121:N121" si="17">B51</f>
        <v>650</v>
      </c>
      <c r="K121" s="52">
        <f t="shared" si="17"/>
        <v>650</v>
      </c>
      <c r="L121" s="52">
        <f t="shared" si="17"/>
        <v>650</v>
      </c>
      <c r="M121" s="52">
        <f t="shared" si="17"/>
        <v>625</v>
      </c>
      <c r="N121" s="52">
        <f t="shared" si="17"/>
        <v>650</v>
      </c>
      <c r="O121" s="52">
        <f>G51</f>
        <v>690</v>
      </c>
      <c r="P121" s="53">
        <f>H51</f>
        <v>700</v>
      </c>
    </row>
    <row r="122" spans="1:16" x14ac:dyDescent="0.2">
      <c r="A122" s="13" t="s">
        <v>56</v>
      </c>
      <c r="B122" s="52">
        <f t="shared" ref="B122:H122" si="18">B74</f>
        <v>811.27</v>
      </c>
      <c r="C122" s="52">
        <f t="shared" si="18"/>
        <v>894.44</v>
      </c>
      <c r="D122" s="52">
        <f t="shared" si="18"/>
        <v>849.5</v>
      </c>
      <c r="E122" s="52">
        <f t="shared" si="18"/>
        <v>883.13</v>
      </c>
      <c r="F122" s="52">
        <f t="shared" si="18"/>
        <v>961.21</v>
      </c>
      <c r="G122" s="52">
        <f t="shared" si="18"/>
        <v>967.81</v>
      </c>
      <c r="H122" s="52">
        <f t="shared" si="18"/>
        <v>972.76</v>
      </c>
      <c r="I122" s="16" t="s">
        <v>56</v>
      </c>
      <c r="J122" s="52">
        <f t="shared" ref="J122:N122" si="19">B73</f>
        <v>825</v>
      </c>
      <c r="K122" s="52">
        <f t="shared" si="19"/>
        <v>850</v>
      </c>
      <c r="L122" s="52">
        <f t="shared" si="19"/>
        <v>850</v>
      </c>
      <c r="M122" s="52">
        <f t="shared" si="19"/>
        <v>850</v>
      </c>
      <c r="N122" s="52">
        <f t="shared" si="19"/>
        <v>950</v>
      </c>
      <c r="O122" s="52">
        <f>G73</f>
        <v>950</v>
      </c>
      <c r="P122" s="53">
        <f>H73</f>
        <v>995</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319</v>
      </c>
      <c r="C142" s="52">
        <f>VLOOKUP($A$2,'Table 8'!$A$5:$L$23,2,FALSE)</f>
        <v>458</v>
      </c>
      <c r="D142" s="52">
        <f>VLOOKUP($A$2,'Table 9'!$A$5:$L$23,2,FALSE)</f>
        <v>483</v>
      </c>
      <c r="E142" s="52">
        <f>VLOOKUP($A$2,'Table 10'!$A$5:$L$23,2,FALSE)</f>
        <v>437</v>
      </c>
      <c r="F142" s="52">
        <f>VLOOKUP($A$2,'Table 11'!$A$5:$L$23,2,FALSE)</f>
        <v>405</v>
      </c>
      <c r="G142" s="52">
        <f>VLOOKUP($A$2,'Table 12'!$A$5:$L$23,2,FALSE)</f>
        <v>406</v>
      </c>
      <c r="H142" s="52">
        <f>VLOOKUP($A$2,'Table 13'!$A$5:$L$23,2,FALSE)</f>
        <v>382</v>
      </c>
      <c r="I142" s="16" t="s">
        <v>53</v>
      </c>
      <c r="J142" s="72">
        <f>B142/SUM(B$142:B$146)</f>
        <v>0.24633204633204633</v>
      </c>
      <c r="K142" s="72">
        <f t="shared" ref="K142:N146" si="20">C142/SUM(C$142:C$146)</f>
        <v>0.26246418338108884</v>
      </c>
      <c r="L142" s="72">
        <f t="shared" si="20"/>
        <v>0.24794661190965092</v>
      </c>
      <c r="M142" s="72">
        <f t="shared" si="20"/>
        <v>0.26120741183502688</v>
      </c>
      <c r="N142" s="72">
        <f t="shared" si="20"/>
        <v>0.22816901408450704</v>
      </c>
      <c r="O142" s="72">
        <f t="shared" ref="O142:P146" si="21">G142/SUM(G$142:G$146)</f>
        <v>0.23213264722698684</v>
      </c>
      <c r="P142" s="174">
        <f t="shared" si="21"/>
        <v>0.20704607046070461</v>
      </c>
    </row>
    <row r="143" spans="1:16" x14ac:dyDescent="0.2">
      <c r="A143" s="13" t="s">
        <v>54</v>
      </c>
      <c r="B143" s="52">
        <f>VLOOKUP($A$2,'Table 7'!$A$5:$L$23,8,FALSE)</f>
        <v>613</v>
      </c>
      <c r="C143" s="52">
        <f>VLOOKUP($A$2,'Table 8'!$A$5:$L$23,8,FALSE)</f>
        <v>818</v>
      </c>
      <c r="D143" s="52">
        <f>VLOOKUP($A$2,'Table 9'!$A$5:$L$23,8,FALSE)</f>
        <v>918</v>
      </c>
      <c r="E143" s="52">
        <f>VLOOKUP($A$2,'Table 10'!$A$5:$L$23,8,FALSE)</f>
        <v>790</v>
      </c>
      <c r="F143" s="52">
        <f>VLOOKUP($A$2,'Table 11'!$A$5:$L$23,8,FALSE)</f>
        <v>856</v>
      </c>
      <c r="G143" s="52">
        <f>VLOOKUP($A$2,'Table 12'!$A$5:$L$23,8,FALSE)</f>
        <v>860</v>
      </c>
      <c r="H143" s="52">
        <f>VLOOKUP($A$2,'Table 13'!$A$5:$L$23,8,FALSE)</f>
        <v>950</v>
      </c>
      <c r="I143" s="16" t="s">
        <v>54</v>
      </c>
      <c r="J143" s="72">
        <f>B143/SUM(B$142:B$146)</f>
        <v>0.47335907335907335</v>
      </c>
      <c r="K143" s="72">
        <f t="shared" si="20"/>
        <v>0.46876790830945558</v>
      </c>
      <c r="L143" s="72">
        <f t="shared" si="20"/>
        <v>0.47125256673511295</v>
      </c>
      <c r="M143" s="72">
        <f t="shared" si="20"/>
        <v>0.4722056186491333</v>
      </c>
      <c r="N143" s="72">
        <f t="shared" si="20"/>
        <v>0.48225352112676056</v>
      </c>
      <c r="O143" s="72">
        <f t="shared" si="21"/>
        <v>0.49170954831332192</v>
      </c>
      <c r="P143" s="174">
        <f t="shared" si="21"/>
        <v>0.51490514905149054</v>
      </c>
    </row>
    <row r="144" spans="1:16" x14ac:dyDescent="0.2">
      <c r="A144" s="13" t="s">
        <v>55</v>
      </c>
      <c r="B144" s="52">
        <f>VLOOKUP($A$2,'Table 7'!$A$26:$L$44,2,FALSE)</f>
        <v>198</v>
      </c>
      <c r="C144" s="52">
        <f>VLOOKUP($A$2,'Table 8'!$A$26:$L$44,2,FALSE)</f>
        <v>224</v>
      </c>
      <c r="D144" s="52">
        <f>VLOOKUP($A$2,'Table 9'!$A$26:$L$44,2,FALSE)</f>
        <v>283</v>
      </c>
      <c r="E144" s="52">
        <f>VLOOKUP($A$2,'Table 10'!$A$26:$L$44,2,FALSE)</f>
        <v>245</v>
      </c>
      <c r="F144" s="52">
        <f>VLOOKUP($A$2,'Table 11'!$A$26:$L$44,2,FALSE)</f>
        <v>303</v>
      </c>
      <c r="G144" s="52">
        <f>VLOOKUP($A$2,'Table 12'!$A$26:$L$44,2,FALSE)</f>
        <v>283</v>
      </c>
      <c r="H144" s="52">
        <f>VLOOKUP($A$2,'Table 13'!$A$26:$L$44,2,FALSE)</f>
        <v>335</v>
      </c>
      <c r="I144" s="16" t="s">
        <v>55</v>
      </c>
      <c r="J144" s="72">
        <f>B144/SUM(B$142:B$146)</f>
        <v>0.15289575289575288</v>
      </c>
      <c r="K144" s="72">
        <f t="shared" si="20"/>
        <v>0.12836676217765042</v>
      </c>
      <c r="L144" s="72">
        <f t="shared" si="20"/>
        <v>0.14527720739219713</v>
      </c>
      <c r="M144" s="72">
        <f t="shared" si="20"/>
        <v>0.14644351464435146</v>
      </c>
      <c r="N144" s="72">
        <f t="shared" si="20"/>
        <v>0.17070422535211269</v>
      </c>
      <c r="O144" s="72">
        <f t="shared" si="21"/>
        <v>0.16180674671240708</v>
      </c>
      <c r="P144" s="174">
        <f t="shared" si="21"/>
        <v>0.18157181571815717</v>
      </c>
    </row>
    <row r="145" spans="1:16" x14ac:dyDescent="0.2">
      <c r="A145" s="13" t="s">
        <v>56</v>
      </c>
      <c r="B145" s="52">
        <f>VLOOKUP($A$2,'Table 7'!$A$26:$L$44,8,FALSE)</f>
        <v>71</v>
      </c>
      <c r="C145" s="52">
        <f>VLOOKUP($A$2,'Table 8'!$A$26:$L$44,8,FALSE)</f>
        <v>107</v>
      </c>
      <c r="D145" s="52">
        <f>VLOOKUP($A$2,'Table 9'!$A$26:$L$44,8,FALSE)</f>
        <v>121</v>
      </c>
      <c r="E145" s="52">
        <f>VLOOKUP($A$2,'Table 10'!$A$26:$L$44,8,FALSE)</f>
        <v>93</v>
      </c>
      <c r="F145" s="52">
        <f>VLOOKUP($A$2,'Table 11'!$A$26:$L$44,8,FALSE)</f>
        <v>107</v>
      </c>
      <c r="G145" s="52">
        <f>VLOOKUP($A$2,'Table 12'!$A$26:$L$44,8,FALSE)</f>
        <v>105</v>
      </c>
      <c r="H145" s="52">
        <f>VLOOKUP($A$2,'Table 13'!$A$26:$L$44,8,FALSE)</f>
        <v>85</v>
      </c>
      <c r="I145" s="16" t="s">
        <v>56</v>
      </c>
      <c r="J145" s="72">
        <f>B145/SUM(B$142:B$146)</f>
        <v>5.4826254826254826E-2</v>
      </c>
      <c r="K145" s="72">
        <f t="shared" si="20"/>
        <v>6.1318051575931232E-2</v>
      </c>
      <c r="L145" s="72">
        <f t="shared" si="20"/>
        <v>6.2114989733059546E-2</v>
      </c>
      <c r="M145" s="72">
        <f t="shared" si="20"/>
        <v>5.5588762701733414E-2</v>
      </c>
      <c r="N145" s="72">
        <f t="shared" si="20"/>
        <v>6.0281690140845071E-2</v>
      </c>
      <c r="O145" s="72">
        <f t="shared" si="21"/>
        <v>6.0034305317324184E-2</v>
      </c>
      <c r="P145" s="174">
        <f t="shared" si="21"/>
        <v>4.6070460704607047E-2</v>
      </c>
    </row>
    <row r="146" spans="1:16" x14ac:dyDescent="0.2">
      <c r="A146" s="13" t="s">
        <v>57</v>
      </c>
      <c r="B146" s="52">
        <f>VLOOKUP($A$2,'Table 7'!$A$47:$L$65,2,FALSE)</f>
        <v>94</v>
      </c>
      <c r="C146" s="52">
        <f>VLOOKUP($A$2,'Table 8'!$A$47:$L$65,2,FALSE)</f>
        <v>138</v>
      </c>
      <c r="D146" s="52">
        <f>VLOOKUP($A$2,'Table 9'!$A$47:$L$65,2,FALSE)</f>
        <v>143</v>
      </c>
      <c r="E146" s="52">
        <f>VLOOKUP($A$2,'Table 10'!$A$47:$L$65,2,FALSE)</f>
        <v>108</v>
      </c>
      <c r="F146" s="52">
        <f>VLOOKUP($A$2,'Table 11'!$A$47:$L$65,2,FALSE)</f>
        <v>104</v>
      </c>
      <c r="G146" s="52">
        <f>VLOOKUP($A$2,'Table 12'!$A$47:$L$65,2,FALSE)</f>
        <v>95</v>
      </c>
      <c r="H146" s="52">
        <f>VLOOKUP($A$2,'Table 13'!$A$47:$L$65,2,FALSE)</f>
        <v>93</v>
      </c>
      <c r="I146" s="16" t="s">
        <v>57</v>
      </c>
      <c r="J146" s="72">
        <f>B146/SUM(B$142:B$146)</f>
        <v>7.2586872586872589E-2</v>
      </c>
      <c r="K146" s="72">
        <f t="shared" si="20"/>
        <v>7.9083094555873923E-2</v>
      </c>
      <c r="L146" s="72">
        <f t="shared" si="20"/>
        <v>7.3408624229979472E-2</v>
      </c>
      <c r="M146" s="72">
        <f t="shared" si="20"/>
        <v>6.4554692169754929E-2</v>
      </c>
      <c r="N146" s="72">
        <f t="shared" si="20"/>
        <v>5.8591549295774648E-2</v>
      </c>
      <c r="O146" s="72">
        <f t="shared" si="21"/>
        <v>5.431675242995998E-2</v>
      </c>
      <c r="P146" s="174">
        <f t="shared" si="21"/>
        <v>5.0406504065040651E-2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36193"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36194"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36195"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36196"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36197"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A1:W162"/>
  <sheetViews>
    <sheetView zoomScaleNormal="100" workbookViewId="0">
      <selection activeCell="Q53" sqref="Q53"/>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10</v>
      </c>
      <c r="B2" s="281"/>
      <c r="C2" s="282"/>
      <c r="D2" s="184"/>
      <c r="E2" s="185"/>
      <c r="F2" s="185"/>
      <c r="G2" s="185"/>
      <c r="H2" s="185"/>
      <c r="I2" s="187">
        <f>ROUND(MIN(J6:P9,J28:P31,J50:P53,J72:P75,J94:P97)-0.01,2)</f>
        <v>-0.1</v>
      </c>
      <c r="J2" s="188">
        <f>ROUND(MAX(J6:P9,J28:P31,J50:P53,J72:P75,J94:P97)+0.01,2)</f>
        <v>0.28000000000000003</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400</v>
      </c>
      <c r="C6" s="142">
        <f>VLOOKUP($A$2,'Table 8'!$A$5:$L$23,3,FALSE)</f>
        <v>412.5</v>
      </c>
      <c r="D6" s="142">
        <f>VLOOKUP($A$2,'Table 9'!$A$5:$L$23,3,FALSE)</f>
        <v>400</v>
      </c>
      <c r="E6" s="142">
        <f>VLOOKUP($A$2,'Table 10'!$A$5:$L$23,3,FALSE)</f>
        <v>420</v>
      </c>
      <c r="F6" s="142">
        <f>VLOOKUP($A$2,'Table 11'!$A$5:$L$23,3,FALSE)</f>
        <v>425</v>
      </c>
      <c r="G6" s="142">
        <f>VLOOKUP($A$2,'Table 12'!$A$5:$L$23,3,FALSE)</f>
        <v>425</v>
      </c>
      <c r="H6" s="142">
        <f>VLOOKUP($A$2,'Table 13'!$A$5:$L$23,3,FALSE)</f>
        <v>425</v>
      </c>
      <c r="I6" s="61" t="s">
        <v>25</v>
      </c>
      <c r="J6" s="143">
        <f t="shared" ref="J6:O9" si="0">C6/B6-1</f>
        <v>3.125E-2</v>
      </c>
      <c r="K6" s="143">
        <f t="shared" si="0"/>
        <v>-3.0303030303030276E-2</v>
      </c>
      <c r="L6" s="143">
        <f t="shared" si="0"/>
        <v>5.0000000000000044E-2</v>
      </c>
      <c r="M6" s="143">
        <f t="shared" si="0"/>
        <v>1.1904761904761862E-2</v>
      </c>
      <c r="N6" s="143">
        <f t="shared" si="0"/>
        <v>0</v>
      </c>
      <c r="O6" s="143">
        <f>H6/G6-1</f>
        <v>0</v>
      </c>
      <c r="P6" s="169">
        <f>H6/B6-1</f>
        <v>6.25E-2</v>
      </c>
    </row>
    <row r="7" spans="1:16" x14ac:dyDescent="0.2">
      <c r="A7" s="61" t="s">
        <v>26</v>
      </c>
      <c r="B7" s="142">
        <f>VLOOKUP($A$2,'Table 7'!$A$5:$L$23,4,FALSE)</f>
        <v>425</v>
      </c>
      <c r="C7" s="142">
        <f>VLOOKUP($A$2,'Table 8'!$A$5:$L$23,4,FALSE)</f>
        <v>450</v>
      </c>
      <c r="D7" s="142">
        <f>VLOOKUP($A$2,'Table 9'!$A$5:$L$23,4,FALSE)</f>
        <v>425</v>
      </c>
      <c r="E7" s="142">
        <f>VLOOKUP($A$2,'Table 10'!$A$5:$L$23,4,FALSE)</f>
        <v>450</v>
      </c>
      <c r="F7" s="142">
        <f>VLOOKUP($A$2,'Table 11'!$A$5:$L$23,4,FALSE)</f>
        <v>450</v>
      </c>
      <c r="G7" s="142">
        <f>VLOOKUP($A$2,'Table 12'!$A$5:$L$23,4,FALSE)</f>
        <v>450</v>
      </c>
      <c r="H7" s="142">
        <f>VLOOKUP($A$2,'Table 13'!$A$5:$L$23,4,FALSE)</f>
        <v>450</v>
      </c>
      <c r="I7" s="61" t="s">
        <v>26</v>
      </c>
      <c r="J7" s="143">
        <f t="shared" si="0"/>
        <v>5.8823529411764719E-2</v>
      </c>
      <c r="K7" s="143">
        <f t="shared" si="0"/>
        <v>-5.555555555555558E-2</v>
      </c>
      <c r="L7" s="143">
        <f t="shared" si="0"/>
        <v>5.8823529411764719E-2</v>
      </c>
      <c r="M7" s="143">
        <f t="shared" si="0"/>
        <v>0</v>
      </c>
      <c r="N7" s="143">
        <f t="shared" si="0"/>
        <v>0</v>
      </c>
      <c r="O7" s="143">
        <f t="shared" si="0"/>
        <v>0</v>
      </c>
      <c r="P7" s="169">
        <f t="shared" ref="P7:P9" si="1">H7/B7-1</f>
        <v>5.8823529411764719E-2</v>
      </c>
    </row>
    <row r="8" spans="1:16" x14ac:dyDescent="0.2">
      <c r="A8" s="62" t="s">
        <v>27</v>
      </c>
      <c r="B8" s="142">
        <f>VLOOKUP($A$2,'Table 7'!$A$5:$L$23,5,FALSE)</f>
        <v>449.59</v>
      </c>
      <c r="C8" s="142">
        <f>VLOOKUP($A$2,'Table 8'!$A$5:$L$23,5,FALSE)</f>
        <v>456.61</v>
      </c>
      <c r="D8" s="142">
        <f>VLOOKUP($A$2,'Table 9'!$A$5:$L$23,5,FALSE)</f>
        <v>440.86</v>
      </c>
      <c r="E8" s="142">
        <f>VLOOKUP($A$2,'Table 10'!$A$5:$L$23,5,FALSE)</f>
        <v>465.96</v>
      </c>
      <c r="F8" s="142">
        <f>VLOOKUP($A$2,'Table 11'!$A$5:$L$23,5,FALSE)</f>
        <v>472.07</v>
      </c>
      <c r="G8" s="142">
        <f>VLOOKUP($A$2,'Table 12'!$A$5:$L$23,5,FALSE)</f>
        <v>461.49</v>
      </c>
      <c r="H8" s="142">
        <f>VLOOKUP($A$2,'Table 13'!$A$5:$L$23,5,FALSE)</f>
        <v>478.92</v>
      </c>
      <c r="I8" s="62" t="s">
        <v>27</v>
      </c>
      <c r="J8" s="143">
        <f t="shared" si="0"/>
        <v>1.5614226295068923E-2</v>
      </c>
      <c r="K8" s="143">
        <f t="shared" si="0"/>
        <v>-3.4493331289284113E-2</v>
      </c>
      <c r="L8" s="143">
        <f t="shared" si="0"/>
        <v>5.6934174114231295E-2</v>
      </c>
      <c r="M8" s="143">
        <f t="shared" si="0"/>
        <v>1.3112713537642762E-2</v>
      </c>
      <c r="N8" s="143">
        <f t="shared" si="0"/>
        <v>-2.2411930434045768E-2</v>
      </c>
      <c r="O8" s="143">
        <f t="shared" si="0"/>
        <v>3.7768965741402871E-2</v>
      </c>
      <c r="P8" s="169">
        <f t="shared" si="1"/>
        <v>6.5237216130252129E-2</v>
      </c>
    </row>
    <row r="9" spans="1:16" x14ac:dyDescent="0.2">
      <c r="A9" s="61" t="s">
        <v>28</v>
      </c>
      <c r="B9" s="142">
        <f>VLOOKUP($A$2,'Table 7'!$A$5:$L$23,6,FALSE)</f>
        <v>475</v>
      </c>
      <c r="C9" s="142">
        <f>VLOOKUP($A$2,'Table 8'!$A$5:$L$23,6,FALSE)</f>
        <v>475</v>
      </c>
      <c r="D9" s="142">
        <f>VLOOKUP($A$2,'Table 9'!$A$5:$L$23,6,FALSE)</f>
        <v>475</v>
      </c>
      <c r="E9" s="142">
        <f>VLOOKUP($A$2,'Table 10'!$A$5:$L$23,6,FALSE)</f>
        <v>495</v>
      </c>
      <c r="F9" s="142">
        <f>VLOOKUP($A$2,'Table 11'!$A$5:$L$23,6,FALSE)</f>
        <v>525</v>
      </c>
      <c r="G9" s="142">
        <f>VLOOKUP($A$2,'Table 12'!$A$5:$L$23,6,FALSE)</f>
        <v>495</v>
      </c>
      <c r="H9" s="142">
        <f>VLOOKUP($A$2,'Table 13'!$A$5:$L$23,6,FALSE)</f>
        <v>525</v>
      </c>
      <c r="I9" s="61" t="s">
        <v>28</v>
      </c>
      <c r="J9" s="143">
        <f t="shared" si="0"/>
        <v>0</v>
      </c>
      <c r="K9" s="143">
        <f t="shared" si="0"/>
        <v>0</v>
      </c>
      <c r="L9" s="143">
        <f t="shared" si="0"/>
        <v>4.2105263157894646E-2</v>
      </c>
      <c r="M9" s="143">
        <f t="shared" si="0"/>
        <v>6.0606060606060552E-2</v>
      </c>
      <c r="N9" s="143">
        <f t="shared" si="0"/>
        <v>-5.7142857142857162E-2</v>
      </c>
      <c r="O9" s="143">
        <f t="shared" si="0"/>
        <v>6.0606060606060552E-2</v>
      </c>
      <c r="P9" s="169">
        <f t="shared" si="1"/>
        <v>0.10526315789473695</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525</v>
      </c>
      <c r="C28" s="142">
        <f>VLOOKUP($A$2,'Table 8'!$A$5:$L$23,9,FALSE)</f>
        <v>500</v>
      </c>
      <c r="D28" s="142">
        <f>VLOOKUP($A$2,'Table 9'!$A$5:$L$23,9,FALSE)</f>
        <v>525</v>
      </c>
      <c r="E28" s="142">
        <f>VLOOKUP($A$2,'Table 10'!$A$5:$L$23,9,FALSE)</f>
        <v>500</v>
      </c>
      <c r="F28" s="142">
        <f>VLOOKUP($A$2,'Table 11'!$A$5:$L$23,9,FALSE)</f>
        <v>525</v>
      </c>
      <c r="G28" s="140">
        <f>VLOOKUP($A$2,'Table 12'!$A$5:$L$23,9,FALSE)</f>
        <v>525</v>
      </c>
      <c r="H28" s="141">
        <f>VLOOKUP($A$2,'Table 13'!$A$5:$L$23,9,FALSE)</f>
        <v>550</v>
      </c>
      <c r="I28" s="140" t="s">
        <v>25</v>
      </c>
      <c r="J28" s="143">
        <f t="shared" ref="J28:N31" si="2">C28/B28-1</f>
        <v>-4.7619047619047672E-2</v>
      </c>
      <c r="K28" s="143">
        <f t="shared" si="2"/>
        <v>5.0000000000000044E-2</v>
      </c>
      <c r="L28" s="143">
        <f t="shared" si="2"/>
        <v>-4.7619047619047672E-2</v>
      </c>
      <c r="M28" s="143">
        <f t="shared" si="2"/>
        <v>5.0000000000000044E-2</v>
      </c>
      <c r="N28" s="143">
        <f t="shared" si="2"/>
        <v>0</v>
      </c>
      <c r="O28" s="143">
        <f>H28/G28-1</f>
        <v>4.7619047619047672E-2</v>
      </c>
      <c r="P28" s="169">
        <f>H28/B28-1</f>
        <v>4.7619047619047672E-2</v>
      </c>
    </row>
    <row r="29" spans="1:16" x14ac:dyDescent="0.2">
      <c r="A29" s="61" t="s">
        <v>26</v>
      </c>
      <c r="B29" s="142">
        <f>VLOOKUP($A$2,'Table 7'!$A$5:$L$23,10,FALSE)</f>
        <v>575</v>
      </c>
      <c r="C29" s="142">
        <f>VLOOKUP($A$2,'Table 8'!$A$5:$L$23,10,FALSE)</f>
        <v>550</v>
      </c>
      <c r="D29" s="142">
        <f>VLOOKUP($A$2,'Table 9'!$A$5:$L$23,10,FALSE)</f>
        <v>595</v>
      </c>
      <c r="E29" s="142">
        <f>VLOOKUP($A$2,'Table 10'!$A$5:$L$23,10,FALSE)</f>
        <v>575</v>
      </c>
      <c r="F29" s="142">
        <f>VLOOKUP($A$2,'Table 11'!$A$5:$L$23,10,FALSE)</f>
        <v>575</v>
      </c>
      <c r="G29" s="142">
        <f>VLOOKUP($A$2,'Table 12'!$A$5:$L$23,10,FALSE)</f>
        <v>575</v>
      </c>
      <c r="H29" s="172">
        <f>VLOOKUP($A$2,'Table 13'!$A$5:$L$23,10,FALSE)</f>
        <v>625</v>
      </c>
      <c r="I29" s="140" t="s">
        <v>26</v>
      </c>
      <c r="J29" s="143">
        <f t="shared" si="2"/>
        <v>-4.3478260869565188E-2</v>
      </c>
      <c r="K29" s="143">
        <f t="shared" si="2"/>
        <v>8.181818181818179E-2</v>
      </c>
      <c r="L29" s="143">
        <f t="shared" si="2"/>
        <v>-3.3613445378151252E-2</v>
      </c>
      <c r="M29" s="143">
        <f t="shared" si="2"/>
        <v>0</v>
      </c>
      <c r="N29" s="143">
        <f t="shared" si="2"/>
        <v>0</v>
      </c>
      <c r="O29" s="143">
        <f>H29/G29-1</f>
        <v>8.6956521739130377E-2</v>
      </c>
      <c r="P29" s="169">
        <f t="shared" ref="P29:P31" si="3">H29/B29-1</f>
        <v>8.6956521739130377E-2</v>
      </c>
    </row>
    <row r="30" spans="1:16" x14ac:dyDescent="0.2">
      <c r="A30" s="62" t="s">
        <v>27</v>
      </c>
      <c r="B30" s="142">
        <f>VLOOKUP($A$2,'Table 7'!$A$5:$L$23,11,FALSE)</f>
        <v>581.12</v>
      </c>
      <c r="C30" s="142">
        <f>VLOOKUP($A$2,'Table 8'!$A$5:$L$23,11,FALSE)</f>
        <v>571.97</v>
      </c>
      <c r="D30" s="142">
        <f>VLOOKUP($A$2,'Table 9'!$A$5:$L$23,11,FALSE)</f>
        <v>608.66</v>
      </c>
      <c r="E30" s="142">
        <f>VLOOKUP($A$2,'Table 10'!$A$5:$L$23,11,FALSE)</f>
        <v>587.11</v>
      </c>
      <c r="F30" s="142">
        <f>VLOOKUP($A$2,'Table 11'!$A$5:$L$23,11,FALSE)</f>
        <v>603.70000000000005</v>
      </c>
      <c r="G30" s="142">
        <f>VLOOKUP($A$2,'Table 12'!$A$5:$L$23,11,FALSE)</f>
        <v>610.75</v>
      </c>
      <c r="H30" s="172">
        <f>VLOOKUP($A$2,'Table 13'!$A$5:$L$23,11,FALSE)</f>
        <v>635.52</v>
      </c>
      <c r="I30" s="171" t="s">
        <v>27</v>
      </c>
      <c r="J30" s="143">
        <f t="shared" si="2"/>
        <v>-1.5745457048458089E-2</v>
      </c>
      <c r="K30" s="143">
        <f t="shared" si="2"/>
        <v>6.4146720981869576E-2</v>
      </c>
      <c r="L30" s="143">
        <f t="shared" si="2"/>
        <v>-3.5405645187789547E-2</v>
      </c>
      <c r="M30" s="143">
        <f t="shared" si="2"/>
        <v>2.8257055747645365E-2</v>
      </c>
      <c r="N30" s="143">
        <f t="shared" si="2"/>
        <v>1.1677985754513731E-2</v>
      </c>
      <c r="O30" s="143">
        <f>H30/G30-1</f>
        <v>4.0556692591076526E-2</v>
      </c>
      <c r="P30" s="169">
        <f t="shared" si="3"/>
        <v>9.361233480176212E-2</v>
      </c>
    </row>
    <row r="31" spans="1:16" x14ac:dyDescent="0.2">
      <c r="A31" s="61" t="s">
        <v>28</v>
      </c>
      <c r="B31" s="142">
        <f>VLOOKUP($A$2,'Table 7'!$A$5:$L$23,12,FALSE)</f>
        <v>625</v>
      </c>
      <c r="C31" s="142">
        <f>VLOOKUP($A$2,'Table 8'!$A$5:$L$23,12,FALSE)</f>
        <v>650</v>
      </c>
      <c r="D31" s="142">
        <f>VLOOKUP($A$2,'Table 9'!$A$5:$L$23,12,FALSE)</f>
        <v>680</v>
      </c>
      <c r="E31" s="142">
        <f>VLOOKUP($A$2,'Table 10'!$A$5:$L$23,12,FALSE)</f>
        <v>650</v>
      </c>
      <c r="F31" s="142">
        <f>VLOOKUP($A$2,'Table 11'!$A$5:$L$23,12,FALSE)</f>
        <v>695</v>
      </c>
      <c r="G31" s="142">
        <f>VLOOKUP($A$2,'Table 12'!$A$5:$L$23,12,FALSE)</f>
        <v>675</v>
      </c>
      <c r="H31" s="172">
        <f>VLOOKUP($A$2,'Table 13'!$A$5:$L$23,12,FALSE)</f>
        <v>695</v>
      </c>
      <c r="I31" s="140" t="s">
        <v>28</v>
      </c>
      <c r="J31" s="143">
        <f t="shared" si="2"/>
        <v>4.0000000000000036E-2</v>
      </c>
      <c r="K31" s="143">
        <f t="shared" si="2"/>
        <v>4.6153846153846212E-2</v>
      </c>
      <c r="L31" s="143">
        <f t="shared" si="2"/>
        <v>-4.4117647058823484E-2</v>
      </c>
      <c r="M31" s="143">
        <f t="shared" si="2"/>
        <v>6.9230769230769207E-2</v>
      </c>
      <c r="N31" s="143">
        <f t="shared" si="2"/>
        <v>-2.877697841726623E-2</v>
      </c>
      <c r="O31" s="143">
        <f>H31/G31-1</f>
        <v>2.9629629629629672E-2</v>
      </c>
      <c r="P31" s="169">
        <f t="shared" si="3"/>
        <v>0.1120000000000001</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650</v>
      </c>
      <c r="C50" s="52">
        <f>VLOOKUP($A$2,'Table 8'!$A$26:$L$44,3,FALSE)</f>
        <v>650</v>
      </c>
      <c r="D50" s="52">
        <f>VLOOKUP($A$2,'Table 9'!$A$26:$L$44,3,FALSE)</f>
        <v>695</v>
      </c>
      <c r="E50" s="52">
        <f>VLOOKUP($A$2,'Table 10'!$A$26:$L$44,3,FALSE)</f>
        <v>650</v>
      </c>
      <c r="F50" s="52">
        <f>VLOOKUP($A$2,'Table 11'!$A$26:$L$44,3,FALSE)</f>
        <v>695</v>
      </c>
      <c r="G50" s="52">
        <f>VLOOKUP($A$2,'Table 12'!$A$26:$L$44,3,FALSE)</f>
        <v>695</v>
      </c>
      <c r="H50" s="53">
        <f>VLOOKUP($A$2,'Table 13'!$A$26:$L$44,3,FALSE)</f>
        <v>695</v>
      </c>
      <c r="I50" s="140" t="s">
        <v>25</v>
      </c>
      <c r="J50" s="64">
        <f t="shared" ref="J50:N53" si="4">C50/B50-1</f>
        <v>0</v>
      </c>
      <c r="K50" s="64">
        <f t="shared" si="4"/>
        <v>6.9230769230769207E-2</v>
      </c>
      <c r="L50" s="64">
        <f t="shared" si="4"/>
        <v>-6.4748201438848962E-2</v>
      </c>
      <c r="M50" s="64">
        <f t="shared" si="4"/>
        <v>6.9230769230769207E-2</v>
      </c>
      <c r="N50" s="64">
        <f t="shared" si="4"/>
        <v>0</v>
      </c>
      <c r="O50" s="64">
        <f>H50/G50-1</f>
        <v>0</v>
      </c>
      <c r="P50" s="119">
        <f>H50/B50-1</f>
        <v>6.9230769230769207E-2</v>
      </c>
    </row>
    <row r="51" spans="1:16" x14ac:dyDescent="0.2">
      <c r="A51" s="61" t="s">
        <v>26</v>
      </c>
      <c r="B51" s="52">
        <f>VLOOKUP($A$2,'Table 7'!$A$26:$L$44,4,FALSE)</f>
        <v>700</v>
      </c>
      <c r="C51" s="52">
        <f>VLOOKUP($A$2,'Table 8'!$A$26:$L$44,4,FALSE)</f>
        <v>730</v>
      </c>
      <c r="D51" s="52">
        <f>VLOOKUP($A$2,'Table 9'!$A$26:$L$44,4,FALSE)</f>
        <v>750</v>
      </c>
      <c r="E51" s="52">
        <f>VLOOKUP($A$2,'Table 10'!$A$26:$L$44,4,FALSE)</f>
        <v>750</v>
      </c>
      <c r="F51" s="52">
        <f>VLOOKUP($A$2,'Table 11'!$A$26:$L$44,4,FALSE)</f>
        <v>795</v>
      </c>
      <c r="G51" s="52">
        <f>VLOOKUP($A$2,'Table 12'!$A$26:$L$44,4,FALSE)</f>
        <v>797.5</v>
      </c>
      <c r="H51" s="53">
        <f>VLOOKUP($A$2,'Table 13'!$A$26:$L$44,4,FALSE)</f>
        <v>795</v>
      </c>
      <c r="I51" s="140" t="s">
        <v>26</v>
      </c>
      <c r="J51" s="64">
        <f t="shared" si="4"/>
        <v>4.2857142857142927E-2</v>
      </c>
      <c r="K51" s="64">
        <f t="shared" si="4"/>
        <v>2.7397260273972712E-2</v>
      </c>
      <c r="L51" s="64">
        <f t="shared" si="4"/>
        <v>0</v>
      </c>
      <c r="M51" s="64">
        <f t="shared" si="4"/>
        <v>6.0000000000000053E-2</v>
      </c>
      <c r="N51" s="64">
        <f t="shared" si="4"/>
        <v>3.1446540880504248E-3</v>
      </c>
      <c r="O51" s="64">
        <f>H51/G51-1</f>
        <v>-3.1347962382445305E-3</v>
      </c>
      <c r="P51" s="119">
        <f t="shared" ref="P51:P53" si="5">H51/B51-1</f>
        <v>0.13571428571428568</v>
      </c>
    </row>
    <row r="52" spans="1:16" x14ac:dyDescent="0.2">
      <c r="A52" s="62" t="s">
        <v>27</v>
      </c>
      <c r="B52" s="52">
        <f>VLOOKUP($A$2,'Table 7'!$A$26:$L$44,5,FALSE)</f>
        <v>750.02</v>
      </c>
      <c r="C52" s="52">
        <f>VLOOKUP($A$2,'Table 8'!$A$26:$L$44,5,FALSE)</f>
        <v>772.43</v>
      </c>
      <c r="D52" s="52">
        <f>VLOOKUP($A$2,'Table 9'!$A$26:$L$44,5,FALSE)</f>
        <v>810.13</v>
      </c>
      <c r="E52" s="52">
        <f>VLOOKUP($A$2,'Table 10'!$A$26:$L$44,5,FALSE)</f>
        <v>797.68</v>
      </c>
      <c r="F52" s="52">
        <f>VLOOKUP($A$2,'Table 11'!$A$26:$L$44,5,FALSE)</f>
        <v>798.73</v>
      </c>
      <c r="G52" s="52">
        <f>VLOOKUP($A$2,'Table 12'!$A$26:$L$44,5,FALSE)</f>
        <v>819.59</v>
      </c>
      <c r="H52" s="53">
        <f>VLOOKUP($A$2,'Table 13'!$A$26:$L$44,5,FALSE)</f>
        <v>859.19</v>
      </c>
      <c r="I52" s="171" t="s">
        <v>27</v>
      </c>
      <c r="J52" s="64">
        <f t="shared" si="4"/>
        <v>2.9879203221247375E-2</v>
      </c>
      <c r="K52" s="64">
        <f t="shared" si="4"/>
        <v>4.8807011638595243E-2</v>
      </c>
      <c r="L52" s="64">
        <f t="shared" si="4"/>
        <v>-1.5367903916655434E-2</v>
      </c>
      <c r="M52" s="64">
        <f t="shared" si="4"/>
        <v>1.3163173202288547E-3</v>
      </c>
      <c r="N52" s="64">
        <f t="shared" si="4"/>
        <v>2.6116459880059617E-2</v>
      </c>
      <c r="O52" s="64">
        <f>H52/G52-1</f>
        <v>4.8316841347503026E-2</v>
      </c>
      <c r="P52" s="119">
        <f t="shared" si="5"/>
        <v>0.14555611850350658</v>
      </c>
    </row>
    <row r="53" spans="1:16" x14ac:dyDescent="0.2">
      <c r="A53" s="61" t="s">
        <v>28</v>
      </c>
      <c r="B53" s="52">
        <f>VLOOKUP($A$2,'Table 7'!$A$26:$L$44,6,FALSE)</f>
        <v>775</v>
      </c>
      <c r="C53" s="52">
        <f>VLOOKUP($A$2,'Table 8'!$A$26:$L$44,6,FALSE)</f>
        <v>800</v>
      </c>
      <c r="D53" s="52">
        <f>VLOOKUP($A$2,'Table 9'!$A$26:$L$44,6,FALSE)</f>
        <v>895</v>
      </c>
      <c r="E53" s="52">
        <f>VLOOKUP($A$2,'Table 10'!$A$26:$L$44,6,FALSE)</f>
        <v>850</v>
      </c>
      <c r="F53" s="52">
        <f>VLOOKUP($A$2,'Table 11'!$A$26:$L$44,6,FALSE)</f>
        <v>890</v>
      </c>
      <c r="G53" s="52">
        <f>VLOOKUP($A$2,'Table 12'!$A$26:$L$44,6,FALSE)</f>
        <v>900</v>
      </c>
      <c r="H53" s="53">
        <f>VLOOKUP($A$2,'Table 13'!$A$26:$L$44,6,FALSE)</f>
        <v>985</v>
      </c>
      <c r="I53" s="140" t="s">
        <v>28</v>
      </c>
      <c r="J53" s="64">
        <f t="shared" si="4"/>
        <v>3.2258064516129004E-2</v>
      </c>
      <c r="K53" s="64">
        <f t="shared" si="4"/>
        <v>0.11874999999999991</v>
      </c>
      <c r="L53" s="64">
        <f t="shared" si="4"/>
        <v>-5.027932960893855E-2</v>
      </c>
      <c r="M53" s="64">
        <f t="shared" si="4"/>
        <v>4.705882352941182E-2</v>
      </c>
      <c r="N53" s="64">
        <f t="shared" si="4"/>
        <v>1.1235955056179803E-2</v>
      </c>
      <c r="O53" s="64">
        <f>H53/G53-1</f>
        <v>9.4444444444444553E-2</v>
      </c>
      <c r="P53" s="119">
        <f t="shared" si="5"/>
        <v>0.2709677419354839</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900</v>
      </c>
      <c r="C72" s="52">
        <f>VLOOKUP($A$2,'Table 8'!$A$26:$L$44,9,FALSE)</f>
        <v>950</v>
      </c>
      <c r="D72" s="52">
        <f>VLOOKUP($A$2,'Table 9'!$A$26:$L$44,9,FALSE)</f>
        <v>900</v>
      </c>
      <c r="E72" s="52">
        <f>VLOOKUP($A$2,'Table 10'!$A$26:$L$44,9,FALSE)</f>
        <v>950</v>
      </c>
      <c r="F72" s="52">
        <f>VLOOKUP($A$2,'Table 11'!$A$26:$L$44,9,FALSE)</f>
        <v>922.5</v>
      </c>
      <c r="G72" s="52">
        <f>VLOOKUP($A$2,'Table 12'!$A$26:$L$44,9,FALSE)</f>
        <v>950</v>
      </c>
      <c r="H72" s="53">
        <f>VLOOKUP($A$2,'Table 13'!$A$26:$L$44,9,FALSE)</f>
        <v>962.5</v>
      </c>
      <c r="I72" s="140" t="s">
        <v>25</v>
      </c>
      <c r="J72" s="64">
        <f t="shared" ref="J72:O75" si="6">C72/B72-1</f>
        <v>5.555555555555558E-2</v>
      </c>
      <c r="K72" s="64">
        <f t="shared" si="6"/>
        <v>-5.2631578947368474E-2</v>
      </c>
      <c r="L72" s="64">
        <f t="shared" si="6"/>
        <v>5.555555555555558E-2</v>
      </c>
      <c r="M72" s="64">
        <f t="shared" si="6"/>
        <v>-2.8947368421052611E-2</v>
      </c>
      <c r="N72" s="64">
        <f t="shared" si="6"/>
        <v>2.9810298102981081E-2</v>
      </c>
      <c r="O72" s="64">
        <f>H72/G72-1</f>
        <v>1.3157894736842035E-2</v>
      </c>
      <c r="P72" s="119">
        <f>H72/B72-1</f>
        <v>6.944444444444442E-2</v>
      </c>
    </row>
    <row r="73" spans="1:23" x14ac:dyDescent="0.2">
      <c r="A73" s="61" t="s">
        <v>26</v>
      </c>
      <c r="B73" s="52">
        <f>VLOOKUP($A$2,'Table 7'!$A$26:$L$44,10,FALSE)</f>
        <v>995</v>
      </c>
      <c r="C73" s="52">
        <f>VLOOKUP($A$2,'Table 8'!$A$26:$L$44,10,FALSE)</f>
        <v>1100</v>
      </c>
      <c r="D73" s="52">
        <f>VLOOKUP($A$2,'Table 9'!$A$26:$L$44,10,FALSE)</f>
        <v>1195</v>
      </c>
      <c r="E73" s="52">
        <f>VLOOKUP($A$2,'Table 10'!$A$26:$L$44,10,FALSE)</f>
        <v>1100</v>
      </c>
      <c r="F73" s="52">
        <f>VLOOKUP($A$2,'Table 11'!$A$26:$L$44,10,FALSE)</f>
        <v>1200</v>
      </c>
      <c r="G73" s="52">
        <f>VLOOKUP($A$2,'Table 12'!$A$26:$L$44,10,FALSE)</f>
        <v>1200</v>
      </c>
      <c r="H73" s="53">
        <f>VLOOKUP($A$2,'Table 13'!$A$26:$L$44,10,FALSE)</f>
        <v>1100</v>
      </c>
      <c r="I73" s="140" t="s">
        <v>26</v>
      </c>
      <c r="J73" s="64">
        <f t="shared" si="6"/>
        <v>0.10552763819095468</v>
      </c>
      <c r="K73" s="64">
        <f t="shared" si="6"/>
        <v>8.636363636363642E-2</v>
      </c>
      <c r="L73" s="64">
        <f t="shared" si="6"/>
        <v>-7.9497907949790836E-2</v>
      </c>
      <c r="M73" s="64">
        <f t="shared" si="6"/>
        <v>9.0909090909090828E-2</v>
      </c>
      <c r="N73" s="64">
        <f t="shared" si="6"/>
        <v>0</v>
      </c>
      <c r="O73" s="64">
        <f t="shared" si="6"/>
        <v>-8.333333333333337E-2</v>
      </c>
      <c r="P73" s="119">
        <f t="shared" ref="P73:P75" si="7">H73/B73-1</f>
        <v>0.10552763819095468</v>
      </c>
      <c r="R73" s="136"/>
      <c r="S73" s="136"/>
      <c r="T73" s="136"/>
      <c r="U73" s="136"/>
      <c r="V73" s="136"/>
      <c r="W73" s="136"/>
    </row>
    <row r="74" spans="1:23" x14ac:dyDescent="0.2">
      <c r="A74" s="62" t="s">
        <v>27</v>
      </c>
      <c r="B74" s="52">
        <f>VLOOKUP($A$2,'Table 7'!$A$26:$L$44,11,FALSE)</f>
        <v>1135.19</v>
      </c>
      <c r="C74" s="52">
        <f>VLOOKUP($A$2,'Table 8'!$A$26:$L$44,11,FALSE)</f>
        <v>1204.31</v>
      </c>
      <c r="D74" s="52">
        <f>VLOOKUP($A$2,'Table 9'!$A$26:$L$44,11,FALSE)</f>
        <v>1137.57</v>
      </c>
      <c r="E74" s="52">
        <f>VLOOKUP($A$2,'Table 10'!$A$26:$L$44,11,FALSE)</f>
        <v>1246.04</v>
      </c>
      <c r="F74" s="52">
        <f>VLOOKUP($A$2,'Table 11'!$A$26:$L$44,11,FALSE)</f>
        <v>1279.83</v>
      </c>
      <c r="G74" s="52">
        <f>VLOOKUP($A$2,'Table 12'!$A$26:$L$44,11,FALSE)</f>
        <v>1264.46</v>
      </c>
      <c r="H74" s="53">
        <f>VLOOKUP($A$2,'Table 13'!$A$26:$L$44,11,FALSE)</f>
        <v>1276.8800000000001</v>
      </c>
      <c r="I74" s="171" t="s">
        <v>27</v>
      </c>
      <c r="J74" s="64">
        <f t="shared" si="6"/>
        <v>6.0888485627956346E-2</v>
      </c>
      <c r="K74" s="64">
        <f t="shared" si="6"/>
        <v>-5.5417625030100282E-2</v>
      </c>
      <c r="L74" s="64">
        <f t="shared" si="6"/>
        <v>9.5352373919846745E-2</v>
      </c>
      <c r="M74" s="64">
        <f t="shared" si="6"/>
        <v>2.7117909537414553E-2</v>
      </c>
      <c r="N74" s="64">
        <f t="shared" si="6"/>
        <v>-1.2009407499433467E-2</v>
      </c>
      <c r="O74" s="64">
        <f t="shared" si="6"/>
        <v>9.8223747686760898E-3</v>
      </c>
      <c r="P74" s="119">
        <f t="shared" si="7"/>
        <v>0.12481611007848903</v>
      </c>
    </row>
    <row r="75" spans="1:23" x14ac:dyDescent="0.2">
      <c r="A75" s="61" t="s">
        <v>28</v>
      </c>
      <c r="B75" s="52">
        <f>VLOOKUP($A$2,'Table 7'!$A$26:$L$44,12,FALSE)</f>
        <v>1350</v>
      </c>
      <c r="C75" s="52">
        <f>VLOOKUP($A$2,'Table 8'!$A$26:$L$44,12,FALSE)</f>
        <v>1400</v>
      </c>
      <c r="D75" s="52">
        <f>VLOOKUP($A$2,'Table 9'!$A$26:$L$44,12,FALSE)</f>
        <v>1300</v>
      </c>
      <c r="E75" s="52">
        <f>VLOOKUP($A$2,'Table 10'!$A$26:$L$44,12,FALSE)</f>
        <v>1500</v>
      </c>
      <c r="F75" s="52">
        <f>VLOOKUP($A$2,'Table 11'!$A$26:$L$44,12,FALSE)</f>
        <v>1525</v>
      </c>
      <c r="G75" s="52">
        <f>VLOOKUP($A$2,'Table 12'!$A$26:$L$44,12,FALSE)</f>
        <v>1500</v>
      </c>
      <c r="H75" s="53">
        <f>VLOOKUP($A$2,'Table 13'!$A$26:$L$44,12,FALSE)</f>
        <v>1500</v>
      </c>
      <c r="I75" s="140" t="s">
        <v>28</v>
      </c>
      <c r="J75" s="64">
        <f t="shared" si="6"/>
        <v>3.7037037037036979E-2</v>
      </c>
      <c r="K75" s="64">
        <f t="shared" si="6"/>
        <v>-7.1428571428571397E-2</v>
      </c>
      <c r="L75" s="64">
        <f t="shared" si="6"/>
        <v>0.15384615384615374</v>
      </c>
      <c r="M75" s="64">
        <f t="shared" si="6"/>
        <v>1.6666666666666607E-2</v>
      </c>
      <c r="N75" s="64">
        <f t="shared" si="6"/>
        <v>-1.6393442622950838E-2</v>
      </c>
      <c r="O75" s="64">
        <f t="shared" si="6"/>
        <v>0</v>
      </c>
      <c r="P75" s="119">
        <f t="shared" si="7"/>
        <v>0.11111111111111116</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274</v>
      </c>
      <c r="C94" s="52">
        <f>VLOOKUP($A$2,'Table 8'!$A$47:$F$65,3,FALSE)</f>
        <v>257</v>
      </c>
      <c r="D94" s="52">
        <f>VLOOKUP($A$2,'Table 9'!$A$47:$F$65,3,FALSE)</f>
        <v>285</v>
      </c>
      <c r="E94" s="52">
        <f>VLOOKUP($A$2,'Table 10'!$A$47:$F$65,3,FALSE)</f>
        <v>281.66000000000003</v>
      </c>
      <c r="F94" s="52">
        <f>VLOOKUP($A$2,'Table 11'!$A$47:$F$65,3,FALSE)</f>
        <v>285</v>
      </c>
      <c r="G94" s="52">
        <f>VLOOKUP($A$2,'Table 12'!$A$47:$F$65,3,FALSE)</f>
        <v>280</v>
      </c>
      <c r="H94" s="53">
        <f>VLOOKUP($A$2,'Table 13'!$A$47:$F$65,3,FALSE)</f>
        <v>275</v>
      </c>
      <c r="I94" s="140" t="s">
        <v>25</v>
      </c>
      <c r="J94" s="64">
        <f t="shared" ref="J94:O97" si="8">C94/B94-1</f>
        <v>-6.2043795620437936E-2</v>
      </c>
      <c r="K94" s="64">
        <f t="shared" si="8"/>
        <v>0.10894941634241251</v>
      </c>
      <c r="L94" s="64">
        <f t="shared" si="8"/>
        <v>-1.1719298245613907E-2</v>
      </c>
      <c r="M94" s="64">
        <f t="shared" si="8"/>
        <v>1.1858268834765262E-2</v>
      </c>
      <c r="N94" s="64">
        <f t="shared" si="8"/>
        <v>-1.7543859649122862E-2</v>
      </c>
      <c r="O94" s="64">
        <f>H94/G94-1</f>
        <v>-1.7857142857142905E-2</v>
      </c>
      <c r="P94" s="119">
        <f>H94/B94-1</f>
        <v>3.6496350364962904E-3</v>
      </c>
    </row>
    <row r="95" spans="1:16" x14ac:dyDescent="0.2">
      <c r="A95" s="61" t="s">
        <v>26</v>
      </c>
      <c r="B95" s="52">
        <f>VLOOKUP($A$2,'Table 7'!$A$47:$F$65,4,FALSE)</f>
        <v>300</v>
      </c>
      <c r="C95" s="52">
        <f>VLOOKUP($A$2,'Table 8'!$A$47:$F$65,4,FALSE)</f>
        <v>305</v>
      </c>
      <c r="D95" s="52">
        <f>VLOOKUP($A$2,'Table 9'!$A$47:$F$65,4,FALSE)</f>
        <v>327.5</v>
      </c>
      <c r="E95" s="52">
        <f>VLOOKUP($A$2,'Table 10'!$A$47:$F$65,4,FALSE)</f>
        <v>310</v>
      </c>
      <c r="F95" s="52">
        <f>VLOOKUP($A$2,'Table 11'!$A$47:$F$65,4,FALSE)</f>
        <v>315</v>
      </c>
      <c r="G95" s="52">
        <f>VLOOKUP($A$2,'Table 12'!$A$47:$F$65,4,FALSE)</f>
        <v>319.54000000000002</v>
      </c>
      <c r="H95" s="53">
        <f>VLOOKUP($A$2,'Table 13'!$A$47:$F$65,4,FALSE)</f>
        <v>325</v>
      </c>
      <c r="I95" s="140" t="s">
        <v>26</v>
      </c>
      <c r="J95" s="64">
        <f t="shared" si="8"/>
        <v>1.6666666666666607E-2</v>
      </c>
      <c r="K95" s="64">
        <f t="shared" si="8"/>
        <v>7.3770491803278659E-2</v>
      </c>
      <c r="L95" s="64">
        <f t="shared" si="8"/>
        <v>-5.3435114503816772E-2</v>
      </c>
      <c r="M95" s="64">
        <f t="shared" si="8"/>
        <v>1.6129032258064502E-2</v>
      </c>
      <c r="N95" s="64">
        <f t="shared" si="8"/>
        <v>1.4412698412698433E-2</v>
      </c>
      <c r="O95" s="64">
        <f t="shared" si="8"/>
        <v>1.708706265256299E-2</v>
      </c>
      <c r="P95" s="119">
        <f t="shared" ref="P95:P97" si="9">H95/B95-1</f>
        <v>8.3333333333333259E-2</v>
      </c>
    </row>
    <row r="96" spans="1:16" x14ac:dyDescent="0.2">
      <c r="A96" s="62" t="s">
        <v>27</v>
      </c>
      <c r="B96" s="52">
        <f>VLOOKUP($A$2,'Table 7'!$A$47:$F$65,5,FALSE)</f>
        <v>300.36</v>
      </c>
      <c r="C96" s="52">
        <f>VLOOKUP($A$2,'Table 8'!$A$47:$F$65,5,FALSE)</f>
        <v>303.58999999999997</v>
      </c>
      <c r="D96" s="52">
        <f>VLOOKUP($A$2,'Table 9'!$A$47:$F$65,5,FALSE)</f>
        <v>338.4</v>
      </c>
      <c r="E96" s="52">
        <f>VLOOKUP($A$2,'Table 10'!$A$47:$F$65,5,FALSE)</f>
        <v>323.36</v>
      </c>
      <c r="F96" s="52">
        <f>VLOOKUP($A$2,'Table 11'!$A$47:$F$65,5,FALSE)</f>
        <v>322.2</v>
      </c>
      <c r="G96" s="52">
        <f>VLOOKUP($A$2,'Table 12'!$A$47:$F$65,5,FALSE)</f>
        <v>312.08</v>
      </c>
      <c r="H96" s="53">
        <f>VLOOKUP($A$2,'Table 13'!$A$47:$F$65,5,FALSE)</f>
        <v>324.77999999999997</v>
      </c>
      <c r="I96" s="171" t="s">
        <v>27</v>
      </c>
      <c r="J96" s="64">
        <f t="shared" si="8"/>
        <v>1.0753762152084123E-2</v>
      </c>
      <c r="K96" s="64">
        <f t="shared" si="8"/>
        <v>0.11466122072532037</v>
      </c>
      <c r="L96" s="64">
        <f t="shared" si="8"/>
        <v>-4.4444444444444287E-2</v>
      </c>
      <c r="M96" s="64">
        <f t="shared" si="8"/>
        <v>-3.5873330034636997E-3</v>
      </c>
      <c r="N96" s="64">
        <f t="shared" si="8"/>
        <v>-3.1409062693978917E-2</v>
      </c>
      <c r="O96" s="64">
        <f t="shared" si="8"/>
        <v>4.0694693668290149E-2</v>
      </c>
      <c r="P96" s="119">
        <f t="shared" si="9"/>
        <v>8.1302437075509326E-2</v>
      </c>
    </row>
    <row r="97" spans="1:16" x14ac:dyDescent="0.2">
      <c r="A97" s="61" t="s">
        <v>28</v>
      </c>
      <c r="B97" s="52">
        <f>VLOOKUP($A$2,'Table 7'!$A$47:$F$65,6,FALSE)</f>
        <v>324</v>
      </c>
      <c r="C97" s="52">
        <f>VLOOKUP($A$2,'Table 8'!$A$47:$F$65,6,FALSE)</f>
        <v>335</v>
      </c>
      <c r="D97" s="52">
        <f>VLOOKUP($A$2,'Table 9'!$A$47:$F$65,6,FALSE)</f>
        <v>368.33</v>
      </c>
      <c r="E97" s="52">
        <f>VLOOKUP($A$2,'Table 10'!$A$47:$F$65,6,FALSE)</f>
        <v>376.66</v>
      </c>
      <c r="F97" s="52">
        <f>VLOOKUP($A$2,'Table 11'!$A$47:$F$65,6,FALSE)</f>
        <v>341.67</v>
      </c>
      <c r="G97" s="52">
        <f>VLOOKUP($A$2,'Table 12'!$A$47:$F$65,6,FALSE)</f>
        <v>325</v>
      </c>
      <c r="H97" s="53">
        <f>VLOOKUP($A$2,'Table 13'!$A$47:$F$65,6,FALSE)</f>
        <v>375</v>
      </c>
      <c r="I97" s="140" t="s">
        <v>28</v>
      </c>
      <c r="J97" s="64">
        <f t="shared" si="8"/>
        <v>3.3950617283950546E-2</v>
      </c>
      <c r="K97" s="64">
        <f t="shared" si="8"/>
        <v>9.9492537313432772E-2</v>
      </c>
      <c r="L97" s="64">
        <f t="shared" si="8"/>
        <v>2.2615589281351101E-2</v>
      </c>
      <c r="M97" s="64">
        <f t="shared" si="8"/>
        <v>-9.2895449476981917E-2</v>
      </c>
      <c r="N97" s="64">
        <f t="shared" si="8"/>
        <v>-4.8789767904703463E-2</v>
      </c>
      <c r="O97" s="64">
        <f t="shared" si="8"/>
        <v>0.15384615384615374</v>
      </c>
      <c r="P97" s="119">
        <f t="shared" si="9"/>
        <v>0.15740740740740744</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300.36</v>
      </c>
      <c r="C118" s="52">
        <f t="shared" si="10"/>
        <v>303.58999999999997</v>
      </c>
      <c r="D118" s="52">
        <f t="shared" si="10"/>
        <v>338.4</v>
      </c>
      <c r="E118" s="52">
        <f t="shared" si="10"/>
        <v>323.36</v>
      </c>
      <c r="F118" s="52">
        <f t="shared" si="10"/>
        <v>322.2</v>
      </c>
      <c r="G118" s="52">
        <f t="shared" si="10"/>
        <v>312.08</v>
      </c>
      <c r="H118" s="52">
        <f t="shared" si="10"/>
        <v>324.77999999999997</v>
      </c>
      <c r="I118" s="16" t="s">
        <v>57</v>
      </c>
      <c r="J118" s="52">
        <f t="shared" ref="J118:N118" si="11">B95</f>
        <v>300</v>
      </c>
      <c r="K118" s="52">
        <f t="shared" si="11"/>
        <v>305</v>
      </c>
      <c r="L118" s="52">
        <f t="shared" si="11"/>
        <v>327.5</v>
      </c>
      <c r="M118" s="52">
        <f t="shared" si="11"/>
        <v>310</v>
      </c>
      <c r="N118" s="52">
        <f t="shared" si="11"/>
        <v>315</v>
      </c>
      <c r="O118" s="52">
        <f>G95</f>
        <v>319.54000000000002</v>
      </c>
      <c r="P118" s="53">
        <f>H95</f>
        <v>325</v>
      </c>
    </row>
    <row r="119" spans="1:16" x14ac:dyDescent="0.2">
      <c r="A119" s="13" t="s">
        <v>53</v>
      </c>
      <c r="B119" s="52">
        <f t="shared" ref="B119:H119" si="12">B8</f>
        <v>449.59</v>
      </c>
      <c r="C119" s="52">
        <f t="shared" si="12"/>
        <v>456.61</v>
      </c>
      <c r="D119" s="52">
        <f t="shared" si="12"/>
        <v>440.86</v>
      </c>
      <c r="E119" s="52">
        <f t="shared" si="12"/>
        <v>465.96</v>
      </c>
      <c r="F119" s="52">
        <f t="shared" si="12"/>
        <v>472.07</v>
      </c>
      <c r="G119" s="52">
        <f t="shared" si="12"/>
        <v>461.49</v>
      </c>
      <c r="H119" s="52">
        <f t="shared" si="12"/>
        <v>478.92</v>
      </c>
      <c r="I119" s="16" t="s">
        <v>53</v>
      </c>
      <c r="J119" s="52">
        <f t="shared" ref="J119:N119" si="13">B7</f>
        <v>425</v>
      </c>
      <c r="K119" s="52">
        <f t="shared" si="13"/>
        <v>450</v>
      </c>
      <c r="L119" s="52">
        <f t="shared" si="13"/>
        <v>425</v>
      </c>
      <c r="M119" s="52">
        <f t="shared" si="13"/>
        <v>450</v>
      </c>
      <c r="N119" s="52">
        <f t="shared" si="13"/>
        <v>450</v>
      </c>
      <c r="O119" s="52">
        <f>G7</f>
        <v>450</v>
      </c>
      <c r="P119" s="53">
        <f>H7</f>
        <v>450</v>
      </c>
    </row>
    <row r="120" spans="1:16" x14ac:dyDescent="0.2">
      <c r="A120" s="13" t="s">
        <v>54</v>
      </c>
      <c r="B120" s="52">
        <f t="shared" ref="B120:H120" si="14">B30</f>
        <v>581.12</v>
      </c>
      <c r="C120" s="52">
        <f t="shared" si="14"/>
        <v>571.97</v>
      </c>
      <c r="D120" s="52">
        <f t="shared" si="14"/>
        <v>608.66</v>
      </c>
      <c r="E120" s="52">
        <f t="shared" si="14"/>
        <v>587.11</v>
      </c>
      <c r="F120" s="52">
        <f t="shared" si="14"/>
        <v>603.70000000000005</v>
      </c>
      <c r="G120" s="52">
        <f t="shared" si="14"/>
        <v>610.75</v>
      </c>
      <c r="H120" s="52">
        <f t="shared" si="14"/>
        <v>635.52</v>
      </c>
      <c r="I120" s="16" t="s">
        <v>54</v>
      </c>
      <c r="J120" s="52">
        <f t="shared" ref="J120:N120" si="15">B29</f>
        <v>575</v>
      </c>
      <c r="K120" s="52">
        <f t="shared" si="15"/>
        <v>550</v>
      </c>
      <c r="L120" s="52">
        <f t="shared" si="15"/>
        <v>595</v>
      </c>
      <c r="M120" s="52">
        <f t="shared" si="15"/>
        <v>575</v>
      </c>
      <c r="N120" s="52">
        <f t="shared" si="15"/>
        <v>575</v>
      </c>
      <c r="O120" s="52">
        <f>G29</f>
        <v>575</v>
      </c>
      <c r="P120" s="53">
        <f>H29</f>
        <v>625</v>
      </c>
    </row>
    <row r="121" spans="1:16" x14ac:dyDescent="0.2">
      <c r="A121" s="13" t="s">
        <v>55</v>
      </c>
      <c r="B121" s="52">
        <f t="shared" ref="B121:H121" si="16">B52</f>
        <v>750.02</v>
      </c>
      <c r="C121" s="52">
        <f t="shared" si="16"/>
        <v>772.43</v>
      </c>
      <c r="D121" s="52">
        <f t="shared" si="16"/>
        <v>810.13</v>
      </c>
      <c r="E121" s="52">
        <f t="shared" si="16"/>
        <v>797.68</v>
      </c>
      <c r="F121" s="52">
        <f t="shared" si="16"/>
        <v>798.73</v>
      </c>
      <c r="G121" s="52">
        <f t="shared" si="16"/>
        <v>819.59</v>
      </c>
      <c r="H121" s="52">
        <f t="shared" si="16"/>
        <v>859.19</v>
      </c>
      <c r="I121" s="16" t="s">
        <v>55</v>
      </c>
      <c r="J121" s="52">
        <f t="shared" ref="J121:N121" si="17">B51</f>
        <v>700</v>
      </c>
      <c r="K121" s="52">
        <f t="shared" si="17"/>
        <v>730</v>
      </c>
      <c r="L121" s="52">
        <f t="shared" si="17"/>
        <v>750</v>
      </c>
      <c r="M121" s="52">
        <f t="shared" si="17"/>
        <v>750</v>
      </c>
      <c r="N121" s="52">
        <f t="shared" si="17"/>
        <v>795</v>
      </c>
      <c r="O121" s="52">
        <f>G51</f>
        <v>797.5</v>
      </c>
      <c r="P121" s="53">
        <f>H51</f>
        <v>795</v>
      </c>
    </row>
    <row r="122" spans="1:16" x14ac:dyDescent="0.2">
      <c r="A122" s="13" t="s">
        <v>56</v>
      </c>
      <c r="B122" s="52">
        <f t="shared" ref="B122:H122" si="18">B74</f>
        <v>1135.19</v>
      </c>
      <c r="C122" s="52">
        <f t="shared" si="18"/>
        <v>1204.31</v>
      </c>
      <c r="D122" s="52">
        <f t="shared" si="18"/>
        <v>1137.57</v>
      </c>
      <c r="E122" s="52">
        <f t="shared" si="18"/>
        <v>1246.04</v>
      </c>
      <c r="F122" s="52">
        <f t="shared" si="18"/>
        <v>1279.83</v>
      </c>
      <c r="G122" s="52">
        <f t="shared" si="18"/>
        <v>1264.46</v>
      </c>
      <c r="H122" s="52">
        <f t="shared" si="18"/>
        <v>1276.8800000000001</v>
      </c>
      <c r="I122" s="16" t="s">
        <v>56</v>
      </c>
      <c r="J122" s="52">
        <f t="shared" ref="J122:N122" si="19">B73</f>
        <v>995</v>
      </c>
      <c r="K122" s="52">
        <f t="shared" si="19"/>
        <v>1100</v>
      </c>
      <c r="L122" s="52">
        <f t="shared" si="19"/>
        <v>1195</v>
      </c>
      <c r="M122" s="52">
        <f t="shared" si="19"/>
        <v>1100</v>
      </c>
      <c r="N122" s="52">
        <f t="shared" si="19"/>
        <v>1200</v>
      </c>
      <c r="O122" s="52">
        <f>G73</f>
        <v>1200</v>
      </c>
      <c r="P122" s="53">
        <f>H73</f>
        <v>1100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75</v>
      </c>
      <c r="C142" s="52">
        <f>VLOOKUP($A$2,'Table 8'!$A$5:$L$23,2,FALSE)</f>
        <v>84</v>
      </c>
      <c r="D142" s="52">
        <f>VLOOKUP($A$2,'Table 9'!$A$5:$L$23,2,FALSE)</f>
        <v>70</v>
      </c>
      <c r="E142" s="52">
        <f>VLOOKUP($A$2,'Table 10'!$A$5:$L$23,2,FALSE)</f>
        <v>52</v>
      </c>
      <c r="F142" s="52">
        <f>VLOOKUP($A$2,'Table 11'!$A$5:$L$23,2,FALSE)</f>
        <v>58</v>
      </c>
      <c r="G142" s="52">
        <f>VLOOKUP($A$2,'Table 12'!$A$5:$L$23,2,FALSE)</f>
        <v>111</v>
      </c>
      <c r="H142" s="52">
        <f>VLOOKUP($A$2,'Table 13'!$A$5:$L$23,2,FALSE)</f>
        <v>98</v>
      </c>
      <c r="I142" s="16" t="s">
        <v>53</v>
      </c>
      <c r="J142" s="72">
        <f>B142/SUM(B$142:B$146)</f>
        <v>0.17772511848341233</v>
      </c>
      <c r="K142" s="72">
        <f t="shared" ref="K142:N146" si="20">C142/SUM(C$142:C$146)</f>
        <v>0.20095693779904306</v>
      </c>
      <c r="L142" s="72">
        <f t="shared" si="20"/>
        <v>0.21472392638036811</v>
      </c>
      <c r="M142" s="72">
        <f t="shared" si="20"/>
        <v>0.14606741573033707</v>
      </c>
      <c r="N142" s="72">
        <f t="shared" si="20"/>
        <v>0.14871794871794872</v>
      </c>
      <c r="O142" s="72">
        <f t="shared" ref="O142:P146" si="21">G142/SUM(G$142:G$146)</f>
        <v>0.23922413793103448</v>
      </c>
      <c r="P142" s="174">
        <f t="shared" si="21"/>
        <v>0.23960880195599021</v>
      </c>
    </row>
    <row r="143" spans="1:16" x14ac:dyDescent="0.2">
      <c r="A143" s="13" t="s">
        <v>54</v>
      </c>
      <c r="B143" s="52">
        <f>VLOOKUP($A$2,'Table 7'!$A$5:$L$23,8,FALSE)</f>
        <v>172</v>
      </c>
      <c r="C143" s="52">
        <f>VLOOKUP($A$2,'Table 8'!$A$5:$L$23,8,FALSE)</f>
        <v>137</v>
      </c>
      <c r="D143" s="52">
        <f>VLOOKUP($A$2,'Table 9'!$A$5:$L$23,8,FALSE)</f>
        <v>114</v>
      </c>
      <c r="E143" s="52">
        <f>VLOOKUP($A$2,'Table 10'!$A$5:$L$23,8,FALSE)</f>
        <v>123</v>
      </c>
      <c r="F143" s="52">
        <f>VLOOKUP($A$2,'Table 11'!$A$5:$L$23,8,FALSE)</f>
        <v>150</v>
      </c>
      <c r="G143" s="52">
        <f>VLOOKUP($A$2,'Table 12'!$A$5:$L$23,8,FALSE)</f>
        <v>177</v>
      </c>
      <c r="H143" s="52">
        <f>VLOOKUP($A$2,'Table 13'!$A$5:$L$23,8,FALSE)</f>
        <v>144</v>
      </c>
      <c r="I143" s="16" t="s">
        <v>54</v>
      </c>
      <c r="J143" s="72">
        <f>B143/SUM(B$142:B$146)</f>
        <v>0.40758293838862558</v>
      </c>
      <c r="K143" s="72">
        <f t="shared" si="20"/>
        <v>0.32775119617224879</v>
      </c>
      <c r="L143" s="72">
        <f t="shared" si="20"/>
        <v>0.34969325153374231</v>
      </c>
      <c r="M143" s="72">
        <f t="shared" si="20"/>
        <v>0.3455056179775281</v>
      </c>
      <c r="N143" s="72">
        <f t="shared" si="20"/>
        <v>0.38461538461538464</v>
      </c>
      <c r="O143" s="72">
        <f t="shared" si="21"/>
        <v>0.38146551724137934</v>
      </c>
      <c r="P143" s="174">
        <f t="shared" si="21"/>
        <v>0.35207823960880197</v>
      </c>
    </row>
    <row r="144" spans="1:16" x14ac:dyDescent="0.2">
      <c r="A144" s="13" t="s">
        <v>55</v>
      </c>
      <c r="B144" s="52">
        <f>VLOOKUP($A$2,'Table 7'!$A$26:$L$44,2,FALSE)</f>
        <v>110</v>
      </c>
      <c r="C144" s="52">
        <f>VLOOKUP($A$2,'Table 8'!$A$26:$L$44,2,FALSE)</f>
        <v>115</v>
      </c>
      <c r="D144" s="52">
        <f>VLOOKUP($A$2,'Table 9'!$A$26:$L$44,2,FALSE)</f>
        <v>79</v>
      </c>
      <c r="E144" s="52">
        <f>VLOOKUP($A$2,'Table 10'!$A$26:$L$44,2,FALSE)</f>
        <v>95</v>
      </c>
      <c r="F144" s="52">
        <f>VLOOKUP($A$2,'Table 11'!$A$26:$L$44,2,FALSE)</f>
        <v>114</v>
      </c>
      <c r="G144" s="52">
        <f>VLOOKUP($A$2,'Table 12'!$A$26:$L$44,2,FALSE)</f>
        <v>98</v>
      </c>
      <c r="H144" s="52">
        <f>VLOOKUP($A$2,'Table 13'!$A$26:$L$44,2,FALSE)</f>
        <v>105</v>
      </c>
      <c r="I144" s="16" t="s">
        <v>55</v>
      </c>
      <c r="J144" s="72">
        <f>B144/SUM(B$142:B$146)</f>
        <v>0.26066350710900477</v>
      </c>
      <c r="K144" s="72">
        <f t="shared" si="20"/>
        <v>0.27511961722488038</v>
      </c>
      <c r="L144" s="72">
        <f t="shared" si="20"/>
        <v>0.24233128834355827</v>
      </c>
      <c r="M144" s="72">
        <f t="shared" si="20"/>
        <v>0.26685393258426965</v>
      </c>
      <c r="N144" s="72">
        <f t="shared" si="20"/>
        <v>0.29230769230769232</v>
      </c>
      <c r="O144" s="72">
        <f t="shared" si="21"/>
        <v>0.21120689655172414</v>
      </c>
      <c r="P144" s="174">
        <f t="shared" si="21"/>
        <v>0.25672371638141811</v>
      </c>
    </row>
    <row r="145" spans="1:16" x14ac:dyDescent="0.2">
      <c r="A145" s="13" t="s">
        <v>56</v>
      </c>
      <c r="B145" s="52">
        <f>VLOOKUP($A$2,'Table 7'!$A$26:$L$44,8,FALSE)</f>
        <v>43</v>
      </c>
      <c r="C145" s="52">
        <f>VLOOKUP($A$2,'Table 8'!$A$26:$L$44,8,FALSE)</f>
        <v>51</v>
      </c>
      <c r="D145" s="52">
        <f>VLOOKUP($A$2,'Table 9'!$A$26:$L$44,8,FALSE)</f>
        <v>37</v>
      </c>
      <c r="E145" s="52">
        <f>VLOOKUP($A$2,'Table 10'!$A$26:$L$44,8,FALSE)</f>
        <v>48</v>
      </c>
      <c r="F145" s="52">
        <f>VLOOKUP($A$2,'Table 11'!$A$26:$L$44,8,FALSE)</f>
        <v>40</v>
      </c>
      <c r="G145" s="52">
        <f>VLOOKUP($A$2,'Table 12'!$A$26:$L$44,8,FALSE)</f>
        <v>46</v>
      </c>
      <c r="H145" s="52">
        <f>VLOOKUP($A$2,'Table 13'!$A$26:$L$44,8,FALSE)</f>
        <v>40</v>
      </c>
      <c r="I145" s="16" t="s">
        <v>56</v>
      </c>
      <c r="J145" s="72">
        <f>B145/SUM(B$142:B$146)</f>
        <v>0.1018957345971564</v>
      </c>
      <c r="K145" s="72">
        <f t="shared" si="20"/>
        <v>0.12200956937799043</v>
      </c>
      <c r="L145" s="72">
        <f t="shared" si="20"/>
        <v>0.11349693251533742</v>
      </c>
      <c r="M145" s="72">
        <f t="shared" si="20"/>
        <v>0.1348314606741573</v>
      </c>
      <c r="N145" s="72">
        <f t="shared" si="20"/>
        <v>0.10256410256410256</v>
      </c>
      <c r="O145" s="72">
        <f t="shared" si="21"/>
        <v>9.9137931034482762E-2</v>
      </c>
      <c r="P145" s="174">
        <f t="shared" si="21"/>
        <v>9.7799511002444994E-2</v>
      </c>
    </row>
    <row r="146" spans="1:16" x14ac:dyDescent="0.2">
      <c r="A146" s="13" t="s">
        <v>57</v>
      </c>
      <c r="B146" s="52">
        <f>VLOOKUP($A$2,'Table 7'!$A$47:$L$65,2,FALSE)</f>
        <v>22</v>
      </c>
      <c r="C146" s="52">
        <f>VLOOKUP($A$2,'Table 8'!$A$47:$L$65,2,FALSE)</f>
        <v>31</v>
      </c>
      <c r="D146" s="52">
        <f>VLOOKUP($A$2,'Table 9'!$A$47:$L$65,2,FALSE)</f>
        <v>26</v>
      </c>
      <c r="E146" s="52">
        <f>VLOOKUP($A$2,'Table 10'!$A$47:$L$65,2,FALSE)</f>
        <v>38</v>
      </c>
      <c r="F146" s="52">
        <f>VLOOKUP($A$2,'Table 11'!$A$47:$L$65,2,FALSE)</f>
        <v>28</v>
      </c>
      <c r="G146" s="52">
        <f>VLOOKUP($A$2,'Table 12'!$A$47:$L$65,2,FALSE)</f>
        <v>32</v>
      </c>
      <c r="H146" s="52">
        <f>VLOOKUP($A$2,'Table 13'!$A$47:$L$65,2,FALSE)</f>
        <v>22</v>
      </c>
      <c r="I146" s="16" t="s">
        <v>57</v>
      </c>
      <c r="J146" s="72">
        <f>B146/SUM(B$142:B$146)</f>
        <v>5.2132701421800945E-2</v>
      </c>
      <c r="K146" s="72">
        <f t="shared" si="20"/>
        <v>7.4162679425837319E-2</v>
      </c>
      <c r="L146" s="72">
        <f t="shared" si="20"/>
        <v>7.9754601226993863E-2</v>
      </c>
      <c r="M146" s="72">
        <f t="shared" si="20"/>
        <v>0.10674157303370786</v>
      </c>
      <c r="N146" s="72">
        <f t="shared" si="20"/>
        <v>7.179487179487179E-2</v>
      </c>
      <c r="O146" s="72">
        <f t="shared" si="21"/>
        <v>6.8965517241379309E-2</v>
      </c>
      <c r="P146" s="174">
        <f t="shared" si="21"/>
        <v>5.3789731051344741E-2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37217"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37218"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37219"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37220"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37221"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A1:W162"/>
  <sheetViews>
    <sheetView topLeftCell="A88" zoomScaleNormal="100" workbookViewId="0">
      <selection activeCell="S139" sqref="S139"/>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11</v>
      </c>
      <c r="B2" s="281"/>
      <c r="C2" s="282"/>
      <c r="D2" s="184"/>
      <c r="E2" s="185"/>
      <c r="F2" s="185"/>
      <c r="G2" s="185"/>
      <c r="H2" s="185"/>
      <c r="I2" s="187">
        <f>ROUND(MIN(J6:P9,J28:P31,J50:P53,J72:P75,J94:P97)-0.01,2)</f>
        <v>-7.0000000000000007E-2</v>
      </c>
      <c r="J2" s="188">
        <f>ROUND(MAX(J6:P9,J28:P31,J50:P53,J72:P75,J94:P97)+0.01,2)</f>
        <v>0.46</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350</v>
      </c>
      <c r="C6" s="142">
        <f>VLOOKUP($A$2,'Table 8'!$A$5:$L$23,3,FALSE)</f>
        <v>350</v>
      </c>
      <c r="D6" s="142">
        <f>VLOOKUP($A$2,'Table 9'!$A$5:$L$23,3,FALSE)</f>
        <v>350</v>
      </c>
      <c r="E6" s="142">
        <f>VLOOKUP($A$2,'Table 10'!$A$5:$L$23,3,FALSE)</f>
        <v>350</v>
      </c>
      <c r="F6" s="142">
        <f>VLOOKUP($A$2,'Table 11'!$A$5:$L$23,3,FALSE)</f>
        <v>350</v>
      </c>
      <c r="G6" s="142">
        <f>VLOOKUP($A$2,'Table 12'!$A$5:$L$23,3,FALSE)</f>
        <v>350</v>
      </c>
      <c r="H6" s="142">
        <f>VLOOKUP($A$2,'Table 13'!$A$5:$L$23,3,FALSE)</f>
        <v>360</v>
      </c>
      <c r="I6" s="61" t="s">
        <v>25</v>
      </c>
      <c r="J6" s="143">
        <f t="shared" ref="J6:O9" si="0">C6/B6-1</f>
        <v>0</v>
      </c>
      <c r="K6" s="143">
        <f t="shared" si="0"/>
        <v>0</v>
      </c>
      <c r="L6" s="143">
        <f t="shared" si="0"/>
        <v>0</v>
      </c>
      <c r="M6" s="143">
        <f t="shared" si="0"/>
        <v>0</v>
      </c>
      <c r="N6" s="143">
        <f t="shared" si="0"/>
        <v>0</v>
      </c>
      <c r="O6" s="143">
        <f>H6/G6-1</f>
        <v>2.857142857142847E-2</v>
      </c>
      <c r="P6" s="169">
        <f>H6/B6-1</f>
        <v>2.857142857142847E-2</v>
      </c>
    </row>
    <row r="7" spans="1:16" x14ac:dyDescent="0.2">
      <c r="A7" s="61" t="s">
        <v>26</v>
      </c>
      <c r="B7" s="142">
        <f>VLOOKUP($A$2,'Table 7'!$A$5:$L$23,4,FALSE)</f>
        <v>370</v>
      </c>
      <c r="C7" s="142">
        <f>VLOOKUP($A$2,'Table 8'!$A$5:$L$23,4,FALSE)</f>
        <v>375</v>
      </c>
      <c r="D7" s="142">
        <f>VLOOKUP($A$2,'Table 9'!$A$5:$L$23,4,FALSE)</f>
        <v>375</v>
      </c>
      <c r="E7" s="142">
        <f>VLOOKUP($A$2,'Table 10'!$A$5:$L$23,4,FALSE)</f>
        <v>375</v>
      </c>
      <c r="F7" s="142">
        <f>VLOOKUP($A$2,'Table 11'!$A$5:$L$23,4,FALSE)</f>
        <v>395</v>
      </c>
      <c r="G7" s="142">
        <f>VLOOKUP($A$2,'Table 12'!$A$5:$L$23,4,FALSE)</f>
        <v>395</v>
      </c>
      <c r="H7" s="142">
        <f>VLOOKUP($A$2,'Table 13'!$A$5:$L$23,4,FALSE)</f>
        <v>395</v>
      </c>
      <c r="I7" s="61" t="s">
        <v>26</v>
      </c>
      <c r="J7" s="143">
        <f t="shared" si="0"/>
        <v>1.3513513513513598E-2</v>
      </c>
      <c r="K7" s="143">
        <f t="shared" si="0"/>
        <v>0</v>
      </c>
      <c r="L7" s="143">
        <f t="shared" si="0"/>
        <v>0</v>
      </c>
      <c r="M7" s="143">
        <f t="shared" si="0"/>
        <v>5.3333333333333233E-2</v>
      </c>
      <c r="N7" s="143">
        <f t="shared" si="0"/>
        <v>0</v>
      </c>
      <c r="O7" s="143">
        <f t="shared" si="0"/>
        <v>0</v>
      </c>
      <c r="P7" s="169">
        <f t="shared" ref="P7:P9" si="1">H7/B7-1</f>
        <v>6.7567567567567544E-2</v>
      </c>
    </row>
    <row r="8" spans="1:16" x14ac:dyDescent="0.2">
      <c r="A8" s="62" t="s">
        <v>27</v>
      </c>
      <c r="B8" s="142">
        <f>VLOOKUP($A$2,'Table 7'!$A$5:$L$23,5,FALSE)</f>
        <v>378.99</v>
      </c>
      <c r="C8" s="142">
        <f>VLOOKUP($A$2,'Table 8'!$A$5:$L$23,5,FALSE)</f>
        <v>383.44</v>
      </c>
      <c r="D8" s="142">
        <f>VLOOKUP($A$2,'Table 9'!$A$5:$L$23,5,FALSE)</f>
        <v>387.33</v>
      </c>
      <c r="E8" s="142">
        <f>VLOOKUP($A$2,'Table 10'!$A$5:$L$23,5,FALSE)</f>
        <v>381.48</v>
      </c>
      <c r="F8" s="142">
        <f>VLOOKUP($A$2,'Table 11'!$A$5:$L$23,5,FALSE)</f>
        <v>405.31</v>
      </c>
      <c r="G8" s="142">
        <f>VLOOKUP($A$2,'Table 12'!$A$5:$L$23,5,FALSE)</f>
        <v>395.12</v>
      </c>
      <c r="H8" s="142">
        <f>VLOOKUP($A$2,'Table 13'!$A$5:$L$23,5,FALSE)</f>
        <v>402.75</v>
      </c>
      <c r="I8" s="62" t="s">
        <v>27</v>
      </c>
      <c r="J8" s="143">
        <f t="shared" si="0"/>
        <v>1.1741734610411836E-2</v>
      </c>
      <c r="K8" s="143">
        <f t="shared" si="0"/>
        <v>1.0145003129564012E-2</v>
      </c>
      <c r="L8" s="143">
        <f t="shared" si="0"/>
        <v>-1.510340020137857E-2</v>
      </c>
      <c r="M8" s="143">
        <f t="shared" si="0"/>
        <v>6.2467232882457813E-2</v>
      </c>
      <c r="N8" s="143">
        <f t="shared" si="0"/>
        <v>-2.5141249907478236E-2</v>
      </c>
      <c r="O8" s="143">
        <f t="shared" si="0"/>
        <v>1.9310589188094696E-2</v>
      </c>
      <c r="P8" s="169">
        <f t="shared" si="1"/>
        <v>6.2692947043457625E-2</v>
      </c>
    </row>
    <row r="9" spans="1:16" x14ac:dyDescent="0.2">
      <c r="A9" s="61" t="s">
        <v>28</v>
      </c>
      <c r="B9" s="142">
        <f>VLOOKUP($A$2,'Table 7'!$A$5:$L$23,6,FALSE)</f>
        <v>395</v>
      </c>
      <c r="C9" s="142">
        <f>VLOOKUP($A$2,'Table 8'!$A$5:$L$23,6,FALSE)</f>
        <v>400</v>
      </c>
      <c r="D9" s="142">
        <f>VLOOKUP($A$2,'Table 9'!$A$5:$L$23,6,FALSE)</f>
        <v>400</v>
      </c>
      <c r="E9" s="142">
        <f>VLOOKUP($A$2,'Table 10'!$A$5:$L$23,6,FALSE)</f>
        <v>400</v>
      </c>
      <c r="F9" s="142">
        <f>VLOOKUP($A$2,'Table 11'!$A$5:$L$23,6,FALSE)</f>
        <v>425</v>
      </c>
      <c r="G9" s="142">
        <f>VLOOKUP($A$2,'Table 12'!$A$5:$L$23,6,FALSE)</f>
        <v>425</v>
      </c>
      <c r="H9" s="142">
        <f>VLOOKUP($A$2,'Table 13'!$A$5:$L$23,6,FALSE)</f>
        <v>425</v>
      </c>
      <c r="I9" s="61" t="s">
        <v>28</v>
      </c>
      <c r="J9" s="143">
        <f t="shared" si="0"/>
        <v>1.2658227848101333E-2</v>
      </c>
      <c r="K9" s="143">
        <f t="shared" si="0"/>
        <v>0</v>
      </c>
      <c r="L9" s="143">
        <f t="shared" si="0"/>
        <v>0</v>
      </c>
      <c r="M9" s="143">
        <f t="shared" si="0"/>
        <v>6.25E-2</v>
      </c>
      <c r="N9" s="143">
        <f t="shared" si="0"/>
        <v>0</v>
      </c>
      <c r="O9" s="143">
        <f t="shared" si="0"/>
        <v>0</v>
      </c>
      <c r="P9" s="169">
        <f t="shared" si="1"/>
        <v>7.5949367088607556E-2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420</v>
      </c>
      <c r="C28" s="142">
        <f>VLOOKUP($A$2,'Table 8'!$A$5:$L$23,9,FALSE)</f>
        <v>425</v>
      </c>
      <c r="D28" s="142">
        <f>VLOOKUP($A$2,'Table 9'!$A$5:$L$23,9,FALSE)</f>
        <v>430</v>
      </c>
      <c r="E28" s="142">
        <f>VLOOKUP($A$2,'Table 10'!$A$5:$L$23,9,FALSE)</f>
        <v>425</v>
      </c>
      <c r="F28" s="142">
        <f>VLOOKUP($A$2,'Table 11'!$A$5:$L$23,9,FALSE)</f>
        <v>450</v>
      </c>
      <c r="G28" s="140">
        <f>VLOOKUP($A$2,'Table 12'!$A$5:$L$23,9,FALSE)</f>
        <v>440</v>
      </c>
      <c r="H28" s="141">
        <f>VLOOKUP($A$2,'Table 13'!$A$5:$L$23,9,FALSE)</f>
        <v>450</v>
      </c>
      <c r="I28" s="140" t="s">
        <v>25</v>
      </c>
      <c r="J28" s="143">
        <f t="shared" ref="J28:N31" si="2">C28/B28-1</f>
        <v>1.1904761904761862E-2</v>
      </c>
      <c r="K28" s="143">
        <f t="shared" si="2"/>
        <v>1.1764705882352899E-2</v>
      </c>
      <c r="L28" s="143">
        <f t="shared" si="2"/>
        <v>-1.1627906976744207E-2</v>
      </c>
      <c r="M28" s="143">
        <f t="shared" si="2"/>
        <v>5.8823529411764719E-2</v>
      </c>
      <c r="N28" s="143">
        <f t="shared" si="2"/>
        <v>-2.2222222222222254E-2</v>
      </c>
      <c r="O28" s="143">
        <f>H28/G28-1</f>
        <v>2.2727272727272707E-2</v>
      </c>
      <c r="P28" s="169">
        <f>H28/B28-1</f>
        <v>7.1428571428571397E-2</v>
      </c>
    </row>
    <row r="29" spans="1:16" x14ac:dyDescent="0.2">
      <c r="A29" s="61" t="s">
        <v>26</v>
      </c>
      <c r="B29" s="142">
        <f>VLOOKUP($A$2,'Table 7'!$A$5:$L$23,10,FALSE)</f>
        <v>450</v>
      </c>
      <c r="C29" s="142">
        <f>VLOOKUP($A$2,'Table 8'!$A$5:$L$23,10,FALSE)</f>
        <v>470</v>
      </c>
      <c r="D29" s="142">
        <f>VLOOKUP($A$2,'Table 9'!$A$5:$L$23,10,FALSE)</f>
        <v>470</v>
      </c>
      <c r="E29" s="142">
        <f>VLOOKUP($A$2,'Table 10'!$A$5:$L$23,10,FALSE)</f>
        <v>475</v>
      </c>
      <c r="F29" s="142">
        <f>VLOOKUP($A$2,'Table 11'!$A$5:$L$23,10,FALSE)</f>
        <v>490</v>
      </c>
      <c r="G29" s="142">
        <f>VLOOKUP($A$2,'Table 12'!$A$5:$L$23,10,FALSE)</f>
        <v>475</v>
      </c>
      <c r="H29" s="172">
        <f>VLOOKUP($A$2,'Table 13'!$A$5:$L$23,10,FALSE)</f>
        <v>495</v>
      </c>
      <c r="I29" s="140" t="s">
        <v>26</v>
      </c>
      <c r="J29" s="143">
        <f t="shared" si="2"/>
        <v>4.4444444444444509E-2</v>
      </c>
      <c r="K29" s="143">
        <f t="shared" si="2"/>
        <v>0</v>
      </c>
      <c r="L29" s="143">
        <f t="shared" si="2"/>
        <v>1.0638297872340496E-2</v>
      </c>
      <c r="M29" s="143">
        <f t="shared" si="2"/>
        <v>3.1578947368421151E-2</v>
      </c>
      <c r="N29" s="143">
        <f t="shared" si="2"/>
        <v>-3.0612244897959218E-2</v>
      </c>
      <c r="O29" s="143">
        <f>H29/G29-1</f>
        <v>4.2105263157894646E-2</v>
      </c>
      <c r="P29" s="169">
        <f t="shared" ref="P29:P31" si="3">H29/B29-1</f>
        <v>0.10000000000000009</v>
      </c>
    </row>
    <row r="30" spans="1:16" x14ac:dyDescent="0.2">
      <c r="A30" s="62" t="s">
        <v>27</v>
      </c>
      <c r="B30" s="142">
        <f>VLOOKUP($A$2,'Table 7'!$A$5:$L$23,11,FALSE)</f>
        <v>463.99</v>
      </c>
      <c r="C30" s="142">
        <f>VLOOKUP($A$2,'Table 8'!$A$5:$L$23,11,FALSE)</f>
        <v>476.96</v>
      </c>
      <c r="D30" s="142">
        <f>VLOOKUP($A$2,'Table 9'!$A$5:$L$23,11,FALSE)</f>
        <v>481.34</v>
      </c>
      <c r="E30" s="142">
        <f>VLOOKUP($A$2,'Table 10'!$A$5:$L$23,11,FALSE)</f>
        <v>485.39</v>
      </c>
      <c r="F30" s="142">
        <f>VLOOKUP($A$2,'Table 11'!$A$5:$L$23,11,FALSE)</f>
        <v>509.51</v>
      </c>
      <c r="G30" s="142">
        <f>VLOOKUP($A$2,'Table 12'!$A$5:$L$23,11,FALSE)</f>
        <v>497.96</v>
      </c>
      <c r="H30" s="172">
        <f>VLOOKUP($A$2,'Table 13'!$A$5:$L$23,11,FALSE)</f>
        <v>510.77</v>
      </c>
      <c r="I30" s="171" t="s">
        <v>27</v>
      </c>
      <c r="J30" s="143">
        <f t="shared" si="2"/>
        <v>2.7953188646306915E-2</v>
      </c>
      <c r="K30" s="143">
        <f t="shared" si="2"/>
        <v>9.1831600134182345E-3</v>
      </c>
      <c r="L30" s="143">
        <f t="shared" si="2"/>
        <v>8.4140108862758023E-3</v>
      </c>
      <c r="M30" s="143">
        <f t="shared" si="2"/>
        <v>4.9692000247223866E-2</v>
      </c>
      <c r="N30" s="143">
        <f t="shared" si="2"/>
        <v>-2.2668838688151394E-2</v>
      </c>
      <c r="O30" s="143">
        <f>H30/G30-1</f>
        <v>2.5724957827937933E-2</v>
      </c>
      <c r="P30" s="169">
        <f t="shared" si="3"/>
        <v>0.10082113838660312</v>
      </c>
    </row>
    <row r="31" spans="1:16" x14ac:dyDescent="0.2">
      <c r="A31" s="61" t="s">
        <v>28</v>
      </c>
      <c r="B31" s="142">
        <f>VLOOKUP($A$2,'Table 7'!$A$5:$L$23,12,FALSE)</f>
        <v>495</v>
      </c>
      <c r="C31" s="142">
        <f>VLOOKUP($A$2,'Table 8'!$A$5:$L$23,12,FALSE)</f>
        <v>520</v>
      </c>
      <c r="D31" s="142">
        <f>VLOOKUP($A$2,'Table 9'!$A$5:$L$23,12,FALSE)</f>
        <v>510</v>
      </c>
      <c r="E31" s="142">
        <f>VLOOKUP($A$2,'Table 10'!$A$5:$L$23,12,FALSE)</f>
        <v>525</v>
      </c>
      <c r="F31" s="142">
        <f>VLOOKUP($A$2,'Table 11'!$A$5:$L$23,12,FALSE)</f>
        <v>550</v>
      </c>
      <c r="G31" s="142">
        <f>VLOOKUP($A$2,'Table 12'!$A$5:$L$23,12,FALSE)</f>
        <v>550</v>
      </c>
      <c r="H31" s="172">
        <f>VLOOKUP($A$2,'Table 13'!$A$5:$L$23,12,FALSE)</f>
        <v>550</v>
      </c>
      <c r="I31" s="140" t="s">
        <v>28</v>
      </c>
      <c r="J31" s="143">
        <f t="shared" si="2"/>
        <v>5.0505050505050608E-2</v>
      </c>
      <c r="K31" s="143">
        <f t="shared" si="2"/>
        <v>-1.9230769230769273E-2</v>
      </c>
      <c r="L31" s="143">
        <f t="shared" si="2"/>
        <v>2.9411764705882248E-2</v>
      </c>
      <c r="M31" s="143">
        <f t="shared" si="2"/>
        <v>4.7619047619047672E-2</v>
      </c>
      <c r="N31" s="143">
        <f t="shared" si="2"/>
        <v>0</v>
      </c>
      <c r="O31" s="143">
        <f>H31/G31-1</f>
        <v>0</v>
      </c>
      <c r="P31" s="169">
        <f t="shared" si="3"/>
        <v>0.11111111111111116</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480</v>
      </c>
      <c r="C50" s="52">
        <f>VLOOKUP($A$2,'Table 8'!$A$26:$L$44,3,FALSE)</f>
        <v>495</v>
      </c>
      <c r="D50" s="52">
        <f>VLOOKUP($A$2,'Table 9'!$A$26:$L$44,3,FALSE)</f>
        <v>500</v>
      </c>
      <c r="E50" s="52">
        <f>VLOOKUP($A$2,'Table 10'!$A$26:$L$44,3,FALSE)</f>
        <v>500</v>
      </c>
      <c r="F50" s="52">
        <f>VLOOKUP($A$2,'Table 11'!$A$26:$L$44,3,FALSE)</f>
        <v>525</v>
      </c>
      <c r="G50" s="52">
        <f>VLOOKUP($A$2,'Table 12'!$A$26:$L$44,3,FALSE)</f>
        <v>500</v>
      </c>
      <c r="H50" s="53">
        <f>VLOOKUP($A$2,'Table 13'!$A$26:$L$44,3,FALSE)</f>
        <v>520</v>
      </c>
      <c r="I50" s="140" t="s">
        <v>25</v>
      </c>
      <c r="J50" s="64">
        <f t="shared" ref="J50:N53" si="4">C50/B50-1</f>
        <v>3.125E-2</v>
      </c>
      <c r="K50" s="64">
        <f t="shared" si="4"/>
        <v>1.0101010101010166E-2</v>
      </c>
      <c r="L50" s="64">
        <f t="shared" si="4"/>
        <v>0</v>
      </c>
      <c r="M50" s="64">
        <f t="shared" si="4"/>
        <v>5.0000000000000044E-2</v>
      </c>
      <c r="N50" s="64">
        <f t="shared" si="4"/>
        <v>-4.7619047619047672E-2</v>
      </c>
      <c r="O50" s="64">
        <f>H50/G50-1</f>
        <v>4.0000000000000036E-2</v>
      </c>
      <c r="P50" s="119">
        <f>H50/B50-1</f>
        <v>8.3333333333333259E-2</v>
      </c>
    </row>
    <row r="51" spans="1:16" x14ac:dyDescent="0.2">
      <c r="A51" s="61" t="s">
        <v>26</v>
      </c>
      <c r="B51" s="52">
        <f>VLOOKUP($A$2,'Table 7'!$A$26:$L$44,4,FALSE)</f>
        <v>525</v>
      </c>
      <c r="C51" s="52">
        <f>VLOOKUP($A$2,'Table 8'!$A$26:$L$44,4,FALSE)</f>
        <v>560</v>
      </c>
      <c r="D51" s="52">
        <f>VLOOKUP($A$2,'Table 9'!$A$26:$L$44,4,FALSE)</f>
        <v>575</v>
      </c>
      <c r="E51" s="52">
        <f>VLOOKUP($A$2,'Table 10'!$A$26:$L$44,4,FALSE)</f>
        <v>575</v>
      </c>
      <c r="F51" s="52">
        <f>VLOOKUP($A$2,'Table 11'!$A$26:$L$44,4,FALSE)</f>
        <v>590</v>
      </c>
      <c r="G51" s="52">
        <f>VLOOKUP($A$2,'Table 12'!$A$26:$L$44,4,FALSE)</f>
        <v>575</v>
      </c>
      <c r="H51" s="53">
        <f>VLOOKUP($A$2,'Table 13'!$A$26:$L$44,4,FALSE)</f>
        <v>575</v>
      </c>
      <c r="I51" s="140" t="s">
        <v>26</v>
      </c>
      <c r="J51" s="64">
        <f t="shared" si="4"/>
        <v>6.6666666666666652E-2</v>
      </c>
      <c r="K51" s="64">
        <f t="shared" si="4"/>
        <v>2.6785714285714191E-2</v>
      </c>
      <c r="L51" s="64">
        <f t="shared" si="4"/>
        <v>0</v>
      </c>
      <c r="M51" s="64">
        <f t="shared" si="4"/>
        <v>2.6086956521739202E-2</v>
      </c>
      <c r="N51" s="64">
        <f t="shared" si="4"/>
        <v>-2.5423728813559365E-2</v>
      </c>
      <c r="O51" s="64">
        <f>H51/G51-1</f>
        <v>0</v>
      </c>
      <c r="P51" s="119">
        <f t="shared" ref="P51:P53" si="5">H51/B51-1</f>
        <v>9.5238095238095344E-2</v>
      </c>
    </row>
    <row r="52" spans="1:16" x14ac:dyDescent="0.2">
      <c r="A52" s="62" t="s">
        <v>27</v>
      </c>
      <c r="B52" s="52">
        <f>VLOOKUP($A$2,'Table 7'!$A$26:$L$44,5,FALSE)</f>
        <v>563.02</v>
      </c>
      <c r="C52" s="52">
        <f>VLOOKUP($A$2,'Table 8'!$A$26:$L$44,5,FALSE)</f>
        <v>588.67999999999995</v>
      </c>
      <c r="D52" s="52">
        <f>VLOOKUP($A$2,'Table 9'!$A$26:$L$44,5,FALSE)</f>
        <v>592.24</v>
      </c>
      <c r="E52" s="52">
        <f>VLOOKUP($A$2,'Table 10'!$A$26:$L$44,5,FALSE)</f>
        <v>600.47</v>
      </c>
      <c r="F52" s="52">
        <f>VLOOKUP($A$2,'Table 11'!$A$26:$L$44,5,FALSE)</f>
        <v>608.70000000000005</v>
      </c>
      <c r="G52" s="52">
        <f>VLOOKUP($A$2,'Table 12'!$A$26:$L$44,5,FALSE)</f>
        <v>602.28</v>
      </c>
      <c r="H52" s="53">
        <f>VLOOKUP($A$2,'Table 13'!$A$26:$L$44,5,FALSE)</f>
        <v>617</v>
      </c>
      <c r="I52" s="171" t="s">
        <v>27</v>
      </c>
      <c r="J52" s="64">
        <f t="shared" si="4"/>
        <v>4.5575645625377303E-2</v>
      </c>
      <c r="K52" s="64">
        <f t="shared" si="4"/>
        <v>6.0474281443230193E-3</v>
      </c>
      <c r="L52" s="64">
        <f t="shared" si="4"/>
        <v>1.3896393354045689E-2</v>
      </c>
      <c r="M52" s="64">
        <f t="shared" si="4"/>
        <v>1.3705930354555695E-2</v>
      </c>
      <c r="N52" s="64">
        <f t="shared" si="4"/>
        <v>-1.0547067520946363E-2</v>
      </c>
      <c r="O52" s="64">
        <f>H52/G52-1</f>
        <v>2.4440459586903218E-2</v>
      </c>
      <c r="P52" s="119">
        <f t="shared" si="5"/>
        <v>9.5875812582146391E-2</v>
      </c>
    </row>
    <row r="53" spans="1:16" x14ac:dyDescent="0.2">
      <c r="A53" s="61" t="s">
        <v>28</v>
      </c>
      <c r="B53" s="52">
        <f>VLOOKUP($A$2,'Table 7'!$A$26:$L$44,6,FALSE)</f>
        <v>627.5</v>
      </c>
      <c r="C53" s="52">
        <f>VLOOKUP($A$2,'Table 8'!$A$26:$L$44,6,FALSE)</f>
        <v>650</v>
      </c>
      <c r="D53" s="52">
        <f>VLOOKUP($A$2,'Table 9'!$A$26:$L$44,6,FALSE)</f>
        <v>650</v>
      </c>
      <c r="E53" s="52">
        <f>VLOOKUP($A$2,'Table 10'!$A$26:$L$44,6,FALSE)</f>
        <v>675</v>
      </c>
      <c r="F53" s="52">
        <f>VLOOKUP($A$2,'Table 11'!$A$26:$L$44,6,FALSE)</f>
        <v>675</v>
      </c>
      <c r="G53" s="52">
        <f>VLOOKUP($A$2,'Table 12'!$A$26:$L$44,6,FALSE)</f>
        <v>680</v>
      </c>
      <c r="H53" s="53">
        <f>VLOOKUP($A$2,'Table 13'!$A$26:$L$44,6,FALSE)</f>
        <v>695</v>
      </c>
      <c r="I53" s="140" t="s">
        <v>28</v>
      </c>
      <c r="J53" s="64">
        <f t="shared" si="4"/>
        <v>3.5856573705179251E-2</v>
      </c>
      <c r="K53" s="64">
        <f t="shared" si="4"/>
        <v>0</v>
      </c>
      <c r="L53" s="64">
        <f t="shared" si="4"/>
        <v>3.8461538461538547E-2</v>
      </c>
      <c r="M53" s="64">
        <f t="shared" si="4"/>
        <v>0</v>
      </c>
      <c r="N53" s="64">
        <f t="shared" si="4"/>
        <v>7.4074074074073071E-3</v>
      </c>
      <c r="O53" s="64">
        <f>H53/G53-1</f>
        <v>2.2058823529411686E-2</v>
      </c>
      <c r="P53" s="119">
        <f t="shared" si="5"/>
        <v>0.10756972111553775</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695</v>
      </c>
      <c r="C72" s="52">
        <f>VLOOKUP($A$2,'Table 8'!$A$26:$L$44,9,FALSE)</f>
        <v>750</v>
      </c>
      <c r="D72" s="52">
        <f>VLOOKUP($A$2,'Table 9'!$A$26:$L$44,9,FALSE)</f>
        <v>750</v>
      </c>
      <c r="E72" s="52">
        <f>VLOOKUP($A$2,'Table 10'!$A$26:$L$44,9,FALSE)</f>
        <v>750</v>
      </c>
      <c r="F72" s="52">
        <f>VLOOKUP($A$2,'Table 11'!$A$26:$L$44,9,FALSE)</f>
        <v>750</v>
      </c>
      <c r="G72" s="52">
        <f>VLOOKUP($A$2,'Table 12'!$A$26:$L$44,9,FALSE)</f>
        <v>750</v>
      </c>
      <c r="H72" s="53">
        <f>VLOOKUP($A$2,'Table 13'!$A$26:$L$44,9,FALSE)</f>
        <v>775</v>
      </c>
      <c r="I72" s="140" t="s">
        <v>25</v>
      </c>
      <c r="J72" s="64">
        <f t="shared" ref="J72:O75" si="6">C72/B72-1</f>
        <v>7.9136690647481966E-2</v>
      </c>
      <c r="K72" s="64">
        <f t="shared" si="6"/>
        <v>0</v>
      </c>
      <c r="L72" s="64">
        <f t="shared" si="6"/>
        <v>0</v>
      </c>
      <c r="M72" s="64">
        <f t="shared" si="6"/>
        <v>0</v>
      </c>
      <c r="N72" s="64">
        <f t="shared" si="6"/>
        <v>0</v>
      </c>
      <c r="O72" s="64">
        <f>H72/G72-1</f>
        <v>3.3333333333333437E-2</v>
      </c>
      <c r="P72" s="119">
        <f>H72/B72-1</f>
        <v>0.1151079136690647</v>
      </c>
    </row>
    <row r="73" spans="1:23" x14ac:dyDescent="0.2">
      <c r="A73" s="61" t="s">
        <v>26</v>
      </c>
      <c r="B73" s="52">
        <f>VLOOKUP($A$2,'Table 7'!$A$26:$L$44,10,FALSE)</f>
        <v>790</v>
      </c>
      <c r="C73" s="52">
        <f>VLOOKUP($A$2,'Table 8'!$A$26:$L$44,10,FALSE)</f>
        <v>800</v>
      </c>
      <c r="D73" s="52">
        <f>VLOOKUP($A$2,'Table 9'!$A$26:$L$44,10,FALSE)</f>
        <v>825</v>
      </c>
      <c r="E73" s="52">
        <f>VLOOKUP($A$2,'Table 10'!$A$26:$L$44,10,FALSE)</f>
        <v>850</v>
      </c>
      <c r="F73" s="52">
        <f>VLOOKUP($A$2,'Table 11'!$A$26:$L$44,10,FALSE)</f>
        <v>850</v>
      </c>
      <c r="G73" s="52">
        <f>VLOOKUP($A$2,'Table 12'!$A$26:$L$44,10,FALSE)</f>
        <v>850</v>
      </c>
      <c r="H73" s="53">
        <f>VLOOKUP($A$2,'Table 13'!$A$26:$L$44,10,FALSE)</f>
        <v>875</v>
      </c>
      <c r="I73" s="140" t="s">
        <v>26</v>
      </c>
      <c r="J73" s="64">
        <f t="shared" si="6"/>
        <v>1.2658227848101333E-2</v>
      </c>
      <c r="K73" s="64">
        <f t="shared" si="6"/>
        <v>3.125E-2</v>
      </c>
      <c r="L73" s="64">
        <f t="shared" si="6"/>
        <v>3.0303030303030276E-2</v>
      </c>
      <c r="M73" s="64">
        <f t="shared" si="6"/>
        <v>0</v>
      </c>
      <c r="N73" s="64">
        <f t="shared" si="6"/>
        <v>0</v>
      </c>
      <c r="O73" s="64">
        <f t="shared" si="6"/>
        <v>2.9411764705882248E-2</v>
      </c>
      <c r="P73" s="119">
        <f t="shared" ref="P73:P75" si="7">H73/B73-1</f>
        <v>0.10759493670886067</v>
      </c>
      <c r="R73" s="136"/>
      <c r="S73" s="136"/>
      <c r="T73" s="136"/>
      <c r="U73" s="136"/>
      <c r="V73" s="136"/>
      <c r="W73" s="136"/>
    </row>
    <row r="74" spans="1:23" x14ac:dyDescent="0.2">
      <c r="A74" s="62" t="s">
        <v>27</v>
      </c>
      <c r="B74" s="52">
        <f>VLOOKUP($A$2,'Table 7'!$A$26:$L$44,11,FALSE)</f>
        <v>773.31</v>
      </c>
      <c r="C74" s="52">
        <f>VLOOKUP($A$2,'Table 8'!$A$26:$L$44,11,FALSE)</f>
        <v>823.76</v>
      </c>
      <c r="D74" s="52">
        <f>VLOOKUP($A$2,'Table 9'!$A$26:$L$44,11,FALSE)</f>
        <v>859.7</v>
      </c>
      <c r="E74" s="52">
        <f>VLOOKUP($A$2,'Table 10'!$A$26:$L$44,11,FALSE)</f>
        <v>884.28</v>
      </c>
      <c r="F74" s="52">
        <f>VLOOKUP($A$2,'Table 11'!$A$26:$L$44,11,FALSE)</f>
        <v>870.87</v>
      </c>
      <c r="G74" s="52">
        <f>VLOOKUP($A$2,'Table 12'!$A$26:$L$44,11,FALSE)</f>
        <v>884.35</v>
      </c>
      <c r="H74" s="53">
        <f>VLOOKUP($A$2,'Table 13'!$A$26:$L$44,11,FALSE)</f>
        <v>900.74</v>
      </c>
      <c r="I74" s="171" t="s">
        <v>27</v>
      </c>
      <c r="J74" s="64">
        <f t="shared" si="6"/>
        <v>6.5239037384748677E-2</v>
      </c>
      <c r="K74" s="64">
        <f t="shared" si="6"/>
        <v>4.3629212391958827E-2</v>
      </c>
      <c r="L74" s="64">
        <f t="shared" si="6"/>
        <v>2.8591369082237916E-2</v>
      </c>
      <c r="M74" s="64">
        <f t="shared" si="6"/>
        <v>-1.5164879902293316E-2</v>
      </c>
      <c r="N74" s="64">
        <f t="shared" si="6"/>
        <v>1.5478774099463743E-2</v>
      </c>
      <c r="O74" s="64">
        <f t="shared" si="6"/>
        <v>1.853338610278743E-2</v>
      </c>
      <c r="P74" s="119">
        <f t="shared" si="7"/>
        <v>0.16478514437935643</v>
      </c>
    </row>
    <row r="75" spans="1:23" x14ac:dyDescent="0.2">
      <c r="A75" s="61" t="s">
        <v>28</v>
      </c>
      <c r="B75" s="52">
        <f>VLOOKUP($A$2,'Table 7'!$A$26:$L$44,12,FALSE)</f>
        <v>850</v>
      </c>
      <c r="C75" s="52">
        <f>VLOOKUP($A$2,'Table 8'!$A$26:$L$44,12,FALSE)</f>
        <v>895</v>
      </c>
      <c r="D75" s="52">
        <f>VLOOKUP($A$2,'Table 9'!$A$26:$L$44,12,FALSE)</f>
        <v>895</v>
      </c>
      <c r="E75" s="52">
        <f>VLOOKUP($A$2,'Table 10'!$A$26:$L$44,12,FALSE)</f>
        <v>925</v>
      </c>
      <c r="F75" s="52">
        <f>VLOOKUP($A$2,'Table 11'!$A$26:$L$44,12,FALSE)</f>
        <v>947.5</v>
      </c>
      <c r="G75" s="52">
        <f>VLOOKUP($A$2,'Table 12'!$A$26:$L$44,12,FALSE)</f>
        <v>950</v>
      </c>
      <c r="H75" s="53">
        <f>VLOOKUP($A$2,'Table 13'!$A$26:$L$44,12,FALSE)</f>
        <v>975</v>
      </c>
      <c r="I75" s="140" t="s">
        <v>28</v>
      </c>
      <c r="J75" s="64">
        <f t="shared" si="6"/>
        <v>5.2941176470588269E-2</v>
      </c>
      <c r="K75" s="64">
        <f t="shared" si="6"/>
        <v>0</v>
      </c>
      <c r="L75" s="64">
        <f t="shared" si="6"/>
        <v>3.3519553072625774E-2</v>
      </c>
      <c r="M75" s="64">
        <f t="shared" si="6"/>
        <v>2.4324324324324298E-2</v>
      </c>
      <c r="N75" s="64">
        <f t="shared" si="6"/>
        <v>2.6385224274405594E-3</v>
      </c>
      <c r="O75" s="64">
        <f t="shared" si="6"/>
        <v>2.6315789473684292E-2</v>
      </c>
      <c r="P75" s="119">
        <f t="shared" si="7"/>
        <v>0.14705882352941169</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238.33</v>
      </c>
      <c r="C94" s="52">
        <f>VLOOKUP($A$2,'Table 8'!$A$47:$F$65,3,FALSE)</f>
        <v>224</v>
      </c>
      <c r="D94" s="52">
        <f>VLOOKUP($A$2,'Table 9'!$A$47:$F$65,3,FALSE)</f>
        <v>251.33</v>
      </c>
      <c r="E94" s="52">
        <f>VLOOKUP($A$2,'Table 10'!$A$47:$F$65,3,FALSE)</f>
        <v>274</v>
      </c>
      <c r="F94" s="52">
        <f>VLOOKUP($A$2,'Table 11'!$A$47:$F$65,3,FALSE)</f>
        <v>275</v>
      </c>
      <c r="G94" s="52">
        <f>VLOOKUP($A$2,'Table 12'!$A$47:$F$65,3,FALSE)</f>
        <v>275</v>
      </c>
      <c r="H94" s="53">
        <f>VLOOKUP($A$2,'Table 13'!$A$47:$F$65,3,FALSE)</f>
        <v>290</v>
      </c>
      <c r="I94" s="140" t="s">
        <v>25</v>
      </c>
      <c r="J94" s="64">
        <f t="shared" ref="J94:O97" si="8">C94/B94-1</f>
        <v>-6.0126715058951952E-2</v>
      </c>
      <c r="K94" s="64">
        <f t="shared" si="8"/>
        <v>0.12200892857142853</v>
      </c>
      <c r="L94" s="64">
        <f t="shared" si="8"/>
        <v>9.0200135280308791E-2</v>
      </c>
      <c r="M94" s="64">
        <f t="shared" si="8"/>
        <v>3.6496350364962904E-3</v>
      </c>
      <c r="N94" s="64">
        <f t="shared" si="8"/>
        <v>0</v>
      </c>
      <c r="O94" s="64">
        <f>H94/G94-1</f>
        <v>5.4545454545454453E-2</v>
      </c>
      <c r="P94" s="119">
        <f>H94/B94-1</f>
        <v>0.21680023496832113</v>
      </c>
    </row>
    <row r="95" spans="1:16" x14ac:dyDescent="0.2">
      <c r="A95" s="61" t="s">
        <v>26</v>
      </c>
      <c r="B95" s="52">
        <f>VLOOKUP($A$2,'Table 7'!$A$47:$F$65,4,FALSE)</f>
        <v>255.67</v>
      </c>
      <c r="C95" s="52">
        <f>VLOOKUP($A$2,'Table 8'!$A$47:$F$65,4,FALSE)</f>
        <v>250</v>
      </c>
      <c r="D95" s="52">
        <f>VLOOKUP($A$2,'Table 9'!$A$47:$F$65,4,FALSE)</f>
        <v>285</v>
      </c>
      <c r="E95" s="52">
        <f>VLOOKUP($A$2,'Table 10'!$A$47:$F$65,4,FALSE)</f>
        <v>303.33</v>
      </c>
      <c r="F95" s="52">
        <f>VLOOKUP($A$2,'Table 11'!$A$47:$F$65,4,FALSE)</f>
        <v>304.17</v>
      </c>
      <c r="G95" s="52">
        <f>VLOOKUP($A$2,'Table 12'!$A$47:$F$65,4,FALSE)</f>
        <v>316.07</v>
      </c>
      <c r="H95" s="53">
        <f>VLOOKUP($A$2,'Table 13'!$A$47:$F$65,4,FALSE)</f>
        <v>351.92</v>
      </c>
      <c r="I95" s="140" t="s">
        <v>26</v>
      </c>
      <c r="J95" s="64">
        <f t="shared" si="8"/>
        <v>-2.2177025071381085E-2</v>
      </c>
      <c r="K95" s="64">
        <f t="shared" si="8"/>
        <v>0.1399999999999999</v>
      </c>
      <c r="L95" s="64">
        <f t="shared" si="8"/>
        <v>6.4315789473684104E-2</v>
      </c>
      <c r="M95" s="64">
        <f t="shared" si="8"/>
        <v>2.769261200672668E-3</v>
      </c>
      <c r="N95" s="64">
        <f t="shared" si="8"/>
        <v>3.912285892757339E-2</v>
      </c>
      <c r="O95" s="64">
        <f t="shared" si="8"/>
        <v>0.11342424146549823</v>
      </c>
      <c r="P95" s="119">
        <f t="shared" ref="P95:P97" si="9">H95/B95-1</f>
        <v>0.37646184534751836</v>
      </c>
    </row>
    <row r="96" spans="1:16" x14ac:dyDescent="0.2">
      <c r="A96" s="62" t="s">
        <v>27</v>
      </c>
      <c r="B96" s="52">
        <f>VLOOKUP($A$2,'Table 7'!$A$47:$F$65,5,FALSE)</f>
        <v>270.66000000000003</v>
      </c>
      <c r="C96" s="52">
        <f>VLOOKUP($A$2,'Table 8'!$A$47:$F$65,5,FALSE)</f>
        <v>253.94</v>
      </c>
      <c r="D96" s="52">
        <f>VLOOKUP($A$2,'Table 9'!$A$47:$F$65,5,FALSE)</f>
        <v>292.26</v>
      </c>
      <c r="E96" s="52">
        <f>VLOOKUP($A$2,'Table 10'!$A$47:$F$65,5,FALSE)</f>
        <v>312.87</v>
      </c>
      <c r="F96" s="52">
        <f>VLOOKUP($A$2,'Table 11'!$A$47:$F$65,5,FALSE)</f>
        <v>312.33</v>
      </c>
      <c r="G96" s="52">
        <f>VLOOKUP($A$2,'Table 12'!$A$47:$F$65,5,FALSE)</f>
        <v>320.61</v>
      </c>
      <c r="H96" s="53">
        <f>VLOOKUP($A$2,'Table 13'!$A$47:$F$65,5,FALSE)</f>
        <v>367.97</v>
      </c>
      <c r="I96" s="171" t="s">
        <v>27</v>
      </c>
      <c r="J96" s="64">
        <f t="shared" si="8"/>
        <v>-6.1774920564546032E-2</v>
      </c>
      <c r="K96" s="64">
        <f t="shared" si="8"/>
        <v>0.15090178782389541</v>
      </c>
      <c r="L96" s="64">
        <f t="shared" si="8"/>
        <v>7.0519400533771259E-2</v>
      </c>
      <c r="M96" s="64">
        <f t="shared" si="8"/>
        <v>-1.7259564675424777E-3</v>
      </c>
      <c r="N96" s="64">
        <f t="shared" si="8"/>
        <v>2.6510421669388329E-2</v>
      </c>
      <c r="O96" s="64">
        <f t="shared" si="8"/>
        <v>0.14771841177754919</v>
      </c>
      <c r="P96" s="119">
        <f t="shared" si="9"/>
        <v>0.35952855981674414</v>
      </c>
    </row>
    <row r="97" spans="1:16" x14ac:dyDescent="0.2">
      <c r="A97" s="61" t="s">
        <v>28</v>
      </c>
      <c r="B97" s="52">
        <f>VLOOKUP($A$2,'Table 7'!$A$47:$F$65,6,FALSE)</f>
        <v>281.67</v>
      </c>
      <c r="C97" s="52">
        <f>VLOOKUP($A$2,'Table 8'!$A$47:$F$65,6,FALSE)</f>
        <v>275</v>
      </c>
      <c r="D97" s="52">
        <f>VLOOKUP($A$2,'Table 9'!$A$47:$F$65,6,FALSE)</f>
        <v>325</v>
      </c>
      <c r="E97" s="52">
        <f>VLOOKUP($A$2,'Table 10'!$A$47:$F$65,6,FALSE)</f>
        <v>336.5</v>
      </c>
      <c r="F97" s="52">
        <f>VLOOKUP($A$2,'Table 11'!$A$47:$F$65,6,FALSE)</f>
        <v>350</v>
      </c>
      <c r="G97" s="52">
        <f>VLOOKUP($A$2,'Table 12'!$A$47:$F$65,6,FALSE)</f>
        <v>355</v>
      </c>
      <c r="H97" s="53">
        <f>VLOOKUP($A$2,'Table 13'!$A$47:$F$65,6,FALSE)</f>
        <v>409.66</v>
      </c>
      <c r="I97" s="140" t="s">
        <v>28</v>
      </c>
      <c r="J97" s="64">
        <f t="shared" si="8"/>
        <v>-2.3680193133809091E-2</v>
      </c>
      <c r="K97" s="64">
        <f t="shared" si="8"/>
        <v>0.18181818181818188</v>
      </c>
      <c r="L97" s="64">
        <f t="shared" si="8"/>
        <v>3.5384615384615348E-2</v>
      </c>
      <c r="M97" s="64">
        <f t="shared" si="8"/>
        <v>4.0118870728083289E-2</v>
      </c>
      <c r="N97" s="64">
        <f t="shared" si="8"/>
        <v>1.4285714285714235E-2</v>
      </c>
      <c r="O97" s="64">
        <f t="shared" si="8"/>
        <v>0.15397183098591549</v>
      </c>
      <c r="P97" s="119">
        <f t="shared" si="9"/>
        <v>0.45439698938474105</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270.66000000000003</v>
      </c>
      <c r="C118" s="52">
        <f t="shared" si="10"/>
        <v>253.94</v>
      </c>
      <c r="D118" s="52">
        <f t="shared" si="10"/>
        <v>292.26</v>
      </c>
      <c r="E118" s="52">
        <f t="shared" si="10"/>
        <v>312.87</v>
      </c>
      <c r="F118" s="52">
        <f t="shared" si="10"/>
        <v>312.33</v>
      </c>
      <c r="G118" s="52">
        <f t="shared" si="10"/>
        <v>320.61</v>
      </c>
      <c r="H118" s="52">
        <f t="shared" si="10"/>
        <v>367.97</v>
      </c>
      <c r="I118" s="16" t="s">
        <v>57</v>
      </c>
      <c r="J118" s="52">
        <f t="shared" ref="J118:N118" si="11">B95</f>
        <v>255.67</v>
      </c>
      <c r="K118" s="52">
        <f t="shared" si="11"/>
        <v>250</v>
      </c>
      <c r="L118" s="52">
        <f t="shared" si="11"/>
        <v>285</v>
      </c>
      <c r="M118" s="52">
        <f t="shared" si="11"/>
        <v>303.33</v>
      </c>
      <c r="N118" s="52">
        <f t="shared" si="11"/>
        <v>304.17</v>
      </c>
      <c r="O118" s="52">
        <f>G95</f>
        <v>316.07</v>
      </c>
      <c r="P118" s="53">
        <f>H95</f>
        <v>351.92</v>
      </c>
    </row>
    <row r="119" spans="1:16" x14ac:dyDescent="0.2">
      <c r="A119" s="13" t="s">
        <v>53</v>
      </c>
      <c r="B119" s="52">
        <f t="shared" ref="B119:H119" si="12">B8</f>
        <v>378.99</v>
      </c>
      <c r="C119" s="52">
        <f t="shared" si="12"/>
        <v>383.44</v>
      </c>
      <c r="D119" s="52">
        <f t="shared" si="12"/>
        <v>387.33</v>
      </c>
      <c r="E119" s="52">
        <f t="shared" si="12"/>
        <v>381.48</v>
      </c>
      <c r="F119" s="52">
        <f t="shared" si="12"/>
        <v>405.31</v>
      </c>
      <c r="G119" s="52">
        <f t="shared" si="12"/>
        <v>395.12</v>
      </c>
      <c r="H119" s="52">
        <f t="shared" si="12"/>
        <v>402.75</v>
      </c>
      <c r="I119" s="16" t="s">
        <v>53</v>
      </c>
      <c r="J119" s="52">
        <f t="shared" ref="J119:N119" si="13">B7</f>
        <v>370</v>
      </c>
      <c r="K119" s="52">
        <f t="shared" si="13"/>
        <v>375</v>
      </c>
      <c r="L119" s="52">
        <f t="shared" si="13"/>
        <v>375</v>
      </c>
      <c r="M119" s="52">
        <f t="shared" si="13"/>
        <v>375</v>
      </c>
      <c r="N119" s="52">
        <f t="shared" si="13"/>
        <v>395</v>
      </c>
      <c r="O119" s="52">
        <f>G7</f>
        <v>395</v>
      </c>
      <c r="P119" s="53">
        <f>H7</f>
        <v>395</v>
      </c>
    </row>
    <row r="120" spans="1:16" x14ac:dyDescent="0.2">
      <c r="A120" s="13" t="s">
        <v>54</v>
      </c>
      <c r="B120" s="52">
        <f t="shared" ref="B120:H120" si="14">B30</f>
        <v>463.99</v>
      </c>
      <c r="C120" s="52">
        <f t="shared" si="14"/>
        <v>476.96</v>
      </c>
      <c r="D120" s="52">
        <f t="shared" si="14"/>
        <v>481.34</v>
      </c>
      <c r="E120" s="52">
        <f t="shared" si="14"/>
        <v>485.39</v>
      </c>
      <c r="F120" s="52">
        <f t="shared" si="14"/>
        <v>509.51</v>
      </c>
      <c r="G120" s="52">
        <f t="shared" si="14"/>
        <v>497.96</v>
      </c>
      <c r="H120" s="52">
        <f t="shared" si="14"/>
        <v>510.77</v>
      </c>
      <c r="I120" s="16" t="s">
        <v>54</v>
      </c>
      <c r="J120" s="52">
        <f t="shared" ref="J120:N120" si="15">B29</f>
        <v>450</v>
      </c>
      <c r="K120" s="52">
        <f t="shared" si="15"/>
        <v>470</v>
      </c>
      <c r="L120" s="52">
        <f t="shared" si="15"/>
        <v>470</v>
      </c>
      <c r="M120" s="52">
        <f t="shared" si="15"/>
        <v>475</v>
      </c>
      <c r="N120" s="52">
        <f t="shared" si="15"/>
        <v>490</v>
      </c>
      <c r="O120" s="52">
        <f>G29</f>
        <v>475</v>
      </c>
      <c r="P120" s="53">
        <f>H29</f>
        <v>495</v>
      </c>
    </row>
    <row r="121" spans="1:16" x14ac:dyDescent="0.2">
      <c r="A121" s="13" t="s">
        <v>55</v>
      </c>
      <c r="B121" s="52">
        <f t="shared" ref="B121:H121" si="16">B52</f>
        <v>563.02</v>
      </c>
      <c r="C121" s="52">
        <f t="shared" si="16"/>
        <v>588.67999999999995</v>
      </c>
      <c r="D121" s="52">
        <f t="shared" si="16"/>
        <v>592.24</v>
      </c>
      <c r="E121" s="52">
        <f t="shared" si="16"/>
        <v>600.47</v>
      </c>
      <c r="F121" s="52">
        <f t="shared" si="16"/>
        <v>608.70000000000005</v>
      </c>
      <c r="G121" s="52">
        <f t="shared" si="16"/>
        <v>602.28</v>
      </c>
      <c r="H121" s="52">
        <f t="shared" si="16"/>
        <v>617</v>
      </c>
      <c r="I121" s="16" t="s">
        <v>55</v>
      </c>
      <c r="J121" s="52">
        <f t="shared" ref="J121:N121" si="17">B51</f>
        <v>525</v>
      </c>
      <c r="K121" s="52">
        <f t="shared" si="17"/>
        <v>560</v>
      </c>
      <c r="L121" s="52">
        <f t="shared" si="17"/>
        <v>575</v>
      </c>
      <c r="M121" s="52">
        <f t="shared" si="17"/>
        <v>575</v>
      </c>
      <c r="N121" s="52">
        <f t="shared" si="17"/>
        <v>590</v>
      </c>
      <c r="O121" s="52">
        <f>G51</f>
        <v>575</v>
      </c>
      <c r="P121" s="53">
        <f>H51</f>
        <v>575</v>
      </c>
    </row>
    <row r="122" spans="1:16" x14ac:dyDescent="0.2">
      <c r="A122" s="13" t="s">
        <v>56</v>
      </c>
      <c r="B122" s="52">
        <f t="shared" ref="B122:H122" si="18">B74</f>
        <v>773.31</v>
      </c>
      <c r="C122" s="52">
        <f t="shared" si="18"/>
        <v>823.76</v>
      </c>
      <c r="D122" s="52">
        <f t="shared" si="18"/>
        <v>859.7</v>
      </c>
      <c r="E122" s="52">
        <f t="shared" si="18"/>
        <v>884.28</v>
      </c>
      <c r="F122" s="52">
        <f t="shared" si="18"/>
        <v>870.87</v>
      </c>
      <c r="G122" s="52">
        <f t="shared" si="18"/>
        <v>884.35</v>
      </c>
      <c r="H122" s="52">
        <f t="shared" si="18"/>
        <v>900.74</v>
      </c>
      <c r="I122" s="16" t="s">
        <v>56</v>
      </c>
      <c r="J122" s="52">
        <f t="shared" ref="J122:N122" si="19">B73</f>
        <v>790</v>
      </c>
      <c r="K122" s="52">
        <f t="shared" si="19"/>
        <v>800</v>
      </c>
      <c r="L122" s="52">
        <f t="shared" si="19"/>
        <v>825</v>
      </c>
      <c r="M122" s="52">
        <f t="shared" si="19"/>
        <v>850</v>
      </c>
      <c r="N122" s="52">
        <f t="shared" si="19"/>
        <v>850</v>
      </c>
      <c r="O122" s="52">
        <f>G73</f>
        <v>850</v>
      </c>
      <c r="P122" s="53">
        <f>H73</f>
        <v>875</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202</v>
      </c>
      <c r="C142" s="52">
        <f>VLOOKUP($A$2,'Table 8'!$A$5:$L$23,2,FALSE)</f>
        <v>186</v>
      </c>
      <c r="D142" s="52">
        <f>VLOOKUP($A$2,'Table 9'!$A$5:$L$23,2,FALSE)</f>
        <v>227</v>
      </c>
      <c r="E142" s="52">
        <f>VLOOKUP($A$2,'Table 10'!$A$5:$L$23,2,FALSE)</f>
        <v>253</v>
      </c>
      <c r="F142" s="52">
        <f>VLOOKUP($A$2,'Table 11'!$A$5:$L$23,2,FALSE)</f>
        <v>180</v>
      </c>
      <c r="G142" s="52">
        <f>VLOOKUP($A$2,'Table 12'!$A$5:$L$23,2,FALSE)</f>
        <v>279</v>
      </c>
      <c r="H142" s="52">
        <f>VLOOKUP($A$2,'Table 13'!$A$5:$L$23,2,FALSE)</f>
        <v>322</v>
      </c>
      <c r="I142" s="16" t="s">
        <v>53</v>
      </c>
      <c r="J142" s="72">
        <f>B142/SUM(B$142:B$146)</f>
        <v>0.16356275303643725</v>
      </c>
      <c r="K142" s="72">
        <f t="shared" ref="K142:N146" si="20">C142/SUM(C$142:C$146)</f>
        <v>0.16034482758620688</v>
      </c>
      <c r="L142" s="72">
        <f t="shared" si="20"/>
        <v>0.13849908480780965</v>
      </c>
      <c r="M142" s="72">
        <f t="shared" si="20"/>
        <v>0.15222623345367028</v>
      </c>
      <c r="N142" s="72">
        <f t="shared" si="20"/>
        <v>0.11726384364820847</v>
      </c>
      <c r="O142" s="72">
        <f t="shared" ref="O142:P146" si="21">G142/SUM(G$142:G$146)</f>
        <v>0.14516129032258066</v>
      </c>
      <c r="P142" s="174">
        <f t="shared" si="21"/>
        <v>0.18410520297312749</v>
      </c>
    </row>
    <row r="143" spans="1:16" x14ac:dyDescent="0.2">
      <c r="A143" s="13" t="s">
        <v>54</v>
      </c>
      <c r="B143" s="52">
        <f>VLOOKUP($A$2,'Table 7'!$A$5:$L$23,8,FALSE)</f>
        <v>606</v>
      </c>
      <c r="C143" s="52">
        <f>VLOOKUP($A$2,'Table 8'!$A$5:$L$23,8,FALSE)</f>
        <v>503</v>
      </c>
      <c r="D143" s="52">
        <f>VLOOKUP($A$2,'Table 9'!$A$5:$L$23,8,FALSE)</f>
        <v>711</v>
      </c>
      <c r="E143" s="52">
        <f>VLOOKUP($A$2,'Table 10'!$A$5:$L$23,8,FALSE)</f>
        <v>738</v>
      </c>
      <c r="F143" s="52">
        <f>VLOOKUP($A$2,'Table 11'!$A$5:$L$23,8,FALSE)</f>
        <v>626</v>
      </c>
      <c r="G143" s="52">
        <f>VLOOKUP($A$2,'Table 12'!$A$5:$L$23,8,FALSE)</f>
        <v>812</v>
      </c>
      <c r="H143" s="52">
        <f>VLOOKUP($A$2,'Table 13'!$A$5:$L$23,8,FALSE)</f>
        <v>680</v>
      </c>
      <c r="I143" s="16" t="s">
        <v>54</v>
      </c>
      <c r="J143" s="72">
        <f>B143/SUM(B$142:B$146)</f>
        <v>0.49068825910931174</v>
      </c>
      <c r="K143" s="72">
        <f t="shared" si="20"/>
        <v>0.43362068965517242</v>
      </c>
      <c r="L143" s="72">
        <f t="shared" si="20"/>
        <v>0.43380109823062846</v>
      </c>
      <c r="M143" s="72">
        <f t="shared" si="20"/>
        <v>0.44404332129963897</v>
      </c>
      <c r="N143" s="72">
        <f t="shared" si="20"/>
        <v>0.40781758957654723</v>
      </c>
      <c r="O143" s="72">
        <f t="shared" si="21"/>
        <v>0.42247658688865763</v>
      </c>
      <c r="P143" s="174">
        <f t="shared" si="21"/>
        <v>0.38879359634076616</v>
      </c>
    </row>
    <row r="144" spans="1:16" x14ac:dyDescent="0.2">
      <c r="A144" s="13" t="s">
        <v>55</v>
      </c>
      <c r="B144" s="52">
        <f>VLOOKUP($A$2,'Table 7'!$A$26:$L$44,2,FALSE)</f>
        <v>272</v>
      </c>
      <c r="C144" s="52">
        <f>VLOOKUP($A$2,'Table 8'!$A$26:$L$44,2,FALSE)</f>
        <v>282</v>
      </c>
      <c r="D144" s="52">
        <f>VLOOKUP($A$2,'Table 9'!$A$26:$L$44,2,FALSE)</f>
        <v>407</v>
      </c>
      <c r="E144" s="52">
        <f>VLOOKUP($A$2,'Table 10'!$A$26:$L$44,2,FALSE)</f>
        <v>381</v>
      </c>
      <c r="F144" s="52">
        <f>VLOOKUP($A$2,'Table 11'!$A$26:$L$44,2,FALSE)</f>
        <v>415</v>
      </c>
      <c r="G144" s="52">
        <f>VLOOKUP($A$2,'Table 12'!$A$26:$L$44,2,FALSE)</f>
        <v>455</v>
      </c>
      <c r="H144" s="52">
        <f>VLOOKUP($A$2,'Table 13'!$A$26:$L$44,2,FALSE)</f>
        <v>434</v>
      </c>
      <c r="I144" s="16" t="s">
        <v>55</v>
      </c>
      <c r="J144" s="72">
        <f>B144/SUM(B$142:B$146)</f>
        <v>0.22024291497975709</v>
      </c>
      <c r="K144" s="72">
        <f t="shared" si="20"/>
        <v>0.24310344827586206</v>
      </c>
      <c r="L144" s="72">
        <f t="shared" si="20"/>
        <v>0.24832214765100671</v>
      </c>
      <c r="M144" s="72">
        <f t="shared" si="20"/>
        <v>0.2292418772563177</v>
      </c>
      <c r="N144" s="72">
        <f t="shared" si="20"/>
        <v>0.27035830618892509</v>
      </c>
      <c r="O144" s="72">
        <f t="shared" si="21"/>
        <v>0.23673257023933403</v>
      </c>
      <c r="P144" s="174">
        <f t="shared" si="21"/>
        <v>0.24814179531160663</v>
      </c>
    </row>
    <row r="145" spans="1:16" x14ac:dyDescent="0.2">
      <c r="A145" s="13" t="s">
        <v>56</v>
      </c>
      <c r="B145" s="52">
        <f>VLOOKUP($A$2,'Table 7'!$A$26:$L$44,8,FALSE)</f>
        <v>106</v>
      </c>
      <c r="C145" s="52">
        <f>VLOOKUP($A$2,'Table 8'!$A$26:$L$44,8,FALSE)</f>
        <v>120</v>
      </c>
      <c r="D145" s="52">
        <f>VLOOKUP($A$2,'Table 9'!$A$26:$L$44,8,FALSE)</f>
        <v>185</v>
      </c>
      <c r="E145" s="52">
        <f>VLOOKUP($A$2,'Table 10'!$A$26:$L$44,8,FALSE)</f>
        <v>138</v>
      </c>
      <c r="F145" s="52">
        <f>VLOOKUP($A$2,'Table 11'!$A$26:$L$44,8,FALSE)</f>
        <v>168</v>
      </c>
      <c r="G145" s="52">
        <f>VLOOKUP($A$2,'Table 12'!$A$26:$L$44,8,FALSE)</f>
        <v>167</v>
      </c>
      <c r="H145" s="52">
        <f>VLOOKUP($A$2,'Table 13'!$A$26:$L$44,8,FALSE)</f>
        <v>151</v>
      </c>
      <c r="I145" s="16" t="s">
        <v>56</v>
      </c>
      <c r="J145" s="72">
        <f>B145/SUM(B$142:B$146)</f>
        <v>8.5829959514170037E-2</v>
      </c>
      <c r="K145" s="72">
        <f t="shared" si="20"/>
        <v>0.10344827586206896</v>
      </c>
      <c r="L145" s="72">
        <f t="shared" si="20"/>
        <v>0.11287370347773032</v>
      </c>
      <c r="M145" s="72">
        <f t="shared" si="20"/>
        <v>8.3032490974729242E-2</v>
      </c>
      <c r="N145" s="72">
        <f t="shared" si="20"/>
        <v>0.10944625407166124</v>
      </c>
      <c r="O145" s="72">
        <f t="shared" si="21"/>
        <v>8.6888657648283033E-2</v>
      </c>
      <c r="P145" s="174">
        <f t="shared" si="21"/>
        <v>8.6335048599199549E-2</v>
      </c>
    </row>
    <row r="146" spans="1:16" x14ac:dyDescent="0.2">
      <c r="A146" s="13" t="s">
        <v>57</v>
      </c>
      <c r="B146" s="52">
        <f>VLOOKUP($A$2,'Table 7'!$A$47:$L$65,2,FALSE)</f>
        <v>49</v>
      </c>
      <c r="C146" s="52">
        <f>VLOOKUP($A$2,'Table 8'!$A$47:$L$65,2,FALSE)</f>
        <v>69</v>
      </c>
      <c r="D146" s="52">
        <f>VLOOKUP($A$2,'Table 9'!$A$47:$L$65,2,FALSE)</f>
        <v>109</v>
      </c>
      <c r="E146" s="52">
        <f>VLOOKUP($A$2,'Table 10'!$A$47:$L$65,2,FALSE)</f>
        <v>152</v>
      </c>
      <c r="F146" s="52">
        <f>VLOOKUP($A$2,'Table 11'!$A$47:$L$65,2,FALSE)</f>
        <v>146</v>
      </c>
      <c r="G146" s="52">
        <f>VLOOKUP($A$2,'Table 12'!$A$47:$L$65,2,FALSE)</f>
        <v>209</v>
      </c>
      <c r="H146" s="52">
        <f>VLOOKUP($A$2,'Table 13'!$A$47:$L$65,2,FALSE)</f>
        <v>162</v>
      </c>
      <c r="I146" s="16" t="s">
        <v>57</v>
      </c>
      <c r="J146" s="72">
        <f>B146/SUM(B$142:B$146)</f>
        <v>3.9676113360323888E-2</v>
      </c>
      <c r="K146" s="72">
        <f t="shared" si="20"/>
        <v>5.9482758620689656E-2</v>
      </c>
      <c r="L146" s="72">
        <f t="shared" si="20"/>
        <v>6.6503965832824891E-2</v>
      </c>
      <c r="M146" s="72">
        <f t="shared" si="20"/>
        <v>9.1456077015643802E-2</v>
      </c>
      <c r="N146" s="72">
        <f t="shared" si="20"/>
        <v>9.5114006514657984E-2</v>
      </c>
      <c r="O146" s="72">
        <f t="shared" si="21"/>
        <v>0.10874089490114464</v>
      </c>
      <c r="P146" s="174">
        <f t="shared" si="21"/>
        <v>9.2624356775300176E-2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38241"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38242"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38243"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38244"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38245"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A1:W162"/>
  <sheetViews>
    <sheetView zoomScaleNormal="100" workbookViewId="0">
      <selection activeCell="S139" sqref="S139"/>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12</v>
      </c>
      <c r="B2" s="281"/>
      <c r="C2" s="282"/>
      <c r="D2" s="184"/>
      <c r="E2" s="185"/>
      <c r="F2" s="185"/>
      <c r="G2" s="185"/>
      <c r="H2" s="185"/>
      <c r="I2" s="187">
        <f>ROUND(MIN(J6:P9,J28:P31,J50:P53,J72:P75,J94:P97)-0.01,2)</f>
        <v>-0.09</v>
      </c>
      <c r="J2" s="188">
        <f>ROUND(MAX(J6:P9,J28:P31,J50:P53,J72:P75,J94:P97)+0.01,2)</f>
        <v>0.34</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350</v>
      </c>
      <c r="C6" s="142">
        <f>VLOOKUP($A$2,'Table 8'!$A$5:$L$23,3,FALSE)</f>
        <v>350</v>
      </c>
      <c r="D6" s="142">
        <f>VLOOKUP($A$2,'Table 9'!$A$5:$L$23,3,FALSE)</f>
        <v>350</v>
      </c>
      <c r="E6" s="142">
        <f>VLOOKUP($A$2,'Table 10'!$A$5:$L$23,3,FALSE)</f>
        <v>350</v>
      </c>
      <c r="F6" s="142">
        <f>VLOOKUP($A$2,'Table 11'!$A$5:$L$23,3,FALSE)</f>
        <v>350</v>
      </c>
      <c r="G6" s="142">
        <f>VLOOKUP($A$2,'Table 12'!$A$5:$L$23,3,FALSE)</f>
        <v>357.5</v>
      </c>
      <c r="H6" s="142">
        <f>VLOOKUP($A$2,'Table 13'!$A$5:$L$23,3,FALSE)</f>
        <v>355</v>
      </c>
      <c r="I6" s="61" t="s">
        <v>25</v>
      </c>
      <c r="J6" s="143">
        <f t="shared" ref="J6:O9" si="0">C6/B6-1</f>
        <v>0</v>
      </c>
      <c r="K6" s="143">
        <f t="shared" si="0"/>
        <v>0</v>
      </c>
      <c r="L6" s="143">
        <f t="shared" si="0"/>
        <v>0</v>
      </c>
      <c r="M6" s="143">
        <f t="shared" si="0"/>
        <v>0</v>
      </c>
      <c r="N6" s="143">
        <f t="shared" si="0"/>
        <v>2.1428571428571352E-2</v>
      </c>
      <c r="O6" s="143">
        <f>H6/G6-1</f>
        <v>-6.9930069930069783E-3</v>
      </c>
      <c r="P6" s="169">
        <f>H6/B6-1</f>
        <v>1.4285714285714235E-2</v>
      </c>
    </row>
    <row r="7" spans="1:16" x14ac:dyDescent="0.2">
      <c r="A7" s="61" t="s">
        <v>26</v>
      </c>
      <c r="B7" s="142">
        <f>VLOOKUP($A$2,'Table 7'!$A$5:$L$23,4,FALSE)</f>
        <v>375</v>
      </c>
      <c r="C7" s="142">
        <f>VLOOKUP($A$2,'Table 8'!$A$5:$L$23,4,FALSE)</f>
        <v>385</v>
      </c>
      <c r="D7" s="142">
        <f>VLOOKUP($A$2,'Table 9'!$A$5:$L$23,4,FALSE)</f>
        <v>395</v>
      </c>
      <c r="E7" s="142">
        <f>VLOOKUP($A$2,'Table 10'!$A$5:$L$23,4,FALSE)</f>
        <v>390</v>
      </c>
      <c r="F7" s="142">
        <f>VLOOKUP($A$2,'Table 11'!$A$5:$L$23,4,FALSE)</f>
        <v>392.5</v>
      </c>
      <c r="G7" s="142">
        <f>VLOOKUP($A$2,'Table 12'!$A$5:$L$23,4,FALSE)</f>
        <v>380</v>
      </c>
      <c r="H7" s="142">
        <f>VLOOKUP($A$2,'Table 13'!$A$5:$L$23,4,FALSE)</f>
        <v>395</v>
      </c>
      <c r="I7" s="61" t="s">
        <v>26</v>
      </c>
      <c r="J7" s="143">
        <f t="shared" si="0"/>
        <v>2.6666666666666616E-2</v>
      </c>
      <c r="K7" s="143">
        <f t="shared" si="0"/>
        <v>2.5974025974025983E-2</v>
      </c>
      <c r="L7" s="143">
        <f t="shared" si="0"/>
        <v>-1.2658227848101222E-2</v>
      </c>
      <c r="M7" s="143">
        <f t="shared" si="0"/>
        <v>6.4102564102563875E-3</v>
      </c>
      <c r="N7" s="143">
        <f t="shared" si="0"/>
        <v>-3.1847133757961776E-2</v>
      </c>
      <c r="O7" s="143">
        <f t="shared" si="0"/>
        <v>3.9473684210526327E-2</v>
      </c>
      <c r="P7" s="169">
        <f t="shared" ref="P7:P9" si="1">H7/B7-1</f>
        <v>5.3333333333333233E-2</v>
      </c>
    </row>
    <row r="8" spans="1:16" x14ac:dyDescent="0.2">
      <c r="A8" s="62" t="s">
        <v>27</v>
      </c>
      <c r="B8" s="142">
        <f>VLOOKUP($A$2,'Table 7'!$A$5:$L$23,5,FALSE)</f>
        <v>386.8</v>
      </c>
      <c r="C8" s="142">
        <f>VLOOKUP($A$2,'Table 8'!$A$5:$L$23,5,FALSE)</f>
        <v>384.61</v>
      </c>
      <c r="D8" s="142">
        <f>VLOOKUP($A$2,'Table 9'!$A$5:$L$23,5,FALSE)</f>
        <v>392.76</v>
      </c>
      <c r="E8" s="142">
        <f>VLOOKUP($A$2,'Table 10'!$A$5:$L$23,5,FALSE)</f>
        <v>388.84</v>
      </c>
      <c r="F8" s="142">
        <f>VLOOKUP($A$2,'Table 11'!$A$5:$L$23,5,FALSE)</f>
        <v>387.39</v>
      </c>
      <c r="G8" s="142">
        <f>VLOOKUP($A$2,'Table 12'!$A$5:$L$23,5,FALSE)</f>
        <v>396.32</v>
      </c>
      <c r="H8" s="142">
        <f>VLOOKUP($A$2,'Table 13'!$A$5:$L$23,5,FALSE)</f>
        <v>407.52</v>
      </c>
      <c r="I8" s="62" t="s">
        <v>27</v>
      </c>
      <c r="J8" s="143">
        <f t="shared" si="0"/>
        <v>-5.6618407445708785E-3</v>
      </c>
      <c r="K8" s="143">
        <f t="shared" si="0"/>
        <v>2.1190296664153285E-2</v>
      </c>
      <c r="L8" s="143">
        <f t="shared" si="0"/>
        <v>-9.9806497606681477E-3</v>
      </c>
      <c r="M8" s="143">
        <f t="shared" si="0"/>
        <v>-3.7290402221993313E-3</v>
      </c>
      <c r="N8" s="143">
        <f t="shared" si="0"/>
        <v>2.3051705000129097E-2</v>
      </c>
      <c r="O8" s="143">
        <f t="shared" si="0"/>
        <v>2.8259991925716488E-2</v>
      </c>
      <c r="P8" s="169">
        <f t="shared" si="1"/>
        <v>5.3567735263702065E-2</v>
      </c>
    </row>
    <row r="9" spans="1:16" x14ac:dyDescent="0.2">
      <c r="A9" s="61" t="s">
        <v>28</v>
      </c>
      <c r="B9" s="142">
        <f>VLOOKUP($A$2,'Table 7'!$A$5:$L$23,6,FALSE)</f>
        <v>417.5</v>
      </c>
      <c r="C9" s="142">
        <f>VLOOKUP($A$2,'Table 8'!$A$5:$L$23,6,FALSE)</f>
        <v>400</v>
      </c>
      <c r="D9" s="142">
        <f>VLOOKUP($A$2,'Table 9'!$A$5:$L$23,6,FALSE)</f>
        <v>425</v>
      </c>
      <c r="E9" s="142">
        <f>VLOOKUP($A$2,'Table 10'!$A$5:$L$23,6,FALSE)</f>
        <v>425</v>
      </c>
      <c r="F9" s="142">
        <f>VLOOKUP($A$2,'Table 11'!$A$5:$L$23,6,FALSE)</f>
        <v>425</v>
      </c>
      <c r="G9" s="142">
        <f>VLOOKUP($A$2,'Table 12'!$A$5:$L$23,6,FALSE)</f>
        <v>425</v>
      </c>
      <c r="H9" s="142">
        <f>VLOOKUP($A$2,'Table 13'!$A$5:$L$23,6,FALSE)</f>
        <v>450</v>
      </c>
      <c r="I9" s="61" t="s">
        <v>28</v>
      </c>
      <c r="J9" s="143">
        <f t="shared" si="0"/>
        <v>-4.1916167664670656E-2</v>
      </c>
      <c r="K9" s="143">
        <f t="shared" si="0"/>
        <v>6.25E-2</v>
      </c>
      <c r="L9" s="143">
        <f t="shared" si="0"/>
        <v>0</v>
      </c>
      <c r="M9" s="143">
        <f t="shared" si="0"/>
        <v>0</v>
      </c>
      <c r="N9" s="143">
        <f t="shared" si="0"/>
        <v>0</v>
      </c>
      <c r="O9" s="143">
        <f t="shared" si="0"/>
        <v>5.8823529411764719E-2</v>
      </c>
      <c r="P9" s="169">
        <f t="shared" si="1"/>
        <v>7.7844311377245567E-2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435</v>
      </c>
      <c r="C28" s="142">
        <f>VLOOKUP($A$2,'Table 8'!$A$5:$L$23,9,FALSE)</f>
        <v>450</v>
      </c>
      <c r="D28" s="142">
        <f>VLOOKUP($A$2,'Table 9'!$A$5:$L$23,9,FALSE)</f>
        <v>450</v>
      </c>
      <c r="E28" s="142">
        <f>VLOOKUP($A$2,'Table 10'!$A$5:$L$23,9,FALSE)</f>
        <v>450</v>
      </c>
      <c r="F28" s="142">
        <f>VLOOKUP($A$2,'Table 11'!$A$5:$L$23,9,FALSE)</f>
        <v>435</v>
      </c>
      <c r="G28" s="140">
        <f>VLOOKUP($A$2,'Table 12'!$A$5:$L$23,9,FALSE)</f>
        <v>450</v>
      </c>
      <c r="H28" s="141">
        <f>VLOOKUP($A$2,'Table 13'!$A$5:$L$23,9,FALSE)</f>
        <v>450</v>
      </c>
      <c r="I28" s="140" t="s">
        <v>25</v>
      </c>
      <c r="J28" s="143">
        <f t="shared" ref="J28:N31" si="2">C28/B28-1</f>
        <v>3.4482758620689724E-2</v>
      </c>
      <c r="K28" s="143">
        <f t="shared" si="2"/>
        <v>0</v>
      </c>
      <c r="L28" s="143">
        <f t="shared" si="2"/>
        <v>0</v>
      </c>
      <c r="M28" s="143">
        <f t="shared" si="2"/>
        <v>-3.3333333333333326E-2</v>
      </c>
      <c r="N28" s="143">
        <f t="shared" si="2"/>
        <v>3.4482758620689724E-2</v>
      </c>
      <c r="O28" s="143">
        <f>H28/G28-1</f>
        <v>0</v>
      </c>
      <c r="P28" s="169">
        <f>H28/B28-1</f>
        <v>3.4482758620689724E-2</v>
      </c>
    </row>
    <row r="29" spans="1:16" x14ac:dyDescent="0.2">
      <c r="A29" s="61" t="s">
        <v>26</v>
      </c>
      <c r="B29" s="142">
        <f>VLOOKUP($A$2,'Table 7'!$A$5:$L$23,10,FALSE)</f>
        <v>482.5</v>
      </c>
      <c r="C29" s="142">
        <f>VLOOKUP($A$2,'Table 8'!$A$5:$L$23,10,FALSE)</f>
        <v>495</v>
      </c>
      <c r="D29" s="142">
        <f>VLOOKUP($A$2,'Table 9'!$A$5:$L$23,10,FALSE)</f>
        <v>500</v>
      </c>
      <c r="E29" s="142">
        <f>VLOOKUP($A$2,'Table 10'!$A$5:$L$23,10,FALSE)</f>
        <v>495</v>
      </c>
      <c r="F29" s="142">
        <f>VLOOKUP($A$2,'Table 11'!$A$5:$L$23,10,FALSE)</f>
        <v>495</v>
      </c>
      <c r="G29" s="142">
        <f>VLOOKUP($A$2,'Table 12'!$A$5:$L$23,10,FALSE)</f>
        <v>495</v>
      </c>
      <c r="H29" s="172">
        <f>VLOOKUP($A$2,'Table 13'!$A$5:$L$23,10,FALSE)</f>
        <v>510</v>
      </c>
      <c r="I29" s="140" t="s">
        <v>26</v>
      </c>
      <c r="J29" s="143">
        <f t="shared" si="2"/>
        <v>2.5906735751295429E-2</v>
      </c>
      <c r="K29" s="143">
        <f t="shared" si="2"/>
        <v>1.0101010101010166E-2</v>
      </c>
      <c r="L29" s="143">
        <f t="shared" si="2"/>
        <v>-1.0000000000000009E-2</v>
      </c>
      <c r="M29" s="143">
        <f t="shared" si="2"/>
        <v>0</v>
      </c>
      <c r="N29" s="143">
        <f t="shared" si="2"/>
        <v>0</v>
      </c>
      <c r="O29" s="143">
        <f>H29/G29-1</f>
        <v>3.0303030303030276E-2</v>
      </c>
      <c r="P29" s="169">
        <f t="shared" ref="P29:P31" si="3">H29/B29-1</f>
        <v>5.6994818652849721E-2</v>
      </c>
    </row>
    <row r="30" spans="1:16" x14ac:dyDescent="0.2">
      <c r="A30" s="62" t="s">
        <v>27</v>
      </c>
      <c r="B30" s="142">
        <f>VLOOKUP($A$2,'Table 7'!$A$5:$L$23,11,FALSE)</f>
        <v>492.41</v>
      </c>
      <c r="C30" s="142">
        <f>VLOOKUP($A$2,'Table 8'!$A$5:$L$23,11,FALSE)</f>
        <v>506.53</v>
      </c>
      <c r="D30" s="142">
        <f>VLOOKUP($A$2,'Table 9'!$A$5:$L$23,11,FALSE)</f>
        <v>510.32</v>
      </c>
      <c r="E30" s="142">
        <f>VLOOKUP($A$2,'Table 10'!$A$5:$L$23,11,FALSE)</f>
        <v>505.6</v>
      </c>
      <c r="F30" s="142">
        <f>VLOOKUP($A$2,'Table 11'!$A$5:$L$23,11,FALSE)</f>
        <v>506.37</v>
      </c>
      <c r="G30" s="142">
        <f>VLOOKUP($A$2,'Table 12'!$A$5:$L$23,11,FALSE)</f>
        <v>508.44</v>
      </c>
      <c r="H30" s="172">
        <f>VLOOKUP($A$2,'Table 13'!$A$5:$L$23,11,FALSE)</f>
        <v>529.72</v>
      </c>
      <c r="I30" s="171" t="s">
        <v>27</v>
      </c>
      <c r="J30" s="143">
        <f t="shared" si="2"/>
        <v>2.8675290916106322E-2</v>
      </c>
      <c r="K30" s="143">
        <f t="shared" si="2"/>
        <v>7.482281404852742E-3</v>
      </c>
      <c r="L30" s="143">
        <f t="shared" si="2"/>
        <v>-9.2490986047969459E-3</v>
      </c>
      <c r="M30" s="143">
        <f t="shared" si="2"/>
        <v>1.5229430379746223E-3</v>
      </c>
      <c r="N30" s="143">
        <f t="shared" si="2"/>
        <v>4.0879199004679734E-3</v>
      </c>
      <c r="O30" s="143">
        <f>H30/G30-1</f>
        <v>4.1853512705530616E-2</v>
      </c>
      <c r="P30" s="169">
        <f t="shared" si="3"/>
        <v>7.5770191507077422E-2</v>
      </c>
    </row>
    <row r="31" spans="1:16" x14ac:dyDescent="0.2">
      <c r="A31" s="61" t="s">
        <v>28</v>
      </c>
      <c r="B31" s="142">
        <f>VLOOKUP($A$2,'Table 7'!$A$5:$L$23,12,FALSE)</f>
        <v>550</v>
      </c>
      <c r="C31" s="142">
        <f>VLOOKUP($A$2,'Table 8'!$A$5:$L$23,12,FALSE)</f>
        <v>550</v>
      </c>
      <c r="D31" s="142">
        <f>VLOOKUP($A$2,'Table 9'!$A$5:$L$23,12,FALSE)</f>
        <v>550</v>
      </c>
      <c r="E31" s="142">
        <f>VLOOKUP($A$2,'Table 10'!$A$5:$L$23,12,FALSE)</f>
        <v>550</v>
      </c>
      <c r="F31" s="142">
        <f>VLOOKUP($A$2,'Table 11'!$A$5:$L$23,12,FALSE)</f>
        <v>550</v>
      </c>
      <c r="G31" s="142">
        <f>VLOOKUP($A$2,'Table 12'!$A$5:$L$23,12,FALSE)</f>
        <v>550</v>
      </c>
      <c r="H31" s="172">
        <f>VLOOKUP($A$2,'Table 13'!$A$5:$L$23,12,FALSE)</f>
        <v>595</v>
      </c>
      <c r="I31" s="140" t="s">
        <v>28</v>
      </c>
      <c r="J31" s="143">
        <f t="shared" si="2"/>
        <v>0</v>
      </c>
      <c r="K31" s="143">
        <f t="shared" si="2"/>
        <v>0</v>
      </c>
      <c r="L31" s="143">
        <f t="shared" si="2"/>
        <v>0</v>
      </c>
      <c r="M31" s="143">
        <f t="shared" si="2"/>
        <v>0</v>
      </c>
      <c r="N31" s="143">
        <f t="shared" si="2"/>
        <v>0</v>
      </c>
      <c r="O31" s="143">
        <f>H31/G31-1</f>
        <v>8.181818181818179E-2</v>
      </c>
      <c r="P31" s="169">
        <f t="shared" si="3"/>
        <v>8.181818181818179E-2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525</v>
      </c>
      <c r="C50" s="52">
        <f>VLOOKUP($A$2,'Table 8'!$A$26:$L$44,3,FALSE)</f>
        <v>545</v>
      </c>
      <c r="D50" s="52">
        <f>VLOOKUP($A$2,'Table 9'!$A$26:$L$44,3,FALSE)</f>
        <v>545</v>
      </c>
      <c r="E50" s="52">
        <f>VLOOKUP($A$2,'Table 10'!$A$26:$L$44,3,FALSE)</f>
        <v>550</v>
      </c>
      <c r="F50" s="52">
        <f>VLOOKUP($A$2,'Table 11'!$A$26:$L$44,3,FALSE)</f>
        <v>525</v>
      </c>
      <c r="G50" s="52">
        <f>VLOOKUP($A$2,'Table 12'!$A$26:$L$44,3,FALSE)</f>
        <v>525</v>
      </c>
      <c r="H50" s="53">
        <f>VLOOKUP($A$2,'Table 13'!$A$26:$L$44,3,FALSE)</f>
        <v>545</v>
      </c>
      <c r="I50" s="140" t="s">
        <v>25</v>
      </c>
      <c r="J50" s="64">
        <f t="shared" ref="J50:N53" si="4">C50/B50-1</f>
        <v>3.8095238095238182E-2</v>
      </c>
      <c r="K50" s="64">
        <f t="shared" si="4"/>
        <v>0</v>
      </c>
      <c r="L50" s="64">
        <f t="shared" si="4"/>
        <v>9.1743119266054496E-3</v>
      </c>
      <c r="M50" s="64">
        <f t="shared" si="4"/>
        <v>-4.5454545454545414E-2</v>
      </c>
      <c r="N50" s="64">
        <f t="shared" si="4"/>
        <v>0</v>
      </c>
      <c r="O50" s="64">
        <f>H50/G50-1</f>
        <v>3.8095238095238182E-2</v>
      </c>
      <c r="P50" s="119">
        <f>H50/B50-1</f>
        <v>3.8095238095238182E-2</v>
      </c>
    </row>
    <row r="51" spans="1:16" x14ac:dyDescent="0.2">
      <c r="A51" s="61" t="s">
        <v>26</v>
      </c>
      <c r="B51" s="52">
        <f>VLOOKUP($A$2,'Table 7'!$A$26:$L$44,4,FALSE)</f>
        <v>600</v>
      </c>
      <c r="C51" s="52">
        <f>VLOOKUP($A$2,'Table 8'!$A$26:$L$44,4,FALSE)</f>
        <v>600</v>
      </c>
      <c r="D51" s="52">
        <f>VLOOKUP($A$2,'Table 9'!$A$26:$L$44,4,FALSE)</f>
        <v>625</v>
      </c>
      <c r="E51" s="52">
        <f>VLOOKUP($A$2,'Table 10'!$A$26:$L$44,4,FALSE)</f>
        <v>600</v>
      </c>
      <c r="F51" s="52">
        <f>VLOOKUP($A$2,'Table 11'!$A$26:$L$44,4,FALSE)</f>
        <v>595</v>
      </c>
      <c r="G51" s="52">
        <f>VLOOKUP($A$2,'Table 12'!$A$26:$L$44,4,FALSE)</f>
        <v>600</v>
      </c>
      <c r="H51" s="53">
        <f>VLOOKUP($A$2,'Table 13'!$A$26:$L$44,4,FALSE)</f>
        <v>650</v>
      </c>
      <c r="I51" s="140" t="s">
        <v>26</v>
      </c>
      <c r="J51" s="64">
        <f t="shared" si="4"/>
        <v>0</v>
      </c>
      <c r="K51" s="64">
        <f t="shared" si="4"/>
        <v>4.1666666666666741E-2</v>
      </c>
      <c r="L51" s="64">
        <f t="shared" si="4"/>
        <v>-4.0000000000000036E-2</v>
      </c>
      <c r="M51" s="64">
        <f t="shared" si="4"/>
        <v>-8.3333333333333037E-3</v>
      </c>
      <c r="N51" s="64">
        <f t="shared" si="4"/>
        <v>8.4033613445377853E-3</v>
      </c>
      <c r="O51" s="64">
        <f>H51/G51-1</f>
        <v>8.3333333333333259E-2</v>
      </c>
      <c r="P51" s="119">
        <f t="shared" ref="P51:P53" si="5">H51/B51-1</f>
        <v>8.3333333333333259E-2</v>
      </c>
    </row>
    <row r="52" spans="1:16" x14ac:dyDescent="0.2">
      <c r="A52" s="62" t="s">
        <v>27</v>
      </c>
      <c r="B52" s="52">
        <f>VLOOKUP($A$2,'Table 7'!$A$26:$L$44,5,FALSE)</f>
        <v>642.74</v>
      </c>
      <c r="C52" s="52">
        <f>VLOOKUP($A$2,'Table 8'!$A$26:$L$44,5,FALSE)</f>
        <v>626.70000000000005</v>
      </c>
      <c r="D52" s="52">
        <f>VLOOKUP($A$2,'Table 9'!$A$26:$L$44,5,FALSE)</f>
        <v>647.5</v>
      </c>
      <c r="E52" s="52">
        <f>VLOOKUP($A$2,'Table 10'!$A$26:$L$44,5,FALSE)</f>
        <v>637.34</v>
      </c>
      <c r="F52" s="52">
        <f>VLOOKUP($A$2,'Table 11'!$A$26:$L$44,5,FALSE)</f>
        <v>637.21</v>
      </c>
      <c r="G52" s="52">
        <f>VLOOKUP($A$2,'Table 12'!$A$26:$L$44,5,FALSE)</f>
        <v>633.64</v>
      </c>
      <c r="H52" s="53">
        <f>VLOOKUP($A$2,'Table 13'!$A$26:$L$44,5,FALSE)</f>
        <v>677.94</v>
      </c>
      <c r="I52" s="171" t="s">
        <v>27</v>
      </c>
      <c r="J52" s="64">
        <f t="shared" si="4"/>
        <v>-2.49556585866757E-2</v>
      </c>
      <c r="K52" s="64">
        <f t="shared" si="4"/>
        <v>3.3189723950853622E-2</v>
      </c>
      <c r="L52" s="64">
        <f t="shared" si="4"/>
        <v>-1.5691119691119693E-2</v>
      </c>
      <c r="M52" s="64">
        <f t="shared" si="4"/>
        <v>-2.039727617911824E-4</v>
      </c>
      <c r="N52" s="64">
        <f t="shared" si="4"/>
        <v>-5.6025486103483679E-3</v>
      </c>
      <c r="O52" s="64">
        <f>H52/G52-1</f>
        <v>6.9913515560886319E-2</v>
      </c>
      <c r="P52" s="119">
        <f t="shared" si="5"/>
        <v>5.476553505305426E-2</v>
      </c>
    </row>
    <row r="53" spans="1:16" x14ac:dyDescent="0.2">
      <c r="A53" s="61" t="s">
        <v>28</v>
      </c>
      <c r="B53" s="52">
        <f>VLOOKUP($A$2,'Table 7'!$A$26:$L$44,6,FALSE)</f>
        <v>700</v>
      </c>
      <c r="C53" s="52">
        <f>VLOOKUP($A$2,'Table 8'!$A$26:$L$44,6,FALSE)</f>
        <v>695</v>
      </c>
      <c r="D53" s="52">
        <f>VLOOKUP($A$2,'Table 9'!$A$26:$L$44,6,FALSE)</f>
        <v>725</v>
      </c>
      <c r="E53" s="52">
        <f>VLOOKUP($A$2,'Table 10'!$A$26:$L$44,6,FALSE)</f>
        <v>695</v>
      </c>
      <c r="F53" s="52">
        <f>VLOOKUP($A$2,'Table 11'!$A$26:$L$44,6,FALSE)</f>
        <v>750</v>
      </c>
      <c r="G53" s="52">
        <f>VLOOKUP($A$2,'Table 12'!$A$26:$L$44,6,FALSE)</f>
        <v>695</v>
      </c>
      <c r="H53" s="53">
        <f>VLOOKUP($A$2,'Table 13'!$A$26:$L$44,6,FALSE)</f>
        <v>750</v>
      </c>
      <c r="I53" s="140" t="s">
        <v>28</v>
      </c>
      <c r="J53" s="64">
        <f t="shared" si="4"/>
        <v>-7.1428571428571175E-3</v>
      </c>
      <c r="K53" s="64">
        <f t="shared" si="4"/>
        <v>4.3165467625899234E-2</v>
      </c>
      <c r="L53" s="64">
        <f t="shared" si="4"/>
        <v>-4.1379310344827558E-2</v>
      </c>
      <c r="M53" s="64">
        <f t="shared" si="4"/>
        <v>7.9136690647481966E-2</v>
      </c>
      <c r="N53" s="64">
        <f t="shared" si="4"/>
        <v>-7.3333333333333361E-2</v>
      </c>
      <c r="O53" s="64">
        <f>H53/G53-1</f>
        <v>7.9136690647481966E-2</v>
      </c>
      <c r="P53" s="119">
        <f t="shared" si="5"/>
        <v>7.1428571428571397E-2</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750</v>
      </c>
      <c r="C72" s="52">
        <f>VLOOKUP($A$2,'Table 8'!$A$26:$L$44,9,FALSE)</f>
        <v>732.5</v>
      </c>
      <c r="D72" s="52">
        <f>VLOOKUP($A$2,'Table 9'!$A$26:$L$44,9,FALSE)</f>
        <v>750</v>
      </c>
      <c r="E72" s="52">
        <f>VLOOKUP($A$2,'Table 10'!$A$26:$L$44,9,FALSE)</f>
        <v>775</v>
      </c>
      <c r="F72" s="52">
        <f>VLOOKUP($A$2,'Table 11'!$A$26:$L$44,9,FALSE)</f>
        <v>775</v>
      </c>
      <c r="G72" s="52">
        <f>VLOOKUP($A$2,'Table 12'!$A$26:$L$44,9,FALSE)</f>
        <v>795</v>
      </c>
      <c r="H72" s="53">
        <f>VLOOKUP($A$2,'Table 13'!$A$26:$L$44,9,FALSE)</f>
        <v>800</v>
      </c>
      <c r="I72" s="140" t="s">
        <v>25</v>
      </c>
      <c r="J72" s="64">
        <f t="shared" ref="J72:O75" si="6">C72/B72-1</f>
        <v>-2.3333333333333317E-2</v>
      </c>
      <c r="K72" s="64">
        <f t="shared" si="6"/>
        <v>2.3890784982935065E-2</v>
      </c>
      <c r="L72" s="64">
        <f t="shared" si="6"/>
        <v>3.3333333333333437E-2</v>
      </c>
      <c r="M72" s="64">
        <f t="shared" si="6"/>
        <v>0</v>
      </c>
      <c r="N72" s="64">
        <f t="shared" si="6"/>
        <v>2.5806451612903292E-2</v>
      </c>
      <c r="O72" s="64">
        <f>H72/G72-1</f>
        <v>6.2893081761006275E-3</v>
      </c>
      <c r="P72" s="119">
        <f>H72/B72-1</f>
        <v>6.6666666666666652E-2</v>
      </c>
    </row>
    <row r="73" spans="1:23" x14ac:dyDescent="0.2">
      <c r="A73" s="61" t="s">
        <v>26</v>
      </c>
      <c r="B73" s="52">
        <f>VLOOKUP($A$2,'Table 7'!$A$26:$L$44,10,FALSE)</f>
        <v>800</v>
      </c>
      <c r="C73" s="52">
        <f>VLOOKUP($A$2,'Table 8'!$A$26:$L$44,10,FALSE)</f>
        <v>800</v>
      </c>
      <c r="D73" s="52">
        <f>VLOOKUP($A$2,'Table 9'!$A$26:$L$44,10,FALSE)</f>
        <v>850</v>
      </c>
      <c r="E73" s="52">
        <f>VLOOKUP($A$2,'Table 10'!$A$26:$L$44,10,FALSE)</f>
        <v>850</v>
      </c>
      <c r="F73" s="52">
        <f>VLOOKUP($A$2,'Table 11'!$A$26:$L$44,10,FALSE)</f>
        <v>850</v>
      </c>
      <c r="G73" s="52">
        <f>VLOOKUP($A$2,'Table 12'!$A$26:$L$44,10,FALSE)</f>
        <v>850</v>
      </c>
      <c r="H73" s="53">
        <f>VLOOKUP($A$2,'Table 13'!$A$26:$L$44,10,FALSE)</f>
        <v>950</v>
      </c>
      <c r="I73" s="140" t="s">
        <v>26</v>
      </c>
      <c r="J73" s="64">
        <f t="shared" si="6"/>
        <v>0</v>
      </c>
      <c r="K73" s="64">
        <f t="shared" si="6"/>
        <v>6.25E-2</v>
      </c>
      <c r="L73" s="64">
        <f t="shared" si="6"/>
        <v>0</v>
      </c>
      <c r="M73" s="64">
        <f t="shared" si="6"/>
        <v>0</v>
      </c>
      <c r="N73" s="64">
        <f t="shared" si="6"/>
        <v>0</v>
      </c>
      <c r="O73" s="64">
        <f t="shared" si="6"/>
        <v>0.11764705882352944</v>
      </c>
      <c r="P73" s="119">
        <f t="shared" ref="P73:P75" si="7">H73/B73-1</f>
        <v>0.1875</v>
      </c>
      <c r="R73" s="136"/>
      <c r="S73" s="136"/>
      <c r="T73" s="136"/>
      <c r="U73" s="136"/>
      <c r="V73" s="136"/>
      <c r="W73" s="136"/>
    </row>
    <row r="74" spans="1:23" x14ac:dyDescent="0.2">
      <c r="A74" s="62" t="s">
        <v>27</v>
      </c>
      <c r="B74" s="52">
        <f>VLOOKUP($A$2,'Table 7'!$A$26:$L$44,11,FALSE)</f>
        <v>857.08</v>
      </c>
      <c r="C74" s="52">
        <f>VLOOKUP($A$2,'Table 8'!$A$26:$L$44,11,FALSE)</f>
        <v>858.02</v>
      </c>
      <c r="D74" s="52">
        <f>VLOOKUP($A$2,'Table 9'!$A$26:$L$44,11,FALSE)</f>
        <v>883.77</v>
      </c>
      <c r="E74" s="52">
        <f>VLOOKUP($A$2,'Table 10'!$A$26:$L$44,11,FALSE)</f>
        <v>891.69</v>
      </c>
      <c r="F74" s="52">
        <f>VLOOKUP($A$2,'Table 11'!$A$26:$L$44,11,FALSE)</f>
        <v>878.77</v>
      </c>
      <c r="G74" s="52">
        <f>VLOOKUP($A$2,'Table 12'!$A$26:$L$44,11,FALSE)</f>
        <v>905.72</v>
      </c>
      <c r="H74" s="53">
        <f>VLOOKUP($A$2,'Table 13'!$A$26:$L$44,11,FALSE)</f>
        <v>1051.92</v>
      </c>
      <c r="I74" s="171" t="s">
        <v>27</v>
      </c>
      <c r="J74" s="64">
        <f t="shared" si="6"/>
        <v>1.0967470947869096E-3</v>
      </c>
      <c r="K74" s="64">
        <f t="shared" si="6"/>
        <v>3.0010955455583854E-2</v>
      </c>
      <c r="L74" s="64">
        <f t="shared" si="6"/>
        <v>8.9616076581011672E-3</v>
      </c>
      <c r="M74" s="64">
        <f t="shared" si="6"/>
        <v>-1.4489340465857037E-2</v>
      </c>
      <c r="N74" s="64">
        <f t="shared" si="6"/>
        <v>3.0667865311742704E-2</v>
      </c>
      <c r="O74" s="64">
        <f t="shared" si="6"/>
        <v>0.16141853994612032</v>
      </c>
      <c r="P74" s="119">
        <f t="shared" si="7"/>
        <v>0.22733000420030813</v>
      </c>
    </row>
    <row r="75" spans="1:23" x14ac:dyDescent="0.2">
      <c r="A75" s="61" t="s">
        <v>28</v>
      </c>
      <c r="B75" s="52">
        <f>VLOOKUP($A$2,'Table 7'!$A$26:$L$44,12,FALSE)</f>
        <v>900</v>
      </c>
      <c r="C75" s="52">
        <f>VLOOKUP($A$2,'Table 8'!$A$26:$L$44,12,FALSE)</f>
        <v>900</v>
      </c>
      <c r="D75" s="52">
        <f>VLOOKUP($A$2,'Table 9'!$A$26:$L$44,12,FALSE)</f>
        <v>950</v>
      </c>
      <c r="E75" s="52">
        <f>VLOOKUP($A$2,'Table 10'!$A$26:$L$44,12,FALSE)</f>
        <v>975</v>
      </c>
      <c r="F75" s="52">
        <f>VLOOKUP($A$2,'Table 11'!$A$26:$L$44,12,FALSE)</f>
        <v>900</v>
      </c>
      <c r="G75" s="52">
        <f>VLOOKUP($A$2,'Table 12'!$A$26:$L$44,12,FALSE)</f>
        <v>1000</v>
      </c>
      <c r="H75" s="53">
        <f>VLOOKUP($A$2,'Table 13'!$A$26:$L$44,12,FALSE)</f>
        <v>1200</v>
      </c>
      <c r="I75" s="140" t="s">
        <v>28</v>
      </c>
      <c r="J75" s="64">
        <f t="shared" si="6"/>
        <v>0</v>
      </c>
      <c r="K75" s="64">
        <f t="shared" si="6"/>
        <v>5.555555555555558E-2</v>
      </c>
      <c r="L75" s="64">
        <f t="shared" si="6"/>
        <v>2.6315789473684292E-2</v>
      </c>
      <c r="M75" s="64">
        <f t="shared" si="6"/>
        <v>-7.6923076923076872E-2</v>
      </c>
      <c r="N75" s="64">
        <f t="shared" si="6"/>
        <v>0.11111111111111116</v>
      </c>
      <c r="O75" s="64">
        <f t="shared" si="6"/>
        <v>0.19999999999999996</v>
      </c>
      <c r="P75" s="119">
        <f t="shared" si="7"/>
        <v>0.33333333333333326</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255</v>
      </c>
      <c r="C94" s="52">
        <f>VLOOKUP($A$2,'Table 8'!$A$47:$F$65,3,FALSE)</f>
        <v>250</v>
      </c>
      <c r="D94" s="52">
        <f>VLOOKUP($A$2,'Table 9'!$A$47:$F$65,3,FALSE)</f>
        <v>250</v>
      </c>
      <c r="E94" s="52">
        <f>VLOOKUP($A$2,'Table 10'!$A$47:$F$65,3,FALSE)</f>
        <v>260</v>
      </c>
      <c r="F94" s="52">
        <f>VLOOKUP($A$2,'Table 11'!$A$47:$F$65,3,FALSE)</f>
        <v>270.17</v>
      </c>
      <c r="G94" s="52">
        <f>VLOOKUP($A$2,'Table 12'!$A$47:$F$65,3,FALSE)</f>
        <v>272.62</v>
      </c>
      <c r="H94" s="53">
        <f>VLOOKUP($A$2,'Table 13'!$A$47:$F$65,3,FALSE)</f>
        <v>294.35000000000002</v>
      </c>
      <c r="I94" s="140" t="s">
        <v>25</v>
      </c>
      <c r="J94" s="64">
        <f t="shared" ref="J94:O97" si="8">C94/B94-1</f>
        <v>-1.9607843137254943E-2</v>
      </c>
      <c r="K94" s="64">
        <f t="shared" si="8"/>
        <v>0</v>
      </c>
      <c r="L94" s="64">
        <f t="shared" si="8"/>
        <v>4.0000000000000036E-2</v>
      </c>
      <c r="M94" s="64">
        <f t="shared" si="8"/>
        <v>3.9115384615384663E-2</v>
      </c>
      <c r="N94" s="64">
        <f t="shared" si="8"/>
        <v>9.0683643631785937E-3</v>
      </c>
      <c r="O94" s="64">
        <f>H94/G94-1</f>
        <v>7.9708018487271826E-2</v>
      </c>
      <c r="P94" s="119">
        <f>H94/B94-1</f>
        <v>0.15431372549019606</v>
      </c>
    </row>
    <row r="95" spans="1:16" x14ac:dyDescent="0.2">
      <c r="A95" s="61" t="s">
        <v>26</v>
      </c>
      <c r="B95" s="52">
        <f>VLOOKUP($A$2,'Table 7'!$A$47:$F$65,4,FALSE)</f>
        <v>285</v>
      </c>
      <c r="C95" s="52">
        <f>VLOOKUP($A$2,'Table 8'!$A$47:$F$65,4,FALSE)</f>
        <v>275</v>
      </c>
      <c r="D95" s="52">
        <f>VLOOKUP($A$2,'Table 9'!$A$47:$F$65,4,FALSE)</f>
        <v>275</v>
      </c>
      <c r="E95" s="52">
        <f>VLOOKUP($A$2,'Table 10'!$A$47:$F$65,4,FALSE)</f>
        <v>275</v>
      </c>
      <c r="F95" s="52">
        <f>VLOOKUP($A$2,'Table 11'!$A$47:$F$65,4,FALSE)</f>
        <v>305</v>
      </c>
      <c r="G95" s="52">
        <f>VLOOKUP($A$2,'Table 12'!$A$47:$F$65,4,FALSE)</f>
        <v>300</v>
      </c>
      <c r="H95" s="53">
        <f>VLOOKUP($A$2,'Table 13'!$A$47:$F$65,4,FALSE)</f>
        <v>333</v>
      </c>
      <c r="I95" s="140" t="s">
        <v>26</v>
      </c>
      <c r="J95" s="64">
        <f t="shared" si="8"/>
        <v>-3.5087719298245612E-2</v>
      </c>
      <c r="K95" s="64">
        <f t="shared" si="8"/>
        <v>0</v>
      </c>
      <c r="L95" s="64">
        <f t="shared" si="8"/>
        <v>0</v>
      </c>
      <c r="M95" s="64">
        <f t="shared" si="8"/>
        <v>0.10909090909090913</v>
      </c>
      <c r="N95" s="64">
        <f t="shared" si="8"/>
        <v>-1.6393442622950838E-2</v>
      </c>
      <c r="O95" s="64">
        <f t="shared" si="8"/>
        <v>0.1100000000000001</v>
      </c>
      <c r="P95" s="119">
        <f t="shared" ref="P95:P97" si="9">H95/B95-1</f>
        <v>0.16842105263157903</v>
      </c>
    </row>
    <row r="96" spans="1:16" x14ac:dyDescent="0.2">
      <c r="A96" s="62" t="s">
        <v>27</v>
      </c>
      <c r="B96" s="52">
        <f>VLOOKUP($A$2,'Table 7'!$A$47:$F$65,5,FALSE)</f>
        <v>275.63</v>
      </c>
      <c r="C96" s="52">
        <f>VLOOKUP($A$2,'Table 8'!$A$47:$F$65,5,FALSE)</f>
        <v>278.14</v>
      </c>
      <c r="D96" s="52">
        <f>VLOOKUP($A$2,'Table 9'!$A$47:$F$65,5,FALSE)</f>
        <v>273.16000000000003</v>
      </c>
      <c r="E96" s="52">
        <f>VLOOKUP($A$2,'Table 10'!$A$47:$F$65,5,FALSE)</f>
        <v>284.89</v>
      </c>
      <c r="F96" s="52">
        <f>VLOOKUP($A$2,'Table 11'!$A$47:$F$65,5,FALSE)</f>
        <v>308.49</v>
      </c>
      <c r="G96" s="52">
        <f>VLOOKUP($A$2,'Table 12'!$A$47:$F$65,5,FALSE)</f>
        <v>307.52</v>
      </c>
      <c r="H96" s="53">
        <f>VLOOKUP($A$2,'Table 13'!$A$47:$F$65,5,FALSE)</f>
        <v>350.9</v>
      </c>
      <c r="I96" s="171" t="s">
        <v>27</v>
      </c>
      <c r="J96" s="64">
        <f t="shared" si="8"/>
        <v>9.1064107680585149E-3</v>
      </c>
      <c r="K96" s="64">
        <f t="shared" si="8"/>
        <v>-1.7904652333357141E-2</v>
      </c>
      <c r="L96" s="64">
        <f t="shared" si="8"/>
        <v>4.2941865573290272E-2</v>
      </c>
      <c r="M96" s="64">
        <f t="shared" si="8"/>
        <v>8.2838990487556607E-2</v>
      </c>
      <c r="N96" s="64">
        <f t="shared" si="8"/>
        <v>-3.1443482770917575E-3</v>
      </c>
      <c r="O96" s="64">
        <f t="shared" si="8"/>
        <v>0.14106399583766915</v>
      </c>
      <c r="P96" s="119">
        <f t="shared" si="9"/>
        <v>0.27308348147879391</v>
      </c>
    </row>
    <row r="97" spans="1:16" x14ac:dyDescent="0.2">
      <c r="A97" s="61" t="s">
        <v>28</v>
      </c>
      <c r="B97" s="52">
        <f>VLOOKUP($A$2,'Table 7'!$A$47:$F$65,6,FALSE)</f>
        <v>300</v>
      </c>
      <c r="C97" s="52">
        <f>VLOOKUP($A$2,'Table 8'!$A$47:$F$65,6,FALSE)</f>
        <v>297.5</v>
      </c>
      <c r="D97" s="52">
        <f>VLOOKUP($A$2,'Table 9'!$A$47:$F$65,6,FALSE)</f>
        <v>300</v>
      </c>
      <c r="E97" s="52">
        <f>VLOOKUP($A$2,'Table 10'!$A$47:$F$65,6,FALSE)</f>
        <v>315.47000000000003</v>
      </c>
      <c r="F97" s="52">
        <f>VLOOKUP($A$2,'Table 11'!$A$47:$F$65,6,FALSE)</f>
        <v>354.17</v>
      </c>
      <c r="G97" s="52">
        <f>VLOOKUP($A$2,'Table 12'!$A$47:$F$65,6,FALSE)</f>
        <v>350</v>
      </c>
      <c r="H97" s="53">
        <f>VLOOKUP($A$2,'Table 13'!$A$47:$F$65,6,FALSE)</f>
        <v>375</v>
      </c>
      <c r="I97" s="140" t="s">
        <v>28</v>
      </c>
      <c r="J97" s="64">
        <f t="shared" si="8"/>
        <v>-8.3333333333333037E-3</v>
      </c>
      <c r="K97" s="64">
        <f t="shared" si="8"/>
        <v>8.4033613445377853E-3</v>
      </c>
      <c r="L97" s="64">
        <f t="shared" si="8"/>
        <v>5.1566666666666761E-2</v>
      </c>
      <c r="M97" s="64">
        <f t="shared" si="8"/>
        <v>0.12267410530319833</v>
      </c>
      <c r="N97" s="64">
        <f t="shared" si="8"/>
        <v>-1.1774006832876882E-2</v>
      </c>
      <c r="O97" s="64">
        <f t="shared" si="8"/>
        <v>7.1428571428571397E-2</v>
      </c>
      <c r="P97" s="119">
        <f t="shared" si="9"/>
        <v>0.25</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275.63</v>
      </c>
      <c r="C118" s="52">
        <f t="shared" si="10"/>
        <v>278.14</v>
      </c>
      <c r="D118" s="52">
        <f t="shared" si="10"/>
        <v>273.16000000000003</v>
      </c>
      <c r="E118" s="52">
        <f t="shared" si="10"/>
        <v>284.89</v>
      </c>
      <c r="F118" s="52">
        <f t="shared" si="10"/>
        <v>308.49</v>
      </c>
      <c r="G118" s="52">
        <f t="shared" si="10"/>
        <v>307.52</v>
      </c>
      <c r="H118" s="52">
        <f t="shared" si="10"/>
        <v>350.9</v>
      </c>
      <c r="I118" s="16" t="s">
        <v>57</v>
      </c>
      <c r="J118" s="52">
        <f t="shared" ref="J118:N118" si="11">B95</f>
        <v>285</v>
      </c>
      <c r="K118" s="52">
        <f t="shared" si="11"/>
        <v>275</v>
      </c>
      <c r="L118" s="52">
        <f t="shared" si="11"/>
        <v>275</v>
      </c>
      <c r="M118" s="52">
        <f t="shared" si="11"/>
        <v>275</v>
      </c>
      <c r="N118" s="52">
        <f t="shared" si="11"/>
        <v>305</v>
      </c>
      <c r="O118" s="52">
        <f>G95</f>
        <v>300</v>
      </c>
      <c r="P118" s="53">
        <f>H95</f>
        <v>333</v>
      </c>
    </row>
    <row r="119" spans="1:16" x14ac:dyDescent="0.2">
      <c r="A119" s="13" t="s">
        <v>53</v>
      </c>
      <c r="B119" s="52">
        <f t="shared" ref="B119:H119" si="12">B8</f>
        <v>386.8</v>
      </c>
      <c r="C119" s="52">
        <f t="shared" si="12"/>
        <v>384.61</v>
      </c>
      <c r="D119" s="52">
        <f t="shared" si="12"/>
        <v>392.76</v>
      </c>
      <c r="E119" s="52">
        <f t="shared" si="12"/>
        <v>388.84</v>
      </c>
      <c r="F119" s="52">
        <f t="shared" si="12"/>
        <v>387.39</v>
      </c>
      <c r="G119" s="52">
        <f t="shared" si="12"/>
        <v>396.32</v>
      </c>
      <c r="H119" s="52">
        <f t="shared" si="12"/>
        <v>407.52</v>
      </c>
      <c r="I119" s="16" t="s">
        <v>53</v>
      </c>
      <c r="J119" s="52">
        <f t="shared" ref="J119:N119" si="13">B7</f>
        <v>375</v>
      </c>
      <c r="K119" s="52">
        <f t="shared" si="13"/>
        <v>385</v>
      </c>
      <c r="L119" s="52">
        <f t="shared" si="13"/>
        <v>395</v>
      </c>
      <c r="M119" s="52">
        <f t="shared" si="13"/>
        <v>390</v>
      </c>
      <c r="N119" s="52">
        <f t="shared" si="13"/>
        <v>392.5</v>
      </c>
      <c r="O119" s="52">
        <f>G7</f>
        <v>380</v>
      </c>
      <c r="P119" s="53">
        <f>H7</f>
        <v>395</v>
      </c>
    </row>
    <row r="120" spans="1:16" x14ac:dyDescent="0.2">
      <c r="A120" s="13" t="s">
        <v>54</v>
      </c>
      <c r="B120" s="52">
        <f t="shared" ref="B120:H120" si="14">B30</f>
        <v>492.41</v>
      </c>
      <c r="C120" s="52">
        <f t="shared" si="14"/>
        <v>506.53</v>
      </c>
      <c r="D120" s="52">
        <f t="shared" si="14"/>
        <v>510.32</v>
      </c>
      <c r="E120" s="52">
        <f t="shared" si="14"/>
        <v>505.6</v>
      </c>
      <c r="F120" s="52">
        <f t="shared" si="14"/>
        <v>506.37</v>
      </c>
      <c r="G120" s="52">
        <f t="shared" si="14"/>
        <v>508.44</v>
      </c>
      <c r="H120" s="52">
        <f t="shared" si="14"/>
        <v>529.72</v>
      </c>
      <c r="I120" s="16" t="s">
        <v>54</v>
      </c>
      <c r="J120" s="52">
        <f t="shared" ref="J120:N120" si="15">B29</f>
        <v>482.5</v>
      </c>
      <c r="K120" s="52">
        <f t="shared" si="15"/>
        <v>495</v>
      </c>
      <c r="L120" s="52">
        <f t="shared" si="15"/>
        <v>500</v>
      </c>
      <c r="M120" s="52">
        <f t="shared" si="15"/>
        <v>495</v>
      </c>
      <c r="N120" s="52">
        <f t="shared" si="15"/>
        <v>495</v>
      </c>
      <c r="O120" s="52">
        <f>G29</f>
        <v>495</v>
      </c>
      <c r="P120" s="53">
        <f>H29</f>
        <v>510</v>
      </c>
    </row>
    <row r="121" spans="1:16" x14ac:dyDescent="0.2">
      <c r="A121" s="13" t="s">
        <v>55</v>
      </c>
      <c r="B121" s="52">
        <f t="shared" ref="B121:H121" si="16">B52</f>
        <v>642.74</v>
      </c>
      <c r="C121" s="52">
        <f t="shared" si="16"/>
        <v>626.70000000000005</v>
      </c>
      <c r="D121" s="52">
        <f t="shared" si="16"/>
        <v>647.5</v>
      </c>
      <c r="E121" s="52">
        <f t="shared" si="16"/>
        <v>637.34</v>
      </c>
      <c r="F121" s="52">
        <f t="shared" si="16"/>
        <v>637.21</v>
      </c>
      <c r="G121" s="52">
        <f t="shared" si="16"/>
        <v>633.64</v>
      </c>
      <c r="H121" s="52">
        <f t="shared" si="16"/>
        <v>677.94</v>
      </c>
      <c r="I121" s="16" t="s">
        <v>55</v>
      </c>
      <c r="J121" s="52">
        <f t="shared" ref="J121:N121" si="17">B51</f>
        <v>600</v>
      </c>
      <c r="K121" s="52">
        <f t="shared" si="17"/>
        <v>600</v>
      </c>
      <c r="L121" s="52">
        <f t="shared" si="17"/>
        <v>625</v>
      </c>
      <c r="M121" s="52">
        <f t="shared" si="17"/>
        <v>600</v>
      </c>
      <c r="N121" s="52">
        <f t="shared" si="17"/>
        <v>595</v>
      </c>
      <c r="O121" s="52">
        <f>G51</f>
        <v>600</v>
      </c>
      <c r="P121" s="53">
        <f>H51</f>
        <v>650</v>
      </c>
    </row>
    <row r="122" spans="1:16" x14ac:dyDescent="0.2">
      <c r="A122" s="13" t="s">
        <v>56</v>
      </c>
      <c r="B122" s="52">
        <f t="shared" ref="B122:H122" si="18">B74</f>
        <v>857.08</v>
      </c>
      <c r="C122" s="52">
        <f t="shared" si="18"/>
        <v>858.02</v>
      </c>
      <c r="D122" s="52">
        <f t="shared" si="18"/>
        <v>883.77</v>
      </c>
      <c r="E122" s="52">
        <f t="shared" si="18"/>
        <v>891.69</v>
      </c>
      <c r="F122" s="52">
        <f t="shared" si="18"/>
        <v>878.77</v>
      </c>
      <c r="G122" s="52">
        <f t="shared" si="18"/>
        <v>905.72</v>
      </c>
      <c r="H122" s="52">
        <f t="shared" si="18"/>
        <v>1051.92</v>
      </c>
      <c r="I122" s="16" t="s">
        <v>56</v>
      </c>
      <c r="J122" s="52">
        <f t="shared" ref="J122:N122" si="19">B73</f>
        <v>800</v>
      </c>
      <c r="K122" s="52">
        <f t="shared" si="19"/>
        <v>800</v>
      </c>
      <c r="L122" s="52">
        <f t="shared" si="19"/>
        <v>850</v>
      </c>
      <c r="M122" s="52">
        <f t="shared" si="19"/>
        <v>850</v>
      </c>
      <c r="N122" s="52">
        <f t="shared" si="19"/>
        <v>850</v>
      </c>
      <c r="O122" s="52">
        <f>G73</f>
        <v>850</v>
      </c>
      <c r="P122" s="53">
        <f>H73</f>
        <v>950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260</v>
      </c>
      <c r="C142" s="52">
        <f>VLOOKUP($A$2,'Table 8'!$A$5:$L$23,2,FALSE)</f>
        <v>208</v>
      </c>
      <c r="D142" s="52">
        <f>VLOOKUP($A$2,'Table 9'!$A$5:$L$23,2,FALSE)</f>
        <v>217</v>
      </c>
      <c r="E142" s="52">
        <f>VLOOKUP($A$2,'Table 10'!$A$5:$L$23,2,FALSE)</f>
        <v>219</v>
      </c>
      <c r="F142" s="52">
        <f>VLOOKUP($A$2,'Table 11'!$A$5:$L$23,2,FALSE)</f>
        <v>218</v>
      </c>
      <c r="G142" s="52">
        <f>VLOOKUP($A$2,'Table 12'!$A$5:$L$23,2,FALSE)</f>
        <v>300</v>
      </c>
      <c r="H142" s="52">
        <f>VLOOKUP($A$2,'Table 13'!$A$5:$L$23,2,FALSE)</f>
        <v>350</v>
      </c>
      <c r="I142" s="16" t="s">
        <v>53</v>
      </c>
      <c r="J142" s="72">
        <f>B142/SUM(B$142:B$146)</f>
        <v>0.18731988472622479</v>
      </c>
      <c r="K142" s="72">
        <f t="shared" ref="K142:N146" si="20">C142/SUM(C$142:C$146)</f>
        <v>0.16979591836734695</v>
      </c>
      <c r="L142" s="72">
        <f t="shared" si="20"/>
        <v>0.18499573742540495</v>
      </c>
      <c r="M142" s="72">
        <f t="shared" si="20"/>
        <v>0.18944636678200691</v>
      </c>
      <c r="N142" s="72">
        <f t="shared" si="20"/>
        <v>0.19551569506726457</v>
      </c>
      <c r="O142" s="72">
        <f t="shared" ref="O142:P146" si="21">G142/SUM(G$142:G$146)</f>
        <v>0.20093770931011387</v>
      </c>
      <c r="P142" s="174">
        <f t="shared" si="21"/>
        <v>0.22580645161290322</v>
      </c>
    </row>
    <row r="143" spans="1:16" x14ac:dyDescent="0.2">
      <c r="A143" s="13" t="s">
        <v>54</v>
      </c>
      <c r="B143" s="52">
        <f>VLOOKUP($A$2,'Table 7'!$A$5:$L$23,8,FALSE)</f>
        <v>660</v>
      </c>
      <c r="C143" s="52">
        <f>VLOOKUP($A$2,'Table 8'!$A$5:$L$23,8,FALSE)</f>
        <v>576</v>
      </c>
      <c r="D143" s="52">
        <f>VLOOKUP($A$2,'Table 9'!$A$5:$L$23,8,FALSE)</f>
        <v>581</v>
      </c>
      <c r="E143" s="52">
        <f>VLOOKUP($A$2,'Table 10'!$A$5:$L$23,8,FALSE)</f>
        <v>582</v>
      </c>
      <c r="F143" s="52">
        <f>VLOOKUP($A$2,'Table 11'!$A$5:$L$23,8,FALSE)</f>
        <v>540</v>
      </c>
      <c r="G143" s="52">
        <f>VLOOKUP($A$2,'Table 12'!$A$5:$L$23,8,FALSE)</f>
        <v>739</v>
      </c>
      <c r="H143" s="52">
        <f>VLOOKUP($A$2,'Table 13'!$A$5:$L$23,8,FALSE)</f>
        <v>709</v>
      </c>
      <c r="I143" s="16" t="s">
        <v>54</v>
      </c>
      <c r="J143" s="72">
        <f>B143/SUM(B$142:B$146)</f>
        <v>0.47550432276657062</v>
      </c>
      <c r="K143" s="72">
        <f t="shared" si="20"/>
        <v>0.47020408163265304</v>
      </c>
      <c r="L143" s="72">
        <f t="shared" si="20"/>
        <v>0.49531116794543906</v>
      </c>
      <c r="M143" s="72">
        <f t="shared" si="20"/>
        <v>0.5034602076124568</v>
      </c>
      <c r="N143" s="72">
        <f t="shared" si="20"/>
        <v>0.48430493273542602</v>
      </c>
      <c r="O143" s="72">
        <f t="shared" si="21"/>
        <v>0.49497655726724715</v>
      </c>
      <c r="P143" s="174">
        <f t="shared" si="21"/>
        <v>0.45741935483870966</v>
      </c>
    </row>
    <row r="144" spans="1:16" x14ac:dyDescent="0.2">
      <c r="A144" s="13" t="s">
        <v>55</v>
      </c>
      <c r="B144" s="52">
        <f>VLOOKUP($A$2,'Table 7'!$A$26:$L$44,2,FALSE)</f>
        <v>301</v>
      </c>
      <c r="C144" s="52">
        <f>VLOOKUP($A$2,'Table 8'!$A$26:$L$44,2,FALSE)</f>
        <v>241</v>
      </c>
      <c r="D144" s="52">
        <f>VLOOKUP($A$2,'Table 9'!$A$26:$L$44,2,FALSE)</f>
        <v>194</v>
      </c>
      <c r="E144" s="52">
        <f>VLOOKUP($A$2,'Table 10'!$A$26:$L$44,2,FALSE)</f>
        <v>199</v>
      </c>
      <c r="F144" s="52">
        <f>VLOOKUP($A$2,'Table 11'!$A$26:$L$44,2,FALSE)</f>
        <v>176</v>
      </c>
      <c r="G144" s="52">
        <f>VLOOKUP($A$2,'Table 12'!$A$26:$L$44,2,FALSE)</f>
        <v>236</v>
      </c>
      <c r="H144" s="52">
        <f>VLOOKUP($A$2,'Table 13'!$A$26:$L$44,2,FALSE)</f>
        <v>286</v>
      </c>
      <c r="I144" s="16" t="s">
        <v>55</v>
      </c>
      <c r="J144" s="72">
        <f>B144/SUM(B$142:B$146)</f>
        <v>0.21685878962536023</v>
      </c>
      <c r="K144" s="72">
        <f t="shared" si="20"/>
        <v>0.19673469387755102</v>
      </c>
      <c r="L144" s="72">
        <f t="shared" si="20"/>
        <v>0.16538789428815004</v>
      </c>
      <c r="M144" s="72">
        <f t="shared" si="20"/>
        <v>0.17214532871972318</v>
      </c>
      <c r="N144" s="72">
        <f t="shared" si="20"/>
        <v>0.15784753363228698</v>
      </c>
      <c r="O144" s="72">
        <f t="shared" si="21"/>
        <v>0.15807099799062291</v>
      </c>
      <c r="P144" s="174">
        <f t="shared" si="21"/>
        <v>0.18451612903225806</v>
      </c>
    </row>
    <row r="145" spans="1:16" x14ac:dyDescent="0.2">
      <c r="A145" s="13" t="s">
        <v>56</v>
      </c>
      <c r="B145" s="52">
        <f>VLOOKUP($A$2,'Table 7'!$A$26:$L$44,8,FALSE)</f>
        <v>130</v>
      </c>
      <c r="C145" s="52">
        <f>VLOOKUP($A$2,'Table 8'!$A$26:$L$44,8,FALSE)</f>
        <v>144</v>
      </c>
      <c r="D145" s="52">
        <f>VLOOKUP($A$2,'Table 9'!$A$26:$L$44,8,FALSE)</f>
        <v>114</v>
      </c>
      <c r="E145" s="52">
        <f>VLOOKUP($A$2,'Table 10'!$A$26:$L$44,8,FALSE)</f>
        <v>71</v>
      </c>
      <c r="F145" s="52">
        <f>VLOOKUP($A$2,'Table 11'!$A$26:$L$44,8,FALSE)</f>
        <v>73</v>
      </c>
      <c r="G145" s="52">
        <f>VLOOKUP($A$2,'Table 12'!$A$26:$L$44,8,FALSE)</f>
        <v>83</v>
      </c>
      <c r="H145" s="52">
        <f>VLOOKUP($A$2,'Table 13'!$A$26:$L$44,8,FALSE)</f>
        <v>100</v>
      </c>
      <c r="I145" s="16" t="s">
        <v>56</v>
      </c>
      <c r="J145" s="72">
        <f>B145/SUM(B$142:B$146)</f>
        <v>9.3659942363112397E-2</v>
      </c>
      <c r="K145" s="72">
        <f t="shared" si="20"/>
        <v>0.11755102040816326</v>
      </c>
      <c r="L145" s="72">
        <f t="shared" si="20"/>
        <v>9.718670076726342E-2</v>
      </c>
      <c r="M145" s="72">
        <f t="shared" si="20"/>
        <v>6.1418685121107264E-2</v>
      </c>
      <c r="N145" s="72">
        <f t="shared" si="20"/>
        <v>6.5470852017937217E-2</v>
      </c>
      <c r="O145" s="72">
        <f t="shared" si="21"/>
        <v>5.5592766242464835E-2</v>
      </c>
      <c r="P145" s="174">
        <f t="shared" si="21"/>
        <v>6.4516129032258063E-2</v>
      </c>
    </row>
    <row r="146" spans="1:16" x14ac:dyDescent="0.2">
      <c r="A146" s="13" t="s">
        <v>57</v>
      </c>
      <c r="B146" s="52">
        <f>VLOOKUP($A$2,'Table 7'!$A$47:$L$65,2,FALSE)</f>
        <v>37</v>
      </c>
      <c r="C146" s="52">
        <f>VLOOKUP($A$2,'Table 8'!$A$47:$L$65,2,FALSE)</f>
        <v>56</v>
      </c>
      <c r="D146" s="52">
        <f>VLOOKUP($A$2,'Table 9'!$A$47:$L$65,2,FALSE)</f>
        <v>67</v>
      </c>
      <c r="E146" s="52">
        <f>VLOOKUP($A$2,'Table 10'!$A$47:$L$65,2,FALSE)</f>
        <v>85</v>
      </c>
      <c r="F146" s="52">
        <f>VLOOKUP($A$2,'Table 11'!$A$47:$L$65,2,FALSE)</f>
        <v>108</v>
      </c>
      <c r="G146" s="52">
        <f>VLOOKUP($A$2,'Table 12'!$A$47:$L$65,2,FALSE)</f>
        <v>135</v>
      </c>
      <c r="H146" s="52">
        <f>VLOOKUP($A$2,'Table 13'!$A$47:$L$65,2,FALSE)</f>
        <v>105</v>
      </c>
      <c r="I146" s="16" t="s">
        <v>57</v>
      </c>
      <c r="J146" s="72">
        <f>B146/SUM(B$142:B$146)</f>
        <v>2.6657060518731988E-2</v>
      </c>
      <c r="K146" s="72">
        <f t="shared" si="20"/>
        <v>4.5714285714285714E-2</v>
      </c>
      <c r="L146" s="72">
        <f t="shared" si="20"/>
        <v>5.7118499573742543E-2</v>
      </c>
      <c r="M146" s="72">
        <f t="shared" si="20"/>
        <v>7.3529411764705885E-2</v>
      </c>
      <c r="N146" s="72">
        <f t="shared" si="20"/>
        <v>9.6860986547085207E-2</v>
      </c>
      <c r="O146" s="72">
        <f t="shared" si="21"/>
        <v>9.0421969189551241E-2</v>
      </c>
      <c r="P146" s="174">
        <f t="shared" si="21"/>
        <v>6.7741935483870974E-2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39266"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39267"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39268"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39269"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A1:W162"/>
  <sheetViews>
    <sheetView zoomScaleNormal="100" workbookViewId="0">
      <selection activeCell="S139" sqref="S139"/>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13</v>
      </c>
      <c r="B2" s="281"/>
      <c r="C2" s="282"/>
      <c r="D2" s="184"/>
      <c r="E2" s="185"/>
      <c r="F2" s="185"/>
      <c r="G2" s="185"/>
      <c r="H2" s="185"/>
      <c r="I2" s="187">
        <f>ROUND(MIN(J6:P9,J28:P31,J50:P53,J72:P75,J94:P97)-0.01,2)</f>
        <v>-0.15</v>
      </c>
      <c r="J2" s="188">
        <f>ROUND(MAX(J6:P9,J28:P31,J50:P53,J72:P75,J94:P97)+0.01,2)</f>
        <v>0.43</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380</v>
      </c>
      <c r="C6" s="142">
        <f>VLOOKUP($A$2,'Table 8'!$A$5:$L$23,3,FALSE)</f>
        <v>395</v>
      </c>
      <c r="D6" s="142">
        <f>VLOOKUP($A$2,'Table 9'!$A$5:$L$23,3,FALSE)</f>
        <v>375</v>
      </c>
      <c r="E6" s="142">
        <f>VLOOKUP($A$2,'Table 10'!$A$5:$L$23,3,FALSE)</f>
        <v>395</v>
      </c>
      <c r="F6" s="142">
        <f>VLOOKUP($A$2,'Table 11'!$A$5:$L$23,3,FALSE)</f>
        <v>395</v>
      </c>
      <c r="G6" s="142">
        <f>VLOOKUP($A$2,'Table 12'!$A$5:$L$23,3,FALSE)</f>
        <v>420</v>
      </c>
      <c r="H6" s="142">
        <f>VLOOKUP($A$2,'Table 13'!$A$5:$L$23,3,FALSE)</f>
        <v>425</v>
      </c>
      <c r="I6" s="61" t="s">
        <v>25</v>
      </c>
      <c r="J6" s="143">
        <f t="shared" ref="J6:O9" si="0">C6/B6-1</f>
        <v>3.9473684210526327E-2</v>
      </c>
      <c r="K6" s="143">
        <f t="shared" si="0"/>
        <v>-5.0632911392405111E-2</v>
      </c>
      <c r="L6" s="143">
        <f t="shared" si="0"/>
        <v>5.3333333333333233E-2</v>
      </c>
      <c r="M6" s="143">
        <f t="shared" si="0"/>
        <v>0</v>
      </c>
      <c r="N6" s="143">
        <f t="shared" si="0"/>
        <v>6.3291139240506222E-2</v>
      </c>
      <c r="O6" s="143">
        <f>H6/G6-1</f>
        <v>1.1904761904761862E-2</v>
      </c>
      <c r="P6" s="169">
        <f>H6/B6-1</f>
        <v>0.11842105263157898</v>
      </c>
    </row>
    <row r="7" spans="1:16" x14ac:dyDescent="0.2">
      <c r="A7" s="61" t="s">
        <v>26</v>
      </c>
      <c r="B7" s="142">
        <f>VLOOKUP($A$2,'Table 7'!$A$5:$L$23,4,FALSE)</f>
        <v>425</v>
      </c>
      <c r="C7" s="142">
        <f>VLOOKUP($A$2,'Table 8'!$A$5:$L$23,4,FALSE)</f>
        <v>450</v>
      </c>
      <c r="D7" s="142">
        <f>VLOOKUP($A$2,'Table 9'!$A$5:$L$23,4,FALSE)</f>
        <v>430</v>
      </c>
      <c r="E7" s="142">
        <f>VLOOKUP($A$2,'Table 10'!$A$5:$L$23,4,FALSE)</f>
        <v>450</v>
      </c>
      <c r="F7" s="142">
        <f>VLOOKUP($A$2,'Table 11'!$A$5:$L$23,4,FALSE)</f>
        <v>450</v>
      </c>
      <c r="G7" s="142">
        <f>VLOOKUP($A$2,'Table 12'!$A$5:$L$23,4,FALSE)</f>
        <v>480</v>
      </c>
      <c r="H7" s="142">
        <f>VLOOKUP($A$2,'Table 13'!$A$5:$L$23,4,FALSE)</f>
        <v>495</v>
      </c>
      <c r="I7" s="61" t="s">
        <v>26</v>
      </c>
      <c r="J7" s="143">
        <f t="shared" si="0"/>
        <v>5.8823529411764719E-2</v>
      </c>
      <c r="K7" s="143">
        <f t="shared" si="0"/>
        <v>-4.4444444444444398E-2</v>
      </c>
      <c r="L7" s="143">
        <f t="shared" si="0"/>
        <v>4.6511627906976827E-2</v>
      </c>
      <c r="M7" s="143">
        <f t="shared" si="0"/>
        <v>0</v>
      </c>
      <c r="N7" s="143">
        <f t="shared" si="0"/>
        <v>6.6666666666666652E-2</v>
      </c>
      <c r="O7" s="143">
        <f t="shared" si="0"/>
        <v>3.125E-2</v>
      </c>
      <c r="P7" s="169">
        <f t="shared" ref="P7:P9" si="1">H7/B7-1</f>
        <v>0.16470588235294126</v>
      </c>
    </row>
    <row r="8" spans="1:16" x14ac:dyDescent="0.2">
      <c r="A8" s="62" t="s">
        <v>27</v>
      </c>
      <c r="B8" s="142">
        <f>VLOOKUP($A$2,'Table 7'!$A$5:$L$23,5,FALSE)</f>
        <v>437.14</v>
      </c>
      <c r="C8" s="142">
        <f>VLOOKUP($A$2,'Table 8'!$A$5:$L$23,5,FALSE)</f>
        <v>451.11</v>
      </c>
      <c r="D8" s="142">
        <f>VLOOKUP($A$2,'Table 9'!$A$5:$L$23,5,FALSE)</f>
        <v>444.05</v>
      </c>
      <c r="E8" s="142">
        <f>VLOOKUP($A$2,'Table 10'!$A$5:$L$23,5,FALSE)</f>
        <v>455.78</v>
      </c>
      <c r="F8" s="142">
        <f>VLOOKUP($A$2,'Table 11'!$A$5:$L$23,5,FALSE)</f>
        <v>476.49</v>
      </c>
      <c r="G8" s="142">
        <f>VLOOKUP($A$2,'Table 12'!$A$5:$L$23,5,FALSE)</f>
        <v>501.23</v>
      </c>
      <c r="H8" s="142">
        <f>VLOOKUP($A$2,'Table 13'!$A$5:$L$23,5,FALSE)</f>
        <v>520.03</v>
      </c>
      <c r="I8" s="62" t="s">
        <v>27</v>
      </c>
      <c r="J8" s="143">
        <f t="shared" si="0"/>
        <v>3.1957725213890287E-2</v>
      </c>
      <c r="K8" s="143">
        <f t="shared" si="0"/>
        <v>-1.5650284852918417E-2</v>
      </c>
      <c r="L8" s="143">
        <f t="shared" si="0"/>
        <v>2.6415944150433468E-2</v>
      </c>
      <c r="M8" s="143">
        <f t="shared" si="0"/>
        <v>4.5438588792838797E-2</v>
      </c>
      <c r="N8" s="143">
        <f t="shared" si="0"/>
        <v>5.1921341476211413E-2</v>
      </c>
      <c r="O8" s="143">
        <f t="shared" si="0"/>
        <v>3.7507730981784615E-2</v>
      </c>
      <c r="P8" s="169">
        <f t="shared" si="1"/>
        <v>0.18961888639795021</v>
      </c>
    </row>
    <row r="9" spans="1:16" x14ac:dyDescent="0.2">
      <c r="A9" s="61" t="s">
        <v>28</v>
      </c>
      <c r="B9" s="142">
        <f>VLOOKUP($A$2,'Table 7'!$A$5:$L$23,6,FALSE)</f>
        <v>485</v>
      </c>
      <c r="C9" s="142">
        <f>VLOOKUP($A$2,'Table 8'!$A$5:$L$23,6,FALSE)</f>
        <v>495</v>
      </c>
      <c r="D9" s="142">
        <f>VLOOKUP($A$2,'Table 9'!$A$5:$L$23,6,FALSE)</f>
        <v>495</v>
      </c>
      <c r="E9" s="142">
        <f>VLOOKUP($A$2,'Table 10'!$A$5:$L$23,6,FALSE)</f>
        <v>500</v>
      </c>
      <c r="F9" s="142">
        <f>VLOOKUP($A$2,'Table 11'!$A$5:$L$23,6,FALSE)</f>
        <v>535</v>
      </c>
      <c r="G9" s="142">
        <f>VLOOKUP($A$2,'Table 12'!$A$5:$L$23,6,FALSE)</f>
        <v>575</v>
      </c>
      <c r="H9" s="142">
        <f>VLOOKUP($A$2,'Table 13'!$A$5:$L$23,6,FALSE)</f>
        <v>595</v>
      </c>
      <c r="I9" s="61" t="s">
        <v>28</v>
      </c>
      <c r="J9" s="143">
        <f t="shared" si="0"/>
        <v>2.0618556701030855E-2</v>
      </c>
      <c r="K9" s="143">
        <f t="shared" si="0"/>
        <v>0</v>
      </c>
      <c r="L9" s="143">
        <f t="shared" si="0"/>
        <v>1.0101010101010166E-2</v>
      </c>
      <c r="M9" s="143">
        <f t="shared" si="0"/>
        <v>7.0000000000000062E-2</v>
      </c>
      <c r="N9" s="143">
        <f t="shared" si="0"/>
        <v>7.4766355140186924E-2</v>
      </c>
      <c r="O9" s="143">
        <f t="shared" si="0"/>
        <v>3.4782608695652195E-2</v>
      </c>
      <c r="P9" s="169">
        <f t="shared" si="1"/>
        <v>0.22680412371134029</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495</v>
      </c>
      <c r="C28" s="142">
        <f>VLOOKUP($A$2,'Table 8'!$A$5:$L$23,9,FALSE)</f>
        <v>495</v>
      </c>
      <c r="D28" s="142">
        <f>VLOOKUP($A$2,'Table 9'!$A$5:$L$23,9,FALSE)</f>
        <v>495</v>
      </c>
      <c r="E28" s="142">
        <f>VLOOKUP($A$2,'Table 10'!$A$5:$L$23,9,FALSE)</f>
        <v>495</v>
      </c>
      <c r="F28" s="142">
        <f>VLOOKUP($A$2,'Table 11'!$A$5:$L$23,9,FALSE)</f>
        <v>500</v>
      </c>
      <c r="G28" s="140">
        <f>VLOOKUP($A$2,'Table 12'!$A$5:$L$23,9,FALSE)</f>
        <v>525</v>
      </c>
      <c r="H28" s="141">
        <f>VLOOKUP($A$2,'Table 13'!$A$5:$L$23,9,FALSE)</f>
        <v>550</v>
      </c>
      <c r="I28" s="140" t="s">
        <v>25</v>
      </c>
      <c r="J28" s="143">
        <f t="shared" ref="J28:N31" si="2">C28/B28-1</f>
        <v>0</v>
      </c>
      <c r="K28" s="143">
        <f t="shared" si="2"/>
        <v>0</v>
      </c>
      <c r="L28" s="143">
        <f t="shared" si="2"/>
        <v>0</v>
      </c>
      <c r="M28" s="143">
        <f t="shared" si="2"/>
        <v>1.0101010101010166E-2</v>
      </c>
      <c r="N28" s="143">
        <f t="shared" si="2"/>
        <v>5.0000000000000044E-2</v>
      </c>
      <c r="O28" s="143">
        <f>H28/G28-1</f>
        <v>4.7619047619047672E-2</v>
      </c>
      <c r="P28" s="169">
        <f>H28/B28-1</f>
        <v>0.11111111111111116</v>
      </c>
    </row>
    <row r="29" spans="1:16" x14ac:dyDescent="0.2">
      <c r="A29" s="61" t="s">
        <v>26</v>
      </c>
      <c r="B29" s="142">
        <f>VLOOKUP($A$2,'Table 7'!$A$5:$L$23,10,FALSE)</f>
        <v>550</v>
      </c>
      <c r="C29" s="142">
        <f>VLOOKUP($A$2,'Table 8'!$A$5:$L$23,10,FALSE)</f>
        <v>550</v>
      </c>
      <c r="D29" s="142">
        <f>VLOOKUP($A$2,'Table 9'!$A$5:$L$23,10,FALSE)</f>
        <v>550</v>
      </c>
      <c r="E29" s="142">
        <f>VLOOKUP($A$2,'Table 10'!$A$5:$L$23,10,FALSE)</f>
        <v>550</v>
      </c>
      <c r="F29" s="142">
        <f>VLOOKUP($A$2,'Table 11'!$A$5:$L$23,10,FALSE)</f>
        <v>575</v>
      </c>
      <c r="G29" s="142">
        <f>VLOOKUP($A$2,'Table 12'!$A$5:$L$23,10,FALSE)</f>
        <v>625</v>
      </c>
      <c r="H29" s="172">
        <f>VLOOKUP($A$2,'Table 13'!$A$5:$L$23,10,FALSE)</f>
        <v>650</v>
      </c>
      <c r="I29" s="140" t="s">
        <v>26</v>
      </c>
      <c r="J29" s="143">
        <f t="shared" si="2"/>
        <v>0</v>
      </c>
      <c r="K29" s="143">
        <f t="shared" si="2"/>
        <v>0</v>
      </c>
      <c r="L29" s="143">
        <f t="shared" si="2"/>
        <v>0</v>
      </c>
      <c r="M29" s="143">
        <f t="shared" si="2"/>
        <v>4.5454545454545414E-2</v>
      </c>
      <c r="N29" s="143">
        <f t="shared" si="2"/>
        <v>8.6956521739130377E-2</v>
      </c>
      <c r="O29" s="143">
        <f>H29/G29-1</f>
        <v>4.0000000000000036E-2</v>
      </c>
      <c r="P29" s="169">
        <f t="shared" ref="P29:P31" si="3">H29/B29-1</f>
        <v>0.18181818181818188</v>
      </c>
    </row>
    <row r="30" spans="1:16" x14ac:dyDescent="0.2">
      <c r="A30" s="62" t="s">
        <v>27</v>
      </c>
      <c r="B30" s="142">
        <f>VLOOKUP($A$2,'Table 7'!$A$5:$L$23,11,FALSE)</f>
        <v>563.64</v>
      </c>
      <c r="C30" s="142">
        <f>VLOOKUP($A$2,'Table 8'!$A$5:$L$23,11,FALSE)</f>
        <v>588.04999999999995</v>
      </c>
      <c r="D30" s="142">
        <f>VLOOKUP($A$2,'Table 9'!$A$5:$L$23,11,FALSE)</f>
        <v>572.74</v>
      </c>
      <c r="E30" s="142">
        <f>VLOOKUP($A$2,'Table 10'!$A$5:$L$23,11,FALSE)</f>
        <v>593.71</v>
      </c>
      <c r="F30" s="142">
        <f>VLOOKUP($A$2,'Table 11'!$A$5:$L$23,11,FALSE)</f>
        <v>626.38</v>
      </c>
      <c r="G30" s="142">
        <f>VLOOKUP($A$2,'Table 12'!$A$5:$L$23,11,FALSE)</f>
        <v>667.74</v>
      </c>
      <c r="H30" s="172">
        <f>VLOOKUP($A$2,'Table 13'!$A$5:$L$23,11,FALSE)</f>
        <v>695.92</v>
      </c>
      <c r="I30" s="171" t="s">
        <v>27</v>
      </c>
      <c r="J30" s="143">
        <f t="shared" si="2"/>
        <v>4.3307785111063701E-2</v>
      </c>
      <c r="K30" s="143">
        <f t="shared" si="2"/>
        <v>-2.6035201088342785E-2</v>
      </c>
      <c r="L30" s="143">
        <f t="shared" si="2"/>
        <v>3.6613472081572729E-2</v>
      </c>
      <c r="M30" s="143">
        <f t="shared" si="2"/>
        <v>5.5026864967745226E-2</v>
      </c>
      <c r="N30" s="143">
        <f t="shared" si="2"/>
        <v>6.6030205306682799E-2</v>
      </c>
      <c r="O30" s="143">
        <f>H30/G30-1</f>
        <v>4.2202054691945934E-2</v>
      </c>
      <c r="P30" s="169">
        <f t="shared" si="3"/>
        <v>0.23468880845930018</v>
      </c>
    </row>
    <row r="31" spans="1:16" x14ac:dyDescent="0.2">
      <c r="A31" s="61" t="s">
        <v>28</v>
      </c>
      <c r="B31" s="142">
        <f>VLOOKUP($A$2,'Table 7'!$A$5:$L$23,12,FALSE)</f>
        <v>600</v>
      </c>
      <c r="C31" s="142">
        <f>VLOOKUP($A$2,'Table 8'!$A$5:$L$23,12,FALSE)</f>
        <v>650</v>
      </c>
      <c r="D31" s="142">
        <f>VLOOKUP($A$2,'Table 9'!$A$5:$L$23,12,FALSE)</f>
        <v>625</v>
      </c>
      <c r="E31" s="142">
        <f>VLOOKUP($A$2,'Table 10'!$A$5:$L$23,12,FALSE)</f>
        <v>650</v>
      </c>
      <c r="F31" s="142">
        <f>VLOOKUP($A$2,'Table 11'!$A$5:$L$23,12,FALSE)</f>
        <v>695</v>
      </c>
      <c r="G31" s="142">
        <f>VLOOKUP($A$2,'Table 12'!$A$5:$L$23,12,FALSE)</f>
        <v>750</v>
      </c>
      <c r="H31" s="172">
        <f>VLOOKUP($A$2,'Table 13'!$A$5:$L$23,12,FALSE)</f>
        <v>795</v>
      </c>
      <c r="I31" s="140" t="s">
        <v>28</v>
      </c>
      <c r="J31" s="143">
        <f t="shared" si="2"/>
        <v>8.3333333333333259E-2</v>
      </c>
      <c r="K31" s="143">
        <f t="shared" si="2"/>
        <v>-3.8461538461538436E-2</v>
      </c>
      <c r="L31" s="143">
        <f t="shared" si="2"/>
        <v>4.0000000000000036E-2</v>
      </c>
      <c r="M31" s="143">
        <f t="shared" si="2"/>
        <v>6.9230769230769207E-2</v>
      </c>
      <c r="N31" s="143">
        <f t="shared" si="2"/>
        <v>7.9136690647481966E-2</v>
      </c>
      <c r="O31" s="143">
        <f>H31/G31-1</f>
        <v>6.0000000000000053E-2</v>
      </c>
      <c r="P31" s="169">
        <f t="shared" si="3"/>
        <v>0.32499999999999996</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575</v>
      </c>
      <c r="C50" s="52">
        <f>VLOOKUP($A$2,'Table 8'!$A$26:$L$44,3,FALSE)</f>
        <v>575</v>
      </c>
      <c r="D50" s="52">
        <f>VLOOKUP($A$2,'Table 9'!$A$26:$L$44,3,FALSE)</f>
        <v>575</v>
      </c>
      <c r="E50" s="52">
        <f>VLOOKUP($A$2,'Table 10'!$A$26:$L$44,3,FALSE)</f>
        <v>575</v>
      </c>
      <c r="F50" s="52">
        <f>VLOOKUP($A$2,'Table 11'!$A$26:$L$44,3,FALSE)</f>
        <v>567.5</v>
      </c>
      <c r="G50" s="52">
        <f>VLOOKUP($A$2,'Table 12'!$A$26:$L$44,3,FALSE)</f>
        <v>595</v>
      </c>
      <c r="H50" s="53">
        <f>VLOOKUP($A$2,'Table 13'!$A$26:$L$44,3,FALSE)</f>
        <v>600</v>
      </c>
      <c r="I50" s="140" t="s">
        <v>25</v>
      </c>
      <c r="J50" s="64">
        <f t="shared" ref="J50:N53" si="4">C50/B50-1</f>
        <v>0</v>
      </c>
      <c r="K50" s="64">
        <f t="shared" si="4"/>
        <v>0</v>
      </c>
      <c r="L50" s="64">
        <f t="shared" si="4"/>
        <v>0</v>
      </c>
      <c r="M50" s="64">
        <f t="shared" si="4"/>
        <v>-1.3043478260869601E-2</v>
      </c>
      <c r="N50" s="64">
        <f t="shared" si="4"/>
        <v>4.8458149779735615E-2</v>
      </c>
      <c r="O50" s="64">
        <f>H50/G50-1</f>
        <v>8.4033613445377853E-3</v>
      </c>
      <c r="P50" s="119">
        <f>H50/B50-1</f>
        <v>4.3478260869565188E-2</v>
      </c>
    </row>
    <row r="51" spans="1:16" x14ac:dyDescent="0.2">
      <c r="A51" s="61" t="s">
        <v>26</v>
      </c>
      <c r="B51" s="52">
        <f>VLOOKUP($A$2,'Table 7'!$A$26:$L$44,4,FALSE)</f>
        <v>695</v>
      </c>
      <c r="C51" s="52">
        <f>VLOOKUP($A$2,'Table 8'!$A$26:$L$44,4,FALSE)</f>
        <v>695</v>
      </c>
      <c r="D51" s="52">
        <f>VLOOKUP($A$2,'Table 9'!$A$26:$L$44,4,FALSE)</f>
        <v>695</v>
      </c>
      <c r="E51" s="52">
        <f>VLOOKUP($A$2,'Table 10'!$A$26:$L$44,4,FALSE)</f>
        <v>675</v>
      </c>
      <c r="F51" s="52">
        <f>VLOOKUP($A$2,'Table 11'!$A$26:$L$44,4,FALSE)</f>
        <v>695</v>
      </c>
      <c r="G51" s="52">
        <f>VLOOKUP($A$2,'Table 12'!$A$26:$L$44,4,FALSE)</f>
        <v>750</v>
      </c>
      <c r="H51" s="53">
        <f>VLOOKUP($A$2,'Table 13'!$A$26:$L$44,4,FALSE)</f>
        <v>800</v>
      </c>
      <c r="I51" s="140" t="s">
        <v>26</v>
      </c>
      <c r="J51" s="64">
        <f t="shared" si="4"/>
        <v>0</v>
      </c>
      <c r="K51" s="64">
        <f t="shared" si="4"/>
        <v>0</v>
      </c>
      <c r="L51" s="64">
        <f t="shared" si="4"/>
        <v>-2.877697841726623E-2</v>
      </c>
      <c r="M51" s="64">
        <f t="shared" si="4"/>
        <v>2.9629629629629672E-2</v>
      </c>
      <c r="N51" s="64">
        <f t="shared" si="4"/>
        <v>7.9136690647481966E-2</v>
      </c>
      <c r="O51" s="64">
        <f>H51/G51-1</f>
        <v>6.6666666666666652E-2</v>
      </c>
      <c r="P51" s="119">
        <f t="shared" ref="P51:P53" si="5">H51/B51-1</f>
        <v>0.15107913669064743</v>
      </c>
    </row>
    <row r="52" spans="1:16" x14ac:dyDescent="0.2">
      <c r="A52" s="62" t="s">
        <v>27</v>
      </c>
      <c r="B52" s="52">
        <f>VLOOKUP($A$2,'Table 7'!$A$26:$L$44,5,FALSE)</f>
        <v>728.19</v>
      </c>
      <c r="C52" s="52">
        <f>VLOOKUP($A$2,'Table 8'!$A$26:$L$44,5,FALSE)</f>
        <v>753.27</v>
      </c>
      <c r="D52" s="52">
        <f>VLOOKUP($A$2,'Table 9'!$A$26:$L$44,5,FALSE)</f>
        <v>734.1</v>
      </c>
      <c r="E52" s="52">
        <f>VLOOKUP($A$2,'Table 10'!$A$26:$L$44,5,FALSE)</f>
        <v>753.15</v>
      </c>
      <c r="F52" s="52">
        <f>VLOOKUP($A$2,'Table 11'!$A$26:$L$44,5,FALSE)</f>
        <v>795.62</v>
      </c>
      <c r="G52" s="52">
        <f>VLOOKUP($A$2,'Table 12'!$A$26:$L$44,5,FALSE)</f>
        <v>833.69</v>
      </c>
      <c r="H52" s="53">
        <f>VLOOKUP($A$2,'Table 13'!$A$26:$L$44,5,FALSE)</f>
        <v>915.07</v>
      </c>
      <c r="I52" s="171" t="s">
        <v>27</v>
      </c>
      <c r="J52" s="64">
        <f t="shared" si="4"/>
        <v>3.4441560581716102E-2</v>
      </c>
      <c r="K52" s="64">
        <f t="shared" si="4"/>
        <v>-2.5449042176112102E-2</v>
      </c>
      <c r="L52" s="64">
        <f t="shared" si="4"/>
        <v>2.5950143032284378E-2</v>
      </c>
      <c r="M52" s="64">
        <f t="shared" si="4"/>
        <v>5.6389829383256984E-2</v>
      </c>
      <c r="N52" s="64">
        <f t="shared" si="4"/>
        <v>4.7849475880445524E-2</v>
      </c>
      <c r="O52" s="64">
        <f>H52/G52-1</f>
        <v>9.7614221113363486E-2</v>
      </c>
      <c r="P52" s="119">
        <f t="shared" si="5"/>
        <v>0.2566363174446229</v>
      </c>
    </row>
    <row r="53" spans="1:16" x14ac:dyDescent="0.2">
      <c r="A53" s="61" t="s">
        <v>28</v>
      </c>
      <c r="B53" s="52">
        <f>VLOOKUP($A$2,'Table 7'!$A$26:$L$44,6,FALSE)</f>
        <v>825</v>
      </c>
      <c r="C53" s="52">
        <f>VLOOKUP($A$2,'Table 8'!$A$26:$L$44,6,FALSE)</f>
        <v>862.5</v>
      </c>
      <c r="D53" s="52">
        <f>VLOOKUP($A$2,'Table 9'!$A$26:$L$44,6,FALSE)</f>
        <v>800</v>
      </c>
      <c r="E53" s="52">
        <f>VLOOKUP($A$2,'Table 10'!$A$26:$L$44,6,FALSE)</f>
        <v>850</v>
      </c>
      <c r="F53" s="52">
        <f>VLOOKUP($A$2,'Table 11'!$A$26:$L$44,6,FALSE)</f>
        <v>900</v>
      </c>
      <c r="G53" s="52">
        <f>VLOOKUP($A$2,'Table 12'!$A$26:$L$44,6,FALSE)</f>
        <v>975</v>
      </c>
      <c r="H53" s="53">
        <f>VLOOKUP($A$2,'Table 13'!$A$26:$L$44,6,FALSE)</f>
        <v>1170</v>
      </c>
      <c r="I53" s="140" t="s">
        <v>28</v>
      </c>
      <c r="J53" s="64">
        <f t="shared" si="4"/>
        <v>4.5454545454545414E-2</v>
      </c>
      <c r="K53" s="64">
        <f t="shared" si="4"/>
        <v>-7.2463768115942018E-2</v>
      </c>
      <c r="L53" s="64">
        <f t="shared" si="4"/>
        <v>6.25E-2</v>
      </c>
      <c r="M53" s="64">
        <f t="shared" si="4"/>
        <v>5.8823529411764719E-2</v>
      </c>
      <c r="N53" s="64">
        <f t="shared" si="4"/>
        <v>8.3333333333333259E-2</v>
      </c>
      <c r="O53" s="64">
        <f>H53/G53-1</f>
        <v>0.19999999999999996</v>
      </c>
      <c r="P53" s="119">
        <f t="shared" si="5"/>
        <v>0.41818181818181821</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845</v>
      </c>
      <c r="C72" s="52">
        <f>VLOOKUP($A$2,'Table 8'!$A$26:$L$44,9,FALSE)</f>
        <v>875</v>
      </c>
      <c r="D72" s="52">
        <f>VLOOKUP($A$2,'Table 9'!$A$26:$L$44,9,FALSE)</f>
        <v>800</v>
      </c>
      <c r="E72" s="52">
        <f>VLOOKUP($A$2,'Table 10'!$A$26:$L$44,9,FALSE)</f>
        <v>895</v>
      </c>
      <c r="F72" s="52">
        <f>VLOOKUP($A$2,'Table 11'!$A$26:$L$44,9,FALSE)</f>
        <v>895</v>
      </c>
      <c r="G72" s="52">
        <f>VLOOKUP($A$2,'Table 12'!$A$26:$L$44,9,FALSE)</f>
        <v>850</v>
      </c>
      <c r="H72" s="53">
        <f>VLOOKUP($A$2,'Table 13'!$A$26:$L$44,9,FALSE)</f>
        <v>925</v>
      </c>
      <c r="I72" s="140" t="s">
        <v>25</v>
      </c>
      <c r="J72" s="64">
        <f t="shared" ref="J72:O75" si="6">C72/B72-1</f>
        <v>3.5502958579881616E-2</v>
      </c>
      <c r="K72" s="64">
        <f t="shared" si="6"/>
        <v>-8.5714285714285743E-2</v>
      </c>
      <c r="L72" s="64">
        <f t="shared" si="6"/>
        <v>0.11874999999999991</v>
      </c>
      <c r="M72" s="64">
        <f t="shared" si="6"/>
        <v>0</v>
      </c>
      <c r="N72" s="64">
        <f t="shared" si="6"/>
        <v>-5.027932960893855E-2</v>
      </c>
      <c r="O72" s="64">
        <f>H72/G72-1</f>
        <v>8.8235294117646967E-2</v>
      </c>
      <c r="P72" s="119">
        <f>H72/B72-1</f>
        <v>9.4674556213017791E-2</v>
      </c>
    </row>
    <row r="73" spans="1:23" x14ac:dyDescent="0.2">
      <c r="A73" s="61" t="s">
        <v>26</v>
      </c>
      <c r="B73" s="52">
        <f>VLOOKUP($A$2,'Table 7'!$A$26:$L$44,10,FALSE)</f>
        <v>1000</v>
      </c>
      <c r="C73" s="52">
        <f>VLOOKUP($A$2,'Table 8'!$A$26:$L$44,10,FALSE)</f>
        <v>1100</v>
      </c>
      <c r="D73" s="52">
        <f>VLOOKUP($A$2,'Table 9'!$A$26:$L$44,10,FALSE)</f>
        <v>950</v>
      </c>
      <c r="E73" s="52">
        <f>VLOOKUP($A$2,'Table 10'!$A$26:$L$44,10,FALSE)</f>
        <v>1000</v>
      </c>
      <c r="F73" s="52">
        <f>VLOOKUP($A$2,'Table 11'!$A$26:$L$44,10,FALSE)</f>
        <v>1200</v>
      </c>
      <c r="G73" s="52">
        <f>VLOOKUP($A$2,'Table 12'!$A$26:$L$44,10,FALSE)</f>
        <v>1100</v>
      </c>
      <c r="H73" s="53">
        <f>VLOOKUP($A$2,'Table 13'!$A$26:$L$44,10,FALSE)</f>
        <v>1250</v>
      </c>
      <c r="I73" s="140" t="s">
        <v>26</v>
      </c>
      <c r="J73" s="64">
        <f t="shared" si="6"/>
        <v>0.10000000000000009</v>
      </c>
      <c r="K73" s="64">
        <f t="shared" si="6"/>
        <v>-0.13636363636363635</v>
      </c>
      <c r="L73" s="64">
        <f t="shared" si="6"/>
        <v>5.2631578947368363E-2</v>
      </c>
      <c r="M73" s="64">
        <f t="shared" si="6"/>
        <v>0.19999999999999996</v>
      </c>
      <c r="N73" s="64">
        <f t="shared" si="6"/>
        <v>-8.333333333333337E-2</v>
      </c>
      <c r="O73" s="64">
        <f t="shared" si="6"/>
        <v>0.13636363636363646</v>
      </c>
      <c r="P73" s="119">
        <f t="shared" ref="P73:P75" si="7">H73/B73-1</f>
        <v>0.25</v>
      </c>
      <c r="R73" s="136"/>
      <c r="S73" s="136"/>
      <c r="T73" s="136"/>
      <c r="U73" s="136"/>
      <c r="V73" s="136"/>
      <c r="W73" s="136"/>
    </row>
    <row r="74" spans="1:23" x14ac:dyDescent="0.2">
      <c r="A74" s="62" t="s">
        <v>27</v>
      </c>
      <c r="B74" s="52">
        <f>VLOOKUP($A$2,'Table 7'!$A$26:$L$44,11,FALSE)</f>
        <v>1067.19</v>
      </c>
      <c r="C74" s="52">
        <f>VLOOKUP($A$2,'Table 8'!$A$26:$L$44,11,FALSE)</f>
        <v>1169.83</v>
      </c>
      <c r="D74" s="52">
        <f>VLOOKUP($A$2,'Table 9'!$A$26:$L$44,11,FALSE)</f>
        <v>1048.83</v>
      </c>
      <c r="E74" s="52">
        <f>VLOOKUP($A$2,'Table 10'!$A$26:$L$44,11,FALSE)</f>
        <v>1189.78</v>
      </c>
      <c r="F74" s="52">
        <f>VLOOKUP($A$2,'Table 11'!$A$26:$L$44,11,FALSE)</f>
        <v>1211.1199999999999</v>
      </c>
      <c r="G74" s="52">
        <f>VLOOKUP($A$2,'Table 12'!$A$26:$L$44,11,FALSE)</f>
        <v>1189.33</v>
      </c>
      <c r="H74" s="53">
        <f>VLOOKUP($A$2,'Table 13'!$A$26:$L$44,11,FALSE)</f>
        <v>1299.47</v>
      </c>
      <c r="I74" s="171" t="s">
        <v>27</v>
      </c>
      <c r="J74" s="64">
        <f t="shared" si="6"/>
        <v>9.6177812760614101E-2</v>
      </c>
      <c r="K74" s="64">
        <f t="shared" si="6"/>
        <v>-0.10343383226622671</v>
      </c>
      <c r="L74" s="64">
        <f t="shared" si="6"/>
        <v>0.13438784169026441</v>
      </c>
      <c r="M74" s="64">
        <f t="shared" si="6"/>
        <v>1.7936089024861657E-2</v>
      </c>
      <c r="N74" s="64">
        <f t="shared" si="6"/>
        <v>-1.7991611070744429E-2</v>
      </c>
      <c r="O74" s="64">
        <f t="shared" si="6"/>
        <v>9.2606761790251735E-2</v>
      </c>
      <c r="P74" s="119">
        <f t="shared" si="7"/>
        <v>0.21765571266597328</v>
      </c>
    </row>
    <row r="75" spans="1:23" x14ac:dyDescent="0.2">
      <c r="A75" s="61" t="s">
        <v>28</v>
      </c>
      <c r="B75" s="52">
        <f>VLOOKUP($A$2,'Table 7'!$A$26:$L$44,12,FALSE)</f>
        <v>1250</v>
      </c>
      <c r="C75" s="52">
        <f>VLOOKUP($A$2,'Table 8'!$A$26:$L$44,12,FALSE)</f>
        <v>1300</v>
      </c>
      <c r="D75" s="52">
        <f>VLOOKUP($A$2,'Table 9'!$A$26:$L$44,12,FALSE)</f>
        <v>1250</v>
      </c>
      <c r="E75" s="52">
        <f>VLOOKUP($A$2,'Table 10'!$A$26:$L$44,12,FALSE)</f>
        <v>1400</v>
      </c>
      <c r="F75" s="52">
        <f>VLOOKUP($A$2,'Table 11'!$A$26:$L$44,12,FALSE)</f>
        <v>1500</v>
      </c>
      <c r="G75" s="52">
        <f>VLOOKUP($A$2,'Table 12'!$A$26:$L$44,12,FALSE)</f>
        <v>1500</v>
      </c>
      <c r="H75" s="53">
        <f>VLOOKUP($A$2,'Table 13'!$A$26:$L$44,12,FALSE)</f>
        <v>1600</v>
      </c>
      <c r="I75" s="140" t="s">
        <v>28</v>
      </c>
      <c r="J75" s="64">
        <f t="shared" si="6"/>
        <v>4.0000000000000036E-2</v>
      </c>
      <c r="K75" s="64">
        <f t="shared" si="6"/>
        <v>-3.8461538461538436E-2</v>
      </c>
      <c r="L75" s="64">
        <f t="shared" si="6"/>
        <v>0.12000000000000011</v>
      </c>
      <c r="M75" s="64">
        <f t="shared" si="6"/>
        <v>7.1428571428571397E-2</v>
      </c>
      <c r="N75" s="64">
        <f t="shared" si="6"/>
        <v>0</v>
      </c>
      <c r="O75" s="64">
        <f t="shared" si="6"/>
        <v>6.6666666666666652E-2</v>
      </c>
      <c r="P75" s="119">
        <f t="shared" si="7"/>
        <v>0.28000000000000003</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284</v>
      </c>
      <c r="C94" s="52">
        <f>VLOOKUP($A$2,'Table 8'!$A$47:$F$65,3,FALSE)</f>
        <v>270</v>
      </c>
      <c r="D94" s="52">
        <f>VLOOKUP($A$2,'Table 9'!$A$47:$F$65,3,FALSE)</f>
        <v>275</v>
      </c>
      <c r="E94" s="52">
        <f>VLOOKUP($A$2,'Table 10'!$A$47:$F$65,3,FALSE)</f>
        <v>290</v>
      </c>
      <c r="F94" s="52">
        <f>VLOOKUP($A$2,'Table 11'!$A$47:$F$65,3,FALSE)</f>
        <v>293.33</v>
      </c>
      <c r="G94" s="52">
        <f>VLOOKUP($A$2,'Table 12'!$A$47:$F$65,3,FALSE)</f>
        <v>285</v>
      </c>
      <c r="H94" s="53">
        <f>VLOOKUP($A$2,'Table 13'!$A$47:$F$65,3,FALSE)</f>
        <v>308</v>
      </c>
      <c r="I94" s="140" t="s">
        <v>25</v>
      </c>
      <c r="J94" s="64">
        <f t="shared" ref="J94:O97" si="8">C94/B94-1</f>
        <v>-4.9295774647887369E-2</v>
      </c>
      <c r="K94" s="64">
        <f t="shared" si="8"/>
        <v>1.8518518518518601E-2</v>
      </c>
      <c r="L94" s="64">
        <f t="shared" si="8"/>
        <v>5.4545454545454453E-2</v>
      </c>
      <c r="M94" s="64">
        <f t="shared" si="8"/>
        <v>1.1482758620689593E-2</v>
      </c>
      <c r="N94" s="64">
        <f t="shared" si="8"/>
        <v>-2.8398049977840567E-2</v>
      </c>
      <c r="O94" s="64">
        <f>H94/G94-1</f>
        <v>8.0701754385964941E-2</v>
      </c>
      <c r="P94" s="119">
        <f>H94/B94-1</f>
        <v>8.4507042253521236E-2</v>
      </c>
    </row>
    <row r="95" spans="1:16" x14ac:dyDescent="0.2">
      <c r="A95" s="61" t="s">
        <v>26</v>
      </c>
      <c r="B95" s="52">
        <f>VLOOKUP($A$2,'Table 7'!$A$47:$F$65,4,FALSE)</f>
        <v>300</v>
      </c>
      <c r="C95" s="52">
        <f>VLOOKUP($A$2,'Table 8'!$A$47:$F$65,4,FALSE)</f>
        <v>300</v>
      </c>
      <c r="D95" s="52">
        <f>VLOOKUP($A$2,'Table 9'!$A$47:$F$65,4,FALSE)</f>
        <v>302.5</v>
      </c>
      <c r="E95" s="52">
        <f>VLOOKUP($A$2,'Table 10'!$A$47:$F$65,4,FALSE)</f>
        <v>320</v>
      </c>
      <c r="F95" s="52">
        <f>VLOOKUP($A$2,'Table 11'!$A$47:$F$65,4,FALSE)</f>
        <v>325</v>
      </c>
      <c r="G95" s="52">
        <f>VLOOKUP($A$2,'Table 12'!$A$47:$F$65,4,FALSE)</f>
        <v>335</v>
      </c>
      <c r="H95" s="53">
        <f>VLOOKUP($A$2,'Table 13'!$A$47:$F$65,4,FALSE)</f>
        <v>350</v>
      </c>
      <c r="I95" s="140" t="s">
        <v>26</v>
      </c>
      <c r="J95" s="64">
        <f t="shared" si="8"/>
        <v>0</v>
      </c>
      <c r="K95" s="64">
        <f t="shared" si="8"/>
        <v>8.3333333333333037E-3</v>
      </c>
      <c r="L95" s="64">
        <f t="shared" si="8"/>
        <v>5.7851239669421517E-2</v>
      </c>
      <c r="M95" s="64">
        <f t="shared" si="8"/>
        <v>1.5625E-2</v>
      </c>
      <c r="N95" s="64">
        <f t="shared" si="8"/>
        <v>3.076923076923066E-2</v>
      </c>
      <c r="O95" s="64">
        <f t="shared" si="8"/>
        <v>4.4776119402984982E-2</v>
      </c>
      <c r="P95" s="119">
        <f t="shared" ref="P95:P97" si="9">H95/B95-1</f>
        <v>0.16666666666666674</v>
      </c>
    </row>
    <row r="96" spans="1:16" x14ac:dyDescent="0.2">
      <c r="A96" s="62" t="s">
        <v>27</v>
      </c>
      <c r="B96" s="52">
        <f>VLOOKUP($A$2,'Table 7'!$A$47:$F$65,5,FALSE)</f>
        <v>313.10000000000002</v>
      </c>
      <c r="C96" s="52">
        <f>VLOOKUP($A$2,'Table 8'!$A$47:$F$65,5,FALSE)</f>
        <v>295.45999999999998</v>
      </c>
      <c r="D96" s="52">
        <f>VLOOKUP($A$2,'Table 9'!$A$47:$F$65,5,FALSE)</f>
        <v>312.27999999999997</v>
      </c>
      <c r="E96" s="52">
        <f>VLOOKUP($A$2,'Table 10'!$A$47:$F$65,5,FALSE)</f>
        <v>323.08999999999997</v>
      </c>
      <c r="F96" s="52">
        <f>VLOOKUP($A$2,'Table 11'!$A$47:$F$65,5,FALSE)</f>
        <v>346.23</v>
      </c>
      <c r="G96" s="52">
        <f>VLOOKUP($A$2,'Table 12'!$A$47:$F$65,5,FALSE)</f>
        <v>352.87</v>
      </c>
      <c r="H96" s="53">
        <f>VLOOKUP($A$2,'Table 13'!$A$47:$F$65,5,FALSE)</f>
        <v>372.15</v>
      </c>
      <c r="I96" s="171" t="s">
        <v>27</v>
      </c>
      <c r="J96" s="64">
        <f t="shared" si="8"/>
        <v>-5.6339827531140307E-2</v>
      </c>
      <c r="K96" s="64">
        <f t="shared" si="8"/>
        <v>5.6928179787450128E-2</v>
      </c>
      <c r="L96" s="64">
        <f t="shared" si="8"/>
        <v>3.4616369924426849E-2</v>
      </c>
      <c r="M96" s="64">
        <f t="shared" si="8"/>
        <v>7.1620910582190778E-2</v>
      </c>
      <c r="N96" s="64">
        <f t="shared" si="8"/>
        <v>1.917800306154871E-2</v>
      </c>
      <c r="O96" s="64">
        <f t="shared" si="8"/>
        <v>5.4637685266528679E-2</v>
      </c>
      <c r="P96" s="119">
        <f t="shared" si="9"/>
        <v>0.18859789204726907</v>
      </c>
    </row>
    <row r="97" spans="1:16" x14ac:dyDescent="0.2">
      <c r="A97" s="61" t="s">
        <v>28</v>
      </c>
      <c r="B97" s="52">
        <f>VLOOKUP($A$2,'Table 7'!$A$47:$F$65,6,FALSE)</f>
        <v>345</v>
      </c>
      <c r="C97" s="52">
        <f>VLOOKUP($A$2,'Table 8'!$A$47:$F$65,6,FALSE)</f>
        <v>325</v>
      </c>
      <c r="D97" s="52">
        <f>VLOOKUP($A$2,'Table 9'!$A$47:$F$65,6,FALSE)</f>
        <v>350</v>
      </c>
      <c r="E97" s="52">
        <f>VLOOKUP($A$2,'Table 10'!$A$47:$F$65,6,FALSE)</f>
        <v>350</v>
      </c>
      <c r="F97" s="52">
        <f>VLOOKUP($A$2,'Table 11'!$A$47:$F$65,6,FALSE)</f>
        <v>400</v>
      </c>
      <c r="G97" s="52">
        <f>VLOOKUP($A$2,'Table 12'!$A$47:$F$65,6,FALSE)</f>
        <v>400</v>
      </c>
      <c r="H97" s="53">
        <f>VLOOKUP($A$2,'Table 13'!$A$47:$F$65,6,FALSE)</f>
        <v>425</v>
      </c>
      <c r="I97" s="140" t="s">
        <v>28</v>
      </c>
      <c r="J97" s="64">
        <f t="shared" si="8"/>
        <v>-5.7971014492753659E-2</v>
      </c>
      <c r="K97" s="64">
        <f t="shared" si="8"/>
        <v>7.6923076923076872E-2</v>
      </c>
      <c r="L97" s="64">
        <f t="shared" si="8"/>
        <v>0</v>
      </c>
      <c r="M97" s="64">
        <f t="shared" si="8"/>
        <v>0.14285714285714279</v>
      </c>
      <c r="N97" s="64">
        <f t="shared" si="8"/>
        <v>0</v>
      </c>
      <c r="O97" s="64">
        <f t="shared" si="8"/>
        <v>6.25E-2</v>
      </c>
      <c r="P97" s="119">
        <f t="shared" si="9"/>
        <v>0.23188405797101441</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313.10000000000002</v>
      </c>
      <c r="C118" s="52">
        <f t="shared" si="10"/>
        <v>295.45999999999998</v>
      </c>
      <c r="D118" s="52">
        <f t="shared" si="10"/>
        <v>312.27999999999997</v>
      </c>
      <c r="E118" s="52">
        <f t="shared" si="10"/>
        <v>323.08999999999997</v>
      </c>
      <c r="F118" s="52">
        <f t="shared" si="10"/>
        <v>346.23</v>
      </c>
      <c r="G118" s="52">
        <f t="shared" si="10"/>
        <v>352.87</v>
      </c>
      <c r="H118" s="52">
        <f t="shared" si="10"/>
        <v>372.15</v>
      </c>
      <c r="I118" s="16" t="s">
        <v>57</v>
      </c>
      <c r="J118" s="52">
        <f t="shared" ref="J118:N118" si="11">B95</f>
        <v>300</v>
      </c>
      <c r="K118" s="52">
        <f t="shared" si="11"/>
        <v>300</v>
      </c>
      <c r="L118" s="52">
        <f t="shared" si="11"/>
        <v>302.5</v>
      </c>
      <c r="M118" s="52">
        <f t="shared" si="11"/>
        <v>320</v>
      </c>
      <c r="N118" s="52">
        <f t="shared" si="11"/>
        <v>325</v>
      </c>
      <c r="O118" s="52">
        <f>G95</f>
        <v>335</v>
      </c>
      <c r="P118" s="53">
        <f>H95</f>
        <v>350</v>
      </c>
    </row>
    <row r="119" spans="1:16" x14ac:dyDescent="0.2">
      <c r="A119" s="13" t="s">
        <v>53</v>
      </c>
      <c r="B119" s="52">
        <f t="shared" ref="B119:H119" si="12">B8</f>
        <v>437.14</v>
      </c>
      <c r="C119" s="52">
        <f t="shared" si="12"/>
        <v>451.11</v>
      </c>
      <c r="D119" s="52">
        <f t="shared" si="12"/>
        <v>444.05</v>
      </c>
      <c r="E119" s="52">
        <f t="shared" si="12"/>
        <v>455.78</v>
      </c>
      <c r="F119" s="52">
        <f t="shared" si="12"/>
        <v>476.49</v>
      </c>
      <c r="G119" s="52">
        <f t="shared" si="12"/>
        <v>501.23</v>
      </c>
      <c r="H119" s="52">
        <f t="shared" si="12"/>
        <v>520.03</v>
      </c>
      <c r="I119" s="16" t="s">
        <v>53</v>
      </c>
      <c r="J119" s="52">
        <f t="shared" ref="J119:N119" si="13">B7</f>
        <v>425</v>
      </c>
      <c r="K119" s="52">
        <f t="shared" si="13"/>
        <v>450</v>
      </c>
      <c r="L119" s="52">
        <f t="shared" si="13"/>
        <v>430</v>
      </c>
      <c r="M119" s="52">
        <f t="shared" si="13"/>
        <v>450</v>
      </c>
      <c r="N119" s="52">
        <f t="shared" si="13"/>
        <v>450</v>
      </c>
      <c r="O119" s="52">
        <f>G7</f>
        <v>480</v>
      </c>
      <c r="P119" s="53">
        <f>H7</f>
        <v>495</v>
      </c>
    </row>
    <row r="120" spans="1:16" x14ac:dyDescent="0.2">
      <c r="A120" s="13" t="s">
        <v>54</v>
      </c>
      <c r="B120" s="52">
        <f t="shared" ref="B120:H120" si="14">B30</f>
        <v>563.64</v>
      </c>
      <c r="C120" s="52">
        <f t="shared" si="14"/>
        <v>588.04999999999995</v>
      </c>
      <c r="D120" s="52">
        <f t="shared" si="14"/>
        <v>572.74</v>
      </c>
      <c r="E120" s="52">
        <f t="shared" si="14"/>
        <v>593.71</v>
      </c>
      <c r="F120" s="52">
        <f t="shared" si="14"/>
        <v>626.38</v>
      </c>
      <c r="G120" s="52">
        <f t="shared" si="14"/>
        <v>667.74</v>
      </c>
      <c r="H120" s="52">
        <f t="shared" si="14"/>
        <v>695.92</v>
      </c>
      <c r="I120" s="16" t="s">
        <v>54</v>
      </c>
      <c r="J120" s="52">
        <f t="shared" ref="J120:N120" si="15">B29</f>
        <v>550</v>
      </c>
      <c r="K120" s="52">
        <f t="shared" si="15"/>
        <v>550</v>
      </c>
      <c r="L120" s="52">
        <f t="shared" si="15"/>
        <v>550</v>
      </c>
      <c r="M120" s="52">
        <f t="shared" si="15"/>
        <v>550</v>
      </c>
      <c r="N120" s="52">
        <f t="shared" si="15"/>
        <v>575</v>
      </c>
      <c r="O120" s="52">
        <f>G29</f>
        <v>625</v>
      </c>
      <c r="P120" s="53">
        <f>H29</f>
        <v>650</v>
      </c>
    </row>
    <row r="121" spans="1:16" x14ac:dyDescent="0.2">
      <c r="A121" s="13" t="s">
        <v>55</v>
      </c>
      <c r="B121" s="52">
        <f t="shared" ref="B121:H121" si="16">B52</f>
        <v>728.19</v>
      </c>
      <c r="C121" s="52">
        <f t="shared" si="16"/>
        <v>753.27</v>
      </c>
      <c r="D121" s="52">
        <f t="shared" si="16"/>
        <v>734.1</v>
      </c>
      <c r="E121" s="52">
        <f t="shared" si="16"/>
        <v>753.15</v>
      </c>
      <c r="F121" s="52">
        <f t="shared" si="16"/>
        <v>795.62</v>
      </c>
      <c r="G121" s="52">
        <f t="shared" si="16"/>
        <v>833.69</v>
      </c>
      <c r="H121" s="52">
        <f t="shared" si="16"/>
        <v>915.07</v>
      </c>
      <c r="I121" s="16" t="s">
        <v>55</v>
      </c>
      <c r="J121" s="52">
        <f t="shared" ref="J121:N121" si="17">B51</f>
        <v>695</v>
      </c>
      <c r="K121" s="52">
        <f t="shared" si="17"/>
        <v>695</v>
      </c>
      <c r="L121" s="52">
        <f t="shared" si="17"/>
        <v>695</v>
      </c>
      <c r="M121" s="52">
        <f t="shared" si="17"/>
        <v>675</v>
      </c>
      <c r="N121" s="52">
        <f t="shared" si="17"/>
        <v>695</v>
      </c>
      <c r="O121" s="52">
        <f>G51</f>
        <v>750</v>
      </c>
      <c r="P121" s="53">
        <f>H51</f>
        <v>800</v>
      </c>
    </row>
    <row r="122" spans="1:16" x14ac:dyDescent="0.2">
      <c r="A122" s="13" t="s">
        <v>56</v>
      </c>
      <c r="B122" s="52">
        <f t="shared" ref="B122:H122" si="18">B74</f>
        <v>1067.19</v>
      </c>
      <c r="C122" s="52">
        <f t="shared" si="18"/>
        <v>1169.83</v>
      </c>
      <c r="D122" s="52">
        <f t="shared" si="18"/>
        <v>1048.83</v>
      </c>
      <c r="E122" s="52">
        <f t="shared" si="18"/>
        <v>1189.78</v>
      </c>
      <c r="F122" s="52">
        <f t="shared" si="18"/>
        <v>1211.1199999999999</v>
      </c>
      <c r="G122" s="52">
        <f t="shared" si="18"/>
        <v>1189.33</v>
      </c>
      <c r="H122" s="52">
        <f t="shared" si="18"/>
        <v>1299.47</v>
      </c>
      <c r="I122" s="16" t="s">
        <v>56</v>
      </c>
      <c r="J122" s="52">
        <f t="shared" ref="J122:N122" si="19">B73</f>
        <v>1000</v>
      </c>
      <c r="K122" s="52">
        <f t="shared" si="19"/>
        <v>1100</v>
      </c>
      <c r="L122" s="52">
        <f t="shared" si="19"/>
        <v>950</v>
      </c>
      <c r="M122" s="52">
        <f t="shared" si="19"/>
        <v>1000</v>
      </c>
      <c r="N122" s="52">
        <f t="shared" si="19"/>
        <v>1200</v>
      </c>
      <c r="O122" s="52">
        <f>G73</f>
        <v>1100</v>
      </c>
      <c r="P122" s="53">
        <f>H73</f>
        <v>1250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868</v>
      </c>
      <c r="C142" s="52">
        <f>VLOOKUP($A$2,'Table 8'!$A$5:$L$23,2,FALSE)</f>
        <v>747</v>
      </c>
      <c r="D142" s="52">
        <f>VLOOKUP($A$2,'Table 9'!$A$5:$L$23,2,FALSE)</f>
        <v>998</v>
      </c>
      <c r="E142" s="52">
        <f>VLOOKUP($A$2,'Table 10'!$A$5:$L$23,2,FALSE)</f>
        <v>945</v>
      </c>
      <c r="F142" s="52">
        <f>VLOOKUP($A$2,'Table 11'!$A$5:$L$23,2,FALSE)</f>
        <v>1116</v>
      </c>
      <c r="G142" s="52">
        <f>VLOOKUP($A$2,'Table 12'!$A$5:$L$23,2,FALSE)</f>
        <v>1097</v>
      </c>
      <c r="H142" s="52">
        <f>VLOOKUP($A$2,'Table 13'!$A$5:$L$23,2,FALSE)</f>
        <v>1289</v>
      </c>
      <c r="I142" s="16" t="s">
        <v>53</v>
      </c>
      <c r="J142" s="72">
        <f>B142/SUM(B$142:B$146)</f>
        <v>0.26814952116156937</v>
      </c>
      <c r="K142" s="72">
        <f t="shared" ref="K142:N146" si="20">C142/SUM(C$142:C$146)</f>
        <v>0.23850574712643677</v>
      </c>
      <c r="L142" s="72">
        <f t="shared" si="20"/>
        <v>0.27410052183466083</v>
      </c>
      <c r="M142" s="72">
        <f t="shared" si="20"/>
        <v>0.26337792642140467</v>
      </c>
      <c r="N142" s="72">
        <f t="shared" si="20"/>
        <v>0.28829759752002065</v>
      </c>
      <c r="O142" s="72">
        <f t="shared" ref="O142:P146" si="21">G142/SUM(G$142:G$146)</f>
        <v>0.28273195876288659</v>
      </c>
      <c r="P142" s="174">
        <f t="shared" si="21"/>
        <v>0.29523591387998166</v>
      </c>
    </row>
    <row r="143" spans="1:16" x14ac:dyDescent="0.2">
      <c r="A143" s="13" t="s">
        <v>54</v>
      </c>
      <c r="B143" s="52">
        <f>VLOOKUP($A$2,'Table 7'!$A$5:$L$23,8,FALSE)</f>
        <v>1486</v>
      </c>
      <c r="C143" s="52">
        <f>VLOOKUP($A$2,'Table 8'!$A$5:$L$23,8,FALSE)</f>
        <v>1374</v>
      </c>
      <c r="D143" s="52">
        <f>VLOOKUP($A$2,'Table 9'!$A$5:$L$23,8,FALSE)</f>
        <v>1570</v>
      </c>
      <c r="E143" s="52">
        <f>VLOOKUP($A$2,'Table 10'!$A$5:$L$23,8,FALSE)</f>
        <v>1623</v>
      </c>
      <c r="F143" s="52">
        <f>VLOOKUP($A$2,'Table 11'!$A$5:$L$23,8,FALSE)</f>
        <v>1840</v>
      </c>
      <c r="G143" s="52">
        <f>VLOOKUP($A$2,'Table 12'!$A$5:$L$23,8,FALSE)</f>
        <v>1856</v>
      </c>
      <c r="H143" s="52">
        <f>VLOOKUP($A$2,'Table 13'!$A$5:$L$23,8,FALSE)</f>
        <v>2199</v>
      </c>
      <c r="I143" s="16" t="s">
        <v>54</v>
      </c>
      <c r="J143" s="72">
        <f>B143/SUM(B$142:B$146)</f>
        <v>0.45906703738029037</v>
      </c>
      <c r="K143" s="72">
        <f t="shared" si="20"/>
        <v>0.43869731800766282</v>
      </c>
      <c r="L143" s="72">
        <f t="shared" si="20"/>
        <v>0.43120021971985717</v>
      </c>
      <c r="M143" s="72">
        <f t="shared" si="20"/>
        <v>0.4523411371237458</v>
      </c>
      <c r="N143" s="72">
        <f t="shared" si="20"/>
        <v>0.4753293722552312</v>
      </c>
      <c r="O143" s="72">
        <f t="shared" si="21"/>
        <v>0.47835051546391755</v>
      </c>
      <c r="P143" s="174">
        <f t="shared" si="21"/>
        <v>0.50366468163078337</v>
      </c>
    </row>
    <row r="144" spans="1:16" x14ac:dyDescent="0.2">
      <c r="A144" s="13" t="s">
        <v>55</v>
      </c>
      <c r="B144" s="52">
        <f>VLOOKUP($A$2,'Table 7'!$A$26:$L$44,2,FALSE)</f>
        <v>474</v>
      </c>
      <c r="C144" s="52">
        <f>VLOOKUP($A$2,'Table 8'!$A$26:$L$44,2,FALSE)</f>
        <v>476</v>
      </c>
      <c r="D144" s="52">
        <f>VLOOKUP($A$2,'Table 9'!$A$26:$L$44,2,FALSE)</f>
        <v>474</v>
      </c>
      <c r="E144" s="52">
        <f>VLOOKUP($A$2,'Table 10'!$A$26:$L$44,2,FALSE)</f>
        <v>503</v>
      </c>
      <c r="F144" s="52">
        <f>VLOOKUP($A$2,'Table 11'!$A$26:$L$44,2,FALSE)</f>
        <v>512</v>
      </c>
      <c r="G144" s="52">
        <f>VLOOKUP($A$2,'Table 12'!$A$26:$L$44,2,FALSE)</f>
        <v>545</v>
      </c>
      <c r="H144" s="52">
        <f>VLOOKUP($A$2,'Table 13'!$A$26:$L$44,2,FALSE)</f>
        <v>566</v>
      </c>
      <c r="I144" s="16" t="s">
        <v>55</v>
      </c>
      <c r="J144" s="72">
        <f>B144/SUM(B$142:B$146)</f>
        <v>0.1464318813716404</v>
      </c>
      <c r="K144" s="72">
        <f t="shared" si="20"/>
        <v>0.15197956577266922</v>
      </c>
      <c r="L144" s="72">
        <f t="shared" si="20"/>
        <v>0.13018401538039001</v>
      </c>
      <c r="M144" s="72">
        <f t="shared" si="20"/>
        <v>0.14018952062430323</v>
      </c>
      <c r="N144" s="72">
        <f t="shared" si="20"/>
        <v>0.13226556445362955</v>
      </c>
      <c r="O144" s="72">
        <f t="shared" si="21"/>
        <v>0.1404639175257732</v>
      </c>
      <c r="P144" s="174">
        <f t="shared" si="21"/>
        <v>0.12963811268896014</v>
      </c>
    </row>
    <row r="145" spans="1:16" x14ac:dyDescent="0.2">
      <c r="A145" s="13" t="s">
        <v>56</v>
      </c>
      <c r="B145" s="52">
        <f>VLOOKUP($A$2,'Table 7'!$A$26:$L$44,8,FALSE)</f>
        <v>219</v>
      </c>
      <c r="C145" s="52">
        <f>VLOOKUP($A$2,'Table 8'!$A$26:$L$44,8,FALSE)</f>
        <v>233</v>
      </c>
      <c r="D145" s="52">
        <f>VLOOKUP($A$2,'Table 9'!$A$26:$L$44,8,FALSE)</f>
        <v>227</v>
      </c>
      <c r="E145" s="52">
        <f>VLOOKUP($A$2,'Table 10'!$A$26:$L$44,8,FALSE)</f>
        <v>138</v>
      </c>
      <c r="F145" s="52">
        <f>VLOOKUP($A$2,'Table 11'!$A$26:$L$44,8,FALSE)</f>
        <v>130</v>
      </c>
      <c r="G145" s="52">
        <f>VLOOKUP($A$2,'Table 12'!$A$26:$L$44,8,FALSE)</f>
        <v>127</v>
      </c>
      <c r="H145" s="52">
        <f>VLOOKUP($A$2,'Table 13'!$A$26:$L$44,8,FALSE)</f>
        <v>123</v>
      </c>
      <c r="I145" s="16" t="s">
        <v>56</v>
      </c>
      <c r="J145" s="72">
        <f>B145/SUM(B$142:B$146)</f>
        <v>6.7655236329935128E-2</v>
      </c>
      <c r="K145" s="72">
        <f t="shared" si="20"/>
        <v>7.4393358876117491E-2</v>
      </c>
      <c r="L145" s="72">
        <f t="shared" si="20"/>
        <v>6.2345509475418844E-2</v>
      </c>
      <c r="M145" s="72">
        <f t="shared" si="20"/>
        <v>3.8461538461538464E-2</v>
      </c>
      <c r="N145" s="72">
        <f t="shared" si="20"/>
        <v>3.3583053474554377E-2</v>
      </c>
      <c r="O145" s="72">
        <f t="shared" si="21"/>
        <v>3.27319587628866E-2</v>
      </c>
      <c r="P145" s="174">
        <f t="shared" si="21"/>
        <v>2.8172240036646815E-2</v>
      </c>
    </row>
    <row r="146" spans="1:16" x14ac:dyDescent="0.2">
      <c r="A146" s="13" t="s">
        <v>57</v>
      </c>
      <c r="B146" s="52">
        <f>VLOOKUP($A$2,'Table 7'!$A$47:$L$65,2,FALSE)</f>
        <v>190</v>
      </c>
      <c r="C146" s="52">
        <f>VLOOKUP($A$2,'Table 8'!$A$47:$L$65,2,FALSE)</f>
        <v>302</v>
      </c>
      <c r="D146" s="52">
        <f>VLOOKUP($A$2,'Table 9'!$A$47:$L$65,2,FALSE)</f>
        <v>372</v>
      </c>
      <c r="E146" s="52">
        <f>VLOOKUP($A$2,'Table 10'!$A$47:$L$65,2,FALSE)</f>
        <v>379</v>
      </c>
      <c r="F146" s="52">
        <f>VLOOKUP($A$2,'Table 11'!$A$47:$L$65,2,FALSE)</f>
        <v>273</v>
      </c>
      <c r="G146" s="52">
        <f>VLOOKUP($A$2,'Table 12'!$A$47:$L$65,2,FALSE)</f>
        <v>255</v>
      </c>
      <c r="H146" s="52">
        <f>VLOOKUP($A$2,'Table 13'!$A$47:$L$65,2,FALSE)</f>
        <v>189</v>
      </c>
      <c r="I146" s="16" t="s">
        <v>57</v>
      </c>
      <c r="J146" s="72">
        <f>B146/SUM(B$142:B$146)</f>
        <v>5.8696323756564722E-2</v>
      </c>
      <c r="K146" s="72">
        <f t="shared" si="20"/>
        <v>9.6424010217113665E-2</v>
      </c>
      <c r="L146" s="72">
        <f t="shared" si="20"/>
        <v>0.10216973358967317</v>
      </c>
      <c r="M146" s="72">
        <f t="shared" si="20"/>
        <v>0.10562987736900781</v>
      </c>
      <c r="N146" s="72">
        <f t="shared" si="20"/>
        <v>7.0524412296564198E-2</v>
      </c>
      <c r="O146" s="72">
        <f t="shared" si="21"/>
        <v>6.5721649484536085E-2</v>
      </c>
      <c r="P146" s="174">
        <f t="shared" si="21"/>
        <v>4.3289051763628038E-2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0289"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40290"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40291"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40292"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40293"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A1:W162"/>
  <sheetViews>
    <sheetView zoomScaleNormal="100" workbookViewId="0">
      <selection activeCell="S139" sqref="S139"/>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14</v>
      </c>
      <c r="B2" s="281"/>
      <c r="C2" s="282"/>
      <c r="D2" s="184"/>
      <c r="E2" s="185"/>
      <c r="F2" s="185"/>
      <c r="G2" s="185"/>
      <c r="H2" s="185"/>
      <c r="I2" s="187">
        <f>ROUND(MIN(J6:P9,J28:P31,J50:P53,J72:P75,J94:P97)-0.01,2)</f>
        <v>-0.09</v>
      </c>
      <c r="J2" s="188">
        <f>ROUND(MAX(J6:P9,J28:P31,J50:P53,J72:P75,J94:P97)+0.01,2)</f>
        <v>0.19</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375</v>
      </c>
      <c r="C6" s="142">
        <f>VLOOKUP($A$2,'Table 8'!$A$5:$L$23,3,FALSE)</f>
        <v>375</v>
      </c>
      <c r="D6" s="142">
        <f>VLOOKUP($A$2,'Table 9'!$A$5:$L$23,3,FALSE)</f>
        <v>375</v>
      </c>
      <c r="E6" s="142">
        <f>VLOOKUP($A$2,'Table 10'!$A$5:$L$23,3,FALSE)</f>
        <v>395</v>
      </c>
      <c r="F6" s="142">
        <f>VLOOKUP($A$2,'Table 11'!$A$5:$L$23,3,FALSE)</f>
        <v>400</v>
      </c>
      <c r="G6" s="142">
        <f>VLOOKUP($A$2,'Table 12'!$A$5:$L$23,3,FALSE)</f>
        <v>400</v>
      </c>
      <c r="H6" s="142">
        <f>VLOOKUP($A$2,'Table 13'!$A$5:$L$23,3,FALSE)</f>
        <v>400</v>
      </c>
      <c r="I6" s="61" t="s">
        <v>25</v>
      </c>
      <c r="J6" s="143">
        <f t="shared" ref="J6:O9" si="0">C6/B6-1</f>
        <v>0</v>
      </c>
      <c r="K6" s="143">
        <f t="shared" si="0"/>
        <v>0</v>
      </c>
      <c r="L6" s="143">
        <f t="shared" si="0"/>
        <v>5.3333333333333233E-2</v>
      </c>
      <c r="M6" s="143">
        <f t="shared" si="0"/>
        <v>1.2658227848101333E-2</v>
      </c>
      <c r="N6" s="143">
        <f t="shared" si="0"/>
        <v>0</v>
      </c>
      <c r="O6" s="143">
        <f>H6/G6-1</f>
        <v>0</v>
      </c>
      <c r="P6" s="169">
        <f>H6/B6-1</f>
        <v>6.6666666666666652E-2</v>
      </c>
    </row>
    <row r="7" spans="1:16" x14ac:dyDescent="0.2">
      <c r="A7" s="61" t="s">
        <v>26</v>
      </c>
      <c r="B7" s="142">
        <f>VLOOKUP($A$2,'Table 7'!$A$5:$L$23,4,FALSE)</f>
        <v>420</v>
      </c>
      <c r="C7" s="142">
        <f>VLOOKUP($A$2,'Table 8'!$A$5:$L$23,4,FALSE)</f>
        <v>420</v>
      </c>
      <c r="D7" s="142">
        <f>VLOOKUP($A$2,'Table 9'!$A$5:$L$23,4,FALSE)</f>
        <v>425</v>
      </c>
      <c r="E7" s="142">
        <f>VLOOKUP($A$2,'Table 10'!$A$5:$L$23,4,FALSE)</f>
        <v>430</v>
      </c>
      <c r="F7" s="142">
        <f>VLOOKUP($A$2,'Table 11'!$A$5:$L$23,4,FALSE)</f>
        <v>445</v>
      </c>
      <c r="G7" s="142">
        <f>VLOOKUP($A$2,'Table 12'!$A$5:$L$23,4,FALSE)</f>
        <v>450</v>
      </c>
      <c r="H7" s="142">
        <f>VLOOKUP($A$2,'Table 13'!$A$5:$L$23,4,FALSE)</f>
        <v>470</v>
      </c>
      <c r="I7" s="61" t="s">
        <v>26</v>
      </c>
      <c r="J7" s="143">
        <f t="shared" si="0"/>
        <v>0</v>
      </c>
      <c r="K7" s="143">
        <f t="shared" si="0"/>
        <v>1.1904761904761862E-2</v>
      </c>
      <c r="L7" s="143">
        <f t="shared" si="0"/>
        <v>1.1764705882352899E-2</v>
      </c>
      <c r="M7" s="143">
        <f t="shared" si="0"/>
        <v>3.488372093023262E-2</v>
      </c>
      <c r="N7" s="143">
        <f t="shared" si="0"/>
        <v>1.1235955056179803E-2</v>
      </c>
      <c r="O7" s="143">
        <f t="shared" si="0"/>
        <v>4.4444444444444509E-2</v>
      </c>
      <c r="P7" s="169">
        <f t="shared" ref="P7:P9" si="1">H7/B7-1</f>
        <v>0.11904761904761907</v>
      </c>
    </row>
    <row r="8" spans="1:16" x14ac:dyDescent="0.2">
      <c r="A8" s="62" t="s">
        <v>27</v>
      </c>
      <c r="B8" s="142">
        <f>VLOOKUP($A$2,'Table 7'!$A$5:$L$23,5,FALSE)</f>
        <v>415.01</v>
      </c>
      <c r="C8" s="142">
        <f>VLOOKUP($A$2,'Table 8'!$A$5:$L$23,5,FALSE)</f>
        <v>419.9</v>
      </c>
      <c r="D8" s="142">
        <f>VLOOKUP($A$2,'Table 9'!$A$5:$L$23,5,FALSE)</f>
        <v>424.36</v>
      </c>
      <c r="E8" s="142">
        <f>VLOOKUP($A$2,'Table 10'!$A$5:$L$23,5,FALSE)</f>
        <v>430.75</v>
      </c>
      <c r="F8" s="142">
        <f>VLOOKUP($A$2,'Table 11'!$A$5:$L$23,5,FALSE)</f>
        <v>439.51</v>
      </c>
      <c r="G8" s="142">
        <f>VLOOKUP($A$2,'Table 12'!$A$5:$L$23,5,FALSE)</f>
        <v>449.77</v>
      </c>
      <c r="H8" s="142">
        <f>VLOOKUP($A$2,'Table 13'!$A$5:$L$23,5,FALSE)</f>
        <v>460.5</v>
      </c>
      <c r="I8" s="62" t="s">
        <v>27</v>
      </c>
      <c r="J8" s="143">
        <f t="shared" si="0"/>
        <v>1.1782848606057605E-2</v>
      </c>
      <c r="K8" s="143">
        <f t="shared" si="0"/>
        <v>1.0621576565849056E-2</v>
      </c>
      <c r="L8" s="143">
        <f t="shared" si="0"/>
        <v>1.5057969648411662E-2</v>
      </c>
      <c r="M8" s="143">
        <f t="shared" si="0"/>
        <v>2.0336622170632701E-2</v>
      </c>
      <c r="N8" s="143">
        <f t="shared" si="0"/>
        <v>2.3344178744511002E-2</v>
      </c>
      <c r="O8" s="143">
        <f t="shared" si="0"/>
        <v>2.3856637837116779E-2</v>
      </c>
      <c r="P8" s="169">
        <f t="shared" si="1"/>
        <v>0.10961181658273289</v>
      </c>
    </row>
    <row r="9" spans="1:16" x14ac:dyDescent="0.2">
      <c r="A9" s="61" t="s">
        <v>28</v>
      </c>
      <c r="B9" s="142">
        <f>VLOOKUP($A$2,'Table 7'!$A$5:$L$23,6,FALSE)</f>
        <v>450</v>
      </c>
      <c r="C9" s="142">
        <f>VLOOKUP($A$2,'Table 8'!$A$5:$L$23,6,FALSE)</f>
        <v>450</v>
      </c>
      <c r="D9" s="142">
        <f>VLOOKUP($A$2,'Table 9'!$A$5:$L$23,6,FALSE)</f>
        <v>450</v>
      </c>
      <c r="E9" s="142">
        <f>VLOOKUP($A$2,'Table 10'!$A$5:$L$23,6,FALSE)</f>
        <v>475</v>
      </c>
      <c r="F9" s="142">
        <f>VLOOKUP($A$2,'Table 11'!$A$5:$L$23,6,FALSE)</f>
        <v>475</v>
      </c>
      <c r="G9" s="142">
        <f>VLOOKUP($A$2,'Table 12'!$A$5:$L$23,6,FALSE)</f>
        <v>495</v>
      </c>
      <c r="H9" s="142">
        <f>VLOOKUP($A$2,'Table 13'!$A$5:$L$23,6,FALSE)</f>
        <v>500</v>
      </c>
      <c r="I9" s="61" t="s">
        <v>28</v>
      </c>
      <c r="J9" s="143">
        <f t="shared" si="0"/>
        <v>0</v>
      </c>
      <c r="K9" s="143">
        <f t="shared" si="0"/>
        <v>0</v>
      </c>
      <c r="L9" s="143">
        <f t="shared" si="0"/>
        <v>5.555555555555558E-2</v>
      </c>
      <c r="M9" s="143">
        <f t="shared" si="0"/>
        <v>0</v>
      </c>
      <c r="N9" s="143">
        <f t="shared" si="0"/>
        <v>4.2105263157894646E-2</v>
      </c>
      <c r="O9" s="143">
        <f t="shared" si="0"/>
        <v>1.0101010101010166E-2</v>
      </c>
      <c r="P9" s="169">
        <f t="shared" si="1"/>
        <v>0.11111111111111116</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450</v>
      </c>
      <c r="C28" s="142">
        <f>VLOOKUP($A$2,'Table 8'!$A$5:$L$23,9,FALSE)</f>
        <v>460</v>
      </c>
      <c r="D28" s="142">
        <f>VLOOKUP($A$2,'Table 9'!$A$5:$L$23,9,FALSE)</f>
        <v>450</v>
      </c>
      <c r="E28" s="142">
        <f>VLOOKUP($A$2,'Table 10'!$A$5:$L$23,9,FALSE)</f>
        <v>475</v>
      </c>
      <c r="F28" s="142">
        <f>VLOOKUP($A$2,'Table 11'!$A$5:$L$23,9,FALSE)</f>
        <v>475</v>
      </c>
      <c r="G28" s="140">
        <f>VLOOKUP($A$2,'Table 12'!$A$5:$L$23,9,FALSE)</f>
        <v>495</v>
      </c>
      <c r="H28" s="141">
        <f>VLOOKUP($A$2,'Table 13'!$A$5:$L$23,9,FALSE)</f>
        <v>500</v>
      </c>
      <c r="I28" s="140" t="s">
        <v>25</v>
      </c>
      <c r="J28" s="143">
        <f t="shared" ref="J28:N31" si="2">C28/B28-1</f>
        <v>2.2222222222222143E-2</v>
      </c>
      <c r="K28" s="143">
        <f t="shared" si="2"/>
        <v>-2.1739130434782594E-2</v>
      </c>
      <c r="L28" s="143">
        <f t="shared" si="2"/>
        <v>5.555555555555558E-2</v>
      </c>
      <c r="M28" s="143">
        <f t="shared" si="2"/>
        <v>0</v>
      </c>
      <c r="N28" s="143">
        <f t="shared" si="2"/>
        <v>4.2105263157894646E-2</v>
      </c>
      <c r="O28" s="143">
        <f>H28/G28-1</f>
        <v>1.0101010101010166E-2</v>
      </c>
      <c r="P28" s="169">
        <f>H28/B28-1</f>
        <v>0.11111111111111116</v>
      </c>
    </row>
    <row r="29" spans="1:16" x14ac:dyDescent="0.2">
      <c r="A29" s="61" t="s">
        <v>26</v>
      </c>
      <c r="B29" s="142">
        <f>VLOOKUP($A$2,'Table 7'!$A$5:$L$23,10,FALSE)</f>
        <v>500</v>
      </c>
      <c r="C29" s="142">
        <f>VLOOKUP($A$2,'Table 8'!$A$5:$L$23,10,FALSE)</f>
        <v>500</v>
      </c>
      <c r="D29" s="142">
        <f>VLOOKUP($A$2,'Table 9'!$A$5:$L$23,10,FALSE)</f>
        <v>500</v>
      </c>
      <c r="E29" s="142">
        <f>VLOOKUP($A$2,'Table 10'!$A$5:$L$23,10,FALSE)</f>
        <v>525</v>
      </c>
      <c r="F29" s="142">
        <f>VLOOKUP($A$2,'Table 11'!$A$5:$L$23,10,FALSE)</f>
        <v>525</v>
      </c>
      <c r="G29" s="142">
        <f>VLOOKUP($A$2,'Table 12'!$A$5:$L$23,10,FALSE)</f>
        <v>550</v>
      </c>
      <c r="H29" s="172">
        <f>VLOOKUP($A$2,'Table 13'!$A$5:$L$23,10,FALSE)</f>
        <v>550</v>
      </c>
      <c r="I29" s="140" t="s">
        <v>26</v>
      </c>
      <c r="J29" s="143">
        <f t="shared" si="2"/>
        <v>0</v>
      </c>
      <c r="K29" s="143">
        <f t="shared" si="2"/>
        <v>0</v>
      </c>
      <c r="L29" s="143">
        <f t="shared" si="2"/>
        <v>5.0000000000000044E-2</v>
      </c>
      <c r="M29" s="143">
        <f t="shared" si="2"/>
        <v>0</v>
      </c>
      <c r="N29" s="143">
        <f t="shared" si="2"/>
        <v>4.7619047619047672E-2</v>
      </c>
      <c r="O29" s="143">
        <f>H29/G29-1</f>
        <v>0</v>
      </c>
      <c r="P29" s="169">
        <f t="shared" ref="P29:P31" si="3">H29/B29-1</f>
        <v>0.10000000000000009</v>
      </c>
    </row>
    <row r="30" spans="1:16" x14ac:dyDescent="0.2">
      <c r="A30" s="62" t="s">
        <v>27</v>
      </c>
      <c r="B30" s="142">
        <f>VLOOKUP($A$2,'Table 7'!$A$5:$L$23,11,FALSE)</f>
        <v>503.41</v>
      </c>
      <c r="C30" s="142">
        <f>VLOOKUP($A$2,'Table 8'!$A$5:$L$23,11,FALSE)</f>
        <v>513.76</v>
      </c>
      <c r="D30" s="142">
        <f>VLOOKUP($A$2,'Table 9'!$A$5:$L$23,11,FALSE)</f>
        <v>516.38</v>
      </c>
      <c r="E30" s="142">
        <f>VLOOKUP($A$2,'Table 10'!$A$5:$L$23,11,FALSE)</f>
        <v>527.24</v>
      </c>
      <c r="F30" s="142">
        <f>VLOOKUP($A$2,'Table 11'!$A$5:$L$23,11,FALSE)</f>
        <v>532.32000000000005</v>
      </c>
      <c r="G30" s="142">
        <f>VLOOKUP($A$2,'Table 12'!$A$5:$L$23,11,FALSE)</f>
        <v>544.54999999999995</v>
      </c>
      <c r="H30" s="172">
        <f>VLOOKUP($A$2,'Table 13'!$A$5:$L$23,11,FALSE)</f>
        <v>560.95000000000005</v>
      </c>
      <c r="I30" s="171" t="s">
        <v>27</v>
      </c>
      <c r="J30" s="143">
        <f t="shared" si="2"/>
        <v>2.0559782284817585E-2</v>
      </c>
      <c r="K30" s="143">
        <f t="shared" si="2"/>
        <v>5.0996574275925521E-3</v>
      </c>
      <c r="L30" s="143">
        <f t="shared" si="2"/>
        <v>2.1031023664743076E-2</v>
      </c>
      <c r="M30" s="143">
        <f t="shared" si="2"/>
        <v>9.6350807981184783E-3</v>
      </c>
      <c r="N30" s="143">
        <f t="shared" si="2"/>
        <v>2.297490231439725E-2</v>
      </c>
      <c r="O30" s="143">
        <f>H30/G30-1</f>
        <v>3.0116610044991443E-2</v>
      </c>
      <c r="P30" s="169">
        <f t="shared" si="3"/>
        <v>0.11430047078921768</v>
      </c>
    </row>
    <row r="31" spans="1:16" x14ac:dyDescent="0.2">
      <c r="A31" s="61" t="s">
        <v>28</v>
      </c>
      <c r="B31" s="142">
        <f>VLOOKUP($A$2,'Table 7'!$A$5:$L$23,12,FALSE)</f>
        <v>550</v>
      </c>
      <c r="C31" s="142">
        <f>VLOOKUP($A$2,'Table 8'!$A$5:$L$23,12,FALSE)</f>
        <v>550</v>
      </c>
      <c r="D31" s="142">
        <f>VLOOKUP($A$2,'Table 9'!$A$5:$L$23,12,FALSE)</f>
        <v>550</v>
      </c>
      <c r="E31" s="142">
        <f>VLOOKUP($A$2,'Table 10'!$A$5:$L$23,12,FALSE)</f>
        <v>575</v>
      </c>
      <c r="F31" s="142">
        <f>VLOOKUP($A$2,'Table 11'!$A$5:$L$23,12,FALSE)</f>
        <v>580</v>
      </c>
      <c r="G31" s="142">
        <f>VLOOKUP($A$2,'Table 12'!$A$5:$L$23,12,FALSE)</f>
        <v>600</v>
      </c>
      <c r="H31" s="172">
        <f>VLOOKUP($A$2,'Table 13'!$A$5:$L$23,12,FALSE)</f>
        <v>625</v>
      </c>
      <c r="I31" s="140" t="s">
        <v>28</v>
      </c>
      <c r="J31" s="143">
        <f t="shared" si="2"/>
        <v>0</v>
      </c>
      <c r="K31" s="143">
        <f t="shared" si="2"/>
        <v>0</v>
      </c>
      <c r="L31" s="143">
        <f t="shared" si="2"/>
        <v>4.5454545454545414E-2</v>
      </c>
      <c r="M31" s="143">
        <f t="shared" si="2"/>
        <v>8.6956521739129933E-3</v>
      </c>
      <c r="N31" s="143">
        <f t="shared" si="2"/>
        <v>3.4482758620689724E-2</v>
      </c>
      <c r="O31" s="143">
        <f>H31/G31-1</f>
        <v>4.1666666666666741E-2</v>
      </c>
      <c r="P31" s="169">
        <f t="shared" si="3"/>
        <v>0.13636363636363646</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525</v>
      </c>
      <c r="C50" s="52">
        <f>VLOOKUP($A$2,'Table 8'!$A$26:$L$44,3,FALSE)</f>
        <v>550</v>
      </c>
      <c r="D50" s="52">
        <f>VLOOKUP($A$2,'Table 9'!$A$26:$L$44,3,FALSE)</f>
        <v>550</v>
      </c>
      <c r="E50" s="52">
        <f>VLOOKUP($A$2,'Table 10'!$A$26:$L$44,3,FALSE)</f>
        <v>550</v>
      </c>
      <c r="F50" s="52">
        <f>VLOOKUP($A$2,'Table 11'!$A$26:$L$44,3,FALSE)</f>
        <v>550</v>
      </c>
      <c r="G50" s="52">
        <f>VLOOKUP($A$2,'Table 12'!$A$26:$L$44,3,FALSE)</f>
        <v>550</v>
      </c>
      <c r="H50" s="53">
        <f>VLOOKUP($A$2,'Table 13'!$A$26:$L$44,3,FALSE)</f>
        <v>575</v>
      </c>
      <c r="I50" s="140" t="s">
        <v>25</v>
      </c>
      <c r="J50" s="64">
        <f t="shared" ref="J50:N53" si="4">C50/B50-1</f>
        <v>4.7619047619047672E-2</v>
      </c>
      <c r="K50" s="64">
        <f t="shared" si="4"/>
        <v>0</v>
      </c>
      <c r="L50" s="64">
        <f t="shared" si="4"/>
        <v>0</v>
      </c>
      <c r="M50" s="64">
        <f t="shared" si="4"/>
        <v>0</v>
      </c>
      <c r="N50" s="64">
        <f t="shared" si="4"/>
        <v>0</v>
      </c>
      <c r="O50" s="64">
        <f>H50/G50-1</f>
        <v>4.5454545454545414E-2</v>
      </c>
      <c r="P50" s="119">
        <f>H50/B50-1</f>
        <v>9.5238095238095344E-2</v>
      </c>
    </row>
    <row r="51" spans="1:16" x14ac:dyDescent="0.2">
      <c r="A51" s="61" t="s">
        <v>26</v>
      </c>
      <c r="B51" s="52">
        <f>VLOOKUP($A$2,'Table 7'!$A$26:$L$44,4,FALSE)</f>
        <v>600</v>
      </c>
      <c r="C51" s="52">
        <f>VLOOKUP($A$2,'Table 8'!$A$26:$L$44,4,FALSE)</f>
        <v>625</v>
      </c>
      <c r="D51" s="52">
        <f>VLOOKUP($A$2,'Table 9'!$A$26:$L$44,4,FALSE)</f>
        <v>620</v>
      </c>
      <c r="E51" s="52">
        <f>VLOOKUP($A$2,'Table 10'!$A$26:$L$44,4,FALSE)</f>
        <v>600</v>
      </c>
      <c r="F51" s="52">
        <f>VLOOKUP($A$2,'Table 11'!$A$26:$L$44,4,FALSE)</f>
        <v>600</v>
      </c>
      <c r="G51" s="52">
        <f>VLOOKUP($A$2,'Table 12'!$A$26:$L$44,4,FALSE)</f>
        <v>650</v>
      </c>
      <c r="H51" s="53">
        <f>VLOOKUP($A$2,'Table 13'!$A$26:$L$44,4,FALSE)</f>
        <v>650</v>
      </c>
      <c r="I51" s="140" t="s">
        <v>26</v>
      </c>
      <c r="J51" s="64">
        <f t="shared" si="4"/>
        <v>4.1666666666666741E-2</v>
      </c>
      <c r="K51" s="64">
        <f t="shared" si="4"/>
        <v>-8.0000000000000071E-3</v>
      </c>
      <c r="L51" s="64">
        <f t="shared" si="4"/>
        <v>-3.2258064516129004E-2</v>
      </c>
      <c r="M51" s="64">
        <f t="shared" si="4"/>
        <v>0</v>
      </c>
      <c r="N51" s="64">
        <f t="shared" si="4"/>
        <v>8.3333333333333259E-2</v>
      </c>
      <c r="O51" s="64">
        <f>H51/G51-1</f>
        <v>0</v>
      </c>
      <c r="P51" s="119">
        <f t="shared" ref="P51:P53" si="5">H51/B51-1</f>
        <v>8.3333333333333259E-2</v>
      </c>
    </row>
    <row r="52" spans="1:16" x14ac:dyDescent="0.2">
      <c r="A52" s="62" t="s">
        <v>27</v>
      </c>
      <c r="B52" s="52">
        <f>VLOOKUP($A$2,'Table 7'!$A$26:$L$44,5,FALSE)</f>
        <v>594.77</v>
      </c>
      <c r="C52" s="52">
        <f>VLOOKUP($A$2,'Table 8'!$A$26:$L$44,5,FALSE)</f>
        <v>619.54</v>
      </c>
      <c r="D52" s="52">
        <f>VLOOKUP($A$2,'Table 9'!$A$26:$L$44,5,FALSE)</f>
        <v>623.1</v>
      </c>
      <c r="E52" s="52">
        <f>VLOOKUP($A$2,'Table 10'!$A$26:$L$44,5,FALSE)</f>
        <v>620.37</v>
      </c>
      <c r="F52" s="52">
        <f>VLOOKUP($A$2,'Table 11'!$A$26:$L$44,5,FALSE)</f>
        <v>625.22</v>
      </c>
      <c r="G52" s="52">
        <f>VLOOKUP($A$2,'Table 12'!$A$26:$L$44,5,FALSE)</f>
        <v>652.25</v>
      </c>
      <c r="H52" s="53">
        <f>VLOOKUP($A$2,'Table 13'!$A$26:$L$44,5,FALSE)</f>
        <v>671.75</v>
      </c>
      <c r="I52" s="171" t="s">
        <v>27</v>
      </c>
      <c r="J52" s="64">
        <f t="shared" si="4"/>
        <v>4.1646350690182743E-2</v>
      </c>
      <c r="K52" s="64">
        <f t="shared" si="4"/>
        <v>5.7461987926528124E-3</v>
      </c>
      <c r="L52" s="64">
        <f t="shared" si="4"/>
        <v>-4.3813192103996368E-3</v>
      </c>
      <c r="M52" s="64">
        <f t="shared" si="4"/>
        <v>7.8179151151731574E-3</v>
      </c>
      <c r="N52" s="64">
        <f t="shared" si="4"/>
        <v>4.323278206071457E-2</v>
      </c>
      <c r="O52" s="64">
        <f>H52/G52-1</f>
        <v>2.9896512073591452E-2</v>
      </c>
      <c r="P52" s="119">
        <f t="shared" si="5"/>
        <v>0.12942818232257847</v>
      </c>
    </row>
    <row r="53" spans="1:16" x14ac:dyDescent="0.2">
      <c r="A53" s="61" t="s">
        <v>28</v>
      </c>
      <c r="B53" s="52">
        <f>VLOOKUP($A$2,'Table 7'!$A$26:$L$44,6,FALSE)</f>
        <v>650</v>
      </c>
      <c r="C53" s="52">
        <f>VLOOKUP($A$2,'Table 8'!$A$26:$L$44,6,FALSE)</f>
        <v>695</v>
      </c>
      <c r="D53" s="52">
        <f>VLOOKUP($A$2,'Table 9'!$A$26:$L$44,6,FALSE)</f>
        <v>695</v>
      </c>
      <c r="E53" s="52">
        <f>VLOOKUP($A$2,'Table 10'!$A$26:$L$44,6,FALSE)</f>
        <v>695</v>
      </c>
      <c r="F53" s="52">
        <f>VLOOKUP($A$2,'Table 11'!$A$26:$L$44,6,FALSE)</f>
        <v>700</v>
      </c>
      <c r="G53" s="52">
        <f>VLOOKUP($A$2,'Table 12'!$A$26:$L$44,6,FALSE)</f>
        <v>750</v>
      </c>
      <c r="H53" s="53">
        <f>VLOOKUP($A$2,'Table 13'!$A$26:$L$44,6,FALSE)</f>
        <v>765</v>
      </c>
      <c r="I53" s="140" t="s">
        <v>28</v>
      </c>
      <c r="J53" s="64">
        <f t="shared" si="4"/>
        <v>6.9230769230769207E-2</v>
      </c>
      <c r="K53" s="64">
        <f t="shared" si="4"/>
        <v>0</v>
      </c>
      <c r="L53" s="64">
        <f t="shared" si="4"/>
        <v>0</v>
      </c>
      <c r="M53" s="64">
        <f t="shared" si="4"/>
        <v>7.194244604316502E-3</v>
      </c>
      <c r="N53" s="64">
        <f t="shared" si="4"/>
        <v>7.1428571428571397E-2</v>
      </c>
      <c r="O53" s="64">
        <f>H53/G53-1</f>
        <v>2.0000000000000018E-2</v>
      </c>
      <c r="P53" s="119">
        <f t="shared" si="5"/>
        <v>0.17692307692307696</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650</v>
      </c>
      <c r="C72" s="52">
        <f>VLOOKUP($A$2,'Table 8'!$A$26:$L$44,9,FALSE)</f>
        <v>650</v>
      </c>
      <c r="D72" s="52">
        <f>VLOOKUP($A$2,'Table 9'!$A$26:$L$44,9,FALSE)</f>
        <v>650</v>
      </c>
      <c r="E72" s="52">
        <f>VLOOKUP($A$2,'Table 10'!$A$26:$L$44,9,FALSE)</f>
        <v>650</v>
      </c>
      <c r="F72" s="52">
        <f>VLOOKUP($A$2,'Table 11'!$A$26:$L$44,9,FALSE)</f>
        <v>675</v>
      </c>
      <c r="G72" s="52">
        <f>VLOOKUP($A$2,'Table 12'!$A$26:$L$44,9,FALSE)</f>
        <v>695</v>
      </c>
      <c r="H72" s="53">
        <f>VLOOKUP($A$2,'Table 13'!$A$26:$L$44,9,FALSE)</f>
        <v>695</v>
      </c>
      <c r="I72" s="140" t="s">
        <v>25</v>
      </c>
      <c r="J72" s="64">
        <f t="shared" ref="J72:O75" si="6">C72/B72-1</f>
        <v>0</v>
      </c>
      <c r="K72" s="64">
        <f t="shared" si="6"/>
        <v>0</v>
      </c>
      <c r="L72" s="64">
        <f t="shared" si="6"/>
        <v>0</v>
      </c>
      <c r="M72" s="64">
        <f t="shared" si="6"/>
        <v>3.8461538461538547E-2</v>
      </c>
      <c r="N72" s="64">
        <f t="shared" si="6"/>
        <v>2.9629629629629672E-2</v>
      </c>
      <c r="O72" s="64">
        <f>H72/G72-1</f>
        <v>0</v>
      </c>
      <c r="P72" s="119">
        <f>H72/B72-1</f>
        <v>6.9230769230769207E-2</v>
      </c>
    </row>
    <row r="73" spans="1:23" x14ac:dyDescent="0.2">
      <c r="A73" s="61" t="s">
        <v>26</v>
      </c>
      <c r="B73" s="52">
        <f>VLOOKUP($A$2,'Table 7'!$A$26:$L$44,10,FALSE)</f>
        <v>775</v>
      </c>
      <c r="C73" s="52">
        <f>VLOOKUP($A$2,'Table 8'!$A$26:$L$44,10,FALSE)</f>
        <v>750</v>
      </c>
      <c r="D73" s="52">
        <f>VLOOKUP($A$2,'Table 9'!$A$26:$L$44,10,FALSE)</f>
        <v>750</v>
      </c>
      <c r="E73" s="52">
        <f>VLOOKUP($A$2,'Table 10'!$A$26:$L$44,10,FALSE)</f>
        <v>750</v>
      </c>
      <c r="F73" s="52">
        <f>VLOOKUP($A$2,'Table 11'!$A$26:$L$44,10,FALSE)</f>
        <v>750</v>
      </c>
      <c r="G73" s="52">
        <f>VLOOKUP($A$2,'Table 12'!$A$26:$L$44,10,FALSE)</f>
        <v>795</v>
      </c>
      <c r="H73" s="53">
        <f>VLOOKUP($A$2,'Table 13'!$A$26:$L$44,10,FALSE)</f>
        <v>812.5</v>
      </c>
      <c r="I73" s="140" t="s">
        <v>26</v>
      </c>
      <c r="J73" s="64">
        <f t="shared" si="6"/>
        <v>-3.2258064516129004E-2</v>
      </c>
      <c r="K73" s="64">
        <f t="shared" si="6"/>
        <v>0</v>
      </c>
      <c r="L73" s="64">
        <f t="shared" si="6"/>
        <v>0</v>
      </c>
      <c r="M73" s="64">
        <f t="shared" si="6"/>
        <v>0</v>
      </c>
      <c r="N73" s="64">
        <f t="shared" si="6"/>
        <v>6.0000000000000053E-2</v>
      </c>
      <c r="O73" s="64">
        <f t="shared" si="6"/>
        <v>2.2012578616352307E-2</v>
      </c>
      <c r="P73" s="119">
        <f t="shared" ref="P73:P75" si="7">H73/B73-1</f>
        <v>4.8387096774193505E-2</v>
      </c>
      <c r="R73" s="136"/>
      <c r="S73" s="136"/>
      <c r="T73" s="136"/>
      <c r="U73" s="136"/>
      <c r="V73" s="136"/>
      <c r="W73" s="136"/>
    </row>
    <row r="74" spans="1:23" x14ac:dyDescent="0.2">
      <c r="A74" s="62" t="s">
        <v>27</v>
      </c>
      <c r="B74" s="52">
        <f>VLOOKUP($A$2,'Table 7'!$A$26:$L$44,11,FALSE)</f>
        <v>750.68</v>
      </c>
      <c r="C74" s="52">
        <f>VLOOKUP($A$2,'Table 8'!$A$26:$L$44,11,FALSE)</f>
        <v>745.16</v>
      </c>
      <c r="D74" s="52">
        <f>VLOOKUP($A$2,'Table 9'!$A$26:$L$44,11,FALSE)</f>
        <v>755.01</v>
      </c>
      <c r="E74" s="52">
        <f>VLOOKUP($A$2,'Table 10'!$A$26:$L$44,11,FALSE)</f>
        <v>748.89</v>
      </c>
      <c r="F74" s="52">
        <f>VLOOKUP($A$2,'Table 11'!$A$26:$L$44,11,FALSE)</f>
        <v>761.79</v>
      </c>
      <c r="G74" s="52">
        <f>VLOOKUP($A$2,'Table 12'!$A$26:$L$44,11,FALSE)</f>
        <v>814.1</v>
      </c>
      <c r="H74" s="53">
        <f>VLOOKUP($A$2,'Table 13'!$A$26:$L$44,11,FALSE)</f>
        <v>822.47</v>
      </c>
      <c r="I74" s="171" t="s">
        <v>27</v>
      </c>
      <c r="J74" s="64">
        <f t="shared" si="6"/>
        <v>-7.3533329780998136E-3</v>
      </c>
      <c r="K74" s="64">
        <f t="shared" si="6"/>
        <v>1.3218637608030548E-2</v>
      </c>
      <c r="L74" s="64">
        <f t="shared" si="6"/>
        <v>-8.1058529026105663E-3</v>
      </c>
      <c r="M74" s="64">
        <f t="shared" si="6"/>
        <v>1.7225493730721464E-2</v>
      </c>
      <c r="N74" s="64">
        <f t="shared" si="6"/>
        <v>6.8667217999711205E-2</v>
      </c>
      <c r="O74" s="64">
        <f t="shared" si="6"/>
        <v>1.0281292224542549E-2</v>
      </c>
      <c r="P74" s="119">
        <f t="shared" si="7"/>
        <v>9.5633292481483556E-2</v>
      </c>
    </row>
    <row r="75" spans="1:23" x14ac:dyDescent="0.2">
      <c r="A75" s="61" t="s">
        <v>28</v>
      </c>
      <c r="B75" s="52">
        <f>VLOOKUP($A$2,'Table 7'!$A$26:$L$44,12,FALSE)</f>
        <v>850</v>
      </c>
      <c r="C75" s="52">
        <f>VLOOKUP($A$2,'Table 8'!$A$26:$L$44,12,FALSE)</f>
        <v>825</v>
      </c>
      <c r="D75" s="52">
        <f>VLOOKUP($A$2,'Table 9'!$A$26:$L$44,12,FALSE)</f>
        <v>850</v>
      </c>
      <c r="E75" s="52">
        <f>VLOOKUP($A$2,'Table 10'!$A$26:$L$44,12,FALSE)</f>
        <v>850</v>
      </c>
      <c r="F75" s="52">
        <f>VLOOKUP($A$2,'Table 11'!$A$26:$L$44,12,FALSE)</f>
        <v>850</v>
      </c>
      <c r="G75" s="52">
        <f>VLOOKUP($A$2,'Table 12'!$A$26:$L$44,12,FALSE)</f>
        <v>900</v>
      </c>
      <c r="H75" s="53">
        <f>VLOOKUP($A$2,'Table 13'!$A$26:$L$44,12,FALSE)</f>
        <v>950</v>
      </c>
      <c r="I75" s="140" t="s">
        <v>28</v>
      </c>
      <c r="J75" s="64">
        <f t="shared" si="6"/>
        <v>-2.9411764705882359E-2</v>
      </c>
      <c r="K75" s="64">
        <f t="shared" si="6"/>
        <v>3.0303030303030276E-2</v>
      </c>
      <c r="L75" s="64">
        <f t="shared" si="6"/>
        <v>0</v>
      </c>
      <c r="M75" s="64">
        <f t="shared" si="6"/>
        <v>0</v>
      </c>
      <c r="N75" s="64">
        <f t="shared" si="6"/>
        <v>5.8823529411764719E-2</v>
      </c>
      <c r="O75" s="64">
        <f t="shared" si="6"/>
        <v>5.555555555555558E-2</v>
      </c>
      <c r="P75" s="119">
        <f t="shared" si="7"/>
        <v>0.11764705882352944</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255</v>
      </c>
      <c r="C94" s="52">
        <f>VLOOKUP($A$2,'Table 8'!$A$47:$F$65,3,FALSE)</f>
        <v>258.27</v>
      </c>
      <c r="D94" s="52">
        <f>VLOOKUP($A$2,'Table 9'!$A$47:$F$65,3,FALSE)</f>
        <v>250</v>
      </c>
      <c r="E94" s="52">
        <f>VLOOKUP($A$2,'Table 10'!$A$47:$F$65,3,FALSE)</f>
        <v>250</v>
      </c>
      <c r="F94" s="52">
        <f>VLOOKUP($A$2,'Table 11'!$A$47:$F$65,3,FALSE)</f>
        <v>253.33</v>
      </c>
      <c r="G94" s="52">
        <f>VLOOKUP($A$2,'Table 12'!$A$47:$F$65,3,FALSE)</f>
        <v>270</v>
      </c>
      <c r="H94" s="53">
        <f>VLOOKUP($A$2,'Table 13'!$A$47:$F$65,3,FALSE)</f>
        <v>275.89</v>
      </c>
      <c r="I94" s="140" t="s">
        <v>25</v>
      </c>
      <c r="J94" s="64">
        <f t="shared" ref="J94:O97" si="8">C94/B94-1</f>
        <v>1.2823529411764678E-2</v>
      </c>
      <c r="K94" s="64">
        <f t="shared" si="8"/>
        <v>-3.2020753475045405E-2</v>
      </c>
      <c r="L94" s="64">
        <f t="shared" si="8"/>
        <v>0</v>
      </c>
      <c r="M94" s="64">
        <f t="shared" si="8"/>
        <v>1.3319999999999999E-2</v>
      </c>
      <c r="N94" s="64">
        <f t="shared" si="8"/>
        <v>6.5803497414439693E-2</v>
      </c>
      <c r="O94" s="64">
        <f>H94/G94-1</f>
        <v>2.1814814814814731E-2</v>
      </c>
      <c r="P94" s="119">
        <f>H94/B94-1</f>
        <v>8.1921568627451036E-2</v>
      </c>
    </row>
    <row r="95" spans="1:16" x14ac:dyDescent="0.2">
      <c r="A95" s="61" t="s">
        <v>26</v>
      </c>
      <c r="B95" s="52">
        <f>VLOOKUP($A$2,'Table 7'!$A$47:$F$65,4,FALSE)</f>
        <v>285</v>
      </c>
      <c r="C95" s="52">
        <f>VLOOKUP($A$2,'Table 8'!$A$47:$F$65,4,FALSE)</f>
        <v>285</v>
      </c>
      <c r="D95" s="52">
        <f>VLOOKUP($A$2,'Table 9'!$A$47:$F$65,4,FALSE)</f>
        <v>275</v>
      </c>
      <c r="E95" s="52">
        <f>VLOOKUP($A$2,'Table 10'!$A$47:$F$65,4,FALSE)</f>
        <v>285.33999999999997</v>
      </c>
      <c r="F95" s="52">
        <f>VLOOKUP($A$2,'Table 11'!$A$47:$F$65,4,FALSE)</f>
        <v>290</v>
      </c>
      <c r="G95" s="52">
        <f>VLOOKUP($A$2,'Table 12'!$A$47:$F$65,4,FALSE)</f>
        <v>300</v>
      </c>
      <c r="H95" s="53">
        <f>VLOOKUP($A$2,'Table 13'!$A$47:$F$65,4,FALSE)</f>
        <v>306.39999999999998</v>
      </c>
      <c r="I95" s="140" t="s">
        <v>26</v>
      </c>
      <c r="J95" s="64">
        <f t="shared" si="8"/>
        <v>0</v>
      </c>
      <c r="K95" s="64">
        <f t="shared" si="8"/>
        <v>-3.5087719298245612E-2</v>
      </c>
      <c r="L95" s="64">
        <f t="shared" si="8"/>
        <v>3.7599999999999856E-2</v>
      </c>
      <c r="M95" s="64">
        <f t="shared" si="8"/>
        <v>1.6331394126305465E-2</v>
      </c>
      <c r="N95" s="64">
        <f t="shared" si="8"/>
        <v>3.4482758620689724E-2</v>
      </c>
      <c r="O95" s="64">
        <f t="shared" si="8"/>
        <v>2.1333333333333204E-2</v>
      </c>
      <c r="P95" s="119">
        <f t="shared" ref="P95:P97" si="9">H95/B95-1</f>
        <v>7.5087719298245537E-2</v>
      </c>
    </row>
    <row r="96" spans="1:16" x14ac:dyDescent="0.2">
      <c r="A96" s="62" t="s">
        <v>27</v>
      </c>
      <c r="B96" s="52">
        <f>VLOOKUP($A$2,'Table 7'!$A$47:$F$65,5,FALSE)</f>
        <v>287.37</v>
      </c>
      <c r="C96" s="52">
        <f>VLOOKUP($A$2,'Table 8'!$A$47:$F$65,5,FALSE)</f>
        <v>289.49</v>
      </c>
      <c r="D96" s="52">
        <f>VLOOKUP($A$2,'Table 9'!$A$47:$F$65,5,FALSE)</f>
        <v>279.29000000000002</v>
      </c>
      <c r="E96" s="52">
        <f>VLOOKUP($A$2,'Table 10'!$A$47:$F$65,5,FALSE)</f>
        <v>317.58999999999997</v>
      </c>
      <c r="F96" s="52">
        <f>VLOOKUP($A$2,'Table 11'!$A$47:$F$65,5,FALSE)</f>
        <v>290.83</v>
      </c>
      <c r="G96" s="52">
        <f>VLOOKUP($A$2,'Table 12'!$A$47:$F$65,5,FALSE)</f>
        <v>315.31</v>
      </c>
      <c r="H96" s="53">
        <f>VLOOKUP($A$2,'Table 13'!$A$47:$F$65,5,FALSE)</f>
        <v>319.81</v>
      </c>
      <c r="I96" s="171" t="s">
        <v>27</v>
      </c>
      <c r="J96" s="64">
        <f t="shared" si="8"/>
        <v>7.3772488429550975E-3</v>
      </c>
      <c r="K96" s="64">
        <f t="shared" si="8"/>
        <v>-3.5234377698711516E-2</v>
      </c>
      <c r="L96" s="64">
        <f t="shared" si="8"/>
        <v>0.137133445522575</v>
      </c>
      <c r="M96" s="64">
        <f t="shared" si="8"/>
        <v>-8.4259579961585618E-2</v>
      </c>
      <c r="N96" s="64">
        <f t="shared" si="8"/>
        <v>8.4172884502974332E-2</v>
      </c>
      <c r="O96" s="64">
        <f t="shared" si="8"/>
        <v>1.4271669150994315E-2</v>
      </c>
      <c r="P96" s="119">
        <f t="shared" si="9"/>
        <v>0.11288582663465219</v>
      </c>
    </row>
    <row r="97" spans="1:16" x14ac:dyDescent="0.2">
      <c r="A97" s="61" t="s">
        <v>28</v>
      </c>
      <c r="B97" s="52">
        <f>VLOOKUP($A$2,'Table 7'!$A$47:$F$65,6,FALSE)</f>
        <v>310</v>
      </c>
      <c r="C97" s="52">
        <f>VLOOKUP($A$2,'Table 8'!$A$47:$F$65,6,FALSE)</f>
        <v>320</v>
      </c>
      <c r="D97" s="52">
        <f>VLOOKUP($A$2,'Table 9'!$A$47:$F$65,6,FALSE)</f>
        <v>300</v>
      </c>
      <c r="E97" s="52">
        <f>VLOOKUP($A$2,'Table 10'!$A$47:$F$65,6,FALSE)</f>
        <v>311.67</v>
      </c>
      <c r="F97" s="52">
        <f>VLOOKUP($A$2,'Table 11'!$A$47:$F$65,6,FALSE)</f>
        <v>318.33</v>
      </c>
      <c r="G97" s="52">
        <f>VLOOKUP($A$2,'Table 12'!$A$47:$F$65,6,FALSE)</f>
        <v>334.52</v>
      </c>
      <c r="H97" s="53">
        <f>VLOOKUP($A$2,'Table 13'!$A$47:$F$65,6,FALSE)</f>
        <v>350</v>
      </c>
      <c r="I97" s="140" t="s">
        <v>28</v>
      </c>
      <c r="J97" s="64">
        <f t="shared" si="8"/>
        <v>3.2258064516129004E-2</v>
      </c>
      <c r="K97" s="64">
        <f t="shared" si="8"/>
        <v>-6.25E-2</v>
      </c>
      <c r="L97" s="64">
        <f t="shared" si="8"/>
        <v>3.8900000000000157E-2</v>
      </c>
      <c r="M97" s="64">
        <f t="shared" si="8"/>
        <v>2.1368755414380436E-2</v>
      </c>
      <c r="N97" s="64">
        <f t="shared" si="8"/>
        <v>5.0859171300223105E-2</v>
      </c>
      <c r="O97" s="64">
        <f t="shared" si="8"/>
        <v>4.6275260074136071E-2</v>
      </c>
      <c r="P97" s="119">
        <f t="shared" si="9"/>
        <v>0.12903225806451624</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287.37</v>
      </c>
      <c r="C118" s="52">
        <f t="shared" si="10"/>
        <v>289.49</v>
      </c>
      <c r="D118" s="52">
        <f t="shared" si="10"/>
        <v>279.29000000000002</v>
      </c>
      <c r="E118" s="52">
        <f t="shared" si="10"/>
        <v>317.58999999999997</v>
      </c>
      <c r="F118" s="52">
        <f t="shared" si="10"/>
        <v>290.83</v>
      </c>
      <c r="G118" s="52">
        <f t="shared" si="10"/>
        <v>315.31</v>
      </c>
      <c r="H118" s="52">
        <f t="shared" si="10"/>
        <v>319.81</v>
      </c>
      <c r="I118" s="16" t="s">
        <v>57</v>
      </c>
      <c r="J118" s="52">
        <f t="shared" ref="J118:N118" si="11">B95</f>
        <v>285</v>
      </c>
      <c r="K118" s="52">
        <f t="shared" si="11"/>
        <v>285</v>
      </c>
      <c r="L118" s="52">
        <f t="shared" si="11"/>
        <v>275</v>
      </c>
      <c r="M118" s="52">
        <f t="shared" si="11"/>
        <v>285.33999999999997</v>
      </c>
      <c r="N118" s="52">
        <f t="shared" si="11"/>
        <v>290</v>
      </c>
      <c r="O118" s="52">
        <f>G95</f>
        <v>300</v>
      </c>
      <c r="P118" s="53">
        <f>H95</f>
        <v>306.39999999999998</v>
      </c>
    </row>
    <row r="119" spans="1:16" x14ac:dyDescent="0.2">
      <c r="A119" s="13" t="s">
        <v>53</v>
      </c>
      <c r="B119" s="52">
        <f t="shared" ref="B119:H119" si="12">B8</f>
        <v>415.01</v>
      </c>
      <c r="C119" s="52">
        <f t="shared" si="12"/>
        <v>419.9</v>
      </c>
      <c r="D119" s="52">
        <f t="shared" si="12"/>
        <v>424.36</v>
      </c>
      <c r="E119" s="52">
        <f t="shared" si="12"/>
        <v>430.75</v>
      </c>
      <c r="F119" s="52">
        <f t="shared" si="12"/>
        <v>439.51</v>
      </c>
      <c r="G119" s="52">
        <f t="shared" si="12"/>
        <v>449.77</v>
      </c>
      <c r="H119" s="52">
        <f t="shared" si="12"/>
        <v>460.5</v>
      </c>
      <c r="I119" s="16" t="s">
        <v>53</v>
      </c>
      <c r="J119" s="52">
        <f t="shared" ref="J119:N119" si="13">B7</f>
        <v>420</v>
      </c>
      <c r="K119" s="52">
        <f t="shared" si="13"/>
        <v>420</v>
      </c>
      <c r="L119" s="52">
        <f t="shared" si="13"/>
        <v>425</v>
      </c>
      <c r="M119" s="52">
        <f t="shared" si="13"/>
        <v>430</v>
      </c>
      <c r="N119" s="52">
        <f t="shared" si="13"/>
        <v>445</v>
      </c>
      <c r="O119" s="52">
        <f>G7</f>
        <v>450</v>
      </c>
      <c r="P119" s="53">
        <f>H7</f>
        <v>470</v>
      </c>
    </row>
    <row r="120" spans="1:16" x14ac:dyDescent="0.2">
      <c r="A120" s="13" t="s">
        <v>54</v>
      </c>
      <c r="B120" s="52">
        <f t="shared" ref="B120:H120" si="14">B30</f>
        <v>503.41</v>
      </c>
      <c r="C120" s="52">
        <f t="shared" si="14"/>
        <v>513.76</v>
      </c>
      <c r="D120" s="52">
        <f t="shared" si="14"/>
        <v>516.38</v>
      </c>
      <c r="E120" s="52">
        <f t="shared" si="14"/>
        <v>527.24</v>
      </c>
      <c r="F120" s="52">
        <f t="shared" si="14"/>
        <v>532.32000000000005</v>
      </c>
      <c r="G120" s="52">
        <f t="shared" si="14"/>
        <v>544.54999999999995</v>
      </c>
      <c r="H120" s="52">
        <f t="shared" si="14"/>
        <v>560.95000000000005</v>
      </c>
      <c r="I120" s="16" t="s">
        <v>54</v>
      </c>
      <c r="J120" s="52">
        <f t="shared" ref="J120:N120" si="15">B29</f>
        <v>500</v>
      </c>
      <c r="K120" s="52">
        <f t="shared" si="15"/>
        <v>500</v>
      </c>
      <c r="L120" s="52">
        <f t="shared" si="15"/>
        <v>500</v>
      </c>
      <c r="M120" s="52">
        <f t="shared" si="15"/>
        <v>525</v>
      </c>
      <c r="N120" s="52">
        <f t="shared" si="15"/>
        <v>525</v>
      </c>
      <c r="O120" s="52">
        <f>G29</f>
        <v>550</v>
      </c>
      <c r="P120" s="53">
        <f>H29</f>
        <v>550</v>
      </c>
    </row>
    <row r="121" spans="1:16" x14ac:dyDescent="0.2">
      <c r="A121" s="13" t="s">
        <v>55</v>
      </c>
      <c r="B121" s="52">
        <f t="shared" ref="B121:H121" si="16">B52</f>
        <v>594.77</v>
      </c>
      <c r="C121" s="52">
        <f t="shared" si="16"/>
        <v>619.54</v>
      </c>
      <c r="D121" s="52">
        <f t="shared" si="16"/>
        <v>623.1</v>
      </c>
      <c r="E121" s="52">
        <f t="shared" si="16"/>
        <v>620.37</v>
      </c>
      <c r="F121" s="52">
        <f t="shared" si="16"/>
        <v>625.22</v>
      </c>
      <c r="G121" s="52">
        <f t="shared" si="16"/>
        <v>652.25</v>
      </c>
      <c r="H121" s="52">
        <f t="shared" si="16"/>
        <v>671.75</v>
      </c>
      <c r="I121" s="16" t="s">
        <v>55</v>
      </c>
      <c r="J121" s="52">
        <f t="shared" ref="J121:N121" si="17">B51</f>
        <v>600</v>
      </c>
      <c r="K121" s="52">
        <f t="shared" si="17"/>
        <v>625</v>
      </c>
      <c r="L121" s="52">
        <f t="shared" si="17"/>
        <v>620</v>
      </c>
      <c r="M121" s="52">
        <f t="shared" si="17"/>
        <v>600</v>
      </c>
      <c r="N121" s="52">
        <f t="shared" si="17"/>
        <v>600</v>
      </c>
      <c r="O121" s="52">
        <f>G51</f>
        <v>650</v>
      </c>
      <c r="P121" s="53">
        <f>H51</f>
        <v>650</v>
      </c>
    </row>
    <row r="122" spans="1:16" x14ac:dyDescent="0.2">
      <c r="A122" s="13" t="s">
        <v>56</v>
      </c>
      <c r="B122" s="52">
        <f t="shared" ref="B122:H122" si="18">B74</f>
        <v>750.68</v>
      </c>
      <c r="C122" s="52">
        <f t="shared" si="18"/>
        <v>745.16</v>
      </c>
      <c r="D122" s="52">
        <f t="shared" si="18"/>
        <v>755.01</v>
      </c>
      <c r="E122" s="52">
        <f t="shared" si="18"/>
        <v>748.89</v>
      </c>
      <c r="F122" s="52">
        <f t="shared" si="18"/>
        <v>761.79</v>
      </c>
      <c r="G122" s="52">
        <f t="shared" si="18"/>
        <v>814.1</v>
      </c>
      <c r="H122" s="52">
        <f t="shared" si="18"/>
        <v>822.47</v>
      </c>
      <c r="I122" s="16" t="s">
        <v>56</v>
      </c>
      <c r="J122" s="52">
        <f t="shared" ref="J122:N122" si="19">B73</f>
        <v>775</v>
      </c>
      <c r="K122" s="52">
        <f t="shared" si="19"/>
        <v>750</v>
      </c>
      <c r="L122" s="52">
        <f t="shared" si="19"/>
        <v>750</v>
      </c>
      <c r="M122" s="52">
        <f t="shared" si="19"/>
        <v>750</v>
      </c>
      <c r="N122" s="52">
        <f t="shared" si="19"/>
        <v>750</v>
      </c>
      <c r="O122" s="52">
        <f>G73</f>
        <v>795</v>
      </c>
      <c r="P122" s="53">
        <f>H73</f>
        <v>812.5</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175</v>
      </c>
      <c r="C142" s="52">
        <f>VLOOKUP($A$2,'Table 8'!$A$5:$L$23,2,FALSE)</f>
        <v>244</v>
      </c>
      <c r="D142" s="52">
        <f>VLOOKUP($A$2,'Table 9'!$A$5:$L$23,2,FALSE)</f>
        <v>257</v>
      </c>
      <c r="E142" s="52">
        <f>VLOOKUP($A$2,'Table 10'!$A$5:$L$23,2,FALSE)</f>
        <v>179</v>
      </c>
      <c r="F142" s="52">
        <f>VLOOKUP($A$2,'Table 11'!$A$5:$L$23,2,FALSE)</f>
        <v>236</v>
      </c>
      <c r="G142" s="52">
        <f>VLOOKUP($A$2,'Table 12'!$A$5:$L$23,2,FALSE)</f>
        <v>258</v>
      </c>
      <c r="H142" s="52">
        <f>VLOOKUP($A$2,'Table 13'!$A$5:$L$23,2,FALSE)</f>
        <v>269</v>
      </c>
      <c r="I142" s="16" t="s">
        <v>53</v>
      </c>
      <c r="J142" s="72">
        <f>B142/SUM(B$142:B$146)</f>
        <v>0.13059701492537312</v>
      </c>
      <c r="K142" s="72">
        <f t="shared" ref="K142:N146" si="20">C142/SUM(C$142:C$146)</f>
        <v>0.13578185865331108</v>
      </c>
      <c r="L142" s="72">
        <f t="shared" si="20"/>
        <v>0.1381720430107527</v>
      </c>
      <c r="M142" s="72">
        <f t="shared" si="20"/>
        <v>0.13220088626292467</v>
      </c>
      <c r="N142" s="72">
        <f t="shared" si="20"/>
        <v>0.14131736526946106</v>
      </c>
      <c r="O142" s="72">
        <f t="shared" ref="O142:P146" si="21">G142/SUM(G$142:G$146)</f>
        <v>0.15458358298382266</v>
      </c>
      <c r="P142" s="174">
        <f t="shared" si="21"/>
        <v>0.16312916919345058</v>
      </c>
    </row>
    <row r="143" spans="1:16" x14ac:dyDescent="0.2">
      <c r="A143" s="13" t="s">
        <v>54</v>
      </c>
      <c r="B143" s="52">
        <f>VLOOKUP($A$2,'Table 7'!$A$5:$L$23,8,FALSE)</f>
        <v>585</v>
      </c>
      <c r="C143" s="52">
        <f>VLOOKUP($A$2,'Table 8'!$A$5:$L$23,8,FALSE)</f>
        <v>783</v>
      </c>
      <c r="D143" s="52">
        <f>VLOOKUP($A$2,'Table 9'!$A$5:$L$23,8,FALSE)</f>
        <v>785</v>
      </c>
      <c r="E143" s="52">
        <f>VLOOKUP($A$2,'Table 10'!$A$5:$L$23,8,FALSE)</f>
        <v>566</v>
      </c>
      <c r="F143" s="52">
        <f>VLOOKUP($A$2,'Table 11'!$A$5:$L$23,8,FALSE)</f>
        <v>741</v>
      </c>
      <c r="G143" s="52">
        <f>VLOOKUP($A$2,'Table 12'!$A$5:$L$23,8,FALSE)</f>
        <v>734</v>
      </c>
      <c r="H143" s="52">
        <f>VLOOKUP($A$2,'Table 13'!$A$5:$L$23,8,FALSE)</f>
        <v>733</v>
      </c>
      <c r="I143" s="16" t="s">
        <v>54</v>
      </c>
      <c r="J143" s="72">
        <f>B143/SUM(B$142:B$146)</f>
        <v>0.43656716417910446</v>
      </c>
      <c r="K143" s="72">
        <f t="shared" si="20"/>
        <v>0.43572621035058429</v>
      </c>
      <c r="L143" s="72">
        <f t="shared" si="20"/>
        <v>0.42204301075268819</v>
      </c>
      <c r="M143" s="72">
        <f t="shared" si="20"/>
        <v>0.41802067946824223</v>
      </c>
      <c r="N143" s="72">
        <f t="shared" si="20"/>
        <v>0.44371257485029941</v>
      </c>
      <c r="O143" s="72">
        <f t="shared" si="21"/>
        <v>0.4397843019772319</v>
      </c>
      <c r="P143" s="174">
        <f t="shared" si="21"/>
        <v>0.44451182534869615</v>
      </c>
    </row>
    <row r="144" spans="1:16" x14ac:dyDescent="0.2">
      <c r="A144" s="13" t="s">
        <v>55</v>
      </c>
      <c r="B144" s="52">
        <f>VLOOKUP($A$2,'Table 7'!$A$26:$L$44,2,FALSE)</f>
        <v>362</v>
      </c>
      <c r="C144" s="52">
        <f>VLOOKUP($A$2,'Table 8'!$A$26:$L$44,2,FALSE)</f>
        <v>467</v>
      </c>
      <c r="D144" s="52">
        <f>VLOOKUP($A$2,'Table 9'!$A$26:$L$44,2,FALSE)</f>
        <v>491</v>
      </c>
      <c r="E144" s="52">
        <f>VLOOKUP($A$2,'Table 10'!$A$26:$L$44,2,FALSE)</f>
        <v>355</v>
      </c>
      <c r="F144" s="52">
        <f>VLOOKUP($A$2,'Table 11'!$A$26:$L$44,2,FALSE)</f>
        <v>436</v>
      </c>
      <c r="G144" s="52">
        <f>VLOOKUP($A$2,'Table 12'!$A$26:$L$44,2,FALSE)</f>
        <v>347</v>
      </c>
      <c r="H144" s="52">
        <f>VLOOKUP($A$2,'Table 13'!$A$26:$L$44,2,FALSE)</f>
        <v>361</v>
      </c>
      <c r="I144" s="16" t="s">
        <v>55</v>
      </c>
      <c r="J144" s="72">
        <f>B144/SUM(B$142:B$146)</f>
        <v>0.2701492537313433</v>
      </c>
      <c r="K144" s="72">
        <f t="shared" si="20"/>
        <v>0.25987757373400111</v>
      </c>
      <c r="L144" s="72">
        <f t="shared" si="20"/>
        <v>0.26397849462365591</v>
      </c>
      <c r="M144" s="72">
        <f t="shared" si="20"/>
        <v>0.26218611521418023</v>
      </c>
      <c r="N144" s="72">
        <f t="shared" si="20"/>
        <v>0.26107784431137726</v>
      </c>
      <c r="O144" s="72">
        <f t="shared" si="21"/>
        <v>0.20790892750149789</v>
      </c>
      <c r="P144" s="174">
        <f t="shared" si="21"/>
        <v>0.2189205579138872</v>
      </c>
    </row>
    <row r="145" spans="1:16" x14ac:dyDescent="0.2">
      <c r="A145" s="13" t="s">
        <v>56</v>
      </c>
      <c r="B145" s="52">
        <f>VLOOKUP($A$2,'Table 7'!$A$26:$L$44,8,FALSE)</f>
        <v>117</v>
      </c>
      <c r="C145" s="52">
        <f>VLOOKUP($A$2,'Table 8'!$A$26:$L$44,8,FALSE)</f>
        <v>170</v>
      </c>
      <c r="D145" s="52">
        <f>VLOOKUP($A$2,'Table 9'!$A$26:$L$44,8,FALSE)</f>
        <v>184</v>
      </c>
      <c r="E145" s="52">
        <f>VLOOKUP($A$2,'Table 10'!$A$26:$L$44,8,FALSE)</f>
        <v>128</v>
      </c>
      <c r="F145" s="52">
        <f>VLOOKUP($A$2,'Table 11'!$A$26:$L$44,8,FALSE)</f>
        <v>123</v>
      </c>
      <c r="G145" s="52">
        <f>VLOOKUP($A$2,'Table 12'!$A$26:$L$44,8,FALSE)</f>
        <v>129</v>
      </c>
      <c r="H145" s="52">
        <f>VLOOKUP($A$2,'Table 13'!$A$26:$L$44,8,FALSE)</f>
        <v>108</v>
      </c>
      <c r="I145" s="16" t="s">
        <v>56</v>
      </c>
      <c r="J145" s="72">
        <f>B145/SUM(B$142:B$146)</f>
        <v>8.7313432835820895E-2</v>
      </c>
      <c r="K145" s="72">
        <f t="shared" si="20"/>
        <v>9.4602114635503623E-2</v>
      </c>
      <c r="L145" s="72">
        <f t="shared" si="20"/>
        <v>9.8924731182795697E-2</v>
      </c>
      <c r="M145" s="72">
        <f t="shared" si="20"/>
        <v>9.4534711964549489E-2</v>
      </c>
      <c r="N145" s="72">
        <f t="shared" si="20"/>
        <v>7.3652694610778446E-2</v>
      </c>
      <c r="O145" s="72">
        <f t="shared" si="21"/>
        <v>7.729179149191133E-2</v>
      </c>
      <c r="P145" s="174">
        <f t="shared" si="21"/>
        <v>6.549423893268648E-2</v>
      </c>
    </row>
    <row r="146" spans="1:16" x14ac:dyDescent="0.2">
      <c r="A146" s="13" t="s">
        <v>57</v>
      </c>
      <c r="B146" s="52">
        <f>VLOOKUP($A$2,'Table 7'!$A$47:$L$65,2,FALSE)</f>
        <v>101</v>
      </c>
      <c r="C146" s="52">
        <f>VLOOKUP($A$2,'Table 8'!$A$47:$L$65,2,FALSE)</f>
        <v>133</v>
      </c>
      <c r="D146" s="52">
        <f>VLOOKUP($A$2,'Table 9'!$A$47:$L$65,2,FALSE)</f>
        <v>143</v>
      </c>
      <c r="E146" s="52">
        <f>VLOOKUP($A$2,'Table 10'!$A$47:$L$65,2,FALSE)</f>
        <v>126</v>
      </c>
      <c r="F146" s="52">
        <f>VLOOKUP($A$2,'Table 11'!$A$47:$L$65,2,FALSE)</f>
        <v>134</v>
      </c>
      <c r="G146" s="52">
        <f>VLOOKUP($A$2,'Table 12'!$A$47:$L$65,2,FALSE)</f>
        <v>201</v>
      </c>
      <c r="H146" s="52">
        <f>VLOOKUP($A$2,'Table 13'!$A$47:$L$65,2,FALSE)</f>
        <v>178</v>
      </c>
      <c r="I146" s="16" t="s">
        <v>57</v>
      </c>
      <c r="J146" s="72">
        <f>B146/SUM(B$142:B$146)</f>
        <v>7.537313432835821E-2</v>
      </c>
      <c r="K146" s="72">
        <f t="shared" si="20"/>
        <v>7.4012242626599889E-2</v>
      </c>
      <c r="L146" s="72">
        <f t="shared" si="20"/>
        <v>7.6881720430107534E-2</v>
      </c>
      <c r="M146" s="72">
        <f t="shared" si="20"/>
        <v>9.3057607090103397E-2</v>
      </c>
      <c r="N146" s="72">
        <f t="shared" si="20"/>
        <v>8.0239520958083829E-2</v>
      </c>
      <c r="O146" s="72">
        <f t="shared" si="21"/>
        <v>0.12043139604553625</v>
      </c>
      <c r="P146" s="174">
        <f t="shared" si="21"/>
        <v>0.10794420861127957</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41314"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41315"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41316"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41317"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A1:W162"/>
  <sheetViews>
    <sheetView topLeftCell="A37" zoomScaleNormal="100" workbookViewId="0">
      <selection activeCell="S139" sqref="S139"/>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15</v>
      </c>
      <c r="B2" s="281"/>
      <c r="C2" s="282"/>
      <c r="D2" s="184"/>
      <c r="E2" s="185"/>
      <c r="F2" s="185"/>
      <c r="G2" s="185"/>
      <c r="H2" s="185"/>
      <c r="I2" s="187">
        <f>ROUND(MIN(J6:P9,J28:P31,J50:P53,J72:P75,J94:P97)-0.01,2)</f>
        <v>-0.12</v>
      </c>
      <c r="J2" s="188">
        <f>ROUND(MAX(J6:P9,J28:P31,J50:P53,J72:P75,J94:P97)+0.01,2)</f>
        <v>0.3</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465</v>
      </c>
      <c r="C6" s="142">
        <f>VLOOKUP($A$2,'Table 8'!$A$5:$L$23,3,FALSE)</f>
        <v>480</v>
      </c>
      <c r="D6" s="142">
        <f>VLOOKUP($A$2,'Table 9'!$A$5:$L$23,3,FALSE)</f>
        <v>495</v>
      </c>
      <c r="E6" s="142">
        <f>VLOOKUP($A$2,'Table 10'!$A$5:$L$23,3,FALSE)</f>
        <v>495</v>
      </c>
      <c r="F6" s="142">
        <f>VLOOKUP($A$2,'Table 11'!$A$5:$L$23,3,FALSE)</f>
        <v>515</v>
      </c>
      <c r="G6" s="142">
        <f>VLOOKUP($A$2,'Table 12'!$A$5:$L$23,3,FALSE)</f>
        <v>550</v>
      </c>
      <c r="H6" s="142">
        <f>VLOOKUP($A$2,'Table 13'!$A$5:$L$23,3,FALSE)</f>
        <v>575</v>
      </c>
      <c r="I6" s="61" t="s">
        <v>25</v>
      </c>
      <c r="J6" s="143">
        <f t="shared" ref="J6:O9" si="0">C6/B6-1</f>
        <v>3.2258064516129004E-2</v>
      </c>
      <c r="K6" s="143">
        <f t="shared" si="0"/>
        <v>3.125E-2</v>
      </c>
      <c r="L6" s="143">
        <f t="shared" si="0"/>
        <v>0</v>
      </c>
      <c r="M6" s="143">
        <f t="shared" si="0"/>
        <v>4.0404040404040442E-2</v>
      </c>
      <c r="N6" s="143">
        <f t="shared" si="0"/>
        <v>6.7961165048543659E-2</v>
      </c>
      <c r="O6" s="143">
        <f>H6/G6-1</f>
        <v>4.5454545454545414E-2</v>
      </c>
      <c r="P6" s="169">
        <f>H6/B6-1</f>
        <v>0.23655913978494625</v>
      </c>
    </row>
    <row r="7" spans="1:16" x14ac:dyDescent="0.2">
      <c r="A7" s="61" t="s">
        <v>26</v>
      </c>
      <c r="B7" s="142">
        <f>VLOOKUP($A$2,'Table 7'!$A$5:$L$23,4,FALSE)</f>
        <v>500</v>
      </c>
      <c r="C7" s="142">
        <f>VLOOKUP($A$2,'Table 8'!$A$5:$L$23,4,FALSE)</f>
        <v>525</v>
      </c>
      <c r="D7" s="142">
        <f>VLOOKUP($A$2,'Table 9'!$A$5:$L$23,4,FALSE)</f>
        <v>525</v>
      </c>
      <c r="E7" s="142">
        <f>VLOOKUP($A$2,'Table 10'!$A$5:$L$23,4,FALSE)</f>
        <v>525</v>
      </c>
      <c r="F7" s="142">
        <f>VLOOKUP($A$2,'Table 11'!$A$5:$L$23,4,FALSE)</f>
        <v>550</v>
      </c>
      <c r="G7" s="142">
        <f>VLOOKUP($A$2,'Table 12'!$A$5:$L$23,4,FALSE)</f>
        <v>595</v>
      </c>
      <c r="H7" s="142">
        <f>VLOOKUP($A$2,'Table 13'!$A$5:$L$23,4,FALSE)</f>
        <v>625</v>
      </c>
      <c r="I7" s="61" t="s">
        <v>26</v>
      </c>
      <c r="J7" s="143">
        <f t="shared" si="0"/>
        <v>5.0000000000000044E-2</v>
      </c>
      <c r="K7" s="143">
        <f t="shared" si="0"/>
        <v>0</v>
      </c>
      <c r="L7" s="143">
        <f t="shared" si="0"/>
        <v>0</v>
      </c>
      <c r="M7" s="143">
        <f t="shared" si="0"/>
        <v>4.7619047619047672E-2</v>
      </c>
      <c r="N7" s="143">
        <f t="shared" si="0"/>
        <v>8.181818181818179E-2</v>
      </c>
      <c r="O7" s="143">
        <f t="shared" si="0"/>
        <v>5.0420168067226934E-2</v>
      </c>
      <c r="P7" s="169">
        <f t="shared" ref="P7:P9" si="1">H7/B7-1</f>
        <v>0.25</v>
      </c>
    </row>
    <row r="8" spans="1:16" x14ac:dyDescent="0.2">
      <c r="A8" s="62" t="s">
        <v>27</v>
      </c>
      <c r="B8" s="142">
        <f>VLOOKUP($A$2,'Table 7'!$A$5:$L$23,5,FALSE)</f>
        <v>520.36</v>
      </c>
      <c r="C8" s="142">
        <f>VLOOKUP($A$2,'Table 8'!$A$5:$L$23,5,FALSE)</f>
        <v>535.28</v>
      </c>
      <c r="D8" s="142">
        <f>VLOOKUP($A$2,'Table 9'!$A$5:$L$23,5,FALSE)</f>
        <v>541.54999999999995</v>
      </c>
      <c r="E8" s="142">
        <f>VLOOKUP($A$2,'Table 10'!$A$5:$L$23,5,FALSE)</f>
        <v>555.27</v>
      </c>
      <c r="F8" s="142">
        <f>VLOOKUP($A$2,'Table 11'!$A$5:$L$23,5,FALSE)</f>
        <v>582.17999999999995</v>
      </c>
      <c r="G8" s="142">
        <f>VLOOKUP($A$2,'Table 12'!$A$5:$L$23,5,FALSE)</f>
        <v>619.9</v>
      </c>
      <c r="H8" s="142">
        <f>VLOOKUP($A$2,'Table 13'!$A$5:$L$23,5,FALSE)</f>
        <v>652.91999999999996</v>
      </c>
      <c r="I8" s="62" t="s">
        <v>27</v>
      </c>
      <c r="J8" s="143">
        <f t="shared" si="0"/>
        <v>2.8672457529402617E-2</v>
      </c>
      <c r="K8" s="143">
        <f t="shared" si="0"/>
        <v>1.171349574054692E-2</v>
      </c>
      <c r="L8" s="143">
        <f t="shared" si="0"/>
        <v>2.5334687471147754E-2</v>
      </c>
      <c r="M8" s="143">
        <f t="shared" si="0"/>
        <v>4.8462909935706788E-2</v>
      </c>
      <c r="N8" s="143">
        <f t="shared" si="0"/>
        <v>6.4790958122917353E-2</v>
      </c>
      <c r="O8" s="143">
        <f t="shared" si="0"/>
        <v>5.3266655912243888E-2</v>
      </c>
      <c r="P8" s="169">
        <f t="shared" si="1"/>
        <v>0.25474671381351355</v>
      </c>
    </row>
    <row r="9" spans="1:16" x14ac:dyDescent="0.2">
      <c r="A9" s="61" t="s">
        <v>28</v>
      </c>
      <c r="B9" s="142">
        <f>VLOOKUP($A$2,'Table 7'!$A$5:$L$23,6,FALSE)</f>
        <v>550</v>
      </c>
      <c r="C9" s="142">
        <f>VLOOKUP($A$2,'Table 8'!$A$5:$L$23,6,FALSE)</f>
        <v>575</v>
      </c>
      <c r="D9" s="142">
        <f>VLOOKUP($A$2,'Table 9'!$A$5:$L$23,6,FALSE)</f>
        <v>575</v>
      </c>
      <c r="E9" s="142">
        <f>VLOOKUP($A$2,'Table 10'!$A$5:$L$23,6,FALSE)</f>
        <v>595</v>
      </c>
      <c r="F9" s="142">
        <f>VLOOKUP($A$2,'Table 11'!$A$5:$L$23,6,FALSE)</f>
        <v>625</v>
      </c>
      <c r="G9" s="142">
        <f>VLOOKUP($A$2,'Table 12'!$A$5:$L$23,6,FALSE)</f>
        <v>675</v>
      </c>
      <c r="H9" s="142">
        <f>VLOOKUP($A$2,'Table 13'!$A$5:$L$23,6,FALSE)</f>
        <v>700</v>
      </c>
      <c r="I9" s="61" t="s">
        <v>28</v>
      </c>
      <c r="J9" s="143">
        <f t="shared" si="0"/>
        <v>4.5454545454545414E-2</v>
      </c>
      <c r="K9" s="143">
        <f t="shared" si="0"/>
        <v>0</v>
      </c>
      <c r="L9" s="143">
        <f t="shared" si="0"/>
        <v>3.4782608695652195E-2</v>
      </c>
      <c r="M9" s="143">
        <f t="shared" si="0"/>
        <v>5.0420168067226934E-2</v>
      </c>
      <c r="N9" s="143">
        <f t="shared" si="0"/>
        <v>8.0000000000000071E-2</v>
      </c>
      <c r="O9" s="143">
        <f t="shared" si="0"/>
        <v>3.7037037037036979E-2</v>
      </c>
      <c r="P9" s="169">
        <f t="shared" si="1"/>
        <v>0.27272727272727271</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580</v>
      </c>
      <c r="C28" s="142">
        <f>VLOOKUP($A$2,'Table 8'!$A$5:$L$23,9,FALSE)</f>
        <v>595</v>
      </c>
      <c r="D28" s="142">
        <f>VLOOKUP($A$2,'Table 9'!$A$5:$L$23,9,FALSE)</f>
        <v>600</v>
      </c>
      <c r="E28" s="142">
        <f>VLOOKUP($A$2,'Table 10'!$A$5:$L$23,9,FALSE)</f>
        <v>625</v>
      </c>
      <c r="F28" s="142">
        <f>VLOOKUP($A$2,'Table 11'!$A$5:$L$23,9,FALSE)</f>
        <v>630</v>
      </c>
      <c r="G28" s="140">
        <f>VLOOKUP($A$2,'Table 12'!$A$5:$L$23,9,FALSE)</f>
        <v>675</v>
      </c>
      <c r="H28" s="141">
        <f>VLOOKUP($A$2,'Table 13'!$A$5:$L$23,9,FALSE)</f>
        <v>700</v>
      </c>
      <c r="I28" s="140" t="s">
        <v>25</v>
      </c>
      <c r="J28" s="143">
        <f t="shared" ref="J28:N31" si="2">C28/B28-1</f>
        <v>2.5862068965517349E-2</v>
      </c>
      <c r="K28" s="143">
        <f t="shared" si="2"/>
        <v>8.4033613445377853E-3</v>
      </c>
      <c r="L28" s="143">
        <f t="shared" si="2"/>
        <v>4.1666666666666741E-2</v>
      </c>
      <c r="M28" s="143">
        <f t="shared" si="2"/>
        <v>8.0000000000000071E-3</v>
      </c>
      <c r="N28" s="143">
        <f t="shared" si="2"/>
        <v>7.1428571428571397E-2</v>
      </c>
      <c r="O28" s="143">
        <f>H28/G28-1</f>
        <v>3.7037037037036979E-2</v>
      </c>
      <c r="P28" s="169">
        <f>H28/B28-1</f>
        <v>0.2068965517241379</v>
      </c>
    </row>
    <row r="29" spans="1:16" x14ac:dyDescent="0.2">
      <c r="A29" s="61" t="s">
        <v>26</v>
      </c>
      <c r="B29" s="142">
        <f>VLOOKUP($A$2,'Table 7'!$A$5:$L$23,10,FALSE)</f>
        <v>650</v>
      </c>
      <c r="C29" s="142">
        <f>VLOOKUP($A$2,'Table 8'!$A$5:$L$23,10,FALSE)</f>
        <v>650</v>
      </c>
      <c r="D29" s="142">
        <f>VLOOKUP($A$2,'Table 9'!$A$5:$L$23,10,FALSE)</f>
        <v>650</v>
      </c>
      <c r="E29" s="142">
        <f>VLOOKUP($A$2,'Table 10'!$A$5:$L$23,10,FALSE)</f>
        <v>680</v>
      </c>
      <c r="F29" s="142">
        <f>VLOOKUP($A$2,'Table 11'!$A$5:$L$23,10,FALSE)</f>
        <v>705</v>
      </c>
      <c r="G29" s="142">
        <f>VLOOKUP($A$2,'Table 12'!$A$5:$L$23,10,FALSE)</f>
        <v>775</v>
      </c>
      <c r="H29" s="172">
        <f>VLOOKUP($A$2,'Table 13'!$A$5:$L$23,10,FALSE)</f>
        <v>800</v>
      </c>
      <c r="I29" s="140" t="s">
        <v>26</v>
      </c>
      <c r="J29" s="143">
        <f t="shared" si="2"/>
        <v>0</v>
      </c>
      <c r="K29" s="143">
        <f t="shared" si="2"/>
        <v>0</v>
      </c>
      <c r="L29" s="143">
        <f t="shared" si="2"/>
        <v>4.6153846153846212E-2</v>
      </c>
      <c r="M29" s="143">
        <f t="shared" si="2"/>
        <v>3.6764705882353033E-2</v>
      </c>
      <c r="N29" s="143">
        <f t="shared" si="2"/>
        <v>9.9290780141843893E-2</v>
      </c>
      <c r="O29" s="143">
        <f>H29/G29-1</f>
        <v>3.2258064516129004E-2</v>
      </c>
      <c r="P29" s="169">
        <f t="shared" ref="P29:P31" si="3">H29/B29-1</f>
        <v>0.23076923076923084</v>
      </c>
    </row>
    <row r="30" spans="1:16" x14ac:dyDescent="0.2">
      <c r="A30" s="62" t="s">
        <v>27</v>
      </c>
      <c r="B30" s="142">
        <f>VLOOKUP($A$2,'Table 7'!$A$5:$L$23,11,FALSE)</f>
        <v>664.51</v>
      </c>
      <c r="C30" s="142">
        <f>VLOOKUP($A$2,'Table 8'!$A$5:$L$23,11,FALSE)</f>
        <v>688.96</v>
      </c>
      <c r="D30" s="142">
        <f>VLOOKUP($A$2,'Table 9'!$A$5:$L$23,11,FALSE)</f>
        <v>699.53</v>
      </c>
      <c r="E30" s="142">
        <f>VLOOKUP($A$2,'Table 10'!$A$5:$L$23,11,FALSE)</f>
        <v>728.57</v>
      </c>
      <c r="F30" s="142">
        <f>VLOOKUP($A$2,'Table 11'!$A$5:$L$23,11,FALSE)</f>
        <v>779.12</v>
      </c>
      <c r="G30" s="142">
        <f>VLOOKUP($A$2,'Table 12'!$A$5:$L$23,11,FALSE)</f>
        <v>828.92</v>
      </c>
      <c r="H30" s="172">
        <f>VLOOKUP($A$2,'Table 13'!$A$5:$L$23,11,FALSE)</f>
        <v>830.97</v>
      </c>
      <c r="I30" s="171" t="s">
        <v>27</v>
      </c>
      <c r="J30" s="143">
        <f t="shared" si="2"/>
        <v>3.6794028682788804E-2</v>
      </c>
      <c r="K30" s="143">
        <f t="shared" si="2"/>
        <v>1.5341964700417821E-2</v>
      </c>
      <c r="L30" s="143">
        <f t="shared" si="2"/>
        <v>4.1513587694595122E-2</v>
      </c>
      <c r="M30" s="143">
        <f t="shared" si="2"/>
        <v>6.938248898527255E-2</v>
      </c>
      <c r="N30" s="143">
        <f t="shared" si="2"/>
        <v>6.3918266762501119E-2</v>
      </c>
      <c r="O30" s="143">
        <f>H30/G30-1</f>
        <v>2.4730975244897646E-3</v>
      </c>
      <c r="P30" s="169">
        <f t="shared" si="3"/>
        <v>0.25050036869272096</v>
      </c>
    </row>
    <row r="31" spans="1:16" x14ac:dyDescent="0.2">
      <c r="A31" s="61" t="s">
        <v>28</v>
      </c>
      <c r="B31" s="142">
        <f>VLOOKUP($A$2,'Table 7'!$A$5:$L$23,12,FALSE)</f>
        <v>715</v>
      </c>
      <c r="C31" s="142">
        <f>VLOOKUP($A$2,'Table 8'!$A$5:$L$23,12,FALSE)</f>
        <v>750</v>
      </c>
      <c r="D31" s="142">
        <f>VLOOKUP($A$2,'Table 9'!$A$5:$L$23,12,FALSE)</f>
        <v>750</v>
      </c>
      <c r="E31" s="142">
        <f>VLOOKUP($A$2,'Table 10'!$A$5:$L$23,12,FALSE)</f>
        <v>775</v>
      </c>
      <c r="F31" s="142">
        <f>VLOOKUP($A$2,'Table 11'!$A$5:$L$23,12,FALSE)</f>
        <v>840</v>
      </c>
      <c r="G31" s="142">
        <f>VLOOKUP($A$2,'Table 12'!$A$5:$L$23,12,FALSE)</f>
        <v>900</v>
      </c>
      <c r="H31" s="172">
        <f>VLOOKUP($A$2,'Table 13'!$A$5:$L$23,12,FALSE)</f>
        <v>925</v>
      </c>
      <c r="I31" s="140" t="s">
        <v>28</v>
      </c>
      <c r="J31" s="143">
        <f t="shared" si="2"/>
        <v>4.8951048951048959E-2</v>
      </c>
      <c r="K31" s="143">
        <f t="shared" si="2"/>
        <v>0</v>
      </c>
      <c r="L31" s="143">
        <f t="shared" si="2"/>
        <v>3.3333333333333437E-2</v>
      </c>
      <c r="M31" s="143">
        <f t="shared" si="2"/>
        <v>8.3870967741935587E-2</v>
      </c>
      <c r="N31" s="143">
        <f t="shared" si="2"/>
        <v>7.1428571428571397E-2</v>
      </c>
      <c r="O31" s="143">
        <f>H31/G31-1</f>
        <v>2.7777777777777679E-2</v>
      </c>
      <c r="P31" s="169">
        <f t="shared" si="3"/>
        <v>0.29370629370629375</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750</v>
      </c>
      <c r="C50" s="52">
        <f>VLOOKUP($A$2,'Table 8'!$A$26:$L$44,3,FALSE)</f>
        <v>750</v>
      </c>
      <c r="D50" s="52">
        <f>VLOOKUP($A$2,'Table 9'!$A$26:$L$44,3,FALSE)</f>
        <v>795</v>
      </c>
      <c r="E50" s="52">
        <f>VLOOKUP($A$2,'Table 10'!$A$26:$L$44,3,FALSE)</f>
        <v>795</v>
      </c>
      <c r="F50" s="52">
        <f>VLOOKUP($A$2,'Table 11'!$A$26:$L$44,3,FALSE)</f>
        <v>800</v>
      </c>
      <c r="G50" s="52">
        <f>VLOOKUP($A$2,'Table 12'!$A$26:$L$44,3,FALSE)</f>
        <v>825</v>
      </c>
      <c r="H50" s="53">
        <f>VLOOKUP($A$2,'Table 13'!$A$26:$L$44,3,FALSE)</f>
        <v>860</v>
      </c>
      <c r="I50" s="140" t="s">
        <v>25</v>
      </c>
      <c r="J50" s="64">
        <f t="shared" ref="J50:N53" si="4">C50/B50-1</f>
        <v>0</v>
      </c>
      <c r="K50" s="64">
        <f t="shared" si="4"/>
        <v>6.0000000000000053E-2</v>
      </c>
      <c r="L50" s="64">
        <f t="shared" si="4"/>
        <v>0</v>
      </c>
      <c r="M50" s="64">
        <f t="shared" si="4"/>
        <v>6.2893081761006275E-3</v>
      </c>
      <c r="N50" s="64">
        <f t="shared" si="4"/>
        <v>3.125E-2</v>
      </c>
      <c r="O50" s="64">
        <f>H50/G50-1</f>
        <v>4.2424242424242475E-2</v>
      </c>
      <c r="P50" s="119">
        <f>H50/B50-1</f>
        <v>0.14666666666666672</v>
      </c>
    </row>
    <row r="51" spans="1:16" x14ac:dyDescent="0.2">
      <c r="A51" s="61" t="s">
        <v>26</v>
      </c>
      <c r="B51" s="52">
        <f>VLOOKUP($A$2,'Table 7'!$A$26:$L$44,4,FALSE)</f>
        <v>895</v>
      </c>
      <c r="C51" s="52">
        <f>VLOOKUP($A$2,'Table 8'!$A$26:$L$44,4,FALSE)</f>
        <v>895</v>
      </c>
      <c r="D51" s="52">
        <f>VLOOKUP($A$2,'Table 9'!$A$26:$L$44,4,FALSE)</f>
        <v>925</v>
      </c>
      <c r="E51" s="52">
        <f>VLOOKUP($A$2,'Table 10'!$A$26:$L$44,4,FALSE)</f>
        <v>920</v>
      </c>
      <c r="F51" s="52">
        <f>VLOOKUP($A$2,'Table 11'!$A$26:$L$44,4,FALSE)</f>
        <v>985</v>
      </c>
      <c r="G51" s="52">
        <f>VLOOKUP($A$2,'Table 12'!$A$26:$L$44,4,FALSE)</f>
        <v>1000</v>
      </c>
      <c r="H51" s="53">
        <f>VLOOKUP($A$2,'Table 13'!$A$26:$L$44,4,FALSE)</f>
        <v>1100</v>
      </c>
      <c r="I51" s="140" t="s">
        <v>26</v>
      </c>
      <c r="J51" s="64">
        <f t="shared" si="4"/>
        <v>0</v>
      </c>
      <c r="K51" s="64">
        <f t="shared" si="4"/>
        <v>3.3519553072625774E-2</v>
      </c>
      <c r="L51" s="64">
        <f t="shared" si="4"/>
        <v>-5.4054054054053502E-3</v>
      </c>
      <c r="M51" s="64">
        <f t="shared" si="4"/>
        <v>7.0652173913043459E-2</v>
      </c>
      <c r="N51" s="64">
        <f t="shared" si="4"/>
        <v>1.5228426395939021E-2</v>
      </c>
      <c r="O51" s="64">
        <f>H51/G51-1</f>
        <v>0.10000000000000009</v>
      </c>
      <c r="P51" s="119">
        <f t="shared" ref="P51:P53" si="5">H51/B51-1</f>
        <v>0.22905027932960897</v>
      </c>
    </row>
    <row r="52" spans="1:16" x14ac:dyDescent="0.2">
      <c r="A52" s="62" t="s">
        <v>27</v>
      </c>
      <c r="B52" s="52">
        <f>VLOOKUP($A$2,'Table 7'!$A$26:$L$44,5,FALSE)</f>
        <v>917.68</v>
      </c>
      <c r="C52" s="52">
        <f>VLOOKUP($A$2,'Table 8'!$A$26:$L$44,5,FALSE)</f>
        <v>924.64</v>
      </c>
      <c r="D52" s="52">
        <f>VLOOKUP($A$2,'Table 9'!$A$26:$L$44,5,FALSE)</f>
        <v>983.3</v>
      </c>
      <c r="E52" s="52">
        <f>VLOOKUP($A$2,'Table 10'!$A$26:$L$44,5,FALSE)</f>
        <v>970.95</v>
      </c>
      <c r="F52" s="52">
        <f>VLOOKUP($A$2,'Table 11'!$A$26:$L$44,5,FALSE)</f>
        <v>1065.8599999999999</v>
      </c>
      <c r="G52" s="52">
        <f>VLOOKUP($A$2,'Table 12'!$A$26:$L$44,5,FALSE)</f>
        <v>1097.1500000000001</v>
      </c>
      <c r="H52" s="53">
        <f>VLOOKUP($A$2,'Table 13'!$A$26:$L$44,5,FALSE)</f>
        <v>1111.6400000000001</v>
      </c>
      <c r="I52" s="171" t="s">
        <v>27</v>
      </c>
      <c r="J52" s="64">
        <f t="shared" si="4"/>
        <v>7.5843431261441996E-3</v>
      </c>
      <c r="K52" s="64">
        <f t="shared" si="4"/>
        <v>6.3440906731268454E-2</v>
      </c>
      <c r="L52" s="64">
        <f t="shared" si="4"/>
        <v>-1.2559747788060571E-2</v>
      </c>
      <c r="M52" s="64">
        <f t="shared" si="4"/>
        <v>9.774962665430742E-2</v>
      </c>
      <c r="N52" s="64">
        <f t="shared" si="4"/>
        <v>2.9356575910532534E-2</v>
      </c>
      <c r="O52" s="64">
        <f>H52/G52-1</f>
        <v>1.3206945267283388E-2</v>
      </c>
      <c r="P52" s="119">
        <f t="shared" si="5"/>
        <v>0.21135907941766208</v>
      </c>
    </row>
    <row r="53" spans="1:16" x14ac:dyDescent="0.2">
      <c r="A53" s="61" t="s">
        <v>28</v>
      </c>
      <c r="B53" s="52">
        <f>VLOOKUP($A$2,'Table 7'!$A$26:$L$44,6,FALSE)</f>
        <v>1005</v>
      </c>
      <c r="C53" s="52">
        <f>VLOOKUP($A$2,'Table 8'!$A$26:$L$44,6,FALSE)</f>
        <v>1050</v>
      </c>
      <c r="D53" s="52">
        <f>VLOOKUP($A$2,'Table 9'!$A$26:$L$44,6,FALSE)</f>
        <v>1100</v>
      </c>
      <c r="E53" s="52">
        <f>VLOOKUP($A$2,'Table 10'!$A$26:$L$44,6,FALSE)</f>
        <v>1100</v>
      </c>
      <c r="F53" s="52">
        <f>VLOOKUP($A$2,'Table 11'!$A$26:$L$44,6,FALSE)</f>
        <v>1215</v>
      </c>
      <c r="G53" s="52">
        <f>VLOOKUP($A$2,'Table 12'!$A$26:$L$44,6,FALSE)</f>
        <v>1300</v>
      </c>
      <c r="H53" s="53">
        <f>VLOOKUP($A$2,'Table 13'!$A$26:$L$44,6,FALSE)</f>
        <v>1300</v>
      </c>
      <c r="I53" s="140" t="s">
        <v>28</v>
      </c>
      <c r="J53" s="64">
        <f t="shared" si="4"/>
        <v>4.4776119402984982E-2</v>
      </c>
      <c r="K53" s="64">
        <f t="shared" si="4"/>
        <v>4.7619047619047672E-2</v>
      </c>
      <c r="L53" s="64">
        <f t="shared" si="4"/>
        <v>0</v>
      </c>
      <c r="M53" s="64">
        <f t="shared" si="4"/>
        <v>0.1045454545454545</v>
      </c>
      <c r="N53" s="64">
        <f t="shared" si="4"/>
        <v>6.9958847736625529E-2</v>
      </c>
      <c r="O53" s="64">
        <f>H53/G53-1</f>
        <v>0</v>
      </c>
      <c r="P53" s="119">
        <f t="shared" si="5"/>
        <v>0.29353233830845782</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1100</v>
      </c>
      <c r="C72" s="52">
        <f>VLOOKUP($A$2,'Table 8'!$A$26:$L$44,9,FALSE)</f>
        <v>1045</v>
      </c>
      <c r="D72" s="52">
        <f>VLOOKUP($A$2,'Table 9'!$A$26:$L$44,9,FALSE)</f>
        <v>1100</v>
      </c>
      <c r="E72" s="52">
        <f>VLOOKUP($A$2,'Table 10'!$A$26:$L$44,9,FALSE)</f>
        <v>1175</v>
      </c>
      <c r="F72" s="52">
        <f>VLOOKUP($A$2,'Table 11'!$A$26:$L$44,9,FALSE)</f>
        <v>1050</v>
      </c>
      <c r="G72" s="52">
        <f>VLOOKUP($A$2,'Table 12'!$A$26:$L$44,9,FALSE)</f>
        <v>1200</v>
      </c>
      <c r="H72" s="53">
        <f>VLOOKUP($A$2,'Table 13'!$A$26:$L$44,9,FALSE)</f>
        <v>1225</v>
      </c>
      <c r="I72" s="140" t="s">
        <v>25</v>
      </c>
      <c r="J72" s="64">
        <f t="shared" ref="J72:O75" si="6">C72/B72-1</f>
        <v>-5.0000000000000044E-2</v>
      </c>
      <c r="K72" s="64">
        <f t="shared" si="6"/>
        <v>5.2631578947368363E-2</v>
      </c>
      <c r="L72" s="64">
        <f t="shared" si="6"/>
        <v>6.8181818181818121E-2</v>
      </c>
      <c r="M72" s="64">
        <f t="shared" si="6"/>
        <v>-0.1063829787234043</v>
      </c>
      <c r="N72" s="64">
        <f t="shared" si="6"/>
        <v>0.14285714285714279</v>
      </c>
      <c r="O72" s="64">
        <f>H72/G72-1</f>
        <v>2.0833333333333259E-2</v>
      </c>
      <c r="P72" s="119">
        <f>H72/B72-1</f>
        <v>0.11363636363636354</v>
      </c>
    </row>
    <row r="73" spans="1:23" x14ac:dyDescent="0.2">
      <c r="A73" s="61" t="s">
        <v>26</v>
      </c>
      <c r="B73" s="52">
        <f>VLOOKUP($A$2,'Table 7'!$A$26:$L$44,10,FALSE)</f>
        <v>1280</v>
      </c>
      <c r="C73" s="52">
        <f>VLOOKUP($A$2,'Table 8'!$A$26:$L$44,10,FALSE)</f>
        <v>1300</v>
      </c>
      <c r="D73" s="52">
        <f>VLOOKUP($A$2,'Table 9'!$A$26:$L$44,10,FALSE)</f>
        <v>1300</v>
      </c>
      <c r="E73" s="52">
        <f>VLOOKUP($A$2,'Table 10'!$A$26:$L$44,10,FALSE)</f>
        <v>1400</v>
      </c>
      <c r="F73" s="52">
        <f>VLOOKUP($A$2,'Table 11'!$A$26:$L$44,10,FALSE)</f>
        <v>1395</v>
      </c>
      <c r="G73" s="52">
        <f>VLOOKUP($A$2,'Table 12'!$A$26:$L$44,10,FALSE)</f>
        <v>1500</v>
      </c>
      <c r="H73" s="53">
        <f>VLOOKUP($A$2,'Table 13'!$A$26:$L$44,10,FALSE)</f>
        <v>1500</v>
      </c>
      <c r="I73" s="140" t="s">
        <v>26</v>
      </c>
      <c r="J73" s="64">
        <f t="shared" si="6"/>
        <v>1.5625E-2</v>
      </c>
      <c r="K73" s="64">
        <f t="shared" si="6"/>
        <v>0</v>
      </c>
      <c r="L73" s="64">
        <f t="shared" si="6"/>
        <v>7.6923076923076872E-2</v>
      </c>
      <c r="M73" s="64">
        <f t="shared" si="6"/>
        <v>-3.5714285714285587E-3</v>
      </c>
      <c r="N73" s="64">
        <f t="shared" si="6"/>
        <v>7.5268817204301008E-2</v>
      </c>
      <c r="O73" s="64">
        <f t="shared" si="6"/>
        <v>0</v>
      </c>
      <c r="P73" s="119">
        <f t="shared" ref="P73:P75" si="7">H73/B73-1</f>
        <v>0.171875</v>
      </c>
      <c r="R73" s="136"/>
      <c r="S73" s="136"/>
      <c r="T73" s="136"/>
      <c r="U73" s="136"/>
      <c r="V73" s="136"/>
      <c r="W73" s="136"/>
    </row>
    <row r="74" spans="1:23" x14ac:dyDescent="0.2">
      <c r="A74" s="62" t="s">
        <v>27</v>
      </c>
      <c r="B74" s="52">
        <f>VLOOKUP($A$2,'Table 7'!$A$26:$L$44,11,FALSE)</f>
        <v>1290.68</v>
      </c>
      <c r="C74" s="52">
        <f>VLOOKUP($A$2,'Table 8'!$A$26:$L$44,11,FALSE)</f>
        <v>1321.2</v>
      </c>
      <c r="D74" s="52">
        <f>VLOOKUP($A$2,'Table 9'!$A$26:$L$44,11,FALSE)</f>
        <v>1341.31</v>
      </c>
      <c r="E74" s="52">
        <f>VLOOKUP($A$2,'Table 10'!$A$26:$L$44,11,FALSE)</f>
        <v>1416.47</v>
      </c>
      <c r="F74" s="52">
        <f>VLOOKUP($A$2,'Table 11'!$A$26:$L$44,11,FALSE)</f>
        <v>1428.27</v>
      </c>
      <c r="G74" s="52">
        <f>VLOOKUP($A$2,'Table 12'!$A$26:$L$44,11,FALSE)</f>
        <v>1510.64</v>
      </c>
      <c r="H74" s="53">
        <f>VLOOKUP($A$2,'Table 13'!$A$26:$L$44,11,FALSE)</f>
        <v>1512.32</v>
      </c>
      <c r="I74" s="171" t="s">
        <v>27</v>
      </c>
      <c r="J74" s="64">
        <f t="shared" si="6"/>
        <v>2.3646449933368396E-2</v>
      </c>
      <c r="K74" s="64">
        <f t="shared" si="6"/>
        <v>1.5221011201937529E-2</v>
      </c>
      <c r="L74" s="64">
        <f t="shared" si="6"/>
        <v>5.6034771976649855E-2</v>
      </c>
      <c r="M74" s="64">
        <f t="shared" si="6"/>
        <v>8.330568243591463E-3</v>
      </c>
      <c r="N74" s="64">
        <f t="shared" si="6"/>
        <v>5.7671168616578283E-2</v>
      </c>
      <c r="O74" s="64">
        <f t="shared" si="6"/>
        <v>1.1121114229728501E-3</v>
      </c>
      <c r="P74" s="119">
        <f t="shared" si="7"/>
        <v>0.17172343260916723</v>
      </c>
    </row>
    <row r="75" spans="1:23" x14ac:dyDescent="0.2">
      <c r="A75" s="61" t="s">
        <v>28</v>
      </c>
      <c r="B75" s="52">
        <f>VLOOKUP($A$2,'Table 7'!$A$26:$L$44,12,FALSE)</f>
        <v>1400</v>
      </c>
      <c r="C75" s="52">
        <f>VLOOKUP($A$2,'Table 8'!$A$26:$L$44,12,FALSE)</f>
        <v>1500</v>
      </c>
      <c r="D75" s="52">
        <f>VLOOKUP($A$2,'Table 9'!$A$26:$L$44,12,FALSE)</f>
        <v>1500</v>
      </c>
      <c r="E75" s="52">
        <f>VLOOKUP($A$2,'Table 10'!$A$26:$L$44,12,FALSE)</f>
        <v>1600</v>
      </c>
      <c r="F75" s="52">
        <f>VLOOKUP($A$2,'Table 11'!$A$26:$L$44,12,FALSE)</f>
        <v>1695</v>
      </c>
      <c r="G75" s="52">
        <f>VLOOKUP($A$2,'Table 12'!$A$26:$L$44,12,FALSE)</f>
        <v>1730</v>
      </c>
      <c r="H75" s="53">
        <f>VLOOKUP($A$2,'Table 13'!$A$26:$L$44,12,FALSE)</f>
        <v>1800</v>
      </c>
      <c r="I75" s="140" t="s">
        <v>28</v>
      </c>
      <c r="J75" s="64">
        <f t="shared" si="6"/>
        <v>7.1428571428571397E-2</v>
      </c>
      <c r="K75" s="64">
        <f t="shared" si="6"/>
        <v>0</v>
      </c>
      <c r="L75" s="64">
        <f t="shared" si="6"/>
        <v>6.6666666666666652E-2</v>
      </c>
      <c r="M75" s="64">
        <f t="shared" si="6"/>
        <v>5.9374999999999956E-2</v>
      </c>
      <c r="N75" s="64">
        <f t="shared" si="6"/>
        <v>2.0648967551622377E-2</v>
      </c>
      <c r="O75" s="64">
        <f t="shared" si="6"/>
        <v>4.0462427745664664E-2</v>
      </c>
      <c r="P75" s="119">
        <f t="shared" si="7"/>
        <v>0.28571428571428581</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285</v>
      </c>
      <c r="C94" s="52">
        <f>VLOOKUP($A$2,'Table 8'!$A$47:$F$65,3,FALSE)</f>
        <v>285</v>
      </c>
      <c r="D94" s="52">
        <f>VLOOKUP($A$2,'Table 9'!$A$47:$F$65,3,FALSE)</f>
        <v>280</v>
      </c>
      <c r="E94" s="52">
        <f>VLOOKUP($A$2,'Table 10'!$A$47:$F$65,3,FALSE)</f>
        <v>285</v>
      </c>
      <c r="F94" s="52">
        <f>VLOOKUP($A$2,'Table 11'!$A$47:$F$65,3,FALSE)</f>
        <v>300</v>
      </c>
      <c r="G94" s="52">
        <f>VLOOKUP($A$2,'Table 12'!$A$47:$F$65,3,FALSE)</f>
        <v>305</v>
      </c>
      <c r="H94" s="53">
        <f>VLOOKUP($A$2,'Table 13'!$A$47:$F$65,3,FALSE)</f>
        <v>325</v>
      </c>
      <c r="I94" s="140" t="s">
        <v>25</v>
      </c>
      <c r="J94" s="64">
        <f t="shared" ref="J94:O97" si="8">C94/B94-1</f>
        <v>0</v>
      </c>
      <c r="K94" s="64">
        <f t="shared" si="8"/>
        <v>-1.7543859649122862E-2</v>
      </c>
      <c r="L94" s="64">
        <f t="shared" si="8"/>
        <v>1.7857142857142794E-2</v>
      </c>
      <c r="M94" s="64">
        <f t="shared" si="8"/>
        <v>5.2631578947368363E-2</v>
      </c>
      <c r="N94" s="64">
        <f t="shared" si="8"/>
        <v>1.6666666666666607E-2</v>
      </c>
      <c r="O94" s="64">
        <f>H94/G94-1</f>
        <v>6.5573770491803351E-2</v>
      </c>
      <c r="P94" s="119">
        <f>H94/B94-1</f>
        <v>0.14035087719298245</v>
      </c>
    </row>
    <row r="95" spans="1:16" x14ac:dyDescent="0.2">
      <c r="A95" s="61" t="s">
        <v>26</v>
      </c>
      <c r="B95" s="52">
        <f>VLOOKUP($A$2,'Table 7'!$A$47:$F$65,4,FALSE)</f>
        <v>325</v>
      </c>
      <c r="C95" s="52">
        <f>VLOOKUP($A$2,'Table 8'!$A$47:$F$65,4,FALSE)</f>
        <v>320</v>
      </c>
      <c r="D95" s="52">
        <f>VLOOKUP($A$2,'Table 9'!$A$47:$F$65,4,FALSE)</f>
        <v>325</v>
      </c>
      <c r="E95" s="52">
        <f>VLOOKUP($A$2,'Table 10'!$A$47:$F$65,4,FALSE)</f>
        <v>325</v>
      </c>
      <c r="F95" s="52">
        <f>VLOOKUP($A$2,'Table 11'!$A$47:$F$65,4,FALSE)</f>
        <v>328</v>
      </c>
      <c r="G95" s="52">
        <f>VLOOKUP($A$2,'Table 12'!$A$47:$F$65,4,FALSE)</f>
        <v>350</v>
      </c>
      <c r="H95" s="53">
        <f>VLOOKUP($A$2,'Table 13'!$A$47:$F$65,4,FALSE)</f>
        <v>375</v>
      </c>
      <c r="I95" s="140" t="s">
        <v>26</v>
      </c>
      <c r="J95" s="64">
        <f t="shared" si="8"/>
        <v>-1.538461538461533E-2</v>
      </c>
      <c r="K95" s="64">
        <f t="shared" si="8"/>
        <v>1.5625E-2</v>
      </c>
      <c r="L95" s="64">
        <f t="shared" si="8"/>
        <v>0</v>
      </c>
      <c r="M95" s="64">
        <f t="shared" si="8"/>
        <v>9.2307692307691536E-3</v>
      </c>
      <c r="N95" s="64">
        <f t="shared" si="8"/>
        <v>6.7073170731707377E-2</v>
      </c>
      <c r="O95" s="64">
        <f t="shared" si="8"/>
        <v>7.1428571428571397E-2</v>
      </c>
      <c r="P95" s="119">
        <f t="shared" ref="P95:P97" si="9">H95/B95-1</f>
        <v>0.15384615384615374</v>
      </c>
    </row>
    <row r="96" spans="1:16" x14ac:dyDescent="0.2">
      <c r="A96" s="62" t="s">
        <v>27</v>
      </c>
      <c r="B96" s="52">
        <f>VLOOKUP($A$2,'Table 7'!$A$47:$F$65,5,FALSE)</f>
        <v>319.85000000000002</v>
      </c>
      <c r="C96" s="52">
        <f>VLOOKUP($A$2,'Table 8'!$A$47:$F$65,5,FALSE)</f>
        <v>313.86</v>
      </c>
      <c r="D96" s="52">
        <f>VLOOKUP($A$2,'Table 9'!$A$47:$F$65,5,FALSE)</f>
        <v>316.18</v>
      </c>
      <c r="E96" s="52">
        <f>VLOOKUP($A$2,'Table 10'!$A$47:$F$65,5,FALSE)</f>
        <v>327.84</v>
      </c>
      <c r="F96" s="52">
        <f>VLOOKUP($A$2,'Table 11'!$A$47:$F$65,5,FALSE)</f>
        <v>338.41</v>
      </c>
      <c r="G96" s="52">
        <f>VLOOKUP($A$2,'Table 12'!$A$47:$F$65,5,FALSE)</f>
        <v>351.08</v>
      </c>
      <c r="H96" s="53">
        <f>VLOOKUP($A$2,'Table 13'!$A$47:$F$65,5,FALSE)</f>
        <v>367.86</v>
      </c>
      <c r="I96" s="171" t="s">
        <v>27</v>
      </c>
      <c r="J96" s="64">
        <f t="shared" si="8"/>
        <v>-1.872752852899795E-2</v>
      </c>
      <c r="K96" s="64">
        <f t="shared" si="8"/>
        <v>7.3918307525648874E-3</v>
      </c>
      <c r="L96" s="64">
        <f t="shared" si="8"/>
        <v>3.687772787652599E-2</v>
      </c>
      <c r="M96" s="64">
        <f t="shared" si="8"/>
        <v>3.2241337237677081E-2</v>
      </c>
      <c r="N96" s="64">
        <f t="shared" si="8"/>
        <v>3.7439791968322256E-2</v>
      </c>
      <c r="O96" s="64">
        <f t="shared" si="8"/>
        <v>4.7795374273669866E-2</v>
      </c>
      <c r="P96" s="119">
        <f t="shared" si="9"/>
        <v>0.15010161012974832</v>
      </c>
    </row>
    <row r="97" spans="1:16" x14ac:dyDescent="0.2">
      <c r="A97" s="61" t="s">
        <v>28</v>
      </c>
      <c r="B97" s="52">
        <f>VLOOKUP($A$2,'Table 7'!$A$47:$F$65,6,FALSE)</f>
        <v>350</v>
      </c>
      <c r="C97" s="52">
        <f>VLOOKUP($A$2,'Table 8'!$A$47:$F$65,6,FALSE)</f>
        <v>341.47</v>
      </c>
      <c r="D97" s="52">
        <f>VLOOKUP($A$2,'Table 9'!$A$47:$F$65,6,FALSE)</f>
        <v>350</v>
      </c>
      <c r="E97" s="52">
        <f>VLOOKUP($A$2,'Table 10'!$A$47:$F$65,6,FALSE)</f>
        <v>366.33</v>
      </c>
      <c r="F97" s="52">
        <f>VLOOKUP($A$2,'Table 11'!$A$47:$F$65,6,FALSE)</f>
        <v>375</v>
      </c>
      <c r="G97" s="52">
        <f>VLOOKUP($A$2,'Table 12'!$A$47:$F$65,6,FALSE)</f>
        <v>395</v>
      </c>
      <c r="H97" s="53">
        <f>VLOOKUP($A$2,'Table 13'!$A$47:$F$65,6,FALSE)</f>
        <v>425</v>
      </c>
      <c r="I97" s="140" t="s">
        <v>28</v>
      </c>
      <c r="J97" s="64">
        <f t="shared" si="8"/>
        <v>-2.4371428571428488E-2</v>
      </c>
      <c r="K97" s="64">
        <f t="shared" si="8"/>
        <v>2.4980232524086876E-2</v>
      </c>
      <c r="L97" s="64">
        <f t="shared" si="8"/>
        <v>4.665714285714273E-2</v>
      </c>
      <c r="M97" s="64">
        <f t="shared" si="8"/>
        <v>2.3667185324707241E-2</v>
      </c>
      <c r="N97" s="64">
        <f t="shared" si="8"/>
        <v>5.3333333333333233E-2</v>
      </c>
      <c r="O97" s="64">
        <f t="shared" si="8"/>
        <v>7.5949367088607556E-2</v>
      </c>
      <c r="P97" s="119">
        <f t="shared" si="9"/>
        <v>0.21428571428571419</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319.85000000000002</v>
      </c>
      <c r="C118" s="52">
        <f t="shared" si="10"/>
        <v>313.86</v>
      </c>
      <c r="D118" s="52">
        <f t="shared" si="10"/>
        <v>316.18</v>
      </c>
      <c r="E118" s="52">
        <f t="shared" si="10"/>
        <v>327.84</v>
      </c>
      <c r="F118" s="52">
        <f t="shared" si="10"/>
        <v>338.41</v>
      </c>
      <c r="G118" s="52">
        <f t="shared" si="10"/>
        <v>351.08</v>
      </c>
      <c r="H118" s="52">
        <f t="shared" si="10"/>
        <v>367.86</v>
      </c>
      <c r="I118" s="16" t="s">
        <v>57</v>
      </c>
      <c r="J118" s="52">
        <f t="shared" ref="J118:N118" si="11">B95</f>
        <v>325</v>
      </c>
      <c r="K118" s="52">
        <f t="shared" si="11"/>
        <v>320</v>
      </c>
      <c r="L118" s="52">
        <f t="shared" si="11"/>
        <v>325</v>
      </c>
      <c r="M118" s="52">
        <f t="shared" si="11"/>
        <v>325</v>
      </c>
      <c r="N118" s="52">
        <f t="shared" si="11"/>
        <v>328</v>
      </c>
      <c r="O118" s="52">
        <f>G95</f>
        <v>350</v>
      </c>
      <c r="P118" s="53">
        <f>H95</f>
        <v>375</v>
      </c>
    </row>
    <row r="119" spans="1:16" x14ac:dyDescent="0.2">
      <c r="A119" s="13" t="s">
        <v>53</v>
      </c>
      <c r="B119" s="52">
        <f t="shared" ref="B119:H119" si="12">B8</f>
        <v>520.36</v>
      </c>
      <c r="C119" s="52">
        <f t="shared" si="12"/>
        <v>535.28</v>
      </c>
      <c r="D119" s="52">
        <f t="shared" si="12"/>
        <v>541.54999999999995</v>
      </c>
      <c r="E119" s="52">
        <f t="shared" si="12"/>
        <v>555.27</v>
      </c>
      <c r="F119" s="52">
        <f t="shared" si="12"/>
        <v>582.17999999999995</v>
      </c>
      <c r="G119" s="52">
        <f t="shared" si="12"/>
        <v>619.9</v>
      </c>
      <c r="H119" s="52">
        <f t="shared" si="12"/>
        <v>652.91999999999996</v>
      </c>
      <c r="I119" s="16" t="s">
        <v>53</v>
      </c>
      <c r="J119" s="52">
        <f t="shared" ref="J119:N119" si="13">B7</f>
        <v>500</v>
      </c>
      <c r="K119" s="52">
        <f t="shared" si="13"/>
        <v>525</v>
      </c>
      <c r="L119" s="52">
        <f t="shared" si="13"/>
        <v>525</v>
      </c>
      <c r="M119" s="52">
        <f t="shared" si="13"/>
        <v>525</v>
      </c>
      <c r="N119" s="52">
        <f t="shared" si="13"/>
        <v>550</v>
      </c>
      <c r="O119" s="52">
        <f>G7</f>
        <v>595</v>
      </c>
      <c r="P119" s="53">
        <f>H7</f>
        <v>625</v>
      </c>
    </row>
    <row r="120" spans="1:16" x14ac:dyDescent="0.2">
      <c r="A120" s="13" t="s">
        <v>54</v>
      </c>
      <c r="B120" s="52">
        <f t="shared" ref="B120:H120" si="14">B30</f>
        <v>664.51</v>
      </c>
      <c r="C120" s="52">
        <f t="shared" si="14"/>
        <v>688.96</v>
      </c>
      <c r="D120" s="52">
        <f t="shared" si="14"/>
        <v>699.53</v>
      </c>
      <c r="E120" s="52">
        <f t="shared" si="14"/>
        <v>728.57</v>
      </c>
      <c r="F120" s="52">
        <f t="shared" si="14"/>
        <v>779.12</v>
      </c>
      <c r="G120" s="52">
        <f t="shared" si="14"/>
        <v>828.92</v>
      </c>
      <c r="H120" s="52">
        <f t="shared" si="14"/>
        <v>830.97</v>
      </c>
      <c r="I120" s="16" t="s">
        <v>54</v>
      </c>
      <c r="J120" s="52">
        <f t="shared" ref="J120:N120" si="15">B29</f>
        <v>650</v>
      </c>
      <c r="K120" s="52">
        <f t="shared" si="15"/>
        <v>650</v>
      </c>
      <c r="L120" s="52">
        <f t="shared" si="15"/>
        <v>650</v>
      </c>
      <c r="M120" s="52">
        <f t="shared" si="15"/>
        <v>680</v>
      </c>
      <c r="N120" s="52">
        <f t="shared" si="15"/>
        <v>705</v>
      </c>
      <c r="O120" s="52">
        <f>G29</f>
        <v>775</v>
      </c>
      <c r="P120" s="53">
        <f>H29</f>
        <v>800</v>
      </c>
    </row>
    <row r="121" spans="1:16" x14ac:dyDescent="0.2">
      <c r="A121" s="13" t="s">
        <v>55</v>
      </c>
      <c r="B121" s="52">
        <f t="shared" ref="B121:H121" si="16">B52</f>
        <v>917.68</v>
      </c>
      <c r="C121" s="52">
        <f t="shared" si="16"/>
        <v>924.64</v>
      </c>
      <c r="D121" s="52">
        <f t="shared" si="16"/>
        <v>983.3</v>
      </c>
      <c r="E121" s="52">
        <f t="shared" si="16"/>
        <v>970.95</v>
      </c>
      <c r="F121" s="52">
        <f t="shared" si="16"/>
        <v>1065.8599999999999</v>
      </c>
      <c r="G121" s="52">
        <f t="shared" si="16"/>
        <v>1097.1500000000001</v>
      </c>
      <c r="H121" s="52">
        <f t="shared" si="16"/>
        <v>1111.6400000000001</v>
      </c>
      <c r="I121" s="16" t="s">
        <v>55</v>
      </c>
      <c r="J121" s="52">
        <f t="shared" ref="J121:N121" si="17">B51</f>
        <v>895</v>
      </c>
      <c r="K121" s="52">
        <f t="shared" si="17"/>
        <v>895</v>
      </c>
      <c r="L121" s="52">
        <f t="shared" si="17"/>
        <v>925</v>
      </c>
      <c r="M121" s="52">
        <f t="shared" si="17"/>
        <v>920</v>
      </c>
      <c r="N121" s="52">
        <f t="shared" si="17"/>
        <v>985</v>
      </c>
      <c r="O121" s="52">
        <f>G51</f>
        <v>1000</v>
      </c>
      <c r="P121" s="53">
        <f>H51</f>
        <v>1100</v>
      </c>
    </row>
    <row r="122" spans="1:16" x14ac:dyDescent="0.2">
      <c r="A122" s="13" t="s">
        <v>56</v>
      </c>
      <c r="B122" s="52">
        <f t="shared" ref="B122:H122" si="18">B74</f>
        <v>1290.68</v>
      </c>
      <c r="C122" s="52">
        <f t="shared" si="18"/>
        <v>1321.2</v>
      </c>
      <c r="D122" s="52">
        <f t="shared" si="18"/>
        <v>1341.31</v>
      </c>
      <c r="E122" s="52">
        <f t="shared" si="18"/>
        <v>1416.47</v>
      </c>
      <c r="F122" s="52">
        <f t="shared" si="18"/>
        <v>1428.27</v>
      </c>
      <c r="G122" s="52">
        <f t="shared" si="18"/>
        <v>1510.64</v>
      </c>
      <c r="H122" s="52">
        <f t="shared" si="18"/>
        <v>1512.32</v>
      </c>
      <c r="I122" s="16" t="s">
        <v>56</v>
      </c>
      <c r="J122" s="52">
        <f t="shared" ref="J122:N122" si="19">B73</f>
        <v>1280</v>
      </c>
      <c r="K122" s="52">
        <f t="shared" si="19"/>
        <v>1300</v>
      </c>
      <c r="L122" s="52">
        <f t="shared" si="19"/>
        <v>1300</v>
      </c>
      <c r="M122" s="52">
        <f t="shared" si="19"/>
        <v>1400</v>
      </c>
      <c r="N122" s="52">
        <f t="shared" si="19"/>
        <v>1395</v>
      </c>
      <c r="O122" s="52">
        <f>G73</f>
        <v>1500</v>
      </c>
      <c r="P122" s="53">
        <f>H73</f>
        <v>1500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1221</v>
      </c>
      <c r="C142" s="52">
        <f>VLOOKUP($A$2,'Table 8'!$A$5:$L$23,2,FALSE)</f>
        <v>987</v>
      </c>
      <c r="D142" s="52">
        <f>VLOOKUP($A$2,'Table 9'!$A$5:$L$23,2,FALSE)</f>
        <v>1276</v>
      </c>
      <c r="E142" s="52">
        <f>VLOOKUP($A$2,'Table 10'!$A$5:$L$23,2,FALSE)</f>
        <v>1049</v>
      </c>
      <c r="F142" s="52">
        <f>VLOOKUP($A$2,'Table 11'!$A$5:$L$23,2,FALSE)</f>
        <v>950</v>
      </c>
      <c r="G142" s="52">
        <f>VLOOKUP($A$2,'Table 12'!$A$5:$L$23,2,FALSE)</f>
        <v>939</v>
      </c>
      <c r="H142" s="52">
        <f>VLOOKUP($A$2,'Table 13'!$A$5:$L$23,2,FALSE)</f>
        <v>944</v>
      </c>
      <c r="I142" s="16" t="s">
        <v>53</v>
      </c>
      <c r="J142" s="72">
        <f>B142/SUM(B$142:B$146)</f>
        <v>0.2555997487963157</v>
      </c>
      <c r="K142" s="72">
        <f t="shared" ref="K142:N146" si="20">C142/SUM(C$142:C$146)</f>
        <v>0.25517063081695968</v>
      </c>
      <c r="L142" s="72">
        <f t="shared" si="20"/>
        <v>0.28482142857142856</v>
      </c>
      <c r="M142" s="72">
        <f t="shared" si="20"/>
        <v>0.25591607709197367</v>
      </c>
      <c r="N142" s="72">
        <f t="shared" si="20"/>
        <v>0.25407863064990638</v>
      </c>
      <c r="O142" s="72">
        <f t="shared" ref="O142:P146" si="21">G142/SUM(G$142:G$146)</f>
        <v>0.23340790454884414</v>
      </c>
      <c r="P142" s="174">
        <f t="shared" si="21"/>
        <v>0.24167946748591909</v>
      </c>
    </row>
    <row r="143" spans="1:16" x14ac:dyDescent="0.2">
      <c r="A143" s="13" t="s">
        <v>54</v>
      </c>
      <c r="B143" s="52">
        <f>VLOOKUP($A$2,'Table 7'!$A$5:$L$23,8,FALSE)</f>
        <v>1909</v>
      </c>
      <c r="C143" s="52">
        <f>VLOOKUP($A$2,'Table 8'!$A$5:$L$23,8,FALSE)</f>
        <v>1495</v>
      </c>
      <c r="D143" s="52">
        <f>VLOOKUP($A$2,'Table 9'!$A$5:$L$23,8,FALSE)</f>
        <v>1654</v>
      </c>
      <c r="E143" s="52">
        <f>VLOOKUP($A$2,'Table 10'!$A$5:$L$23,8,FALSE)</f>
        <v>1791</v>
      </c>
      <c r="F143" s="52">
        <f>VLOOKUP($A$2,'Table 11'!$A$5:$L$23,8,FALSE)</f>
        <v>1602</v>
      </c>
      <c r="G143" s="52">
        <f>VLOOKUP($A$2,'Table 12'!$A$5:$L$23,8,FALSE)</f>
        <v>1818</v>
      </c>
      <c r="H143" s="52">
        <f>VLOOKUP($A$2,'Table 13'!$A$5:$L$23,8,FALSE)</f>
        <v>1776</v>
      </c>
      <c r="I143" s="16" t="s">
        <v>54</v>
      </c>
      <c r="J143" s="72">
        <f>B143/SUM(B$142:B$146)</f>
        <v>0.39962319447351896</v>
      </c>
      <c r="K143" s="72">
        <f t="shared" si="20"/>
        <v>0.38650465356773528</v>
      </c>
      <c r="L143" s="72">
        <f t="shared" si="20"/>
        <v>0.36919642857142859</v>
      </c>
      <c r="M143" s="72">
        <f t="shared" si="20"/>
        <v>0.43693583800927055</v>
      </c>
      <c r="N143" s="72">
        <f t="shared" si="20"/>
        <v>0.42845680663278951</v>
      </c>
      <c r="O143" s="72">
        <f t="shared" si="21"/>
        <v>0.45190156599552572</v>
      </c>
      <c r="P143" s="174">
        <f t="shared" si="21"/>
        <v>0.45468509984639016</v>
      </c>
    </row>
    <row r="144" spans="1:16" x14ac:dyDescent="0.2">
      <c r="A144" s="13" t="s">
        <v>55</v>
      </c>
      <c r="B144" s="52">
        <f>VLOOKUP($A$2,'Table 7'!$A$26:$L$44,2,FALSE)</f>
        <v>923</v>
      </c>
      <c r="C144" s="52">
        <f>VLOOKUP($A$2,'Table 8'!$A$26:$L$44,2,FALSE)</f>
        <v>737</v>
      </c>
      <c r="D144" s="52">
        <f>VLOOKUP($A$2,'Table 9'!$A$26:$L$44,2,FALSE)</f>
        <v>801</v>
      </c>
      <c r="E144" s="52">
        <f>VLOOKUP($A$2,'Table 10'!$A$26:$L$44,2,FALSE)</f>
        <v>666</v>
      </c>
      <c r="F144" s="52">
        <f>VLOOKUP($A$2,'Table 11'!$A$26:$L$44,2,FALSE)</f>
        <v>612</v>
      </c>
      <c r="G144" s="52">
        <f>VLOOKUP($A$2,'Table 12'!$A$26:$L$44,2,FALSE)</f>
        <v>698</v>
      </c>
      <c r="H144" s="52">
        <f>VLOOKUP($A$2,'Table 13'!$A$26:$L$44,2,FALSE)</f>
        <v>613</v>
      </c>
      <c r="I144" s="16" t="s">
        <v>55</v>
      </c>
      <c r="J144" s="72">
        <f>B144/SUM(B$142:B$146)</f>
        <v>0.193217500523341</v>
      </c>
      <c r="K144" s="72">
        <f t="shared" si="20"/>
        <v>0.19053774560496381</v>
      </c>
      <c r="L144" s="72">
        <f t="shared" si="20"/>
        <v>0.17879464285714286</v>
      </c>
      <c r="M144" s="72">
        <f t="shared" si="20"/>
        <v>0.16247865333008052</v>
      </c>
      <c r="N144" s="72">
        <f t="shared" si="20"/>
        <v>0.16368012837657128</v>
      </c>
      <c r="O144" s="72">
        <f t="shared" si="21"/>
        <v>0.17350236142182451</v>
      </c>
      <c r="P144" s="174">
        <f t="shared" si="21"/>
        <v>0.15693804403481823</v>
      </c>
    </row>
    <row r="145" spans="1:16" x14ac:dyDescent="0.2">
      <c r="A145" s="13" t="s">
        <v>56</v>
      </c>
      <c r="B145" s="52">
        <f>VLOOKUP($A$2,'Table 7'!$A$26:$L$44,8,FALSE)</f>
        <v>473</v>
      </c>
      <c r="C145" s="52">
        <f>VLOOKUP($A$2,'Table 8'!$A$26:$L$44,8,FALSE)</f>
        <v>406</v>
      </c>
      <c r="D145" s="52">
        <f>VLOOKUP($A$2,'Table 9'!$A$26:$L$44,8,FALSE)</f>
        <v>442</v>
      </c>
      <c r="E145" s="52">
        <f>VLOOKUP($A$2,'Table 10'!$A$26:$L$44,8,FALSE)</f>
        <v>264</v>
      </c>
      <c r="F145" s="52">
        <f>VLOOKUP($A$2,'Table 11'!$A$26:$L$44,8,FALSE)</f>
        <v>242</v>
      </c>
      <c r="G145" s="52">
        <f>VLOOKUP($A$2,'Table 12'!$A$26:$L$44,8,FALSE)</f>
        <v>229</v>
      </c>
      <c r="H145" s="52">
        <f>VLOOKUP($A$2,'Table 13'!$A$26:$L$44,8,FALSE)</f>
        <v>194</v>
      </c>
      <c r="I145" s="16" t="s">
        <v>56</v>
      </c>
      <c r="J145" s="72">
        <f>B145/SUM(B$142:B$146)</f>
        <v>9.9016118903077252E-2</v>
      </c>
      <c r="K145" s="72">
        <f t="shared" si="20"/>
        <v>0.10496380558428128</v>
      </c>
      <c r="L145" s="72">
        <f t="shared" si="20"/>
        <v>9.8660714285714282E-2</v>
      </c>
      <c r="M145" s="72">
        <f t="shared" si="20"/>
        <v>6.4405952671383271E-2</v>
      </c>
      <c r="N145" s="72">
        <f t="shared" si="20"/>
        <v>6.4723188018186675E-2</v>
      </c>
      <c r="O145" s="72">
        <f t="shared" si="21"/>
        <v>5.6922694506587122E-2</v>
      </c>
      <c r="P145" s="174">
        <f t="shared" si="21"/>
        <v>4.9667178699436765E-2</v>
      </c>
    </row>
    <row r="146" spans="1:16" x14ac:dyDescent="0.2">
      <c r="A146" s="13" t="s">
        <v>57</v>
      </c>
      <c r="B146" s="52">
        <f>VLOOKUP($A$2,'Table 7'!$A$47:$L$65,2,FALSE)</f>
        <v>251</v>
      </c>
      <c r="C146" s="52">
        <f>VLOOKUP($A$2,'Table 8'!$A$47:$L$65,2,FALSE)</f>
        <v>243</v>
      </c>
      <c r="D146" s="52">
        <f>VLOOKUP($A$2,'Table 9'!$A$47:$L$65,2,FALSE)</f>
        <v>307</v>
      </c>
      <c r="E146" s="52">
        <f>VLOOKUP($A$2,'Table 10'!$A$47:$L$65,2,FALSE)</f>
        <v>329</v>
      </c>
      <c r="F146" s="52">
        <f>VLOOKUP($A$2,'Table 11'!$A$47:$L$65,2,FALSE)</f>
        <v>333</v>
      </c>
      <c r="G146" s="52">
        <f>VLOOKUP($A$2,'Table 12'!$A$47:$L$65,2,FALSE)</f>
        <v>339</v>
      </c>
      <c r="H146" s="52">
        <f>VLOOKUP($A$2,'Table 13'!$A$47:$L$65,2,FALSE)</f>
        <v>379</v>
      </c>
      <c r="I146" s="16" t="s">
        <v>57</v>
      </c>
      <c r="J146" s="72">
        <f>B146/SUM(B$142:B$146)</f>
        <v>5.2543437303747123E-2</v>
      </c>
      <c r="K146" s="72">
        <f t="shared" si="20"/>
        <v>6.282316442605998E-2</v>
      </c>
      <c r="L146" s="72">
        <f t="shared" si="20"/>
        <v>6.8526785714285721E-2</v>
      </c>
      <c r="M146" s="72">
        <f t="shared" si="20"/>
        <v>8.0263478897292018E-2</v>
      </c>
      <c r="N146" s="72">
        <f t="shared" si="20"/>
        <v>8.9061246322546139E-2</v>
      </c>
      <c r="O146" s="72">
        <f t="shared" si="21"/>
        <v>8.4265473527218498E-2</v>
      </c>
      <c r="P146" s="174">
        <f t="shared" si="21"/>
        <v>9.7030209933435738E-2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2337"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42338"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42339"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42340"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42341"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A1:W162"/>
  <sheetViews>
    <sheetView topLeftCell="A61" zoomScaleNormal="100" workbookViewId="0">
      <selection activeCell="R74" sqref="R74"/>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16</v>
      </c>
      <c r="B2" s="281"/>
      <c r="C2" s="282"/>
      <c r="D2" s="184"/>
      <c r="E2" s="185"/>
      <c r="F2" s="185"/>
      <c r="G2" s="185"/>
      <c r="H2" s="185"/>
      <c r="I2" s="187">
        <f>ROUND(MIN(J6:P9,J28:P31,J50:P53,J72:P75,J94:P97)-0.01,2)</f>
        <v>-0.1</v>
      </c>
      <c r="J2" s="188">
        <f>ROUND(MAX(J6:P9,J28:P31,J50:P53,J72:P75,J94:P97)+0.01,2)</f>
        <v>0.14000000000000001</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350</v>
      </c>
      <c r="C6" s="142">
        <f>VLOOKUP($A$2,'Table 8'!$A$5:$L$23,3,FALSE)</f>
        <v>350</v>
      </c>
      <c r="D6" s="142">
        <f>VLOOKUP($A$2,'Table 9'!$A$5:$L$23,3,FALSE)</f>
        <v>350</v>
      </c>
      <c r="E6" s="142">
        <f>VLOOKUP($A$2,'Table 10'!$A$5:$L$23,3,FALSE)</f>
        <v>350</v>
      </c>
      <c r="F6" s="142">
        <f>VLOOKUP($A$2,'Table 11'!$A$5:$L$23,3,FALSE)</f>
        <v>350</v>
      </c>
      <c r="G6" s="142">
        <f>VLOOKUP($A$2,'Table 12'!$A$5:$L$23,3,FALSE)</f>
        <v>350</v>
      </c>
      <c r="H6" s="142">
        <f>VLOOKUP($A$2,'Table 13'!$A$5:$L$23,3,FALSE)</f>
        <v>350</v>
      </c>
      <c r="I6" s="61" t="s">
        <v>25</v>
      </c>
      <c r="J6" s="143">
        <f t="shared" ref="J6:O9" si="0">C6/B6-1</f>
        <v>0</v>
      </c>
      <c r="K6" s="143">
        <f t="shared" si="0"/>
        <v>0</v>
      </c>
      <c r="L6" s="143">
        <f t="shared" si="0"/>
        <v>0</v>
      </c>
      <c r="M6" s="143">
        <f t="shared" si="0"/>
        <v>0</v>
      </c>
      <c r="N6" s="143">
        <f t="shared" si="0"/>
        <v>0</v>
      </c>
      <c r="O6" s="143">
        <f>H6/G6-1</f>
        <v>0</v>
      </c>
      <c r="P6" s="169">
        <f>H6/B6-1</f>
        <v>0</v>
      </c>
    </row>
    <row r="7" spans="1:16" x14ac:dyDescent="0.2">
      <c r="A7" s="61" t="s">
        <v>26</v>
      </c>
      <c r="B7" s="142">
        <f>VLOOKUP($A$2,'Table 7'!$A$5:$L$23,4,FALSE)</f>
        <v>375</v>
      </c>
      <c r="C7" s="142">
        <f>VLOOKUP($A$2,'Table 8'!$A$5:$L$23,4,FALSE)</f>
        <v>375</v>
      </c>
      <c r="D7" s="142">
        <f>VLOOKUP($A$2,'Table 9'!$A$5:$L$23,4,FALSE)</f>
        <v>375</v>
      </c>
      <c r="E7" s="142">
        <f>VLOOKUP($A$2,'Table 10'!$A$5:$L$23,4,FALSE)</f>
        <v>375</v>
      </c>
      <c r="F7" s="142">
        <f>VLOOKUP($A$2,'Table 11'!$A$5:$L$23,4,FALSE)</f>
        <v>375</v>
      </c>
      <c r="G7" s="142">
        <f>VLOOKUP($A$2,'Table 12'!$A$5:$L$23,4,FALSE)</f>
        <v>375</v>
      </c>
      <c r="H7" s="142">
        <f>VLOOKUP($A$2,'Table 13'!$A$5:$L$23,4,FALSE)</f>
        <v>375</v>
      </c>
      <c r="I7" s="61" t="s">
        <v>26</v>
      </c>
      <c r="J7" s="143">
        <f t="shared" si="0"/>
        <v>0</v>
      </c>
      <c r="K7" s="143">
        <f t="shared" si="0"/>
        <v>0</v>
      </c>
      <c r="L7" s="143">
        <f t="shared" si="0"/>
        <v>0</v>
      </c>
      <c r="M7" s="143">
        <f t="shared" si="0"/>
        <v>0</v>
      </c>
      <c r="N7" s="143">
        <f t="shared" si="0"/>
        <v>0</v>
      </c>
      <c r="O7" s="143">
        <f t="shared" si="0"/>
        <v>0</v>
      </c>
      <c r="P7" s="169">
        <f t="shared" ref="P7:P9" si="1">H7/B7-1</f>
        <v>0</v>
      </c>
    </row>
    <row r="8" spans="1:16" x14ac:dyDescent="0.2">
      <c r="A8" s="62" t="s">
        <v>27</v>
      </c>
      <c r="B8" s="142">
        <f>VLOOKUP($A$2,'Table 7'!$A$5:$L$23,5,FALSE)</f>
        <v>373.16</v>
      </c>
      <c r="C8" s="142">
        <f>VLOOKUP($A$2,'Table 8'!$A$5:$L$23,5,FALSE)</f>
        <v>378.99</v>
      </c>
      <c r="D8" s="142">
        <f>VLOOKUP($A$2,'Table 9'!$A$5:$L$23,5,FALSE)</f>
        <v>382.48</v>
      </c>
      <c r="E8" s="142">
        <f>VLOOKUP($A$2,'Table 10'!$A$5:$L$23,5,FALSE)</f>
        <v>382.66</v>
      </c>
      <c r="F8" s="142">
        <f>VLOOKUP($A$2,'Table 11'!$A$5:$L$23,5,FALSE)</f>
        <v>375.12</v>
      </c>
      <c r="G8" s="142">
        <f>VLOOKUP($A$2,'Table 12'!$A$5:$L$23,5,FALSE)</f>
        <v>383.63</v>
      </c>
      <c r="H8" s="142">
        <f>VLOOKUP($A$2,'Table 13'!$A$5:$L$23,5,FALSE)</f>
        <v>381.35</v>
      </c>
      <c r="I8" s="62" t="s">
        <v>27</v>
      </c>
      <c r="J8" s="143">
        <f t="shared" si="0"/>
        <v>1.5623325115232012E-2</v>
      </c>
      <c r="K8" s="143">
        <f t="shared" si="0"/>
        <v>9.2086862450195817E-3</v>
      </c>
      <c r="L8" s="143">
        <f t="shared" si="0"/>
        <v>4.706128425016054E-4</v>
      </c>
      <c r="M8" s="143">
        <f t="shared" si="0"/>
        <v>-1.9704176030941323E-2</v>
      </c>
      <c r="N8" s="143">
        <f t="shared" si="0"/>
        <v>2.268607378972054E-2</v>
      </c>
      <c r="O8" s="143">
        <f t="shared" si="0"/>
        <v>-5.9432265464118839E-3</v>
      </c>
      <c r="P8" s="169">
        <f t="shared" si="1"/>
        <v>2.1947689998928155E-2</v>
      </c>
    </row>
    <row r="9" spans="1:16" x14ac:dyDescent="0.2">
      <c r="A9" s="61" t="s">
        <v>28</v>
      </c>
      <c r="B9" s="142">
        <f>VLOOKUP($A$2,'Table 7'!$A$5:$L$23,6,FALSE)</f>
        <v>400</v>
      </c>
      <c r="C9" s="142">
        <f>VLOOKUP($A$2,'Table 8'!$A$5:$L$23,6,FALSE)</f>
        <v>425</v>
      </c>
      <c r="D9" s="142">
        <f>VLOOKUP($A$2,'Table 9'!$A$5:$L$23,6,FALSE)</f>
        <v>400</v>
      </c>
      <c r="E9" s="142">
        <f>VLOOKUP($A$2,'Table 10'!$A$5:$L$23,6,FALSE)</f>
        <v>425</v>
      </c>
      <c r="F9" s="142">
        <f>VLOOKUP($A$2,'Table 11'!$A$5:$L$23,6,FALSE)</f>
        <v>395</v>
      </c>
      <c r="G9" s="142">
        <f>VLOOKUP($A$2,'Table 12'!$A$5:$L$23,6,FALSE)</f>
        <v>400</v>
      </c>
      <c r="H9" s="142">
        <f>VLOOKUP($A$2,'Table 13'!$A$5:$L$23,6,FALSE)</f>
        <v>425</v>
      </c>
      <c r="I9" s="61" t="s">
        <v>28</v>
      </c>
      <c r="J9" s="143">
        <f t="shared" si="0"/>
        <v>6.25E-2</v>
      </c>
      <c r="K9" s="143">
        <f t="shared" si="0"/>
        <v>-5.8823529411764719E-2</v>
      </c>
      <c r="L9" s="143">
        <f t="shared" si="0"/>
        <v>6.25E-2</v>
      </c>
      <c r="M9" s="143">
        <f t="shared" si="0"/>
        <v>-7.0588235294117618E-2</v>
      </c>
      <c r="N9" s="143">
        <f t="shared" si="0"/>
        <v>1.2658227848101333E-2</v>
      </c>
      <c r="O9" s="143">
        <f t="shared" si="0"/>
        <v>6.25E-2</v>
      </c>
      <c r="P9" s="169">
        <f t="shared" si="1"/>
        <v>6.25E-2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425</v>
      </c>
      <c r="C28" s="142">
        <f>VLOOKUP($A$2,'Table 8'!$A$5:$L$23,9,FALSE)</f>
        <v>425</v>
      </c>
      <c r="D28" s="142">
        <f>VLOOKUP($A$2,'Table 9'!$A$5:$L$23,9,FALSE)</f>
        <v>425</v>
      </c>
      <c r="E28" s="142">
        <f>VLOOKUP($A$2,'Table 10'!$A$5:$L$23,9,FALSE)</f>
        <v>425</v>
      </c>
      <c r="F28" s="142">
        <f>VLOOKUP($A$2,'Table 11'!$A$5:$L$23,9,FALSE)</f>
        <v>425</v>
      </c>
      <c r="G28" s="140">
        <f>VLOOKUP($A$2,'Table 12'!$A$5:$L$23,9,FALSE)</f>
        <v>425</v>
      </c>
      <c r="H28" s="141">
        <f>VLOOKUP($A$2,'Table 13'!$A$5:$L$23,9,FALSE)</f>
        <v>425</v>
      </c>
      <c r="I28" s="140" t="s">
        <v>25</v>
      </c>
      <c r="J28" s="143">
        <f t="shared" ref="J28:N31" si="2">C28/B28-1</f>
        <v>0</v>
      </c>
      <c r="K28" s="143">
        <f t="shared" si="2"/>
        <v>0</v>
      </c>
      <c r="L28" s="143">
        <f t="shared" si="2"/>
        <v>0</v>
      </c>
      <c r="M28" s="143">
        <f t="shared" si="2"/>
        <v>0</v>
      </c>
      <c r="N28" s="143">
        <f t="shared" si="2"/>
        <v>0</v>
      </c>
      <c r="O28" s="143">
        <f>H28/G28-1</f>
        <v>0</v>
      </c>
      <c r="P28" s="169">
        <f>H28/B28-1</f>
        <v>0</v>
      </c>
    </row>
    <row r="29" spans="1:16" x14ac:dyDescent="0.2">
      <c r="A29" s="61" t="s">
        <v>26</v>
      </c>
      <c r="B29" s="142">
        <f>VLOOKUP($A$2,'Table 7'!$A$5:$L$23,10,FALSE)</f>
        <v>450</v>
      </c>
      <c r="C29" s="142">
        <f>VLOOKUP($A$2,'Table 8'!$A$5:$L$23,10,FALSE)</f>
        <v>450</v>
      </c>
      <c r="D29" s="142">
        <f>VLOOKUP($A$2,'Table 9'!$A$5:$L$23,10,FALSE)</f>
        <v>450</v>
      </c>
      <c r="E29" s="142">
        <f>VLOOKUP($A$2,'Table 10'!$A$5:$L$23,10,FALSE)</f>
        <v>450</v>
      </c>
      <c r="F29" s="142">
        <f>VLOOKUP($A$2,'Table 11'!$A$5:$L$23,10,FALSE)</f>
        <v>450</v>
      </c>
      <c r="G29" s="142">
        <f>VLOOKUP($A$2,'Table 12'!$A$5:$L$23,10,FALSE)</f>
        <v>450</v>
      </c>
      <c r="H29" s="172">
        <f>VLOOKUP($A$2,'Table 13'!$A$5:$L$23,10,FALSE)</f>
        <v>475</v>
      </c>
      <c r="I29" s="140" t="s">
        <v>26</v>
      </c>
      <c r="J29" s="143">
        <f t="shared" si="2"/>
        <v>0</v>
      </c>
      <c r="K29" s="143">
        <f t="shared" si="2"/>
        <v>0</v>
      </c>
      <c r="L29" s="143">
        <f t="shared" si="2"/>
        <v>0</v>
      </c>
      <c r="M29" s="143">
        <f t="shared" si="2"/>
        <v>0</v>
      </c>
      <c r="N29" s="143">
        <f t="shared" si="2"/>
        <v>0</v>
      </c>
      <c r="O29" s="143">
        <f>H29/G29-1</f>
        <v>5.555555555555558E-2</v>
      </c>
      <c r="P29" s="169">
        <f t="shared" ref="P29:P31" si="3">H29/B29-1</f>
        <v>5.555555555555558E-2</v>
      </c>
    </row>
    <row r="30" spans="1:16" x14ac:dyDescent="0.2">
      <c r="A30" s="62" t="s">
        <v>27</v>
      </c>
      <c r="B30" s="142">
        <f>VLOOKUP($A$2,'Table 7'!$A$5:$L$23,11,FALSE)</f>
        <v>454.65</v>
      </c>
      <c r="C30" s="142">
        <f>VLOOKUP($A$2,'Table 8'!$A$5:$L$23,11,FALSE)</f>
        <v>463.08</v>
      </c>
      <c r="D30" s="142">
        <f>VLOOKUP($A$2,'Table 9'!$A$5:$L$23,11,FALSE)</f>
        <v>464.37</v>
      </c>
      <c r="E30" s="142">
        <f>VLOOKUP($A$2,'Table 10'!$A$5:$L$23,11,FALSE)</f>
        <v>463.09</v>
      </c>
      <c r="F30" s="142">
        <f>VLOOKUP($A$2,'Table 11'!$A$5:$L$23,11,FALSE)</f>
        <v>463.85</v>
      </c>
      <c r="G30" s="142">
        <f>VLOOKUP($A$2,'Table 12'!$A$5:$L$23,11,FALSE)</f>
        <v>474.83</v>
      </c>
      <c r="H30" s="172">
        <f>VLOOKUP($A$2,'Table 13'!$A$5:$L$23,11,FALSE)</f>
        <v>475.8</v>
      </c>
      <c r="I30" s="171" t="s">
        <v>27</v>
      </c>
      <c r="J30" s="143">
        <f t="shared" si="2"/>
        <v>1.8541735400857906E-2</v>
      </c>
      <c r="K30" s="143">
        <f t="shared" si="2"/>
        <v>2.7856957761078771E-3</v>
      </c>
      <c r="L30" s="143">
        <f t="shared" si="2"/>
        <v>-2.7564226801903846E-3</v>
      </c>
      <c r="M30" s="143">
        <f t="shared" si="2"/>
        <v>1.6411496685311278E-3</v>
      </c>
      <c r="N30" s="143">
        <f t="shared" si="2"/>
        <v>2.3671445510401901E-2</v>
      </c>
      <c r="O30" s="143">
        <f>H30/G30-1</f>
        <v>2.0428363835478525E-3</v>
      </c>
      <c r="P30" s="169">
        <f t="shared" si="3"/>
        <v>4.6519300560871057E-2</v>
      </c>
    </row>
    <row r="31" spans="1:16" x14ac:dyDescent="0.2">
      <c r="A31" s="61" t="s">
        <v>28</v>
      </c>
      <c r="B31" s="142">
        <f>VLOOKUP($A$2,'Table 7'!$A$5:$L$23,12,FALSE)</f>
        <v>495</v>
      </c>
      <c r="C31" s="142">
        <f>VLOOKUP($A$2,'Table 8'!$A$5:$L$23,12,FALSE)</f>
        <v>495</v>
      </c>
      <c r="D31" s="142">
        <f>VLOOKUP($A$2,'Table 9'!$A$5:$L$23,12,FALSE)</f>
        <v>500</v>
      </c>
      <c r="E31" s="142">
        <f>VLOOKUP($A$2,'Table 10'!$A$5:$L$23,12,FALSE)</f>
        <v>495</v>
      </c>
      <c r="F31" s="142">
        <f>VLOOKUP($A$2,'Table 11'!$A$5:$L$23,12,FALSE)</f>
        <v>497.5</v>
      </c>
      <c r="G31" s="142">
        <f>VLOOKUP($A$2,'Table 12'!$A$5:$L$23,12,FALSE)</f>
        <v>525</v>
      </c>
      <c r="H31" s="172">
        <f>VLOOKUP($A$2,'Table 13'!$A$5:$L$23,12,FALSE)</f>
        <v>525</v>
      </c>
      <c r="I31" s="140" t="s">
        <v>28</v>
      </c>
      <c r="J31" s="143">
        <f t="shared" si="2"/>
        <v>0</v>
      </c>
      <c r="K31" s="143">
        <f t="shared" si="2"/>
        <v>1.0101010101010166E-2</v>
      </c>
      <c r="L31" s="143">
        <f t="shared" si="2"/>
        <v>-1.0000000000000009E-2</v>
      </c>
      <c r="M31" s="143">
        <f t="shared" si="2"/>
        <v>5.050505050504972E-3</v>
      </c>
      <c r="N31" s="143">
        <f t="shared" si="2"/>
        <v>5.5276381909547645E-2</v>
      </c>
      <c r="O31" s="143">
        <f>H31/G31-1</f>
        <v>0</v>
      </c>
      <c r="P31" s="169">
        <f t="shared" si="3"/>
        <v>6.0606060606060552E-2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495</v>
      </c>
      <c r="C50" s="52">
        <f>VLOOKUP($A$2,'Table 8'!$A$26:$L$44,3,FALSE)</f>
        <v>475</v>
      </c>
      <c r="D50" s="52">
        <f>VLOOKUP($A$2,'Table 9'!$A$26:$L$44,3,FALSE)</f>
        <v>495</v>
      </c>
      <c r="E50" s="52">
        <f>VLOOKUP($A$2,'Table 10'!$A$26:$L$44,3,FALSE)</f>
        <v>475</v>
      </c>
      <c r="F50" s="52">
        <f>VLOOKUP($A$2,'Table 11'!$A$26:$L$44,3,FALSE)</f>
        <v>495</v>
      </c>
      <c r="G50" s="52">
        <f>VLOOKUP($A$2,'Table 12'!$A$26:$L$44,3,FALSE)</f>
        <v>479</v>
      </c>
      <c r="H50" s="53">
        <f>VLOOKUP($A$2,'Table 13'!$A$26:$L$44,3,FALSE)</f>
        <v>495</v>
      </c>
      <c r="I50" s="140" t="s">
        <v>25</v>
      </c>
      <c r="J50" s="64">
        <f t="shared" ref="J50:N53" si="4">C50/B50-1</f>
        <v>-4.0404040404040442E-2</v>
      </c>
      <c r="K50" s="64">
        <f t="shared" si="4"/>
        <v>4.2105263157894646E-2</v>
      </c>
      <c r="L50" s="64">
        <f t="shared" si="4"/>
        <v>-4.0404040404040442E-2</v>
      </c>
      <c r="M50" s="64">
        <f t="shared" si="4"/>
        <v>4.2105263157894646E-2</v>
      </c>
      <c r="N50" s="64">
        <f t="shared" si="4"/>
        <v>-3.2323232323232309E-2</v>
      </c>
      <c r="O50" s="64">
        <f>H50/G50-1</f>
        <v>3.3402922755741082E-2</v>
      </c>
      <c r="P50" s="119">
        <f>H50/B50-1</f>
        <v>0</v>
      </c>
    </row>
    <row r="51" spans="1:16" x14ac:dyDescent="0.2">
      <c r="A51" s="61" t="s">
        <v>26</v>
      </c>
      <c r="B51" s="52">
        <f>VLOOKUP($A$2,'Table 7'!$A$26:$L$44,4,FALSE)</f>
        <v>550</v>
      </c>
      <c r="C51" s="52">
        <f>VLOOKUP($A$2,'Table 8'!$A$26:$L$44,4,FALSE)</f>
        <v>550</v>
      </c>
      <c r="D51" s="52">
        <f>VLOOKUP($A$2,'Table 9'!$A$26:$L$44,4,FALSE)</f>
        <v>550</v>
      </c>
      <c r="E51" s="52">
        <f>VLOOKUP($A$2,'Table 10'!$A$26:$L$44,4,FALSE)</f>
        <v>550</v>
      </c>
      <c r="F51" s="52">
        <f>VLOOKUP($A$2,'Table 11'!$A$26:$L$44,4,FALSE)</f>
        <v>550</v>
      </c>
      <c r="G51" s="52">
        <f>VLOOKUP($A$2,'Table 12'!$A$26:$L$44,4,FALSE)</f>
        <v>550</v>
      </c>
      <c r="H51" s="53">
        <f>VLOOKUP($A$2,'Table 13'!$A$26:$L$44,4,FALSE)</f>
        <v>550</v>
      </c>
      <c r="I51" s="140" t="s">
        <v>26</v>
      </c>
      <c r="J51" s="64">
        <f t="shared" si="4"/>
        <v>0</v>
      </c>
      <c r="K51" s="64">
        <f t="shared" si="4"/>
        <v>0</v>
      </c>
      <c r="L51" s="64">
        <f t="shared" si="4"/>
        <v>0</v>
      </c>
      <c r="M51" s="64">
        <f t="shared" si="4"/>
        <v>0</v>
      </c>
      <c r="N51" s="64">
        <f t="shared" si="4"/>
        <v>0</v>
      </c>
      <c r="O51" s="64">
        <f>H51/G51-1</f>
        <v>0</v>
      </c>
      <c r="P51" s="119">
        <f t="shared" ref="P51:P53" si="5">H51/B51-1</f>
        <v>0</v>
      </c>
    </row>
    <row r="52" spans="1:16" x14ac:dyDescent="0.2">
      <c r="A52" s="62" t="s">
        <v>27</v>
      </c>
      <c r="B52" s="52">
        <f>VLOOKUP($A$2,'Table 7'!$A$26:$L$44,5,FALSE)</f>
        <v>548.52</v>
      </c>
      <c r="C52" s="52">
        <f>VLOOKUP($A$2,'Table 8'!$A$26:$L$44,5,FALSE)</f>
        <v>545.82000000000005</v>
      </c>
      <c r="D52" s="52">
        <f>VLOOKUP($A$2,'Table 9'!$A$26:$L$44,5,FALSE)</f>
        <v>571.46</v>
      </c>
      <c r="E52" s="52">
        <f>VLOOKUP($A$2,'Table 10'!$A$26:$L$44,5,FALSE)</f>
        <v>540.87</v>
      </c>
      <c r="F52" s="52">
        <f>VLOOKUP($A$2,'Table 11'!$A$26:$L$44,5,FALSE)</f>
        <v>550.52</v>
      </c>
      <c r="G52" s="52">
        <f>VLOOKUP($A$2,'Table 12'!$A$26:$L$44,5,FALSE)</f>
        <v>564.87</v>
      </c>
      <c r="H52" s="53">
        <f>VLOOKUP($A$2,'Table 13'!$A$26:$L$44,5,FALSE)</f>
        <v>564.39</v>
      </c>
      <c r="I52" s="171" t="s">
        <v>27</v>
      </c>
      <c r="J52" s="64">
        <f t="shared" si="4"/>
        <v>-4.9223364690438309E-3</v>
      </c>
      <c r="K52" s="64">
        <f t="shared" si="4"/>
        <v>4.6975193287164263E-2</v>
      </c>
      <c r="L52" s="64">
        <f t="shared" si="4"/>
        <v>-5.3529555874426982E-2</v>
      </c>
      <c r="M52" s="64">
        <f t="shared" si="4"/>
        <v>1.7841625529239957E-2</v>
      </c>
      <c r="N52" s="64">
        <f t="shared" si="4"/>
        <v>2.6066264622538693E-2</v>
      </c>
      <c r="O52" s="64">
        <f>H52/G52-1</f>
        <v>-8.4975304052259393E-4</v>
      </c>
      <c r="P52" s="119">
        <f t="shared" si="5"/>
        <v>2.8932399912491746E-2</v>
      </c>
    </row>
    <row r="53" spans="1:16" x14ac:dyDescent="0.2">
      <c r="A53" s="61" t="s">
        <v>28</v>
      </c>
      <c r="B53" s="52">
        <f>VLOOKUP($A$2,'Table 7'!$A$26:$L$44,6,FALSE)</f>
        <v>600</v>
      </c>
      <c r="C53" s="52">
        <f>VLOOKUP($A$2,'Table 8'!$A$26:$L$44,6,FALSE)</f>
        <v>595</v>
      </c>
      <c r="D53" s="52">
        <f>VLOOKUP($A$2,'Table 9'!$A$26:$L$44,6,FALSE)</f>
        <v>650</v>
      </c>
      <c r="E53" s="52">
        <f>VLOOKUP($A$2,'Table 10'!$A$26:$L$44,6,FALSE)</f>
        <v>600</v>
      </c>
      <c r="F53" s="52">
        <f>VLOOKUP($A$2,'Table 11'!$A$26:$L$44,6,FALSE)</f>
        <v>597.5</v>
      </c>
      <c r="G53" s="52">
        <f>VLOOKUP($A$2,'Table 12'!$A$26:$L$44,6,FALSE)</f>
        <v>650</v>
      </c>
      <c r="H53" s="53">
        <f>VLOOKUP($A$2,'Table 13'!$A$26:$L$44,6,FALSE)</f>
        <v>600</v>
      </c>
      <c r="I53" s="140" t="s">
        <v>28</v>
      </c>
      <c r="J53" s="64">
        <f t="shared" si="4"/>
        <v>-8.3333333333333037E-3</v>
      </c>
      <c r="K53" s="64">
        <f t="shared" si="4"/>
        <v>9.243697478991586E-2</v>
      </c>
      <c r="L53" s="64">
        <f t="shared" si="4"/>
        <v>-7.6923076923076872E-2</v>
      </c>
      <c r="M53" s="64">
        <f t="shared" si="4"/>
        <v>-4.1666666666666519E-3</v>
      </c>
      <c r="N53" s="64">
        <f t="shared" si="4"/>
        <v>8.786610878661083E-2</v>
      </c>
      <c r="O53" s="64">
        <f>H53/G53-1</f>
        <v>-7.6923076923076872E-2</v>
      </c>
      <c r="P53" s="119">
        <f t="shared" si="5"/>
        <v>0</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695</v>
      </c>
      <c r="C72" s="52">
        <f>VLOOKUP($A$2,'Table 8'!$A$26:$L$44,9,FALSE)</f>
        <v>695</v>
      </c>
      <c r="D72" s="52">
        <f>VLOOKUP($A$2,'Table 9'!$A$26:$L$44,9,FALSE)</f>
        <v>725</v>
      </c>
      <c r="E72" s="52">
        <f>VLOOKUP($A$2,'Table 10'!$A$26:$L$44,9,FALSE)</f>
        <v>750</v>
      </c>
      <c r="F72" s="52">
        <f>VLOOKUP($A$2,'Table 11'!$A$26:$L$44,9,FALSE)</f>
        <v>695</v>
      </c>
      <c r="G72" s="52">
        <f>VLOOKUP($A$2,'Table 12'!$A$26:$L$44,9,FALSE)</f>
        <v>750</v>
      </c>
      <c r="H72" s="53">
        <f>VLOOKUP($A$2,'Table 13'!$A$26:$L$44,9,FALSE)</f>
        <v>695</v>
      </c>
      <c r="I72" s="140" t="s">
        <v>25</v>
      </c>
      <c r="J72" s="64">
        <f t="shared" ref="J72:O75" si="6">C72/B72-1</f>
        <v>0</v>
      </c>
      <c r="K72" s="64">
        <f t="shared" si="6"/>
        <v>4.3165467625899234E-2</v>
      </c>
      <c r="L72" s="64">
        <f t="shared" si="6"/>
        <v>3.4482758620689724E-2</v>
      </c>
      <c r="M72" s="64">
        <f t="shared" si="6"/>
        <v>-7.3333333333333361E-2</v>
      </c>
      <c r="N72" s="64">
        <f t="shared" si="6"/>
        <v>7.9136690647481966E-2</v>
      </c>
      <c r="O72" s="64">
        <f>H72/G72-1</f>
        <v>-7.3333333333333361E-2</v>
      </c>
      <c r="P72" s="119">
        <f>H72/B72-1</f>
        <v>0</v>
      </c>
    </row>
    <row r="73" spans="1:23" x14ac:dyDescent="0.2">
      <c r="A73" s="61" t="s">
        <v>26</v>
      </c>
      <c r="B73" s="52">
        <f>VLOOKUP($A$2,'Table 7'!$A$26:$L$44,10,FALSE)</f>
        <v>795</v>
      </c>
      <c r="C73" s="52">
        <f>VLOOKUP($A$2,'Table 8'!$A$26:$L$44,10,FALSE)</f>
        <v>750</v>
      </c>
      <c r="D73" s="52">
        <f>VLOOKUP($A$2,'Table 9'!$A$26:$L$44,10,FALSE)</f>
        <v>795</v>
      </c>
      <c r="E73" s="52">
        <f>VLOOKUP($A$2,'Table 10'!$A$26:$L$44,10,FALSE)</f>
        <v>800</v>
      </c>
      <c r="F73" s="52">
        <f>VLOOKUP($A$2,'Table 11'!$A$26:$L$44,10,FALSE)</f>
        <v>795</v>
      </c>
      <c r="G73" s="52">
        <f>VLOOKUP($A$2,'Table 12'!$A$26:$L$44,10,FALSE)</f>
        <v>850</v>
      </c>
      <c r="H73" s="53">
        <f>VLOOKUP($A$2,'Table 13'!$A$26:$L$44,10,FALSE)</f>
        <v>795</v>
      </c>
      <c r="I73" s="140" t="s">
        <v>26</v>
      </c>
      <c r="J73" s="64">
        <f t="shared" si="6"/>
        <v>-5.6603773584905648E-2</v>
      </c>
      <c r="K73" s="64">
        <f t="shared" si="6"/>
        <v>6.0000000000000053E-2</v>
      </c>
      <c r="L73" s="64">
        <f t="shared" si="6"/>
        <v>6.2893081761006275E-3</v>
      </c>
      <c r="M73" s="64">
        <f t="shared" si="6"/>
        <v>-6.2499999999999778E-3</v>
      </c>
      <c r="N73" s="64">
        <f t="shared" si="6"/>
        <v>6.9182389937106903E-2</v>
      </c>
      <c r="O73" s="64">
        <f t="shared" si="6"/>
        <v>-6.4705882352941169E-2</v>
      </c>
      <c r="P73" s="119">
        <f t="shared" ref="P73:P75" si="7">H73/B73-1</f>
        <v>0</v>
      </c>
      <c r="R73" s="136"/>
      <c r="S73" s="136"/>
      <c r="T73" s="136"/>
      <c r="U73" s="136"/>
      <c r="V73" s="136"/>
      <c r="W73" s="136"/>
    </row>
    <row r="74" spans="1:23" x14ac:dyDescent="0.2">
      <c r="A74" s="62" t="s">
        <v>27</v>
      </c>
      <c r="B74" s="52">
        <f>VLOOKUP($A$2,'Table 7'!$A$26:$L$44,11,FALSE)</f>
        <v>776.25</v>
      </c>
      <c r="C74" s="52">
        <f>VLOOKUP($A$2,'Table 8'!$A$26:$L$44,11,FALSE)</f>
        <v>769.27</v>
      </c>
      <c r="D74" s="52">
        <f>VLOOKUP($A$2,'Table 9'!$A$26:$L$44,11,FALSE)</f>
        <v>793.22</v>
      </c>
      <c r="E74" s="52">
        <f>VLOOKUP($A$2,'Table 10'!$A$26:$L$44,11,FALSE)</f>
        <v>826.73</v>
      </c>
      <c r="F74" s="52">
        <f>VLOOKUP($A$2,'Table 11'!$A$26:$L$44,11,FALSE)</f>
        <v>791.64</v>
      </c>
      <c r="G74" s="52">
        <f>VLOOKUP($A$2,'Table 12'!$A$26:$L$44,11,FALSE)</f>
        <v>895.06</v>
      </c>
      <c r="H74" s="53">
        <f>VLOOKUP($A$2,'Table 13'!$A$26:$L$44,11,FALSE)</f>
        <v>823.4</v>
      </c>
      <c r="I74" s="171" t="s">
        <v>27</v>
      </c>
      <c r="J74" s="64">
        <f t="shared" si="6"/>
        <v>-8.9919484702093433E-3</v>
      </c>
      <c r="K74" s="64">
        <f t="shared" si="6"/>
        <v>3.1133412195978094E-2</v>
      </c>
      <c r="L74" s="64">
        <f t="shared" si="6"/>
        <v>4.2245530874158499E-2</v>
      </c>
      <c r="M74" s="64">
        <f t="shared" si="6"/>
        <v>-4.2444328861901748E-2</v>
      </c>
      <c r="N74" s="64">
        <f t="shared" si="6"/>
        <v>0.13064018998534688</v>
      </c>
      <c r="O74" s="64">
        <f t="shared" si="6"/>
        <v>-8.0061671843228321E-2</v>
      </c>
      <c r="P74" s="119">
        <f t="shared" si="7"/>
        <v>6.0740740740740762E-2</v>
      </c>
    </row>
    <row r="75" spans="1:23" x14ac:dyDescent="0.2">
      <c r="A75" s="61" t="s">
        <v>28</v>
      </c>
      <c r="B75" s="52">
        <f>VLOOKUP($A$2,'Table 7'!$A$26:$L$44,12,FALSE)</f>
        <v>850</v>
      </c>
      <c r="C75" s="52">
        <f>VLOOKUP($A$2,'Table 8'!$A$26:$L$44,12,FALSE)</f>
        <v>850</v>
      </c>
      <c r="D75" s="52">
        <f>VLOOKUP($A$2,'Table 9'!$A$26:$L$44,12,FALSE)</f>
        <v>850</v>
      </c>
      <c r="E75" s="52">
        <f>VLOOKUP($A$2,'Table 10'!$A$26:$L$44,12,FALSE)</f>
        <v>895</v>
      </c>
      <c r="F75" s="52">
        <f>VLOOKUP($A$2,'Table 11'!$A$26:$L$44,12,FALSE)</f>
        <v>850</v>
      </c>
      <c r="G75" s="52">
        <f>VLOOKUP($A$2,'Table 12'!$A$26:$L$44,12,FALSE)</f>
        <v>950</v>
      </c>
      <c r="H75" s="53">
        <f>VLOOKUP($A$2,'Table 13'!$A$26:$L$44,12,FALSE)</f>
        <v>925</v>
      </c>
      <c r="I75" s="140" t="s">
        <v>28</v>
      </c>
      <c r="J75" s="64">
        <f t="shared" si="6"/>
        <v>0</v>
      </c>
      <c r="K75" s="64">
        <f t="shared" si="6"/>
        <v>0</v>
      </c>
      <c r="L75" s="64">
        <f t="shared" si="6"/>
        <v>5.2941176470588269E-2</v>
      </c>
      <c r="M75" s="64">
        <f t="shared" si="6"/>
        <v>-5.027932960893855E-2</v>
      </c>
      <c r="N75" s="64">
        <f t="shared" si="6"/>
        <v>0.11764705882352944</v>
      </c>
      <c r="O75" s="64">
        <f t="shared" si="6"/>
        <v>-2.6315789473684181E-2</v>
      </c>
      <c r="P75" s="119">
        <f t="shared" si="7"/>
        <v>8.8235294117646967E-2</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260</v>
      </c>
      <c r="C94" s="52">
        <f>VLOOKUP($A$2,'Table 8'!$A$47:$F$65,3,FALSE)</f>
        <v>280</v>
      </c>
      <c r="D94" s="52">
        <f>VLOOKUP($A$2,'Table 9'!$A$47:$F$65,3,FALSE)</f>
        <v>255.5</v>
      </c>
      <c r="E94" s="52">
        <f>VLOOKUP($A$2,'Table 10'!$A$47:$F$65,3,FALSE)</f>
        <v>253</v>
      </c>
      <c r="F94" s="52">
        <f>VLOOKUP($A$2,'Table 11'!$A$47:$F$65,3,FALSE)</f>
        <v>260</v>
      </c>
      <c r="G94" s="52">
        <f>VLOOKUP($A$2,'Table 12'!$A$47:$F$65,3,FALSE)</f>
        <v>260.70999999999998</v>
      </c>
      <c r="H94" s="53">
        <f>VLOOKUP($A$2,'Table 13'!$A$47:$F$65,3,FALSE)</f>
        <v>260.70999999999998</v>
      </c>
      <c r="I94" s="140" t="s">
        <v>25</v>
      </c>
      <c r="J94" s="64">
        <f t="shared" ref="J94:O97" si="8">C94/B94-1</f>
        <v>7.6923076923076872E-2</v>
      </c>
      <c r="K94" s="64">
        <f t="shared" si="8"/>
        <v>-8.7500000000000022E-2</v>
      </c>
      <c r="L94" s="64">
        <f t="shared" si="8"/>
        <v>-9.7847358121331274E-3</v>
      </c>
      <c r="M94" s="64">
        <f t="shared" si="8"/>
        <v>2.7667984189723382E-2</v>
      </c>
      <c r="N94" s="64">
        <f t="shared" si="8"/>
        <v>2.7307692307692033E-3</v>
      </c>
      <c r="O94" s="64">
        <f>H94/G94-1</f>
        <v>0</v>
      </c>
      <c r="P94" s="119">
        <f>H94/B94-1</f>
        <v>2.7307692307692033E-3</v>
      </c>
    </row>
    <row r="95" spans="1:16" x14ac:dyDescent="0.2">
      <c r="A95" s="61" t="s">
        <v>26</v>
      </c>
      <c r="B95" s="52">
        <f>VLOOKUP($A$2,'Table 7'!$A$47:$F$65,4,FALSE)</f>
        <v>300</v>
      </c>
      <c r="C95" s="52">
        <f>VLOOKUP($A$2,'Table 8'!$A$47:$F$65,4,FALSE)</f>
        <v>300</v>
      </c>
      <c r="D95" s="52">
        <f>VLOOKUP($A$2,'Table 9'!$A$47:$F$65,4,FALSE)</f>
        <v>301.5</v>
      </c>
      <c r="E95" s="52">
        <f>VLOOKUP($A$2,'Table 10'!$A$47:$F$65,4,FALSE)</f>
        <v>275</v>
      </c>
      <c r="F95" s="52">
        <f>VLOOKUP($A$2,'Table 11'!$A$47:$F$65,4,FALSE)</f>
        <v>300</v>
      </c>
      <c r="G95" s="52">
        <f>VLOOKUP($A$2,'Table 12'!$A$47:$F$65,4,FALSE)</f>
        <v>300</v>
      </c>
      <c r="H95" s="53">
        <f>VLOOKUP($A$2,'Table 13'!$A$47:$F$65,4,FALSE)</f>
        <v>325</v>
      </c>
      <c r="I95" s="140" t="s">
        <v>26</v>
      </c>
      <c r="J95" s="64">
        <f t="shared" si="8"/>
        <v>0</v>
      </c>
      <c r="K95" s="64">
        <f t="shared" si="8"/>
        <v>4.9999999999998934E-3</v>
      </c>
      <c r="L95" s="64">
        <f t="shared" si="8"/>
        <v>-8.7893864013267042E-2</v>
      </c>
      <c r="M95" s="64">
        <f t="shared" si="8"/>
        <v>9.0909090909090828E-2</v>
      </c>
      <c r="N95" s="64">
        <f t="shared" si="8"/>
        <v>0</v>
      </c>
      <c r="O95" s="64">
        <f t="shared" si="8"/>
        <v>8.3333333333333259E-2</v>
      </c>
      <c r="P95" s="119">
        <f t="shared" ref="P95:P97" si="9">H95/B95-1</f>
        <v>8.3333333333333259E-2</v>
      </c>
    </row>
    <row r="96" spans="1:16" x14ac:dyDescent="0.2">
      <c r="A96" s="62" t="s">
        <v>27</v>
      </c>
      <c r="B96" s="52">
        <f>VLOOKUP($A$2,'Table 7'!$A$47:$F$65,5,FALSE)</f>
        <v>296.88</v>
      </c>
      <c r="C96" s="52">
        <f>VLOOKUP($A$2,'Table 8'!$A$47:$F$65,5,FALSE)</f>
        <v>306.67</v>
      </c>
      <c r="D96" s="52">
        <f>VLOOKUP($A$2,'Table 9'!$A$47:$F$65,5,FALSE)</f>
        <v>297.25</v>
      </c>
      <c r="E96" s="52">
        <f>VLOOKUP($A$2,'Table 10'!$A$47:$F$65,5,FALSE)</f>
        <v>274.70999999999998</v>
      </c>
      <c r="F96" s="52">
        <f>VLOOKUP($A$2,'Table 11'!$A$47:$F$65,5,FALSE)</f>
        <v>296.10000000000002</v>
      </c>
      <c r="G96" s="52">
        <f>VLOOKUP($A$2,'Table 12'!$A$47:$F$65,5,FALSE)</f>
        <v>310.17</v>
      </c>
      <c r="H96" s="53">
        <f>VLOOKUP($A$2,'Table 13'!$A$47:$F$65,5,FALSE)</f>
        <v>319.95999999999998</v>
      </c>
      <c r="I96" s="171" t="s">
        <v>27</v>
      </c>
      <c r="J96" s="64">
        <f t="shared" si="8"/>
        <v>3.2976286715171277E-2</v>
      </c>
      <c r="K96" s="64">
        <f t="shared" si="8"/>
        <v>-3.0717057423288896E-2</v>
      </c>
      <c r="L96" s="64">
        <f t="shared" si="8"/>
        <v>-7.5828427249789776E-2</v>
      </c>
      <c r="M96" s="64">
        <f t="shared" si="8"/>
        <v>7.7863929234465612E-2</v>
      </c>
      <c r="N96" s="64">
        <f t="shared" si="8"/>
        <v>4.7517730496453803E-2</v>
      </c>
      <c r="O96" s="64">
        <f t="shared" si="8"/>
        <v>3.1563336234967876E-2</v>
      </c>
      <c r="P96" s="119">
        <f t="shared" si="9"/>
        <v>7.7741848558340099E-2</v>
      </c>
    </row>
    <row r="97" spans="1:16" x14ac:dyDescent="0.2">
      <c r="A97" s="61" t="s">
        <v>28</v>
      </c>
      <c r="B97" s="52">
        <f>VLOOKUP($A$2,'Table 7'!$A$47:$F$65,6,FALSE)</f>
        <v>320.33</v>
      </c>
      <c r="C97" s="52">
        <f>VLOOKUP($A$2,'Table 8'!$A$47:$F$65,6,FALSE)</f>
        <v>349</v>
      </c>
      <c r="D97" s="52">
        <f>VLOOKUP($A$2,'Table 9'!$A$47:$F$65,6,FALSE)</f>
        <v>329</v>
      </c>
      <c r="E97" s="52">
        <f>VLOOKUP($A$2,'Table 10'!$A$47:$F$65,6,FALSE)</f>
        <v>300</v>
      </c>
      <c r="F97" s="52">
        <f>VLOOKUP($A$2,'Table 11'!$A$47:$F$65,6,FALSE)</f>
        <v>325</v>
      </c>
      <c r="G97" s="52">
        <f>VLOOKUP($A$2,'Table 12'!$A$47:$F$65,6,FALSE)</f>
        <v>338.81</v>
      </c>
      <c r="H97" s="53">
        <f>VLOOKUP($A$2,'Table 13'!$A$47:$F$65,6,FALSE)</f>
        <v>359.52</v>
      </c>
      <c r="I97" s="140" t="s">
        <v>28</v>
      </c>
      <c r="J97" s="64">
        <f t="shared" si="8"/>
        <v>8.9501451628008599E-2</v>
      </c>
      <c r="K97" s="64">
        <f t="shared" si="8"/>
        <v>-5.7306590257879653E-2</v>
      </c>
      <c r="L97" s="64">
        <f t="shared" si="8"/>
        <v>-8.8145896656534939E-2</v>
      </c>
      <c r="M97" s="64">
        <f t="shared" si="8"/>
        <v>8.3333333333333259E-2</v>
      </c>
      <c r="N97" s="64">
        <f t="shared" si="8"/>
        <v>4.2492307692307607E-2</v>
      </c>
      <c r="O97" s="64">
        <f t="shared" si="8"/>
        <v>6.1125704672235104E-2</v>
      </c>
      <c r="P97" s="119">
        <f t="shared" si="9"/>
        <v>0.12234258421003341</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296.88</v>
      </c>
      <c r="C118" s="52">
        <f t="shared" si="10"/>
        <v>306.67</v>
      </c>
      <c r="D118" s="52">
        <f t="shared" si="10"/>
        <v>297.25</v>
      </c>
      <c r="E118" s="52">
        <f t="shared" si="10"/>
        <v>274.70999999999998</v>
      </c>
      <c r="F118" s="52">
        <f t="shared" si="10"/>
        <v>296.10000000000002</v>
      </c>
      <c r="G118" s="52">
        <f t="shared" si="10"/>
        <v>310.17</v>
      </c>
      <c r="H118" s="52">
        <f t="shared" si="10"/>
        <v>319.95999999999998</v>
      </c>
      <c r="I118" s="16" t="s">
        <v>57</v>
      </c>
      <c r="J118" s="52">
        <f t="shared" ref="J118:N118" si="11">B95</f>
        <v>300</v>
      </c>
      <c r="K118" s="52">
        <f t="shared" si="11"/>
        <v>300</v>
      </c>
      <c r="L118" s="52">
        <f t="shared" si="11"/>
        <v>301.5</v>
      </c>
      <c r="M118" s="52">
        <f t="shared" si="11"/>
        <v>275</v>
      </c>
      <c r="N118" s="52">
        <f t="shared" si="11"/>
        <v>300</v>
      </c>
      <c r="O118" s="52">
        <f>G95</f>
        <v>300</v>
      </c>
      <c r="P118" s="53">
        <f>H95</f>
        <v>325</v>
      </c>
    </row>
    <row r="119" spans="1:16" x14ac:dyDescent="0.2">
      <c r="A119" s="13" t="s">
        <v>53</v>
      </c>
      <c r="B119" s="52">
        <f t="shared" ref="B119:H119" si="12">B8</f>
        <v>373.16</v>
      </c>
      <c r="C119" s="52">
        <f t="shared" si="12"/>
        <v>378.99</v>
      </c>
      <c r="D119" s="52">
        <f t="shared" si="12"/>
        <v>382.48</v>
      </c>
      <c r="E119" s="52">
        <f t="shared" si="12"/>
        <v>382.66</v>
      </c>
      <c r="F119" s="52">
        <f t="shared" si="12"/>
        <v>375.12</v>
      </c>
      <c r="G119" s="52">
        <f t="shared" si="12"/>
        <v>383.63</v>
      </c>
      <c r="H119" s="52">
        <f t="shared" si="12"/>
        <v>381.35</v>
      </c>
      <c r="I119" s="16" t="s">
        <v>53</v>
      </c>
      <c r="J119" s="52">
        <f t="shared" ref="J119:N119" si="13">B7</f>
        <v>375</v>
      </c>
      <c r="K119" s="52">
        <f t="shared" si="13"/>
        <v>375</v>
      </c>
      <c r="L119" s="52">
        <f t="shared" si="13"/>
        <v>375</v>
      </c>
      <c r="M119" s="52">
        <f t="shared" si="13"/>
        <v>375</v>
      </c>
      <c r="N119" s="52">
        <f t="shared" si="13"/>
        <v>375</v>
      </c>
      <c r="O119" s="52">
        <f>G7</f>
        <v>375</v>
      </c>
      <c r="P119" s="53">
        <f>H7</f>
        <v>375</v>
      </c>
    </row>
    <row r="120" spans="1:16" x14ac:dyDescent="0.2">
      <c r="A120" s="13" t="s">
        <v>54</v>
      </c>
      <c r="B120" s="52">
        <f t="shared" ref="B120:H120" si="14">B30</f>
        <v>454.65</v>
      </c>
      <c r="C120" s="52">
        <f t="shared" si="14"/>
        <v>463.08</v>
      </c>
      <c r="D120" s="52">
        <f t="shared" si="14"/>
        <v>464.37</v>
      </c>
      <c r="E120" s="52">
        <f t="shared" si="14"/>
        <v>463.09</v>
      </c>
      <c r="F120" s="52">
        <f t="shared" si="14"/>
        <v>463.85</v>
      </c>
      <c r="G120" s="52">
        <f t="shared" si="14"/>
        <v>474.83</v>
      </c>
      <c r="H120" s="52">
        <f t="shared" si="14"/>
        <v>475.8</v>
      </c>
      <c r="I120" s="16" t="s">
        <v>54</v>
      </c>
      <c r="J120" s="52">
        <f t="shared" ref="J120:N120" si="15">B29</f>
        <v>450</v>
      </c>
      <c r="K120" s="52">
        <f t="shared" si="15"/>
        <v>450</v>
      </c>
      <c r="L120" s="52">
        <f t="shared" si="15"/>
        <v>450</v>
      </c>
      <c r="M120" s="52">
        <f t="shared" si="15"/>
        <v>450</v>
      </c>
      <c r="N120" s="52">
        <f t="shared" si="15"/>
        <v>450</v>
      </c>
      <c r="O120" s="52">
        <f>G29</f>
        <v>450</v>
      </c>
      <c r="P120" s="53">
        <f>H29</f>
        <v>475</v>
      </c>
    </row>
    <row r="121" spans="1:16" x14ac:dyDescent="0.2">
      <c r="A121" s="13" t="s">
        <v>55</v>
      </c>
      <c r="B121" s="52">
        <f t="shared" ref="B121:H121" si="16">B52</f>
        <v>548.52</v>
      </c>
      <c r="C121" s="52">
        <f t="shared" si="16"/>
        <v>545.82000000000005</v>
      </c>
      <c r="D121" s="52">
        <f t="shared" si="16"/>
        <v>571.46</v>
      </c>
      <c r="E121" s="52">
        <f t="shared" si="16"/>
        <v>540.87</v>
      </c>
      <c r="F121" s="52">
        <f t="shared" si="16"/>
        <v>550.52</v>
      </c>
      <c r="G121" s="52">
        <f t="shared" si="16"/>
        <v>564.87</v>
      </c>
      <c r="H121" s="52">
        <f t="shared" si="16"/>
        <v>564.39</v>
      </c>
      <c r="I121" s="16" t="s">
        <v>55</v>
      </c>
      <c r="J121" s="52">
        <f t="shared" ref="J121:N121" si="17">B51</f>
        <v>550</v>
      </c>
      <c r="K121" s="52">
        <f t="shared" si="17"/>
        <v>550</v>
      </c>
      <c r="L121" s="52">
        <f t="shared" si="17"/>
        <v>550</v>
      </c>
      <c r="M121" s="52">
        <f t="shared" si="17"/>
        <v>550</v>
      </c>
      <c r="N121" s="52">
        <f t="shared" si="17"/>
        <v>550</v>
      </c>
      <c r="O121" s="52">
        <f>G51</f>
        <v>550</v>
      </c>
      <c r="P121" s="53">
        <f>H51</f>
        <v>550</v>
      </c>
    </row>
    <row r="122" spans="1:16" x14ac:dyDescent="0.2">
      <c r="A122" s="13" t="s">
        <v>56</v>
      </c>
      <c r="B122" s="52">
        <f t="shared" ref="B122:H122" si="18">B74</f>
        <v>776.25</v>
      </c>
      <c r="C122" s="52">
        <f t="shared" si="18"/>
        <v>769.27</v>
      </c>
      <c r="D122" s="52">
        <f t="shared" si="18"/>
        <v>793.22</v>
      </c>
      <c r="E122" s="52">
        <f t="shared" si="18"/>
        <v>826.73</v>
      </c>
      <c r="F122" s="52">
        <f t="shared" si="18"/>
        <v>791.64</v>
      </c>
      <c r="G122" s="52">
        <f t="shared" si="18"/>
        <v>895.06</v>
      </c>
      <c r="H122" s="52">
        <f t="shared" si="18"/>
        <v>823.4</v>
      </c>
      <c r="I122" s="16" t="s">
        <v>56</v>
      </c>
      <c r="J122" s="52">
        <f t="shared" ref="J122:N122" si="19">B73</f>
        <v>795</v>
      </c>
      <c r="K122" s="52">
        <f t="shared" si="19"/>
        <v>750</v>
      </c>
      <c r="L122" s="52">
        <f t="shared" si="19"/>
        <v>795</v>
      </c>
      <c r="M122" s="52">
        <f t="shared" si="19"/>
        <v>800</v>
      </c>
      <c r="N122" s="52">
        <f t="shared" si="19"/>
        <v>795</v>
      </c>
      <c r="O122" s="52">
        <f>G73</f>
        <v>850</v>
      </c>
      <c r="P122" s="53">
        <f>H73</f>
        <v>795</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153</v>
      </c>
      <c r="C142" s="52">
        <f>VLOOKUP($A$2,'Table 8'!$A$5:$L$23,2,FALSE)</f>
        <v>185</v>
      </c>
      <c r="D142" s="52">
        <f>VLOOKUP($A$2,'Table 9'!$A$5:$L$23,2,FALSE)</f>
        <v>162</v>
      </c>
      <c r="E142" s="52">
        <f>VLOOKUP($A$2,'Table 10'!$A$5:$L$23,2,FALSE)</f>
        <v>127</v>
      </c>
      <c r="F142" s="52">
        <f>VLOOKUP($A$2,'Table 11'!$A$5:$L$23,2,FALSE)</f>
        <v>164</v>
      </c>
      <c r="G142" s="52">
        <f>VLOOKUP($A$2,'Table 12'!$A$5:$L$23,2,FALSE)</f>
        <v>160</v>
      </c>
      <c r="H142" s="52">
        <f>VLOOKUP($A$2,'Table 13'!$A$5:$L$23,2,FALSE)</f>
        <v>181</v>
      </c>
      <c r="I142" s="16" t="s">
        <v>53</v>
      </c>
      <c r="J142" s="72">
        <f>B142/SUM(B$142:B$146)</f>
        <v>0.16156282998944033</v>
      </c>
      <c r="K142" s="72">
        <f t="shared" ref="K142:N146" si="20">C142/SUM(C$142:C$146)</f>
        <v>0.16342756183745583</v>
      </c>
      <c r="L142" s="72">
        <f t="shared" si="20"/>
        <v>0.16513761467889909</v>
      </c>
      <c r="M142" s="72">
        <f t="shared" si="20"/>
        <v>0.14399092970521543</v>
      </c>
      <c r="N142" s="72">
        <f t="shared" si="20"/>
        <v>0.17484008528784648</v>
      </c>
      <c r="O142" s="72">
        <f t="shared" ref="O142:P146" si="21">G142/SUM(G$142:G$146)</f>
        <v>0.16666666666666666</v>
      </c>
      <c r="P142" s="174">
        <f t="shared" si="21"/>
        <v>0.17797443461160276</v>
      </c>
    </row>
    <row r="143" spans="1:16" x14ac:dyDescent="0.2">
      <c r="A143" s="13" t="s">
        <v>54</v>
      </c>
      <c r="B143" s="52">
        <f>VLOOKUP($A$2,'Table 7'!$A$5:$L$23,8,FALSE)</f>
        <v>468</v>
      </c>
      <c r="C143" s="52">
        <f>VLOOKUP($A$2,'Table 8'!$A$5:$L$23,8,FALSE)</f>
        <v>548</v>
      </c>
      <c r="D143" s="52">
        <f>VLOOKUP($A$2,'Table 9'!$A$5:$L$23,8,FALSE)</f>
        <v>430</v>
      </c>
      <c r="E143" s="52">
        <f>VLOOKUP($A$2,'Table 10'!$A$5:$L$23,8,FALSE)</f>
        <v>431</v>
      </c>
      <c r="F143" s="52">
        <f>VLOOKUP($A$2,'Table 11'!$A$5:$L$23,8,FALSE)</f>
        <v>468</v>
      </c>
      <c r="G143" s="52">
        <f>VLOOKUP($A$2,'Table 12'!$A$5:$L$23,8,FALSE)</f>
        <v>437</v>
      </c>
      <c r="H143" s="52">
        <f>VLOOKUP($A$2,'Table 13'!$A$5:$L$23,8,FALSE)</f>
        <v>505</v>
      </c>
      <c r="I143" s="16" t="s">
        <v>54</v>
      </c>
      <c r="J143" s="72">
        <f>B143/SUM(B$142:B$146)</f>
        <v>0.49419218585005281</v>
      </c>
      <c r="K143" s="72">
        <f t="shared" si="20"/>
        <v>0.48409893992932862</v>
      </c>
      <c r="L143" s="72">
        <f t="shared" si="20"/>
        <v>0.4383282364933741</v>
      </c>
      <c r="M143" s="72">
        <f t="shared" si="20"/>
        <v>0.4886621315192744</v>
      </c>
      <c r="N143" s="72">
        <f t="shared" si="20"/>
        <v>0.49893390191897652</v>
      </c>
      <c r="O143" s="72">
        <f t="shared" si="21"/>
        <v>0.45520833333333333</v>
      </c>
      <c r="P143" s="174">
        <f t="shared" si="21"/>
        <v>0.49655850540806296</v>
      </c>
    </row>
    <row r="144" spans="1:16" x14ac:dyDescent="0.2">
      <c r="A144" s="13" t="s">
        <v>55</v>
      </c>
      <c r="B144" s="52">
        <f>VLOOKUP($A$2,'Table 7'!$A$26:$L$44,2,FALSE)</f>
        <v>180</v>
      </c>
      <c r="C144" s="52">
        <f>VLOOKUP($A$2,'Table 8'!$A$26:$L$44,2,FALSE)</f>
        <v>251</v>
      </c>
      <c r="D144" s="52">
        <f>VLOOKUP($A$2,'Table 9'!$A$26:$L$44,2,FALSE)</f>
        <v>229</v>
      </c>
      <c r="E144" s="52">
        <f>VLOOKUP($A$2,'Table 10'!$A$26:$L$44,2,FALSE)</f>
        <v>199</v>
      </c>
      <c r="F144" s="52">
        <f>VLOOKUP($A$2,'Table 11'!$A$26:$L$44,2,FALSE)</f>
        <v>200</v>
      </c>
      <c r="G144" s="52">
        <f>VLOOKUP($A$2,'Table 12'!$A$26:$L$44,2,FALSE)</f>
        <v>237</v>
      </c>
      <c r="H144" s="52">
        <f>VLOOKUP($A$2,'Table 13'!$A$26:$L$44,2,FALSE)</f>
        <v>215</v>
      </c>
      <c r="I144" s="16" t="s">
        <v>55</v>
      </c>
      <c r="J144" s="72">
        <f>B144/SUM(B$142:B$146)</f>
        <v>0.19007391763463569</v>
      </c>
      <c r="K144" s="72">
        <f t="shared" si="20"/>
        <v>0.22173144876325088</v>
      </c>
      <c r="L144" s="72">
        <f t="shared" si="20"/>
        <v>0.23343527013251783</v>
      </c>
      <c r="M144" s="72">
        <f t="shared" si="20"/>
        <v>0.2256235827664399</v>
      </c>
      <c r="N144" s="72">
        <f t="shared" si="20"/>
        <v>0.21321961620469082</v>
      </c>
      <c r="O144" s="72">
        <f t="shared" si="21"/>
        <v>0.24687500000000001</v>
      </c>
      <c r="P144" s="174">
        <f t="shared" si="21"/>
        <v>0.21140609636184857</v>
      </c>
    </row>
    <row r="145" spans="1:16" x14ac:dyDescent="0.2">
      <c r="A145" s="13" t="s">
        <v>56</v>
      </c>
      <c r="B145" s="52">
        <f>VLOOKUP($A$2,'Table 7'!$A$26:$L$44,8,FALSE)</f>
        <v>102</v>
      </c>
      <c r="C145" s="52">
        <f>VLOOKUP($A$2,'Table 8'!$A$26:$L$44,8,FALSE)</f>
        <v>97</v>
      </c>
      <c r="D145" s="52">
        <f>VLOOKUP($A$2,'Table 9'!$A$26:$L$44,8,FALSE)</f>
        <v>96</v>
      </c>
      <c r="E145" s="52">
        <f>VLOOKUP($A$2,'Table 10'!$A$26:$L$44,8,FALSE)</f>
        <v>66</v>
      </c>
      <c r="F145" s="52">
        <f>VLOOKUP($A$2,'Table 11'!$A$26:$L$44,8,FALSE)</f>
        <v>55</v>
      </c>
      <c r="G145" s="52">
        <f>VLOOKUP($A$2,'Table 12'!$A$26:$L$44,8,FALSE)</f>
        <v>62</v>
      </c>
      <c r="H145" s="52">
        <f>VLOOKUP($A$2,'Table 13'!$A$26:$L$44,8,FALSE)</f>
        <v>47</v>
      </c>
      <c r="I145" s="16" t="s">
        <v>56</v>
      </c>
      <c r="J145" s="72">
        <f>B145/SUM(B$142:B$146)</f>
        <v>0.10770855332629356</v>
      </c>
      <c r="K145" s="72">
        <f t="shared" si="20"/>
        <v>8.5689045936395758E-2</v>
      </c>
      <c r="L145" s="72">
        <f t="shared" si="20"/>
        <v>9.7859327217125383E-2</v>
      </c>
      <c r="M145" s="72">
        <f t="shared" si="20"/>
        <v>7.4829931972789115E-2</v>
      </c>
      <c r="N145" s="72">
        <f t="shared" si="20"/>
        <v>5.8635394456289978E-2</v>
      </c>
      <c r="O145" s="72">
        <f t="shared" si="21"/>
        <v>6.458333333333334E-2</v>
      </c>
      <c r="P145" s="174">
        <f t="shared" si="21"/>
        <v>4.6214355948869225E-2</v>
      </c>
    </row>
    <row r="146" spans="1:16" x14ac:dyDescent="0.2">
      <c r="A146" s="13" t="s">
        <v>57</v>
      </c>
      <c r="B146" s="52">
        <f>VLOOKUP($A$2,'Table 7'!$A$47:$L$65,2,FALSE)</f>
        <v>44</v>
      </c>
      <c r="C146" s="52">
        <f>VLOOKUP($A$2,'Table 8'!$A$47:$L$65,2,FALSE)</f>
        <v>51</v>
      </c>
      <c r="D146" s="52">
        <f>VLOOKUP($A$2,'Table 9'!$A$47:$L$65,2,FALSE)</f>
        <v>64</v>
      </c>
      <c r="E146" s="52">
        <f>VLOOKUP($A$2,'Table 10'!$A$47:$L$65,2,FALSE)</f>
        <v>59</v>
      </c>
      <c r="F146" s="52">
        <f>VLOOKUP($A$2,'Table 11'!$A$47:$L$65,2,FALSE)</f>
        <v>51</v>
      </c>
      <c r="G146" s="52">
        <f>VLOOKUP($A$2,'Table 12'!$A$47:$L$65,2,FALSE)</f>
        <v>64</v>
      </c>
      <c r="H146" s="52">
        <f>VLOOKUP($A$2,'Table 13'!$A$47:$L$65,2,FALSE)</f>
        <v>69</v>
      </c>
      <c r="I146" s="16" t="s">
        <v>57</v>
      </c>
      <c r="J146" s="72">
        <f>B146/SUM(B$142:B$146)</f>
        <v>4.6462513199577615E-2</v>
      </c>
      <c r="K146" s="72">
        <f t="shared" si="20"/>
        <v>4.5053003533568906E-2</v>
      </c>
      <c r="L146" s="72">
        <f t="shared" si="20"/>
        <v>6.5239551478083593E-2</v>
      </c>
      <c r="M146" s="72">
        <f t="shared" si="20"/>
        <v>6.6893424036281179E-2</v>
      </c>
      <c r="N146" s="72">
        <f t="shared" si="20"/>
        <v>5.4371002132196165E-2</v>
      </c>
      <c r="O146" s="72">
        <f t="shared" si="21"/>
        <v>6.6666666666666666E-2</v>
      </c>
      <c r="P146" s="174">
        <f t="shared" si="21"/>
        <v>6.7846607669616518E-2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61"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43362"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43363"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43364"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43365"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A1:W162"/>
  <sheetViews>
    <sheetView topLeftCell="A49" zoomScaleNormal="100" workbookViewId="0">
      <selection activeCell="R74" sqref="R74"/>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17</v>
      </c>
      <c r="B2" s="281"/>
      <c r="C2" s="282"/>
      <c r="D2" s="184"/>
      <c r="E2" s="185"/>
      <c r="F2" s="185"/>
      <c r="G2" s="185"/>
      <c r="H2" s="185"/>
      <c r="I2" s="187">
        <f>ROUND(MIN(J6:P9,J28:P31,J50:P53,J72:P75,J94:P97)-0.01,2)</f>
        <v>-0.1</v>
      </c>
      <c r="J2" s="188">
        <f>ROUND(MAX(J6:P9,J28:P31,J50:P53,J72:P75,J94:P97)+0.01,2)</f>
        <v>0.2</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350</v>
      </c>
      <c r="C6" s="142">
        <f>VLOOKUP($A$2,'Table 8'!$A$5:$L$23,3,FALSE)</f>
        <v>350</v>
      </c>
      <c r="D6" s="142">
        <f>VLOOKUP($A$2,'Table 9'!$A$5:$L$23,3,FALSE)</f>
        <v>350</v>
      </c>
      <c r="E6" s="142">
        <f>VLOOKUP($A$2,'Table 10'!$A$5:$L$23,3,FALSE)</f>
        <v>365</v>
      </c>
      <c r="F6" s="142">
        <f>VLOOKUP($A$2,'Table 11'!$A$5:$L$23,3,FALSE)</f>
        <v>360</v>
      </c>
      <c r="G6" s="142">
        <f>VLOOKUP($A$2,'Table 12'!$A$5:$L$23,3,FALSE)</f>
        <v>375</v>
      </c>
      <c r="H6" s="142">
        <f>VLOOKUP($A$2,'Table 13'!$A$5:$L$23,3,FALSE)</f>
        <v>380</v>
      </c>
      <c r="I6" s="61" t="s">
        <v>25</v>
      </c>
      <c r="J6" s="143">
        <f t="shared" ref="J6:O9" si="0">C6/B6-1</f>
        <v>0</v>
      </c>
      <c r="K6" s="143">
        <f t="shared" si="0"/>
        <v>0</v>
      </c>
      <c r="L6" s="143">
        <f t="shared" si="0"/>
        <v>4.2857142857142927E-2</v>
      </c>
      <c r="M6" s="143">
        <f t="shared" si="0"/>
        <v>-1.3698630136986356E-2</v>
      </c>
      <c r="N6" s="143">
        <f t="shared" si="0"/>
        <v>4.1666666666666741E-2</v>
      </c>
      <c r="O6" s="143">
        <f>H6/G6-1</f>
        <v>1.3333333333333419E-2</v>
      </c>
      <c r="P6" s="169">
        <f>H6/B6-1</f>
        <v>8.5714285714285632E-2</v>
      </c>
    </row>
    <row r="7" spans="1:16" x14ac:dyDescent="0.2">
      <c r="A7" s="61" t="s">
        <v>26</v>
      </c>
      <c r="B7" s="142">
        <f>VLOOKUP($A$2,'Table 7'!$A$5:$L$23,4,FALSE)</f>
        <v>380</v>
      </c>
      <c r="C7" s="142">
        <f>VLOOKUP($A$2,'Table 8'!$A$5:$L$23,4,FALSE)</f>
        <v>380</v>
      </c>
      <c r="D7" s="142">
        <f>VLOOKUP($A$2,'Table 9'!$A$5:$L$23,4,FALSE)</f>
        <v>380</v>
      </c>
      <c r="E7" s="142">
        <f>VLOOKUP($A$2,'Table 10'!$A$5:$L$23,4,FALSE)</f>
        <v>395</v>
      </c>
      <c r="F7" s="142">
        <f>VLOOKUP($A$2,'Table 11'!$A$5:$L$23,4,FALSE)</f>
        <v>392.5</v>
      </c>
      <c r="G7" s="142">
        <f>VLOOKUP($A$2,'Table 12'!$A$5:$L$23,4,FALSE)</f>
        <v>400</v>
      </c>
      <c r="H7" s="142">
        <f>VLOOKUP($A$2,'Table 13'!$A$5:$L$23,4,FALSE)</f>
        <v>400</v>
      </c>
      <c r="I7" s="61" t="s">
        <v>26</v>
      </c>
      <c r="J7" s="143">
        <f t="shared" si="0"/>
        <v>0</v>
      </c>
      <c r="K7" s="143">
        <f t="shared" si="0"/>
        <v>0</v>
      </c>
      <c r="L7" s="143">
        <f t="shared" si="0"/>
        <v>3.9473684210526327E-2</v>
      </c>
      <c r="M7" s="143">
        <f t="shared" si="0"/>
        <v>-6.3291139240506666E-3</v>
      </c>
      <c r="N7" s="143">
        <f t="shared" si="0"/>
        <v>1.9108280254777066E-2</v>
      </c>
      <c r="O7" s="143">
        <f t="shared" si="0"/>
        <v>0</v>
      </c>
      <c r="P7" s="169">
        <f t="shared" ref="P7:P9" si="1">H7/B7-1</f>
        <v>5.2631578947368363E-2</v>
      </c>
    </row>
    <row r="8" spans="1:16" x14ac:dyDescent="0.2">
      <c r="A8" s="62" t="s">
        <v>27</v>
      </c>
      <c r="B8" s="142">
        <f>VLOOKUP($A$2,'Table 7'!$A$5:$L$23,5,FALSE)</f>
        <v>377.44</v>
      </c>
      <c r="C8" s="142">
        <f>VLOOKUP($A$2,'Table 8'!$A$5:$L$23,5,FALSE)</f>
        <v>377.57</v>
      </c>
      <c r="D8" s="142">
        <f>VLOOKUP($A$2,'Table 9'!$A$5:$L$23,5,FALSE)</f>
        <v>380.4</v>
      </c>
      <c r="E8" s="142">
        <f>VLOOKUP($A$2,'Table 10'!$A$5:$L$23,5,FALSE)</f>
        <v>396.18</v>
      </c>
      <c r="F8" s="142">
        <f>VLOOKUP($A$2,'Table 11'!$A$5:$L$23,5,FALSE)</f>
        <v>388.83</v>
      </c>
      <c r="G8" s="142">
        <f>VLOOKUP($A$2,'Table 12'!$A$5:$L$23,5,FALSE)</f>
        <v>402.5</v>
      </c>
      <c r="H8" s="142">
        <f>VLOOKUP($A$2,'Table 13'!$A$5:$L$23,5,FALSE)</f>
        <v>408.15</v>
      </c>
      <c r="I8" s="62" t="s">
        <v>27</v>
      </c>
      <c r="J8" s="143">
        <f t="shared" si="0"/>
        <v>3.4442560406944267E-4</v>
      </c>
      <c r="K8" s="143">
        <f t="shared" si="0"/>
        <v>7.4952988849750213E-3</v>
      </c>
      <c r="L8" s="143">
        <f t="shared" si="0"/>
        <v>4.1482649842271346E-2</v>
      </c>
      <c r="M8" s="143">
        <f t="shared" si="0"/>
        <v>-1.8552173254581361E-2</v>
      </c>
      <c r="N8" s="143">
        <f t="shared" si="0"/>
        <v>3.5156752308206807E-2</v>
      </c>
      <c r="O8" s="143">
        <f t="shared" si="0"/>
        <v>1.4037267080745375E-2</v>
      </c>
      <c r="P8" s="169">
        <f t="shared" si="1"/>
        <v>8.1363925392115233E-2</v>
      </c>
    </row>
    <row r="9" spans="1:16" x14ac:dyDescent="0.2">
      <c r="A9" s="61" t="s">
        <v>28</v>
      </c>
      <c r="B9" s="142">
        <f>VLOOKUP($A$2,'Table 7'!$A$5:$L$23,6,FALSE)</f>
        <v>400</v>
      </c>
      <c r="C9" s="142">
        <f>VLOOKUP($A$2,'Table 8'!$A$5:$L$23,6,FALSE)</f>
        <v>400</v>
      </c>
      <c r="D9" s="142">
        <f>VLOOKUP($A$2,'Table 9'!$A$5:$L$23,6,FALSE)</f>
        <v>400</v>
      </c>
      <c r="E9" s="142">
        <f>VLOOKUP($A$2,'Table 10'!$A$5:$L$23,6,FALSE)</f>
        <v>420</v>
      </c>
      <c r="F9" s="142">
        <f>VLOOKUP($A$2,'Table 11'!$A$5:$L$23,6,FALSE)</f>
        <v>420</v>
      </c>
      <c r="G9" s="142">
        <f>VLOOKUP($A$2,'Table 12'!$A$5:$L$23,6,FALSE)</f>
        <v>425</v>
      </c>
      <c r="H9" s="142">
        <f>VLOOKUP($A$2,'Table 13'!$A$5:$L$23,6,FALSE)</f>
        <v>430</v>
      </c>
      <c r="I9" s="61" t="s">
        <v>28</v>
      </c>
      <c r="J9" s="143">
        <f t="shared" si="0"/>
        <v>0</v>
      </c>
      <c r="K9" s="143">
        <f t="shared" si="0"/>
        <v>0</v>
      </c>
      <c r="L9" s="143">
        <f t="shared" si="0"/>
        <v>5.0000000000000044E-2</v>
      </c>
      <c r="M9" s="143">
        <f t="shared" si="0"/>
        <v>0</v>
      </c>
      <c r="N9" s="143">
        <f t="shared" si="0"/>
        <v>1.1904761904761862E-2</v>
      </c>
      <c r="O9" s="143">
        <f t="shared" si="0"/>
        <v>1.1764705882352899E-2</v>
      </c>
      <c r="P9" s="169">
        <f t="shared" si="1"/>
        <v>7.4999999999999956E-2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450</v>
      </c>
      <c r="C28" s="142">
        <f>VLOOKUP($A$2,'Table 8'!$A$5:$L$23,9,FALSE)</f>
        <v>452.5</v>
      </c>
      <c r="D28" s="142">
        <f>VLOOKUP($A$2,'Table 9'!$A$5:$L$23,9,FALSE)</f>
        <v>450</v>
      </c>
      <c r="E28" s="142">
        <f>VLOOKUP($A$2,'Table 10'!$A$5:$L$23,9,FALSE)</f>
        <v>460</v>
      </c>
      <c r="F28" s="142">
        <f>VLOOKUP($A$2,'Table 11'!$A$5:$L$23,9,FALSE)</f>
        <v>460</v>
      </c>
      <c r="G28" s="140">
        <f>VLOOKUP($A$2,'Table 12'!$A$5:$L$23,9,FALSE)</f>
        <v>475</v>
      </c>
      <c r="H28" s="141">
        <f>VLOOKUP($A$2,'Table 13'!$A$5:$L$23,9,FALSE)</f>
        <v>495</v>
      </c>
      <c r="I28" s="140" t="s">
        <v>25</v>
      </c>
      <c r="J28" s="143">
        <f t="shared" ref="J28:N31" si="2">C28/B28-1</f>
        <v>5.5555555555555358E-3</v>
      </c>
      <c r="K28" s="143">
        <f t="shared" si="2"/>
        <v>-5.5248618784530246E-3</v>
      </c>
      <c r="L28" s="143">
        <f t="shared" si="2"/>
        <v>2.2222222222222143E-2</v>
      </c>
      <c r="M28" s="143">
        <f t="shared" si="2"/>
        <v>0</v>
      </c>
      <c r="N28" s="143">
        <f t="shared" si="2"/>
        <v>3.2608695652173836E-2</v>
      </c>
      <c r="O28" s="143">
        <f>H28/G28-1</f>
        <v>4.2105263157894646E-2</v>
      </c>
      <c r="P28" s="169">
        <f>H28/B28-1</f>
        <v>0.10000000000000009</v>
      </c>
    </row>
    <row r="29" spans="1:16" x14ac:dyDescent="0.2">
      <c r="A29" s="61" t="s">
        <v>26</v>
      </c>
      <c r="B29" s="142">
        <f>VLOOKUP($A$2,'Table 7'!$A$5:$L$23,10,FALSE)</f>
        <v>500</v>
      </c>
      <c r="C29" s="142">
        <f>VLOOKUP($A$2,'Table 8'!$A$5:$L$23,10,FALSE)</f>
        <v>500</v>
      </c>
      <c r="D29" s="142">
        <f>VLOOKUP($A$2,'Table 9'!$A$5:$L$23,10,FALSE)</f>
        <v>495</v>
      </c>
      <c r="E29" s="142">
        <f>VLOOKUP($A$2,'Table 10'!$A$5:$L$23,10,FALSE)</f>
        <v>500</v>
      </c>
      <c r="F29" s="142">
        <f>VLOOKUP($A$2,'Table 11'!$A$5:$L$23,10,FALSE)</f>
        <v>500</v>
      </c>
      <c r="G29" s="142">
        <f>VLOOKUP($A$2,'Table 12'!$A$5:$L$23,10,FALSE)</f>
        <v>525</v>
      </c>
      <c r="H29" s="172">
        <f>VLOOKUP($A$2,'Table 13'!$A$5:$L$23,10,FALSE)</f>
        <v>525</v>
      </c>
      <c r="I29" s="140" t="s">
        <v>26</v>
      </c>
      <c r="J29" s="143">
        <f t="shared" si="2"/>
        <v>0</v>
      </c>
      <c r="K29" s="143">
        <f t="shared" si="2"/>
        <v>-1.0000000000000009E-2</v>
      </c>
      <c r="L29" s="143">
        <f t="shared" si="2"/>
        <v>1.0101010101010166E-2</v>
      </c>
      <c r="M29" s="143">
        <f t="shared" si="2"/>
        <v>0</v>
      </c>
      <c r="N29" s="143">
        <f t="shared" si="2"/>
        <v>5.0000000000000044E-2</v>
      </c>
      <c r="O29" s="143">
        <f>H29/G29-1</f>
        <v>0</v>
      </c>
      <c r="P29" s="169">
        <f t="shared" ref="P29:P31" si="3">H29/B29-1</f>
        <v>5.0000000000000044E-2</v>
      </c>
    </row>
    <row r="30" spans="1:16" x14ac:dyDescent="0.2">
      <c r="A30" s="62" t="s">
        <v>27</v>
      </c>
      <c r="B30" s="142">
        <f>VLOOKUP($A$2,'Table 7'!$A$5:$L$23,11,FALSE)</f>
        <v>506.44</v>
      </c>
      <c r="C30" s="142">
        <f>VLOOKUP($A$2,'Table 8'!$A$5:$L$23,11,FALSE)</f>
        <v>512.44000000000005</v>
      </c>
      <c r="D30" s="142">
        <f>VLOOKUP($A$2,'Table 9'!$A$5:$L$23,11,FALSE)</f>
        <v>504.82</v>
      </c>
      <c r="E30" s="142">
        <f>VLOOKUP($A$2,'Table 10'!$A$5:$L$23,11,FALSE)</f>
        <v>518.61</v>
      </c>
      <c r="F30" s="142">
        <f>VLOOKUP($A$2,'Table 11'!$A$5:$L$23,11,FALSE)</f>
        <v>520.45000000000005</v>
      </c>
      <c r="G30" s="142">
        <f>VLOOKUP($A$2,'Table 12'!$A$5:$L$23,11,FALSE)</f>
        <v>528.99</v>
      </c>
      <c r="H30" s="172">
        <f>VLOOKUP($A$2,'Table 13'!$A$5:$L$23,11,FALSE)</f>
        <v>539.95000000000005</v>
      </c>
      <c r="I30" s="171" t="s">
        <v>27</v>
      </c>
      <c r="J30" s="143">
        <f t="shared" si="2"/>
        <v>1.1847405418213608E-2</v>
      </c>
      <c r="K30" s="143">
        <f t="shared" si="2"/>
        <v>-1.4870033564905238E-2</v>
      </c>
      <c r="L30" s="143">
        <f t="shared" si="2"/>
        <v>2.7316667326968025E-2</v>
      </c>
      <c r="M30" s="143">
        <f t="shared" si="2"/>
        <v>3.5479454696207835E-3</v>
      </c>
      <c r="N30" s="143">
        <f t="shared" si="2"/>
        <v>1.6408876933422967E-2</v>
      </c>
      <c r="O30" s="143">
        <f>H30/G30-1</f>
        <v>2.0718728142308906E-2</v>
      </c>
      <c r="P30" s="169">
        <f t="shared" si="3"/>
        <v>6.6167759260721937E-2</v>
      </c>
    </row>
    <row r="31" spans="1:16" x14ac:dyDescent="0.2">
      <c r="A31" s="61" t="s">
        <v>28</v>
      </c>
      <c r="B31" s="142">
        <f>VLOOKUP($A$2,'Table 7'!$A$5:$L$23,12,FALSE)</f>
        <v>550</v>
      </c>
      <c r="C31" s="142">
        <f>VLOOKUP($A$2,'Table 8'!$A$5:$L$23,12,FALSE)</f>
        <v>550</v>
      </c>
      <c r="D31" s="142">
        <f>VLOOKUP($A$2,'Table 9'!$A$5:$L$23,12,FALSE)</f>
        <v>550</v>
      </c>
      <c r="E31" s="142">
        <f>VLOOKUP($A$2,'Table 10'!$A$5:$L$23,12,FALSE)</f>
        <v>550</v>
      </c>
      <c r="F31" s="142">
        <f>VLOOKUP($A$2,'Table 11'!$A$5:$L$23,12,FALSE)</f>
        <v>575</v>
      </c>
      <c r="G31" s="142">
        <f>VLOOKUP($A$2,'Table 12'!$A$5:$L$23,12,FALSE)</f>
        <v>575</v>
      </c>
      <c r="H31" s="172">
        <f>VLOOKUP($A$2,'Table 13'!$A$5:$L$23,12,FALSE)</f>
        <v>595</v>
      </c>
      <c r="I31" s="140" t="s">
        <v>28</v>
      </c>
      <c r="J31" s="143">
        <f t="shared" si="2"/>
        <v>0</v>
      </c>
      <c r="K31" s="143">
        <f t="shared" si="2"/>
        <v>0</v>
      </c>
      <c r="L31" s="143">
        <f t="shared" si="2"/>
        <v>0</v>
      </c>
      <c r="M31" s="143">
        <f t="shared" si="2"/>
        <v>4.5454545454545414E-2</v>
      </c>
      <c r="N31" s="143">
        <f t="shared" si="2"/>
        <v>0</v>
      </c>
      <c r="O31" s="143">
        <f>H31/G31-1</f>
        <v>3.4782608695652195E-2</v>
      </c>
      <c r="P31" s="169">
        <f t="shared" si="3"/>
        <v>8.181818181818179E-2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595</v>
      </c>
      <c r="C50" s="52">
        <f>VLOOKUP($A$2,'Table 8'!$A$26:$L$44,3,FALSE)</f>
        <v>575</v>
      </c>
      <c r="D50" s="52">
        <f>VLOOKUP($A$2,'Table 9'!$A$26:$L$44,3,FALSE)</f>
        <v>575</v>
      </c>
      <c r="E50" s="52">
        <f>VLOOKUP($A$2,'Table 10'!$A$26:$L$44,3,FALSE)</f>
        <v>575</v>
      </c>
      <c r="F50" s="52">
        <f>VLOOKUP($A$2,'Table 11'!$A$26:$L$44,3,FALSE)</f>
        <v>550</v>
      </c>
      <c r="G50" s="52">
        <f>VLOOKUP($A$2,'Table 12'!$A$26:$L$44,3,FALSE)</f>
        <v>595</v>
      </c>
      <c r="H50" s="53">
        <f>VLOOKUP($A$2,'Table 13'!$A$26:$L$44,3,FALSE)</f>
        <v>600</v>
      </c>
      <c r="I50" s="140" t="s">
        <v>25</v>
      </c>
      <c r="J50" s="64">
        <f t="shared" ref="J50:N53" si="4">C50/B50-1</f>
        <v>-3.3613445378151252E-2</v>
      </c>
      <c r="K50" s="64">
        <f t="shared" si="4"/>
        <v>0</v>
      </c>
      <c r="L50" s="64">
        <f t="shared" si="4"/>
        <v>0</v>
      </c>
      <c r="M50" s="64">
        <f t="shared" si="4"/>
        <v>-4.3478260869565188E-2</v>
      </c>
      <c r="N50" s="64">
        <f t="shared" si="4"/>
        <v>8.181818181818179E-2</v>
      </c>
      <c r="O50" s="64">
        <f>H50/G50-1</f>
        <v>8.4033613445377853E-3</v>
      </c>
      <c r="P50" s="119">
        <f>H50/B50-1</f>
        <v>8.4033613445377853E-3</v>
      </c>
    </row>
    <row r="51" spans="1:16" x14ac:dyDescent="0.2">
      <c r="A51" s="61" t="s">
        <v>26</v>
      </c>
      <c r="B51" s="52">
        <f>VLOOKUP($A$2,'Table 7'!$A$26:$L$44,4,FALSE)</f>
        <v>650</v>
      </c>
      <c r="C51" s="52">
        <f>VLOOKUP($A$2,'Table 8'!$A$26:$L$44,4,FALSE)</f>
        <v>650</v>
      </c>
      <c r="D51" s="52">
        <f>VLOOKUP($A$2,'Table 9'!$A$26:$L$44,4,FALSE)</f>
        <v>650</v>
      </c>
      <c r="E51" s="52">
        <f>VLOOKUP($A$2,'Table 10'!$A$26:$L$44,4,FALSE)</f>
        <v>650</v>
      </c>
      <c r="F51" s="52">
        <f>VLOOKUP($A$2,'Table 11'!$A$26:$L$44,4,FALSE)</f>
        <v>625</v>
      </c>
      <c r="G51" s="52">
        <f>VLOOKUP($A$2,'Table 12'!$A$26:$L$44,4,FALSE)</f>
        <v>650</v>
      </c>
      <c r="H51" s="53">
        <f>VLOOKUP($A$2,'Table 13'!$A$26:$L$44,4,FALSE)</f>
        <v>675</v>
      </c>
      <c r="I51" s="140" t="s">
        <v>26</v>
      </c>
      <c r="J51" s="64">
        <f t="shared" si="4"/>
        <v>0</v>
      </c>
      <c r="K51" s="64">
        <f t="shared" si="4"/>
        <v>0</v>
      </c>
      <c r="L51" s="64">
        <f t="shared" si="4"/>
        <v>0</v>
      </c>
      <c r="M51" s="64">
        <f t="shared" si="4"/>
        <v>-3.8461538461538436E-2</v>
      </c>
      <c r="N51" s="64">
        <f t="shared" si="4"/>
        <v>4.0000000000000036E-2</v>
      </c>
      <c r="O51" s="64">
        <f>H51/G51-1</f>
        <v>3.8461538461538547E-2</v>
      </c>
      <c r="P51" s="119">
        <f t="shared" ref="P51:P53" si="5">H51/B51-1</f>
        <v>3.8461538461538547E-2</v>
      </c>
    </row>
    <row r="52" spans="1:16" x14ac:dyDescent="0.2">
      <c r="A52" s="62" t="s">
        <v>27</v>
      </c>
      <c r="B52" s="52">
        <f>VLOOKUP($A$2,'Table 7'!$A$26:$L$44,5,FALSE)</f>
        <v>647.27</v>
      </c>
      <c r="C52" s="52">
        <f>VLOOKUP($A$2,'Table 8'!$A$26:$L$44,5,FALSE)</f>
        <v>646.58000000000004</v>
      </c>
      <c r="D52" s="52">
        <f>VLOOKUP($A$2,'Table 9'!$A$26:$L$44,5,FALSE)</f>
        <v>639.04999999999995</v>
      </c>
      <c r="E52" s="52">
        <f>VLOOKUP($A$2,'Table 10'!$A$26:$L$44,5,FALSE)</f>
        <v>665.03</v>
      </c>
      <c r="F52" s="52">
        <f>VLOOKUP($A$2,'Table 11'!$A$26:$L$44,5,FALSE)</f>
        <v>639.44000000000005</v>
      </c>
      <c r="G52" s="52">
        <f>VLOOKUP($A$2,'Table 12'!$A$26:$L$44,5,FALSE)</f>
        <v>679.55</v>
      </c>
      <c r="H52" s="53">
        <f>VLOOKUP($A$2,'Table 13'!$A$26:$L$44,5,FALSE)</f>
        <v>699.52</v>
      </c>
      <c r="I52" s="171" t="s">
        <v>27</v>
      </c>
      <c r="J52" s="64">
        <f t="shared" si="4"/>
        <v>-1.0660157275942383E-3</v>
      </c>
      <c r="K52" s="64">
        <f t="shared" si="4"/>
        <v>-1.1645890686380778E-2</v>
      </c>
      <c r="L52" s="64">
        <f t="shared" si="4"/>
        <v>4.0654095923636779E-2</v>
      </c>
      <c r="M52" s="64">
        <f t="shared" si="4"/>
        <v>-3.8479467091710018E-2</v>
      </c>
      <c r="N52" s="64">
        <f t="shared" si="4"/>
        <v>6.2726760915801094E-2</v>
      </c>
      <c r="O52" s="64">
        <f>H52/G52-1</f>
        <v>2.9387094400706415E-2</v>
      </c>
      <c r="P52" s="119">
        <f t="shared" si="5"/>
        <v>8.0723654734500272E-2</v>
      </c>
    </row>
    <row r="53" spans="1:16" x14ac:dyDescent="0.2">
      <c r="A53" s="61" t="s">
        <v>28</v>
      </c>
      <c r="B53" s="52">
        <f>VLOOKUP($A$2,'Table 7'!$A$26:$L$44,6,FALSE)</f>
        <v>695</v>
      </c>
      <c r="C53" s="52">
        <f>VLOOKUP($A$2,'Table 8'!$A$26:$L$44,6,FALSE)</f>
        <v>700</v>
      </c>
      <c r="D53" s="52">
        <f>VLOOKUP($A$2,'Table 9'!$A$26:$L$44,6,FALSE)</f>
        <v>700</v>
      </c>
      <c r="E53" s="52">
        <f>VLOOKUP($A$2,'Table 10'!$A$26:$L$44,6,FALSE)</f>
        <v>700</v>
      </c>
      <c r="F53" s="52">
        <f>VLOOKUP($A$2,'Table 11'!$A$26:$L$44,6,FALSE)</f>
        <v>695</v>
      </c>
      <c r="G53" s="52">
        <f>VLOOKUP($A$2,'Table 12'!$A$26:$L$44,6,FALSE)</f>
        <v>750</v>
      </c>
      <c r="H53" s="53">
        <f>VLOOKUP($A$2,'Table 13'!$A$26:$L$44,6,FALSE)</f>
        <v>795</v>
      </c>
      <c r="I53" s="140" t="s">
        <v>28</v>
      </c>
      <c r="J53" s="64">
        <f t="shared" si="4"/>
        <v>7.194244604316502E-3</v>
      </c>
      <c r="K53" s="64">
        <f t="shared" si="4"/>
        <v>0</v>
      </c>
      <c r="L53" s="64">
        <f t="shared" si="4"/>
        <v>0</v>
      </c>
      <c r="M53" s="64">
        <f t="shared" si="4"/>
        <v>-7.1428571428571175E-3</v>
      </c>
      <c r="N53" s="64">
        <f t="shared" si="4"/>
        <v>7.9136690647481966E-2</v>
      </c>
      <c r="O53" s="64">
        <f>H53/G53-1</f>
        <v>6.0000000000000053E-2</v>
      </c>
      <c r="P53" s="119">
        <f t="shared" si="5"/>
        <v>0.14388489208633093</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750</v>
      </c>
      <c r="C72" s="52">
        <f>VLOOKUP($A$2,'Table 8'!$A$26:$L$44,9,FALSE)</f>
        <v>750</v>
      </c>
      <c r="D72" s="52">
        <f>VLOOKUP($A$2,'Table 9'!$A$26:$L$44,9,FALSE)</f>
        <v>725</v>
      </c>
      <c r="E72" s="52">
        <f>VLOOKUP($A$2,'Table 10'!$A$26:$L$44,9,FALSE)</f>
        <v>762.5</v>
      </c>
      <c r="F72" s="52">
        <f>VLOOKUP($A$2,'Table 11'!$A$26:$L$44,9,FALSE)</f>
        <v>725</v>
      </c>
      <c r="G72" s="52">
        <f>VLOOKUP($A$2,'Table 12'!$A$26:$L$44,9,FALSE)</f>
        <v>862.5</v>
      </c>
      <c r="H72" s="53">
        <f>VLOOKUP($A$2,'Table 13'!$A$26:$L$44,9,FALSE)</f>
        <v>850</v>
      </c>
      <c r="I72" s="140" t="s">
        <v>25</v>
      </c>
      <c r="J72" s="64">
        <f t="shared" ref="J72:O75" si="6">C72/B72-1</f>
        <v>0</v>
      </c>
      <c r="K72" s="64">
        <f t="shared" si="6"/>
        <v>-3.3333333333333326E-2</v>
      </c>
      <c r="L72" s="64">
        <f t="shared" si="6"/>
        <v>5.1724137931034475E-2</v>
      </c>
      <c r="M72" s="64">
        <f t="shared" si="6"/>
        <v>-4.9180327868852514E-2</v>
      </c>
      <c r="N72" s="64">
        <f t="shared" si="6"/>
        <v>0.18965517241379315</v>
      </c>
      <c r="O72" s="64">
        <f>H72/G72-1</f>
        <v>-1.4492753623188359E-2</v>
      </c>
      <c r="P72" s="119">
        <f>H72/B72-1</f>
        <v>0.1333333333333333</v>
      </c>
    </row>
    <row r="73" spans="1:23" x14ac:dyDescent="0.2">
      <c r="A73" s="61" t="s">
        <v>26</v>
      </c>
      <c r="B73" s="52">
        <f>VLOOKUP($A$2,'Table 7'!$A$26:$L$44,10,FALSE)</f>
        <v>850</v>
      </c>
      <c r="C73" s="52">
        <f>VLOOKUP($A$2,'Table 8'!$A$26:$L$44,10,FALSE)</f>
        <v>875</v>
      </c>
      <c r="D73" s="52">
        <f>VLOOKUP($A$2,'Table 9'!$A$26:$L$44,10,FALSE)</f>
        <v>850</v>
      </c>
      <c r="E73" s="52">
        <f>VLOOKUP($A$2,'Table 10'!$A$26:$L$44,10,FALSE)</f>
        <v>895</v>
      </c>
      <c r="F73" s="52">
        <f>VLOOKUP($A$2,'Table 11'!$A$26:$L$44,10,FALSE)</f>
        <v>885</v>
      </c>
      <c r="G73" s="52">
        <f>VLOOKUP($A$2,'Table 12'!$A$26:$L$44,10,FALSE)</f>
        <v>972.5</v>
      </c>
      <c r="H73" s="53">
        <f>VLOOKUP($A$2,'Table 13'!$A$26:$L$44,10,FALSE)</f>
        <v>950</v>
      </c>
      <c r="I73" s="140" t="s">
        <v>26</v>
      </c>
      <c r="J73" s="64">
        <f t="shared" si="6"/>
        <v>2.9411764705882248E-2</v>
      </c>
      <c r="K73" s="64">
        <f t="shared" si="6"/>
        <v>-2.8571428571428581E-2</v>
      </c>
      <c r="L73" s="64">
        <f t="shared" si="6"/>
        <v>5.2941176470588269E-2</v>
      </c>
      <c r="M73" s="64">
        <f t="shared" si="6"/>
        <v>-1.1173184357541888E-2</v>
      </c>
      <c r="N73" s="64">
        <f t="shared" si="6"/>
        <v>9.8870056497175174E-2</v>
      </c>
      <c r="O73" s="64">
        <f t="shared" si="6"/>
        <v>-2.3136246786632397E-2</v>
      </c>
      <c r="P73" s="119">
        <f t="shared" ref="P73:P75" si="7">H73/B73-1</f>
        <v>0.11764705882352944</v>
      </c>
      <c r="R73" s="136"/>
      <c r="S73" s="136"/>
      <c r="T73" s="136"/>
      <c r="U73" s="136"/>
      <c r="V73" s="136"/>
      <c r="W73" s="136"/>
    </row>
    <row r="74" spans="1:23" x14ac:dyDescent="0.2">
      <c r="A74" s="62" t="s">
        <v>27</v>
      </c>
      <c r="B74" s="52">
        <f>VLOOKUP($A$2,'Table 7'!$A$26:$L$44,11,FALSE)</f>
        <v>857.5</v>
      </c>
      <c r="C74" s="52">
        <f>VLOOKUP($A$2,'Table 8'!$A$26:$L$44,11,FALSE)</f>
        <v>865.06</v>
      </c>
      <c r="D74" s="52">
        <f>VLOOKUP($A$2,'Table 9'!$A$26:$L$44,11,FALSE)</f>
        <v>870.84</v>
      </c>
      <c r="E74" s="52">
        <f>VLOOKUP($A$2,'Table 10'!$A$26:$L$44,11,FALSE)</f>
        <v>972.7</v>
      </c>
      <c r="F74" s="52">
        <f>VLOOKUP($A$2,'Table 11'!$A$26:$L$44,11,FALSE)</f>
        <v>912.59</v>
      </c>
      <c r="G74" s="52">
        <f>VLOOKUP($A$2,'Table 12'!$A$26:$L$44,11,FALSE)</f>
        <v>992.12</v>
      </c>
      <c r="H74" s="53">
        <f>VLOOKUP($A$2,'Table 13'!$A$26:$L$44,11,FALSE)</f>
        <v>1018.04</v>
      </c>
      <c r="I74" s="171" t="s">
        <v>27</v>
      </c>
      <c r="J74" s="64">
        <f t="shared" si="6"/>
        <v>8.8163265306122618E-3</v>
      </c>
      <c r="K74" s="64">
        <f t="shared" si="6"/>
        <v>6.6816174600605738E-3</v>
      </c>
      <c r="L74" s="64">
        <f t="shared" si="6"/>
        <v>0.11696752560745938</v>
      </c>
      <c r="M74" s="64">
        <f t="shared" si="6"/>
        <v>-6.1797059730646642E-2</v>
      </c>
      <c r="N74" s="64">
        <f t="shared" si="6"/>
        <v>8.7147569006892356E-2</v>
      </c>
      <c r="O74" s="64">
        <f t="shared" si="6"/>
        <v>2.6125871870338324E-2</v>
      </c>
      <c r="P74" s="119">
        <f t="shared" si="7"/>
        <v>0.1872186588921283</v>
      </c>
    </row>
    <row r="75" spans="1:23" x14ac:dyDescent="0.2">
      <c r="A75" s="61" t="s">
        <v>28</v>
      </c>
      <c r="B75" s="52">
        <f>VLOOKUP($A$2,'Table 7'!$A$26:$L$44,12,FALSE)</f>
        <v>995</v>
      </c>
      <c r="C75" s="52">
        <f>VLOOKUP($A$2,'Table 8'!$A$26:$L$44,12,FALSE)</f>
        <v>975</v>
      </c>
      <c r="D75" s="52">
        <f>VLOOKUP($A$2,'Table 9'!$A$26:$L$44,12,FALSE)</f>
        <v>995</v>
      </c>
      <c r="E75" s="52">
        <f>VLOOKUP($A$2,'Table 10'!$A$26:$L$44,12,FALSE)</f>
        <v>1000</v>
      </c>
      <c r="F75" s="52">
        <f>VLOOKUP($A$2,'Table 11'!$A$26:$L$44,12,FALSE)</f>
        <v>1000</v>
      </c>
      <c r="G75" s="52">
        <f>VLOOKUP($A$2,'Table 12'!$A$26:$L$44,12,FALSE)</f>
        <v>1100</v>
      </c>
      <c r="H75" s="53">
        <f>VLOOKUP($A$2,'Table 13'!$A$26:$L$44,12,FALSE)</f>
        <v>1100</v>
      </c>
      <c r="I75" s="140" t="s">
        <v>28</v>
      </c>
      <c r="J75" s="64">
        <f t="shared" si="6"/>
        <v>-2.010050251256279E-2</v>
      </c>
      <c r="K75" s="64">
        <f t="shared" si="6"/>
        <v>2.051282051282044E-2</v>
      </c>
      <c r="L75" s="64">
        <f t="shared" si="6"/>
        <v>5.0251256281406143E-3</v>
      </c>
      <c r="M75" s="64">
        <f t="shared" si="6"/>
        <v>0</v>
      </c>
      <c r="N75" s="64">
        <f t="shared" si="6"/>
        <v>0.10000000000000009</v>
      </c>
      <c r="O75" s="64">
        <f t="shared" si="6"/>
        <v>0</v>
      </c>
      <c r="P75" s="119">
        <f t="shared" si="7"/>
        <v>0.10552763819095468</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235</v>
      </c>
      <c r="C94" s="52">
        <f>VLOOKUP($A$2,'Table 8'!$A$47:$F$65,3,FALSE)</f>
        <v>235</v>
      </c>
      <c r="D94" s="52">
        <f>VLOOKUP($A$2,'Table 9'!$A$47:$F$65,3,FALSE)</f>
        <v>236</v>
      </c>
      <c r="E94" s="52">
        <f>VLOOKUP($A$2,'Table 10'!$A$47:$F$65,3,FALSE)</f>
        <v>250</v>
      </c>
      <c r="F94" s="52">
        <f>VLOOKUP($A$2,'Table 11'!$A$47:$F$65,3,FALSE)</f>
        <v>250</v>
      </c>
      <c r="G94" s="52">
        <f>VLOOKUP($A$2,'Table 12'!$A$47:$F$65,3,FALSE)</f>
        <v>254.17</v>
      </c>
      <c r="H94" s="53">
        <f>VLOOKUP($A$2,'Table 13'!$A$47:$F$65,3,FALSE)</f>
        <v>250</v>
      </c>
      <c r="I94" s="140" t="s">
        <v>25</v>
      </c>
      <c r="J94" s="64">
        <f t="shared" ref="J94:O97" si="8">C94/B94-1</f>
        <v>0</v>
      </c>
      <c r="K94" s="64">
        <f t="shared" si="8"/>
        <v>4.2553191489360653E-3</v>
      </c>
      <c r="L94" s="64">
        <f t="shared" si="8"/>
        <v>5.9322033898305149E-2</v>
      </c>
      <c r="M94" s="64">
        <f t="shared" si="8"/>
        <v>0</v>
      </c>
      <c r="N94" s="64">
        <f t="shared" si="8"/>
        <v>1.6680000000000028E-2</v>
      </c>
      <c r="O94" s="64">
        <f>H94/G94-1</f>
        <v>-1.64063422119054E-2</v>
      </c>
      <c r="P94" s="119">
        <f>H94/B94-1</f>
        <v>6.3829787234042534E-2</v>
      </c>
    </row>
    <row r="95" spans="1:16" x14ac:dyDescent="0.2">
      <c r="A95" s="61" t="s">
        <v>26</v>
      </c>
      <c r="B95" s="52">
        <f>VLOOKUP($A$2,'Table 7'!$A$47:$F$65,4,FALSE)</f>
        <v>260</v>
      </c>
      <c r="C95" s="52">
        <f>VLOOKUP($A$2,'Table 8'!$A$47:$F$65,4,FALSE)</f>
        <v>265</v>
      </c>
      <c r="D95" s="52">
        <f>VLOOKUP($A$2,'Table 9'!$A$47:$F$65,4,FALSE)</f>
        <v>253.33</v>
      </c>
      <c r="E95" s="52">
        <f>VLOOKUP($A$2,'Table 10'!$A$47:$F$65,4,FALSE)</f>
        <v>280</v>
      </c>
      <c r="F95" s="52">
        <f>VLOOKUP($A$2,'Table 11'!$A$47:$F$65,4,FALSE)</f>
        <v>256.67</v>
      </c>
      <c r="G95" s="52">
        <f>VLOOKUP($A$2,'Table 12'!$A$47:$F$65,4,FALSE)</f>
        <v>291.07</v>
      </c>
      <c r="H95" s="53">
        <f>VLOOKUP($A$2,'Table 13'!$A$47:$F$65,4,FALSE)</f>
        <v>291.07</v>
      </c>
      <c r="I95" s="140" t="s">
        <v>26</v>
      </c>
      <c r="J95" s="64">
        <f t="shared" si="8"/>
        <v>1.9230769230769162E-2</v>
      </c>
      <c r="K95" s="64">
        <f t="shared" si="8"/>
        <v>-4.403773584905657E-2</v>
      </c>
      <c r="L95" s="64">
        <f t="shared" si="8"/>
        <v>0.10527770102238176</v>
      </c>
      <c r="M95" s="64">
        <f t="shared" si="8"/>
        <v>-8.3321428571428546E-2</v>
      </c>
      <c r="N95" s="64">
        <f t="shared" si="8"/>
        <v>0.1340242334515136</v>
      </c>
      <c r="O95" s="64">
        <f t="shared" si="8"/>
        <v>0</v>
      </c>
      <c r="P95" s="119">
        <f t="shared" ref="P95:P97" si="9">H95/B95-1</f>
        <v>0.11949999999999994</v>
      </c>
    </row>
    <row r="96" spans="1:16" x14ac:dyDescent="0.2">
      <c r="A96" s="62" t="s">
        <v>27</v>
      </c>
      <c r="B96" s="52">
        <f>VLOOKUP($A$2,'Table 7'!$A$47:$F$65,5,FALSE)</f>
        <v>261.86</v>
      </c>
      <c r="C96" s="52">
        <f>VLOOKUP($A$2,'Table 8'!$A$47:$F$65,5,FALSE)</f>
        <v>267.89</v>
      </c>
      <c r="D96" s="52">
        <f>VLOOKUP($A$2,'Table 9'!$A$47:$F$65,5,FALSE)</f>
        <v>258.69</v>
      </c>
      <c r="E96" s="52">
        <f>VLOOKUP($A$2,'Table 10'!$A$47:$F$65,5,FALSE)</f>
        <v>275.49</v>
      </c>
      <c r="F96" s="52">
        <f>VLOOKUP($A$2,'Table 11'!$A$47:$F$65,5,FALSE)</f>
        <v>280.86</v>
      </c>
      <c r="G96" s="52">
        <f>VLOOKUP($A$2,'Table 12'!$A$47:$F$65,5,FALSE)</f>
        <v>294.54000000000002</v>
      </c>
      <c r="H96" s="53">
        <f>VLOOKUP($A$2,'Table 13'!$A$47:$F$65,5,FALSE)</f>
        <v>288.35000000000002</v>
      </c>
      <c r="I96" s="171" t="s">
        <v>27</v>
      </c>
      <c r="J96" s="64">
        <f t="shared" si="8"/>
        <v>2.3027571985030137E-2</v>
      </c>
      <c r="K96" s="64">
        <f t="shared" si="8"/>
        <v>-3.4342453992310285E-2</v>
      </c>
      <c r="L96" s="64">
        <f t="shared" si="8"/>
        <v>6.4942595384436919E-2</v>
      </c>
      <c r="M96" s="64">
        <f t="shared" si="8"/>
        <v>1.9492540564085781E-2</v>
      </c>
      <c r="N96" s="64">
        <f t="shared" si="8"/>
        <v>4.8707541123691467E-2</v>
      </c>
      <c r="O96" s="64">
        <f t="shared" si="8"/>
        <v>-2.1015821280640945E-2</v>
      </c>
      <c r="P96" s="119">
        <f t="shared" si="9"/>
        <v>0.10116092568548085</v>
      </c>
    </row>
    <row r="97" spans="1:16" x14ac:dyDescent="0.2">
      <c r="A97" s="61" t="s">
        <v>28</v>
      </c>
      <c r="B97" s="52">
        <f>VLOOKUP($A$2,'Table 7'!$A$47:$F$65,6,FALSE)</f>
        <v>285</v>
      </c>
      <c r="C97" s="52">
        <f>VLOOKUP($A$2,'Table 8'!$A$47:$F$65,6,FALSE)</f>
        <v>300</v>
      </c>
      <c r="D97" s="52">
        <f>VLOOKUP($A$2,'Table 9'!$A$47:$F$65,6,FALSE)</f>
        <v>283</v>
      </c>
      <c r="E97" s="52">
        <f>VLOOKUP($A$2,'Table 10'!$A$47:$F$65,6,FALSE)</f>
        <v>300</v>
      </c>
      <c r="F97" s="52">
        <f>VLOOKUP($A$2,'Table 11'!$A$47:$F$65,6,FALSE)</f>
        <v>300</v>
      </c>
      <c r="G97" s="52">
        <f>VLOOKUP($A$2,'Table 12'!$A$47:$F$65,6,FALSE)</f>
        <v>330</v>
      </c>
      <c r="H97" s="53">
        <f>VLOOKUP($A$2,'Table 13'!$A$47:$F$65,6,FALSE)</f>
        <v>300</v>
      </c>
      <c r="I97" s="140" t="s">
        <v>28</v>
      </c>
      <c r="J97" s="64">
        <f t="shared" si="8"/>
        <v>5.2631578947368363E-2</v>
      </c>
      <c r="K97" s="64">
        <f t="shared" si="8"/>
        <v>-5.6666666666666643E-2</v>
      </c>
      <c r="L97" s="64">
        <f t="shared" si="8"/>
        <v>6.0070671378091856E-2</v>
      </c>
      <c r="M97" s="64">
        <f t="shared" si="8"/>
        <v>0</v>
      </c>
      <c r="N97" s="64">
        <f t="shared" si="8"/>
        <v>0.10000000000000009</v>
      </c>
      <c r="O97" s="64">
        <f t="shared" si="8"/>
        <v>-9.0909090909090939E-2</v>
      </c>
      <c r="P97" s="119">
        <f t="shared" si="9"/>
        <v>5.2631578947368363E-2</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261.86</v>
      </c>
      <c r="C118" s="52">
        <f t="shared" si="10"/>
        <v>267.89</v>
      </c>
      <c r="D118" s="52">
        <f t="shared" si="10"/>
        <v>258.69</v>
      </c>
      <c r="E118" s="52">
        <f t="shared" si="10"/>
        <v>275.49</v>
      </c>
      <c r="F118" s="52">
        <f t="shared" si="10"/>
        <v>280.86</v>
      </c>
      <c r="G118" s="52">
        <f t="shared" si="10"/>
        <v>294.54000000000002</v>
      </c>
      <c r="H118" s="52">
        <f t="shared" si="10"/>
        <v>288.35000000000002</v>
      </c>
      <c r="I118" s="16" t="s">
        <v>57</v>
      </c>
      <c r="J118" s="52">
        <f t="shared" ref="J118:N118" si="11">B95</f>
        <v>260</v>
      </c>
      <c r="K118" s="52">
        <f t="shared" si="11"/>
        <v>265</v>
      </c>
      <c r="L118" s="52">
        <f t="shared" si="11"/>
        <v>253.33</v>
      </c>
      <c r="M118" s="52">
        <f t="shared" si="11"/>
        <v>280</v>
      </c>
      <c r="N118" s="52">
        <f t="shared" si="11"/>
        <v>256.67</v>
      </c>
      <c r="O118" s="52">
        <f>G95</f>
        <v>291.07</v>
      </c>
      <c r="P118" s="53">
        <f>H95</f>
        <v>291.07</v>
      </c>
    </row>
    <row r="119" spans="1:16" x14ac:dyDescent="0.2">
      <c r="A119" s="13" t="s">
        <v>53</v>
      </c>
      <c r="B119" s="52">
        <f t="shared" ref="B119:H119" si="12">B8</f>
        <v>377.44</v>
      </c>
      <c r="C119" s="52">
        <f t="shared" si="12"/>
        <v>377.57</v>
      </c>
      <c r="D119" s="52">
        <f t="shared" si="12"/>
        <v>380.4</v>
      </c>
      <c r="E119" s="52">
        <f t="shared" si="12"/>
        <v>396.18</v>
      </c>
      <c r="F119" s="52">
        <f t="shared" si="12"/>
        <v>388.83</v>
      </c>
      <c r="G119" s="52">
        <f t="shared" si="12"/>
        <v>402.5</v>
      </c>
      <c r="H119" s="52">
        <f t="shared" si="12"/>
        <v>408.15</v>
      </c>
      <c r="I119" s="16" t="s">
        <v>53</v>
      </c>
      <c r="J119" s="52">
        <f t="shared" ref="J119:N119" si="13">B7</f>
        <v>380</v>
      </c>
      <c r="K119" s="52">
        <f t="shared" si="13"/>
        <v>380</v>
      </c>
      <c r="L119" s="52">
        <f t="shared" si="13"/>
        <v>380</v>
      </c>
      <c r="M119" s="52">
        <f t="shared" si="13"/>
        <v>395</v>
      </c>
      <c r="N119" s="52">
        <f t="shared" si="13"/>
        <v>392.5</v>
      </c>
      <c r="O119" s="52">
        <f>G7</f>
        <v>400</v>
      </c>
      <c r="P119" s="53">
        <f>H7</f>
        <v>400</v>
      </c>
    </row>
    <row r="120" spans="1:16" x14ac:dyDescent="0.2">
      <c r="A120" s="13" t="s">
        <v>54</v>
      </c>
      <c r="B120" s="52">
        <f t="shared" ref="B120:H120" si="14">B30</f>
        <v>506.44</v>
      </c>
      <c r="C120" s="52">
        <f t="shared" si="14"/>
        <v>512.44000000000005</v>
      </c>
      <c r="D120" s="52">
        <f t="shared" si="14"/>
        <v>504.82</v>
      </c>
      <c r="E120" s="52">
        <f t="shared" si="14"/>
        <v>518.61</v>
      </c>
      <c r="F120" s="52">
        <f t="shared" si="14"/>
        <v>520.45000000000005</v>
      </c>
      <c r="G120" s="52">
        <f t="shared" si="14"/>
        <v>528.99</v>
      </c>
      <c r="H120" s="52">
        <f t="shared" si="14"/>
        <v>539.95000000000005</v>
      </c>
      <c r="I120" s="16" t="s">
        <v>54</v>
      </c>
      <c r="J120" s="52">
        <f t="shared" ref="J120:N120" si="15">B29</f>
        <v>500</v>
      </c>
      <c r="K120" s="52">
        <f t="shared" si="15"/>
        <v>500</v>
      </c>
      <c r="L120" s="52">
        <f t="shared" si="15"/>
        <v>495</v>
      </c>
      <c r="M120" s="52">
        <f t="shared" si="15"/>
        <v>500</v>
      </c>
      <c r="N120" s="52">
        <f t="shared" si="15"/>
        <v>500</v>
      </c>
      <c r="O120" s="52">
        <f>G29</f>
        <v>525</v>
      </c>
      <c r="P120" s="53">
        <f>H29</f>
        <v>525</v>
      </c>
    </row>
    <row r="121" spans="1:16" x14ac:dyDescent="0.2">
      <c r="A121" s="13" t="s">
        <v>55</v>
      </c>
      <c r="B121" s="52">
        <f t="shared" ref="B121:H121" si="16">B52</f>
        <v>647.27</v>
      </c>
      <c r="C121" s="52">
        <f t="shared" si="16"/>
        <v>646.58000000000004</v>
      </c>
      <c r="D121" s="52">
        <f t="shared" si="16"/>
        <v>639.04999999999995</v>
      </c>
      <c r="E121" s="52">
        <f t="shared" si="16"/>
        <v>665.03</v>
      </c>
      <c r="F121" s="52">
        <f t="shared" si="16"/>
        <v>639.44000000000005</v>
      </c>
      <c r="G121" s="52">
        <f t="shared" si="16"/>
        <v>679.55</v>
      </c>
      <c r="H121" s="52">
        <f t="shared" si="16"/>
        <v>699.52</v>
      </c>
      <c r="I121" s="16" t="s">
        <v>55</v>
      </c>
      <c r="J121" s="52">
        <f t="shared" ref="J121:N121" si="17">B51</f>
        <v>650</v>
      </c>
      <c r="K121" s="52">
        <f t="shared" si="17"/>
        <v>650</v>
      </c>
      <c r="L121" s="52">
        <f t="shared" si="17"/>
        <v>650</v>
      </c>
      <c r="M121" s="52">
        <f t="shared" si="17"/>
        <v>650</v>
      </c>
      <c r="N121" s="52">
        <f t="shared" si="17"/>
        <v>625</v>
      </c>
      <c r="O121" s="52">
        <f>G51</f>
        <v>650</v>
      </c>
      <c r="P121" s="53">
        <f>H51</f>
        <v>675</v>
      </c>
    </row>
    <row r="122" spans="1:16" x14ac:dyDescent="0.2">
      <c r="A122" s="13" t="s">
        <v>56</v>
      </c>
      <c r="B122" s="52">
        <f t="shared" ref="B122:H122" si="18">B74</f>
        <v>857.5</v>
      </c>
      <c r="C122" s="52">
        <f t="shared" si="18"/>
        <v>865.06</v>
      </c>
      <c r="D122" s="52">
        <f t="shared" si="18"/>
        <v>870.84</v>
      </c>
      <c r="E122" s="52">
        <f t="shared" si="18"/>
        <v>972.7</v>
      </c>
      <c r="F122" s="52">
        <f t="shared" si="18"/>
        <v>912.59</v>
      </c>
      <c r="G122" s="52">
        <f t="shared" si="18"/>
        <v>992.12</v>
      </c>
      <c r="H122" s="52">
        <f t="shared" si="18"/>
        <v>1018.04</v>
      </c>
      <c r="I122" s="16" t="s">
        <v>56</v>
      </c>
      <c r="J122" s="52">
        <f t="shared" ref="J122:N122" si="19">B73</f>
        <v>850</v>
      </c>
      <c r="K122" s="52">
        <f t="shared" si="19"/>
        <v>875</v>
      </c>
      <c r="L122" s="52">
        <f t="shared" si="19"/>
        <v>850</v>
      </c>
      <c r="M122" s="52">
        <f t="shared" si="19"/>
        <v>895</v>
      </c>
      <c r="N122" s="52">
        <f t="shared" si="19"/>
        <v>885</v>
      </c>
      <c r="O122" s="52">
        <f>G73</f>
        <v>972.5</v>
      </c>
      <c r="P122" s="53">
        <f>H73</f>
        <v>950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176</v>
      </c>
      <c r="C142" s="52">
        <f>VLOOKUP($A$2,'Table 8'!$A$5:$L$23,2,FALSE)</f>
        <v>212</v>
      </c>
      <c r="D142" s="52">
        <f>VLOOKUP($A$2,'Table 9'!$A$5:$L$23,2,FALSE)</f>
        <v>210</v>
      </c>
      <c r="E142" s="52">
        <f>VLOOKUP($A$2,'Table 10'!$A$5:$L$23,2,FALSE)</f>
        <v>165</v>
      </c>
      <c r="F142" s="52">
        <f>VLOOKUP($A$2,'Table 11'!$A$5:$L$23,2,FALSE)</f>
        <v>200</v>
      </c>
      <c r="G142" s="52">
        <f>VLOOKUP($A$2,'Table 12'!$A$5:$L$23,2,FALSE)</f>
        <v>201</v>
      </c>
      <c r="H142" s="52">
        <f>VLOOKUP($A$2,'Table 13'!$A$5:$L$23,2,FALSE)</f>
        <v>240</v>
      </c>
      <c r="I142" s="16" t="s">
        <v>53</v>
      </c>
      <c r="J142" s="72">
        <f>B142/SUM(B$142:B$146)</f>
        <v>0.21281741233373638</v>
      </c>
      <c r="K142" s="72">
        <f t="shared" ref="K142:N146" si="20">C142/SUM(C$142:C$146)</f>
        <v>0.20502901353965183</v>
      </c>
      <c r="L142" s="72">
        <f t="shared" si="20"/>
        <v>0.19354838709677419</v>
      </c>
      <c r="M142" s="72">
        <f t="shared" si="20"/>
        <v>0.1870748299319728</v>
      </c>
      <c r="N142" s="72">
        <f t="shared" si="20"/>
        <v>0.20811654526534859</v>
      </c>
      <c r="O142" s="72">
        <f t="shared" ref="O142:P146" si="21">G142/SUM(G$142:G$146)</f>
        <v>0.22919042189281641</v>
      </c>
      <c r="P142" s="174">
        <f t="shared" si="21"/>
        <v>0.26286966046002191</v>
      </c>
    </row>
    <row r="143" spans="1:16" x14ac:dyDescent="0.2">
      <c r="A143" s="13" t="s">
        <v>54</v>
      </c>
      <c r="B143" s="52">
        <f>VLOOKUP($A$2,'Table 7'!$A$5:$L$23,8,FALSE)</f>
        <v>379</v>
      </c>
      <c r="C143" s="52">
        <f>VLOOKUP($A$2,'Table 8'!$A$5:$L$23,8,FALSE)</f>
        <v>472</v>
      </c>
      <c r="D143" s="52">
        <f>VLOOKUP($A$2,'Table 9'!$A$5:$L$23,8,FALSE)</f>
        <v>516</v>
      </c>
      <c r="E143" s="52">
        <f>VLOOKUP($A$2,'Table 10'!$A$5:$L$23,8,FALSE)</f>
        <v>419</v>
      </c>
      <c r="F143" s="52">
        <f>VLOOKUP($A$2,'Table 11'!$A$5:$L$23,8,FALSE)</f>
        <v>462</v>
      </c>
      <c r="G143" s="52">
        <f>VLOOKUP($A$2,'Table 12'!$A$5:$L$23,8,FALSE)</f>
        <v>442</v>
      </c>
      <c r="H143" s="52">
        <f>VLOOKUP($A$2,'Table 13'!$A$5:$L$23,8,FALSE)</f>
        <v>424</v>
      </c>
      <c r="I143" s="16" t="s">
        <v>54</v>
      </c>
      <c r="J143" s="72">
        <f>B143/SUM(B$142:B$146)</f>
        <v>0.45828295042321643</v>
      </c>
      <c r="K143" s="72">
        <f t="shared" si="20"/>
        <v>0.45647969052224369</v>
      </c>
      <c r="L143" s="72">
        <f t="shared" si="20"/>
        <v>0.47557603686635946</v>
      </c>
      <c r="M143" s="72">
        <f t="shared" si="20"/>
        <v>0.47505668934240364</v>
      </c>
      <c r="N143" s="72">
        <f t="shared" si="20"/>
        <v>0.48074921956295524</v>
      </c>
      <c r="O143" s="72">
        <f t="shared" si="21"/>
        <v>0.50399087799315845</v>
      </c>
      <c r="P143" s="174">
        <f t="shared" si="21"/>
        <v>0.46440306681270538</v>
      </c>
    </row>
    <row r="144" spans="1:16" x14ac:dyDescent="0.2">
      <c r="A144" s="13" t="s">
        <v>55</v>
      </c>
      <c r="B144" s="52">
        <f>VLOOKUP($A$2,'Table 7'!$A$26:$L$44,2,FALSE)</f>
        <v>161</v>
      </c>
      <c r="C144" s="52">
        <f>VLOOKUP($A$2,'Table 8'!$A$26:$L$44,2,FALSE)</f>
        <v>218</v>
      </c>
      <c r="D144" s="52">
        <f>VLOOKUP($A$2,'Table 9'!$A$26:$L$44,2,FALSE)</f>
        <v>213</v>
      </c>
      <c r="E144" s="52">
        <f>VLOOKUP($A$2,'Table 10'!$A$26:$L$44,2,FALSE)</f>
        <v>153</v>
      </c>
      <c r="F144" s="52">
        <f>VLOOKUP($A$2,'Table 11'!$A$26:$L$44,2,FALSE)</f>
        <v>179</v>
      </c>
      <c r="G144" s="52">
        <f>VLOOKUP($A$2,'Table 12'!$A$26:$L$44,2,FALSE)</f>
        <v>133</v>
      </c>
      <c r="H144" s="52">
        <f>VLOOKUP($A$2,'Table 13'!$A$26:$L$44,2,FALSE)</f>
        <v>138</v>
      </c>
      <c r="I144" s="16" t="s">
        <v>55</v>
      </c>
      <c r="J144" s="72">
        <f>B144/SUM(B$142:B$146)</f>
        <v>0.19467956469165659</v>
      </c>
      <c r="K144" s="72">
        <f t="shared" si="20"/>
        <v>0.21083172147001933</v>
      </c>
      <c r="L144" s="72">
        <f t="shared" si="20"/>
        <v>0.19631336405529953</v>
      </c>
      <c r="M144" s="72">
        <f t="shared" si="20"/>
        <v>0.17346938775510204</v>
      </c>
      <c r="N144" s="72">
        <f t="shared" si="20"/>
        <v>0.186264308012487</v>
      </c>
      <c r="O144" s="72">
        <f t="shared" si="21"/>
        <v>0.15165336374002281</v>
      </c>
      <c r="P144" s="174">
        <f t="shared" si="21"/>
        <v>0.1511500547645126</v>
      </c>
    </row>
    <row r="145" spans="1:16" x14ac:dyDescent="0.2">
      <c r="A145" s="13" t="s">
        <v>56</v>
      </c>
      <c r="B145" s="52">
        <f>VLOOKUP($A$2,'Table 7'!$A$26:$L$44,8,FALSE)</f>
        <v>62</v>
      </c>
      <c r="C145" s="52">
        <f>VLOOKUP($A$2,'Table 8'!$A$26:$L$44,8,FALSE)</f>
        <v>78</v>
      </c>
      <c r="D145" s="52">
        <f>VLOOKUP($A$2,'Table 9'!$A$26:$L$44,8,FALSE)</f>
        <v>77</v>
      </c>
      <c r="E145" s="52">
        <f>VLOOKUP($A$2,'Table 10'!$A$26:$L$44,8,FALSE)</f>
        <v>76</v>
      </c>
      <c r="F145" s="52">
        <f>VLOOKUP($A$2,'Table 11'!$A$26:$L$44,8,FALSE)</f>
        <v>66</v>
      </c>
      <c r="G145" s="52">
        <f>VLOOKUP($A$2,'Table 12'!$A$26:$L$44,8,FALSE)</f>
        <v>52</v>
      </c>
      <c r="H145" s="52">
        <f>VLOOKUP($A$2,'Table 13'!$A$26:$L$44,8,FALSE)</f>
        <v>47</v>
      </c>
      <c r="I145" s="16" t="s">
        <v>56</v>
      </c>
      <c r="J145" s="72">
        <f>B145/SUM(B$142:B$146)</f>
        <v>7.4969770253929868E-2</v>
      </c>
      <c r="K145" s="72">
        <f t="shared" si="20"/>
        <v>7.5435203094777567E-2</v>
      </c>
      <c r="L145" s="72">
        <f t="shared" si="20"/>
        <v>7.0967741935483872E-2</v>
      </c>
      <c r="M145" s="72">
        <f t="shared" si="20"/>
        <v>8.6167800453514742E-2</v>
      </c>
      <c r="N145" s="72">
        <f t="shared" si="20"/>
        <v>6.8678459937565037E-2</v>
      </c>
      <c r="O145" s="72">
        <f t="shared" si="21"/>
        <v>5.9293044469783354E-2</v>
      </c>
      <c r="P145" s="174">
        <f t="shared" si="21"/>
        <v>5.1478641840087623E-2</v>
      </c>
    </row>
    <row r="146" spans="1:16" x14ac:dyDescent="0.2">
      <c r="A146" s="13" t="s">
        <v>57</v>
      </c>
      <c r="B146" s="52">
        <f>VLOOKUP($A$2,'Table 7'!$A$47:$L$65,2,FALSE)</f>
        <v>49</v>
      </c>
      <c r="C146" s="52">
        <f>VLOOKUP($A$2,'Table 8'!$A$47:$L$65,2,FALSE)</f>
        <v>54</v>
      </c>
      <c r="D146" s="52">
        <f>VLOOKUP($A$2,'Table 9'!$A$47:$L$65,2,FALSE)</f>
        <v>69</v>
      </c>
      <c r="E146" s="52">
        <f>VLOOKUP($A$2,'Table 10'!$A$47:$L$65,2,FALSE)</f>
        <v>69</v>
      </c>
      <c r="F146" s="52">
        <f>VLOOKUP($A$2,'Table 11'!$A$47:$L$65,2,FALSE)</f>
        <v>54</v>
      </c>
      <c r="G146" s="52">
        <f>VLOOKUP($A$2,'Table 12'!$A$47:$L$65,2,FALSE)</f>
        <v>49</v>
      </c>
      <c r="H146" s="52">
        <f>VLOOKUP($A$2,'Table 13'!$A$47:$L$65,2,FALSE)</f>
        <v>64</v>
      </c>
      <c r="I146" s="16" t="s">
        <v>57</v>
      </c>
      <c r="J146" s="72">
        <f>B146/SUM(B$142:B$146)</f>
        <v>5.92503022974607E-2</v>
      </c>
      <c r="K146" s="72">
        <f t="shared" si="20"/>
        <v>5.2224371373307543E-2</v>
      </c>
      <c r="L146" s="72">
        <f t="shared" si="20"/>
        <v>6.3594470046082943E-2</v>
      </c>
      <c r="M146" s="72">
        <f t="shared" si="20"/>
        <v>7.8231292517006806E-2</v>
      </c>
      <c r="N146" s="72">
        <f t="shared" si="20"/>
        <v>5.6191467221644122E-2</v>
      </c>
      <c r="O146" s="72">
        <f t="shared" si="21"/>
        <v>5.5872291904218926E-2</v>
      </c>
      <c r="P146" s="174">
        <f t="shared" si="21"/>
        <v>7.0098576122672507E-2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4385"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44386"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44387"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44388"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44389"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A1:W162"/>
  <sheetViews>
    <sheetView zoomScaleNormal="100" workbookViewId="0">
      <selection activeCell="R74" sqref="R74"/>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18</v>
      </c>
      <c r="B2" s="281"/>
      <c r="C2" s="282"/>
      <c r="D2" s="184"/>
      <c r="E2" s="185"/>
      <c r="F2" s="185"/>
      <c r="G2" s="185"/>
      <c r="H2" s="185"/>
      <c r="I2" s="187">
        <f>ROUND(MIN(J6:P9,J28:P31,J50:P53,J72:P75,J94:P97)-0.01,2)</f>
        <v>-0.1</v>
      </c>
      <c r="J2" s="188">
        <f>ROUND(MAX(J6:P9,J28:P31,J50:P53,J72:P75,J94:P97)+0.01,2)</f>
        <v>0.23</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350</v>
      </c>
      <c r="C6" s="142">
        <f>VLOOKUP($A$2,'Table 8'!$A$5:$L$23,3,FALSE)</f>
        <v>350</v>
      </c>
      <c r="D6" s="142">
        <f>VLOOKUP($A$2,'Table 9'!$A$5:$L$23,3,FALSE)</f>
        <v>330</v>
      </c>
      <c r="E6" s="142">
        <f>VLOOKUP($A$2,'Table 10'!$A$5:$L$23,3,FALSE)</f>
        <v>350</v>
      </c>
      <c r="F6" s="142">
        <f>VLOOKUP($A$2,'Table 11'!$A$5:$L$23,3,FALSE)</f>
        <v>350</v>
      </c>
      <c r="G6" s="142">
        <f>VLOOKUP($A$2,'Table 12'!$A$5:$L$23,3,FALSE)</f>
        <v>330</v>
      </c>
      <c r="H6" s="142">
        <f>VLOOKUP($A$2,'Table 13'!$A$5:$L$23,3,FALSE)</f>
        <v>350</v>
      </c>
      <c r="I6" s="61" t="s">
        <v>25</v>
      </c>
      <c r="J6" s="143">
        <f t="shared" ref="J6:O9" si="0">C6/B6-1</f>
        <v>0</v>
      </c>
      <c r="K6" s="143">
        <f t="shared" si="0"/>
        <v>-5.7142857142857162E-2</v>
      </c>
      <c r="L6" s="143">
        <f t="shared" si="0"/>
        <v>6.0606060606060552E-2</v>
      </c>
      <c r="M6" s="143">
        <f t="shared" si="0"/>
        <v>0</v>
      </c>
      <c r="N6" s="143">
        <f t="shared" si="0"/>
        <v>-5.7142857142857162E-2</v>
      </c>
      <c r="O6" s="143">
        <f>H6/G6-1</f>
        <v>6.0606060606060552E-2</v>
      </c>
      <c r="P6" s="169">
        <f>H6/B6-1</f>
        <v>0</v>
      </c>
    </row>
    <row r="7" spans="1:16" x14ac:dyDescent="0.2">
      <c r="A7" s="61" t="s">
        <v>26</v>
      </c>
      <c r="B7" s="142">
        <f>VLOOKUP($A$2,'Table 7'!$A$5:$L$23,4,FALSE)</f>
        <v>375</v>
      </c>
      <c r="C7" s="142">
        <f>VLOOKUP($A$2,'Table 8'!$A$5:$L$23,4,FALSE)</f>
        <v>372.5</v>
      </c>
      <c r="D7" s="142">
        <f>VLOOKUP($A$2,'Table 9'!$A$5:$L$23,4,FALSE)</f>
        <v>365</v>
      </c>
      <c r="E7" s="142">
        <f>VLOOKUP($A$2,'Table 10'!$A$5:$L$23,4,FALSE)</f>
        <v>375</v>
      </c>
      <c r="F7" s="142">
        <f>VLOOKUP($A$2,'Table 11'!$A$5:$L$23,4,FALSE)</f>
        <v>375</v>
      </c>
      <c r="G7" s="142">
        <f>VLOOKUP($A$2,'Table 12'!$A$5:$L$23,4,FALSE)</f>
        <v>350</v>
      </c>
      <c r="H7" s="142">
        <f>VLOOKUP($A$2,'Table 13'!$A$5:$L$23,4,FALSE)</f>
        <v>375</v>
      </c>
      <c r="I7" s="61" t="s">
        <v>26</v>
      </c>
      <c r="J7" s="143">
        <f t="shared" si="0"/>
        <v>-6.6666666666667096E-3</v>
      </c>
      <c r="K7" s="143">
        <f t="shared" si="0"/>
        <v>-2.0134228187919434E-2</v>
      </c>
      <c r="L7" s="143">
        <f t="shared" si="0"/>
        <v>2.7397260273972712E-2</v>
      </c>
      <c r="M7" s="143">
        <f t="shared" si="0"/>
        <v>0</v>
      </c>
      <c r="N7" s="143">
        <f t="shared" si="0"/>
        <v>-6.6666666666666652E-2</v>
      </c>
      <c r="O7" s="143">
        <f t="shared" si="0"/>
        <v>7.1428571428571397E-2</v>
      </c>
      <c r="P7" s="169">
        <f t="shared" ref="P7:P9" si="1">H7/B7-1</f>
        <v>0</v>
      </c>
    </row>
    <row r="8" spans="1:16" x14ac:dyDescent="0.2">
      <c r="A8" s="62" t="s">
        <v>27</v>
      </c>
      <c r="B8" s="142">
        <f>VLOOKUP($A$2,'Table 7'!$A$5:$L$23,5,FALSE)</f>
        <v>374.39</v>
      </c>
      <c r="C8" s="142">
        <f>VLOOKUP($A$2,'Table 8'!$A$5:$L$23,5,FALSE)</f>
        <v>373.37</v>
      </c>
      <c r="D8" s="142">
        <f>VLOOKUP($A$2,'Table 9'!$A$5:$L$23,5,FALSE)</f>
        <v>370.31</v>
      </c>
      <c r="E8" s="142">
        <f>VLOOKUP($A$2,'Table 10'!$A$5:$L$23,5,FALSE)</f>
        <v>377.76</v>
      </c>
      <c r="F8" s="142">
        <f>VLOOKUP($A$2,'Table 11'!$A$5:$L$23,5,FALSE)</f>
        <v>377.5</v>
      </c>
      <c r="G8" s="142">
        <f>VLOOKUP($A$2,'Table 12'!$A$5:$L$23,5,FALSE)</f>
        <v>372.21</v>
      </c>
      <c r="H8" s="142">
        <f>VLOOKUP($A$2,'Table 13'!$A$5:$L$23,5,FALSE)</f>
        <v>391.6</v>
      </c>
      <c r="I8" s="62" t="s">
        <v>27</v>
      </c>
      <c r="J8" s="143">
        <f t="shared" si="0"/>
        <v>-2.724431742300748E-3</v>
      </c>
      <c r="K8" s="143">
        <f t="shared" si="0"/>
        <v>-8.1956236441064201E-3</v>
      </c>
      <c r="L8" s="143">
        <f t="shared" si="0"/>
        <v>2.0118279279522477E-2</v>
      </c>
      <c r="M8" s="143">
        <f t="shared" si="0"/>
        <v>-6.8826768318508424E-4</v>
      </c>
      <c r="N8" s="143">
        <f t="shared" si="0"/>
        <v>-1.4013245033112631E-2</v>
      </c>
      <c r="O8" s="143">
        <f t="shared" si="0"/>
        <v>5.2094247870825727E-2</v>
      </c>
      <c r="P8" s="169">
        <f t="shared" si="1"/>
        <v>4.5968108122546036E-2</v>
      </c>
    </row>
    <row r="9" spans="1:16" x14ac:dyDescent="0.2">
      <c r="A9" s="61" t="s">
        <v>28</v>
      </c>
      <c r="B9" s="142">
        <f>VLOOKUP($A$2,'Table 7'!$A$5:$L$23,6,FALSE)</f>
        <v>395</v>
      </c>
      <c r="C9" s="142">
        <f>VLOOKUP($A$2,'Table 8'!$A$5:$L$23,6,FALSE)</f>
        <v>395</v>
      </c>
      <c r="D9" s="142">
        <f>VLOOKUP($A$2,'Table 9'!$A$5:$L$23,6,FALSE)</f>
        <v>395</v>
      </c>
      <c r="E9" s="142">
        <f>VLOOKUP($A$2,'Table 10'!$A$5:$L$23,6,FALSE)</f>
        <v>400</v>
      </c>
      <c r="F9" s="142">
        <f>VLOOKUP($A$2,'Table 11'!$A$5:$L$23,6,FALSE)</f>
        <v>395</v>
      </c>
      <c r="G9" s="142">
        <f>VLOOKUP($A$2,'Table 12'!$A$5:$L$23,6,FALSE)</f>
        <v>400</v>
      </c>
      <c r="H9" s="142">
        <f>VLOOKUP($A$2,'Table 13'!$A$5:$L$23,6,FALSE)</f>
        <v>400</v>
      </c>
      <c r="I9" s="61" t="s">
        <v>28</v>
      </c>
      <c r="J9" s="143">
        <f t="shared" si="0"/>
        <v>0</v>
      </c>
      <c r="K9" s="143">
        <f t="shared" si="0"/>
        <v>0</v>
      </c>
      <c r="L9" s="143">
        <f t="shared" si="0"/>
        <v>1.2658227848101333E-2</v>
      </c>
      <c r="M9" s="143">
        <f t="shared" si="0"/>
        <v>-1.2499999999999956E-2</v>
      </c>
      <c r="N9" s="143">
        <f t="shared" si="0"/>
        <v>1.2658227848101333E-2</v>
      </c>
      <c r="O9" s="143">
        <f t="shared" si="0"/>
        <v>0</v>
      </c>
      <c r="P9" s="169">
        <f t="shared" si="1"/>
        <v>1.2658227848101333E-2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425</v>
      </c>
      <c r="C28" s="142">
        <f>VLOOKUP($A$2,'Table 8'!$A$5:$L$23,9,FALSE)</f>
        <v>425</v>
      </c>
      <c r="D28" s="142">
        <f>VLOOKUP($A$2,'Table 9'!$A$5:$L$23,9,FALSE)</f>
        <v>425</v>
      </c>
      <c r="E28" s="142">
        <f>VLOOKUP($A$2,'Table 10'!$A$5:$L$23,9,FALSE)</f>
        <v>425</v>
      </c>
      <c r="F28" s="142">
        <f>VLOOKUP($A$2,'Table 11'!$A$5:$L$23,9,FALSE)</f>
        <v>425</v>
      </c>
      <c r="G28" s="140">
        <f>VLOOKUP($A$2,'Table 12'!$A$5:$L$23,9,FALSE)</f>
        <v>425</v>
      </c>
      <c r="H28" s="141">
        <f>VLOOKUP($A$2,'Table 13'!$A$5:$L$23,9,FALSE)</f>
        <v>425</v>
      </c>
      <c r="I28" s="140" t="s">
        <v>25</v>
      </c>
      <c r="J28" s="143">
        <f t="shared" ref="J28:N31" si="2">C28/B28-1</f>
        <v>0</v>
      </c>
      <c r="K28" s="143">
        <f t="shared" si="2"/>
        <v>0</v>
      </c>
      <c r="L28" s="143">
        <f t="shared" si="2"/>
        <v>0</v>
      </c>
      <c r="M28" s="143">
        <f t="shared" si="2"/>
        <v>0</v>
      </c>
      <c r="N28" s="143">
        <f t="shared" si="2"/>
        <v>0</v>
      </c>
      <c r="O28" s="143">
        <f>H28/G28-1</f>
        <v>0</v>
      </c>
      <c r="P28" s="169">
        <f>H28/B28-1</f>
        <v>0</v>
      </c>
    </row>
    <row r="29" spans="1:16" x14ac:dyDescent="0.2">
      <c r="A29" s="61" t="s">
        <v>26</v>
      </c>
      <c r="B29" s="142">
        <f>VLOOKUP($A$2,'Table 7'!$A$5:$L$23,10,FALSE)</f>
        <v>450</v>
      </c>
      <c r="C29" s="142">
        <f>VLOOKUP($A$2,'Table 8'!$A$5:$L$23,10,FALSE)</f>
        <v>475</v>
      </c>
      <c r="D29" s="142">
        <f>VLOOKUP($A$2,'Table 9'!$A$5:$L$23,10,FALSE)</f>
        <v>475</v>
      </c>
      <c r="E29" s="142">
        <f>VLOOKUP($A$2,'Table 10'!$A$5:$L$23,10,FALSE)</f>
        <v>475</v>
      </c>
      <c r="F29" s="142">
        <f>VLOOKUP($A$2,'Table 11'!$A$5:$L$23,10,FALSE)</f>
        <v>475</v>
      </c>
      <c r="G29" s="142">
        <f>VLOOKUP($A$2,'Table 12'!$A$5:$L$23,10,FALSE)</f>
        <v>475</v>
      </c>
      <c r="H29" s="172">
        <f>VLOOKUP($A$2,'Table 13'!$A$5:$L$23,10,FALSE)</f>
        <v>475</v>
      </c>
      <c r="I29" s="140" t="s">
        <v>26</v>
      </c>
      <c r="J29" s="143">
        <f t="shared" si="2"/>
        <v>5.555555555555558E-2</v>
      </c>
      <c r="K29" s="143">
        <f t="shared" si="2"/>
        <v>0</v>
      </c>
      <c r="L29" s="143">
        <f t="shared" si="2"/>
        <v>0</v>
      </c>
      <c r="M29" s="143">
        <f t="shared" si="2"/>
        <v>0</v>
      </c>
      <c r="N29" s="143">
        <f t="shared" si="2"/>
        <v>0</v>
      </c>
      <c r="O29" s="143">
        <f>H29/G29-1</f>
        <v>0</v>
      </c>
      <c r="P29" s="169">
        <f t="shared" ref="P29:P31" si="3">H29/B29-1</f>
        <v>5.555555555555558E-2</v>
      </c>
    </row>
    <row r="30" spans="1:16" x14ac:dyDescent="0.2">
      <c r="A30" s="62" t="s">
        <v>27</v>
      </c>
      <c r="B30" s="142">
        <f>VLOOKUP($A$2,'Table 7'!$A$5:$L$23,11,FALSE)</f>
        <v>472.96</v>
      </c>
      <c r="C30" s="142">
        <f>VLOOKUP($A$2,'Table 8'!$A$5:$L$23,11,FALSE)</f>
        <v>477.94</v>
      </c>
      <c r="D30" s="142">
        <f>VLOOKUP($A$2,'Table 9'!$A$5:$L$23,11,FALSE)</f>
        <v>484.84</v>
      </c>
      <c r="E30" s="142">
        <f>VLOOKUP($A$2,'Table 10'!$A$5:$L$23,11,FALSE)</f>
        <v>480.45</v>
      </c>
      <c r="F30" s="142">
        <f>VLOOKUP($A$2,'Table 11'!$A$5:$L$23,11,FALSE)</f>
        <v>483</v>
      </c>
      <c r="G30" s="142">
        <f>VLOOKUP($A$2,'Table 12'!$A$5:$L$23,11,FALSE)</f>
        <v>488.37</v>
      </c>
      <c r="H30" s="172">
        <f>VLOOKUP($A$2,'Table 13'!$A$5:$L$23,11,FALSE)</f>
        <v>493.93</v>
      </c>
      <c r="I30" s="171" t="s">
        <v>27</v>
      </c>
      <c r="J30" s="143">
        <f t="shared" si="2"/>
        <v>1.0529431664411337E-2</v>
      </c>
      <c r="K30" s="143">
        <f t="shared" si="2"/>
        <v>1.4436958614052031E-2</v>
      </c>
      <c r="L30" s="143">
        <f t="shared" si="2"/>
        <v>-9.0545334543353784E-3</v>
      </c>
      <c r="M30" s="143">
        <f t="shared" si="2"/>
        <v>5.3075241960662822E-3</v>
      </c>
      <c r="N30" s="143">
        <f t="shared" si="2"/>
        <v>1.1118012422360213E-2</v>
      </c>
      <c r="O30" s="143">
        <f>H30/G30-1</f>
        <v>1.1384810696807746E-2</v>
      </c>
      <c r="P30" s="169">
        <f t="shared" si="3"/>
        <v>4.4337787550744245E-2</v>
      </c>
    </row>
    <row r="31" spans="1:16" x14ac:dyDescent="0.2">
      <c r="A31" s="61" t="s">
        <v>28</v>
      </c>
      <c r="B31" s="142">
        <f>VLOOKUP($A$2,'Table 7'!$A$5:$L$23,12,FALSE)</f>
        <v>525</v>
      </c>
      <c r="C31" s="142">
        <f>VLOOKUP($A$2,'Table 8'!$A$5:$L$23,12,FALSE)</f>
        <v>525</v>
      </c>
      <c r="D31" s="142">
        <f>VLOOKUP($A$2,'Table 9'!$A$5:$L$23,12,FALSE)</f>
        <v>550</v>
      </c>
      <c r="E31" s="142">
        <f>VLOOKUP($A$2,'Table 10'!$A$5:$L$23,12,FALSE)</f>
        <v>525</v>
      </c>
      <c r="F31" s="142">
        <f>VLOOKUP($A$2,'Table 11'!$A$5:$L$23,12,FALSE)</f>
        <v>525</v>
      </c>
      <c r="G31" s="142">
        <f>VLOOKUP($A$2,'Table 12'!$A$5:$L$23,12,FALSE)</f>
        <v>550</v>
      </c>
      <c r="H31" s="172">
        <f>VLOOKUP($A$2,'Table 13'!$A$5:$L$23,12,FALSE)</f>
        <v>550</v>
      </c>
      <c r="I31" s="140" t="s">
        <v>28</v>
      </c>
      <c r="J31" s="143">
        <f t="shared" si="2"/>
        <v>0</v>
      </c>
      <c r="K31" s="143">
        <f t="shared" si="2"/>
        <v>4.7619047619047672E-2</v>
      </c>
      <c r="L31" s="143">
        <f t="shared" si="2"/>
        <v>-4.5454545454545414E-2</v>
      </c>
      <c r="M31" s="143">
        <f t="shared" si="2"/>
        <v>0</v>
      </c>
      <c r="N31" s="143">
        <f t="shared" si="2"/>
        <v>4.7619047619047672E-2</v>
      </c>
      <c r="O31" s="143">
        <f>H31/G31-1</f>
        <v>0</v>
      </c>
      <c r="P31" s="169">
        <f t="shared" si="3"/>
        <v>4.7619047619047672E-2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497.5</v>
      </c>
      <c r="C50" s="52">
        <f>VLOOKUP($A$2,'Table 8'!$A$26:$L$44,3,FALSE)</f>
        <v>500</v>
      </c>
      <c r="D50" s="52">
        <f>VLOOKUP($A$2,'Table 9'!$A$26:$L$44,3,FALSE)</f>
        <v>500</v>
      </c>
      <c r="E50" s="52">
        <f>VLOOKUP($A$2,'Table 10'!$A$26:$L$44,3,FALSE)</f>
        <v>525</v>
      </c>
      <c r="F50" s="52">
        <f>VLOOKUP($A$2,'Table 11'!$A$26:$L$44,3,FALSE)</f>
        <v>500</v>
      </c>
      <c r="G50" s="52">
        <f>VLOOKUP($A$2,'Table 12'!$A$26:$L$44,3,FALSE)</f>
        <v>500</v>
      </c>
      <c r="H50" s="53">
        <f>VLOOKUP($A$2,'Table 13'!$A$26:$L$44,3,FALSE)</f>
        <v>525</v>
      </c>
      <c r="I50" s="140" t="s">
        <v>25</v>
      </c>
      <c r="J50" s="64">
        <f t="shared" ref="J50:N53" si="4">C50/B50-1</f>
        <v>5.0251256281406143E-3</v>
      </c>
      <c r="K50" s="64">
        <f t="shared" si="4"/>
        <v>0</v>
      </c>
      <c r="L50" s="64">
        <f t="shared" si="4"/>
        <v>5.0000000000000044E-2</v>
      </c>
      <c r="M50" s="64">
        <f t="shared" si="4"/>
        <v>-4.7619047619047672E-2</v>
      </c>
      <c r="N50" s="64">
        <f t="shared" si="4"/>
        <v>0</v>
      </c>
      <c r="O50" s="64">
        <f>H50/G50-1</f>
        <v>5.0000000000000044E-2</v>
      </c>
      <c r="P50" s="119">
        <f>H50/B50-1</f>
        <v>5.5276381909547645E-2</v>
      </c>
    </row>
    <row r="51" spans="1:16" x14ac:dyDescent="0.2">
      <c r="A51" s="61" t="s">
        <v>26</v>
      </c>
      <c r="B51" s="52">
        <f>VLOOKUP($A$2,'Table 7'!$A$26:$L$44,4,FALSE)</f>
        <v>600</v>
      </c>
      <c r="C51" s="52">
        <f>VLOOKUP($A$2,'Table 8'!$A$26:$L$44,4,FALSE)</f>
        <v>595</v>
      </c>
      <c r="D51" s="52">
        <f>VLOOKUP($A$2,'Table 9'!$A$26:$L$44,4,FALSE)</f>
        <v>595</v>
      </c>
      <c r="E51" s="52">
        <f>VLOOKUP($A$2,'Table 10'!$A$26:$L$44,4,FALSE)</f>
        <v>625</v>
      </c>
      <c r="F51" s="52">
        <f>VLOOKUP($A$2,'Table 11'!$A$26:$L$44,4,FALSE)</f>
        <v>595</v>
      </c>
      <c r="G51" s="52">
        <f>VLOOKUP($A$2,'Table 12'!$A$26:$L$44,4,FALSE)</f>
        <v>625</v>
      </c>
      <c r="H51" s="53">
        <f>VLOOKUP($A$2,'Table 13'!$A$26:$L$44,4,FALSE)</f>
        <v>650</v>
      </c>
      <c r="I51" s="140" t="s">
        <v>26</v>
      </c>
      <c r="J51" s="64">
        <f t="shared" si="4"/>
        <v>-8.3333333333333037E-3</v>
      </c>
      <c r="K51" s="64">
        <f t="shared" si="4"/>
        <v>0</v>
      </c>
      <c r="L51" s="64">
        <f t="shared" si="4"/>
        <v>5.0420168067226934E-2</v>
      </c>
      <c r="M51" s="64">
        <f t="shared" si="4"/>
        <v>-4.8000000000000043E-2</v>
      </c>
      <c r="N51" s="64">
        <f t="shared" si="4"/>
        <v>5.0420168067226934E-2</v>
      </c>
      <c r="O51" s="64">
        <f>H51/G51-1</f>
        <v>4.0000000000000036E-2</v>
      </c>
      <c r="P51" s="119">
        <f t="shared" ref="P51:P53" si="5">H51/B51-1</f>
        <v>8.3333333333333259E-2</v>
      </c>
    </row>
    <row r="52" spans="1:16" x14ac:dyDescent="0.2">
      <c r="A52" s="62" t="s">
        <v>27</v>
      </c>
      <c r="B52" s="52">
        <f>VLOOKUP($A$2,'Table 7'!$A$26:$L$44,5,FALSE)</f>
        <v>611.61</v>
      </c>
      <c r="C52" s="52">
        <f>VLOOKUP($A$2,'Table 8'!$A$26:$L$44,5,FALSE)</f>
        <v>620.07000000000005</v>
      </c>
      <c r="D52" s="52">
        <f>VLOOKUP($A$2,'Table 9'!$A$26:$L$44,5,FALSE)</f>
        <v>609.26</v>
      </c>
      <c r="E52" s="52">
        <f>VLOOKUP($A$2,'Table 10'!$A$26:$L$44,5,FALSE)</f>
        <v>626.29</v>
      </c>
      <c r="F52" s="52">
        <f>VLOOKUP($A$2,'Table 11'!$A$26:$L$44,5,FALSE)</f>
        <v>621.87</v>
      </c>
      <c r="G52" s="52">
        <f>VLOOKUP($A$2,'Table 12'!$A$26:$L$44,5,FALSE)</f>
        <v>646.1</v>
      </c>
      <c r="H52" s="53">
        <f>VLOOKUP($A$2,'Table 13'!$A$26:$L$44,5,FALSE)</f>
        <v>643.1</v>
      </c>
      <c r="I52" s="171" t="s">
        <v>27</v>
      </c>
      <c r="J52" s="64">
        <f t="shared" si="4"/>
        <v>1.3832344140874087E-2</v>
      </c>
      <c r="K52" s="64">
        <f t="shared" si="4"/>
        <v>-1.7433515570822733E-2</v>
      </c>
      <c r="L52" s="64">
        <f t="shared" si="4"/>
        <v>2.7951941699766891E-2</v>
      </c>
      <c r="M52" s="64">
        <f t="shared" si="4"/>
        <v>-7.0574334573439979E-3</v>
      </c>
      <c r="N52" s="64">
        <f t="shared" si="4"/>
        <v>3.8963127341727466E-2</v>
      </c>
      <c r="O52" s="64">
        <f>H52/G52-1</f>
        <v>-4.6432440798638286E-3</v>
      </c>
      <c r="P52" s="119">
        <f t="shared" si="5"/>
        <v>5.1487058746586989E-2</v>
      </c>
    </row>
    <row r="53" spans="1:16" x14ac:dyDescent="0.2">
      <c r="A53" s="61" t="s">
        <v>28</v>
      </c>
      <c r="B53" s="52">
        <f>VLOOKUP($A$2,'Table 7'!$A$26:$L$44,6,FALSE)</f>
        <v>695</v>
      </c>
      <c r="C53" s="52">
        <f>VLOOKUP($A$2,'Table 8'!$A$26:$L$44,6,FALSE)</f>
        <v>695</v>
      </c>
      <c r="D53" s="52">
        <f>VLOOKUP($A$2,'Table 9'!$A$26:$L$44,6,FALSE)</f>
        <v>695</v>
      </c>
      <c r="E53" s="52">
        <f>VLOOKUP($A$2,'Table 10'!$A$26:$L$44,6,FALSE)</f>
        <v>700</v>
      </c>
      <c r="F53" s="52">
        <f>VLOOKUP($A$2,'Table 11'!$A$26:$L$44,6,FALSE)</f>
        <v>700</v>
      </c>
      <c r="G53" s="52">
        <f>VLOOKUP($A$2,'Table 12'!$A$26:$L$44,6,FALSE)</f>
        <v>725</v>
      </c>
      <c r="H53" s="53">
        <f>VLOOKUP($A$2,'Table 13'!$A$26:$L$44,6,FALSE)</f>
        <v>750</v>
      </c>
      <c r="I53" s="140" t="s">
        <v>28</v>
      </c>
      <c r="J53" s="64">
        <f t="shared" si="4"/>
        <v>0</v>
      </c>
      <c r="K53" s="64">
        <f t="shared" si="4"/>
        <v>0</v>
      </c>
      <c r="L53" s="64">
        <f t="shared" si="4"/>
        <v>7.194244604316502E-3</v>
      </c>
      <c r="M53" s="64">
        <f t="shared" si="4"/>
        <v>0</v>
      </c>
      <c r="N53" s="64">
        <f t="shared" si="4"/>
        <v>3.5714285714285809E-2</v>
      </c>
      <c r="O53" s="64">
        <f>H53/G53-1</f>
        <v>3.4482758620689724E-2</v>
      </c>
      <c r="P53" s="119">
        <f t="shared" si="5"/>
        <v>7.9136690647481966E-2</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675</v>
      </c>
      <c r="C72" s="52">
        <f>VLOOKUP($A$2,'Table 8'!$A$26:$L$44,9,FALSE)</f>
        <v>775</v>
      </c>
      <c r="D72" s="52">
        <f>VLOOKUP($A$2,'Table 9'!$A$26:$L$44,9,FALSE)</f>
        <v>795</v>
      </c>
      <c r="E72" s="52">
        <f>VLOOKUP($A$2,'Table 10'!$A$26:$L$44,9,FALSE)</f>
        <v>750</v>
      </c>
      <c r="F72" s="52">
        <f>VLOOKUP($A$2,'Table 11'!$A$26:$L$44,9,FALSE)</f>
        <v>800</v>
      </c>
      <c r="G72" s="52">
        <f>VLOOKUP($A$2,'Table 12'!$A$26:$L$44,9,FALSE)</f>
        <v>795</v>
      </c>
      <c r="H72" s="53">
        <f>VLOOKUP($A$2,'Table 13'!$A$26:$L$44,9,FALSE)</f>
        <v>800</v>
      </c>
      <c r="I72" s="140" t="s">
        <v>25</v>
      </c>
      <c r="J72" s="64">
        <f t="shared" ref="J72:O75" si="6">C72/B72-1</f>
        <v>0.14814814814814814</v>
      </c>
      <c r="K72" s="64">
        <f t="shared" si="6"/>
        <v>2.5806451612903292E-2</v>
      </c>
      <c r="L72" s="64">
        <f t="shared" si="6"/>
        <v>-5.6603773584905648E-2</v>
      </c>
      <c r="M72" s="64">
        <f t="shared" si="6"/>
        <v>6.6666666666666652E-2</v>
      </c>
      <c r="N72" s="64">
        <f t="shared" si="6"/>
        <v>-6.2499999999999778E-3</v>
      </c>
      <c r="O72" s="64">
        <f>H72/G72-1</f>
        <v>6.2893081761006275E-3</v>
      </c>
      <c r="P72" s="119">
        <f>H72/B72-1</f>
        <v>0.18518518518518512</v>
      </c>
    </row>
    <row r="73" spans="1:23" x14ac:dyDescent="0.2">
      <c r="A73" s="61" t="s">
        <v>26</v>
      </c>
      <c r="B73" s="52">
        <f>VLOOKUP($A$2,'Table 7'!$A$26:$L$44,10,FALSE)</f>
        <v>800</v>
      </c>
      <c r="C73" s="52">
        <f>VLOOKUP($A$2,'Table 8'!$A$26:$L$44,10,FALSE)</f>
        <v>875</v>
      </c>
      <c r="D73" s="52">
        <f>VLOOKUP($A$2,'Table 9'!$A$26:$L$44,10,FALSE)</f>
        <v>900</v>
      </c>
      <c r="E73" s="52">
        <f>VLOOKUP($A$2,'Table 10'!$A$26:$L$44,10,FALSE)</f>
        <v>875</v>
      </c>
      <c r="F73" s="52">
        <f>VLOOKUP($A$2,'Table 11'!$A$26:$L$44,10,FALSE)</f>
        <v>912.5</v>
      </c>
      <c r="G73" s="52">
        <f>VLOOKUP($A$2,'Table 12'!$A$26:$L$44,10,FALSE)</f>
        <v>895</v>
      </c>
      <c r="H73" s="53">
        <f>VLOOKUP($A$2,'Table 13'!$A$26:$L$44,10,FALSE)</f>
        <v>950</v>
      </c>
      <c r="I73" s="140" t="s">
        <v>26</v>
      </c>
      <c r="J73" s="64">
        <f t="shared" si="6"/>
        <v>9.375E-2</v>
      </c>
      <c r="K73" s="64">
        <f t="shared" si="6"/>
        <v>2.857142857142847E-2</v>
      </c>
      <c r="L73" s="64">
        <f t="shared" si="6"/>
        <v>-2.777777777777779E-2</v>
      </c>
      <c r="M73" s="64">
        <f t="shared" si="6"/>
        <v>4.2857142857142927E-2</v>
      </c>
      <c r="N73" s="64">
        <f t="shared" si="6"/>
        <v>-1.9178082191780854E-2</v>
      </c>
      <c r="O73" s="64">
        <f t="shared" si="6"/>
        <v>6.1452513966480549E-2</v>
      </c>
      <c r="P73" s="119">
        <f t="shared" ref="P73:P75" si="7">H73/B73-1</f>
        <v>0.1875</v>
      </c>
      <c r="R73" s="136"/>
      <c r="S73" s="136"/>
      <c r="T73" s="136"/>
      <c r="U73" s="136"/>
      <c r="V73" s="136"/>
      <c r="W73" s="136"/>
    </row>
    <row r="74" spans="1:23" x14ac:dyDescent="0.2">
      <c r="A74" s="62" t="s">
        <v>27</v>
      </c>
      <c r="B74" s="52">
        <f>VLOOKUP($A$2,'Table 7'!$A$26:$L$44,11,FALSE)</f>
        <v>833.68</v>
      </c>
      <c r="C74" s="52">
        <f>VLOOKUP($A$2,'Table 8'!$A$26:$L$44,11,FALSE)</f>
        <v>954.19</v>
      </c>
      <c r="D74" s="52">
        <f>VLOOKUP($A$2,'Table 9'!$A$26:$L$44,11,FALSE)</f>
        <v>998.27</v>
      </c>
      <c r="E74" s="52">
        <f>VLOOKUP($A$2,'Table 10'!$A$26:$L$44,11,FALSE)</f>
        <v>915.1</v>
      </c>
      <c r="F74" s="52">
        <f>VLOOKUP($A$2,'Table 11'!$A$26:$L$44,11,FALSE)</f>
        <v>975.32</v>
      </c>
      <c r="G74" s="52">
        <f>VLOOKUP($A$2,'Table 12'!$A$26:$L$44,11,FALSE)</f>
        <v>977.39</v>
      </c>
      <c r="H74" s="53">
        <f>VLOOKUP($A$2,'Table 13'!$A$26:$L$44,11,FALSE)</f>
        <v>1014.72</v>
      </c>
      <c r="I74" s="171" t="s">
        <v>27</v>
      </c>
      <c r="J74" s="64">
        <f t="shared" si="6"/>
        <v>0.14455186642356788</v>
      </c>
      <c r="K74" s="64">
        <f t="shared" si="6"/>
        <v>4.6196250222701796E-2</v>
      </c>
      <c r="L74" s="64">
        <f t="shared" si="6"/>
        <v>-8.331413345087002E-2</v>
      </c>
      <c r="M74" s="64">
        <f t="shared" si="6"/>
        <v>6.5807015626707432E-2</v>
      </c>
      <c r="N74" s="64">
        <f t="shared" si="6"/>
        <v>2.1223803469629932E-3</v>
      </c>
      <c r="O74" s="64">
        <f t="shared" si="6"/>
        <v>3.8193556308126819E-2</v>
      </c>
      <c r="P74" s="119">
        <f t="shared" si="7"/>
        <v>0.2171576624124365</v>
      </c>
    </row>
    <row r="75" spans="1:23" x14ac:dyDescent="0.2">
      <c r="A75" s="61" t="s">
        <v>28</v>
      </c>
      <c r="B75" s="52">
        <f>VLOOKUP($A$2,'Table 7'!$A$26:$L$44,12,FALSE)</f>
        <v>995</v>
      </c>
      <c r="C75" s="52">
        <f>VLOOKUP($A$2,'Table 8'!$A$26:$L$44,12,FALSE)</f>
        <v>1000</v>
      </c>
      <c r="D75" s="52">
        <f>VLOOKUP($A$2,'Table 9'!$A$26:$L$44,12,FALSE)</f>
        <v>1000</v>
      </c>
      <c r="E75" s="52">
        <f>VLOOKUP($A$2,'Table 10'!$A$26:$L$44,12,FALSE)</f>
        <v>1000</v>
      </c>
      <c r="F75" s="52">
        <f>VLOOKUP($A$2,'Table 11'!$A$26:$L$44,12,FALSE)</f>
        <v>1200</v>
      </c>
      <c r="G75" s="52">
        <f>VLOOKUP($A$2,'Table 12'!$A$26:$L$44,12,FALSE)</f>
        <v>1100</v>
      </c>
      <c r="H75" s="53">
        <f>VLOOKUP($A$2,'Table 13'!$A$26:$L$44,12,FALSE)</f>
        <v>1200</v>
      </c>
      <c r="I75" s="140" t="s">
        <v>28</v>
      </c>
      <c r="J75" s="64">
        <f t="shared" si="6"/>
        <v>5.0251256281406143E-3</v>
      </c>
      <c r="K75" s="64">
        <f t="shared" si="6"/>
        <v>0</v>
      </c>
      <c r="L75" s="64">
        <f t="shared" si="6"/>
        <v>0</v>
      </c>
      <c r="M75" s="64">
        <f t="shared" si="6"/>
        <v>0.19999999999999996</v>
      </c>
      <c r="N75" s="64">
        <f t="shared" si="6"/>
        <v>-8.333333333333337E-2</v>
      </c>
      <c r="O75" s="64">
        <f t="shared" si="6"/>
        <v>9.0909090909090828E-2</v>
      </c>
      <c r="P75" s="119">
        <f t="shared" si="7"/>
        <v>0.20603015075376874</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274</v>
      </c>
      <c r="C94" s="52">
        <f>VLOOKUP($A$2,'Table 8'!$A$47:$F$65,3,FALSE)</f>
        <v>265.5</v>
      </c>
      <c r="D94" s="52">
        <f>VLOOKUP($A$2,'Table 9'!$A$47:$F$65,3,FALSE)</f>
        <v>275</v>
      </c>
      <c r="E94" s="52">
        <f>VLOOKUP($A$2,'Table 10'!$A$47:$F$65,3,FALSE)</f>
        <v>250</v>
      </c>
      <c r="F94" s="52">
        <f>VLOOKUP($A$2,'Table 11'!$A$47:$F$65,3,FALSE)</f>
        <v>250</v>
      </c>
      <c r="G94" s="52">
        <f>VLOOKUP($A$2,'Table 12'!$A$47:$F$65,3,FALSE)</f>
        <v>250</v>
      </c>
      <c r="H94" s="53">
        <f>VLOOKUP($A$2,'Table 13'!$A$47:$F$65,3,FALSE)</f>
        <v>270</v>
      </c>
      <c r="I94" s="140" t="s">
        <v>25</v>
      </c>
      <c r="J94" s="64">
        <f t="shared" ref="J94:O97" si="8">C94/B94-1</f>
        <v>-3.1021897810219023E-2</v>
      </c>
      <c r="K94" s="64">
        <f t="shared" si="8"/>
        <v>3.5781544256120457E-2</v>
      </c>
      <c r="L94" s="64">
        <f t="shared" si="8"/>
        <v>-9.0909090909090939E-2</v>
      </c>
      <c r="M94" s="64">
        <f t="shared" si="8"/>
        <v>0</v>
      </c>
      <c r="N94" s="64">
        <f t="shared" si="8"/>
        <v>0</v>
      </c>
      <c r="O94" s="64">
        <f>H94/G94-1</f>
        <v>8.0000000000000071E-2</v>
      </c>
      <c r="P94" s="119">
        <f>H94/B94-1</f>
        <v>-1.4598540145985384E-2</v>
      </c>
    </row>
    <row r="95" spans="1:16" x14ac:dyDescent="0.2">
      <c r="A95" s="61" t="s">
        <v>26</v>
      </c>
      <c r="B95" s="52">
        <f>VLOOKUP($A$2,'Table 7'!$A$47:$F$65,4,FALSE)</f>
        <v>300</v>
      </c>
      <c r="C95" s="52">
        <f>VLOOKUP($A$2,'Table 8'!$A$47:$F$65,4,FALSE)</f>
        <v>300</v>
      </c>
      <c r="D95" s="52">
        <f>VLOOKUP($A$2,'Table 9'!$A$47:$F$65,4,FALSE)</f>
        <v>300</v>
      </c>
      <c r="E95" s="52">
        <f>VLOOKUP($A$2,'Table 10'!$A$47:$F$65,4,FALSE)</f>
        <v>287.5</v>
      </c>
      <c r="F95" s="52">
        <f>VLOOKUP($A$2,'Table 11'!$A$47:$F$65,4,FALSE)</f>
        <v>283.33</v>
      </c>
      <c r="G95" s="52">
        <f>VLOOKUP($A$2,'Table 12'!$A$47:$F$65,4,FALSE)</f>
        <v>294.35000000000002</v>
      </c>
      <c r="H95" s="53">
        <f>VLOOKUP($A$2,'Table 13'!$A$47:$F$65,4,FALSE)</f>
        <v>300</v>
      </c>
      <c r="I95" s="140" t="s">
        <v>26</v>
      </c>
      <c r="J95" s="64">
        <f t="shared" si="8"/>
        <v>0</v>
      </c>
      <c r="K95" s="64">
        <f t="shared" si="8"/>
        <v>0</v>
      </c>
      <c r="L95" s="64">
        <f t="shared" si="8"/>
        <v>-4.166666666666663E-2</v>
      </c>
      <c r="M95" s="64">
        <f t="shared" si="8"/>
        <v>-1.4504347826087005E-2</v>
      </c>
      <c r="N95" s="64">
        <f t="shared" si="8"/>
        <v>3.8894575230296935E-2</v>
      </c>
      <c r="O95" s="64">
        <f t="shared" si="8"/>
        <v>1.9194836079497124E-2</v>
      </c>
      <c r="P95" s="119">
        <f t="shared" ref="P95:P97" si="9">H95/B95-1</f>
        <v>0</v>
      </c>
    </row>
    <row r="96" spans="1:16" x14ac:dyDescent="0.2">
      <c r="A96" s="62" t="s">
        <v>27</v>
      </c>
      <c r="B96" s="52">
        <f>VLOOKUP($A$2,'Table 7'!$A$47:$F$65,5,FALSE)</f>
        <v>296.26</v>
      </c>
      <c r="C96" s="52">
        <f>VLOOKUP($A$2,'Table 8'!$A$47:$F$65,5,FALSE)</f>
        <v>299.05</v>
      </c>
      <c r="D96" s="52">
        <f>VLOOKUP($A$2,'Table 9'!$A$47:$F$65,5,FALSE)</f>
        <v>290.55</v>
      </c>
      <c r="E96" s="52">
        <f>VLOOKUP($A$2,'Table 10'!$A$47:$F$65,5,FALSE)</f>
        <v>292.81</v>
      </c>
      <c r="F96" s="52">
        <f>VLOOKUP($A$2,'Table 11'!$A$47:$F$65,5,FALSE)</f>
        <v>291.26</v>
      </c>
      <c r="G96" s="52">
        <f>VLOOKUP($A$2,'Table 12'!$A$47:$F$65,5,FALSE)</f>
        <v>286.83999999999997</v>
      </c>
      <c r="H96" s="53">
        <f>VLOOKUP($A$2,'Table 13'!$A$47:$F$65,5,FALSE)</f>
        <v>304.02999999999997</v>
      </c>
      <c r="I96" s="171" t="s">
        <v>27</v>
      </c>
      <c r="J96" s="64">
        <f t="shared" si="8"/>
        <v>9.4174036319449872E-3</v>
      </c>
      <c r="K96" s="64">
        <f t="shared" si="8"/>
        <v>-2.8423340578498602E-2</v>
      </c>
      <c r="L96" s="64">
        <f t="shared" si="8"/>
        <v>7.7783514025124845E-3</v>
      </c>
      <c r="M96" s="64">
        <f t="shared" si="8"/>
        <v>-5.2935350568628081E-3</v>
      </c>
      <c r="N96" s="64">
        <f t="shared" si="8"/>
        <v>-1.5175444619927259E-2</v>
      </c>
      <c r="O96" s="64">
        <f t="shared" si="8"/>
        <v>5.9928880211964852E-2</v>
      </c>
      <c r="P96" s="119">
        <f t="shared" si="9"/>
        <v>2.6226962802943232E-2</v>
      </c>
    </row>
    <row r="97" spans="1:16" x14ac:dyDescent="0.2">
      <c r="A97" s="61" t="s">
        <v>28</v>
      </c>
      <c r="B97" s="52">
        <f>VLOOKUP($A$2,'Table 7'!$A$47:$F$65,6,FALSE)</f>
        <v>330</v>
      </c>
      <c r="C97" s="52">
        <f>VLOOKUP($A$2,'Table 8'!$A$47:$F$65,6,FALSE)</f>
        <v>324</v>
      </c>
      <c r="D97" s="52">
        <f>VLOOKUP($A$2,'Table 9'!$A$47:$F$65,6,FALSE)</f>
        <v>320</v>
      </c>
      <c r="E97" s="52">
        <f>VLOOKUP($A$2,'Table 10'!$A$47:$F$65,6,FALSE)</f>
        <v>315</v>
      </c>
      <c r="F97" s="52">
        <f>VLOOKUP($A$2,'Table 11'!$A$47:$F$65,6,FALSE)</f>
        <v>325</v>
      </c>
      <c r="G97" s="52">
        <f>VLOOKUP($A$2,'Table 12'!$A$47:$F$65,6,FALSE)</f>
        <v>320</v>
      </c>
      <c r="H97" s="53">
        <f>VLOOKUP($A$2,'Table 13'!$A$47:$F$65,6,FALSE)</f>
        <v>330</v>
      </c>
      <c r="I97" s="140" t="s">
        <v>28</v>
      </c>
      <c r="J97" s="64">
        <f t="shared" si="8"/>
        <v>-1.8181818181818188E-2</v>
      </c>
      <c r="K97" s="64">
        <f t="shared" si="8"/>
        <v>-1.2345679012345734E-2</v>
      </c>
      <c r="L97" s="64">
        <f t="shared" si="8"/>
        <v>-1.5625E-2</v>
      </c>
      <c r="M97" s="64">
        <f t="shared" si="8"/>
        <v>3.1746031746031855E-2</v>
      </c>
      <c r="N97" s="64">
        <f t="shared" si="8"/>
        <v>-1.538461538461533E-2</v>
      </c>
      <c r="O97" s="64">
        <f t="shared" si="8"/>
        <v>3.125E-2</v>
      </c>
      <c r="P97" s="119">
        <f t="shared" si="9"/>
        <v>0</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296.26</v>
      </c>
      <c r="C118" s="52">
        <f t="shared" si="10"/>
        <v>299.05</v>
      </c>
      <c r="D118" s="52">
        <f t="shared" si="10"/>
        <v>290.55</v>
      </c>
      <c r="E118" s="52">
        <f t="shared" si="10"/>
        <v>292.81</v>
      </c>
      <c r="F118" s="52">
        <f t="shared" si="10"/>
        <v>291.26</v>
      </c>
      <c r="G118" s="52">
        <f t="shared" si="10"/>
        <v>286.83999999999997</v>
      </c>
      <c r="H118" s="52">
        <f t="shared" si="10"/>
        <v>304.02999999999997</v>
      </c>
      <c r="I118" s="16" t="s">
        <v>57</v>
      </c>
      <c r="J118" s="52">
        <f t="shared" ref="J118:N118" si="11">B95</f>
        <v>300</v>
      </c>
      <c r="K118" s="52">
        <f t="shared" si="11"/>
        <v>300</v>
      </c>
      <c r="L118" s="52">
        <f t="shared" si="11"/>
        <v>300</v>
      </c>
      <c r="M118" s="52">
        <f t="shared" si="11"/>
        <v>287.5</v>
      </c>
      <c r="N118" s="52">
        <f t="shared" si="11"/>
        <v>283.33</v>
      </c>
      <c r="O118" s="52">
        <f>G95</f>
        <v>294.35000000000002</v>
      </c>
      <c r="P118" s="53">
        <f>H95</f>
        <v>300</v>
      </c>
    </row>
    <row r="119" spans="1:16" x14ac:dyDescent="0.2">
      <c r="A119" s="13" t="s">
        <v>53</v>
      </c>
      <c r="B119" s="52">
        <f t="shared" ref="B119:H119" si="12">B8</f>
        <v>374.39</v>
      </c>
      <c r="C119" s="52">
        <f t="shared" si="12"/>
        <v>373.37</v>
      </c>
      <c r="D119" s="52">
        <f t="shared" si="12"/>
        <v>370.31</v>
      </c>
      <c r="E119" s="52">
        <f t="shared" si="12"/>
        <v>377.76</v>
      </c>
      <c r="F119" s="52">
        <f t="shared" si="12"/>
        <v>377.5</v>
      </c>
      <c r="G119" s="52">
        <f t="shared" si="12"/>
        <v>372.21</v>
      </c>
      <c r="H119" s="52">
        <f t="shared" si="12"/>
        <v>391.6</v>
      </c>
      <c r="I119" s="16" t="s">
        <v>53</v>
      </c>
      <c r="J119" s="52">
        <f t="shared" ref="J119:N119" si="13">B7</f>
        <v>375</v>
      </c>
      <c r="K119" s="52">
        <f t="shared" si="13"/>
        <v>372.5</v>
      </c>
      <c r="L119" s="52">
        <f t="shared" si="13"/>
        <v>365</v>
      </c>
      <c r="M119" s="52">
        <f t="shared" si="13"/>
        <v>375</v>
      </c>
      <c r="N119" s="52">
        <f t="shared" si="13"/>
        <v>375</v>
      </c>
      <c r="O119" s="52">
        <f>G7</f>
        <v>350</v>
      </c>
      <c r="P119" s="53">
        <f>H7</f>
        <v>375</v>
      </c>
    </row>
    <row r="120" spans="1:16" x14ac:dyDescent="0.2">
      <c r="A120" s="13" t="s">
        <v>54</v>
      </c>
      <c r="B120" s="52">
        <f t="shared" ref="B120:H120" si="14">B30</f>
        <v>472.96</v>
      </c>
      <c r="C120" s="52">
        <f t="shared" si="14"/>
        <v>477.94</v>
      </c>
      <c r="D120" s="52">
        <f t="shared" si="14"/>
        <v>484.84</v>
      </c>
      <c r="E120" s="52">
        <f t="shared" si="14"/>
        <v>480.45</v>
      </c>
      <c r="F120" s="52">
        <f t="shared" si="14"/>
        <v>483</v>
      </c>
      <c r="G120" s="52">
        <f t="shared" si="14"/>
        <v>488.37</v>
      </c>
      <c r="H120" s="52">
        <f t="shared" si="14"/>
        <v>493.93</v>
      </c>
      <c r="I120" s="16" t="s">
        <v>54</v>
      </c>
      <c r="J120" s="52">
        <f t="shared" ref="J120:N120" si="15">B29</f>
        <v>450</v>
      </c>
      <c r="K120" s="52">
        <f t="shared" si="15"/>
        <v>475</v>
      </c>
      <c r="L120" s="52">
        <f t="shared" si="15"/>
        <v>475</v>
      </c>
      <c r="M120" s="52">
        <f t="shared" si="15"/>
        <v>475</v>
      </c>
      <c r="N120" s="52">
        <f t="shared" si="15"/>
        <v>475</v>
      </c>
      <c r="O120" s="52">
        <f>G29</f>
        <v>475</v>
      </c>
      <c r="P120" s="53">
        <f>H29</f>
        <v>475</v>
      </c>
    </row>
    <row r="121" spans="1:16" x14ac:dyDescent="0.2">
      <c r="A121" s="13" t="s">
        <v>55</v>
      </c>
      <c r="B121" s="52">
        <f t="shared" ref="B121:H121" si="16">B52</f>
        <v>611.61</v>
      </c>
      <c r="C121" s="52">
        <f t="shared" si="16"/>
        <v>620.07000000000005</v>
      </c>
      <c r="D121" s="52">
        <f t="shared" si="16"/>
        <v>609.26</v>
      </c>
      <c r="E121" s="52">
        <f t="shared" si="16"/>
        <v>626.29</v>
      </c>
      <c r="F121" s="52">
        <f t="shared" si="16"/>
        <v>621.87</v>
      </c>
      <c r="G121" s="52">
        <f t="shared" si="16"/>
        <v>646.1</v>
      </c>
      <c r="H121" s="52">
        <f t="shared" si="16"/>
        <v>643.1</v>
      </c>
      <c r="I121" s="16" t="s">
        <v>55</v>
      </c>
      <c r="J121" s="52">
        <f t="shared" ref="J121:N121" si="17">B51</f>
        <v>600</v>
      </c>
      <c r="K121" s="52">
        <f t="shared" si="17"/>
        <v>595</v>
      </c>
      <c r="L121" s="52">
        <f t="shared" si="17"/>
        <v>595</v>
      </c>
      <c r="M121" s="52">
        <f t="shared" si="17"/>
        <v>625</v>
      </c>
      <c r="N121" s="52">
        <f t="shared" si="17"/>
        <v>595</v>
      </c>
      <c r="O121" s="52">
        <f>G51</f>
        <v>625</v>
      </c>
      <c r="P121" s="53">
        <f>H51</f>
        <v>650</v>
      </c>
    </row>
    <row r="122" spans="1:16" x14ac:dyDescent="0.2">
      <c r="A122" s="13" t="s">
        <v>56</v>
      </c>
      <c r="B122" s="52">
        <f t="shared" ref="B122:H122" si="18">B74</f>
        <v>833.68</v>
      </c>
      <c r="C122" s="52">
        <f t="shared" si="18"/>
        <v>954.19</v>
      </c>
      <c r="D122" s="52">
        <f t="shared" si="18"/>
        <v>998.27</v>
      </c>
      <c r="E122" s="52">
        <f t="shared" si="18"/>
        <v>915.1</v>
      </c>
      <c r="F122" s="52">
        <f t="shared" si="18"/>
        <v>975.32</v>
      </c>
      <c r="G122" s="52">
        <f t="shared" si="18"/>
        <v>977.39</v>
      </c>
      <c r="H122" s="52">
        <f t="shared" si="18"/>
        <v>1014.72</v>
      </c>
      <c r="I122" s="16" t="s">
        <v>56</v>
      </c>
      <c r="J122" s="52">
        <f t="shared" ref="J122:N122" si="19">B73</f>
        <v>800</v>
      </c>
      <c r="K122" s="52">
        <f t="shared" si="19"/>
        <v>875</v>
      </c>
      <c r="L122" s="52">
        <f t="shared" si="19"/>
        <v>900</v>
      </c>
      <c r="M122" s="52">
        <f t="shared" si="19"/>
        <v>875</v>
      </c>
      <c r="N122" s="52">
        <f t="shared" si="19"/>
        <v>912.5</v>
      </c>
      <c r="O122" s="52">
        <f>G73</f>
        <v>895</v>
      </c>
      <c r="P122" s="53">
        <f>H73</f>
        <v>950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346</v>
      </c>
      <c r="C142" s="52">
        <f>VLOOKUP($A$2,'Table 8'!$A$5:$L$23,2,FALSE)</f>
        <v>360</v>
      </c>
      <c r="D142" s="52">
        <f>VLOOKUP($A$2,'Table 9'!$A$5:$L$23,2,FALSE)</f>
        <v>257</v>
      </c>
      <c r="E142" s="52">
        <f>VLOOKUP($A$2,'Table 10'!$A$5:$L$23,2,FALSE)</f>
        <v>244</v>
      </c>
      <c r="F142" s="52">
        <f>VLOOKUP($A$2,'Table 11'!$A$5:$L$23,2,FALSE)</f>
        <v>232</v>
      </c>
      <c r="G142" s="52">
        <f>VLOOKUP($A$2,'Table 12'!$A$5:$L$23,2,FALSE)</f>
        <v>277</v>
      </c>
      <c r="H142" s="52">
        <f>VLOOKUP($A$2,'Table 13'!$A$5:$L$23,2,FALSE)</f>
        <v>352</v>
      </c>
      <c r="I142" s="16" t="s">
        <v>53</v>
      </c>
      <c r="J142" s="72">
        <f>B142/SUM(B$142:B$146)</f>
        <v>0.26718146718146718</v>
      </c>
      <c r="K142" s="72">
        <f t="shared" ref="K142:N146" si="20">C142/SUM(C$142:C$146)</f>
        <v>0.24896265560165975</v>
      </c>
      <c r="L142" s="72">
        <f t="shared" si="20"/>
        <v>0.23049327354260091</v>
      </c>
      <c r="M142" s="72">
        <f t="shared" si="20"/>
        <v>0.22467771639042358</v>
      </c>
      <c r="N142" s="72">
        <f t="shared" si="20"/>
        <v>0.19545071609098569</v>
      </c>
      <c r="O142" s="72">
        <f t="shared" ref="O142:P146" si="21">G142/SUM(G$142:G$146)</f>
        <v>0.22892561983471074</v>
      </c>
      <c r="P142" s="174">
        <f t="shared" si="21"/>
        <v>0.26112759643916916</v>
      </c>
    </row>
    <row r="143" spans="1:16" x14ac:dyDescent="0.2">
      <c r="A143" s="13" t="s">
        <v>54</v>
      </c>
      <c r="B143" s="52">
        <f>VLOOKUP($A$2,'Table 7'!$A$5:$L$23,8,FALSE)</f>
        <v>613</v>
      </c>
      <c r="C143" s="52">
        <f>VLOOKUP($A$2,'Table 8'!$A$5:$L$23,8,FALSE)</f>
        <v>653</v>
      </c>
      <c r="D143" s="52">
        <f>VLOOKUP($A$2,'Table 9'!$A$5:$L$23,8,FALSE)</f>
        <v>528</v>
      </c>
      <c r="E143" s="52">
        <f>VLOOKUP($A$2,'Table 10'!$A$5:$L$23,8,FALSE)</f>
        <v>478</v>
      </c>
      <c r="F143" s="52">
        <f>VLOOKUP($A$2,'Table 11'!$A$5:$L$23,8,FALSE)</f>
        <v>513</v>
      </c>
      <c r="G143" s="52">
        <f>VLOOKUP($A$2,'Table 12'!$A$5:$L$23,8,FALSE)</f>
        <v>493</v>
      </c>
      <c r="H143" s="52">
        <f>VLOOKUP($A$2,'Table 13'!$A$5:$L$23,8,FALSE)</f>
        <v>583</v>
      </c>
      <c r="I143" s="16" t="s">
        <v>54</v>
      </c>
      <c r="J143" s="72">
        <f>B143/SUM(B$142:B$146)</f>
        <v>0.47335907335907335</v>
      </c>
      <c r="K143" s="72">
        <f t="shared" si="20"/>
        <v>0.45159059474412172</v>
      </c>
      <c r="L143" s="72">
        <f t="shared" si="20"/>
        <v>0.47354260089686101</v>
      </c>
      <c r="M143" s="72">
        <f t="shared" si="20"/>
        <v>0.44014732965009207</v>
      </c>
      <c r="N143" s="72">
        <f t="shared" si="20"/>
        <v>0.43218197135636055</v>
      </c>
      <c r="O143" s="72">
        <f t="shared" si="21"/>
        <v>0.40743801652892564</v>
      </c>
      <c r="P143" s="174">
        <f t="shared" si="21"/>
        <v>0.43249258160237386</v>
      </c>
    </row>
    <row r="144" spans="1:16" x14ac:dyDescent="0.2">
      <c r="A144" s="13" t="s">
        <v>55</v>
      </c>
      <c r="B144" s="52">
        <f>VLOOKUP($A$2,'Table 7'!$A$26:$L$44,2,FALSE)</f>
        <v>228</v>
      </c>
      <c r="C144" s="52">
        <f>VLOOKUP($A$2,'Table 8'!$A$26:$L$44,2,FALSE)</f>
        <v>269</v>
      </c>
      <c r="D144" s="52">
        <f>VLOOKUP($A$2,'Table 9'!$A$26:$L$44,2,FALSE)</f>
        <v>199</v>
      </c>
      <c r="E144" s="52">
        <f>VLOOKUP($A$2,'Table 10'!$A$26:$L$44,2,FALSE)</f>
        <v>195</v>
      </c>
      <c r="F144" s="52">
        <f>VLOOKUP($A$2,'Table 11'!$A$26:$L$44,2,FALSE)</f>
        <v>276</v>
      </c>
      <c r="G144" s="52">
        <f>VLOOKUP($A$2,'Table 12'!$A$26:$L$44,2,FALSE)</f>
        <v>227</v>
      </c>
      <c r="H144" s="52">
        <f>VLOOKUP($A$2,'Table 13'!$A$26:$L$44,2,FALSE)</f>
        <v>237</v>
      </c>
      <c r="I144" s="16" t="s">
        <v>55</v>
      </c>
      <c r="J144" s="72">
        <f>B144/SUM(B$142:B$146)</f>
        <v>0.17606177606177606</v>
      </c>
      <c r="K144" s="72">
        <f t="shared" si="20"/>
        <v>0.18603042876901799</v>
      </c>
      <c r="L144" s="72">
        <f t="shared" si="20"/>
        <v>0.17847533632286997</v>
      </c>
      <c r="M144" s="72">
        <f t="shared" si="20"/>
        <v>0.17955801104972377</v>
      </c>
      <c r="N144" s="72">
        <f t="shared" si="20"/>
        <v>0.23251895534962089</v>
      </c>
      <c r="O144" s="72">
        <f t="shared" si="21"/>
        <v>0.18760330578512396</v>
      </c>
      <c r="P144" s="174">
        <f t="shared" si="21"/>
        <v>0.1758160237388724</v>
      </c>
    </row>
    <row r="145" spans="1:16" x14ac:dyDescent="0.2">
      <c r="A145" s="13" t="s">
        <v>56</v>
      </c>
      <c r="B145" s="52">
        <f>VLOOKUP($A$2,'Table 7'!$A$26:$L$44,8,FALSE)</f>
        <v>62</v>
      </c>
      <c r="C145" s="52">
        <f>VLOOKUP($A$2,'Table 8'!$A$26:$L$44,8,FALSE)</f>
        <v>100</v>
      </c>
      <c r="D145" s="52">
        <f>VLOOKUP($A$2,'Table 9'!$A$26:$L$44,8,FALSE)</f>
        <v>66</v>
      </c>
      <c r="E145" s="52">
        <f>VLOOKUP($A$2,'Table 10'!$A$26:$L$44,8,FALSE)</f>
        <v>81</v>
      </c>
      <c r="F145" s="52">
        <f>VLOOKUP($A$2,'Table 11'!$A$26:$L$44,8,FALSE)</f>
        <v>74</v>
      </c>
      <c r="G145" s="52">
        <f>VLOOKUP($A$2,'Table 12'!$A$26:$L$44,8,FALSE)</f>
        <v>95</v>
      </c>
      <c r="H145" s="52">
        <f>VLOOKUP($A$2,'Table 13'!$A$26:$L$44,8,FALSE)</f>
        <v>71</v>
      </c>
      <c r="I145" s="16" t="s">
        <v>56</v>
      </c>
      <c r="J145" s="72">
        <f>B145/SUM(B$142:B$146)</f>
        <v>4.7876447876447875E-2</v>
      </c>
      <c r="K145" s="72">
        <f t="shared" si="20"/>
        <v>6.9156293222683268E-2</v>
      </c>
      <c r="L145" s="72">
        <f t="shared" si="20"/>
        <v>5.9192825112107626E-2</v>
      </c>
      <c r="M145" s="72">
        <f t="shared" si="20"/>
        <v>7.4585635359116026E-2</v>
      </c>
      <c r="N145" s="72">
        <f t="shared" si="20"/>
        <v>6.2342038753159225E-2</v>
      </c>
      <c r="O145" s="72">
        <f t="shared" si="21"/>
        <v>7.8512396694214878E-2</v>
      </c>
      <c r="P145" s="174">
        <f t="shared" si="21"/>
        <v>5.2670623145400594E-2</v>
      </c>
    </row>
    <row r="146" spans="1:16" x14ac:dyDescent="0.2">
      <c r="A146" s="13" t="s">
        <v>57</v>
      </c>
      <c r="B146" s="52">
        <f>VLOOKUP($A$2,'Table 7'!$A$47:$L$65,2,FALSE)</f>
        <v>46</v>
      </c>
      <c r="C146" s="52">
        <f>VLOOKUP($A$2,'Table 8'!$A$47:$L$65,2,FALSE)</f>
        <v>64</v>
      </c>
      <c r="D146" s="52">
        <f>VLOOKUP($A$2,'Table 9'!$A$47:$L$65,2,FALSE)</f>
        <v>65</v>
      </c>
      <c r="E146" s="52">
        <f>VLOOKUP($A$2,'Table 10'!$A$47:$L$65,2,FALSE)</f>
        <v>88</v>
      </c>
      <c r="F146" s="52">
        <f>VLOOKUP($A$2,'Table 11'!$A$47:$L$65,2,FALSE)</f>
        <v>92</v>
      </c>
      <c r="G146" s="52">
        <f>VLOOKUP($A$2,'Table 12'!$A$47:$L$65,2,FALSE)</f>
        <v>118</v>
      </c>
      <c r="H146" s="52">
        <f>VLOOKUP($A$2,'Table 13'!$A$47:$L$65,2,FALSE)</f>
        <v>105</v>
      </c>
      <c r="I146" s="16" t="s">
        <v>57</v>
      </c>
      <c r="J146" s="72">
        <f>B146/SUM(B$142:B$146)</f>
        <v>3.5521235521235518E-2</v>
      </c>
      <c r="K146" s="72">
        <f t="shared" si="20"/>
        <v>4.4260027662517291E-2</v>
      </c>
      <c r="L146" s="72">
        <f t="shared" si="20"/>
        <v>5.829596412556054E-2</v>
      </c>
      <c r="M146" s="72">
        <f t="shared" si="20"/>
        <v>8.1031307550644568E-2</v>
      </c>
      <c r="N146" s="72">
        <f t="shared" si="20"/>
        <v>7.7506318449873629E-2</v>
      </c>
      <c r="O146" s="72">
        <f t="shared" si="21"/>
        <v>9.7520661157024791E-2</v>
      </c>
      <c r="P146" s="174">
        <f t="shared" si="21"/>
        <v>7.7893175074183973E-2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5409"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45410"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45411"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45412"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45413"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A1:W162"/>
  <sheetViews>
    <sheetView topLeftCell="A49" zoomScaleNormal="100" workbookViewId="0">
      <selection activeCell="R74" sqref="R74"/>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19</v>
      </c>
      <c r="B2" s="281"/>
      <c r="C2" s="282"/>
      <c r="D2" s="184"/>
      <c r="E2" s="185"/>
      <c r="F2" s="185"/>
      <c r="G2" s="185"/>
      <c r="H2" s="185"/>
      <c r="I2" s="187">
        <f>ROUND(MIN(J6:P9,J28:P31,J50:P53,J72:P75,J94:P97)-0.01,2)</f>
        <v>-0.12</v>
      </c>
      <c r="J2" s="188">
        <f>ROUND(MAX(J6:P9,J28:P31,J50:P53,J72:P75,J94:P97)+0.01,2)</f>
        <v>0.14000000000000001</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300</v>
      </c>
      <c r="C6" s="142">
        <f>VLOOKUP($A$2,'Table 8'!$A$5:$L$23,3,FALSE)</f>
        <v>300</v>
      </c>
      <c r="D6" s="142">
        <f>VLOOKUP($A$2,'Table 9'!$A$5:$L$23,3,FALSE)</f>
        <v>300</v>
      </c>
      <c r="E6" s="142">
        <f>VLOOKUP($A$2,'Table 10'!$A$5:$L$23,3,FALSE)</f>
        <v>300</v>
      </c>
      <c r="F6" s="142">
        <f>VLOOKUP($A$2,'Table 11'!$A$5:$L$23,3,FALSE)</f>
        <v>300</v>
      </c>
      <c r="G6" s="142">
        <f>VLOOKUP($A$2,'Table 12'!$A$5:$L$23,3,FALSE)</f>
        <v>300</v>
      </c>
      <c r="H6" s="142">
        <f>VLOOKUP($A$2,'Table 13'!$A$5:$L$23,3,FALSE)</f>
        <v>310</v>
      </c>
      <c r="I6" s="61" t="s">
        <v>25</v>
      </c>
      <c r="J6" s="143">
        <f t="shared" ref="J6:O9" si="0">C6/B6-1</f>
        <v>0</v>
      </c>
      <c r="K6" s="143">
        <f t="shared" si="0"/>
        <v>0</v>
      </c>
      <c r="L6" s="143">
        <f t="shared" si="0"/>
        <v>0</v>
      </c>
      <c r="M6" s="143">
        <f t="shared" si="0"/>
        <v>0</v>
      </c>
      <c r="N6" s="143">
        <f t="shared" si="0"/>
        <v>0</v>
      </c>
      <c r="O6" s="143">
        <f>H6/G6-1</f>
        <v>3.3333333333333437E-2</v>
      </c>
      <c r="P6" s="169">
        <f>H6/B6-1</f>
        <v>3.3333333333333437E-2</v>
      </c>
    </row>
    <row r="7" spans="1:16" x14ac:dyDescent="0.2">
      <c r="A7" s="61" t="s">
        <v>26</v>
      </c>
      <c r="B7" s="142">
        <f>VLOOKUP($A$2,'Table 7'!$A$5:$L$23,4,FALSE)</f>
        <v>335</v>
      </c>
      <c r="C7" s="142">
        <f>VLOOKUP($A$2,'Table 8'!$A$5:$L$23,4,FALSE)</f>
        <v>350</v>
      </c>
      <c r="D7" s="142">
        <f>VLOOKUP($A$2,'Table 9'!$A$5:$L$23,4,FALSE)</f>
        <v>340</v>
      </c>
      <c r="E7" s="142">
        <f>VLOOKUP($A$2,'Table 10'!$A$5:$L$23,4,FALSE)</f>
        <v>325</v>
      </c>
      <c r="F7" s="142">
        <f>VLOOKUP($A$2,'Table 11'!$A$5:$L$23,4,FALSE)</f>
        <v>350</v>
      </c>
      <c r="G7" s="142">
        <f>VLOOKUP($A$2,'Table 12'!$A$5:$L$23,4,FALSE)</f>
        <v>345</v>
      </c>
      <c r="H7" s="142">
        <f>VLOOKUP($A$2,'Table 13'!$A$5:$L$23,4,FALSE)</f>
        <v>325</v>
      </c>
      <c r="I7" s="61" t="s">
        <v>26</v>
      </c>
      <c r="J7" s="143">
        <f t="shared" si="0"/>
        <v>4.4776119402984982E-2</v>
      </c>
      <c r="K7" s="143">
        <f t="shared" si="0"/>
        <v>-2.8571428571428581E-2</v>
      </c>
      <c r="L7" s="143">
        <f t="shared" si="0"/>
        <v>-4.4117647058823484E-2</v>
      </c>
      <c r="M7" s="143">
        <f t="shared" si="0"/>
        <v>7.6923076923076872E-2</v>
      </c>
      <c r="N7" s="143">
        <f t="shared" si="0"/>
        <v>-1.4285714285714235E-2</v>
      </c>
      <c r="O7" s="143">
        <f t="shared" si="0"/>
        <v>-5.7971014492753659E-2</v>
      </c>
      <c r="P7" s="169">
        <f t="shared" ref="P7:P9" si="1">H7/B7-1</f>
        <v>-2.9850746268656692E-2</v>
      </c>
    </row>
    <row r="8" spans="1:16" x14ac:dyDescent="0.2">
      <c r="A8" s="62" t="s">
        <v>27</v>
      </c>
      <c r="B8" s="142">
        <f>VLOOKUP($A$2,'Table 7'!$A$5:$L$23,5,FALSE)</f>
        <v>336.19</v>
      </c>
      <c r="C8" s="142">
        <f>VLOOKUP($A$2,'Table 8'!$A$5:$L$23,5,FALSE)</f>
        <v>344.54</v>
      </c>
      <c r="D8" s="142">
        <f>VLOOKUP($A$2,'Table 9'!$A$5:$L$23,5,FALSE)</f>
        <v>336.91</v>
      </c>
      <c r="E8" s="142">
        <f>VLOOKUP($A$2,'Table 10'!$A$5:$L$23,5,FALSE)</f>
        <v>331.99</v>
      </c>
      <c r="F8" s="142">
        <f>VLOOKUP($A$2,'Table 11'!$A$5:$L$23,5,FALSE)</f>
        <v>337.33</v>
      </c>
      <c r="G8" s="142">
        <f>VLOOKUP($A$2,'Table 12'!$A$5:$L$23,5,FALSE)</f>
        <v>339.71</v>
      </c>
      <c r="H8" s="142">
        <f>VLOOKUP($A$2,'Table 13'!$A$5:$L$23,5,FALSE)</f>
        <v>337.92</v>
      </c>
      <c r="I8" s="62" t="s">
        <v>27</v>
      </c>
      <c r="J8" s="143">
        <f t="shared" si="0"/>
        <v>2.4837145661679383E-2</v>
      </c>
      <c r="K8" s="143">
        <f t="shared" si="0"/>
        <v>-2.2145469321414035E-2</v>
      </c>
      <c r="L8" s="143">
        <f t="shared" si="0"/>
        <v>-1.4603306521029369E-2</v>
      </c>
      <c r="M8" s="143">
        <f t="shared" si="0"/>
        <v>1.6084821831982898E-2</v>
      </c>
      <c r="N8" s="143">
        <f t="shared" si="0"/>
        <v>7.0554056858269654E-3</v>
      </c>
      <c r="O8" s="143">
        <f t="shared" si="0"/>
        <v>-5.2692002001706317E-3</v>
      </c>
      <c r="P8" s="169">
        <f t="shared" si="1"/>
        <v>5.1458996400846058E-3</v>
      </c>
    </row>
    <row r="9" spans="1:16" x14ac:dyDescent="0.2">
      <c r="A9" s="61" t="s">
        <v>28</v>
      </c>
      <c r="B9" s="142">
        <f>VLOOKUP($A$2,'Table 7'!$A$5:$L$23,6,FALSE)</f>
        <v>370</v>
      </c>
      <c r="C9" s="142">
        <f>VLOOKUP($A$2,'Table 8'!$A$5:$L$23,6,FALSE)</f>
        <v>375</v>
      </c>
      <c r="D9" s="142">
        <f>VLOOKUP($A$2,'Table 9'!$A$5:$L$23,6,FALSE)</f>
        <v>355</v>
      </c>
      <c r="E9" s="142">
        <f>VLOOKUP($A$2,'Table 10'!$A$5:$L$23,6,FALSE)</f>
        <v>350</v>
      </c>
      <c r="F9" s="142">
        <f>VLOOKUP($A$2,'Table 11'!$A$5:$L$23,6,FALSE)</f>
        <v>370</v>
      </c>
      <c r="G9" s="142">
        <f>VLOOKUP($A$2,'Table 12'!$A$5:$L$23,6,FALSE)</f>
        <v>360</v>
      </c>
      <c r="H9" s="142">
        <f>VLOOKUP($A$2,'Table 13'!$A$5:$L$23,6,FALSE)</f>
        <v>360</v>
      </c>
      <c r="I9" s="61" t="s">
        <v>28</v>
      </c>
      <c r="J9" s="143">
        <f t="shared" si="0"/>
        <v>1.3513513513513598E-2</v>
      </c>
      <c r="K9" s="143">
        <f t="shared" si="0"/>
        <v>-5.3333333333333344E-2</v>
      </c>
      <c r="L9" s="143">
        <f t="shared" si="0"/>
        <v>-1.4084507042253502E-2</v>
      </c>
      <c r="M9" s="143">
        <f t="shared" si="0"/>
        <v>5.7142857142857162E-2</v>
      </c>
      <c r="N9" s="143">
        <f t="shared" si="0"/>
        <v>-2.7027027027026973E-2</v>
      </c>
      <c r="O9" s="143">
        <f t="shared" si="0"/>
        <v>0</v>
      </c>
      <c r="P9" s="169">
        <f t="shared" si="1"/>
        <v>-2.7027027027026973E-2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395</v>
      </c>
      <c r="C28" s="142">
        <f>VLOOKUP($A$2,'Table 8'!$A$5:$L$23,9,FALSE)</f>
        <v>400</v>
      </c>
      <c r="D28" s="142">
        <f>VLOOKUP($A$2,'Table 9'!$A$5:$L$23,9,FALSE)</f>
        <v>400</v>
      </c>
      <c r="E28" s="142">
        <f>VLOOKUP($A$2,'Table 10'!$A$5:$L$23,9,FALSE)</f>
        <v>395</v>
      </c>
      <c r="F28" s="142">
        <f>VLOOKUP($A$2,'Table 11'!$A$5:$L$23,9,FALSE)</f>
        <v>400</v>
      </c>
      <c r="G28" s="140">
        <f>VLOOKUP($A$2,'Table 12'!$A$5:$L$23,9,FALSE)</f>
        <v>400</v>
      </c>
      <c r="H28" s="141">
        <f>VLOOKUP($A$2,'Table 13'!$A$5:$L$23,9,FALSE)</f>
        <v>400</v>
      </c>
      <c r="I28" s="140" t="s">
        <v>25</v>
      </c>
      <c r="J28" s="143">
        <f t="shared" ref="J28:N31" si="2">C28/B28-1</f>
        <v>1.2658227848101333E-2</v>
      </c>
      <c r="K28" s="143">
        <f t="shared" si="2"/>
        <v>0</v>
      </c>
      <c r="L28" s="143">
        <f t="shared" si="2"/>
        <v>-1.2499999999999956E-2</v>
      </c>
      <c r="M28" s="143">
        <f t="shared" si="2"/>
        <v>1.2658227848101333E-2</v>
      </c>
      <c r="N28" s="143">
        <f t="shared" si="2"/>
        <v>0</v>
      </c>
      <c r="O28" s="143">
        <f>H28/G28-1</f>
        <v>0</v>
      </c>
      <c r="P28" s="169">
        <f>H28/B28-1</f>
        <v>1.2658227848101333E-2</v>
      </c>
    </row>
    <row r="29" spans="1:16" x14ac:dyDescent="0.2">
      <c r="A29" s="61" t="s">
        <v>26</v>
      </c>
      <c r="B29" s="142">
        <f>VLOOKUP($A$2,'Table 7'!$A$5:$L$23,10,FALSE)</f>
        <v>427.5</v>
      </c>
      <c r="C29" s="142">
        <f>VLOOKUP($A$2,'Table 8'!$A$5:$L$23,10,FALSE)</f>
        <v>450</v>
      </c>
      <c r="D29" s="142">
        <f>VLOOKUP($A$2,'Table 9'!$A$5:$L$23,10,FALSE)</f>
        <v>440</v>
      </c>
      <c r="E29" s="142">
        <f>VLOOKUP($A$2,'Table 10'!$A$5:$L$23,10,FALSE)</f>
        <v>450</v>
      </c>
      <c r="F29" s="142">
        <f>VLOOKUP($A$2,'Table 11'!$A$5:$L$23,10,FALSE)</f>
        <v>440</v>
      </c>
      <c r="G29" s="142">
        <f>VLOOKUP($A$2,'Table 12'!$A$5:$L$23,10,FALSE)</f>
        <v>435</v>
      </c>
      <c r="H29" s="172">
        <f>VLOOKUP($A$2,'Table 13'!$A$5:$L$23,10,FALSE)</f>
        <v>450</v>
      </c>
      <c r="I29" s="140" t="s">
        <v>26</v>
      </c>
      <c r="J29" s="143">
        <f t="shared" si="2"/>
        <v>5.2631578947368363E-2</v>
      </c>
      <c r="K29" s="143">
        <f t="shared" si="2"/>
        <v>-2.2222222222222254E-2</v>
      </c>
      <c r="L29" s="143">
        <f t="shared" si="2"/>
        <v>2.2727272727272707E-2</v>
      </c>
      <c r="M29" s="143">
        <f t="shared" si="2"/>
        <v>-2.2222222222222254E-2</v>
      </c>
      <c r="N29" s="143">
        <f t="shared" si="2"/>
        <v>-1.1363636363636354E-2</v>
      </c>
      <c r="O29" s="143">
        <f>H29/G29-1</f>
        <v>3.4482758620689724E-2</v>
      </c>
      <c r="P29" s="169">
        <f t="shared" ref="P29:P31" si="3">H29/B29-1</f>
        <v>5.2631578947368363E-2</v>
      </c>
    </row>
    <row r="30" spans="1:16" x14ac:dyDescent="0.2">
      <c r="A30" s="62" t="s">
        <v>27</v>
      </c>
      <c r="B30" s="142">
        <f>VLOOKUP($A$2,'Table 7'!$A$5:$L$23,11,FALSE)</f>
        <v>441.58</v>
      </c>
      <c r="C30" s="142">
        <f>VLOOKUP($A$2,'Table 8'!$A$5:$L$23,11,FALSE)</f>
        <v>446.24</v>
      </c>
      <c r="D30" s="142">
        <f>VLOOKUP($A$2,'Table 9'!$A$5:$L$23,11,FALSE)</f>
        <v>444.92</v>
      </c>
      <c r="E30" s="142">
        <f>VLOOKUP($A$2,'Table 10'!$A$5:$L$23,11,FALSE)</f>
        <v>443.86</v>
      </c>
      <c r="F30" s="142">
        <f>VLOOKUP($A$2,'Table 11'!$A$5:$L$23,11,FALSE)</f>
        <v>444.22</v>
      </c>
      <c r="G30" s="142">
        <f>VLOOKUP($A$2,'Table 12'!$A$5:$L$23,11,FALSE)</f>
        <v>443.93</v>
      </c>
      <c r="H30" s="172">
        <f>VLOOKUP($A$2,'Table 13'!$A$5:$L$23,11,FALSE)</f>
        <v>452.23</v>
      </c>
      <c r="I30" s="171" t="s">
        <v>27</v>
      </c>
      <c r="J30" s="143">
        <f t="shared" si="2"/>
        <v>1.0553014176366782E-2</v>
      </c>
      <c r="K30" s="143">
        <f t="shared" si="2"/>
        <v>-2.9580494801003665E-3</v>
      </c>
      <c r="L30" s="143">
        <f t="shared" si="2"/>
        <v>-2.382450777667855E-3</v>
      </c>
      <c r="M30" s="143">
        <f t="shared" si="2"/>
        <v>8.1106655251650395E-4</v>
      </c>
      <c r="N30" s="143">
        <f t="shared" si="2"/>
        <v>-6.5282967898794286E-4</v>
      </c>
      <c r="O30" s="143">
        <f>H30/G30-1</f>
        <v>1.8696641362377031E-2</v>
      </c>
      <c r="P30" s="169">
        <f t="shared" si="3"/>
        <v>2.4117940124099846E-2</v>
      </c>
    </row>
    <row r="31" spans="1:16" x14ac:dyDescent="0.2">
      <c r="A31" s="61" t="s">
        <v>28</v>
      </c>
      <c r="B31" s="142">
        <f>VLOOKUP($A$2,'Table 7'!$A$5:$L$23,12,FALSE)</f>
        <v>490</v>
      </c>
      <c r="C31" s="142">
        <f>VLOOKUP($A$2,'Table 8'!$A$5:$L$23,12,FALSE)</f>
        <v>495</v>
      </c>
      <c r="D31" s="142">
        <f>VLOOKUP($A$2,'Table 9'!$A$5:$L$23,12,FALSE)</f>
        <v>485</v>
      </c>
      <c r="E31" s="142">
        <f>VLOOKUP($A$2,'Table 10'!$A$5:$L$23,12,FALSE)</f>
        <v>495</v>
      </c>
      <c r="F31" s="142">
        <f>VLOOKUP($A$2,'Table 11'!$A$5:$L$23,12,FALSE)</f>
        <v>495</v>
      </c>
      <c r="G31" s="142">
        <f>VLOOKUP($A$2,'Table 12'!$A$5:$L$23,12,FALSE)</f>
        <v>490</v>
      </c>
      <c r="H31" s="172">
        <f>VLOOKUP($A$2,'Table 13'!$A$5:$L$23,12,FALSE)</f>
        <v>495</v>
      </c>
      <c r="I31" s="140" t="s">
        <v>28</v>
      </c>
      <c r="J31" s="143">
        <f t="shared" si="2"/>
        <v>1.0204081632652962E-2</v>
      </c>
      <c r="K31" s="143">
        <f t="shared" si="2"/>
        <v>-2.0202020202020221E-2</v>
      </c>
      <c r="L31" s="143">
        <f t="shared" si="2"/>
        <v>2.0618556701030855E-2</v>
      </c>
      <c r="M31" s="143">
        <f t="shared" si="2"/>
        <v>0</v>
      </c>
      <c r="N31" s="143">
        <f t="shared" si="2"/>
        <v>-1.0101010101010055E-2</v>
      </c>
      <c r="O31" s="143">
        <f>H31/G31-1</f>
        <v>1.0204081632652962E-2</v>
      </c>
      <c r="P31" s="169">
        <f t="shared" si="3"/>
        <v>1.0204081632652962E-2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440</v>
      </c>
      <c r="C50" s="52">
        <f>VLOOKUP($A$2,'Table 8'!$A$26:$L$44,3,FALSE)</f>
        <v>450</v>
      </c>
      <c r="D50" s="52">
        <f>VLOOKUP($A$2,'Table 9'!$A$26:$L$44,3,FALSE)</f>
        <v>475</v>
      </c>
      <c r="E50" s="52">
        <f>VLOOKUP($A$2,'Table 10'!$A$26:$L$44,3,FALSE)</f>
        <v>450</v>
      </c>
      <c r="F50" s="52">
        <f>VLOOKUP($A$2,'Table 11'!$A$26:$L$44,3,FALSE)</f>
        <v>450</v>
      </c>
      <c r="G50" s="52">
        <f>VLOOKUP($A$2,'Table 12'!$A$26:$L$44,3,FALSE)</f>
        <v>450</v>
      </c>
      <c r="H50" s="53">
        <f>VLOOKUP($A$2,'Table 13'!$A$26:$L$44,3,FALSE)</f>
        <v>475</v>
      </c>
      <c r="I50" s="140" t="s">
        <v>25</v>
      </c>
      <c r="J50" s="64">
        <f t="shared" ref="J50:N53" si="4">C50/B50-1</f>
        <v>2.2727272727272707E-2</v>
      </c>
      <c r="K50" s="64">
        <f t="shared" si="4"/>
        <v>5.555555555555558E-2</v>
      </c>
      <c r="L50" s="64">
        <f t="shared" si="4"/>
        <v>-5.2631578947368474E-2</v>
      </c>
      <c r="M50" s="64">
        <f t="shared" si="4"/>
        <v>0</v>
      </c>
      <c r="N50" s="64">
        <f t="shared" si="4"/>
        <v>0</v>
      </c>
      <c r="O50" s="64">
        <f>H50/G50-1</f>
        <v>5.555555555555558E-2</v>
      </c>
      <c r="P50" s="119">
        <f>H50/B50-1</f>
        <v>7.9545454545454586E-2</v>
      </c>
    </row>
    <row r="51" spans="1:16" x14ac:dyDescent="0.2">
      <c r="A51" s="61" t="s">
        <v>26</v>
      </c>
      <c r="B51" s="52">
        <f>VLOOKUP($A$2,'Table 7'!$A$26:$L$44,4,FALSE)</f>
        <v>500</v>
      </c>
      <c r="C51" s="52">
        <f>VLOOKUP($A$2,'Table 8'!$A$26:$L$44,4,FALSE)</f>
        <v>525</v>
      </c>
      <c r="D51" s="52">
        <f>VLOOKUP($A$2,'Table 9'!$A$26:$L$44,4,FALSE)</f>
        <v>550</v>
      </c>
      <c r="E51" s="52">
        <f>VLOOKUP($A$2,'Table 10'!$A$26:$L$44,4,FALSE)</f>
        <v>525</v>
      </c>
      <c r="F51" s="52">
        <f>VLOOKUP($A$2,'Table 11'!$A$26:$L$44,4,FALSE)</f>
        <v>515</v>
      </c>
      <c r="G51" s="52">
        <f>VLOOKUP($A$2,'Table 12'!$A$26:$L$44,4,FALSE)</f>
        <v>525</v>
      </c>
      <c r="H51" s="53">
        <f>VLOOKUP($A$2,'Table 13'!$A$26:$L$44,4,FALSE)</f>
        <v>525</v>
      </c>
      <c r="I51" s="140" t="s">
        <v>26</v>
      </c>
      <c r="J51" s="64">
        <f t="shared" si="4"/>
        <v>5.0000000000000044E-2</v>
      </c>
      <c r="K51" s="64">
        <f t="shared" si="4"/>
        <v>4.7619047619047672E-2</v>
      </c>
      <c r="L51" s="64">
        <f t="shared" si="4"/>
        <v>-4.5454545454545414E-2</v>
      </c>
      <c r="M51" s="64">
        <f t="shared" si="4"/>
        <v>-1.9047619047619091E-2</v>
      </c>
      <c r="N51" s="64">
        <f t="shared" si="4"/>
        <v>1.9417475728155331E-2</v>
      </c>
      <c r="O51" s="64">
        <f>H51/G51-1</f>
        <v>0</v>
      </c>
      <c r="P51" s="119">
        <f t="shared" ref="P51:P53" si="5">H51/B51-1</f>
        <v>5.0000000000000044E-2</v>
      </c>
    </row>
    <row r="52" spans="1:16" x14ac:dyDescent="0.2">
      <c r="A52" s="62" t="s">
        <v>27</v>
      </c>
      <c r="B52" s="52">
        <f>VLOOKUP($A$2,'Table 7'!$A$26:$L$44,5,FALSE)</f>
        <v>514.96</v>
      </c>
      <c r="C52" s="52">
        <f>VLOOKUP($A$2,'Table 8'!$A$26:$L$44,5,FALSE)</f>
        <v>539.47</v>
      </c>
      <c r="D52" s="52">
        <f>VLOOKUP($A$2,'Table 9'!$A$26:$L$44,5,FALSE)</f>
        <v>553.24</v>
      </c>
      <c r="E52" s="52">
        <f>VLOOKUP($A$2,'Table 10'!$A$26:$L$44,5,FALSE)</f>
        <v>541.89</v>
      </c>
      <c r="F52" s="52">
        <f>VLOOKUP($A$2,'Table 11'!$A$26:$L$44,5,FALSE)</f>
        <v>528.23</v>
      </c>
      <c r="G52" s="52">
        <f>VLOOKUP($A$2,'Table 12'!$A$26:$L$44,5,FALSE)</f>
        <v>535.36</v>
      </c>
      <c r="H52" s="53">
        <f>VLOOKUP($A$2,'Table 13'!$A$26:$L$44,5,FALSE)</f>
        <v>545.97</v>
      </c>
      <c r="I52" s="171" t="s">
        <v>27</v>
      </c>
      <c r="J52" s="64">
        <f t="shared" si="4"/>
        <v>4.7595929780953838E-2</v>
      </c>
      <c r="K52" s="64">
        <f t="shared" si="4"/>
        <v>2.5525052366211165E-2</v>
      </c>
      <c r="L52" s="64">
        <f t="shared" si="4"/>
        <v>-2.0515508640011615E-2</v>
      </c>
      <c r="M52" s="64">
        <f t="shared" si="4"/>
        <v>-2.5208068058092947E-2</v>
      </c>
      <c r="N52" s="64">
        <f t="shared" si="4"/>
        <v>1.3497908108210499E-2</v>
      </c>
      <c r="O52" s="64">
        <f>H52/G52-1</f>
        <v>1.9818439928272591E-2</v>
      </c>
      <c r="P52" s="119">
        <f t="shared" si="5"/>
        <v>6.0218269380146072E-2</v>
      </c>
    </row>
    <row r="53" spans="1:16" x14ac:dyDescent="0.2">
      <c r="A53" s="61" t="s">
        <v>28</v>
      </c>
      <c r="B53" s="52">
        <f>VLOOKUP($A$2,'Table 7'!$A$26:$L$44,6,FALSE)</f>
        <v>595</v>
      </c>
      <c r="C53" s="52">
        <f>VLOOKUP($A$2,'Table 8'!$A$26:$L$44,6,FALSE)</f>
        <v>595</v>
      </c>
      <c r="D53" s="52">
        <f>VLOOKUP($A$2,'Table 9'!$A$26:$L$44,6,FALSE)</f>
        <v>600</v>
      </c>
      <c r="E53" s="52">
        <f>VLOOKUP($A$2,'Table 10'!$A$26:$L$44,6,FALSE)</f>
        <v>600</v>
      </c>
      <c r="F53" s="52">
        <f>VLOOKUP($A$2,'Table 11'!$A$26:$L$44,6,FALSE)</f>
        <v>580</v>
      </c>
      <c r="G53" s="52">
        <f>VLOOKUP($A$2,'Table 12'!$A$26:$L$44,6,FALSE)</f>
        <v>595</v>
      </c>
      <c r="H53" s="53">
        <f>VLOOKUP($A$2,'Table 13'!$A$26:$L$44,6,FALSE)</f>
        <v>600</v>
      </c>
      <c r="I53" s="140" t="s">
        <v>28</v>
      </c>
      <c r="J53" s="64">
        <f t="shared" si="4"/>
        <v>0</v>
      </c>
      <c r="K53" s="64">
        <f t="shared" si="4"/>
        <v>8.4033613445377853E-3</v>
      </c>
      <c r="L53" s="64">
        <f t="shared" si="4"/>
        <v>0</v>
      </c>
      <c r="M53" s="64">
        <f t="shared" si="4"/>
        <v>-3.3333333333333326E-2</v>
      </c>
      <c r="N53" s="64">
        <f t="shared" si="4"/>
        <v>2.5862068965517349E-2</v>
      </c>
      <c r="O53" s="64">
        <f>H53/G53-1</f>
        <v>8.4033613445377853E-3</v>
      </c>
      <c r="P53" s="119">
        <f t="shared" si="5"/>
        <v>8.4033613445377853E-3</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595</v>
      </c>
      <c r="C72" s="52">
        <f>VLOOKUP($A$2,'Table 8'!$A$26:$L$44,9,FALSE)</f>
        <v>615</v>
      </c>
      <c r="D72" s="52">
        <f>VLOOKUP($A$2,'Table 9'!$A$26:$L$44,9,FALSE)</f>
        <v>600</v>
      </c>
      <c r="E72" s="52">
        <f>VLOOKUP($A$2,'Table 10'!$A$26:$L$44,9,FALSE)</f>
        <v>595</v>
      </c>
      <c r="F72" s="52">
        <f>VLOOKUP($A$2,'Table 11'!$A$26:$L$44,9,FALSE)</f>
        <v>600</v>
      </c>
      <c r="G72" s="52">
        <f>VLOOKUP($A$2,'Table 12'!$A$26:$L$44,9,FALSE)</f>
        <v>675</v>
      </c>
      <c r="H72" s="53">
        <f>VLOOKUP($A$2,'Table 13'!$A$26:$L$44,9,FALSE)</f>
        <v>600</v>
      </c>
      <c r="I72" s="140" t="s">
        <v>25</v>
      </c>
      <c r="J72" s="64">
        <f t="shared" ref="J72:O75" si="6">C72/B72-1</f>
        <v>3.3613445378151363E-2</v>
      </c>
      <c r="K72" s="64">
        <f t="shared" si="6"/>
        <v>-2.4390243902439046E-2</v>
      </c>
      <c r="L72" s="64">
        <f t="shared" si="6"/>
        <v>-8.3333333333333037E-3</v>
      </c>
      <c r="M72" s="64">
        <f t="shared" si="6"/>
        <v>8.4033613445377853E-3</v>
      </c>
      <c r="N72" s="64">
        <f t="shared" si="6"/>
        <v>0.125</v>
      </c>
      <c r="O72" s="64">
        <f>H72/G72-1</f>
        <v>-0.11111111111111116</v>
      </c>
      <c r="P72" s="119">
        <f>H72/B72-1</f>
        <v>8.4033613445377853E-3</v>
      </c>
    </row>
    <row r="73" spans="1:23" x14ac:dyDescent="0.2">
      <c r="A73" s="61" t="s">
        <v>26</v>
      </c>
      <c r="B73" s="52">
        <f>VLOOKUP($A$2,'Table 7'!$A$26:$L$44,10,FALSE)</f>
        <v>685</v>
      </c>
      <c r="C73" s="52">
        <f>VLOOKUP($A$2,'Table 8'!$A$26:$L$44,10,FALSE)</f>
        <v>700</v>
      </c>
      <c r="D73" s="52">
        <f>VLOOKUP($A$2,'Table 9'!$A$26:$L$44,10,FALSE)</f>
        <v>695</v>
      </c>
      <c r="E73" s="52">
        <f>VLOOKUP($A$2,'Table 10'!$A$26:$L$44,10,FALSE)</f>
        <v>665</v>
      </c>
      <c r="F73" s="52">
        <f>VLOOKUP($A$2,'Table 11'!$A$26:$L$44,10,FALSE)</f>
        <v>695</v>
      </c>
      <c r="G73" s="52">
        <f>VLOOKUP($A$2,'Table 12'!$A$26:$L$44,10,FALSE)</f>
        <v>755</v>
      </c>
      <c r="H73" s="53">
        <f>VLOOKUP($A$2,'Table 13'!$A$26:$L$44,10,FALSE)</f>
        <v>695</v>
      </c>
      <c r="I73" s="140" t="s">
        <v>26</v>
      </c>
      <c r="J73" s="64">
        <f t="shared" si="6"/>
        <v>2.1897810218978186E-2</v>
      </c>
      <c r="K73" s="64">
        <f t="shared" si="6"/>
        <v>-7.1428571428571175E-3</v>
      </c>
      <c r="L73" s="64">
        <f t="shared" si="6"/>
        <v>-4.3165467625899234E-2</v>
      </c>
      <c r="M73" s="64">
        <f t="shared" si="6"/>
        <v>4.5112781954887327E-2</v>
      </c>
      <c r="N73" s="64">
        <f t="shared" si="6"/>
        <v>8.6330935251798468E-2</v>
      </c>
      <c r="O73" s="64">
        <f t="shared" si="6"/>
        <v>-7.9470198675496651E-2</v>
      </c>
      <c r="P73" s="119">
        <f t="shared" ref="P73:P75" si="7">H73/B73-1</f>
        <v>1.4598540145985384E-2</v>
      </c>
      <c r="R73" s="136"/>
      <c r="S73" s="136"/>
      <c r="T73" s="136"/>
      <c r="U73" s="136"/>
      <c r="V73" s="136"/>
      <c r="W73" s="136"/>
    </row>
    <row r="74" spans="1:23" x14ac:dyDescent="0.2">
      <c r="A74" s="62" t="s">
        <v>27</v>
      </c>
      <c r="B74" s="52">
        <f>VLOOKUP($A$2,'Table 7'!$A$26:$L$44,11,FALSE)</f>
        <v>689.67</v>
      </c>
      <c r="C74" s="52">
        <f>VLOOKUP($A$2,'Table 8'!$A$26:$L$44,11,FALSE)</f>
        <v>724.63</v>
      </c>
      <c r="D74" s="52">
        <f>VLOOKUP($A$2,'Table 9'!$A$26:$L$44,11,FALSE)</f>
        <v>712.45</v>
      </c>
      <c r="E74" s="52">
        <f>VLOOKUP($A$2,'Table 10'!$A$26:$L$44,11,FALSE)</f>
        <v>700.65</v>
      </c>
      <c r="F74" s="52">
        <f>VLOOKUP($A$2,'Table 11'!$A$26:$L$44,11,FALSE)</f>
        <v>727.05</v>
      </c>
      <c r="G74" s="52">
        <f>VLOOKUP($A$2,'Table 12'!$A$26:$L$44,11,FALSE)</f>
        <v>746.42</v>
      </c>
      <c r="H74" s="53">
        <f>VLOOKUP($A$2,'Table 13'!$A$26:$L$44,11,FALSE)</f>
        <v>739.76</v>
      </c>
      <c r="I74" s="171" t="s">
        <v>27</v>
      </c>
      <c r="J74" s="64">
        <f t="shared" si="6"/>
        <v>5.0690910145432033E-2</v>
      </c>
      <c r="K74" s="64">
        <f t="shared" si="6"/>
        <v>-1.6808578170928512E-2</v>
      </c>
      <c r="L74" s="64">
        <f t="shared" si="6"/>
        <v>-1.6562565794090878E-2</v>
      </c>
      <c r="M74" s="64">
        <f t="shared" si="6"/>
        <v>3.7679297794904754E-2</v>
      </c>
      <c r="N74" s="64">
        <f t="shared" si="6"/>
        <v>2.6641909084657245E-2</v>
      </c>
      <c r="O74" s="64">
        <f t="shared" si="6"/>
        <v>-8.9225904986468541E-3</v>
      </c>
      <c r="P74" s="119">
        <f t="shared" si="7"/>
        <v>7.2628938477822702E-2</v>
      </c>
    </row>
    <row r="75" spans="1:23" x14ac:dyDescent="0.2">
      <c r="A75" s="61" t="s">
        <v>28</v>
      </c>
      <c r="B75" s="52">
        <f>VLOOKUP($A$2,'Table 7'!$A$26:$L$44,12,FALSE)</f>
        <v>800</v>
      </c>
      <c r="C75" s="52">
        <f>VLOOKUP($A$2,'Table 8'!$A$26:$L$44,12,FALSE)</f>
        <v>845</v>
      </c>
      <c r="D75" s="52">
        <f>VLOOKUP($A$2,'Table 9'!$A$26:$L$44,12,FALSE)</f>
        <v>800</v>
      </c>
      <c r="E75" s="52">
        <f>VLOOKUP($A$2,'Table 10'!$A$26:$L$44,12,FALSE)</f>
        <v>795</v>
      </c>
      <c r="F75" s="52">
        <f>VLOOKUP($A$2,'Table 11'!$A$26:$L$44,12,FALSE)</f>
        <v>800</v>
      </c>
      <c r="G75" s="52">
        <f>VLOOKUP($A$2,'Table 12'!$A$26:$L$44,12,FALSE)</f>
        <v>830</v>
      </c>
      <c r="H75" s="53">
        <f>VLOOKUP($A$2,'Table 13'!$A$26:$L$44,12,FALSE)</f>
        <v>850</v>
      </c>
      <c r="I75" s="140" t="s">
        <v>28</v>
      </c>
      <c r="J75" s="64">
        <f t="shared" si="6"/>
        <v>5.6249999999999911E-2</v>
      </c>
      <c r="K75" s="64">
        <f t="shared" si="6"/>
        <v>-5.3254437869822535E-2</v>
      </c>
      <c r="L75" s="64">
        <f t="shared" si="6"/>
        <v>-6.2499999999999778E-3</v>
      </c>
      <c r="M75" s="64">
        <f t="shared" si="6"/>
        <v>6.2893081761006275E-3</v>
      </c>
      <c r="N75" s="64">
        <f t="shared" si="6"/>
        <v>3.7500000000000089E-2</v>
      </c>
      <c r="O75" s="64">
        <f t="shared" si="6"/>
        <v>2.4096385542168752E-2</v>
      </c>
      <c r="P75" s="119">
        <f t="shared" si="7"/>
        <v>6.25E-2</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230</v>
      </c>
      <c r="C94" s="52">
        <f>VLOOKUP($A$2,'Table 8'!$A$47:$F$65,3,FALSE)</f>
        <v>220</v>
      </c>
      <c r="D94" s="52">
        <f>VLOOKUP($A$2,'Table 9'!$A$47:$F$65,3,FALSE)</f>
        <v>225</v>
      </c>
      <c r="E94" s="52">
        <f>VLOOKUP($A$2,'Table 10'!$A$47:$F$65,3,FALSE)</f>
        <v>245</v>
      </c>
      <c r="F94" s="52">
        <f>VLOOKUP($A$2,'Table 11'!$A$47:$F$65,3,FALSE)</f>
        <v>235</v>
      </c>
      <c r="G94" s="52">
        <f>VLOOKUP($A$2,'Table 12'!$A$47:$F$65,3,FALSE)</f>
        <v>250</v>
      </c>
      <c r="H94" s="53">
        <f>VLOOKUP($A$2,'Table 13'!$A$47:$F$65,3,FALSE)</f>
        <v>245</v>
      </c>
      <c r="I94" s="140" t="s">
        <v>25</v>
      </c>
      <c r="J94" s="64">
        <f t="shared" ref="J94:O97" si="8">C94/B94-1</f>
        <v>-4.3478260869565188E-2</v>
      </c>
      <c r="K94" s="64">
        <f t="shared" si="8"/>
        <v>2.2727272727272707E-2</v>
      </c>
      <c r="L94" s="64">
        <f t="shared" si="8"/>
        <v>8.8888888888888795E-2</v>
      </c>
      <c r="M94" s="64">
        <f t="shared" si="8"/>
        <v>-4.081632653061229E-2</v>
      </c>
      <c r="N94" s="64">
        <f t="shared" si="8"/>
        <v>6.3829787234042534E-2</v>
      </c>
      <c r="O94" s="64">
        <f>H94/G94-1</f>
        <v>-2.0000000000000018E-2</v>
      </c>
      <c r="P94" s="119">
        <f>H94/B94-1</f>
        <v>6.5217391304347894E-2</v>
      </c>
    </row>
    <row r="95" spans="1:16" x14ac:dyDescent="0.2">
      <c r="A95" s="61" t="s">
        <v>26</v>
      </c>
      <c r="B95" s="52">
        <f>VLOOKUP($A$2,'Table 7'!$A$47:$F$65,4,FALSE)</f>
        <v>260</v>
      </c>
      <c r="C95" s="52">
        <f>VLOOKUP($A$2,'Table 8'!$A$47:$F$65,4,FALSE)</f>
        <v>250</v>
      </c>
      <c r="D95" s="52">
        <f>VLOOKUP($A$2,'Table 9'!$A$47:$F$65,4,FALSE)</f>
        <v>244.17</v>
      </c>
      <c r="E95" s="52">
        <f>VLOOKUP($A$2,'Table 10'!$A$47:$F$65,4,FALSE)</f>
        <v>250</v>
      </c>
      <c r="F95" s="52">
        <f>VLOOKUP($A$2,'Table 11'!$A$47:$F$65,4,FALSE)</f>
        <v>251.67</v>
      </c>
      <c r="G95" s="52">
        <f>VLOOKUP($A$2,'Table 12'!$A$47:$F$65,4,FALSE)</f>
        <v>250.89</v>
      </c>
      <c r="H95" s="53">
        <f>VLOOKUP($A$2,'Table 13'!$A$47:$F$65,4,FALSE)</f>
        <v>250</v>
      </c>
      <c r="I95" s="140" t="s">
        <v>26</v>
      </c>
      <c r="J95" s="64">
        <f t="shared" si="8"/>
        <v>-3.8461538461538436E-2</v>
      </c>
      <c r="K95" s="64">
        <f t="shared" si="8"/>
        <v>-2.3320000000000007E-2</v>
      </c>
      <c r="L95" s="64">
        <f t="shared" si="8"/>
        <v>2.3876807142564571E-2</v>
      </c>
      <c r="M95" s="64">
        <f t="shared" si="8"/>
        <v>6.6800000000000193E-3</v>
      </c>
      <c r="N95" s="64">
        <f t="shared" si="8"/>
        <v>-3.0992966980569747E-3</v>
      </c>
      <c r="O95" s="64">
        <f t="shared" si="8"/>
        <v>-3.5473713579655675E-3</v>
      </c>
      <c r="P95" s="119">
        <f t="shared" ref="P95:P97" si="9">H95/B95-1</f>
        <v>-3.8461538461538436E-2</v>
      </c>
    </row>
    <row r="96" spans="1:16" x14ac:dyDescent="0.2">
      <c r="A96" s="62" t="s">
        <v>27</v>
      </c>
      <c r="B96" s="52">
        <f>VLOOKUP($A$2,'Table 7'!$A$47:$F$65,5,FALSE)</f>
        <v>255.63</v>
      </c>
      <c r="C96" s="52">
        <f>VLOOKUP($A$2,'Table 8'!$A$47:$F$65,5,FALSE)</f>
        <v>246.95</v>
      </c>
      <c r="D96" s="52">
        <f>VLOOKUP($A$2,'Table 9'!$A$47:$F$65,5,FALSE)</f>
        <v>244.81</v>
      </c>
      <c r="E96" s="52">
        <f>VLOOKUP($A$2,'Table 10'!$A$47:$F$65,5,FALSE)</f>
        <v>265.16000000000003</v>
      </c>
      <c r="F96" s="52">
        <f>VLOOKUP($A$2,'Table 11'!$A$47:$F$65,5,FALSE)</f>
        <v>262.89999999999998</v>
      </c>
      <c r="G96" s="52">
        <f>VLOOKUP($A$2,'Table 12'!$A$47:$F$65,5,FALSE)</f>
        <v>271.45</v>
      </c>
      <c r="H96" s="53">
        <f>VLOOKUP($A$2,'Table 13'!$A$47:$F$65,5,FALSE)</f>
        <v>270.22000000000003</v>
      </c>
      <c r="I96" s="171" t="s">
        <v>27</v>
      </c>
      <c r="J96" s="64">
        <f t="shared" si="8"/>
        <v>-3.3955326057192092E-2</v>
      </c>
      <c r="K96" s="64">
        <f t="shared" si="8"/>
        <v>-8.6657218060335328E-3</v>
      </c>
      <c r="L96" s="64">
        <f t="shared" si="8"/>
        <v>8.3125689310077355E-2</v>
      </c>
      <c r="M96" s="64">
        <f t="shared" si="8"/>
        <v>-8.523155830442164E-3</v>
      </c>
      <c r="N96" s="64">
        <f t="shared" si="8"/>
        <v>3.2521871434005423E-2</v>
      </c>
      <c r="O96" s="64">
        <f t="shared" si="8"/>
        <v>-4.5312212193773238E-3</v>
      </c>
      <c r="P96" s="119">
        <f t="shared" si="9"/>
        <v>5.7074678245902399E-2</v>
      </c>
    </row>
    <row r="97" spans="1:16" x14ac:dyDescent="0.2">
      <c r="A97" s="61" t="s">
        <v>28</v>
      </c>
      <c r="B97" s="52">
        <f>VLOOKUP($A$2,'Table 7'!$A$47:$F$65,6,FALSE)</f>
        <v>280</v>
      </c>
      <c r="C97" s="52">
        <f>VLOOKUP($A$2,'Table 8'!$A$47:$F$65,6,FALSE)</f>
        <v>260</v>
      </c>
      <c r="D97" s="52">
        <f>VLOOKUP($A$2,'Table 9'!$A$47:$F$65,6,FALSE)</f>
        <v>268.67</v>
      </c>
      <c r="E97" s="52">
        <f>VLOOKUP($A$2,'Table 10'!$A$47:$F$65,6,FALSE)</f>
        <v>290</v>
      </c>
      <c r="F97" s="52">
        <f>VLOOKUP($A$2,'Table 11'!$A$47:$F$65,6,FALSE)</f>
        <v>300</v>
      </c>
      <c r="G97" s="52">
        <f>VLOOKUP($A$2,'Table 12'!$A$47:$F$65,6,FALSE)</f>
        <v>300</v>
      </c>
      <c r="H97" s="53">
        <f>VLOOKUP($A$2,'Table 13'!$A$47:$F$65,6,FALSE)</f>
        <v>294.35000000000002</v>
      </c>
      <c r="I97" s="140" t="s">
        <v>28</v>
      </c>
      <c r="J97" s="64">
        <f t="shared" si="8"/>
        <v>-7.1428571428571397E-2</v>
      </c>
      <c r="K97" s="64">
        <f t="shared" si="8"/>
        <v>3.3346153846153914E-2</v>
      </c>
      <c r="L97" s="64">
        <f t="shared" si="8"/>
        <v>7.939107455242489E-2</v>
      </c>
      <c r="M97" s="64">
        <f t="shared" si="8"/>
        <v>3.4482758620689724E-2</v>
      </c>
      <c r="N97" s="64">
        <f t="shared" si="8"/>
        <v>0</v>
      </c>
      <c r="O97" s="64">
        <f t="shared" si="8"/>
        <v>-1.8833333333333258E-2</v>
      </c>
      <c r="P97" s="119">
        <f t="shared" si="9"/>
        <v>5.1250000000000018E-2</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255.63</v>
      </c>
      <c r="C118" s="52">
        <f t="shared" si="10"/>
        <v>246.95</v>
      </c>
      <c r="D118" s="52">
        <f t="shared" si="10"/>
        <v>244.81</v>
      </c>
      <c r="E118" s="52">
        <f t="shared" si="10"/>
        <v>265.16000000000003</v>
      </c>
      <c r="F118" s="52">
        <f t="shared" si="10"/>
        <v>262.89999999999998</v>
      </c>
      <c r="G118" s="52">
        <f t="shared" si="10"/>
        <v>271.45</v>
      </c>
      <c r="H118" s="52">
        <f t="shared" si="10"/>
        <v>270.22000000000003</v>
      </c>
      <c r="I118" s="16" t="s">
        <v>57</v>
      </c>
      <c r="J118" s="52">
        <f t="shared" ref="J118:N118" si="11">B95</f>
        <v>260</v>
      </c>
      <c r="K118" s="52">
        <f t="shared" si="11"/>
        <v>250</v>
      </c>
      <c r="L118" s="52">
        <f t="shared" si="11"/>
        <v>244.17</v>
      </c>
      <c r="M118" s="52">
        <f t="shared" si="11"/>
        <v>250</v>
      </c>
      <c r="N118" s="52">
        <f t="shared" si="11"/>
        <v>251.67</v>
      </c>
      <c r="O118" s="52">
        <f>G95</f>
        <v>250.89</v>
      </c>
      <c r="P118" s="53">
        <f>H95</f>
        <v>250</v>
      </c>
    </row>
    <row r="119" spans="1:16" x14ac:dyDescent="0.2">
      <c r="A119" s="13" t="s">
        <v>53</v>
      </c>
      <c r="B119" s="52">
        <f t="shared" ref="B119:H119" si="12">B8</f>
        <v>336.19</v>
      </c>
      <c r="C119" s="52">
        <f t="shared" si="12"/>
        <v>344.54</v>
      </c>
      <c r="D119" s="52">
        <f t="shared" si="12"/>
        <v>336.91</v>
      </c>
      <c r="E119" s="52">
        <f t="shared" si="12"/>
        <v>331.99</v>
      </c>
      <c r="F119" s="52">
        <f t="shared" si="12"/>
        <v>337.33</v>
      </c>
      <c r="G119" s="52">
        <f t="shared" si="12"/>
        <v>339.71</v>
      </c>
      <c r="H119" s="52">
        <f t="shared" si="12"/>
        <v>337.92</v>
      </c>
      <c r="I119" s="16" t="s">
        <v>53</v>
      </c>
      <c r="J119" s="52">
        <f t="shared" ref="J119:N119" si="13">B7</f>
        <v>335</v>
      </c>
      <c r="K119" s="52">
        <f t="shared" si="13"/>
        <v>350</v>
      </c>
      <c r="L119" s="52">
        <f t="shared" si="13"/>
        <v>340</v>
      </c>
      <c r="M119" s="52">
        <f t="shared" si="13"/>
        <v>325</v>
      </c>
      <c r="N119" s="52">
        <f t="shared" si="13"/>
        <v>350</v>
      </c>
      <c r="O119" s="52">
        <f>G7</f>
        <v>345</v>
      </c>
      <c r="P119" s="53">
        <f>H7</f>
        <v>325</v>
      </c>
    </row>
    <row r="120" spans="1:16" x14ac:dyDescent="0.2">
      <c r="A120" s="13" t="s">
        <v>54</v>
      </c>
      <c r="B120" s="52">
        <f t="shared" ref="B120:H120" si="14">B30</f>
        <v>441.58</v>
      </c>
      <c r="C120" s="52">
        <f t="shared" si="14"/>
        <v>446.24</v>
      </c>
      <c r="D120" s="52">
        <f t="shared" si="14"/>
        <v>444.92</v>
      </c>
      <c r="E120" s="52">
        <f t="shared" si="14"/>
        <v>443.86</v>
      </c>
      <c r="F120" s="52">
        <f t="shared" si="14"/>
        <v>444.22</v>
      </c>
      <c r="G120" s="52">
        <f t="shared" si="14"/>
        <v>443.93</v>
      </c>
      <c r="H120" s="52">
        <f t="shared" si="14"/>
        <v>452.23</v>
      </c>
      <c r="I120" s="16" t="s">
        <v>54</v>
      </c>
      <c r="J120" s="52">
        <f t="shared" ref="J120:N120" si="15">B29</f>
        <v>427.5</v>
      </c>
      <c r="K120" s="52">
        <f t="shared" si="15"/>
        <v>450</v>
      </c>
      <c r="L120" s="52">
        <f t="shared" si="15"/>
        <v>440</v>
      </c>
      <c r="M120" s="52">
        <f t="shared" si="15"/>
        <v>450</v>
      </c>
      <c r="N120" s="52">
        <f t="shared" si="15"/>
        <v>440</v>
      </c>
      <c r="O120" s="52">
        <f>G29</f>
        <v>435</v>
      </c>
      <c r="P120" s="53">
        <f>H29</f>
        <v>450</v>
      </c>
    </row>
    <row r="121" spans="1:16" x14ac:dyDescent="0.2">
      <c r="A121" s="13" t="s">
        <v>55</v>
      </c>
      <c r="B121" s="52">
        <f t="shared" ref="B121:H121" si="16">B52</f>
        <v>514.96</v>
      </c>
      <c r="C121" s="52">
        <f t="shared" si="16"/>
        <v>539.47</v>
      </c>
      <c r="D121" s="52">
        <f t="shared" si="16"/>
        <v>553.24</v>
      </c>
      <c r="E121" s="52">
        <f t="shared" si="16"/>
        <v>541.89</v>
      </c>
      <c r="F121" s="52">
        <f t="shared" si="16"/>
        <v>528.23</v>
      </c>
      <c r="G121" s="52">
        <f t="shared" si="16"/>
        <v>535.36</v>
      </c>
      <c r="H121" s="52">
        <f t="shared" si="16"/>
        <v>545.97</v>
      </c>
      <c r="I121" s="16" t="s">
        <v>55</v>
      </c>
      <c r="J121" s="52">
        <f t="shared" ref="J121:N121" si="17">B51</f>
        <v>500</v>
      </c>
      <c r="K121" s="52">
        <f t="shared" si="17"/>
        <v>525</v>
      </c>
      <c r="L121" s="52">
        <f t="shared" si="17"/>
        <v>550</v>
      </c>
      <c r="M121" s="52">
        <f t="shared" si="17"/>
        <v>525</v>
      </c>
      <c r="N121" s="52">
        <f t="shared" si="17"/>
        <v>515</v>
      </c>
      <c r="O121" s="52">
        <f>G51</f>
        <v>525</v>
      </c>
      <c r="P121" s="53">
        <f>H51</f>
        <v>525</v>
      </c>
    </row>
    <row r="122" spans="1:16" x14ac:dyDescent="0.2">
      <c r="A122" s="13" t="s">
        <v>56</v>
      </c>
      <c r="B122" s="52">
        <f t="shared" ref="B122:H122" si="18">B74</f>
        <v>689.67</v>
      </c>
      <c r="C122" s="52">
        <f t="shared" si="18"/>
        <v>724.63</v>
      </c>
      <c r="D122" s="52">
        <f t="shared" si="18"/>
        <v>712.45</v>
      </c>
      <c r="E122" s="52">
        <f t="shared" si="18"/>
        <v>700.65</v>
      </c>
      <c r="F122" s="52">
        <f t="shared" si="18"/>
        <v>727.05</v>
      </c>
      <c r="G122" s="52">
        <f t="shared" si="18"/>
        <v>746.42</v>
      </c>
      <c r="H122" s="52">
        <f t="shared" si="18"/>
        <v>739.76</v>
      </c>
      <c r="I122" s="16" t="s">
        <v>56</v>
      </c>
      <c r="J122" s="52">
        <f t="shared" ref="J122:N122" si="19">B73</f>
        <v>685</v>
      </c>
      <c r="K122" s="52">
        <f t="shared" si="19"/>
        <v>700</v>
      </c>
      <c r="L122" s="52">
        <f t="shared" si="19"/>
        <v>695</v>
      </c>
      <c r="M122" s="52">
        <f t="shared" si="19"/>
        <v>665</v>
      </c>
      <c r="N122" s="52">
        <f t="shared" si="19"/>
        <v>695</v>
      </c>
      <c r="O122" s="52">
        <f>G73</f>
        <v>755</v>
      </c>
      <c r="P122" s="53">
        <f>H73</f>
        <v>695</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95</v>
      </c>
      <c r="C142" s="52">
        <f>VLOOKUP($A$2,'Table 8'!$A$5:$L$23,2,FALSE)</f>
        <v>118</v>
      </c>
      <c r="D142" s="52">
        <f>VLOOKUP($A$2,'Table 9'!$A$5:$L$23,2,FALSE)</f>
        <v>138</v>
      </c>
      <c r="E142" s="52">
        <f>VLOOKUP($A$2,'Table 10'!$A$5:$L$23,2,FALSE)</f>
        <v>141</v>
      </c>
      <c r="F142" s="52">
        <f>VLOOKUP($A$2,'Table 11'!$A$5:$L$23,2,FALSE)</f>
        <v>126</v>
      </c>
      <c r="G142" s="52">
        <f>VLOOKUP($A$2,'Table 12'!$A$5:$L$23,2,FALSE)</f>
        <v>157</v>
      </c>
      <c r="H142" s="52">
        <f>VLOOKUP($A$2,'Table 13'!$A$5:$L$23,2,FALSE)</f>
        <v>179</v>
      </c>
      <c r="I142" s="16" t="s">
        <v>53</v>
      </c>
      <c r="J142" s="72">
        <f>B142/SUM(B$142:B$146)</f>
        <v>0.15322580645161291</v>
      </c>
      <c r="K142" s="72">
        <f t="shared" ref="K142:N146" si="20">C142/SUM(C$142:C$146)</f>
        <v>0.16208791208791209</v>
      </c>
      <c r="L142" s="72">
        <f t="shared" si="20"/>
        <v>0.17271589486858574</v>
      </c>
      <c r="M142" s="72">
        <f t="shared" si="20"/>
        <v>0.17780580075662042</v>
      </c>
      <c r="N142" s="72">
        <f t="shared" si="20"/>
        <v>0.16321243523316062</v>
      </c>
      <c r="O142" s="72">
        <f t="shared" ref="O142:P146" si="21">G142/SUM(G$142:G$146)</f>
        <v>0.19974554707379136</v>
      </c>
      <c r="P142" s="174">
        <f t="shared" si="21"/>
        <v>0.24353741496598638</v>
      </c>
    </row>
    <row r="143" spans="1:16" x14ac:dyDescent="0.2">
      <c r="A143" s="13" t="s">
        <v>54</v>
      </c>
      <c r="B143" s="52">
        <f>VLOOKUP($A$2,'Table 7'!$A$5:$L$23,8,FALSE)</f>
        <v>244</v>
      </c>
      <c r="C143" s="52">
        <f>VLOOKUP($A$2,'Table 8'!$A$5:$L$23,8,FALSE)</f>
        <v>272</v>
      </c>
      <c r="D143" s="52">
        <f>VLOOKUP($A$2,'Table 9'!$A$5:$L$23,8,FALSE)</f>
        <v>301</v>
      </c>
      <c r="E143" s="52">
        <f>VLOOKUP($A$2,'Table 10'!$A$5:$L$23,8,FALSE)</f>
        <v>317</v>
      </c>
      <c r="F143" s="52">
        <f>VLOOKUP($A$2,'Table 11'!$A$5:$L$23,8,FALSE)</f>
        <v>325</v>
      </c>
      <c r="G143" s="52">
        <f>VLOOKUP($A$2,'Table 12'!$A$5:$L$23,8,FALSE)</f>
        <v>309</v>
      </c>
      <c r="H143" s="52">
        <f>VLOOKUP($A$2,'Table 13'!$A$5:$L$23,8,FALSE)</f>
        <v>303</v>
      </c>
      <c r="I143" s="16" t="s">
        <v>54</v>
      </c>
      <c r="J143" s="72">
        <f>B143/SUM(B$142:B$146)</f>
        <v>0.3935483870967742</v>
      </c>
      <c r="K143" s="72">
        <f t="shared" si="20"/>
        <v>0.37362637362637363</v>
      </c>
      <c r="L143" s="72">
        <f t="shared" si="20"/>
        <v>0.37672090112640799</v>
      </c>
      <c r="M143" s="72">
        <f t="shared" si="20"/>
        <v>0.39974779319041615</v>
      </c>
      <c r="N143" s="72">
        <f t="shared" si="20"/>
        <v>0.42098445595854922</v>
      </c>
      <c r="O143" s="72">
        <f t="shared" si="21"/>
        <v>0.3931297709923664</v>
      </c>
      <c r="P143" s="174">
        <f t="shared" si="21"/>
        <v>0.41224489795918368</v>
      </c>
    </row>
    <row r="144" spans="1:16" x14ac:dyDescent="0.2">
      <c r="A144" s="13" t="s">
        <v>55</v>
      </c>
      <c r="B144" s="52">
        <f>VLOOKUP($A$2,'Table 7'!$A$26:$L$44,2,FALSE)</f>
        <v>182</v>
      </c>
      <c r="C144" s="52">
        <f>VLOOKUP($A$2,'Table 8'!$A$26:$L$44,2,FALSE)</f>
        <v>235</v>
      </c>
      <c r="D144" s="52">
        <f>VLOOKUP($A$2,'Table 9'!$A$26:$L$44,2,FALSE)</f>
        <v>250</v>
      </c>
      <c r="E144" s="52">
        <f>VLOOKUP($A$2,'Table 10'!$A$26:$L$44,2,FALSE)</f>
        <v>222</v>
      </c>
      <c r="F144" s="52">
        <f>VLOOKUP($A$2,'Table 11'!$A$26:$L$44,2,FALSE)</f>
        <v>218</v>
      </c>
      <c r="G144" s="52">
        <f>VLOOKUP($A$2,'Table 12'!$A$26:$L$44,2,FALSE)</f>
        <v>223</v>
      </c>
      <c r="H144" s="52">
        <f>VLOOKUP($A$2,'Table 13'!$A$26:$L$44,2,FALSE)</f>
        <v>175</v>
      </c>
      <c r="I144" s="16" t="s">
        <v>55</v>
      </c>
      <c r="J144" s="72">
        <f>B144/SUM(B$142:B$146)</f>
        <v>0.29354838709677417</v>
      </c>
      <c r="K144" s="72">
        <f t="shared" si="20"/>
        <v>0.32280219780219782</v>
      </c>
      <c r="L144" s="72">
        <f t="shared" si="20"/>
        <v>0.31289111389236546</v>
      </c>
      <c r="M144" s="72">
        <f t="shared" si="20"/>
        <v>0.27994955863808324</v>
      </c>
      <c r="N144" s="72">
        <f t="shared" si="20"/>
        <v>0.28238341968911918</v>
      </c>
      <c r="O144" s="72">
        <f t="shared" si="21"/>
        <v>0.28371501272264632</v>
      </c>
      <c r="P144" s="174">
        <f t="shared" si="21"/>
        <v>0.23809523809523808</v>
      </c>
    </row>
    <row r="145" spans="1:16" x14ac:dyDescent="0.2">
      <c r="A145" s="13" t="s">
        <v>56</v>
      </c>
      <c r="B145" s="52">
        <f>VLOOKUP($A$2,'Table 7'!$A$26:$L$44,8,FALSE)</f>
        <v>82</v>
      </c>
      <c r="C145" s="52">
        <f>VLOOKUP($A$2,'Table 8'!$A$26:$L$44,8,FALSE)</f>
        <v>81</v>
      </c>
      <c r="D145" s="52">
        <f>VLOOKUP($A$2,'Table 9'!$A$26:$L$44,8,FALSE)</f>
        <v>94</v>
      </c>
      <c r="E145" s="52">
        <f>VLOOKUP($A$2,'Table 10'!$A$26:$L$44,8,FALSE)</f>
        <v>81</v>
      </c>
      <c r="F145" s="52">
        <f>VLOOKUP($A$2,'Table 11'!$A$26:$L$44,8,FALSE)</f>
        <v>73</v>
      </c>
      <c r="G145" s="52">
        <f>VLOOKUP($A$2,'Table 12'!$A$26:$L$44,8,FALSE)</f>
        <v>60</v>
      </c>
      <c r="H145" s="52">
        <f>VLOOKUP($A$2,'Table 13'!$A$26:$L$44,8,FALSE)</f>
        <v>41</v>
      </c>
      <c r="I145" s="16" t="s">
        <v>56</v>
      </c>
      <c r="J145" s="72">
        <f>B145/SUM(B$142:B$146)</f>
        <v>0.13225806451612904</v>
      </c>
      <c r="K145" s="72">
        <f t="shared" si="20"/>
        <v>0.11126373626373626</v>
      </c>
      <c r="L145" s="72">
        <f t="shared" si="20"/>
        <v>0.11764705882352941</v>
      </c>
      <c r="M145" s="72">
        <f t="shared" si="20"/>
        <v>0.10214375788146279</v>
      </c>
      <c r="N145" s="72">
        <f t="shared" si="20"/>
        <v>9.4559585492227982E-2</v>
      </c>
      <c r="O145" s="72">
        <f t="shared" si="21"/>
        <v>7.6335877862595422E-2</v>
      </c>
      <c r="P145" s="174">
        <f t="shared" si="21"/>
        <v>5.5782312925170066E-2</v>
      </c>
    </row>
    <row r="146" spans="1:16" x14ac:dyDescent="0.2">
      <c r="A146" s="13" t="s">
        <v>57</v>
      </c>
      <c r="B146" s="52">
        <f>VLOOKUP($A$2,'Table 7'!$A$47:$L$65,2,FALSE)</f>
        <v>17</v>
      </c>
      <c r="C146" s="52">
        <f>VLOOKUP($A$2,'Table 8'!$A$47:$L$65,2,FALSE)</f>
        <v>22</v>
      </c>
      <c r="D146" s="52">
        <f>VLOOKUP($A$2,'Table 9'!$A$47:$L$65,2,FALSE)</f>
        <v>16</v>
      </c>
      <c r="E146" s="52">
        <f>VLOOKUP($A$2,'Table 10'!$A$47:$L$65,2,FALSE)</f>
        <v>32</v>
      </c>
      <c r="F146" s="52">
        <f>VLOOKUP($A$2,'Table 11'!$A$47:$L$65,2,FALSE)</f>
        <v>30</v>
      </c>
      <c r="G146" s="52">
        <f>VLOOKUP($A$2,'Table 12'!$A$47:$L$65,2,FALSE)</f>
        <v>37</v>
      </c>
      <c r="H146" s="52">
        <f>VLOOKUP($A$2,'Table 13'!$A$47:$L$65,2,FALSE)</f>
        <v>37</v>
      </c>
      <c r="I146" s="16" t="s">
        <v>57</v>
      </c>
      <c r="J146" s="72">
        <f>B146/SUM(B$142:B$146)</f>
        <v>2.7419354838709678E-2</v>
      </c>
      <c r="K146" s="72">
        <f t="shared" si="20"/>
        <v>3.021978021978022E-2</v>
      </c>
      <c r="L146" s="72">
        <f t="shared" si="20"/>
        <v>2.002503128911139E-2</v>
      </c>
      <c r="M146" s="72">
        <f t="shared" si="20"/>
        <v>4.0353089533417402E-2</v>
      </c>
      <c r="N146" s="72">
        <f t="shared" si="20"/>
        <v>3.8860103626943004E-2</v>
      </c>
      <c r="O146" s="72">
        <f t="shared" si="21"/>
        <v>4.7073791348600506E-2</v>
      </c>
      <c r="P146" s="174">
        <f t="shared" si="21"/>
        <v>5.0340136054421766E-2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52578"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52579"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52580"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52581"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A1:W162"/>
  <sheetViews>
    <sheetView zoomScaleNormal="100" workbookViewId="0">
      <selection activeCell="R74" sqref="R74"/>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20</v>
      </c>
      <c r="B2" s="281"/>
      <c r="C2" s="282"/>
      <c r="D2" s="184"/>
      <c r="E2" s="185"/>
      <c r="F2" s="185"/>
      <c r="G2" s="185"/>
      <c r="H2" s="185"/>
      <c r="I2" s="187">
        <f>ROUND(MIN(J6:P9,J28:P31,J50:P53,J72:P75,J94:P97)-0.01,2)</f>
        <v>-0.17</v>
      </c>
      <c r="J2" s="188">
        <f>ROUND(MAX(J6:P9,J28:P31,J50:P53,J72:P75,J94:P97)+0.01,2)</f>
        <v>0.34</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350</v>
      </c>
      <c r="C6" s="142">
        <f>VLOOKUP($A$2,'Table 8'!$A$5:$L$23,3,FALSE)</f>
        <v>350</v>
      </c>
      <c r="D6" s="142">
        <f>VLOOKUP($A$2,'Table 9'!$A$5:$L$23,3,FALSE)</f>
        <v>350</v>
      </c>
      <c r="E6" s="142">
        <f>VLOOKUP($A$2,'Table 10'!$A$5:$L$23,3,FALSE)</f>
        <v>350</v>
      </c>
      <c r="F6" s="142">
        <f>VLOOKUP($A$2,'Table 11'!$A$5:$L$23,3,FALSE)</f>
        <v>350</v>
      </c>
      <c r="G6" s="142">
        <f>VLOOKUP($A$2,'Table 12'!$A$5:$L$23,3,FALSE)</f>
        <v>350</v>
      </c>
      <c r="H6" s="142">
        <f>VLOOKUP($A$2,'Table 13'!$A$5:$L$23,3,FALSE)</f>
        <v>350</v>
      </c>
      <c r="I6" s="61" t="s">
        <v>25</v>
      </c>
      <c r="J6" s="143">
        <f t="shared" ref="J6:O9" si="0">C6/B6-1</f>
        <v>0</v>
      </c>
      <c r="K6" s="143">
        <f t="shared" si="0"/>
        <v>0</v>
      </c>
      <c r="L6" s="143">
        <f t="shared" si="0"/>
        <v>0</v>
      </c>
      <c r="M6" s="143">
        <f t="shared" si="0"/>
        <v>0</v>
      </c>
      <c r="N6" s="143">
        <f t="shared" si="0"/>
        <v>0</v>
      </c>
      <c r="O6" s="143">
        <f>H6/G6-1</f>
        <v>0</v>
      </c>
      <c r="P6" s="169">
        <f>H6/B6-1</f>
        <v>0</v>
      </c>
    </row>
    <row r="7" spans="1:16" x14ac:dyDescent="0.2">
      <c r="A7" s="61" t="s">
        <v>26</v>
      </c>
      <c r="B7" s="142">
        <f>VLOOKUP($A$2,'Table 7'!$A$5:$L$23,4,FALSE)</f>
        <v>375</v>
      </c>
      <c r="C7" s="142">
        <f>VLOOKUP($A$2,'Table 8'!$A$5:$L$23,4,FALSE)</f>
        <v>375</v>
      </c>
      <c r="D7" s="142">
        <f>VLOOKUP($A$2,'Table 9'!$A$5:$L$23,4,FALSE)</f>
        <v>375</v>
      </c>
      <c r="E7" s="142">
        <f>VLOOKUP($A$2,'Table 10'!$A$5:$L$23,4,FALSE)</f>
        <v>375</v>
      </c>
      <c r="F7" s="142">
        <f>VLOOKUP($A$2,'Table 11'!$A$5:$L$23,4,FALSE)</f>
        <v>375</v>
      </c>
      <c r="G7" s="142">
        <f>VLOOKUP($A$2,'Table 12'!$A$5:$L$23,4,FALSE)</f>
        <v>380</v>
      </c>
      <c r="H7" s="142">
        <f>VLOOKUP($A$2,'Table 13'!$A$5:$L$23,4,FALSE)</f>
        <v>375</v>
      </c>
      <c r="I7" s="61" t="s">
        <v>26</v>
      </c>
      <c r="J7" s="143">
        <f t="shared" si="0"/>
        <v>0</v>
      </c>
      <c r="K7" s="143">
        <f t="shared" si="0"/>
        <v>0</v>
      </c>
      <c r="L7" s="143">
        <f t="shared" si="0"/>
        <v>0</v>
      </c>
      <c r="M7" s="143">
        <f t="shared" si="0"/>
        <v>0</v>
      </c>
      <c r="N7" s="143">
        <f t="shared" si="0"/>
        <v>1.3333333333333419E-2</v>
      </c>
      <c r="O7" s="143">
        <f t="shared" si="0"/>
        <v>-1.3157894736842146E-2</v>
      </c>
      <c r="P7" s="169">
        <f t="shared" ref="P7:P9" si="1">H7/B7-1</f>
        <v>0</v>
      </c>
    </row>
    <row r="8" spans="1:16" x14ac:dyDescent="0.2">
      <c r="A8" s="62" t="s">
        <v>27</v>
      </c>
      <c r="B8" s="142">
        <f>VLOOKUP($A$2,'Table 7'!$A$5:$L$23,5,FALSE)</f>
        <v>382.47</v>
      </c>
      <c r="C8" s="142">
        <f>VLOOKUP($A$2,'Table 8'!$A$5:$L$23,5,FALSE)</f>
        <v>384.89</v>
      </c>
      <c r="D8" s="142">
        <f>VLOOKUP($A$2,'Table 9'!$A$5:$L$23,5,FALSE)</f>
        <v>379</v>
      </c>
      <c r="E8" s="142">
        <f>VLOOKUP($A$2,'Table 10'!$A$5:$L$23,5,FALSE)</f>
        <v>375.26</v>
      </c>
      <c r="F8" s="142">
        <f>VLOOKUP($A$2,'Table 11'!$A$5:$L$23,5,FALSE)</f>
        <v>379.54</v>
      </c>
      <c r="G8" s="142">
        <f>VLOOKUP($A$2,'Table 12'!$A$5:$L$23,5,FALSE)</f>
        <v>384.36</v>
      </c>
      <c r="H8" s="142">
        <f>VLOOKUP($A$2,'Table 13'!$A$5:$L$23,5,FALSE)</f>
        <v>381</v>
      </c>
      <c r="I8" s="62" t="s">
        <v>27</v>
      </c>
      <c r="J8" s="143">
        <f t="shared" si="0"/>
        <v>6.3272936439457972E-3</v>
      </c>
      <c r="K8" s="143">
        <f t="shared" si="0"/>
        <v>-1.5303073605445694E-2</v>
      </c>
      <c r="L8" s="143">
        <f t="shared" si="0"/>
        <v>-9.8680738786279809E-3</v>
      </c>
      <c r="M8" s="143">
        <f t="shared" si="0"/>
        <v>1.1405425571603844E-2</v>
      </c>
      <c r="N8" s="143">
        <f t="shared" si="0"/>
        <v>1.2699583706592188E-2</v>
      </c>
      <c r="O8" s="143">
        <f t="shared" si="0"/>
        <v>-8.7418045582267068E-3</v>
      </c>
      <c r="P8" s="169">
        <f t="shared" si="1"/>
        <v>-3.8434387010746196E-3</v>
      </c>
    </row>
    <row r="9" spans="1:16" x14ac:dyDescent="0.2">
      <c r="A9" s="61" t="s">
        <v>28</v>
      </c>
      <c r="B9" s="142">
        <f>VLOOKUP($A$2,'Table 7'!$A$5:$L$23,6,FALSE)</f>
        <v>395</v>
      </c>
      <c r="C9" s="142">
        <f>VLOOKUP($A$2,'Table 8'!$A$5:$L$23,6,FALSE)</f>
        <v>395</v>
      </c>
      <c r="D9" s="142">
        <f>VLOOKUP($A$2,'Table 9'!$A$5:$L$23,6,FALSE)</f>
        <v>395</v>
      </c>
      <c r="E9" s="142">
        <f>VLOOKUP($A$2,'Table 10'!$A$5:$L$23,6,FALSE)</f>
        <v>395</v>
      </c>
      <c r="F9" s="142">
        <f>VLOOKUP($A$2,'Table 11'!$A$5:$L$23,6,FALSE)</f>
        <v>400</v>
      </c>
      <c r="G9" s="142">
        <f>VLOOKUP($A$2,'Table 12'!$A$5:$L$23,6,FALSE)</f>
        <v>400</v>
      </c>
      <c r="H9" s="142">
        <f>VLOOKUP($A$2,'Table 13'!$A$5:$L$23,6,FALSE)</f>
        <v>400</v>
      </c>
      <c r="I9" s="61" t="s">
        <v>28</v>
      </c>
      <c r="J9" s="143">
        <f t="shared" si="0"/>
        <v>0</v>
      </c>
      <c r="K9" s="143">
        <f t="shared" si="0"/>
        <v>0</v>
      </c>
      <c r="L9" s="143">
        <f t="shared" si="0"/>
        <v>0</v>
      </c>
      <c r="M9" s="143">
        <f t="shared" si="0"/>
        <v>1.2658227848101333E-2</v>
      </c>
      <c r="N9" s="143">
        <f t="shared" si="0"/>
        <v>0</v>
      </c>
      <c r="O9" s="143">
        <f t="shared" si="0"/>
        <v>0</v>
      </c>
      <c r="P9" s="169">
        <f t="shared" si="1"/>
        <v>1.2658227848101333E-2</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425</v>
      </c>
      <c r="C28" s="142">
        <f>VLOOKUP($A$2,'Table 8'!$A$5:$L$23,9,FALSE)</f>
        <v>435</v>
      </c>
      <c r="D28" s="142">
        <f>VLOOKUP($A$2,'Table 9'!$A$5:$L$23,9,FALSE)</f>
        <v>425</v>
      </c>
      <c r="E28" s="142">
        <f>VLOOKUP($A$2,'Table 10'!$A$5:$L$23,9,FALSE)</f>
        <v>435</v>
      </c>
      <c r="F28" s="142">
        <f>VLOOKUP($A$2,'Table 11'!$A$5:$L$23,9,FALSE)</f>
        <v>447.5</v>
      </c>
      <c r="G28" s="140">
        <f>VLOOKUP($A$2,'Table 12'!$A$5:$L$23,9,FALSE)</f>
        <v>450</v>
      </c>
      <c r="H28" s="141">
        <f>VLOOKUP($A$2,'Table 13'!$A$5:$L$23,9,FALSE)</f>
        <v>450</v>
      </c>
      <c r="I28" s="140" t="s">
        <v>25</v>
      </c>
      <c r="J28" s="143">
        <f t="shared" ref="J28:N31" si="2">C28/B28-1</f>
        <v>2.3529411764705799E-2</v>
      </c>
      <c r="K28" s="143">
        <f t="shared" si="2"/>
        <v>-2.2988505747126409E-2</v>
      </c>
      <c r="L28" s="143">
        <f t="shared" si="2"/>
        <v>2.3529411764705799E-2</v>
      </c>
      <c r="M28" s="143">
        <f t="shared" si="2"/>
        <v>2.8735632183908066E-2</v>
      </c>
      <c r="N28" s="143">
        <f t="shared" si="2"/>
        <v>5.5865921787709993E-3</v>
      </c>
      <c r="O28" s="143">
        <f>H28/G28-1</f>
        <v>0</v>
      </c>
      <c r="P28" s="169">
        <f>H28/B28-1</f>
        <v>5.8823529411764719E-2</v>
      </c>
    </row>
    <row r="29" spans="1:16" x14ac:dyDescent="0.2">
      <c r="A29" s="61" t="s">
        <v>26</v>
      </c>
      <c r="B29" s="142">
        <f>VLOOKUP($A$2,'Table 7'!$A$5:$L$23,10,FALSE)</f>
        <v>460</v>
      </c>
      <c r="C29" s="142">
        <f>VLOOKUP($A$2,'Table 8'!$A$5:$L$23,10,FALSE)</f>
        <v>475</v>
      </c>
      <c r="D29" s="142">
        <f>VLOOKUP($A$2,'Table 9'!$A$5:$L$23,10,FALSE)</f>
        <v>475</v>
      </c>
      <c r="E29" s="142">
        <f>VLOOKUP($A$2,'Table 10'!$A$5:$L$23,10,FALSE)</f>
        <v>475</v>
      </c>
      <c r="F29" s="142">
        <f>VLOOKUP($A$2,'Table 11'!$A$5:$L$23,10,FALSE)</f>
        <v>475</v>
      </c>
      <c r="G29" s="142">
        <f>VLOOKUP($A$2,'Table 12'!$A$5:$L$23,10,FALSE)</f>
        <v>475</v>
      </c>
      <c r="H29" s="172">
        <f>VLOOKUP($A$2,'Table 13'!$A$5:$L$23,10,FALSE)</f>
        <v>475</v>
      </c>
      <c r="I29" s="140" t="s">
        <v>26</v>
      </c>
      <c r="J29" s="143">
        <f t="shared" si="2"/>
        <v>3.2608695652173836E-2</v>
      </c>
      <c r="K29" s="143">
        <f t="shared" si="2"/>
        <v>0</v>
      </c>
      <c r="L29" s="143">
        <f t="shared" si="2"/>
        <v>0</v>
      </c>
      <c r="M29" s="143">
        <f t="shared" si="2"/>
        <v>0</v>
      </c>
      <c r="N29" s="143">
        <f t="shared" si="2"/>
        <v>0</v>
      </c>
      <c r="O29" s="143">
        <f>H29/G29-1</f>
        <v>0</v>
      </c>
      <c r="P29" s="169">
        <f t="shared" ref="P29:P31" si="3">H29/B29-1</f>
        <v>3.2608695652173836E-2</v>
      </c>
    </row>
    <row r="30" spans="1:16" x14ac:dyDescent="0.2">
      <c r="A30" s="62" t="s">
        <v>27</v>
      </c>
      <c r="B30" s="142">
        <f>VLOOKUP($A$2,'Table 7'!$A$5:$L$23,11,FALSE)</f>
        <v>480.55</v>
      </c>
      <c r="C30" s="142">
        <f>VLOOKUP($A$2,'Table 8'!$A$5:$L$23,11,FALSE)</f>
        <v>492.1</v>
      </c>
      <c r="D30" s="142">
        <f>VLOOKUP($A$2,'Table 9'!$A$5:$L$23,11,FALSE)</f>
        <v>485.26</v>
      </c>
      <c r="E30" s="142">
        <f>VLOOKUP($A$2,'Table 10'!$A$5:$L$23,11,FALSE)</f>
        <v>490.7</v>
      </c>
      <c r="F30" s="142">
        <f>VLOOKUP($A$2,'Table 11'!$A$5:$L$23,11,FALSE)</f>
        <v>494.06</v>
      </c>
      <c r="G30" s="142">
        <f>VLOOKUP($A$2,'Table 12'!$A$5:$L$23,11,FALSE)</f>
        <v>497.05</v>
      </c>
      <c r="H30" s="172">
        <f>VLOOKUP($A$2,'Table 13'!$A$5:$L$23,11,FALSE)</f>
        <v>500.05</v>
      </c>
      <c r="I30" s="171" t="s">
        <v>27</v>
      </c>
      <c r="J30" s="143">
        <f t="shared" si="2"/>
        <v>2.4034959941733547E-2</v>
      </c>
      <c r="K30" s="143">
        <f t="shared" si="2"/>
        <v>-1.3899613899613916E-2</v>
      </c>
      <c r="L30" s="143">
        <f t="shared" si="2"/>
        <v>1.1210485100770606E-2</v>
      </c>
      <c r="M30" s="143">
        <f t="shared" si="2"/>
        <v>6.8473609129815483E-3</v>
      </c>
      <c r="N30" s="143">
        <f t="shared" si="2"/>
        <v>6.0518965307858608E-3</v>
      </c>
      <c r="O30" s="143">
        <f>H30/G30-1</f>
        <v>6.0356100995875295E-3</v>
      </c>
      <c r="P30" s="169">
        <f t="shared" si="3"/>
        <v>4.0578503797731758E-2</v>
      </c>
    </row>
    <row r="31" spans="1:16" x14ac:dyDescent="0.2">
      <c r="A31" s="61" t="s">
        <v>28</v>
      </c>
      <c r="B31" s="142">
        <f>VLOOKUP($A$2,'Table 7'!$A$5:$L$23,12,FALSE)</f>
        <v>525</v>
      </c>
      <c r="C31" s="142">
        <f>VLOOKUP($A$2,'Table 8'!$A$5:$L$23,12,FALSE)</f>
        <v>550</v>
      </c>
      <c r="D31" s="142">
        <f>VLOOKUP($A$2,'Table 9'!$A$5:$L$23,12,FALSE)</f>
        <v>550</v>
      </c>
      <c r="E31" s="142">
        <f>VLOOKUP($A$2,'Table 10'!$A$5:$L$23,12,FALSE)</f>
        <v>545</v>
      </c>
      <c r="F31" s="142">
        <f>VLOOKUP($A$2,'Table 11'!$A$5:$L$23,12,FALSE)</f>
        <v>550</v>
      </c>
      <c r="G31" s="142">
        <f>VLOOKUP($A$2,'Table 12'!$A$5:$L$23,12,FALSE)</f>
        <v>550</v>
      </c>
      <c r="H31" s="172">
        <f>VLOOKUP($A$2,'Table 13'!$A$5:$L$23,12,FALSE)</f>
        <v>550</v>
      </c>
      <c r="I31" s="140" t="s">
        <v>28</v>
      </c>
      <c r="J31" s="143">
        <f t="shared" si="2"/>
        <v>4.7619047619047672E-2</v>
      </c>
      <c r="K31" s="143">
        <f t="shared" si="2"/>
        <v>0</v>
      </c>
      <c r="L31" s="143">
        <f t="shared" si="2"/>
        <v>-9.0909090909090384E-3</v>
      </c>
      <c r="M31" s="143">
        <f t="shared" si="2"/>
        <v>9.1743119266054496E-3</v>
      </c>
      <c r="N31" s="143">
        <f t="shared" si="2"/>
        <v>0</v>
      </c>
      <c r="O31" s="143">
        <f>H31/G31-1</f>
        <v>0</v>
      </c>
      <c r="P31" s="169">
        <f t="shared" si="3"/>
        <v>4.7619047619047672E-2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550</v>
      </c>
      <c r="C50" s="52">
        <f>VLOOKUP($A$2,'Table 8'!$A$26:$L$44,3,FALSE)</f>
        <v>550</v>
      </c>
      <c r="D50" s="52">
        <f>VLOOKUP($A$2,'Table 9'!$A$26:$L$44,3,FALSE)</f>
        <v>550</v>
      </c>
      <c r="E50" s="52">
        <f>VLOOKUP($A$2,'Table 10'!$A$26:$L$44,3,FALSE)</f>
        <v>525</v>
      </c>
      <c r="F50" s="52">
        <f>VLOOKUP($A$2,'Table 11'!$A$26:$L$44,3,FALSE)</f>
        <v>550</v>
      </c>
      <c r="G50" s="52">
        <f>VLOOKUP($A$2,'Table 12'!$A$26:$L$44,3,FALSE)</f>
        <v>550</v>
      </c>
      <c r="H50" s="53">
        <f>VLOOKUP($A$2,'Table 13'!$A$26:$L$44,3,FALSE)</f>
        <v>550</v>
      </c>
      <c r="I50" s="140" t="s">
        <v>25</v>
      </c>
      <c r="J50" s="64">
        <f t="shared" ref="J50:N53" si="4">C50/B50-1</f>
        <v>0</v>
      </c>
      <c r="K50" s="64">
        <f t="shared" si="4"/>
        <v>0</v>
      </c>
      <c r="L50" s="64">
        <f t="shared" si="4"/>
        <v>-4.5454545454545414E-2</v>
      </c>
      <c r="M50" s="64">
        <f t="shared" si="4"/>
        <v>4.7619047619047672E-2</v>
      </c>
      <c r="N50" s="64">
        <f t="shared" si="4"/>
        <v>0</v>
      </c>
      <c r="O50" s="64">
        <f>H50/G50-1</f>
        <v>0</v>
      </c>
      <c r="P50" s="119">
        <f>H50/B50-1</f>
        <v>0</v>
      </c>
    </row>
    <row r="51" spans="1:16" x14ac:dyDescent="0.2">
      <c r="A51" s="61" t="s">
        <v>26</v>
      </c>
      <c r="B51" s="52">
        <f>VLOOKUP($A$2,'Table 7'!$A$26:$L$44,4,FALSE)</f>
        <v>595</v>
      </c>
      <c r="C51" s="52">
        <f>VLOOKUP($A$2,'Table 8'!$A$26:$L$44,4,FALSE)</f>
        <v>595</v>
      </c>
      <c r="D51" s="52">
        <f>VLOOKUP($A$2,'Table 9'!$A$26:$L$44,4,FALSE)</f>
        <v>595</v>
      </c>
      <c r="E51" s="52">
        <f>VLOOKUP($A$2,'Table 10'!$A$26:$L$44,4,FALSE)</f>
        <v>595</v>
      </c>
      <c r="F51" s="52">
        <f>VLOOKUP($A$2,'Table 11'!$A$26:$L$44,4,FALSE)</f>
        <v>600</v>
      </c>
      <c r="G51" s="52">
        <f>VLOOKUP($A$2,'Table 12'!$A$26:$L$44,4,FALSE)</f>
        <v>600</v>
      </c>
      <c r="H51" s="53">
        <f>VLOOKUP($A$2,'Table 13'!$A$26:$L$44,4,FALSE)</f>
        <v>625</v>
      </c>
      <c r="I51" s="140" t="s">
        <v>26</v>
      </c>
      <c r="J51" s="64">
        <f t="shared" si="4"/>
        <v>0</v>
      </c>
      <c r="K51" s="64">
        <f t="shared" si="4"/>
        <v>0</v>
      </c>
      <c r="L51" s="64">
        <f t="shared" si="4"/>
        <v>0</v>
      </c>
      <c r="M51" s="64">
        <f t="shared" si="4"/>
        <v>8.4033613445377853E-3</v>
      </c>
      <c r="N51" s="64">
        <f t="shared" si="4"/>
        <v>0</v>
      </c>
      <c r="O51" s="64">
        <f>H51/G51-1</f>
        <v>4.1666666666666741E-2</v>
      </c>
      <c r="P51" s="119">
        <f t="shared" ref="P51:P53" si="5">H51/B51-1</f>
        <v>5.0420168067226934E-2</v>
      </c>
    </row>
    <row r="52" spans="1:16" x14ac:dyDescent="0.2">
      <c r="A52" s="62" t="s">
        <v>27</v>
      </c>
      <c r="B52" s="52">
        <f>VLOOKUP($A$2,'Table 7'!$A$26:$L$44,5,FALSE)</f>
        <v>626.88</v>
      </c>
      <c r="C52" s="52">
        <f>VLOOKUP($A$2,'Table 8'!$A$26:$L$44,5,FALSE)</f>
        <v>618.54</v>
      </c>
      <c r="D52" s="52">
        <f>VLOOKUP($A$2,'Table 9'!$A$26:$L$44,5,FALSE)</f>
        <v>625.94000000000005</v>
      </c>
      <c r="E52" s="52">
        <f>VLOOKUP($A$2,'Table 10'!$A$26:$L$44,5,FALSE)</f>
        <v>615.73</v>
      </c>
      <c r="F52" s="52">
        <f>VLOOKUP($A$2,'Table 11'!$A$26:$L$44,5,FALSE)</f>
        <v>617.05999999999995</v>
      </c>
      <c r="G52" s="52">
        <f>VLOOKUP($A$2,'Table 12'!$A$26:$L$44,5,FALSE)</f>
        <v>634.01</v>
      </c>
      <c r="H52" s="53">
        <f>VLOOKUP($A$2,'Table 13'!$A$26:$L$44,5,FALSE)</f>
        <v>636.58000000000004</v>
      </c>
      <c r="I52" s="171" t="s">
        <v>27</v>
      </c>
      <c r="J52" s="64">
        <f t="shared" si="4"/>
        <v>-1.3303981623277283E-2</v>
      </c>
      <c r="K52" s="64">
        <f t="shared" si="4"/>
        <v>1.1963656352055096E-2</v>
      </c>
      <c r="L52" s="64">
        <f t="shared" si="4"/>
        <v>-1.6311467552800663E-2</v>
      </c>
      <c r="M52" s="64">
        <f t="shared" si="4"/>
        <v>2.1600376788526443E-3</v>
      </c>
      <c r="N52" s="64">
        <f t="shared" si="4"/>
        <v>2.7468965740770734E-2</v>
      </c>
      <c r="O52" s="64">
        <f>H52/G52-1</f>
        <v>4.05356382391453E-3</v>
      </c>
      <c r="P52" s="119">
        <f t="shared" si="5"/>
        <v>1.5473455844818851E-2</v>
      </c>
    </row>
    <row r="53" spans="1:16" x14ac:dyDescent="0.2">
      <c r="A53" s="61" t="s">
        <v>28</v>
      </c>
      <c r="B53" s="52">
        <f>VLOOKUP($A$2,'Table 7'!$A$26:$L$44,6,FALSE)</f>
        <v>675</v>
      </c>
      <c r="C53" s="52">
        <f>VLOOKUP($A$2,'Table 8'!$A$26:$L$44,6,FALSE)</f>
        <v>675</v>
      </c>
      <c r="D53" s="52">
        <f>VLOOKUP($A$2,'Table 9'!$A$26:$L$44,6,FALSE)</f>
        <v>695</v>
      </c>
      <c r="E53" s="52">
        <f>VLOOKUP($A$2,'Table 10'!$A$26:$L$44,6,FALSE)</f>
        <v>695</v>
      </c>
      <c r="F53" s="52">
        <f>VLOOKUP($A$2,'Table 11'!$A$26:$L$44,6,FALSE)</f>
        <v>670</v>
      </c>
      <c r="G53" s="52">
        <f>VLOOKUP($A$2,'Table 12'!$A$26:$L$44,6,FALSE)</f>
        <v>695</v>
      </c>
      <c r="H53" s="53">
        <f>VLOOKUP($A$2,'Table 13'!$A$26:$L$44,6,FALSE)</f>
        <v>695</v>
      </c>
      <c r="I53" s="140" t="s">
        <v>28</v>
      </c>
      <c r="J53" s="64">
        <f t="shared" si="4"/>
        <v>0</v>
      </c>
      <c r="K53" s="64">
        <f t="shared" si="4"/>
        <v>2.9629629629629672E-2</v>
      </c>
      <c r="L53" s="64">
        <f t="shared" si="4"/>
        <v>0</v>
      </c>
      <c r="M53" s="64">
        <f t="shared" si="4"/>
        <v>-3.5971223021582732E-2</v>
      </c>
      <c r="N53" s="64">
        <f t="shared" si="4"/>
        <v>3.7313432835820892E-2</v>
      </c>
      <c r="O53" s="64">
        <f>H53/G53-1</f>
        <v>0</v>
      </c>
      <c r="P53" s="119">
        <f t="shared" si="5"/>
        <v>2.9629629629629672E-2</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750</v>
      </c>
      <c r="C72" s="52">
        <f>VLOOKUP($A$2,'Table 8'!$A$26:$L$44,9,FALSE)</f>
        <v>750</v>
      </c>
      <c r="D72" s="52">
        <f>VLOOKUP($A$2,'Table 9'!$A$26:$L$44,9,FALSE)</f>
        <v>795</v>
      </c>
      <c r="E72" s="52">
        <f>VLOOKUP($A$2,'Table 10'!$A$26:$L$44,9,FALSE)</f>
        <v>750</v>
      </c>
      <c r="F72" s="52">
        <f>VLOOKUP($A$2,'Table 11'!$A$26:$L$44,9,FALSE)</f>
        <v>800</v>
      </c>
      <c r="G72" s="52">
        <f>VLOOKUP($A$2,'Table 12'!$A$26:$L$44,9,FALSE)</f>
        <v>825</v>
      </c>
      <c r="H72" s="53">
        <f>VLOOKUP($A$2,'Table 13'!$A$26:$L$44,9,FALSE)</f>
        <v>812.5</v>
      </c>
      <c r="I72" s="140" t="s">
        <v>25</v>
      </c>
      <c r="J72" s="64">
        <f t="shared" ref="J72:O75" si="6">C72/B72-1</f>
        <v>0</v>
      </c>
      <c r="K72" s="64">
        <f t="shared" si="6"/>
        <v>6.0000000000000053E-2</v>
      </c>
      <c r="L72" s="64">
        <f t="shared" si="6"/>
        <v>-5.6603773584905648E-2</v>
      </c>
      <c r="M72" s="64">
        <f t="shared" si="6"/>
        <v>6.6666666666666652E-2</v>
      </c>
      <c r="N72" s="64">
        <f t="shared" si="6"/>
        <v>3.125E-2</v>
      </c>
      <c r="O72" s="64">
        <f>H72/G72-1</f>
        <v>-1.5151515151515138E-2</v>
      </c>
      <c r="P72" s="119">
        <f>H72/B72-1</f>
        <v>8.3333333333333259E-2</v>
      </c>
    </row>
    <row r="73" spans="1:23" x14ac:dyDescent="0.2">
      <c r="A73" s="61" t="s">
        <v>26</v>
      </c>
      <c r="B73" s="52">
        <f>VLOOKUP($A$2,'Table 7'!$A$26:$L$44,10,FALSE)</f>
        <v>849.5</v>
      </c>
      <c r="C73" s="52">
        <f>VLOOKUP($A$2,'Table 8'!$A$26:$L$44,10,FALSE)</f>
        <v>850</v>
      </c>
      <c r="D73" s="52">
        <f>VLOOKUP($A$2,'Table 9'!$A$26:$L$44,10,FALSE)</f>
        <v>885</v>
      </c>
      <c r="E73" s="52">
        <f>VLOOKUP($A$2,'Table 10'!$A$26:$L$44,10,FALSE)</f>
        <v>847.5</v>
      </c>
      <c r="F73" s="52">
        <f>VLOOKUP($A$2,'Table 11'!$A$26:$L$44,10,FALSE)</f>
        <v>925</v>
      </c>
      <c r="G73" s="52">
        <f>VLOOKUP($A$2,'Table 12'!$A$26:$L$44,10,FALSE)</f>
        <v>970</v>
      </c>
      <c r="H73" s="53">
        <f>VLOOKUP($A$2,'Table 13'!$A$26:$L$44,10,FALSE)</f>
        <v>900</v>
      </c>
      <c r="I73" s="140" t="s">
        <v>26</v>
      </c>
      <c r="J73" s="64">
        <f t="shared" si="6"/>
        <v>5.8858151854024321E-4</v>
      </c>
      <c r="K73" s="64">
        <f t="shared" si="6"/>
        <v>4.117647058823537E-2</v>
      </c>
      <c r="L73" s="64">
        <f t="shared" si="6"/>
        <v>-4.2372881355932202E-2</v>
      </c>
      <c r="M73" s="64">
        <f t="shared" si="6"/>
        <v>9.1445427728613637E-2</v>
      </c>
      <c r="N73" s="64">
        <f t="shared" si="6"/>
        <v>4.8648648648648596E-2</v>
      </c>
      <c r="O73" s="64">
        <f t="shared" si="6"/>
        <v>-7.2164948453608213E-2</v>
      </c>
      <c r="P73" s="119">
        <f t="shared" ref="P73:P75" si="7">H73/B73-1</f>
        <v>5.9446733372572114E-2</v>
      </c>
      <c r="R73" s="136"/>
      <c r="S73" s="136"/>
      <c r="T73" s="136"/>
      <c r="U73" s="136"/>
      <c r="V73" s="136"/>
      <c r="W73" s="136"/>
    </row>
    <row r="74" spans="1:23" x14ac:dyDescent="0.2">
      <c r="A74" s="62" t="s">
        <v>27</v>
      </c>
      <c r="B74" s="52">
        <f>VLOOKUP($A$2,'Table 7'!$A$26:$L$44,11,FALSE)</f>
        <v>924.21</v>
      </c>
      <c r="C74" s="52">
        <f>VLOOKUP($A$2,'Table 8'!$A$26:$L$44,11,FALSE)</f>
        <v>925.78</v>
      </c>
      <c r="D74" s="52">
        <f>VLOOKUP($A$2,'Table 9'!$A$26:$L$44,11,FALSE)</f>
        <v>956.99</v>
      </c>
      <c r="E74" s="52">
        <f>VLOOKUP($A$2,'Table 10'!$A$26:$L$44,11,FALSE)</f>
        <v>893.4</v>
      </c>
      <c r="F74" s="52">
        <f>VLOOKUP($A$2,'Table 11'!$A$26:$L$44,11,FALSE)</f>
        <v>976.84</v>
      </c>
      <c r="G74" s="52">
        <f>VLOOKUP($A$2,'Table 12'!$A$26:$L$44,11,FALSE)</f>
        <v>1042.67</v>
      </c>
      <c r="H74" s="53">
        <f>VLOOKUP($A$2,'Table 13'!$A$26:$L$44,11,FALSE)</f>
        <v>1022.17</v>
      </c>
      <c r="I74" s="171" t="s">
        <v>27</v>
      </c>
      <c r="J74" s="64">
        <f t="shared" si="6"/>
        <v>1.6987481200159138E-3</v>
      </c>
      <c r="K74" s="64">
        <f t="shared" si="6"/>
        <v>3.3712113029013446E-2</v>
      </c>
      <c r="L74" s="64">
        <f t="shared" si="6"/>
        <v>-6.6447925265676777E-2</v>
      </c>
      <c r="M74" s="64">
        <f t="shared" si="6"/>
        <v>9.3396015222744655E-2</v>
      </c>
      <c r="N74" s="64">
        <f t="shared" si="6"/>
        <v>6.7390770238729081E-2</v>
      </c>
      <c r="O74" s="64">
        <f t="shared" si="6"/>
        <v>-1.9661062464634171E-2</v>
      </c>
      <c r="P74" s="119">
        <f t="shared" si="7"/>
        <v>0.10599322664762334</v>
      </c>
    </row>
    <row r="75" spans="1:23" x14ac:dyDescent="0.2">
      <c r="A75" s="61" t="s">
        <v>28</v>
      </c>
      <c r="B75" s="52">
        <f>VLOOKUP($A$2,'Table 7'!$A$26:$L$44,12,FALSE)</f>
        <v>900</v>
      </c>
      <c r="C75" s="52">
        <f>VLOOKUP($A$2,'Table 8'!$A$26:$L$44,12,FALSE)</f>
        <v>995</v>
      </c>
      <c r="D75" s="52">
        <f>VLOOKUP($A$2,'Table 9'!$A$26:$L$44,12,FALSE)</f>
        <v>995</v>
      </c>
      <c r="E75" s="52">
        <f>VLOOKUP($A$2,'Table 10'!$A$26:$L$44,12,FALSE)</f>
        <v>995</v>
      </c>
      <c r="F75" s="52">
        <f>VLOOKUP($A$2,'Table 11'!$A$26:$L$44,12,FALSE)</f>
        <v>1100</v>
      </c>
      <c r="G75" s="52">
        <f>VLOOKUP($A$2,'Table 12'!$A$26:$L$44,12,FALSE)</f>
        <v>1200</v>
      </c>
      <c r="H75" s="53">
        <f>VLOOKUP($A$2,'Table 13'!$A$26:$L$44,12,FALSE)</f>
        <v>1192.5</v>
      </c>
      <c r="I75" s="140" t="s">
        <v>28</v>
      </c>
      <c r="J75" s="64">
        <f t="shared" si="6"/>
        <v>0.10555555555555562</v>
      </c>
      <c r="K75" s="64">
        <f t="shared" si="6"/>
        <v>0</v>
      </c>
      <c r="L75" s="64">
        <f t="shared" si="6"/>
        <v>0</v>
      </c>
      <c r="M75" s="64">
        <f t="shared" si="6"/>
        <v>0.10552763819095468</v>
      </c>
      <c r="N75" s="64">
        <f t="shared" si="6"/>
        <v>9.0909090909090828E-2</v>
      </c>
      <c r="O75" s="64">
        <f t="shared" si="6"/>
        <v>-6.2499999999999778E-3</v>
      </c>
      <c r="P75" s="119">
        <f t="shared" si="7"/>
        <v>0.32499999999999996</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299</v>
      </c>
      <c r="C94" s="52">
        <f>VLOOKUP($A$2,'Table 8'!$A$47:$F$65,3,FALSE)</f>
        <v>252.5</v>
      </c>
      <c r="D94" s="52">
        <f>VLOOKUP($A$2,'Table 9'!$A$47:$F$65,3,FALSE)</f>
        <v>260</v>
      </c>
      <c r="E94" s="52">
        <f>VLOOKUP($A$2,'Table 10'!$A$47:$F$65,3,FALSE)</f>
        <v>260</v>
      </c>
      <c r="F94" s="52">
        <f>VLOOKUP($A$2,'Table 11'!$A$47:$F$65,3,FALSE)</f>
        <v>271.66000000000003</v>
      </c>
      <c r="G94" s="52">
        <f>VLOOKUP($A$2,'Table 12'!$A$47:$F$65,3,FALSE)</f>
        <v>275</v>
      </c>
      <c r="H94" s="53">
        <f>VLOOKUP($A$2,'Table 13'!$A$47:$F$65,3,FALSE)</f>
        <v>275</v>
      </c>
      <c r="I94" s="140" t="s">
        <v>25</v>
      </c>
      <c r="J94" s="64">
        <f t="shared" ref="J94:O97" si="8">C94/B94-1</f>
        <v>-0.15551839464882944</v>
      </c>
      <c r="K94" s="64">
        <f t="shared" si="8"/>
        <v>2.9702970297029729E-2</v>
      </c>
      <c r="L94" s="64">
        <f t="shared" si="8"/>
        <v>0</v>
      </c>
      <c r="M94" s="64">
        <f t="shared" si="8"/>
        <v>4.484615384615398E-2</v>
      </c>
      <c r="N94" s="64">
        <f t="shared" si="8"/>
        <v>1.2294780240005743E-2</v>
      </c>
      <c r="O94" s="64">
        <f>H94/G94-1</f>
        <v>0</v>
      </c>
      <c r="P94" s="119">
        <f>H94/B94-1</f>
        <v>-8.026755852842804E-2</v>
      </c>
    </row>
    <row r="95" spans="1:16" x14ac:dyDescent="0.2">
      <c r="A95" s="61" t="s">
        <v>26</v>
      </c>
      <c r="B95" s="52">
        <f>VLOOKUP($A$2,'Table 7'!$A$47:$F$65,4,FALSE)</f>
        <v>300</v>
      </c>
      <c r="C95" s="52">
        <f>VLOOKUP($A$2,'Table 8'!$A$47:$F$65,4,FALSE)</f>
        <v>285</v>
      </c>
      <c r="D95" s="52">
        <f>VLOOKUP($A$2,'Table 9'!$A$47:$F$65,4,FALSE)</f>
        <v>300</v>
      </c>
      <c r="E95" s="52">
        <f>VLOOKUP($A$2,'Table 10'!$A$47:$F$65,4,FALSE)</f>
        <v>300</v>
      </c>
      <c r="F95" s="52">
        <f>VLOOKUP($A$2,'Table 11'!$A$47:$F$65,4,FALSE)</f>
        <v>300</v>
      </c>
      <c r="G95" s="52">
        <f>VLOOKUP($A$2,'Table 12'!$A$47:$F$65,4,FALSE)</f>
        <v>325</v>
      </c>
      <c r="H95" s="53">
        <f>VLOOKUP($A$2,'Table 13'!$A$47:$F$65,4,FALSE)</f>
        <v>309.68</v>
      </c>
      <c r="I95" s="140" t="s">
        <v>26</v>
      </c>
      <c r="J95" s="64">
        <f t="shared" si="8"/>
        <v>-5.0000000000000044E-2</v>
      </c>
      <c r="K95" s="64">
        <f t="shared" si="8"/>
        <v>5.2631578947368363E-2</v>
      </c>
      <c r="L95" s="64">
        <f t="shared" si="8"/>
        <v>0</v>
      </c>
      <c r="M95" s="64">
        <f t="shared" si="8"/>
        <v>0</v>
      </c>
      <c r="N95" s="64">
        <f t="shared" si="8"/>
        <v>8.3333333333333259E-2</v>
      </c>
      <c r="O95" s="64">
        <f t="shared" si="8"/>
        <v>-4.7138461538461462E-2</v>
      </c>
      <c r="P95" s="119">
        <f t="shared" ref="P95:P97" si="9">H95/B95-1</f>
        <v>3.2266666666666666E-2</v>
      </c>
    </row>
    <row r="96" spans="1:16" x14ac:dyDescent="0.2">
      <c r="A96" s="62" t="s">
        <v>27</v>
      </c>
      <c r="B96" s="52">
        <f>VLOOKUP($A$2,'Table 7'!$A$47:$F$65,5,FALSE)</f>
        <v>309.07</v>
      </c>
      <c r="C96" s="52">
        <f>VLOOKUP($A$2,'Table 8'!$A$47:$F$65,5,FALSE)</f>
        <v>290.62</v>
      </c>
      <c r="D96" s="52">
        <f>VLOOKUP($A$2,'Table 9'!$A$47:$F$65,5,FALSE)</f>
        <v>304</v>
      </c>
      <c r="E96" s="52">
        <f>VLOOKUP($A$2,'Table 10'!$A$47:$F$65,5,FALSE)</f>
        <v>292.51</v>
      </c>
      <c r="F96" s="52">
        <f>VLOOKUP($A$2,'Table 11'!$A$47:$F$65,5,FALSE)</f>
        <v>302.57</v>
      </c>
      <c r="G96" s="52">
        <f>VLOOKUP($A$2,'Table 12'!$A$47:$F$65,5,FALSE)</f>
        <v>325.39</v>
      </c>
      <c r="H96" s="53">
        <f>VLOOKUP($A$2,'Table 13'!$A$47:$F$65,5,FALSE)</f>
        <v>315.10000000000002</v>
      </c>
      <c r="I96" s="171" t="s">
        <v>27</v>
      </c>
      <c r="J96" s="64">
        <f t="shared" si="8"/>
        <v>-5.9695214676286912E-2</v>
      </c>
      <c r="K96" s="64">
        <f t="shared" si="8"/>
        <v>4.6039501754868928E-2</v>
      </c>
      <c r="L96" s="64">
        <f t="shared" si="8"/>
        <v>-3.7796052631578925E-2</v>
      </c>
      <c r="M96" s="64">
        <f t="shared" si="8"/>
        <v>3.4391986598748758E-2</v>
      </c>
      <c r="N96" s="64">
        <f t="shared" si="8"/>
        <v>7.5420563836467558E-2</v>
      </c>
      <c r="O96" s="64">
        <f t="shared" si="8"/>
        <v>-3.1623590153354364E-2</v>
      </c>
      <c r="P96" s="119">
        <f t="shared" si="9"/>
        <v>1.9510143333225649E-2</v>
      </c>
    </row>
    <row r="97" spans="1:16" x14ac:dyDescent="0.2">
      <c r="A97" s="61" t="s">
        <v>28</v>
      </c>
      <c r="B97" s="52">
        <f>VLOOKUP($A$2,'Table 7'!$A$47:$F$65,6,FALSE)</f>
        <v>320.67</v>
      </c>
      <c r="C97" s="52">
        <f>VLOOKUP($A$2,'Table 8'!$A$47:$F$65,6,FALSE)</f>
        <v>303</v>
      </c>
      <c r="D97" s="52">
        <f>VLOOKUP($A$2,'Table 9'!$A$47:$F$65,6,FALSE)</f>
        <v>320</v>
      </c>
      <c r="E97" s="52">
        <f>VLOOKUP($A$2,'Table 10'!$A$47:$F$65,6,FALSE)</f>
        <v>317.5</v>
      </c>
      <c r="F97" s="52">
        <f>VLOOKUP($A$2,'Table 11'!$A$47:$F$65,6,FALSE)</f>
        <v>325</v>
      </c>
      <c r="G97" s="52">
        <f>VLOOKUP($A$2,'Table 12'!$A$47:$F$65,6,FALSE)</f>
        <v>359.52</v>
      </c>
      <c r="H97" s="53">
        <f>VLOOKUP($A$2,'Table 13'!$A$47:$F$65,6,FALSE)</f>
        <v>350</v>
      </c>
      <c r="I97" s="140" t="s">
        <v>28</v>
      </c>
      <c r="J97" s="64">
        <f t="shared" si="8"/>
        <v>-5.510337730377024E-2</v>
      </c>
      <c r="K97" s="64">
        <f t="shared" si="8"/>
        <v>5.6105610561056007E-2</v>
      </c>
      <c r="L97" s="64">
        <f t="shared" si="8"/>
        <v>-7.8125E-3</v>
      </c>
      <c r="M97" s="64">
        <f t="shared" si="8"/>
        <v>2.3622047244094446E-2</v>
      </c>
      <c r="N97" s="64">
        <f t="shared" si="8"/>
        <v>0.1062153846153846</v>
      </c>
      <c r="O97" s="64">
        <f t="shared" si="8"/>
        <v>-2.6479750778816147E-2</v>
      </c>
      <c r="P97" s="119">
        <f t="shared" si="9"/>
        <v>9.14647456887141E-2</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309.07</v>
      </c>
      <c r="C118" s="52">
        <f t="shared" si="10"/>
        <v>290.62</v>
      </c>
      <c r="D118" s="52">
        <f t="shared" si="10"/>
        <v>304</v>
      </c>
      <c r="E118" s="52">
        <f t="shared" si="10"/>
        <v>292.51</v>
      </c>
      <c r="F118" s="52">
        <f t="shared" si="10"/>
        <v>302.57</v>
      </c>
      <c r="G118" s="52">
        <f t="shared" si="10"/>
        <v>325.39</v>
      </c>
      <c r="H118" s="52">
        <f t="shared" si="10"/>
        <v>315.10000000000002</v>
      </c>
      <c r="I118" s="16" t="s">
        <v>57</v>
      </c>
      <c r="J118" s="52">
        <f t="shared" ref="J118:N118" si="11">B95</f>
        <v>300</v>
      </c>
      <c r="K118" s="52">
        <f t="shared" si="11"/>
        <v>285</v>
      </c>
      <c r="L118" s="52">
        <f t="shared" si="11"/>
        <v>300</v>
      </c>
      <c r="M118" s="52">
        <f t="shared" si="11"/>
        <v>300</v>
      </c>
      <c r="N118" s="52">
        <f t="shared" si="11"/>
        <v>300</v>
      </c>
      <c r="O118" s="52">
        <f>G95</f>
        <v>325</v>
      </c>
      <c r="P118" s="53">
        <f>H95</f>
        <v>309.68</v>
      </c>
    </row>
    <row r="119" spans="1:16" x14ac:dyDescent="0.2">
      <c r="A119" s="13" t="s">
        <v>53</v>
      </c>
      <c r="B119" s="52">
        <f t="shared" ref="B119:H119" si="12">B8</f>
        <v>382.47</v>
      </c>
      <c r="C119" s="52">
        <f t="shared" si="12"/>
        <v>384.89</v>
      </c>
      <c r="D119" s="52">
        <f t="shared" si="12"/>
        <v>379</v>
      </c>
      <c r="E119" s="52">
        <f t="shared" si="12"/>
        <v>375.26</v>
      </c>
      <c r="F119" s="52">
        <f t="shared" si="12"/>
        <v>379.54</v>
      </c>
      <c r="G119" s="52">
        <f t="shared" si="12"/>
        <v>384.36</v>
      </c>
      <c r="H119" s="52">
        <f t="shared" si="12"/>
        <v>381</v>
      </c>
      <c r="I119" s="16" t="s">
        <v>53</v>
      </c>
      <c r="J119" s="52">
        <f t="shared" ref="J119:N119" si="13">B7</f>
        <v>375</v>
      </c>
      <c r="K119" s="52">
        <f t="shared" si="13"/>
        <v>375</v>
      </c>
      <c r="L119" s="52">
        <f t="shared" si="13"/>
        <v>375</v>
      </c>
      <c r="M119" s="52">
        <f t="shared" si="13"/>
        <v>375</v>
      </c>
      <c r="N119" s="52">
        <f t="shared" si="13"/>
        <v>375</v>
      </c>
      <c r="O119" s="52">
        <f>G7</f>
        <v>380</v>
      </c>
      <c r="P119" s="53">
        <f>H7</f>
        <v>375</v>
      </c>
    </row>
    <row r="120" spans="1:16" x14ac:dyDescent="0.2">
      <c r="A120" s="13" t="s">
        <v>54</v>
      </c>
      <c r="B120" s="52">
        <f t="shared" ref="B120:H120" si="14">B30</f>
        <v>480.55</v>
      </c>
      <c r="C120" s="52">
        <f t="shared" si="14"/>
        <v>492.1</v>
      </c>
      <c r="D120" s="52">
        <f t="shared" si="14"/>
        <v>485.26</v>
      </c>
      <c r="E120" s="52">
        <f t="shared" si="14"/>
        <v>490.7</v>
      </c>
      <c r="F120" s="52">
        <f t="shared" si="14"/>
        <v>494.06</v>
      </c>
      <c r="G120" s="52">
        <f t="shared" si="14"/>
        <v>497.05</v>
      </c>
      <c r="H120" s="52">
        <f t="shared" si="14"/>
        <v>500.05</v>
      </c>
      <c r="I120" s="16" t="s">
        <v>54</v>
      </c>
      <c r="J120" s="52">
        <f t="shared" ref="J120:N120" si="15">B29</f>
        <v>460</v>
      </c>
      <c r="K120" s="52">
        <f t="shared" si="15"/>
        <v>475</v>
      </c>
      <c r="L120" s="52">
        <f t="shared" si="15"/>
        <v>475</v>
      </c>
      <c r="M120" s="52">
        <f t="shared" si="15"/>
        <v>475</v>
      </c>
      <c r="N120" s="52">
        <f t="shared" si="15"/>
        <v>475</v>
      </c>
      <c r="O120" s="52">
        <f>G29</f>
        <v>475</v>
      </c>
      <c r="P120" s="53">
        <f>H29</f>
        <v>475</v>
      </c>
    </row>
    <row r="121" spans="1:16" x14ac:dyDescent="0.2">
      <c r="A121" s="13" t="s">
        <v>55</v>
      </c>
      <c r="B121" s="52">
        <f t="shared" ref="B121:H121" si="16">B52</f>
        <v>626.88</v>
      </c>
      <c r="C121" s="52">
        <f t="shared" si="16"/>
        <v>618.54</v>
      </c>
      <c r="D121" s="52">
        <f t="shared" si="16"/>
        <v>625.94000000000005</v>
      </c>
      <c r="E121" s="52">
        <f t="shared" si="16"/>
        <v>615.73</v>
      </c>
      <c r="F121" s="52">
        <f t="shared" si="16"/>
        <v>617.05999999999995</v>
      </c>
      <c r="G121" s="52">
        <f t="shared" si="16"/>
        <v>634.01</v>
      </c>
      <c r="H121" s="52">
        <f t="shared" si="16"/>
        <v>636.58000000000004</v>
      </c>
      <c r="I121" s="16" t="s">
        <v>55</v>
      </c>
      <c r="J121" s="52">
        <f t="shared" ref="J121:N121" si="17">B51</f>
        <v>595</v>
      </c>
      <c r="K121" s="52">
        <f t="shared" si="17"/>
        <v>595</v>
      </c>
      <c r="L121" s="52">
        <f t="shared" si="17"/>
        <v>595</v>
      </c>
      <c r="M121" s="52">
        <f t="shared" si="17"/>
        <v>595</v>
      </c>
      <c r="N121" s="52">
        <f t="shared" si="17"/>
        <v>600</v>
      </c>
      <c r="O121" s="52">
        <f>G51</f>
        <v>600</v>
      </c>
      <c r="P121" s="53">
        <f>H51</f>
        <v>625</v>
      </c>
    </row>
    <row r="122" spans="1:16" x14ac:dyDescent="0.2">
      <c r="A122" s="13" t="s">
        <v>56</v>
      </c>
      <c r="B122" s="52">
        <f t="shared" ref="B122:H122" si="18">B74</f>
        <v>924.21</v>
      </c>
      <c r="C122" s="52">
        <f t="shared" si="18"/>
        <v>925.78</v>
      </c>
      <c r="D122" s="52">
        <f t="shared" si="18"/>
        <v>956.99</v>
      </c>
      <c r="E122" s="52">
        <f t="shared" si="18"/>
        <v>893.4</v>
      </c>
      <c r="F122" s="52">
        <f t="shared" si="18"/>
        <v>976.84</v>
      </c>
      <c r="G122" s="52">
        <f t="shared" si="18"/>
        <v>1042.67</v>
      </c>
      <c r="H122" s="52">
        <f t="shared" si="18"/>
        <v>1022.17</v>
      </c>
      <c r="I122" s="16" t="s">
        <v>56</v>
      </c>
      <c r="J122" s="52">
        <f t="shared" ref="J122:N122" si="19">B73</f>
        <v>849.5</v>
      </c>
      <c r="K122" s="52">
        <f t="shared" si="19"/>
        <v>850</v>
      </c>
      <c r="L122" s="52">
        <f t="shared" si="19"/>
        <v>885</v>
      </c>
      <c r="M122" s="52">
        <f t="shared" si="19"/>
        <v>847.5</v>
      </c>
      <c r="N122" s="52">
        <f t="shared" si="19"/>
        <v>925</v>
      </c>
      <c r="O122" s="52">
        <f>G73</f>
        <v>970</v>
      </c>
      <c r="P122" s="53">
        <f>H73</f>
        <v>900</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302</v>
      </c>
      <c r="C142" s="52">
        <f>VLOOKUP($A$2,'Table 8'!$A$5:$L$23,2,FALSE)</f>
        <v>272</v>
      </c>
      <c r="D142" s="52">
        <f>VLOOKUP($A$2,'Table 9'!$A$5:$L$23,2,FALSE)</f>
        <v>246</v>
      </c>
      <c r="E142" s="52">
        <f>VLOOKUP($A$2,'Table 10'!$A$5:$L$23,2,FALSE)</f>
        <v>245</v>
      </c>
      <c r="F142" s="52">
        <f>VLOOKUP($A$2,'Table 11'!$A$5:$L$23,2,FALSE)</f>
        <v>188</v>
      </c>
      <c r="G142" s="52">
        <f>VLOOKUP($A$2,'Table 12'!$A$5:$L$23,2,FALSE)</f>
        <v>192</v>
      </c>
      <c r="H142" s="52">
        <f>VLOOKUP($A$2,'Table 13'!$A$5:$L$23,2,FALSE)</f>
        <v>223</v>
      </c>
      <c r="I142" s="16" t="s">
        <v>53</v>
      </c>
      <c r="J142" s="72">
        <f>B142/SUM(B$142:B$146)</f>
        <v>0.21016005567153792</v>
      </c>
      <c r="K142" s="72">
        <f t="shared" ref="K142:N146" si="20">C142/SUM(C$142:C$146)</f>
        <v>0.18230563002680966</v>
      </c>
      <c r="L142" s="72">
        <f t="shared" si="20"/>
        <v>0.1800878477306003</v>
      </c>
      <c r="M142" s="72">
        <f t="shared" si="20"/>
        <v>0.20065520065520065</v>
      </c>
      <c r="N142" s="72">
        <f t="shared" si="20"/>
        <v>0.18762475049900199</v>
      </c>
      <c r="O142" s="72">
        <f t="shared" ref="O142:P146" si="21">G142/SUM(G$142:G$146)</f>
        <v>0.1914257228315055</v>
      </c>
      <c r="P142" s="174">
        <f t="shared" si="21"/>
        <v>0.21504339440694312</v>
      </c>
    </row>
    <row r="143" spans="1:16" x14ac:dyDescent="0.2">
      <c r="A143" s="13" t="s">
        <v>54</v>
      </c>
      <c r="B143" s="52">
        <f>VLOOKUP($A$2,'Table 7'!$A$5:$L$23,8,FALSE)</f>
        <v>665</v>
      </c>
      <c r="C143" s="52">
        <f>VLOOKUP($A$2,'Table 8'!$A$5:$L$23,8,FALSE)</f>
        <v>657</v>
      </c>
      <c r="D143" s="52">
        <f>VLOOKUP($A$2,'Table 9'!$A$5:$L$23,8,FALSE)</f>
        <v>597</v>
      </c>
      <c r="E143" s="52">
        <f>VLOOKUP($A$2,'Table 10'!$A$5:$L$23,8,FALSE)</f>
        <v>565</v>
      </c>
      <c r="F143" s="52">
        <f>VLOOKUP($A$2,'Table 11'!$A$5:$L$23,8,FALSE)</f>
        <v>468</v>
      </c>
      <c r="G143" s="52">
        <f>VLOOKUP($A$2,'Table 12'!$A$5:$L$23,8,FALSE)</f>
        <v>503</v>
      </c>
      <c r="H143" s="52">
        <f>VLOOKUP($A$2,'Table 13'!$A$5:$L$23,8,FALSE)</f>
        <v>489</v>
      </c>
      <c r="I143" s="16" t="s">
        <v>54</v>
      </c>
      <c r="J143" s="72">
        <f>B143/SUM(B$142:B$146)</f>
        <v>0.4627696590118302</v>
      </c>
      <c r="K143" s="72">
        <f t="shared" si="20"/>
        <v>0.44034852546916892</v>
      </c>
      <c r="L143" s="72">
        <f t="shared" si="20"/>
        <v>0.43704245973645683</v>
      </c>
      <c r="M143" s="72">
        <f t="shared" si="20"/>
        <v>0.46273546273546273</v>
      </c>
      <c r="N143" s="72">
        <f t="shared" si="20"/>
        <v>0.46706586826347307</v>
      </c>
      <c r="O143" s="72">
        <f t="shared" si="21"/>
        <v>0.50149551345962118</v>
      </c>
      <c r="P143" s="174">
        <f t="shared" si="21"/>
        <v>0.47155255544840885</v>
      </c>
    </row>
    <row r="144" spans="1:16" x14ac:dyDescent="0.2">
      <c r="A144" s="13" t="s">
        <v>55</v>
      </c>
      <c r="B144" s="52">
        <f>VLOOKUP($A$2,'Table 7'!$A$26:$L$44,2,FALSE)</f>
        <v>279</v>
      </c>
      <c r="C144" s="52">
        <f>VLOOKUP($A$2,'Table 8'!$A$26:$L$44,2,FALSE)</f>
        <v>374</v>
      </c>
      <c r="D144" s="52">
        <f>VLOOKUP($A$2,'Table 9'!$A$26:$L$44,2,FALSE)</f>
        <v>299</v>
      </c>
      <c r="E144" s="52">
        <f>VLOOKUP($A$2,'Table 10'!$A$26:$L$44,2,FALSE)</f>
        <v>251</v>
      </c>
      <c r="F144" s="52">
        <f>VLOOKUP($A$2,'Table 11'!$A$26:$L$44,2,FALSE)</f>
        <v>202</v>
      </c>
      <c r="G144" s="52">
        <f>VLOOKUP($A$2,'Table 12'!$A$26:$L$44,2,FALSE)</f>
        <v>181</v>
      </c>
      <c r="H144" s="52">
        <f>VLOOKUP($A$2,'Table 13'!$A$26:$L$44,2,FALSE)</f>
        <v>199</v>
      </c>
      <c r="I144" s="16" t="s">
        <v>55</v>
      </c>
      <c r="J144" s="72">
        <f>B144/SUM(B$142:B$146)</f>
        <v>0.19415448851774531</v>
      </c>
      <c r="K144" s="72">
        <f t="shared" si="20"/>
        <v>0.25067024128686327</v>
      </c>
      <c r="L144" s="72">
        <f t="shared" si="20"/>
        <v>0.21888726207906295</v>
      </c>
      <c r="M144" s="72">
        <f t="shared" si="20"/>
        <v>0.20556920556920558</v>
      </c>
      <c r="N144" s="72">
        <f t="shared" si="20"/>
        <v>0.20159680638722555</v>
      </c>
      <c r="O144" s="72">
        <f t="shared" si="21"/>
        <v>0.18045862412761715</v>
      </c>
      <c r="P144" s="174">
        <f t="shared" si="21"/>
        <v>0.1918997107039537</v>
      </c>
    </row>
    <row r="145" spans="1:16" x14ac:dyDescent="0.2">
      <c r="A145" s="13" t="s">
        <v>56</v>
      </c>
      <c r="B145" s="52">
        <f>VLOOKUP($A$2,'Table 7'!$A$26:$L$44,8,FALSE)</f>
        <v>144</v>
      </c>
      <c r="C145" s="52">
        <f>VLOOKUP($A$2,'Table 8'!$A$26:$L$44,8,FALSE)</f>
        <v>121</v>
      </c>
      <c r="D145" s="52">
        <f>VLOOKUP($A$2,'Table 9'!$A$26:$L$44,8,FALSE)</f>
        <v>158</v>
      </c>
      <c r="E145" s="52">
        <f>VLOOKUP($A$2,'Table 10'!$A$26:$L$44,8,FALSE)</f>
        <v>92</v>
      </c>
      <c r="F145" s="52">
        <f>VLOOKUP($A$2,'Table 11'!$A$26:$L$44,8,FALSE)</f>
        <v>70</v>
      </c>
      <c r="G145" s="52">
        <f>VLOOKUP($A$2,'Table 12'!$A$26:$L$44,8,FALSE)</f>
        <v>60</v>
      </c>
      <c r="H145" s="52">
        <f>VLOOKUP($A$2,'Table 13'!$A$26:$L$44,8,FALSE)</f>
        <v>60</v>
      </c>
      <c r="I145" s="16" t="s">
        <v>56</v>
      </c>
      <c r="J145" s="72">
        <f>B145/SUM(B$142:B$146)</f>
        <v>0.10020876826722339</v>
      </c>
      <c r="K145" s="72">
        <f t="shared" si="20"/>
        <v>8.1099195710455763E-2</v>
      </c>
      <c r="L145" s="72">
        <f t="shared" si="20"/>
        <v>0.11566617862371889</v>
      </c>
      <c r="M145" s="72">
        <f t="shared" si="20"/>
        <v>7.5348075348075347E-2</v>
      </c>
      <c r="N145" s="72">
        <f t="shared" si="20"/>
        <v>6.9860279441117765E-2</v>
      </c>
      <c r="O145" s="72">
        <f t="shared" si="21"/>
        <v>5.9820538384845461E-2</v>
      </c>
      <c r="P145" s="174">
        <f t="shared" si="21"/>
        <v>5.7859209257473482E-2</v>
      </c>
    </row>
    <row r="146" spans="1:16" x14ac:dyDescent="0.2">
      <c r="A146" s="13" t="s">
        <v>57</v>
      </c>
      <c r="B146" s="52">
        <f>VLOOKUP($A$2,'Table 7'!$A$47:$L$65,2,FALSE)</f>
        <v>47</v>
      </c>
      <c r="C146" s="52">
        <f>VLOOKUP($A$2,'Table 8'!$A$47:$L$65,2,FALSE)</f>
        <v>68</v>
      </c>
      <c r="D146" s="52">
        <f>VLOOKUP($A$2,'Table 9'!$A$47:$L$65,2,FALSE)</f>
        <v>66</v>
      </c>
      <c r="E146" s="52">
        <f>VLOOKUP($A$2,'Table 10'!$A$47:$L$65,2,FALSE)</f>
        <v>68</v>
      </c>
      <c r="F146" s="52">
        <f>VLOOKUP($A$2,'Table 11'!$A$47:$L$65,2,FALSE)</f>
        <v>74</v>
      </c>
      <c r="G146" s="52">
        <f>VLOOKUP($A$2,'Table 12'!$A$47:$L$65,2,FALSE)</f>
        <v>67</v>
      </c>
      <c r="H146" s="52">
        <f>VLOOKUP($A$2,'Table 13'!$A$47:$L$65,2,FALSE)</f>
        <v>66</v>
      </c>
      <c r="I146" s="16" t="s">
        <v>57</v>
      </c>
      <c r="J146" s="72">
        <f>B146/SUM(B$142:B$146)</f>
        <v>3.2707028531663185E-2</v>
      </c>
      <c r="K146" s="72">
        <f t="shared" si="20"/>
        <v>4.5576407506702415E-2</v>
      </c>
      <c r="L146" s="72">
        <f t="shared" si="20"/>
        <v>4.8316251830161056E-2</v>
      </c>
      <c r="M146" s="72">
        <f t="shared" si="20"/>
        <v>5.5692055692055695E-2</v>
      </c>
      <c r="N146" s="72">
        <f t="shared" si="20"/>
        <v>7.3852295409181631E-2</v>
      </c>
      <c r="O146" s="72">
        <f t="shared" si="21"/>
        <v>6.6799601196410763E-2</v>
      </c>
      <c r="P146" s="174">
        <f t="shared" si="21"/>
        <v>6.3645130183220835E-2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53602"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53603"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53604"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53605"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A1:W162"/>
  <sheetViews>
    <sheetView zoomScaleNormal="100" workbookViewId="0">
      <selection activeCell="R74" sqref="R74"/>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21</v>
      </c>
      <c r="B2" s="281"/>
      <c r="C2" s="282"/>
      <c r="D2" s="184"/>
      <c r="E2" s="185"/>
      <c r="F2" s="185"/>
      <c r="G2" s="185"/>
      <c r="H2" s="185"/>
      <c r="I2" s="187">
        <f>ROUND(MIN(J6:P9,J28:P31,J50:P53,J72:P75,J94:P97)-0.01,2)</f>
        <v>-0.09</v>
      </c>
      <c r="J2" s="188">
        <f>ROUND(MAX(J6:P9,J28:P31,J50:P53,J72:P75,J94:P97)+0.01,2)</f>
        <v>0.19</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370</v>
      </c>
      <c r="C6" s="142">
        <f>VLOOKUP($A$2,'Table 8'!$A$5:$L$23,3,FALSE)</f>
        <v>350</v>
      </c>
      <c r="D6" s="142">
        <f>VLOOKUP($A$2,'Table 9'!$A$5:$L$23,3,FALSE)</f>
        <v>357.5</v>
      </c>
      <c r="E6" s="142">
        <f>VLOOKUP($A$2,'Table 10'!$A$5:$L$23,3,FALSE)</f>
        <v>375</v>
      </c>
      <c r="F6" s="142">
        <f>VLOOKUP($A$2,'Table 11'!$A$5:$L$23,3,FALSE)</f>
        <v>360</v>
      </c>
      <c r="G6" s="142">
        <f>VLOOKUP($A$2,'Table 12'!$A$5:$L$23,3,FALSE)</f>
        <v>360</v>
      </c>
      <c r="H6" s="142">
        <f>VLOOKUP($A$2,'Table 13'!$A$5:$L$23,3,FALSE)</f>
        <v>360</v>
      </c>
      <c r="I6" s="61" t="s">
        <v>25</v>
      </c>
      <c r="J6" s="143">
        <f t="shared" ref="J6:O9" si="0">C6/B6-1</f>
        <v>-5.4054054054054057E-2</v>
      </c>
      <c r="K6" s="143">
        <f t="shared" si="0"/>
        <v>2.1428571428571352E-2</v>
      </c>
      <c r="L6" s="143">
        <f t="shared" si="0"/>
        <v>4.8951048951048959E-2</v>
      </c>
      <c r="M6" s="143">
        <f t="shared" si="0"/>
        <v>-4.0000000000000036E-2</v>
      </c>
      <c r="N6" s="143">
        <f t="shared" si="0"/>
        <v>0</v>
      </c>
      <c r="O6" s="143">
        <f>H6/G6-1</f>
        <v>0</v>
      </c>
      <c r="P6" s="169">
        <f>H6/B6-1</f>
        <v>-2.7027027027026973E-2</v>
      </c>
    </row>
    <row r="7" spans="1:16" x14ac:dyDescent="0.2">
      <c r="A7" s="61" t="s">
        <v>26</v>
      </c>
      <c r="B7" s="142">
        <f>VLOOKUP($A$2,'Table 7'!$A$5:$L$23,4,FALSE)</f>
        <v>395</v>
      </c>
      <c r="C7" s="142">
        <f>VLOOKUP($A$2,'Table 8'!$A$5:$L$23,4,FALSE)</f>
        <v>395</v>
      </c>
      <c r="D7" s="142">
        <f>VLOOKUP($A$2,'Table 9'!$A$5:$L$23,4,FALSE)</f>
        <v>395</v>
      </c>
      <c r="E7" s="142">
        <f>VLOOKUP($A$2,'Table 10'!$A$5:$L$23,4,FALSE)</f>
        <v>395</v>
      </c>
      <c r="F7" s="142">
        <f>VLOOKUP($A$2,'Table 11'!$A$5:$L$23,4,FALSE)</f>
        <v>395</v>
      </c>
      <c r="G7" s="142">
        <f>VLOOKUP($A$2,'Table 12'!$A$5:$L$23,4,FALSE)</f>
        <v>395</v>
      </c>
      <c r="H7" s="142">
        <f>VLOOKUP($A$2,'Table 13'!$A$5:$L$23,4,FALSE)</f>
        <v>395</v>
      </c>
      <c r="I7" s="61" t="s">
        <v>26</v>
      </c>
      <c r="J7" s="143">
        <f t="shared" si="0"/>
        <v>0</v>
      </c>
      <c r="K7" s="143">
        <f t="shared" si="0"/>
        <v>0</v>
      </c>
      <c r="L7" s="143">
        <f t="shared" si="0"/>
        <v>0</v>
      </c>
      <c r="M7" s="143">
        <f t="shared" si="0"/>
        <v>0</v>
      </c>
      <c r="N7" s="143">
        <f t="shared" si="0"/>
        <v>0</v>
      </c>
      <c r="O7" s="143">
        <f t="shared" si="0"/>
        <v>0</v>
      </c>
      <c r="P7" s="169">
        <f t="shared" ref="P7:P9" si="1">H7/B7-1</f>
        <v>0</v>
      </c>
    </row>
    <row r="8" spans="1:16" x14ac:dyDescent="0.2">
      <c r="A8" s="62" t="s">
        <v>27</v>
      </c>
      <c r="B8" s="142">
        <f>VLOOKUP($A$2,'Table 7'!$A$5:$L$23,5,FALSE)</f>
        <v>396.84</v>
      </c>
      <c r="C8" s="142">
        <f>VLOOKUP($A$2,'Table 8'!$A$5:$L$23,5,FALSE)</f>
        <v>390.11</v>
      </c>
      <c r="D8" s="142">
        <f>VLOOKUP($A$2,'Table 9'!$A$5:$L$23,5,FALSE)</f>
        <v>399.03</v>
      </c>
      <c r="E8" s="142">
        <f>VLOOKUP($A$2,'Table 10'!$A$5:$L$23,5,FALSE)</f>
        <v>392.2</v>
      </c>
      <c r="F8" s="142">
        <f>VLOOKUP($A$2,'Table 11'!$A$5:$L$23,5,FALSE)</f>
        <v>390</v>
      </c>
      <c r="G8" s="142">
        <f>VLOOKUP($A$2,'Table 12'!$A$5:$L$23,5,FALSE)</f>
        <v>390.14</v>
      </c>
      <c r="H8" s="142">
        <f>VLOOKUP($A$2,'Table 13'!$A$5:$L$23,5,FALSE)</f>
        <v>400.42</v>
      </c>
      <c r="I8" s="62" t="s">
        <v>27</v>
      </c>
      <c r="J8" s="143">
        <f t="shared" si="0"/>
        <v>-1.6958975909686425E-2</v>
      </c>
      <c r="K8" s="143">
        <f t="shared" si="0"/>
        <v>2.2865345671733595E-2</v>
      </c>
      <c r="L8" s="143">
        <f t="shared" si="0"/>
        <v>-1.7116507530762104E-2</v>
      </c>
      <c r="M8" s="143">
        <f t="shared" si="0"/>
        <v>-5.6093829678734997E-3</v>
      </c>
      <c r="N8" s="143">
        <f t="shared" si="0"/>
        <v>3.5897435897425112E-4</v>
      </c>
      <c r="O8" s="143">
        <f t="shared" si="0"/>
        <v>2.6349515558517611E-2</v>
      </c>
      <c r="P8" s="169">
        <f t="shared" si="1"/>
        <v>9.0212680173371584E-3</v>
      </c>
    </row>
    <row r="9" spans="1:16" x14ac:dyDescent="0.2">
      <c r="A9" s="61" t="s">
        <v>28</v>
      </c>
      <c r="B9" s="142">
        <f>VLOOKUP($A$2,'Table 7'!$A$5:$L$23,6,FALSE)</f>
        <v>425</v>
      </c>
      <c r="C9" s="142">
        <f>VLOOKUP($A$2,'Table 8'!$A$5:$L$23,6,FALSE)</f>
        <v>425</v>
      </c>
      <c r="D9" s="142">
        <f>VLOOKUP($A$2,'Table 9'!$A$5:$L$23,6,FALSE)</f>
        <v>425</v>
      </c>
      <c r="E9" s="142">
        <f>VLOOKUP($A$2,'Table 10'!$A$5:$L$23,6,FALSE)</f>
        <v>425</v>
      </c>
      <c r="F9" s="142">
        <f>VLOOKUP($A$2,'Table 11'!$A$5:$L$23,6,FALSE)</f>
        <v>425</v>
      </c>
      <c r="G9" s="142">
        <f>VLOOKUP($A$2,'Table 12'!$A$5:$L$23,6,FALSE)</f>
        <v>417.5</v>
      </c>
      <c r="H9" s="142">
        <f>VLOOKUP($A$2,'Table 13'!$A$5:$L$23,6,FALSE)</f>
        <v>425</v>
      </c>
      <c r="I9" s="61" t="s">
        <v>28</v>
      </c>
      <c r="J9" s="143">
        <f t="shared" si="0"/>
        <v>0</v>
      </c>
      <c r="K9" s="143">
        <f t="shared" si="0"/>
        <v>0</v>
      </c>
      <c r="L9" s="143">
        <f t="shared" si="0"/>
        <v>0</v>
      </c>
      <c r="M9" s="143">
        <f t="shared" si="0"/>
        <v>0</v>
      </c>
      <c r="N9" s="143">
        <f t="shared" si="0"/>
        <v>-1.764705882352946E-2</v>
      </c>
      <c r="O9" s="143">
        <f t="shared" si="0"/>
        <v>1.7964071856287456E-2</v>
      </c>
      <c r="P9" s="169">
        <f t="shared" si="1"/>
        <v>0</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450</v>
      </c>
      <c r="C28" s="142">
        <f>VLOOKUP($A$2,'Table 8'!$A$5:$L$23,9,FALSE)</f>
        <v>450</v>
      </c>
      <c r="D28" s="142">
        <f>VLOOKUP($A$2,'Table 9'!$A$5:$L$23,9,FALSE)</f>
        <v>450</v>
      </c>
      <c r="E28" s="142">
        <f>VLOOKUP($A$2,'Table 10'!$A$5:$L$23,9,FALSE)</f>
        <v>425</v>
      </c>
      <c r="F28" s="142">
        <f>VLOOKUP($A$2,'Table 11'!$A$5:$L$23,9,FALSE)</f>
        <v>450</v>
      </c>
      <c r="G28" s="140">
        <f>VLOOKUP($A$2,'Table 12'!$A$5:$L$23,9,FALSE)</f>
        <v>425</v>
      </c>
      <c r="H28" s="141">
        <f>VLOOKUP($A$2,'Table 13'!$A$5:$L$23,9,FALSE)</f>
        <v>450</v>
      </c>
      <c r="I28" s="140" t="s">
        <v>25</v>
      </c>
      <c r="J28" s="143">
        <f t="shared" ref="J28:N31" si="2">C28/B28-1</f>
        <v>0</v>
      </c>
      <c r="K28" s="143">
        <f t="shared" si="2"/>
        <v>0</v>
      </c>
      <c r="L28" s="143">
        <f t="shared" si="2"/>
        <v>-5.555555555555558E-2</v>
      </c>
      <c r="M28" s="143">
        <f t="shared" si="2"/>
        <v>5.8823529411764719E-2</v>
      </c>
      <c r="N28" s="143">
        <f t="shared" si="2"/>
        <v>-5.555555555555558E-2</v>
      </c>
      <c r="O28" s="143">
        <f>H28/G28-1</f>
        <v>5.8823529411764719E-2</v>
      </c>
      <c r="P28" s="169">
        <f>H28/B28-1</f>
        <v>0</v>
      </c>
    </row>
    <row r="29" spans="1:16" x14ac:dyDescent="0.2">
      <c r="A29" s="61" t="s">
        <v>26</v>
      </c>
      <c r="B29" s="142">
        <f>VLOOKUP($A$2,'Table 7'!$A$5:$L$23,10,FALSE)</f>
        <v>495</v>
      </c>
      <c r="C29" s="142">
        <f>VLOOKUP($A$2,'Table 8'!$A$5:$L$23,10,FALSE)</f>
        <v>495</v>
      </c>
      <c r="D29" s="142">
        <f>VLOOKUP($A$2,'Table 9'!$A$5:$L$23,10,FALSE)</f>
        <v>495</v>
      </c>
      <c r="E29" s="142">
        <f>VLOOKUP($A$2,'Table 10'!$A$5:$L$23,10,FALSE)</f>
        <v>475</v>
      </c>
      <c r="F29" s="142">
        <f>VLOOKUP($A$2,'Table 11'!$A$5:$L$23,10,FALSE)</f>
        <v>475</v>
      </c>
      <c r="G29" s="142">
        <f>VLOOKUP($A$2,'Table 12'!$A$5:$L$23,10,FALSE)</f>
        <v>460</v>
      </c>
      <c r="H29" s="172">
        <f>VLOOKUP($A$2,'Table 13'!$A$5:$L$23,10,FALSE)</f>
        <v>475</v>
      </c>
      <c r="I29" s="140" t="s">
        <v>26</v>
      </c>
      <c r="J29" s="143">
        <f t="shared" si="2"/>
        <v>0</v>
      </c>
      <c r="K29" s="143">
        <f t="shared" si="2"/>
        <v>0</v>
      </c>
      <c r="L29" s="143">
        <f t="shared" si="2"/>
        <v>-4.0404040404040442E-2</v>
      </c>
      <c r="M29" s="143">
        <f t="shared" si="2"/>
        <v>0</v>
      </c>
      <c r="N29" s="143">
        <f t="shared" si="2"/>
        <v>-3.157894736842104E-2</v>
      </c>
      <c r="O29" s="143">
        <f>H29/G29-1</f>
        <v>3.2608695652173836E-2</v>
      </c>
      <c r="P29" s="169">
        <f t="shared" ref="P29:P31" si="3">H29/B29-1</f>
        <v>-4.0404040404040442E-2</v>
      </c>
    </row>
    <row r="30" spans="1:16" x14ac:dyDescent="0.2">
      <c r="A30" s="62" t="s">
        <v>27</v>
      </c>
      <c r="B30" s="142">
        <f>VLOOKUP($A$2,'Table 7'!$A$5:$L$23,11,FALSE)</f>
        <v>492.17</v>
      </c>
      <c r="C30" s="142">
        <f>VLOOKUP($A$2,'Table 8'!$A$5:$L$23,11,FALSE)</f>
        <v>493.6</v>
      </c>
      <c r="D30" s="142">
        <f>VLOOKUP($A$2,'Table 9'!$A$5:$L$23,11,FALSE)</f>
        <v>493.9</v>
      </c>
      <c r="E30" s="142">
        <f>VLOOKUP($A$2,'Table 10'!$A$5:$L$23,11,FALSE)</f>
        <v>486.03</v>
      </c>
      <c r="F30" s="142">
        <f>VLOOKUP($A$2,'Table 11'!$A$5:$L$23,11,FALSE)</f>
        <v>479</v>
      </c>
      <c r="G30" s="142">
        <f>VLOOKUP($A$2,'Table 12'!$A$5:$L$23,11,FALSE)</f>
        <v>476.44</v>
      </c>
      <c r="H30" s="172">
        <f>VLOOKUP($A$2,'Table 13'!$A$5:$L$23,11,FALSE)</f>
        <v>498.22</v>
      </c>
      <c r="I30" s="171" t="s">
        <v>27</v>
      </c>
      <c r="J30" s="143">
        <f t="shared" si="2"/>
        <v>2.9055001320681395E-3</v>
      </c>
      <c r="K30" s="143">
        <f t="shared" si="2"/>
        <v>6.0777957860613796E-4</v>
      </c>
      <c r="L30" s="143">
        <f t="shared" si="2"/>
        <v>-1.5934399676047817E-2</v>
      </c>
      <c r="M30" s="143">
        <f t="shared" si="2"/>
        <v>-1.446412772874095E-2</v>
      </c>
      <c r="N30" s="143">
        <f t="shared" si="2"/>
        <v>-5.3444676409185599E-3</v>
      </c>
      <c r="O30" s="143">
        <f>H30/G30-1</f>
        <v>4.5714045839979844E-2</v>
      </c>
      <c r="P30" s="169">
        <f t="shared" si="3"/>
        <v>1.2292500558749975E-2</v>
      </c>
    </row>
    <row r="31" spans="1:16" x14ac:dyDescent="0.2">
      <c r="A31" s="61" t="s">
        <v>28</v>
      </c>
      <c r="B31" s="142">
        <f>VLOOKUP($A$2,'Table 7'!$A$5:$L$23,12,FALSE)</f>
        <v>550</v>
      </c>
      <c r="C31" s="142">
        <f>VLOOKUP($A$2,'Table 8'!$A$5:$L$23,12,FALSE)</f>
        <v>550</v>
      </c>
      <c r="D31" s="142">
        <f>VLOOKUP($A$2,'Table 9'!$A$5:$L$23,12,FALSE)</f>
        <v>550</v>
      </c>
      <c r="E31" s="142">
        <f>VLOOKUP($A$2,'Table 10'!$A$5:$L$23,12,FALSE)</f>
        <v>550</v>
      </c>
      <c r="F31" s="142">
        <f>VLOOKUP($A$2,'Table 11'!$A$5:$L$23,12,FALSE)</f>
        <v>525</v>
      </c>
      <c r="G31" s="142">
        <f>VLOOKUP($A$2,'Table 12'!$A$5:$L$23,12,FALSE)</f>
        <v>525</v>
      </c>
      <c r="H31" s="172">
        <f>VLOOKUP($A$2,'Table 13'!$A$5:$L$23,12,FALSE)</f>
        <v>550</v>
      </c>
      <c r="I31" s="140" t="s">
        <v>28</v>
      </c>
      <c r="J31" s="143">
        <f t="shared" si="2"/>
        <v>0</v>
      </c>
      <c r="K31" s="143">
        <f t="shared" si="2"/>
        <v>0</v>
      </c>
      <c r="L31" s="143">
        <f t="shared" si="2"/>
        <v>0</v>
      </c>
      <c r="M31" s="143">
        <f t="shared" si="2"/>
        <v>-4.5454545454545414E-2</v>
      </c>
      <c r="N31" s="143">
        <f t="shared" si="2"/>
        <v>0</v>
      </c>
      <c r="O31" s="143">
        <f>H31/G31-1</f>
        <v>4.7619047619047672E-2</v>
      </c>
      <c r="P31" s="169">
        <f t="shared" si="3"/>
        <v>0</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475</v>
      </c>
      <c r="C50" s="52">
        <f>VLOOKUP($A$2,'Table 8'!$A$26:$L$44,3,FALSE)</f>
        <v>495</v>
      </c>
      <c r="D50" s="52">
        <f>VLOOKUP($A$2,'Table 9'!$A$26:$L$44,3,FALSE)</f>
        <v>498</v>
      </c>
      <c r="E50" s="52">
        <f>VLOOKUP($A$2,'Table 10'!$A$26:$L$44,3,FALSE)</f>
        <v>495</v>
      </c>
      <c r="F50" s="52">
        <f>VLOOKUP($A$2,'Table 11'!$A$26:$L$44,3,FALSE)</f>
        <v>480</v>
      </c>
      <c r="G50" s="52">
        <f>VLOOKUP($A$2,'Table 12'!$A$26:$L$44,3,FALSE)</f>
        <v>495</v>
      </c>
      <c r="H50" s="53">
        <f>VLOOKUP($A$2,'Table 13'!$A$26:$L$44,3,FALSE)</f>
        <v>475</v>
      </c>
      <c r="I50" s="140" t="s">
        <v>25</v>
      </c>
      <c r="J50" s="64">
        <f t="shared" ref="J50:N53" si="4">C50/B50-1</f>
        <v>4.2105263157894646E-2</v>
      </c>
      <c r="K50" s="64">
        <f t="shared" si="4"/>
        <v>6.0606060606060996E-3</v>
      </c>
      <c r="L50" s="64">
        <f t="shared" si="4"/>
        <v>-6.0240963855421326E-3</v>
      </c>
      <c r="M50" s="64">
        <f t="shared" si="4"/>
        <v>-3.0303030303030276E-2</v>
      </c>
      <c r="N50" s="64">
        <f t="shared" si="4"/>
        <v>3.125E-2</v>
      </c>
      <c r="O50" s="64">
        <f>H50/G50-1</f>
        <v>-4.0404040404040442E-2</v>
      </c>
      <c r="P50" s="119">
        <f>H50/B50-1</f>
        <v>0</v>
      </c>
    </row>
    <row r="51" spans="1:16" x14ac:dyDescent="0.2">
      <c r="A51" s="61" t="s">
        <v>26</v>
      </c>
      <c r="B51" s="52">
        <f>VLOOKUP($A$2,'Table 7'!$A$26:$L$44,4,FALSE)</f>
        <v>575</v>
      </c>
      <c r="C51" s="52">
        <f>VLOOKUP($A$2,'Table 8'!$A$26:$L$44,4,FALSE)</f>
        <v>575</v>
      </c>
      <c r="D51" s="52">
        <f>VLOOKUP($A$2,'Table 9'!$A$26:$L$44,4,FALSE)</f>
        <v>575</v>
      </c>
      <c r="E51" s="52">
        <f>VLOOKUP($A$2,'Table 10'!$A$26:$L$44,4,FALSE)</f>
        <v>550</v>
      </c>
      <c r="F51" s="52">
        <f>VLOOKUP($A$2,'Table 11'!$A$26:$L$44,4,FALSE)</f>
        <v>550</v>
      </c>
      <c r="G51" s="52">
        <f>VLOOKUP($A$2,'Table 12'!$A$26:$L$44,4,FALSE)</f>
        <v>550</v>
      </c>
      <c r="H51" s="53">
        <f>VLOOKUP($A$2,'Table 13'!$A$26:$L$44,4,FALSE)</f>
        <v>562.5</v>
      </c>
      <c r="I51" s="140" t="s">
        <v>26</v>
      </c>
      <c r="J51" s="64">
        <f t="shared" si="4"/>
        <v>0</v>
      </c>
      <c r="K51" s="64">
        <f t="shared" si="4"/>
        <v>0</v>
      </c>
      <c r="L51" s="64">
        <f t="shared" si="4"/>
        <v>-4.3478260869565188E-2</v>
      </c>
      <c r="M51" s="64">
        <f t="shared" si="4"/>
        <v>0</v>
      </c>
      <c r="N51" s="64">
        <f t="shared" si="4"/>
        <v>0</v>
      </c>
      <c r="O51" s="64">
        <f>H51/G51-1</f>
        <v>2.2727272727272707E-2</v>
      </c>
      <c r="P51" s="119">
        <f t="shared" ref="P51:P53" si="5">H51/B51-1</f>
        <v>-2.1739130434782594E-2</v>
      </c>
    </row>
    <row r="52" spans="1:16" x14ac:dyDescent="0.2">
      <c r="A52" s="62" t="s">
        <v>27</v>
      </c>
      <c r="B52" s="52">
        <f>VLOOKUP($A$2,'Table 7'!$A$26:$L$44,5,FALSE)</f>
        <v>591.05999999999995</v>
      </c>
      <c r="C52" s="52">
        <f>VLOOKUP($A$2,'Table 8'!$A$26:$L$44,5,FALSE)</f>
        <v>592.34</v>
      </c>
      <c r="D52" s="52">
        <f>VLOOKUP($A$2,'Table 9'!$A$26:$L$44,5,FALSE)</f>
        <v>606.89</v>
      </c>
      <c r="E52" s="52">
        <f>VLOOKUP($A$2,'Table 10'!$A$26:$L$44,5,FALSE)</f>
        <v>573.74</v>
      </c>
      <c r="F52" s="52">
        <f>VLOOKUP($A$2,'Table 11'!$A$26:$L$44,5,FALSE)</f>
        <v>590.70000000000005</v>
      </c>
      <c r="G52" s="52">
        <f>VLOOKUP($A$2,'Table 12'!$A$26:$L$44,5,FALSE)</f>
        <v>571.15</v>
      </c>
      <c r="H52" s="53">
        <f>VLOOKUP($A$2,'Table 13'!$A$26:$L$44,5,FALSE)</f>
        <v>575.4</v>
      </c>
      <c r="I52" s="171" t="s">
        <v>27</v>
      </c>
      <c r="J52" s="64">
        <f t="shared" si="4"/>
        <v>2.1656007850303638E-3</v>
      </c>
      <c r="K52" s="64">
        <f t="shared" si="4"/>
        <v>2.4563595232467872E-2</v>
      </c>
      <c r="L52" s="64">
        <f t="shared" si="4"/>
        <v>-5.4622748768310525E-2</v>
      </c>
      <c r="M52" s="64">
        <f t="shared" si="4"/>
        <v>2.9560428068463152E-2</v>
      </c>
      <c r="N52" s="64">
        <f t="shared" si="4"/>
        <v>-3.3096326392415887E-2</v>
      </c>
      <c r="O52" s="64">
        <f>H52/G52-1</f>
        <v>7.4411275496804041E-3</v>
      </c>
      <c r="P52" s="119">
        <f t="shared" si="5"/>
        <v>-2.6494772104354802E-2</v>
      </c>
    </row>
    <row r="53" spans="1:16" x14ac:dyDescent="0.2">
      <c r="A53" s="61" t="s">
        <v>28</v>
      </c>
      <c r="B53" s="52">
        <f>VLOOKUP($A$2,'Table 7'!$A$26:$L$44,6,FALSE)</f>
        <v>650</v>
      </c>
      <c r="C53" s="52">
        <f>VLOOKUP($A$2,'Table 8'!$A$26:$L$44,6,FALSE)</f>
        <v>650</v>
      </c>
      <c r="D53" s="52">
        <f>VLOOKUP($A$2,'Table 9'!$A$26:$L$44,6,FALSE)</f>
        <v>680</v>
      </c>
      <c r="E53" s="52">
        <f>VLOOKUP($A$2,'Table 10'!$A$26:$L$44,6,FALSE)</f>
        <v>635</v>
      </c>
      <c r="F53" s="52">
        <f>VLOOKUP($A$2,'Table 11'!$A$26:$L$44,6,FALSE)</f>
        <v>650</v>
      </c>
      <c r="G53" s="52">
        <f>VLOOKUP($A$2,'Table 12'!$A$26:$L$44,6,FALSE)</f>
        <v>625</v>
      </c>
      <c r="H53" s="53">
        <f>VLOOKUP($A$2,'Table 13'!$A$26:$L$44,6,FALSE)</f>
        <v>650</v>
      </c>
      <c r="I53" s="140" t="s">
        <v>28</v>
      </c>
      <c r="J53" s="64">
        <f t="shared" si="4"/>
        <v>0</v>
      </c>
      <c r="K53" s="64">
        <f t="shared" si="4"/>
        <v>4.6153846153846212E-2</v>
      </c>
      <c r="L53" s="64">
        <f t="shared" si="4"/>
        <v>-6.6176470588235281E-2</v>
      </c>
      <c r="M53" s="64">
        <f t="shared" si="4"/>
        <v>2.3622047244094446E-2</v>
      </c>
      <c r="N53" s="64">
        <f t="shared" si="4"/>
        <v>-3.8461538461538436E-2</v>
      </c>
      <c r="O53" s="64">
        <f>H53/G53-1</f>
        <v>4.0000000000000036E-2</v>
      </c>
      <c r="P53" s="119">
        <f t="shared" si="5"/>
        <v>0</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695</v>
      </c>
      <c r="C72" s="52">
        <f>VLOOKUP($A$2,'Table 8'!$A$26:$L$44,9,FALSE)</f>
        <v>700</v>
      </c>
      <c r="D72" s="52">
        <f>VLOOKUP($A$2,'Table 9'!$A$26:$L$44,9,FALSE)</f>
        <v>700</v>
      </c>
      <c r="E72" s="52">
        <f>VLOOKUP($A$2,'Table 10'!$A$26:$L$44,9,FALSE)</f>
        <v>695</v>
      </c>
      <c r="F72" s="52">
        <f>VLOOKUP($A$2,'Table 11'!$A$26:$L$44,9,FALSE)</f>
        <v>750</v>
      </c>
      <c r="G72" s="52">
        <f>VLOOKUP($A$2,'Table 12'!$A$26:$L$44,9,FALSE)</f>
        <v>795</v>
      </c>
      <c r="H72" s="53">
        <f>VLOOKUP($A$2,'Table 13'!$A$26:$L$44,9,FALSE)</f>
        <v>771.5</v>
      </c>
      <c r="I72" s="140" t="s">
        <v>25</v>
      </c>
      <c r="J72" s="64">
        <f t="shared" ref="J72:O75" si="6">C72/B72-1</f>
        <v>7.194244604316502E-3</v>
      </c>
      <c r="K72" s="64">
        <f t="shared" si="6"/>
        <v>0</v>
      </c>
      <c r="L72" s="64">
        <f t="shared" si="6"/>
        <v>-7.1428571428571175E-3</v>
      </c>
      <c r="M72" s="64">
        <f t="shared" si="6"/>
        <v>7.9136690647481966E-2</v>
      </c>
      <c r="N72" s="64">
        <f t="shared" si="6"/>
        <v>6.0000000000000053E-2</v>
      </c>
      <c r="O72" s="64">
        <f>H72/G72-1</f>
        <v>-2.9559748427672949E-2</v>
      </c>
      <c r="P72" s="119">
        <f>H72/B72-1</f>
        <v>0.11007194244604324</v>
      </c>
    </row>
    <row r="73" spans="1:23" x14ac:dyDescent="0.2">
      <c r="A73" s="61" t="s">
        <v>26</v>
      </c>
      <c r="B73" s="52">
        <f>VLOOKUP($A$2,'Table 7'!$A$26:$L$44,10,FALSE)</f>
        <v>795</v>
      </c>
      <c r="C73" s="52">
        <f>VLOOKUP($A$2,'Table 8'!$A$26:$L$44,10,FALSE)</f>
        <v>850</v>
      </c>
      <c r="D73" s="52">
        <f>VLOOKUP($A$2,'Table 9'!$A$26:$L$44,10,FALSE)</f>
        <v>795</v>
      </c>
      <c r="E73" s="52">
        <f>VLOOKUP($A$2,'Table 10'!$A$26:$L$44,10,FALSE)</f>
        <v>772.5</v>
      </c>
      <c r="F73" s="52">
        <f>VLOOKUP($A$2,'Table 11'!$A$26:$L$44,10,FALSE)</f>
        <v>795</v>
      </c>
      <c r="G73" s="52">
        <f>VLOOKUP($A$2,'Table 12'!$A$26:$L$44,10,FALSE)</f>
        <v>800</v>
      </c>
      <c r="H73" s="53">
        <f>VLOOKUP($A$2,'Table 13'!$A$26:$L$44,10,FALSE)</f>
        <v>872.5</v>
      </c>
      <c r="I73" s="140" t="s">
        <v>26</v>
      </c>
      <c r="J73" s="64">
        <f t="shared" si="6"/>
        <v>6.9182389937106903E-2</v>
      </c>
      <c r="K73" s="64">
        <f t="shared" si="6"/>
        <v>-6.4705882352941169E-2</v>
      </c>
      <c r="L73" s="64">
        <f t="shared" si="6"/>
        <v>-2.8301886792452824E-2</v>
      </c>
      <c r="M73" s="64">
        <f t="shared" si="6"/>
        <v>2.9126213592232997E-2</v>
      </c>
      <c r="N73" s="64">
        <f t="shared" si="6"/>
        <v>6.2893081761006275E-3</v>
      </c>
      <c r="O73" s="64">
        <f t="shared" si="6"/>
        <v>9.0624999999999956E-2</v>
      </c>
      <c r="P73" s="119">
        <f t="shared" ref="P73:P75" si="7">H73/B73-1</f>
        <v>9.7484276729559838E-2</v>
      </c>
      <c r="R73" s="136"/>
      <c r="S73" s="136"/>
      <c r="T73" s="136"/>
      <c r="U73" s="136"/>
      <c r="V73" s="136"/>
      <c r="W73" s="136"/>
    </row>
    <row r="74" spans="1:23" x14ac:dyDescent="0.2">
      <c r="A74" s="62" t="s">
        <v>27</v>
      </c>
      <c r="B74" s="52">
        <f>VLOOKUP($A$2,'Table 7'!$A$26:$L$44,11,FALSE)</f>
        <v>821.05</v>
      </c>
      <c r="C74" s="52">
        <f>VLOOKUP($A$2,'Table 8'!$A$26:$L$44,11,FALSE)</f>
        <v>821.4</v>
      </c>
      <c r="D74" s="52">
        <f>VLOOKUP($A$2,'Table 9'!$A$26:$L$44,11,FALSE)</f>
        <v>834.38</v>
      </c>
      <c r="E74" s="52">
        <f>VLOOKUP($A$2,'Table 10'!$A$26:$L$44,11,FALSE)</f>
        <v>774.17</v>
      </c>
      <c r="F74" s="52">
        <f>VLOOKUP($A$2,'Table 11'!$A$26:$L$44,11,FALSE)</f>
        <v>795.87</v>
      </c>
      <c r="G74" s="52">
        <f>VLOOKUP($A$2,'Table 12'!$A$26:$L$44,11,FALSE)</f>
        <v>861.7</v>
      </c>
      <c r="H74" s="53">
        <f>VLOOKUP($A$2,'Table 13'!$A$26:$L$44,11,FALSE)</f>
        <v>906.5</v>
      </c>
      <c r="I74" s="171" t="s">
        <v>27</v>
      </c>
      <c r="J74" s="64">
        <f t="shared" si="6"/>
        <v>4.2628341757500188E-4</v>
      </c>
      <c r="K74" s="64">
        <f t="shared" si="6"/>
        <v>1.5802288775261797E-2</v>
      </c>
      <c r="L74" s="64">
        <f t="shared" si="6"/>
        <v>-7.2161365325151605E-2</v>
      </c>
      <c r="M74" s="64">
        <f t="shared" si="6"/>
        <v>2.8030019246418902E-2</v>
      </c>
      <c r="N74" s="64">
        <f t="shared" si="6"/>
        <v>8.2714513676856782E-2</v>
      </c>
      <c r="O74" s="64">
        <f t="shared" si="6"/>
        <v>5.1990251827782163E-2</v>
      </c>
      <c r="P74" s="119">
        <f t="shared" si="7"/>
        <v>0.10407405151939586</v>
      </c>
    </row>
    <row r="75" spans="1:23" x14ac:dyDescent="0.2">
      <c r="A75" s="61" t="s">
        <v>28</v>
      </c>
      <c r="B75" s="52">
        <f>VLOOKUP($A$2,'Table 7'!$A$26:$L$44,12,FALSE)</f>
        <v>850</v>
      </c>
      <c r="C75" s="52">
        <f>VLOOKUP($A$2,'Table 8'!$A$26:$L$44,12,FALSE)</f>
        <v>900</v>
      </c>
      <c r="D75" s="52">
        <f>VLOOKUP($A$2,'Table 9'!$A$26:$L$44,12,FALSE)</f>
        <v>912.5</v>
      </c>
      <c r="E75" s="52">
        <f>VLOOKUP($A$2,'Table 10'!$A$26:$L$44,12,FALSE)</f>
        <v>850</v>
      </c>
      <c r="F75" s="52">
        <f>VLOOKUP($A$2,'Table 11'!$A$26:$L$44,12,FALSE)</f>
        <v>850</v>
      </c>
      <c r="G75" s="52">
        <f>VLOOKUP($A$2,'Table 12'!$A$26:$L$44,12,FALSE)</f>
        <v>875</v>
      </c>
      <c r="H75" s="53">
        <f>VLOOKUP($A$2,'Table 13'!$A$26:$L$44,12,FALSE)</f>
        <v>997.5</v>
      </c>
      <c r="I75" s="140" t="s">
        <v>28</v>
      </c>
      <c r="J75" s="64">
        <f t="shared" si="6"/>
        <v>5.8823529411764719E-2</v>
      </c>
      <c r="K75" s="64">
        <f t="shared" si="6"/>
        <v>1.388888888888884E-2</v>
      </c>
      <c r="L75" s="64">
        <f t="shared" si="6"/>
        <v>-6.8493150684931559E-2</v>
      </c>
      <c r="M75" s="64">
        <f t="shared" si="6"/>
        <v>0</v>
      </c>
      <c r="N75" s="64">
        <f t="shared" si="6"/>
        <v>2.9411764705882248E-2</v>
      </c>
      <c r="O75" s="64">
        <f t="shared" si="6"/>
        <v>0.1399999999999999</v>
      </c>
      <c r="P75" s="119">
        <f t="shared" si="7"/>
        <v>0.17352941176470593</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240</v>
      </c>
      <c r="C94" s="52">
        <f>VLOOKUP($A$2,'Table 8'!$A$47:$F$65,3,FALSE)</f>
        <v>277</v>
      </c>
      <c r="D94" s="52">
        <f>VLOOKUP($A$2,'Table 9'!$A$47:$F$65,3,FALSE)</f>
        <v>268</v>
      </c>
      <c r="E94" s="52">
        <f>VLOOKUP($A$2,'Table 10'!$A$47:$F$65,3,FALSE)</f>
        <v>275</v>
      </c>
      <c r="F94" s="52">
        <f>VLOOKUP($A$2,'Table 11'!$A$47:$F$65,3,FALSE)</f>
        <v>260</v>
      </c>
      <c r="G94" s="52">
        <f>VLOOKUP($A$2,'Table 12'!$A$47:$F$65,3,FALSE)</f>
        <v>272.61</v>
      </c>
      <c r="H94" s="53">
        <f>VLOOKUP($A$2,'Table 13'!$A$47:$F$65,3,FALSE)</f>
        <v>260.70999999999998</v>
      </c>
      <c r="I94" s="140" t="s">
        <v>25</v>
      </c>
      <c r="J94" s="64">
        <f t="shared" ref="J94:O97" si="8">C94/B94-1</f>
        <v>0.15416666666666656</v>
      </c>
      <c r="K94" s="64">
        <f t="shared" si="8"/>
        <v>-3.2490974729241895E-2</v>
      </c>
      <c r="L94" s="64">
        <f t="shared" si="8"/>
        <v>2.6119402985074647E-2</v>
      </c>
      <c r="M94" s="64">
        <f t="shared" si="8"/>
        <v>-5.4545454545454564E-2</v>
      </c>
      <c r="N94" s="64">
        <f t="shared" si="8"/>
        <v>4.8499999999999988E-2</v>
      </c>
      <c r="O94" s="64">
        <f>H94/G94-1</f>
        <v>-4.3652103737940817E-2</v>
      </c>
      <c r="P94" s="119">
        <f>H94/B94-1</f>
        <v>8.6291666666666655E-2</v>
      </c>
    </row>
    <row r="95" spans="1:16" x14ac:dyDescent="0.2">
      <c r="A95" s="61" t="s">
        <v>26</v>
      </c>
      <c r="B95" s="52">
        <f>VLOOKUP($A$2,'Table 7'!$A$47:$F$65,4,FALSE)</f>
        <v>294</v>
      </c>
      <c r="C95" s="52">
        <f>VLOOKUP($A$2,'Table 8'!$A$47:$F$65,4,FALSE)</f>
        <v>294</v>
      </c>
      <c r="D95" s="52">
        <f>VLOOKUP($A$2,'Table 9'!$A$47:$F$65,4,FALSE)</f>
        <v>292.5</v>
      </c>
      <c r="E95" s="52">
        <f>VLOOKUP($A$2,'Table 10'!$A$47:$F$65,4,FALSE)</f>
        <v>285</v>
      </c>
      <c r="F95" s="52">
        <f>VLOOKUP($A$2,'Table 11'!$A$47:$F$65,4,FALSE)</f>
        <v>281.66000000000003</v>
      </c>
      <c r="G95" s="52">
        <f>VLOOKUP($A$2,'Table 12'!$A$47:$F$65,4,FALSE)</f>
        <v>305</v>
      </c>
      <c r="H95" s="53">
        <f>VLOOKUP($A$2,'Table 13'!$A$47:$F$65,4,FALSE)</f>
        <v>305</v>
      </c>
      <c r="I95" s="140" t="s">
        <v>26</v>
      </c>
      <c r="J95" s="64">
        <f t="shared" si="8"/>
        <v>0</v>
      </c>
      <c r="K95" s="64">
        <f t="shared" si="8"/>
        <v>-5.1020408163264808E-3</v>
      </c>
      <c r="L95" s="64">
        <f t="shared" si="8"/>
        <v>-2.5641025641025661E-2</v>
      </c>
      <c r="M95" s="64">
        <f t="shared" si="8"/>
        <v>-1.1719298245613907E-2</v>
      </c>
      <c r="N95" s="64">
        <f t="shared" si="8"/>
        <v>8.2865866647731101E-2</v>
      </c>
      <c r="O95" s="64">
        <f t="shared" si="8"/>
        <v>0</v>
      </c>
      <c r="P95" s="119">
        <f t="shared" ref="P95:P97" si="9">H95/B95-1</f>
        <v>3.7414965986394488E-2</v>
      </c>
    </row>
    <row r="96" spans="1:16" x14ac:dyDescent="0.2">
      <c r="A96" s="62" t="s">
        <v>27</v>
      </c>
      <c r="B96" s="52">
        <f>VLOOKUP($A$2,'Table 7'!$A$47:$F$65,5,FALSE)</f>
        <v>288.89</v>
      </c>
      <c r="C96" s="52">
        <f>VLOOKUP($A$2,'Table 8'!$A$47:$F$65,5,FALSE)</f>
        <v>300.14999999999998</v>
      </c>
      <c r="D96" s="52">
        <f>VLOOKUP($A$2,'Table 9'!$A$47:$F$65,5,FALSE)</f>
        <v>291.19</v>
      </c>
      <c r="E96" s="52">
        <f>VLOOKUP($A$2,'Table 10'!$A$47:$F$65,5,FALSE)</f>
        <v>286.20999999999998</v>
      </c>
      <c r="F96" s="52">
        <f>VLOOKUP($A$2,'Table 11'!$A$47:$F$65,5,FALSE)</f>
        <v>283.39999999999998</v>
      </c>
      <c r="G96" s="52">
        <f>VLOOKUP($A$2,'Table 12'!$A$47:$F$65,5,FALSE)</f>
        <v>315.55</v>
      </c>
      <c r="H96" s="53">
        <f>VLOOKUP($A$2,'Table 13'!$A$47:$F$65,5,FALSE)</f>
        <v>322.08999999999997</v>
      </c>
      <c r="I96" s="171" t="s">
        <v>27</v>
      </c>
      <c r="J96" s="64">
        <f t="shared" si="8"/>
        <v>3.8976773166256917E-2</v>
      </c>
      <c r="K96" s="64">
        <f t="shared" si="8"/>
        <v>-2.9851740796268511E-2</v>
      </c>
      <c r="L96" s="64">
        <f t="shared" si="8"/>
        <v>-1.7102235653696951E-2</v>
      </c>
      <c r="M96" s="64">
        <f t="shared" si="8"/>
        <v>-9.8179658292861793E-3</v>
      </c>
      <c r="N96" s="64">
        <f t="shared" si="8"/>
        <v>0.11344389555398737</v>
      </c>
      <c r="O96" s="64">
        <f t="shared" si="8"/>
        <v>2.0725717002059829E-2</v>
      </c>
      <c r="P96" s="119">
        <f t="shared" si="9"/>
        <v>0.11492263491294263</v>
      </c>
    </row>
    <row r="97" spans="1:16" x14ac:dyDescent="0.2">
      <c r="A97" s="61" t="s">
        <v>28</v>
      </c>
      <c r="B97" s="52">
        <f>VLOOKUP($A$2,'Table 7'!$A$47:$F$65,6,FALSE)</f>
        <v>344</v>
      </c>
      <c r="C97" s="52">
        <f>VLOOKUP($A$2,'Table 8'!$A$47:$F$65,6,FALSE)</f>
        <v>315</v>
      </c>
      <c r="D97" s="52">
        <f>VLOOKUP($A$2,'Table 9'!$A$47:$F$65,6,FALSE)</f>
        <v>325</v>
      </c>
      <c r="E97" s="52">
        <f>VLOOKUP($A$2,'Table 10'!$A$47:$F$65,6,FALSE)</f>
        <v>303.33</v>
      </c>
      <c r="F97" s="52">
        <f>VLOOKUP($A$2,'Table 11'!$A$47:$F$65,6,FALSE)</f>
        <v>305</v>
      </c>
      <c r="G97" s="52">
        <f>VLOOKUP($A$2,'Table 12'!$A$47:$F$65,6,FALSE)</f>
        <v>359.52</v>
      </c>
      <c r="H97" s="53">
        <f>VLOOKUP($A$2,'Table 13'!$A$47:$F$65,6,FALSE)</f>
        <v>359.52</v>
      </c>
      <c r="I97" s="140" t="s">
        <v>28</v>
      </c>
      <c r="J97" s="64">
        <f t="shared" si="8"/>
        <v>-8.4302325581395388E-2</v>
      </c>
      <c r="K97" s="64">
        <f t="shared" si="8"/>
        <v>3.1746031746031855E-2</v>
      </c>
      <c r="L97" s="64">
        <f t="shared" si="8"/>
        <v>-6.6676923076923078E-2</v>
      </c>
      <c r="M97" s="64">
        <f t="shared" si="8"/>
        <v>5.50555500609895E-3</v>
      </c>
      <c r="N97" s="64">
        <f t="shared" si="8"/>
        <v>0.1787540983606557</v>
      </c>
      <c r="O97" s="64">
        <f t="shared" si="8"/>
        <v>0</v>
      </c>
      <c r="P97" s="119">
        <f t="shared" si="9"/>
        <v>4.5116279069767451E-2</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288.89</v>
      </c>
      <c r="C118" s="52">
        <f t="shared" si="10"/>
        <v>300.14999999999998</v>
      </c>
      <c r="D118" s="52">
        <f t="shared" si="10"/>
        <v>291.19</v>
      </c>
      <c r="E118" s="52">
        <f t="shared" si="10"/>
        <v>286.20999999999998</v>
      </c>
      <c r="F118" s="52">
        <f t="shared" si="10"/>
        <v>283.39999999999998</v>
      </c>
      <c r="G118" s="52">
        <f t="shared" si="10"/>
        <v>315.55</v>
      </c>
      <c r="H118" s="52">
        <f t="shared" si="10"/>
        <v>322.08999999999997</v>
      </c>
      <c r="I118" s="16" t="s">
        <v>57</v>
      </c>
      <c r="J118" s="52">
        <f t="shared" ref="J118:N118" si="11">B95</f>
        <v>294</v>
      </c>
      <c r="K118" s="52">
        <f t="shared" si="11"/>
        <v>294</v>
      </c>
      <c r="L118" s="52">
        <f t="shared" si="11"/>
        <v>292.5</v>
      </c>
      <c r="M118" s="52">
        <f t="shared" si="11"/>
        <v>285</v>
      </c>
      <c r="N118" s="52">
        <f t="shared" si="11"/>
        <v>281.66000000000003</v>
      </c>
      <c r="O118" s="52">
        <f>G95</f>
        <v>305</v>
      </c>
      <c r="P118" s="53">
        <f>H95</f>
        <v>305</v>
      </c>
    </row>
    <row r="119" spans="1:16" x14ac:dyDescent="0.2">
      <c r="A119" s="13" t="s">
        <v>53</v>
      </c>
      <c r="B119" s="52">
        <f t="shared" ref="B119:H119" si="12">B8</f>
        <v>396.84</v>
      </c>
      <c r="C119" s="52">
        <f t="shared" si="12"/>
        <v>390.11</v>
      </c>
      <c r="D119" s="52">
        <f t="shared" si="12"/>
        <v>399.03</v>
      </c>
      <c r="E119" s="52">
        <f t="shared" si="12"/>
        <v>392.2</v>
      </c>
      <c r="F119" s="52">
        <f t="shared" si="12"/>
        <v>390</v>
      </c>
      <c r="G119" s="52">
        <f t="shared" si="12"/>
        <v>390.14</v>
      </c>
      <c r="H119" s="52">
        <f t="shared" si="12"/>
        <v>400.42</v>
      </c>
      <c r="I119" s="16" t="s">
        <v>53</v>
      </c>
      <c r="J119" s="52">
        <f t="shared" ref="J119:N119" si="13">B7</f>
        <v>395</v>
      </c>
      <c r="K119" s="52">
        <f t="shared" si="13"/>
        <v>395</v>
      </c>
      <c r="L119" s="52">
        <f t="shared" si="13"/>
        <v>395</v>
      </c>
      <c r="M119" s="52">
        <f t="shared" si="13"/>
        <v>395</v>
      </c>
      <c r="N119" s="52">
        <f t="shared" si="13"/>
        <v>395</v>
      </c>
      <c r="O119" s="52">
        <f>G7</f>
        <v>395</v>
      </c>
      <c r="P119" s="53">
        <f>H7</f>
        <v>395</v>
      </c>
    </row>
    <row r="120" spans="1:16" x14ac:dyDescent="0.2">
      <c r="A120" s="13" t="s">
        <v>54</v>
      </c>
      <c r="B120" s="52">
        <f t="shared" ref="B120:H120" si="14">B30</f>
        <v>492.17</v>
      </c>
      <c r="C120" s="52">
        <f t="shared" si="14"/>
        <v>493.6</v>
      </c>
      <c r="D120" s="52">
        <f t="shared" si="14"/>
        <v>493.9</v>
      </c>
      <c r="E120" s="52">
        <f t="shared" si="14"/>
        <v>486.03</v>
      </c>
      <c r="F120" s="52">
        <f t="shared" si="14"/>
        <v>479</v>
      </c>
      <c r="G120" s="52">
        <f t="shared" si="14"/>
        <v>476.44</v>
      </c>
      <c r="H120" s="52">
        <f t="shared" si="14"/>
        <v>498.22</v>
      </c>
      <c r="I120" s="16" t="s">
        <v>54</v>
      </c>
      <c r="J120" s="52">
        <f t="shared" ref="J120:N120" si="15">B29</f>
        <v>495</v>
      </c>
      <c r="K120" s="52">
        <f t="shared" si="15"/>
        <v>495</v>
      </c>
      <c r="L120" s="52">
        <f t="shared" si="15"/>
        <v>495</v>
      </c>
      <c r="M120" s="52">
        <f t="shared" si="15"/>
        <v>475</v>
      </c>
      <c r="N120" s="52">
        <f t="shared" si="15"/>
        <v>475</v>
      </c>
      <c r="O120" s="52">
        <f>G29</f>
        <v>460</v>
      </c>
      <c r="P120" s="53">
        <f>H29</f>
        <v>475</v>
      </c>
    </row>
    <row r="121" spans="1:16" x14ac:dyDescent="0.2">
      <c r="A121" s="13" t="s">
        <v>55</v>
      </c>
      <c r="B121" s="52">
        <f t="shared" ref="B121:H121" si="16">B52</f>
        <v>591.05999999999995</v>
      </c>
      <c r="C121" s="52">
        <f t="shared" si="16"/>
        <v>592.34</v>
      </c>
      <c r="D121" s="52">
        <f t="shared" si="16"/>
        <v>606.89</v>
      </c>
      <c r="E121" s="52">
        <f t="shared" si="16"/>
        <v>573.74</v>
      </c>
      <c r="F121" s="52">
        <f t="shared" si="16"/>
        <v>590.70000000000005</v>
      </c>
      <c r="G121" s="52">
        <f t="shared" si="16"/>
        <v>571.15</v>
      </c>
      <c r="H121" s="52">
        <f t="shared" si="16"/>
        <v>575.4</v>
      </c>
      <c r="I121" s="16" t="s">
        <v>55</v>
      </c>
      <c r="J121" s="52">
        <f t="shared" ref="J121:N121" si="17">B51</f>
        <v>575</v>
      </c>
      <c r="K121" s="52">
        <f t="shared" si="17"/>
        <v>575</v>
      </c>
      <c r="L121" s="52">
        <f t="shared" si="17"/>
        <v>575</v>
      </c>
      <c r="M121" s="52">
        <f t="shared" si="17"/>
        <v>550</v>
      </c>
      <c r="N121" s="52">
        <f t="shared" si="17"/>
        <v>550</v>
      </c>
      <c r="O121" s="52">
        <f>G51</f>
        <v>550</v>
      </c>
      <c r="P121" s="53">
        <f>H51</f>
        <v>562.5</v>
      </c>
    </row>
    <row r="122" spans="1:16" x14ac:dyDescent="0.2">
      <c r="A122" s="13" t="s">
        <v>56</v>
      </c>
      <c r="B122" s="52">
        <f t="shared" ref="B122:H122" si="18">B74</f>
        <v>821.05</v>
      </c>
      <c r="C122" s="52">
        <f t="shared" si="18"/>
        <v>821.4</v>
      </c>
      <c r="D122" s="52">
        <f t="shared" si="18"/>
        <v>834.38</v>
      </c>
      <c r="E122" s="52">
        <f t="shared" si="18"/>
        <v>774.17</v>
      </c>
      <c r="F122" s="52">
        <f t="shared" si="18"/>
        <v>795.87</v>
      </c>
      <c r="G122" s="52">
        <f t="shared" si="18"/>
        <v>861.7</v>
      </c>
      <c r="H122" s="52">
        <f t="shared" si="18"/>
        <v>906.5</v>
      </c>
      <c r="I122" s="16" t="s">
        <v>56</v>
      </c>
      <c r="J122" s="52">
        <f t="shared" ref="J122:N122" si="19">B73</f>
        <v>795</v>
      </c>
      <c r="K122" s="52">
        <f t="shared" si="19"/>
        <v>850</v>
      </c>
      <c r="L122" s="52">
        <f t="shared" si="19"/>
        <v>795</v>
      </c>
      <c r="M122" s="52">
        <f t="shared" si="19"/>
        <v>772.5</v>
      </c>
      <c r="N122" s="52">
        <f t="shared" si="19"/>
        <v>795</v>
      </c>
      <c r="O122" s="52">
        <f>G73</f>
        <v>800</v>
      </c>
      <c r="P122" s="53">
        <f>H73</f>
        <v>872.5</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74</v>
      </c>
      <c r="C142" s="52">
        <f>VLOOKUP($A$2,'Table 8'!$A$5:$L$23,2,FALSE)</f>
        <v>90</v>
      </c>
      <c r="D142" s="52">
        <f>VLOOKUP($A$2,'Table 9'!$A$5:$L$23,2,FALSE)</f>
        <v>72</v>
      </c>
      <c r="E142" s="52">
        <f>VLOOKUP($A$2,'Table 10'!$A$5:$L$23,2,FALSE)</f>
        <v>50</v>
      </c>
      <c r="F142" s="52">
        <f>VLOOKUP($A$2,'Table 11'!$A$5:$L$23,2,FALSE)</f>
        <v>56</v>
      </c>
      <c r="G142" s="52">
        <f>VLOOKUP($A$2,'Table 12'!$A$5:$L$23,2,FALSE)</f>
        <v>108</v>
      </c>
      <c r="H142" s="52">
        <f>VLOOKUP($A$2,'Table 13'!$A$5:$L$23,2,FALSE)</f>
        <v>118</v>
      </c>
      <c r="I142" s="16" t="s">
        <v>53</v>
      </c>
      <c r="J142" s="72">
        <f>B142/SUM(B$142:B$146)</f>
        <v>0.22089552238805971</v>
      </c>
      <c r="K142" s="72">
        <f t="shared" ref="K142:N146" si="20">C142/SUM(C$142:C$146)</f>
        <v>0.23195876288659795</v>
      </c>
      <c r="L142" s="72">
        <f t="shared" si="20"/>
        <v>0.20930232558139536</v>
      </c>
      <c r="M142" s="72">
        <f t="shared" si="20"/>
        <v>0.14450867052023122</v>
      </c>
      <c r="N142" s="72">
        <f t="shared" si="20"/>
        <v>0.15909090909090909</v>
      </c>
      <c r="O142" s="72">
        <f t="shared" ref="O142:P146" si="21">G142/SUM(G$142:G$146)</f>
        <v>0.20149253731343283</v>
      </c>
      <c r="P142" s="174">
        <f t="shared" si="21"/>
        <v>0.26818181818181819</v>
      </c>
    </row>
    <row r="143" spans="1:16" x14ac:dyDescent="0.2">
      <c r="A143" s="13" t="s">
        <v>54</v>
      </c>
      <c r="B143" s="52">
        <f>VLOOKUP($A$2,'Table 7'!$A$5:$L$23,8,FALSE)</f>
        <v>160</v>
      </c>
      <c r="C143" s="52">
        <f>VLOOKUP($A$2,'Table 8'!$A$5:$L$23,8,FALSE)</f>
        <v>161</v>
      </c>
      <c r="D143" s="52">
        <f>VLOOKUP($A$2,'Table 9'!$A$5:$L$23,8,FALSE)</f>
        <v>165</v>
      </c>
      <c r="E143" s="52">
        <f>VLOOKUP($A$2,'Table 10'!$A$5:$L$23,8,FALSE)</f>
        <v>175</v>
      </c>
      <c r="F143" s="52">
        <f>VLOOKUP($A$2,'Table 11'!$A$5:$L$23,8,FALSE)</f>
        <v>145</v>
      </c>
      <c r="G143" s="52">
        <f>VLOOKUP($A$2,'Table 12'!$A$5:$L$23,8,FALSE)</f>
        <v>243</v>
      </c>
      <c r="H143" s="52">
        <f>VLOOKUP($A$2,'Table 13'!$A$5:$L$23,8,FALSE)</f>
        <v>197</v>
      </c>
      <c r="I143" s="16" t="s">
        <v>54</v>
      </c>
      <c r="J143" s="72">
        <f>B143/SUM(B$142:B$146)</f>
        <v>0.47761194029850745</v>
      </c>
      <c r="K143" s="72">
        <f t="shared" si="20"/>
        <v>0.41494845360824745</v>
      </c>
      <c r="L143" s="72">
        <f t="shared" si="20"/>
        <v>0.47965116279069769</v>
      </c>
      <c r="M143" s="72">
        <f t="shared" si="20"/>
        <v>0.5057803468208093</v>
      </c>
      <c r="N143" s="72">
        <f t="shared" si="20"/>
        <v>0.41193181818181818</v>
      </c>
      <c r="O143" s="72">
        <f t="shared" si="21"/>
        <v>0.45335820895522388</v>
      </c>
      <c r="P143" s="174">
        <f t="shared" si="21"/>
        <v>0.44772727272727275</v>
      </c>
    </row>
    <row r="144" spans="1:16" x14ac:dyDescent="0.2">
      <c r="A144" s="13" t="s">
        <v>55</v>
      </c>
      <c r="B144" s="52">
        <f>VLOOKUP($A$2,'Table 7'!$A$26:$L$44,2,FALSE)</f>
        <v>67</v>
      </c>
      <c r="C144" s="52">
        <f>VLOOKUP($A$2,'Table 8'!$A$26:$L$44,2,FALSE)</f>
        <v>92</v>
      </c>
      <c r="D144" s="52">
        <f>VLOOKUP($A$2,'Table 9'!$A$26:$L$44,2,FALSE)</f>
        <v>73</v>
      </c>
      <c r="E144" s="52">
        <f>VLOOKUP($A$2,'Table 10'!$A$26:$L$44,2,FALSE)</f>
        <v>79</v>
      </c>
      <c r="F144" s="52">
        <f>VLOOKUP($A$2,'Table 11'!$A$26:$L$44,2,FALSE)</f>
        <v>87</v>
      </c>
      <c r="G144" s="52">
        <f>VLOOKUP($A$2,'Table 12'!$A$26:$L$44,2,FALSE)</f>
        <v>103</v>
      </c>
      <c r="H144" s="52">
        <f>VLOOKUP($A$2,'Table 13'!$A$26:$L$44,2,FALSE)</f>
        <v>68</v>
      </c>
      <c r="I144" s="16" t="s">
        <v>55</v>
      </c>
      <c r="J144" s="72">
        <f>B144/SUM(B$142:B$146)</f>
        <v>0.2</v>
      </c>
      <c r="K144" s="72">
        <f t="shared" si="20"/>
        <v>0.23711340206185566</v>
      </c>
      <c r="L144" s="72">
        <f t="shared" si="20"/>
        <v>0.21220930232558138</v>
      </c>
      <c r="M144" s="72">
        <f t="shared" si="20"/>
        <v>0.22832369942196531</v>
      </c>
      <c r="N144" s="72">
        <f t="shared" si="20"/>
        <v>0.24715909090909091</v>
      </c>
      <c r="O144" s="72">
        <f t="shared" si="21"/>
        <v>0.19216417910447761</v>
      </c>
      <c r="P144" s="174">
        <f t="shared" si="21"/>
        <v>0.15454545454545454</v>
      </c>
    </row>
    <row r="145" spans="1:16" x14ac:dyDescent="0.2">
      <c r="A145" s="13" t="s">
        <v>56</v>
      </c>
      <c r="B145" s="52">
        <f>VLOOKUP($A$2,'Table 7'!$A$26:$L$44,8,FALSE)</f>
        <v>19</v>
      </c>
      <c r="C145" s="52">
        <f>VLOOKUP($A$2,'Table 8'!$A$26:$L$44,8,FALSE)</f>
        <v>25</v>
      </c>
      <c r="D145" s="52">
        <f>VLOOKUP($A$2,'Table 9'!$A$26:$L$44,8,FALSE)</f>
        <v>16</v>
      </c>
      <c r="E145" s="52">
        <f>VLOOKUP($A$2,'Table 10'!$A$26:$L$44,8,FALSE)</f>
        <v>12</v>
      </c>
      <c r="F145" s="52">
        <f>VLOOKUP($A$2,'Table 11'!$A$26:$L$44,8,FALSE)</f>
        <v>15</v>
      </c>
      <c r="G145" s="52">
        <f>VLOOKUP($A$2,'Table 12'!$A$26:$L$44,8,FALSE)</f>
        <v>13</v>
      </c>
      <c r="H145" s="52">
        <f>VLOOKUP($A$2,'Table 13'!$A$26:$L$44,8,FALSE)</f>
        <v>12</v>
      </c>
      <c r="I145" s="16" t="s">
        <v>56</v>
      </c>
      <c r="J145" s="72">
        <f>B145/SUM(B$142:B$146)</f>
        <v>5.6716417910447764E-2</v>
      </c>
      <c r="K145" s="72">
        <f t="shared" si="20"/>
        <v>6.4432989690721643E-2</v>
      </c>
      <c r="L145" s="72">
        <f t="shared" si="20"/>
        <v>4.6511627906976744E-2</v>
      </c>
      <c r="M145" s="72">
        <f t="shared" si="20"/>
        <v>3.4682080924855488E-2</v>
      </c>
      <c r="N145" s="72">
        <f t="shared" si="20"/>
        <v>4.261363636363636E-2</v>
      </c>
      <c r="O145" s="72">
        <f t="shared" si="21"/>
        <v>2.4253731343283583E-2</v>
      </c>
      <c r="P145" s="174">
        <f t="shared" si="21"/>
        <v>2.7272727272727271E-2</v>
      </c>
    </row>
    <row r="146" spans="1:16" x14ac:dyDescent="0.2">
      <c r="A146" s="13" t="s">
        <v>57</v>
      </c>
      <c r="B146" s="52">
        <f>VLOOKUP($A$2,'Table 7'!$A$47:$L$65,2,FALSE)</f>
        <v>15</v>
      </c>
      <c r="C146" s="52">
        <f>VLOOKUP($A$2,'Table 8'!$A$47:$L$65,2,FALSE)</f>
        <v>20</v>
      </c>
      <c r="D146" s="52">
        <f>VLOOKUP($A$2,'Table 9'!$A$47:$L$65,2,FALSE)</f>
        <v>18</v>
      </c>
      <c r="E146" s="52">
        <f>VLOOKUP($A$2,'Table 10'!$A$47:$L$65,2,FALSE)</f>
        <v>30</v>
      </c>
      <c r="F146" s="52">
        <f>VLOOKUP($A$2,'Table 11'!$A$47:$L$65,2,FALSE)</f>
        <v>49</v>
      </c>
      <c r="G146" s="52">
        <f>VLOOKUP($A$2,'Table 12'!$A$47:$L$65,2,FALSE)</f>
        <v>69</v>
      </c>
      <c r="H146" s="52">
        <f>VLOOKUP($A$2,'Table 13'!$A$47:$L$65,2,FALSE)</f>
        <v>45</v>
      </c>
      <c r="I146" s="16" t="s">
        <v>57</v>
      </c>
      <c r="J146" s="72">
        <f>B146/SUM(B$142:B$146)</f>
        <v>4.4776119402985072E-2</v>
      </c>
      <c r="K146" s="72">
        <f t="shared" si="20"/>
        <v>5.1546391752577317E-2</v>
      </c>
      <c r="L146" s="72">
        <f t="shared" si="20"/>
        <v>5.232558139534884E-2</v>
      </c>
      <c r="M146" s="72">
        <f t="shared" si="20"/>
        <v>8.6705202312138727E-2</v>
      </c>
      <c r="N146" s="72">
        <f t="shared" si="20"/>
        <v>0.13920454545454544</v>
      </c>
      <c r="O146" s="72">
        <f t="shared" si="21"/>
        <v>0.1287313432835821</v>
      </c>
      <c r="P146" s="174">
        <f t="shared" si="21"/>
        <v>0.10227272727272728</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63842"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63843"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63844"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63845"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A1:W162"/>
  <sheetViews>
    <sheetView zoomScaleNormal="100" workbookViewId="0">
      <selection activeCell="R74" sqref="R74"/>
    </sheetView>
  </sheetViews>
  <sheetFormatPr defaultRowHeight="12.75" x14ac:dyDescent="0.2"/>
  <cols>
    <col min="1" max="1" width="16.140625" customWidth="1"/>
    <col min="2" max="2" width="9.5703125" customWidth="1"/>
    <col min="7" max="7" width="7.85546875" customWidth="1"/>
    <col min="8" max="8" width="8.28515625" customWidth="1"/>
    <col min="9" max="9" width="16.28515625" customWidth="1"/>
    <col min="16" max="16" width="10.140625" customWidth="1"/>
  </cols>
  <sheetData>
    <row r="1" spans="1:16" x14ac:dyDescent="0.2">
      <c r="A1" s="179" t="s">
        <v>39</v>
      </c>
      <c r="B1" s="180"/>
      <c r="C1" s="181"/>
      <c r="D1" s="182"/>
      <c r="E1" s="182"/>
      <c r="F1" s="182"/>
      <c r="G1" s="182"/>
      <c r="H1" s="182"/>
      <c r="I1" s="183"/>
      <c r="J1" s="183"/>
      <c r="K1" s="182"/>
      <c r="L1" s="182"/>
      <c r="M1" s="182"/>
      <c r="N1" s="182"/>
      <c r="O1" s="12"/>
      <c r="P1" s="49"/>
    </row>
    <row r="2" spans="1:16" ht="16.5" thickBot="1" x14ac:dyDescent="0.3">
      <c r="A2" s="280" t="s">
        <v>22</v>
      </c>
      <c r="B2" s="281"/>
      <c r="C2" s="282"/>
      <c r="D2" s="184"/>
      <c r="E2" s="185"/>
      <c r="F2" s="185"/>
      <c r="G2" s="185"/>
      <c r="H2" s="185"/>
      <c r="I2" s="187">
        <f>ROUND(MIN(J6:P9,J28:P31,J50:P53,J72:P75,J94:P97)-0.01,2)</f>
        <v>-7.0000000000000007E-2</v>
      </c>
      <c r="J2" s="188">
        <f>ROUND(MAX(J6:P9,J28:P31,J50:P53,J72:P75,J94:P97)+0.01,2)</f>
        <v>0.2</v>
      </c>
      <c r="K2" s="185"/>
      <c r="L2" s="185"/>
      <c r="M2" s="185"/>
      <c r="N2" s="185"/>
      <c r="O2" s="16"/>
      <c r="P2" s="60"/>
    </row>
    <row r="3" spans="1:16" x14ac:dyDescent="0.2">
      <c r="A3" s="13"/>
      <c r="B3" s="16"/>
      <c r="C3" s="16"/>
      <c r="D3" s="185"/>
      <c r="E3" s="185"/>
      <c r="F3" s="185"/>
      <c r="G3" s="185"/>
      <c r="H3" s="185"/>
      <c r="I3" s="186"/>
      <c r="J3" s="186"/>
      <c r="K3" s="185"/>
      <c r="L3" s="185"/>
      <c r="M3" s="185"/>
      <c r="N3" s="185"/>
      <c r="O3" s="16"/>
      <c r="P3" s="60"/>
    </row>
    <row r="4" spans="1:16" x14ac:dyDescent="0.2">
      <c r="A4" s="137" t="s">
        <v>62</v>
      </c>
      <c r="B4" s="138"/>
      <c r="C4" s="138"/>
      <c r="D4" s="138"/>
      <c r="E4" s="138"/>
      <c r="F4" s="138"/>
      <c r="G4" s="138"/>
      <c r="H4" s="139"/>
      <c r="I4" s="137" t="s">
        <v>197</v>
      </c>
      <c r="J4" s="138"/>
      <c r="K4" s="138"/>
      <c r="L4" s="138"/>
      <c r="M4" s="138"/>
      <c r="N4" s="138"/>
      <c r="O4" s="138"/>
      <c r="P4" s="139"/>
    </row>
    <row r="5" spans="1:16" s="69" customFormat="1" ht="25.5" x14ac:dyDescent="0.2">
      <c r="A5" s="61" t="s">
        <v>42</v>
      </c>
      <c r="B5" s="140">
        <v>2010</v>
      </c>
      <c r="C5" s="140">
        <v>2011</v>
      </c>
      <c r="D5" s="140">
        <v>2012</v>
      </c>
      <c r="E5" s="140">
        <v>2013</v>
      </c>
      <c r="F5" s="140">
        <v>2014</v>
      </c>
      <c r="G5" s="140">
        <v>2015</v>
      </c>
      <c r="H5" s="141">
        <v>2016</v>
      </c>
      <c r="I5" s="61" t="s">
        <v>42</v>
      </c>
      <c r="J5" s="140" t="s">
        <v>50</v>
      </c>
      <c r="K5" s="140" t="s">
        <v>51</v>
      </c>
      <c r="L5" s="140" t="s">
        <v>49</v>
      </c>
      <c r="M5" s="140" t="s">
        <v>52</v>
      </c>
      <c r="N5" s="140" t="s">
        <v>114</v>
      </c>
      <c r="O5" s="140" t="s">
        <v>195</v>
      </c>
      <c r="P5" s="141" t="s">
        <v>194</v>
      </c>
    </row>
    <row r="6" spans="1:16" x14ac:dyDescent="0.2">
      <c r="A6" s="61" t="s">
        <v>25</v>
      </c>
      <c r="B6" s="142">
        <f>VLOOKUP($A$2,'Table 7'!$A$5:$L$23,3,FALSE)</f>
        <v>400</v>
      </c>
      <c r="C6" s="142">
        <f>VLOOKUP($A$2,'Table 8'!$A$5:$L$23,3,FALSE)</f>
        <v>425</v>
      </c>
      <c r="D6" s="142">
        <f>VLOOKUP($A$2,'Table 9'!$A$5:$L$23,3,FALSE)</f>
        <v>425</v>
      </c>
      <c r="E6" s="142">
        <f>VLOOKUP($A$2,'Table 10'!$A$5:$L$23,3,FALSE)</f>
        <v>400</v>
      </c>
      <c r="F6" s="142">
        <f>VLOOKUP($A$2,'Table 11'!$A$5:$L$23,3,FALSE)</f>
        <v>425</v>
      </c>
      <c r="G6" s="142">
        <f>VLOOKUP($A$2,'Table 12'!$A$5:$L$23,3,FALSE)</f>
        <v>425</v>
      </c>
      <c r="H6" s="142">
        <f>VLOOKUP($A$2,'Table 13'!$A$5:$L$23,3,FALSE)</f>
        <v>450</v>
      </c>
      <c r="I6" s="61" t="s">
        <v>25</v>
      </c>
      <c r="J6" s="143">
        <f t="shared" ref="J6:O9" si="0">C6/B6-1</f>
        <v>6.25E-2</v>
      </c>
      <c r="K6" s="143">
        <f t="shared" si="0"/>
        <v>0</v>
      </c>
      <c r="L6" s="143">
        <f t="shared" si="0"/>
        <v>-5.8823529411764719E-2</v>
      </c>
      <c r="M6" s="143">
        <f t="shared" si="0"/>
        <v>6.25E-2</v>
      </c>
      <c r="N6" s="143">
        <f t="shared" si="0"/>
        <v>0</v>
      </c>
      <c r="O6" s="143">
        <f>H6/G6-1</f>
        <v>5.8823529411764719E-2</v>
      </c>
      <c r="P6" s="169">
        <f>H6/B6-1</f>
        <v>0.125</v>
      </c>
    </row>
    <row r="7" spans="1:16" x14ac:dyDescent="0.2">
      <c r="A7" s="61" t="s">
        <v>26</v>
      </c>
      <c r="B7" s="142">
        <f>VLOOKUP($A$2,'Table 7'!$A$5:$L$23,4,FALSE)</f>
        <v>425</v>
      </c>
      <c r="C7" s="142">
        <f>VLOOKUP($A$2,'Table 8'!$A$5:$L$23,4,FALSE)</f>
        <v>435</v>
      </c>
      <c r="D7" s="142">
        <f>VLOOKUP($A$2,'Table 9'!$A$5:$L$23,4,FALSE)</f>
        <v>435</v>
      </c>
      <c r="E7" s="142">
        <f>VLOOKUP($A$2,'Table 10'!$A$5:$L$23,4,FALSE)</f>
        <v>435</v>
      </c>
      <c r="F7" s="142">
        <f>VLOOKUP($A$2,'Table 11'!$A$5:$L$23,4,FALSE)</f>
        <v>450</v>
      </c>
      <c r="G7" s="142">
        <f>VLOOKUP($A$2,'Table 12'!$A$5:$L$23,4,FALSE)</f>
        <v>450</v>
      </c>
      <c r="H7" s="142">
        <f>VLOOKUP($A$2,'Table 13'!$A$5:$L$23,4,FALSE)</f>
        <v>475</v>
      </c>
      <c r="I7" s="61" t="s">
        <v>26</v>
      </c>
      <c r="J7" s="143">
        <f t="shared" si="0"/>
        <v>2.3529411764705799E-2</v>
      </c>
      <c r="K7" s="143">
        <f t="shared" si="0"/>
        <v>0</v>
      </c>
      <c r="L7" s="143">
        <f t="shared" si="0"/>
        <v>0</v>
      </c>
      <c r="M7" s="143">
        <f t="shared" si="0"/>
        <v>3.4482758620689724E-2</v>
      </c>
      <c r="N7" s="143">
        <f t="shared" si="0"/>
        <v>0</v>
      </c>
      <c r="O7" s="143">
        <f t="shared" si="0"/>
        <v>5.555555555555558E-2</v>
      </c>
      <c r="P7" s="169">
        <f t="shared" ref="P7:P9" si="1">H7/B7-1</f>
        <v>0.11764705882352944</v>
      </c>
    </row>
    <row r="8" spans="1:16" x14ac:dyDescent="0.2">
      <c r="A8" s="62" t="s">
        <v>27</v>
      </c>
      <c r="B8" s="142">
        <f>VLOOKUP($A$2,'Table 7'!$A$5:$L$23,5,FALSE)</f>
        <v>428.18</v>
      </c>
      <c r="C8" s="142">
        <f>VLOOKUP($A$2,'Table 8'!$A$5:$L$23,5,FALSE)</f>
        <v>435.58</v>
      </c>
      <c r="D8" s="142">
        <f>VLOOKUP($A$2,'Table 9'!$A$5:$L$23,5,FALSE)</f>
        <v>435.6</v>
      </c>
      <c r="E8" s="142">
        <f>VLOOKUP($A$2,'Table 10'!$A$5:$L$23,5,FALSE)</f>
        <v>433.11</v>
      </c>
      <c r="F8" s="142">
        <f>VLOOKUP($A$2,'Table 11'!$A$5:$L$23,5,FALSE)</f>
        <v>448.15</v>
      </c>
      <c r="G8" s="142">
        <f>VLOOKUP($A$2,'Table 12'!$A$5:$L$23,5,FALSE)</f>
        <v>445.29</v>
      </c>
      <c r="H8" s="142">
        <f>VLOOKUP($A$2,'Table 13'!$A$5:$L$23,5,FALSE)</f>
        <v>469.89</v>
      </c>
      <c r="I8" s="62" t="s">
        <v>27</v>
      </c>
      <c r="J8" s="143">
        <f t="shared" si="0"/>
        <v>1.7282451305525637E-2</v>
      </c>
      <c r="K8" s="143">
        <f t="shared" si="0"/>
        <v>4.5915790440442805E-5</v>
      </c>
      <c r="L8" s="143">
        <f t="shared" si="0"/>
        <v>-5.7162534435262202E-3</v>
      </c>
      <c r="M8" s="143">
        <f t="shared" si="0"/>
        <v>3.4725589342199381E-2</v>
      </c>
      <c r="N8" s="143">
        <f t="shared" si="0"/>
        <v>-6.3817918107775817E-3</v>
      </c>
      <c r="O8" s="143">
        <f t="shared" si="0"/>
        <v>5.5244896584248471E-2</v>
      </c>
      <c r="P8" s="169">
        <f t="shared" si="1"/>
        <v>9.7412303236956266E-2</v>
      </c>
    </row>
    <row r="9" spans="1:16" x14ac:dyDescent="0.2">
      <c r="A9" s="61" t="s">
        <v>28</v>
      </c>
      <c r="B9" s="142">
        <f>VLOOKUP($A$2,'Table 7'!$A$5:$L$23,6,FALSE)</f>
        <v>450</v>
      </c>
      <c r="C9" s="142">
        <f>VLOOKUP($A$2,'Table 8'!$A$5:$L$23,6,FALSE)</f>
        <v>450</v>
      </c>
      <c r="D9" s="142">
        <f>VLOOKUP($A$2,'Table 9'!$A$5:$L$23,6,FALSE)</f>
        <v>450</v>
      </c>
      <c r="E9" s="142">
        <f>VLOOKUP($A$2,'Table 10'!$A$5:$L$23,6,FALSE)</f>
        <v>450</v>
      </c>
      <c r="F9" s="142">
        <f>VLOOKUP($A$2,'Table 11'!$A$5:$L$23,6,FALSE)</f>
        <v>475</v>
      </c>
      <c r="G9" s="142">
        <f>VLOOKUP($A$2,'Table 12'!$A$5:$L$23,6,FALSE)</f>
        <v>475</v>
      </c>
      <c r="H9" s="142">
        <f>VLOOKUP($A$2,'Table 13'!$A$5:$L$23,6,FALSE)</f>
        <v>495</v>
      </c>
      <c r="I9" s="61" t="s">
        <v>28</v>
      </c>
      <c r="J9" s="143">
        <f t="shared" si="0"/>
        <v>0</v>
      </c>
      <c r="K9" s="143">
        <f t="shared" si="0"/>
        <v>0</v>
      </c>
      <c r="L9" s="143">
        <f t="shared" si="0"/>
        <v>0</v>
      </c>
      <c r="M9" s="143">
        <f t="shared" si="0"/>
        <v>5.555555555555558E-2</v>
      </c>
      <c r="N9" s="143">
        <f t="shared" si="0"/>
        <v>0</v>
      </c>
      <c r="O9" s="143">
        <f t="shared" si="0"/>
        <v>4.2105263157894646E-2</v>
      </c>
      <c r="P9" s="169">
        <f t="shared" si="1"/>
        <v>0.10000000000000009</v>
      </c>
    </row>
    <row r="10" spans="1:16" x14ac:dyDescent="0.2">
      <c r="A10" s="145"/>
      <c r="B10" s="146"/>
      <c r="C10" s="146"/>
      <c r="D10" s="146"/>
      <c r="E10" s="146"/>
      <c r="F10" s="146"/>
      <c r="G10" s="146"/>
      <c r="H10" s="144"/>
      <c r="I10" s="145"/>
      <c r="J10" s="146"/>
      <c r="K10" s="146"/>
      <c r="L10" s="146"/>
      <c r="M10" s="146"/>
      <c r="N10" s="146"/>
      <c r="O10" s="146"/>
      <c r="P10" s="144"/>
    </row>
    <row r="11" spans="1:16" x14ac:dyDescent="0.2">
      <c r="A11" s="145"/>
      <c r="B11" s="146"/>
      <c r="C11" s="146"/>
      <c r="D11" s="146"/>
      <c r="E11" s="146"/>
      <c r="F11" s="146"/>
      <c r="G11" s="146"/>
      <c r="H11" s="144"/>
      <c r="I11" s="145"/>
      <c r="J11" s="146"/>
      <c r="K11" s="146"/>
      <c r="L11" s="146"/>
      <c r="M11" s="146"/>
      <c r="N11" s="146"/>
      <c r="O11" s="146"/>
      <c r="P11" s="144"/>
    </row>
    <row r="12" spans="1:16" x14ac:dyDescent="0.2">
      <c r="A12" s="145"/>
      <c r="B12" s="146"/>
      <c r="C12" s="146"/>
      <c r="D12" s="146"/>
      <c r="E12" s="146"/>
      <c r="F12" s="146"/>
      <c r="G12" s="146"/>
      <c r="H12" s="144"/>
      <c r="I12" s="145"/>
      <c r="J12" s="146"/>
      <c r="K12" s="146"/>
      <c r="L12" s="146"/>
      <c r="M12" s="146"/>
      <c r="N12" s="146"/>
      <c r="O12" s="146"/>
      <c r="P12" s="144"/>
    </row>
    <row r="13" spans="1:16" x14ac:dyDescent="0.2">
      <c r="A13" s="145"/>
      <c r="B13" s="146"/>
      <c r="C13" s="146"/>
      <c r="D13" s="146"/>
      <c r="E13" s="146"/>
      <c r="F13" s="146"/>
      <c r="G13" s="146"/>
      <c r="H13" s="144"/>
      <c r="I13" s="145"/>
      <c r="J13" s="146"/>
      <c r="K13" s="146"/>
      <c r="L13" s="146"/>
      <c r="M13" s="146"/>
      <c r="N13" s="146"/>
      <c r="O13" s="146"/>
      <c r="P13" s="144"/>
    </row>
    <row r="14" spans="1:16" x14ac:dyDescent="0.2">
      <c r="A14" s="145"/>
      <c r="B14" s="146"/>
      <c r="C14" s="146"/>
      <c r="D14" s="146"/>
      <c r="E14" s="146"/>
      <c r="F14" s="146"/>
      <c r="G14" s="146"/>
      <c r="H14" s="144"/>
      <c r="I14" s="145"/>
      <c r="J14" s="146"/>
      <c r="K14" s="146"/>
      <c r="L14" s="146"/>
      <c r="M14" s="146"/>
      <c r="N14" s="146"/>
      <c r="O14" s="146"/>
      <c r="P14" s="144"/>
    </row>
    <row r="15" spans="1:16" x14ac:dyDescent="0.2">
      <c r="A15" s="145"/>
      <c r="B15" s="146"/>
      <c r="C15" s="146"/>
      <c r="D15" s="146"/>
      <c r="E15" s="146"/>
      <c r="F15" s="146"/>
      <c r="G15" s="146"/>
      <c r="H15" s="144"/>
      <c r="I15" s="145"/>
      <c r="J15" s="146"/>
      <c r="K15" s="146"/>
      <c r="L15" s="146"/>
      <c r="M15" s="146"/>
      <c r="N15" s="146"/>
      <c r="O15" s="146"/>
      <c r="P15" s="144"/>
    </row>
    <row r="16" spans="1:16" x14ac:dyDescent="0.2">
      <c r="A16" s="145"/>
      <c r="B16" s="146"/>
      <c r="C16" s="146"/>
      <c r="D16" s="146"/>
      <c r="E16" s="146"/>
      <c r="F16" s="146"/>
      <c r="G16" s="146"/>
      <c r="H16" s="144"/>
      <c r="I16" s="145"/>
      <c r="J16" s="146"/>
      <c r="K16" s="146"/>
      <c r="L16" s="146"/>
      <c r="M16" s="146"/>
      <c r="N16" s="146"/>
      <c r="O16" s="146"/>
      <c r="P16" s="144"/>
    </row>
    <row r="17" spans="1:16" x14ac:dyDescent="0.2">
      <c r="A17" s="145"/>
      <c r="B17" s="146"/>
      <c r="C17" s="146"/>
      <c r="D17" s="146"/>
      <c r="E17" s="146"/>
      <c r="F17" s="146"/>
      <c r="G17" s="146"/>
      <c r="H17" s="144"/>
      <c r="I17" s="145"/>
      <c r="J17" s="146"/>
      <c r="K17" s="146"/>
      <c r="L17" s="146"/>
      <c r="M17" s="146"/>
      <c r="N17" s="146"/>
      <c r="O17" s="146"/>
      <c r="P17" s="144"/>
    </row>
    <row r="18" spans="1:16" x14ac:dyDescent="0.2">
      <c r="A18" s="145"/>
      <c r="B18" s="146"/>
      <c r="C18" s="146"/>
      <c r="D18" s="146"/>
      <c r="E18" s="146"/>
      <c r="F18" s="146"/>
      <c r="G18" s="146"/>
      <c r="H18" s="144"/>
      <c r="I18" s="145"/>
      <c r="J18" s="146"/>
      <c r="K18" s="146"/>
      <c r="L18" s="146"/>
      <c r="M18" s="146"/>
      <c r="N18" s="146"/>
      <c r="O18" s="146"/>
      <c r="P18" s="144"/>
    </row>
    <row r="19" spans="1:16" x14ac:dyDescent="0.2">
      <c r="A19" s="145"/>
      <c r="B19" s="146"/>
      <c r="C19" s="146"/>
      <c r="D19" s="146"/>
      <c r="E19" s="146"/>
      <c r="F19" s="146"/>
      <c r="G19" s="146"/>
      <c r="H19" s="144"/>
      <c r="I19" s="145"/>
      <c r="J19" s="146"/>
      <c r="K19" s="146"/>
      <c r="L19" s="146"/>
      <c r="M19" s="146"/>
      <c r="N19" s="146"/>
      <c r="O19" s="146"/>
      <c r="P19" s="144"/>
    </row>
    <row r="20" spans="1:16" x14ac:dyDescent="0.2">
      <c r="A20" s="145"/>
      <c r="B20" s="146"/>
      <c r="C20" s="146"/>
      <c r="D20" s="146"/>
      <c r="E20" s="146"/>
      <c r="F20" s="146"/>
      <c r="G20" s="146"/>
      <c r="H20" s="144"/>
      <c r="I20" s="145"/>
      <c r="J20" s="146"/>
      <c r="K20" s="146"/>
      <c r="L20" s="146"/>
      <c r="M20" s="146"/>
      <c r="N20" s="146"/>
      <c r="O20" s="146"/>
      <c r="P20" s="144"/>
    </row>
    <row r="21" spans="1:16" x14ac:dyDescent="0.2">
      <c r="A21" s="145"/>
      <c r="B21" s="146"/>
      <c r="C21" s="146"/>
      <c r="D21" s="146"/>
      <c r="E21" s="146"/>
      <c r="F21" s="146"/>
      <c r="G21" s="146"/>
      <c r="H21" s="144"/>
      <c r="I21" s="145"/>
      <c r="J21" s="146"/>
      <c r="K21" s="146"/>
      <c r="L21" s="146"/>
      <c r="M21" s="146"/>
      <c r="N21" s="146"/>
      <c r="O21" s="146"/>
      <c r="P21" s="144"/>
    </row>
    <row r="22" spans="1:16" x14ac:dyDescent="0.2">
      <c r="A22" s="145"/>
      <c r="B22" s="146"/>
      <c r="C22" s="146"/>
      <c r="D22" s="146"/>
      <c r="E22" s="146"/>
      <c r="F22" s="146"/>
      <c r="G22" s="146"/>
      <c r="H22" s="144"/>
      <c r="I22" s="145"/>
      <c r="J22" s="146"/>
      <c r="K22" s="146"/>
      <c r="L22" s="146"/>
      <c r="M22" s="146"/>
      <c r="N22" s="146"/>
      <c r="O22" s="146"/>
      <c r="P22" s="144"/>
    </row>
    <row r="23" spans="1:16" x14ac:dyDescent="0.2">
      <c r="A23" s="145"/>
      <c r="B23" s="146"/>
      <c r="C23" s="146"/>
      <c r="D23" s="146"/>
      <c r="E23" s="146"/>
      <c r="F23" s="146"/>
      <c r="G23" s="146"/>
      <c r="H23" s="144"/>
      <c r="I23" s="145"/>
      <c r="J23" s="146"/>
      <c r="K23" s="146"/>
      <c r="L23" s="146"/>
      <c r="M23" s="146"/>
      <c r="N23" s="146"/>
      <c r="O23" s="146"/>
      <c r="P23" s="144"/>
    </row>
    <row r="24" spans="1:16" x14ac:dyDescent="0.2">
      <c r="A24" s="145"/>
      <c r="B24" s="146"/>
      <c r="C24" s="146"/>
      <c r="D24" s="146"/>
      <c r="E24" s="146"/>
      <c r="F24" s="146"/>
      <c r="G24" s="146"/>
      <c r="H24" s="144"/>
      <c r="I24" s="145"/>
      <c r="J24" s="146"/>
      <c r="K24" s="146"/>
      <c r="L24" s="146"/>
      <c r="M24" s="146"/>
      <c r="N24" s="146"/>
      <c r="O24" s="146"/>
      <c r="P24" s="144"/>
    </row>
    <row r="25" spans="1:16" ht="6" customHeight="1" x14ac:dyDescent="0.2">
      <c r="A25" s="145"/>
      <c r="B25" s="146"/>
      <c r="C25" s="146"/>
      <c r="D25" s="146"/>
      <c r="E25" s="146"/>
      <c r="F25" s="146"/>
      <c r="G25" s="146"/>
      <c r="H25" s="144"/>
      <c r="I25" s="147"/>
      <c r="J25" s="148"/>
      <c r="K25" s="148"/>
      <c r="L25" s="148"/>
      <c r="M25" s="148"/>
      <c r="N25" s="148"/>
      <c r="O25" s="148"/>
      <c r="P25" s="149"/>
    </row>
    <row r="26" spans="1:16" x14ac:dyDescent="0.2">
      <c r="A26" s="137" t="s">
        <v>40</v>
      </c>
      <c r="B26" s="138"/>
      <c r="C26" s="138"/>
      <c r="D26" s="138"/>
      <c r="E26" s="138"/>
      <c r="F26" s="138"/>
      <c r="G26" s="138"/>
      <c r="H26" s="139"/>
      <c r="I26" s="170" t="s">
        <v>198</v>
      </c>
      <c r="J26" s="138"/>
      <c r="K26" s="138"/>
      <c r="L26" s="138"/>
      <c r="M26" s="138"/>
      <c r="N26" s="138"/>
      <c r="O26" s="138"/>
      <c r="P26" s="139"/>
    </row>
    <row r="27" spans="1:16" s="84" customFormat="1" ht="25.5" x14ac:dyDescent="0.2">
      <c r="A27" s="61"/>
      <c r="B27" s="140">
        <v>2010</v>
      </c>
      <c r="C27" s="140">
        <v>2011</v>
      </c>
      <c r="D27" s="140">
        <v>2012</v>
      </c>
      <c r="E27" s="140">
        <v>2013</v>
      </c>
      <c r="F27" s="140">
        <v>2014</v>
      </c>
      <c r="G27" s="146">
        <v>2015</v>
      </c>
      <c r="H27" s="144">
        <v>2016</v>
      </c>
      <c r="I27" s="140" t="s">
        <v>42</v>
      </c>
      <c r="J27" s="140" t="s">
        <v>50</v>
      </c>
      <c r="K27" s="140" t="s">
        <v>51</v>
      </c>
      <c r="L27" s="140" t="s">
        <v>49</v>
      </c>
      <c r="M27" s="140" t="s">
        <v>52</v>
      </c>
      <c r="N27" s="140" t="s">
        <v>114</v>
      </c>
      <c r="O27" s="140" t="s">
        <v>195</v>
      </c>
      <c r="P27" s="141" t="s">
        <v>194</v>
      </c>
    </row>
    <row r="28" spans="1:16" x14ac:dyDescent="0.2">
      <c r="A28" s="61" t="s">
        <v>25</v>
      </c>
      <c r="B28" s="142">
        <f>VLOOKUP($A$2,'Table 7'!$A$5:$L$23,9,FALSE)</f>
        <v>500</v>
      </c>
      <c r="C28" s="142">
        <f>VLOOKUP($A$2,'Table 8'!$A$5:$L$23,9,FALSE)</f>
        <v>495</v>
      </c>
      <c r="D28" s="142">
        <f>VLOOKUP($A$2,'Table 9'!$A$5:$L$23,9,FALSE)</f>
        <v>495</v>
      </c>
      <c r="E28" s="142">
        <f>VLOOKUP($A$2,'Table 10'!$A$5:$L$23,9,FALSE)</f>
        <v>500</v>
      </c>
      <c r="F28" s="142">
        <f>VLOOKUP($A$2,'Table 11'!$A$5:$L$23,9,FALSE)</f>
        <v>500</v>
      </c>
      <c r="G28" s="140">
        <f>VLOOKUP($A$2,'Table 12'!$A$5:$L$23,9,FALSE)</f>
        <v>525</v>
      </c>
      <c r="H28" s="141">
        <f>VLOOKUP($A$2,'Table 13'!$A$5:$L$23,9,FALSE)</f>
        <v>550</v>
      </c>
      <c r="I28" s="140" t="s">
        <v>25</v>
      </c>
      <c r="J28" s="143">
        <f t="shared" ref="J28:N31" si="2">C28/B28-1</f>
        <v>-1.0000000000000009E-2</v>
      </c>
      <c r="K28" s="143">
        <f t="shared" si="2"/>
        <v>0</v>
      </c>
      <c r="L28" s="143">
        <f t="shared" si="2"/>
        <v>1.0101010101010166E-2</v>
      </c>
      <c r="M28" s="143">
        <f t="shared" si="2"/>
        <v>0</v>
      </c>
      <c r="N28" s="143">
        <f t="shared" si="2"/>
        <v>5.0000000000000044E-2</v>
      </c>
      <c r="O28" s="143">
        <f>H28/G28-1</f>
        <v>4.7619047619047672E-2</v>
      </c>
      <c r="P28" s="169">
        <f>H28/B28-1</f>
        <v>0.10000000000000009</v>
      </c>
    </row>
    <row r="29" spans="1:16" x14ac:dyDescent="0.2">
      <c r="A29" s="61" t="s">
        <v>26</v>
      </c>
      <c r="B29" s="142">
        <f>VLOOKUP($A$2,'Table 7'!$A$5:$L$23,10,FALSE)</f>
        <v>525</v>
      </c>
      <c r="C29" s="142">
        <f>VLOOKUP($A$2,'Table 8'!$A$5:$L$23,10,FALSE)</f>
        <v>525</v>
      </c>
      <c r="D29" s="142">
        <f>VLOOKUP($A$2,'Table 9'!$A$5:$L$23,10,FALSE)</f>
        <v>525</v>
      </c>
      <c r="E29" s="142">
        <f>VLOOKUP($A$2,'Table 10'!$A$5:$L$23,10,FALSE)</f>
        <v>529</v>
      </c>
      <c r="F29" s="142">
        <f>VLOOKUP($A$2,'Table 11'!$A$5:$L$23,10,FALSE)</f>
        <v>542.5</v>
      </c>
      <c r="G29" s="142">
        <f>VLOOKUP($A$2,'Table 12'!$A$5:$L$23,10,FALSE)</f>
        <v>550</v>
      </c>
      <c r="H29" s="172">
        <f>VLOOKUP($A$2,'Table 13'!$A$5:$L$23,10,FALSE)</f>
        <v>575</v>
      </c>
      <c r="I29" s="140" t="s">
        <v>26</v>
      </c>
      <c r="J29" s="143">
        <f t="shared" si="2"/>
        <v>0</v>
      </c>
      <c r="K29" s="143">
        <f t="shared" si="2"/>
        <v>0</v>
      </c>
      <c r="L29" s="143">
        <f t="shared" si="2"/>
        <v>7.6190476190476364E-3</v>
      </c>
      <c r="M29" s="143">
        <f t="shared" si="2"/>
        <v>2.5519848771266451E-2</v>
      </c>
      <c r="N29" s="143">
        <f t="shared" si="2"/>
        <v>1.3824884792626779E-2</v>
      </c>
      <c r="O29" s="143">
        <f>H29/G29-1</f>
        <v>4.5454545454545414E-2</v>
      </c>
      <c r="P29" s="169">
        <f t="shared" ref="P29:P31" si="3">H29/B29-1</f>
        <v>9.5238095238095344E-2</v>
      </c>
    </row>
    <row r="30" spans="1:16" x14ac:dyDescent="0.2">
      <c r="A30" s="62" t="s">
        <v>27</v>
      </c>
      <c r="B30" s="142">
        <f>VLOOKUP($A$2,'Table 7'!$A$5:$L$23,11,FALSE)</f>
        <v>527.37</v>
      </c>
      <c r="C30" s="142">
        <f>VLOOKUP($A$2,'Table 8'!$A$5:$L$23,11,FALSE)</f>
        <v>525.86</v>
      </c>
      <c r="D30" s="142">
        <f>VLOOKUP($A$2,'Table 9'!$A$5:$L$23,11,FALSE)</f>
        <v>527.74</v>
      </c>
      <c r="E30" s="142">
        <f>VLOOKUP($A$2,'Table 10'!$A$5:$L$23,11,FALSE)</f>
        <v>536.71</v>
      </c>
      <c r="F30" s="142">
        <f>VLOOKUP($A$2,'Table 11'!$A$5:$L$23,11,FALSE)</f>
        <v>542.6</v>
      </c>
      <c r="G30" s="142">
        <f>VLOOKUP($A$2,'Table 12'!$A$5:$L$23,11,FALSE)</f>
        <v>559.54</v>
      </c>
      <c r="H30" s="172">
        <f>VLOOKUP($A$2,'Table 13'!$A$5:$L$23,11,FALSE)</f>
        <v>577.79999999999995</v>
      </c>
      <c r="I30" s="171" t="s">
        <v>27</v>
      </c>
      <c r="J30" s="143">
        <f t="shared" si="2"/>
        <v>-2.8632648804444161E-3</v>
      </c>
      <c r="K30" s="143">
        <f t="shared" si="2"/>
        <v>3.5750960331646375E-3</v>
      </c>
      <c r="L30" s="143">
        <f t="shared" si="2"/>
        <v>1.6997006101489465E-2</v>
      </c>
      <c r="M30" s="143">
        <f t="shared" si="2"/>
        <v>1.0974269158390948E-2</v>
      </c>
      <c r="N30" s="143">
        <f t="shared" si="2"/>
        <v>3.1220051603390919E-2</v>
      </c>
      <c r="O30" s="143">
        <f>H30/G30-1</f>
        <v>3.2633949315509225E-2</v>
      </c>
      <c r="P30" s="169">
        <f t="shared" si="3"/>
        <v>9.5625462199214972E-2</v>
      </c>
    </row>
    <row r="31" spans="1:16" x14ac:dyDescent="0.2">
      <c r="A31" s="61" t="s">
        <v>28</v>
      </c>
      <c r="B31" s="142">
        <f>VLOOKUP($A$2,'Table 7'!$A$5:$L$23,12,FALSE)</f>
        <v>550</v>
      </c>
      <c r="C31" s="142">
        <f>VLOOKUP($A$2,'Table 8'!$A$5:$L$23,12,FALSE)</f>
        <v>550</v>
      </c>
      <c r="D31" s="142">
        <f>VLOOKUP($A$2,'Table 9'!$A$5:$L$23,12,FALSE)</f>
        <v>550</v>
      </c>
      <c r="E31" s="142">
        <f>VLOOKUP($A$2,'Table 10'!$A$5:$L$23,12,FALSE)</f>
        <v>558</v>
      </c>
      <c r="F31" s="142">
        <f>VLOOKUP($A$2,'Table 11'!$A$5:$L$23,12,FALSE)</f>
        <v>575</v>
      </c>
      <c r="G31" s="142">
        <f>VLOOKUP($A$2,'Table 12'!$A$5:$L$23,12,FALSE)</f>
        <v>595</v>
      </c>
      <c r="H31" s="172">
        <f>VLOOKUP($A$2,'Table 13'!$A$5:$L$23,12,FALSE)</f>
        <v>600</v>
      </c>
      <c r="I31" s="140" t="s">
        <v>28</v>
      </c>
      <c r="J31" s="143">
        <f t="shared" si="2"/>
        <v>0</v>
      </c>
      <c r="K31" s="143">
        <f t="shared" si="2"/>
        <v>0</v>
      </c>
      <c r="L31" s="143">
        <f t="shared" si="2"/>
        <v>1.4545454545454639E-2</v>
      </c>
      <c r="M31" s="143">
        <f t="shared" si="2"/>
        <v>3.0465949820788429E-2</v>
      </c>
      <c r="N31" s="143">
        <f t="shared" si="2"/>
        <v>3.4782608695652195E-2</v>
      </c>
      <c r="O31" s="143">
        <f>H31/G31-1</f>
        <v>8.4033613445377853E-3</v>
      </c>
      <c r="P31" s="169">
        <f t="shared" si="3"/>
        <v>9.0909090909090828E-2</v>
      </c>
    </row>
    <row r="32" spans="1:16" x14ac:dyDescent="0.2">
      <c r="A32" s="145"/>
      <c r="B32" s="146"/>
      <c r="C32" s="146"/>
      <c r="D32" s="146"/>
      <c r="E32" s="146"/>
      <c r="F32" s="146"/>
      <c r="G32" s="142"/>
      <c r="H32" s="172"/>
      <c r="I32" s="146"/>
      <c r="J32" s="146"/>
      <c r="K32" s="146"/>
      <c r="L32" s="146"/>
      <c r="M32" s="146"/>
      <c r="N32" s="146"/>
      <c r="O32" s="146"/>
      <c r="P32" s="144"/>
    </row>
    <row r="33" spans="1:16" x14ac:dyDescent="0.2">
      <c r="A33" s="145"/>
      <c r="B33" s="146"/>
      <c r="C33" s="146"/>
      <c r="D33" s="146"/>
      <c r="E33" s="146"/>
      <c r="F33" s="146"/>
      <c r="G33" s="146"/>
      <c r="H33" s="144"/>
      <c r="I33" s="146"/>
      <c r="J33" s="146"/>
      <c r="K33" s="146"/>
      <c r="L33" s="146"/>
      <c r="M33" s="146"/>
      <c r="N33" s="146"/>
      <c r="O33" s="146"/>
      <c r="P33" s="144"/>
    </row>
    <row r="34" spans="1:16" x14ac:dyDescent="0.2">
      <c r="A34" s="145"/>
      <c r="B34" s="146"/>
      <c r="C34" s="146"/>
      <c r="D34" s="146"/>
      <c r="E34" s="146"/>
      <c r="F34" s="146"/>
      <c r="G34" s="146"/>
      <c r="H34" s="144"/>
      <c r="I34" s="146"/>
      <c r="J34" s="146"/>
      <c r="K34" s="146"/>
      <c r="L34" s="146"/>
      <c r="M34" s="146"/>
      <c r="N34" s="146"/>
      <c r="O34" s="146"/>
      <c r="P34" s="144"/>
    </row>
    <row r="35" spans="1:16" x14ac:dyDescent="0.2">
      <c r="A35" s="145"/>
      <c r="B35" s="146"/>
      <c r="C35" s="146"/>
      <c r="D35" s="146"/>
      <c r="E35" s="146"/>
      <c r="F35" s="146"/>
      <c r="G35" s="146"/>
      <c r="H35" s="144"/>
      <c r="I35" s="146"/>
      <c r="J35" s="146"/>
      <c r="K35" s="146"/>
      <c r="L35" s="146"/>
      <c r="M35" s="146"/>
      <c r="N35" s="146"/>
      <c r="O35" s="146"/>
      <c r="P35" s="144"/>
    </row>
    <row r="36" spans="1:16" x14ac:dyDescent="0.2">
      <c r="A36" s="145"/>
      <c r="B36" s="146"/>
      <c r="C36" s="146"/>
      <c r="D36" s="146"/>
      <c r="E36" s="146"/>
      <c r="F36" s="146"/>
      <c r="G36" s="146"/>
      <c r="H36" s="144"/>
      <c r="I36" s="146"/>
      <c r="J36" s="146"/>
      <c r="K36" s="146"/>
      <c r="L36" s="146"/>
      <c r="M36" s="146"/>
      <c r="N36" s="146"/>
      <c r="O36" s="146"/>
      <c r="P36" s="144"/>
    </row>
    <row r="37" spans="1:16" x14ac:dyDescent="0.2">
      <c r="A37" s="145"/>
      <c r="B37" s="146"/>
      <c r="C37" s="146"/>
      <c r="D37" s="146"/>
      <c r="E37" s="146"/>
      <c r="F37" s="146"/>
      <c r="G37" s="146"/>
      <c r="H37" s="144"/>
      <c r="I37" s="146"/>
      <c r="J37" s="146"/>
      <c r="K37" s="146"/>
      <c r="L37" s="146"/>
      <c r="M37" s="146"/>
      <c r="N37" s="146"/>
      <c r="O37" s="146"/>
      <c r="P37" s="144"/>
    </row>
    <row r="38" spans="1:16" x14ac:dyDescent="0.2">
      <c r="A38" s="145"/>
      <c r="B38" s="146"/>
      <c r="C38" s="146"/>
      <c r="D38" s="146"/>
      <c r="E38" s="146"/>
      <c r="F38" s="146"/>
      <c r="G38" s="146"/>
      <c r="H38" s="144"/>
      <c r="I38" s="146"/>
      <c r="J38" s="146"/>
      <c r="K38" s="146"/>
      <c r="L38" s="146"/>
      <c r="M38" s="146"/>
      <c r="N38" s="146"/>
      <c r="O38" s="146"/>
      <c r="P38" s="144"/>
    </row>
    <row r="39" spans="1:16" x14ac:dyDescent="0.2">
      <c r="A39" s="145"/>
      <c r="B39" s="146"/>
      <c r="C39" s="146"/>
      <c r="D39" s="146"/>
      <c r="E39" s="146"/>
      <c r="F39" s="146"/>
      <c r="G39" s="146"/>
      <c r="H39" s="144"/>
      <c r="I39" s="146"/>
      <c r="J39" s="146"/>
      <c r="K39" s="146"/>
      <c r="L39" s="146"/>
      <c r="M39" s="146"/>
      <c r="N39" s="146"/>
      <c r="O39" s="146"/>
      <c r="P39" s="144"/>
    </row>
    <row r="40" spans="1:16" x14ac:dyDescent="0.2">
      <c r="A40" s="145"/>
      <c r="B40" s="146"/>
      <c r="C40" s="146"/>
      <c r="D40" s="146"/>
      <c r="E40" s="146"/>
      <c r="F40" s="146"/>
      <c r="G40" s="146"/>
      <c r="H40" s="144"/>
      <c r="I40" s="146"/>
      <c r="J40" s="146"/>
      <c r="K40" s="146"/>
      <c r="L40" s="146"/>
      <c r="M40" s="146"/>
      <c r="N40" s="146"/>
      <c r="O40" s="146"/>
      <c r="P40" s="144"/>
    </row>
    <row r="41" spans="1:16" x14ac:dyDescent="0.2">
      <c r="A41" s="145"/>
      <c r="B41" s="146"/>
      <c r="C41" s="146"/>
      <c r="D41" s="146"/>
      <c r="E41" s="146"/>
      <c r="F41" s="146"/>
      <c r="G41" s="146"/>
      <c r="H41" s="144"/>
      <c r="I41" s="146"/>
      <c r="J41" s="146"/>
      <c r="K41" s="146"/>
      <c r="L41" s="146"/>
      <c r="M41" s="146"/>
      <c r="N41" s="146"/>
      <c r="O41" s="146"/>
      <c r="P41" s="144"/>
    </row>
    <row r="42" spans="1:16" x14ac:dyDescent="0.2">
      <c r="A42" s="145"/>
      <c r="B42" s="146"/>
      <c r="C42" s="146"/>
      <c r="D42" s="146"/>
      <c r="E42" s="146"/>
      <c r="F42" s="146"/>
      <c r="G42" s="146"/>
      <c r="H42" s="144"/>
      <c r="I42" s="146"/>
      <c r="J42" s="146"/>
      <c r="K42" s="146"/>
      <c r="L42" s="146"/>
      <c r="M42" s="146"/>
      <c r="N42" s="146"/>
      <c r="O42" s="146"/>
      <c r="P42" s="144"/>
    </row>
    <row r="43" spans="1:16" x14ac:dyDescent="0.2">
      <c r="A43" s="145"/>
      <c r="B43" s="146"/>
      <c r="C43" s="146"/>
      <c r="D43" s="146"/>
      <c r="E43" s="146"/>
      <c r="F43" s="146"/>
      <c r="G43" s="146"/>
      <c r="H43" s="144"/>
      <c r="I43" s="146"/>
      <c r="J43" s="146"/>
      <c r="K43" s="146"/>
      <c r="L43" s="146"/>
      <c r="M43" s="146"/>
      <c r="N43" s="146"/>
      <c r="O43" s="146"/>
      <c r="P43" s="144"/>
    </row>
    <row r="44" spans="1:16" x14ac:dyDescent="0.2">
      <c r="A44" s="145"/>
      <c r="B44" s="146"/>
      <c r="C44" s="146"/>
      <c r="D44" s="146"/>
      <c r="E44" s="146"/>
      <c r="F44" s="146"/>
      <c r="G44" s="146"/>
      <c r="H44" s="144"/>
      <c r="I44" s="146"/>
      <c r="J44" s="146"/>
      <c r="K44" s="146"/>
      <c r="L44" s="146"/>
      <c r="M44" s="146"/>
      <c r="N44" s="146"/>
      <c r="O44" s="146"/>
      <c r="P44" s="144"/>
    </row>
    <row r="45" spans="1:16" x14ac:dyDescent="0.2">
      <c r="A45" s="145"/>
      <c r="B45" s="146"/>
      <c r="C45" s="146"/>
      <c r="D45" s="146"/>
      <c r="E45" s="146"/>
      <c r="F45" s="146"/>
      <c r="G45" s="146"/>
      <c r="H45" s="144"/>
      <c r="I45" s="146"/>
      <c r="J45" s="146"/>
      <c r="K45" s="146"/>
      <c r="L45" s="146"/>
      <c r="M45" s="146"/>
      <c r="N45" s="146"/>
      <c r="O45" s="146"/>
      <c r="P45" s="144"/>
    </row>
    <row r="46" spans="1:16" x14ac:dyDescent="0.2">
      <c r="A46" s="145"/>
      <c r="B46" s="146"/>
      <c r="C46" s="146"/>
      <c r="D46" s="146"/>
      <c r="E46" s="146"/>
      <c r="F46" s="146"/>
      <c r="G46" s="146"/>
      <c r="H46" s="144"/>
      <c r="I46" s="146"/>
      <c r="J46" s="146"/>
      <c r="K46" s="146"/>
      <c r="L46" s="146"/>
      <c r="M46" s="146"/>
      <c r="N46" s="146"/>
      <c r="O46" s="146"/>
      <c r="P46" s="144"/>
    </row>
    <row r="47" spans="1:16" ht="8.1" customHeight="1" x14ac:dyDescent="0.2">
      <c r="A47" s="147"/>
      <c r="B47" s="148"/>
      <c r="C47" s="148"/>
      <c r="D47" s="148"/>
      <c r="E47" s="148"/>
      <c r="F47" s="148"/>
      <c r="G47" s="148"/>
      <c r="H47" s="149"/>
      <c r="I47" s="148"/>
      <c r="J47" s="148"/>
      <c r="K47" s="148"/>
      <c r="L47" s="148"/>
      <c r="M47" s="148"/>
      <c r="N47" s="148"/>
      <c r="O47" s="148"/>
      <c r="P47" s="149"/>
    </row>
    <row r="48" spans="1:16" x14ac:dyDescent="0.2">
      <c r="A48" s="47" t="s">
        <v>43</v>
      </c>
      <c r="B48" s="12"/>
      <c r="C48" s="12"/>
      <c r="D48" s="12"/>
      <c r="E48" s="12"/>
      <c r="F48" s="12"/>
      <c r="G48" s="138"/>
      <c r="H48" s="139"/>
      <c r="I48" s="48" t="s">
        <v>199</v>
      </c>
      <c r="J48" s="12"/>
      <c r="K48" s="12"/>
      <c r="L48" s="12"/>
      <c r="M48" s="12"/>
      <c r="N48" s="12"/>
      <c r="O48" s="12"/>
      <c r="P48" s="49"/>
    </row>
    <row r="49" spans="1:16" s="84" customFormat="1" ht="25.5" x14ac:dyDescent="0.2">
      <c r="A49" s="59"/>
      <c r="B49" s="82">
        <v>2010</v>
      </c>
      <c r="C49" s="82">
        <v>2011</v>
      </c>
      <c r="D49" s="82">
        <v>2012</v>
      </c>
      <c r="E49" s="82">
        <v>2013</v>
      </c>
      <c r="F49" s="82">
        <v>2014</v>
      </c>
      <c r="G49" s="82">
        <v>2015</v>
      </c>
      <c r="H49" s="83">
        <v>2016</v>
      </c>
      <c r="I49" s="82" t="s">
        <v>42</v>
      </c>
      <c r="J49" s="82" t="s">
        <v>50</v>
      </c>
      <c r="K49" s="82" t="s">
        <v>51</v>
      </c>
      <c r="L49" s="82" t="s">
        <v>49</v>
      </c>
      <c r="M49" s="82" t="s">
        <v>52</v>
      </c>
      <c r="N49" s="82" t="s">
        <v>114</v>
      </c>
      <c r="O49" s="140" t="s">
        <v>195</v>
      </c>
      <c r="P49" s="141" t="s">
        <v>194</v>
      </c>
    </row>
    <row r="50" spans="1:16" x14ac:dyDescent="0.2">
      <c r="A50" s="61" t="s">
        <v>25</v>
      </c>
      <c r="B50" s="52">
        <f>VLOOKUP($A$2,'Table 7'!$A$26:$L$44,3,FALSE)</f>
        <v>550</v>
      </c>
      <c r="C50" s="52">
        <f>VLOOKUP($A$2,'Table 8'!$A$26:$L$44,3,FALSE)</f>
        <v>575</v>
      </c>
      <c r="D50" s="52">
        <f>VLOOKUP($A$2,'Table 9'!$A$26:$L$44,3,FALSE)</f>
        <v>560</v>
      </c>
      <c r="E50" s="52">
        <f>VLOOKUP($A$2,'Table 10'!$A$26:$L$44,3,FALSE)</f>
        <v>558</v>
      </c>
      <c r="F50" s="52">
        <f>VLOOKUP($A$2,'Table 11'!$A$26:$L$44,3,FALSE)</f>
        <v>575</v>
      </c>
      <c r="G50" s="52">
        <f>VLOOKUP($A$2,'Table 12'!$A$26:$L$44,3,FALSE)</f>
        <v>600</v>
      </c>
      <c r="H50" s="53">
        <f>VLOOKUP($A$2,'Table 13'!$A$26:$L$44,3,FALSE)</f>
        <v>600</v>
      </c>
      <c r="I50" s="140" t="s">
        <v>25</v>
      </c>
      <c r="J50" s="64">
        <f t="shared" ref="J50:N53" si="4">C50/B50-1</f>
        <v>4.5454545454545414E-2</v>
      </c>
      <c r="K50" s="64">
        <f t="shared" si="4"/>
        <v>-2.6086956521739091E-2</v>
      </c>
      <c r="L50" s="64">
        <f t="shared" si="4"/>
        <v>-3.5714285714285587E-3</v>
      </c>
      <c r="M50" s="64">
        <f t="shared" si="4"/>
        <v>3.0465949820788429E-2</v>
      </c>
      <c r="N50" s="64">
        <f t="shared" si="4"/>
        <v>4.3478260869565188E-2</v>
      </c>
      <c r="O50" s="64">
        <f>H50/G50-1</f>
        <v>0</v>
      </c>
      <c r="P50" s="119">
        <f>H50/B50-1</f>
        <v>9.0909090909090828E-2</v>
      </c>
    </row>
    <row r="51" spans="1:16" x14ac:dyDescent="0.2">
      <c r="A51" s="61" t="s">
        <v>26</v>
      </c>
      <c r="B51" s="52">
        <f>VLOOKUP($A$2,'Table 7'!$A$26:$L$44,4,FALSE)</f>
        <v>600</v>
      </c>
      <c r="C51" s="52">
        <f>VLOOKUP($A$2,'Table 8'!$A$26:$L$44,4,FALSE)</f>
        <v>600</v>
      </c>
      <c r="D51" s="52">
        <f>VLOOKUP($A$2,'Table 9'!$A$26:$L$44,4,FALSE)</f>
        <v>599</v>
      </c>
      <c r="E51" s="52">
        <f>VLOOKUP($A$2,'Table 10'!$A$26:$L$44,4,FALSE)</f>
        <v>608</v>
      </c>
      <c r="F51" s="52">
        <f>VLOOKUP($A$2,'Table 11'!$A$26:$L$44,4,FALSE)</f>
        <v>625</v>
      </c>
      <c r="G51" s="52">
        <f>VLOOKUP($A$2,'Table 12'!$A$26:$L$44,4,FALSE)</f>
        <v>650</v>
      </c>
      <c r="H51" s="53">
        <f>VLOOKUP($A$2,'Table 13'!$A$26:$L$44,4,FALSE)</f>
        <v>675</v>
      </c>
      <c r="I51" s="140" t="s">
        <v>26</v>
      </c>
      <c r="J51" s="64">
        <f t="shared" si="4"/>
        <v>0</v>
      </c>
      <c r="K51" s="64">
        <f t="shared" si="4"/>
        <v>-1.6666666666667052E-3</v>
      </c>
      <c r="L51" s="64">
        <f t="shared" si="4"/>
        <v>1.5025041736226985E-2</v>
      </c>
      <c r="M51" s="64">
        <f t="shared" si="4"/>
        <v>2.796052631578938E-2</v>
      </c>
      <c r="N51" s="64">
        <f t="shared" si="4"/>
        <v>4.0000000000000036E-2</v>
      </c>
      <c r="O51" s="64">
        <f>H51/G51-1</f>
        <v>3.8461538461538547E-2</v>
      </c>
      <c r="P51" s="119">
        <f t="shared" ref="P51:P53" si="5">H51/B51-1</f>
        <v>0.125</v>
      </c>
    </row>
    <row r="52" spans="1:16" x14ac:dyDescent="0.2">
      <c r="A52" s="62" t="s">
        <v>27</v>
      </c>
      <c r="B52" s="52">
        <f>VLOOKUP($A$2,'Table 7'!$A$26:$L$44,5,FALSE)</f>
        <v>615.97</v>
      </c>
      <c r="C52" s="52">
        <f>VLOOKUP($A$2,'Table 8'!$A$26:$L$44,5,FALSE)</f>
        <v>619.26</v>
      </c>
      <c r="D52" s="52">
        <f>VLOOKUP($A$2,'Table 9'!$A$26:$L$44,5,FALSE)</f>
        <v>624.25</v>
      </c>
      <c r="E52" s="52">
        <f>VLOOKUP($A$2,'Table 10'!$A$26:$L$44,5,FALSE)</f>
        <v>623.23</v>
      </c>
      <c r="F52" s="52">
        <f>VLOOKUP($A$2,'Table 11'!$A$26:$L$44,5,FALSE)</f>
        <v>636.77</v>
      </c>
      <c r="G52" s="52">
        <f>VLOOKUP($A$2,'Table 12'!$A$26:$L$44,5,FALSE)</f>
        <v>673.9</v>
      </c>
      <c r="H52" s="53">
        <f>VLOOKUP($A$2,'Table 13'!$A$26:$L$44,5,FALSE)</f>
        <v>690.52</v>
      </c>
      <c r="I52" s="171" t="s">
        <v>27</v>
      </c>
      <c r="J52" s="64">
        <f t="shared" si="4"/>
        <v>5.3411692127862676E-3</v>
      </c>
      <c r="K52" s="64">
        <f t="shared" si="4"/>
        <v>8.058004715305378E-3</v>
      </c>
      <c r="L52" s="64">
        <f t="shared" si="4"/>
        <v>-1.6339607529034517E-3</v>
      </c>
      <c r="M52" s="64">
        <f t="shared" si="4"/>
        <v>2.1725526691590558E-2</v>
      </c>
      <c r="N52" s="64">
        <f t="shared" si="4"/>
        <v>5.8309907816008977E-2</v>
      </c>
      <c r="O52" s="64">
        <f>H52/G52-1</f>
        <v>2.4662412820893209E-2</v>
      </c>
      <c r="P52" s="119">
        <f t="shared" si="5"/>
        <v>0.12102862152377547</v>
      </c>
    </row>
    <row r="53" spans="1:16" x14ac:dyDescent="0.2">
      <c r="A53" s="61" t="s">
        <v>28</v>
      </c>
      <c r="B53" s="52">
        <f>VLOOKUP($A$2,'Table 7'!$A$26:$L$44,6,FALSE)</f>
        <v>650</v>
      </c>
      <c r="C53" s="52">
        <f>VLOOKUP($A$2,'Table 8'!$A$26:$L$44,6,FALSE)</f>
        <v>650</v>
      </c>
      <c r="D53" s="52">
        <f>VLOOKUP($A$2,'Table 9'!$A$26:$L$44,6,FALSE)</f>
        <v>650</v>
      </c>
      <c r="E53" s="52">
        <f>VLOOKUP($A$2,'Table 10'!$A$26:$L$44,6,FALSE)</f>
        <v>675</v>
      </c>
      <c r="F53" s="52">
        <f>VLOOKUP($A$2,'Table 11'!$A$26:$L$44,6,FALSE)</f>
        <v>675</v>
      </c>
      <c r="G53" s="52">
        <f>VLOOKUP($A$2,'Table 12'!$A$26:$L$44,6,FALSE)</f>
        <v>725</v>
      </c>
      <c r="H53" s="53">
        <f>VLOOKUP($A$2,'Table 13'!$A$26:$L$44,6,FALSE)</f>
        <v>775</v>
      </c>
      <c r="I53" s="140" t="s">
        <v>28</v>
      </c>
      <c r="J53" s="64">
        <f t="shared" si="4"/>
        <v>0</v>
      </c>
      <c r="K53" s="64">
        <f t="shared" si="4"/>
        <v>0</v>
      </c>
      <c r="L53" s="64">
        <f t="shared" si="4"/>
        <v>3.8461538461538547E-2</v>
      </c>
      <c r="M53" s="64">
        <f t="shared" si="4"/>
        <v>0</v>
      </c>
      <c r="N53" s="64">
        <f t="shared" si="4"/>
        <v>7.4074074074074181E-2</v>
      </c>
      <c r="O53" s="64">
        <f>H53/G53-1</f>
        <v>6.8965517241379226E-2</v>
      </c>
      <c r="P53" s="119">
        <f t="shared" si="5"/>
        <v>0.19230769230769229</v>
      </c>
    </row>
    <row r="54" spans="1:16" x14ac:dyDescent="0.2">
      <c r="A54" s="13"/>
      <c r="B54" s="16"/>
      <c r="C54" s="16"/>
      <c r="D54" s="16"/>
      <c r="E54" s="16"/>
      <c r="F54" s="16"/>
      <c r="G54" s="16"/>
      <c r="H54" s="60"/>
      <c r="I54" s="16"/>
      <c r="J54" s="16"/>
      <c r="K54" s="16"/>
      <c r="L54" s="16"/>
      <c r="M54" s="16"/>
      <c r="N54" s="16"/>
      <c r="O54" s="16"/>
      <c r="P54" s="60"/>
    </row>
    <row r="55" spans="1:16" x14ac:dyDescent="0.2">
      <c r="A55" s="13"/>
      <c r="B55" s="16"/>
      <c r="C55" s="16"/>
      <c r="D55" s="16"/>
      <c r="E55" s="16"/>
      <c r="F55" s="16"/>
      <c r="G55" s="16"/>
      <c r="H55" s="60"/>
      <c r="I55" s="16"/>
      <c r="J55" s="16"/>
      <c r="K55" s="16"/>
      <c r="L55" s="16"/>
      <c r="M55" s="16"/>
      <c r="N55" s="16"/>
      <c r="O55" s="16"/>
      <c r="P55" s="60"/>
    </row>
    <row r="56" spans="1:16" x14ac:dyDescent="0.2">
      <c r="A56" s="13"/>
      <c r="B56" s="16"/>
      <c r="C56" s="16"/>
      <c r="D56" s="16"/>
      <c r="E56" s="16"/>
      <c r="F56" s="16"/>
      <c r="G56" s="16"/>
      <c r="H56" s="60"/>
      <c r="I56" s="16"/>
      <c r="J56" s="16"/>
      <c r="K56" s="16"/>
      <c r="L56" s="16"/>
      <c r="M56" s="16"/>
      <c r="N56" s="16"/>
      <c r="O56" s="16"/>
      <c r="P56" s="60"/>
    </row>
    <row r="57" spans="1:16" x14ac:dyDescent="0.2">
      <c r="A57" s="13"/>
      <c r="B57" s="16"/>
      <c r="C57" s="16"/>
      <c r="D57" s="16"/>
      <c r="E57" s="16"/>
      <c r="F57" s="16"/>
      <c r="G57" s="16"/>
      <c r="H57" s="60"/>
      <c r="I57" s="16"/>
      <c r="J57" s="16"/>
      <c r="K57" s="16"/>
      <c r="L57" s="16"/>
      <c r="M57" s="16"/>
      <c r="N57" s="16"/>
      <c r="O57" s="16"/>
      <c r="P57" s="60"/>
    </row>
    <row r="58" spans="1:16" x14ac:dyDescent="0.2">
      <c r="A58" s="13"/>
      <c r="B58" s="16"/>
      <c r="C58" s="16"/>
      <c r="D58" s="16"/>
      <c r="E58" s="16"/>
      <c r="F58" s="16"/>
      <c r="G58" s="16"/>
      <c r="H58" s="60"/>
      <c r="I58" s="16"/>
      <c r="J58" s="16"/>
      <c r="K58" s="16"/>
      <c r="L58" s="16"/>
      <c r="M58" s="16"/>
      <c r="N58" s="16"/>
      <c r="O58" s="16"/>
      <c r="P58" s="60"/>
    </row>
    <row r="59" spans="1:16" x14ac:dyDescent="0.2">
      <c r="A59" s="13"/>
      <c r="B59" s="16"/>
      <c r="C59" s="16"/>
      <c r="D59" s="16"/>
      <c r="E59" s="16"/>
      <c r="F59" s="16"/>
      <c r="G59" s="16"/>
      <c r="H59" s="60"/>
      <c r="I59" s="16"/>
      <c r="J59" s="16"/>
      <c r="K59" s="16"/>
      <c r="L59" s="16"/>
      <c r="M59" s="16"/>
      <c r="N59" s="16"/>
      <c r="O59" s="16"/>
      <c r="P59" s="60"/>
    </row>
    <row r="60" spans="1:16" x14ac:dyDescent="0.2">
      <c r="A60" s="13"/>
      <c r="B60" s="16"/>
      <c r="C60" s="16"/>
      <c r="D60" s="16"/>
      <c r="E60" s="16"/>
      <c r="F60" s="16"/>
      <c r="G60" s="16"/>
      <c r="H60" s="60"/>
      <c r="I60" s="16"/>
      <c r="J60" s="16"/>
      <c r="K60" s="16"/>
      <c r="L60" s="16"/>
      <c r="M60" s="16"/>
      <c r="N60" s="16"/>
      <c r="O60" s="16"/>
      <c r="P60" s="60"/>
    </row>
    <row r="61" spans="1:16" x14ac:dyDescent="0.2">
      <c r="A61" s="13"/>
      <c r="B61" s="16"/>
      <c r="C61" s="16"/>
      <c r="D61" s="16"/>
      <c r="E61" s="16"/>
      <c r="F61" s="16"/>
      <c r="G61" s="16"/>
      <c r="H61" s="60"/>
      <c r="I61" s="16"/>
      <c r="J61" s="16"/>
      <c r="K61" s="16"/>
      <c r="L61" s="16"/>
      <c r="M61" s="16"/>
      <c r="N61" s="16"/>
      <c r="O61" s="16"/>
      <c r="P61" s="60"/>
    </row>
    <row r="62" spans="1:16" x14ac:dyDescent="0.2">
      <c r="A62" s="13"/>
      <c r="B62" s="16"/>
      <c r="C62" s="16"/>
      <c r="D62" s="16"/>
      <c r="E62" s="16"/>
      <c r="F62" s="16"/>
      <c r="G62" s="16"/>
      <c r="H62" s="60"/>
      <c r="I62" s="16"/>
      <c r="J62" s="16"/>
      <c r="K62" s="16"/>
      <c r="L62" s="16"/>
      <c r="M62" s="16"/>
      <c r="N62" s="16"/>
      <c r="O62" s="16"/>
      <c r="P62" s="60"/>
    </row>
    <row r="63" spans="1:16" x14ac:dyDescent="0.2">
      <c r="A63" s="13"/>
      <c r="B63" s="16"/>
      <c r="C63" s="16"/>
      <c r="D63" s="16"/>
      <c r="E63" s="16"/>
      <c r="F63" s="16"/>
      <c r="G63" s="16"/>
      <c r="H63" s="60"/>
      <c r="I63" s="16"/>
      <c r="J63" s="16"/>
      <c r="K63" s="16"/>
      <c r="L63" s="16"/>
      <c r="M63" s="16"/>
      <c r="N63" s="16"/>
      <c r="O63" s="16"/>
      <c r="P63" s="60"/>
    </row>
    <row r="64" spans="1:16" x14ac:dyDescent="0.2">
      <c r="A64" s="13"/>
      <c r="B64" s="16"/>
      <c r="C64" s="16"/>
      <c r="D64" s="16"/>
      <c r="E64" s="16"/>
      <c r="F64" s="16"/>
      <c r="G64" s="16"/>
      <c r="H64" s="60"/>
      <c r="I64" s="16"/>
      <c r="J64" s="16"/>
      <c r="K64" s="16"/>
      <c r="L64" s="16"/>
      <c r="M64" s="16"/>
      <c r="N64" s="16"/>
      <c r="O64" s="16"/>
      <c r="P64" s="60"/>
    </row>
    <row r="65" spans="1:23" x14ac:dyDescent="0.2">
      <c r="A65" s="13"/>
      <c r="B65" s="16"/>
      <c r="C65" s="16"/>
      <c r="D65" s="16"/>
      <c r="E65" s="16"/>
      <c r="F65" s="16"/>
      <c r="G65" s="16"/>
      <c r="H65" s="60"/>
      <c r="I65" s="16"/>
      <c r="J65" s="16"/>
      <c r="K65" s="16"/>
      <c r="L65" s="16"/>
      <c r="M65" s="16"/>
      <c r="N65" s="16"/>
      <c r="O65" s="16"/>
      <c r="P65" s="60"/>
    </row>
    <row r="66" spans="1:23" x14ac:dyDescent="0.2">
      <c r="A66" s="13"/>
      <c r="B66" s="16"/>
      <c r="C66" s="16"/>
      <c r="D66" s="16"/>
      <c r="E66" s="16"/>
      <c r="F66" s="16"/>
      <c r="G66" s="16"/>
      <c r="H66" s="60"/>
      <c r="I66" s="16"/>
      <c r="J66" s="16"/>
      <c r="K66" s="16"/>
      <c r="L66" s="16"/>
      <c r="M66" s="16"/>
      <c r="N66" s="16"/>
      <c r="O66" s="16"/>
      <c r="P66" s="60"/>
      <c r="U66" s="52"/>
    </row>
    <row r="67" spans="1:23" x14ac:dyDescent="0.2">
      <c r="A67" s="13"/>
      <c r="B67" s="16"/>
      <c r="C67" s="16"/>
      <c r="D67" s="16"/>
      <c r="E67" s="16"/>
      <c r="F67" s="16"/>
      <c r="G67" s="16"/>
      <c r="H67" s="60"/>
      <c r="I67" s="16"/>
      <c r="J67" s="16"/>
      <c r="K67" s="16"/>
      <c r="L67" s="16"/>
      <c r="M67" s="16"/>
      <c r="N67" s="16"/>
      <c r="O67" s="16"/>
      <c r="P67" s="60"/>
    </row>
    <row r="68" spans="1:23" x14ac:dyDescent="0.2">
      <c r="A68" s="13"/>
      <c r="B68" s="16"/>
      <c r="C68" s="16"/>
      <c r="D68" s="16"/>
      <c r="E68" s="16"/>
      <c r="F68" s="16"/>
      <c r="G68" s="16"/>
      <c r="H68" s="60"/>
      <c r="I68" s="16"/>
      <c r="J68" s="16"/>
      <c r="K68" s="16"/>
      <c r="L68" s="16"/>
      <c r="M68" s="16"/>
      <c r="N68" s="16"/>
      <c r="O68" s="16"/>
      <c r="P68" s="60"/>
    </row>
    <row r="69" spans="1:23" ht="8.4499999999999993" customHeight="1" x14ac:dyDescent="0.2">
      <c r="A69" s="14"/>
      <c r="B69" s="46"/>
      <c r="C69" s="46"/>
      <c r="D69" s="46"/>
      <c r="E69" s="46"/>
      <c r="F69" s="46"/>
      <c r="G69" s="46"/>
      <c r="H69" s="63"/>
      <c r="I69" s="46"/>
      <c r="J69" s="46"/>
      <c r="K69" s="46"/>
      <c r="L69" s="46"/>
      <c r="M69" s="46"/>
      <c r="N69" s="46"/>
      <c r="O69" s="46"/>
      <c r="P69" s="63"/>
    </row>
    <row r="70" spans="1:23" x14ac:dyDescent="0.2">
      <c r="A70" s="71" t="s">
        <v>44</v>
      </c>
      <c r="B70" s="16"/>
      <c r="C70" s="16"/>
      <c r="D70" s="16"/>
      <c r="E70" s="16"/>
      <c r="F70" s="16"/>
      <c r="G70" s="16"/>
      <c r="H70" s="60"/>
      <c r="I70" s="48" t="s">
        <v>200</v>
      </c>
      <c r="J70" s="12"/>
      <c r="K70" s="12"/>
      <c r="L70" s="12"/>
      <c r="M70" s="12"/>
      <c r="N70" s="12"/>
      <c r="O70" s="12"/>
      <c r="P70" s="49"/>
    </row>
    <row r="71" spans="1:23" s="84" customFormat="1" ht="25.5" x14ac:dyDescent="0.2">
      <c r="A71" s="59"/>
      <c r="B71" s="82">
        <v>2010</v>
      </c>
      <c r="C71" s="82">
        <v>2011</v>
      </c>
      <c r="D71" s="82">
        <v>2012</v>
      </c>
      <c r="E71" s="82">
        <v>2013</v>
      </c>
      <c r="F71" s="82">
        <v>2014</v>
      </c>
      <c r="G71" s="82">
        <v>2015</v>
      </c>
      <c r="H71" s="83">
        <v>2016</v>
      </c>
      <c r="I71" s="82" t="s">
        <v>42</v>
      </c>
      <c r="J71" s="82" t="s">
        <v>50</v>
      </c>
      <c r="K71" s="82" t="s">
        <v>51</v>
      </c>
      <c r="L71" s="82" t="s">
        <v>49</v>
      </c>
      <c r="M71" s="82" t="s">
        <v>52</v>
      </c>
      <c r="N71" s="82" t="s">
        <v>114</v>
      </c>
      <c r="O71" s="82" t="s">
        <v>195</v>
      </c>
      <c r="P71" s="83" t="s">
        <v>194</v>
      </c>
    </row>
    <row r="72" spans="1:23" x14ac:dyDescent="0.2">
      <c r="A72" s="61" t="s">
        <v>25</v>
      </c>
      <c r="B72" s="52">
        <f>VLOOKUP($A$2,'Table 7'!$A$26:$L$44,9,FALSE)</f>
        <v>750</v>
      </c>
      <c r="C72" s="52">
        <f>VLOOKUP($A$2,'Table 8'!$A$26:$L$44,9,FALSE)</f>
        <v>745</v>
      </c>
      <c r="D72" s="52">
        <f>VLOOKUP($A$2,'Table 9'!$A$26:$L$44,9,FALSE)</f>
        <v>750</v>
      </c>
      <c r="E72" s="52">
        <f>VLOOKUP($A$2,'Table 10'!$A$26:$L$44,9,FALSE)</f>
        <v>795</v>
      </c>
      <c r="F72" s="52">
        <f>VLOOKUP($A$2,'Table 11'!$A$26:$L$44,9,FALSE)</f>
        <v>795</v>
      </c>
      <c r="G72" s="52">
        <f>VLOOKUP($A$2,'Table 12'!$A$26:$L$44,9,FALSE)</f>
        <v>810</v>
      </c>
      <c r="H72" s="53">
        <f>VLOOKUP($A$2,'Table 13'!$A$26:$L$44,9,FALSE)</f>
        <v>825</v>
      </c>
      <c r="I72" s="140" t="s">
        <v>25</v>
      </c>
      <c r="J72" s="64">
        <f t="shared" ref="J72:O75" si="6">C72/B72-1</f>
        <v>-6.6666666666667096E-3</v>
      </c>
      <c r="K72" s="64">
        <f t="shared" si="6"/>
        <v>6.7114093959732557E-3</v>
      </c>
      <c r="L72" s="64">
        <f t="shared" si="6"/>
        <v>6.0000000000000053E-2</v>
      </c>
      <c r="M72" s="64">
        <f t="shared" si="6"/>
        <v>0</v>
      </c>
      <c r="N72" s="64">
        <f t="shared" si="6"/>
        <v>1.8867924528301883E-2</v>
      </c>
      <c r="O72" s="64">
        <f>H72/G72-1</f>
        <v>1.8518518518518601E-2</v>
      </c>
      <c r="P72" s="119">
        <f>H72/B72-1</f>
        <v>0.10000000000000009</v>
      </c>
    </row>
    <row r="73" spans="1:23" x14ac:dyDescent="0.2">
      <c r="A73" s="61" t="s">
        <v>26</v>
      </c>
      <c r="B73" s="52">
        <f>VLOOKUP($A$2,'Table 7'!$A$26:$L$44,10,FALSE)</f>
        <v>825</v>
      </c>
      <c r="C73" s="52">
        <f>VLOOKUP($A$2,'Table 8'!$A$26:$L$44,10,FALSE)</f>
        <v>800</v>
      </c>
      <c r="D73" s="52">
        <f>VLOOKUP($A$2,'Table 9'!$A$26:$L$44,10,FALSE)</f>
        <v>850</v>
      </c>
      <c r="E73" s="52">
        <f>VLOOKUP($A$2,'Table 10'!$A$26:$L$44,10,FALSE)</f>
        <v>850</v>
      </c>
      <c r="F73" s="52">
        <f>VLOOKUP($A$2,'Table 11'!$A$26:$L$44,10,FALSE)</f>
        <v>862.5</v>
      </c>
      <c r="G73" s="52">
        <f>VLOOKUP($A$2,'Table 12'!$A$26:$L$44,10,FALSE)</f>
        <v>935</v>
      </c>
      <c r="H73" s="53">
        <f>VLOOKUP($A$2,'Table 13'!$A$26:$L$44,10,FALSE)</f>
        <v>895</v>
      </c>
      <c r="I73" s="140" t="s">
        <v>26</v>
      </c>
      <c r="J73" s="64">
        <f t="shared" si="6"/>
        <v>-3.0303030303030276E-2</v>
      </c>
      <c r="K73" s="64">
        <f t="shared" si="6"/>
        <v>6.25E-2</v>
      </c>
      <c r="L73" s="64">
        <f t="shared" si="6"/>
        <v>0</v>
      </c>
      <c r="M73" s="64">
        <f t="shared" si="6"/>
        <v>1.4705882352941124E-2</v>
      </c>
      <c r="N73" s="64">
        <f t="shared" si="6"/>
        <v>8.405797101449286E-2</v>
      </c>
      <c r="O73" s="64">
        <f t="shared" si="6"/>
        <v>-4.2780748663101553E-2</v>
      </c>
      <c r="P73" s="119">
        <f t="shared" ref="P73:P75" si="7">H73/B73-1</f>
        <v>8.4848484848484951E-2</v>
      </c>
      <c r="R73" s="136"/>
      <c r="S73" s="136"/>
      <c r="T73" s="136"/>
      <c r="U73" s="136"/>
      <c r="V73" s="136"/>
      <c r="W73" s="136"/>
    </row>
    <row r="74" spans="1:23" x14ac:dyDescent="0.2">
      <c r="A74" s="62" t="s">
        <v>27</v>
      </c>
      <c r="B74" s="52">
        <f>VLOOKUP($A$2,'Table 7'!$A$26:$L$44,11,FALSE)</f>
        <v>834.19</v>
      </c>
      <c r="C74" s="52">
        <f>VLOOKUP($A$2,'Table 8'!$A$26:$L$44,11,FALSE)</f>
        <v>796.42</v>
      </c>
      <c r="D74" s="52">
        <f>VLOOKUP($A$2,'Table 9'!$A$26:$L$44,11,FALSE)</f>
        <v>856.56</v>
      </c>
      <c r="E74" s="52">
        <f>VLOOKUP($A$2,'Table 10'!$A$26:$L$44,11,FALSE)</f>
        <v>870.95</v>
      </c>
      <c r="F74" s="52">
        <f>VLOOKUP($A$2,'Table 11'!$A$26:$L$44,11,FALSE)</f>
        <v>889.07</v>
      </c>
      <c r="G74" s="52">
        <f>VLOOKUP($A$2,'Table 12'!$A$26:$L$44,11,FALSE)</f>
        <v>936.17</v>
      </c>
      <c r="H74" s="53">
        <f>VLOOKUP($A$2,'Table 13'!$A$26:$L$44,11,FALSE)</f>
        <v>920.33</v>
      </c>
      <c r="I74" s="171" t="s">
        <v>27</v>
      </c>
      <c r="J74" s="64">
        <f t="shared" si="6"/>
        <v>-4.5277454776489923E-2</v>
      </c>
      <c r="K74" s="64">
        <f t="shared" si="6"/>
        <v>7.5512920318425047E-2</v>
      </c>
      <c r="L74" s="64">
        <f t="shared" si="6"/>
        <v>1.6799757168207918E-2</v>
      </c>
      <c r="M74" s="64">
        <f t="shared" si="6"/>
        <v>2.0804868247316088E-2</v>
      </c>
      <c r="N74" s="64">
        <f t="shared" si="6"/>
        <v>5.2976705996153228E-2</v>
      </c>
      <c r="O74" s="64">
        <f t="shared" si="6"/>
        <v>-1.6920003845455334E-2</v>
      </c>
      <c r="P74" s="119">
        <f t="shared" si="7"/>
        <v>0.10326184682146744</v>
      </c>
    </row>
    <row r="75" spans="1:23" x14ac:dyDescent="0.2">
      <c r="A75" s="61" t="s">
        <v>28</v>
      </c>
      <c r="B75" s="52">
        <f>VLOOKUP($A$2,'Table 7'!$A$26:$L$44,12,FALSE)</f>
        <v>875</v>
      </c>
      <c r="C75" s="52">
        <f>VLOOKUP($A$2,'Table 8'!$A$26:$L$44,12,FALSE)</f>
        <v>875</v>
      </c>
      <c r="D75" s="52">
        <f>VLOOKUP($A$2,'Table 9'!$A$26:$L$44,12,FALSE)</f>
        <v>895</v>
      </c>
      <c r="E75" s="52">
        <f>VLOOKUP($A$2,'Table 10'!$A$26:$L$44,12,FALSE)</f>
        <v>940</v>
      </c>
      <c r="F75" s="52">
        <f>VLOOKUP($A$2,'Table 11'!$A$26:$L$44,12,FALSE)</f>
        <v>950</v>
      </c>
      <c r="G75" s="52">
        <f>VLOOKUP($A$2,'Table 12'!$A$26:$L$44,12,FALSE)</f>
        <v>1000</v>
      </c>
      <c r="H75" s="53">
        <f>VLOOKUP($A$2,'Table 13'!$A$26:$L$44,12,FALSE)</f>
        <v>1000</v>
      </c>
      <c r="I75" s="140" t="s">
        <v>28</v>
      </c>
      <c r="J75" s="64">
        <f t="shared" si="6"/>
        <v>0</v>
      </c>
      <c r="K75" s="64">
        <f t="shared" si="6"/>
        <v>2.2857142857142909E-2</v>
      </c>
      <c r="L75" s="64">
        <f t="shared" si="6"/>
        <v>5.027932960893855E-2</v>
      </c>
      <c r="M75" s="64">
        <f t="shared" si="6"/>
        <v>1.0638297872340496E-2</v>
      </c>
      <c r="N75" s="64">
        <f t="shared" si="6"/>
        <v>5.2631578947368363E-2</v>
      </c>
      <c r="O75" s="64">
        <f t="shared" si="6"/>
        <v>0</v>
      </c>
      <c r="P75" s="119">
        <f t="shared" si="7"/>
        <v>0.14285714285714279</v>
      </c>
    </row>
    <row r="76" spans="1:23" x14ac:dyDescent="0.2">
      <c r="A76" s="13"/>
      <c r="B76" s="173"/>
      <c r="C76" s="16"/>
      <c r="D76" s="16"/>
      <c r="E76" s="16"/>
      <c r="F76" s="16"/>
      <c r="G76" s="52"/>
      <c r="H76" s="53"/>
      <c r="I76" s="16"/>
      <c r="J76" s="16"/>
      <c r="K76" s="16"/>
      <c r="L76" s="16"/>
      <c r="M76" s="16"/>
      <c r="N76" s="16"/>
      <c r="O76" s="16"/>
      <c r="P76" s="60"/>
    </row>
    <row r="77" spans="1:23" x14ac:dyDescent="0.2">
      <c r="A77" s="13"/>
      <c r="B77" s="16"/>
      <c r="C77" s="16"/>
      <c r="D77" s="16"/>
      <c r="E77" s="16"/>
      <c r="F77" s="16"/>
      <c r="G77" s="16"/>
      <c r="H77" s="60"/>
      <c r="I77" s="16"/>
      <c r="J77" s="16"/>
      <c r="K77" s="16"/>
      <c r="L77" s="16"/>
      <c r="M77" s="16"/>
      <c r="N77" s="16"/>
      <c r="O77" s="16"/>
      <c r="P77" s="60"/>
    </row>
    <row r="78" spans="1:23" x14ac:dyDescent="0.2">
      <c r="A78" s="13"/>
      <c r="B78" s="16"/>
      <c r="C78" s="16"/>
      <c r="D78" s="16"/>
      <c r="E78" s="16"/>
      <c r="F78" s="16"/>
      <c r="G78" s="16"/>
      <c r="H78" s="60"/>
      <c r="I78" s="16"/>
      <c r="J78" s="16"/>
      <c r="K78" s="16"/>
      <c r="L78" s="16"/>
      <c r="M78" s="16"/>
      <c r="N78" s="16"/>
      <c r="O78" s="16"/>
      <c r="P78" s="60"/>
    </row>
    <row r="79" spans="1:23" x14ac:dyDescent="0.2">
      <c r="A79" s="13"/>
      <c r="B79" s="16"/>
      <c r="C79" s="16"/>
      <c r="D79" s="16"/>
      <c r="E79" s="16"/>
      <c r="F79" s="16"/>
      <c r="G79" s="16"/>
      <c r="H79" s="60"/>
      <c r="I79" s="16"/>
      <c r="J79" s="16"/>
      <c r="K79" s="16"/>
      <c r="L79" s="16"/>
      <c r="M79" s="16"/>
      <c r="N79" s="16"/>
      <c r="O79" s="16"/>
      <c r="P79" s="60"/>
    </row>
    <row r="80" spans="1:23" x14ac:dyDescent="0.2">
      <c r="A80" s="13"/>
      <c r="B80" s="16"/>
      <c r="C80" s="16"/>
      <c r="D80" s="16"/>
      <c r="E80" s="16"/>
      <c r="F80" s="16"/>
      <c r="G80" s="16"/>
      <c r="H80" s="60"/>
      <c r="I80" s="16"/>
      <c r="J80" s="16"/>
      <c r="K80" s="16"/>
      <c r="L80" s="16"/>
      <c r="M80" s="16"/>
      <c r="N80" s="16"/>
      <c r="O80" s="16"/>
      <c r="P80" s="60"/>
    </row>
    <row r="81" spans="1:16" x14ac:dyDescent="0.2">
      <c r="A81" s="13"/>
      <c r="B81" s="16"/>
      <c r="C81" s="16"/>
      <c r="D81" s="16"/>
      <c r="E81" s="16"/>
      <c r="F81" s="16"/>
      <c r="G81" s="16"/>
      <c r="H81" s="60"/>
      <c r="I81" s="16"/>
      <c r="J81" s="16"/>
      <c r="K81" s="16"/>
      <c r="L81" s="16"/>
      <c r="M81" s="16"/>
      <c r="N81" s="16"/>
      <c r="O81" s="16"/>
      <c r="P81" s="60"/>
    </row>
    <row r="82" spans="1:16" x14ac:dyDescent="0.2">
      <c r="A82" s="13"/>
      <c r="B82" s="16"/>
      <c r="C82" s="16"/>
      <c r="D82" s="16"/>
      <c r="E82" s="16"/>
      <c r="F82" s="16"/>
      <c r="G82" s="16"/>
      <c r="H82" s="60"/>
      <c r="I82" s="16"/>
      <c r="J82" s="16"/>
      <c r="K82" s="16"/>
      <c r="L82" s="16"/>
      <c r="M82" s="16"/>
      <c r="N82" s="16"/>
      <c r="O82" s="16"/>
      <c r="P82" s="60"/>
    </row>
    <row r="83" spans="1:16" x14ac:dyDescent="0.2">
      <c r="A83" s="13"/>
      <c r="B83" s="16"/>
      <c r="C83" s="16"/>
      <c r="D83" s="16"/>
      <c r="E83" s="16"/>
      <c r="F83" s="16"/>
      <c r="G83" s="16"/>
      <c r="H83" s="60"/>
      <c r="I83" s="16"/>
      <c r="J83" s="16"/>
      <c r="K83" s="16"/>
      <c r="L83" s="16"/>
      <c r="M83" s="16"/>
      <c r="N83" s="16"/>
      <c r="O83" s="16"/>
      <c r="P83" s="60"/>
    </row>
    <row r="84" spans="1:16" x14ac:dyDescent="0.2">
      <c r="A84" s="13"/>
      <c r="B84" s="16"/>
      <c r="C84" s="16"/>
      <c r="D84" s="16"/>
      <c r="E84" s="16"/>
      <c r="F84" s="16"/>
      <c r="G84" s="16"/>
      <c r="H84" s="60"/>
      <c r="I84" s="16"/>
      <c r="J84" s="16"/>
      <c r="K84" s="16"/>
      <c r="L84" s="16"/>
      <c r="M84" s="16"/>
      <c r="N84" s="16"/>
      <c r="O84" s="16"/>
      <c r="P84" s="60"/>
    </row>
    <row r="85" spans="1:16" x14ac:dyDescent="0.2">
      <c r="A85" s="13"/>
      <c r="B85" s="16"/>
      <c r="C85" s="16"/>
      <c r="D85" s="16"/>
      <c r="E85" s="16"/>
      <c r="F85" s="16"/>
      <c r="G85" s="16"/>
      <c r="H85" s="60"/>
      <c r="I85" s="16"/>
      <c r="J85" s="16"/>
      <c r="K85" s="16"/>
      <c r="L85" s="16"/>
      <c r="M85" s="16"/>
      <c r="N85" s="16"/>
      <c r="O85" s="16"/>
      <c r="P85" s="60"/>
    </row>
    <row r="86" spans="1:16" x14ac:dyDescent="0.2">
      <c r="A86" s="13"/>
      <c r="B86" s="16"/>
      <c r="C86" s="16"/>
      <c r="D86" s="16"/>
      <c r="E86" s="16"/>
      <c r="F86" s="16"/>
      <c r="G86" s="16"/>
      <c r="H86" s="60"/>
      <c r="I86" s="16"/>
      <c r="J86" s="16"/>
      <c r="K86" s="16"/>
      <c r="L86" s="16"/>
      <c r="M86" s="16"/>
      <c r="N86" s="16"/>
      <c r="O86" s="16"/>
      <c r="P86" s="60"/>
    </row>
    <row r="87" spans="1:16" x14ac:dyDescent="0.2">
      <c r="A87" s="13"/>
      <c r="B87" s="16"/>
      <c r="C87" s="16"/>
      <c r="D87" s="16"/>
      <c r="E87" s="16"/>
      <c r="F87" s="16"/>
      <c r="G87" s="16"/>
      <c r="H87" s="60"/>
      <c r="I87" s="16"/>
      <c r="J87" s="16"/>
      <c r="K87" s="16"/>
      <c r="L87" s="16"/>
      <c r="M87" s="16"/>
      <c r="N87" s="16"/>
      <c r="O87" s="16"/>
      <c r="P87" s="60"/>
    </row>
    <row r="88" spans="1:16" x14ac:dyDescent="0.2">
      <c r="A88" s="13"/>
      <c r="B88" s="16"/>
      <c r="C88" s="16"/>
      <c r="D88" s="16"/>
      <c r="E88" s="16"/>
      <c r="F88" s="16"/>
      <c r="G88" s="16"/>
      <c r="H88" s="60"/>
      <c r="I88" s="16"/>
      <c r="J88" s="16"/>
      <c r="K88" s="16"/>
      <c r="L88" s="16"/>
      <c r="M88" s="16"/>
      <c r="N88" s="16"/>
      <c r="O88" s="16"/>
      <c r="P88" s="60"/>
    </row>
    <row r="89" spans="1:16" x14ac:dyDescent="0.2">
      <c r="A89" s="13"/>
      <c r="B89" s="16"/>
      <c r="C89" s="16"/>
      <c r="D89" s="16"/>
      <c r="E89" s="16"/>
      <c r="F89" s="16"/>
      <c r="G89" s="16"/>
      <c r="H89" s="60"/>
      <c r="I89" s="16"/>
      <c r="J89" s="16"/>
      <c r="K89" s="16"/>
      <c r="L89" s="16"/>
      <c r="M89" s="16"/>
      <c r="N89" s="16"/>
      <c r="O89" s="16"/>
      <c r="P89" s="60"/>
    </row>
    <row r="90" spans="1:16" x14ac:dyDescent="0.2">
      <c r="A90" s="13"/>
      <c r="B90" s="16"/>
      <c r="C90" s="16"/>
      <c r="D90" s="16"/>
      <c r="E90" s="16"/>
      <c r="F90" s="16"/>
      <c r="G90" s="16"/>
      <c r="H90" s="60"/>
      <c r="I90" s="16"/>
      <c r="J90" s="16"/>
      <c r="K90" s="16"/>
      <c r="L90" s="16"/>
      <c r="M90" s="16"/>
      <c r="N90" s="16"/>
      <c r="O90" s="16"/>
      <c r="P90" s="60"/>
    </row>
    <row r="91" spans="1:16" x14ac:dyDescent="0.2">
      <c r="A91" s="14"/>
      <c r="B91" s="46"/>
      <c r="C91" s="46"/>
      <c r="D91" s="46"/>
      <c r="E91" s="46"/>
      <c r="F91" s="46"/>
      <c r="G91" s="46"/>
      <c r="H91" s="63"/>
      <c r="I91" s="46"/>
      <c r="J91" s="46"/>
      <c r="K91" s="46"/>
      <c r="L91" s="46"/>
      <c r="M91" s="46"/>
      <c r="N91" s="46"/>
      <c r="O91" s="46"/>
      <c r="P91" s="63"/>
    </row>
    <row r="92" spans="1:16" x14ac:dyDescent="0.2">
      <c r="A92" s="71" t="s">
        <v>41</v>
      </c>
      <c r="B92" s="16"/>
      <c r="C92" s="16"/>
      <c r="D92" s="16"/>
      <c r="E92" s="16"/>
      <c r="F92" s="16"/>
      <c r="G92" s="16"/>
      <c r="H92" s="60"/>
      <c r="I92" s="48" t="s">
        <v>196</v>
      </c>
      <c r="J92" s="12"/>
      <c r="K92" s="12"/>
      <c r="L92" s="12"/>
      <c r="M92" s="12"/>
      <c r="N92" s="12"/>
      <c r="O92" s="12"/>
      <c r="P92" s="49"/>
    </row>
    <row r="93" spans="1:16" s="84" customFormat="1" ht="25.5" x14ac:dyDescent="0.2">
      <c r="A93" s="59"/>
      <c r="B93" s="82">
        <v>2010</v>
      </c>
      <c r="C93" s="82">
        <v>2011</v>
      </c>
      <c r="D93" s="82">
        <v>2012</v>
      </c>
      <c r="E93" s="82">
        <v>2013</v>
      </c>
      <c r="F93" s="82">
        <v>2014</v>
      </c>
      <c r="G93" s="82">
        <v>2015</v>
      </c>
      <c r="H93" s="83">
        <v>2016</v>
      </c>
      <c r="I93" s="82" t="s">
        <v>42</v>
      </c>
      <c r="J93" s="82" t="s">
        <v>50</v>
      </c>
      <c r="K93" s="82" t="s">
        <v>51</v>
      </c>
      <c r="L93" s="82" t="s">
        <v>49</v>
      </c>
      <c r="M93" s="82" t="s">
        <v>52</v>
      </c>
      <c r="N93" s="82" t="s">
        <v>114</v>
      </c>
      <c r="O93" s="82" t="s">
        <v>195</v>
      </c>
      <c r="P93" s="83" t="s">
        <v>194</v>
      </c>
    </row>
    <row r="94" spans="1:16" x14ac:dyDescent="0.2">
      <c r="A94" s="61" t="s">
        <v>25</v>
      </c>
      <c r="B94" s="52">
        <f>VLOOKUP($A$2,'Table 7'!$A$47:$F$65,3,FALSE)</f>
        <v>240</v>
      </c>
      <c r="C94" s="52">
        <f>VLOOKUP($A$2,'Table 8'!$A$47:$F$65,3,FALSE)</f>
        <v>235</v>
      </c>
      <c r="D94" s="52">
        <f>VLOOKUP($A$2,'Table 9'!$A$47:$F$65,3,FALSE)</f>
        <v>250</v>
      </c>
      <c r="E94" s="52">
        <f>VLOOKUP($A$2,'Table 10'!$A$47:$F$65,3,FALSE)</f>
        <v>250.47</v>
      </c>
      <c r="F94" s="52">
        <f>VLOOKUP($A$2,'Table 11'!$A$47:$F$65,3,FALSE)</f>
        <v>260</v>
      </c>
      <c r="G94" s="52">
        <f>VLOOKUP($A$2,'Table 12'!$A$47:$F$65,3,FALSE)</f>
        <v>250.89</v>
      </c>
      <c r="H94" s="53">
        <f>VLOOKUP($A$2,'Table 13'!$A$47:$F$65,3,FALSE)</f>
        <v>275</v>
      </c>
      <c r="I94" s="140" t="s">
        <v>25</v>
      </c>
      <c r="J94" s="64">
        <f t="shared" ref="J94:O97" si="8">C94/B94-1</f>
        <v>-2.083333333333337E-2</v>
      </c>
      <c r="K94" s="64">
        <f t="shared" si="8"/>
        <v>6.3829787234042534E-2</v>
      </c>
      <c r="L94" s="64">
        <f t="shared" si="8"/>
        <v>1.8800000000001038E-3</v>
      </c>
      <c r="M94" s="64">
        <f t="shared" si="8"/>
        <v>3.8048468878508324E-2</v>
      </c>
      <c r="N94" s="64">
        <f t="shared" si="8"/>
        <v>-3.5038461538461574E-2</v>
      </c>
      <c r="O94" s="64">
        <f>H94/G94-1</f>
        <v>9.609789150623782E-2</v>
      </c>
      <c r="P94" s="119">
        <f>H94/B94-1</f>
        <v>0.14583333333333326</v>
      </c>
    </row>
    <row r="95" spans="1:16" x14ac:dyDescent="0.2">
      <c r="A95" s="61" t="s">
        <v>26</v>
      </c>
      <c r="B95" s="52">
        <f>VLOOKUP($A$2,'Table 7'!$A$47:$F$65,4,FALSE)</f>
        <v>285</v>
      </c>
      <c r="C95" s="52">
        <f>VLOOKUP($A$2,'Table 8'!$A$47:$F$65,4,FALSE)</f>
        <v>281.67</v>
      </c>
      <c r="D95" s="52">
        <f>VLOOKUP($A$2,'Table 9'!$A$47:$F$65,4,FALSE)</f>
        <v>275</v>
      </c>
      <c r="E95" s="52">
        <f>VLOOKUP($A$2,'Table 10'!$A$47:$F$65,4,FALSE)</f>
        <v>275</v>
      </c>
      <c r="F95" s="52">
        <f>VLOOKUP($A$2,'Table 11'!$A$47:$F$65,4,FALSE)</f>
        <v>285</v>
      </c>
      <c r="G95" s="52">
        <f>VLOOKUP($A$2,'Table 12'!$A$47:$F$65,4,FALSE)</f>
        <v>300</v>
      </c>
      <c r="H95" s="53">
        <f>VLOOKUP($A$2,'Table 13'!$A$47:$F$65,4,FALSE)</f>
        <v>325</v>
      </c>
      <c r="I95" s="140" t="s">
        <v>26</v>
      </c>
      <c r="J95" s="64">
        <f t="shared" si="8"/>
        <v>-1.1684210526315741E-2</v>
      </c>
      <c r="K95" s="64">
        <f t="shared" si="8"/>
        <v>-2.3680193133809091E-2</v>
      </c>
      <c r="L95" s="64">
        <f t="shared" si="8"/>
        <v>0</v>
      </c>
      <c r="M95" s="64">
        <f t="shared" si="8"/>
        <v>3.6363636363636376E-2</v>
      </c>
      <c r="N95" s="64">
        <f t="shared" si="8"/>
        <v>5.2631578947368363E-2</v>
      </c>
      <c r="O95" s="64">
        <f t="shared" si="8"/>
        <v>8.3333333333333259E-2</v>
      </c>
      <c r="P95" s="119">
        <f t="shared" ref="P95:P97" si="9">H95/B95-1</f>
        <v>0.14035087719298245</v>
      </c>
    </row>
    <row r="96" spans="1:16" x14ac:dyDescent="0.2">
      <c r="A96" s="62" t="s">
        <v>27</v>
      </c>
      <c r="B96" s="52">
        <f>VLOOKUP($A$2,'Table 7'!$A$47:$F$65,5,FALSE)</f>
        <v>278.75</v>
      </c>
      <c r="C96" s="52">
        <f>VLOOKUP($A$2,'Table 8'!$A$47:$F$65,5,FALSE)</f>
        <v>274.61</v>
      </c>
      <c r="D96" s="52">
        <f>VLOOKUP($A$2,'Table 9'!$A$47:$F$65,5,FALSE)</f>
        <v>274.07</v>
      </c>
      <c r="E96" s="52">
        <f>VLOOKUP($A$2,'Table 10'!$A$47:$F$65,5,FALSE)</f>
        <v>287.04000000000002</v>
      </c>
      <c r="F96" s="52">
        <f>VLOOKUP($A$2,'Table 11'!$A$47:$F$65,5,FALSE)</f>
        <v>293.83</v>
      </c>
      <c r="G96" s="52">
        <f>VLOOKUP($A$2,'Table 12'!$A$47:$F$65,5,FALSE)</f>
        <v>298.56</v>
      </c>
      <c r="H96" s="53">
        <f>VLOOKUP($A$2,'Table 13'!$A$47:$F$65,5,FALSE)</f>
        <v>318.32</v>
      </c>
      <c r="I96" s="171" t="s">
        <v>27</v>
      </c>
      <c r="J96" s="64">
        <f t="shared" si="8"/>
        <v>-1.4852017937219686E-2</v>
      </c>
      <c r="K96" s="64">
        <f t="shared" si="8"/>
        <v>-1.9664251119770881E-3</v>
      </c>
      <c r="L96" s="64">
        <f t="shared" si="8"/>
        <v>4.7323676433028261E-2</v>
      </c>
      <c r="M96" s="64">
        <f t="shared" si="8"/>
        <v>2.3655239687848217E-2</v>
      </c>
      <c r="N96" s="64">
        <f t="shared" si="8"/>
        <v>1.6097743593234348E-2</v>
      </c>
      <c r="O96" s="64">
        <f t="shared" si="8"/>
        <v>6.6184351554126497E-2</v>
      </c>
      <c r="P96" s="119">
        <f t="shared" si="9"/>
        <v>0.14195515695067251</v>
      </c>
    </row>
    <row r="97" spans="1:16" x14ac:dyDescent="0.2">
      <c r="A97" s="61" t="s">
        <v>28</v>
      </c>
      <c r="B97" s="52">
        <f>VLOOKUP($A$2,'Table 7'!$A$47:$F$65,6,FALSE)</f>
        <v>315</v>
      </c>
      <c r="C97" s="52">
        <f>VLOOKUP($A$2,'Table 8'!$A$47:$F$65,6,FALSE)</f>
        <v>304.17</v>
      </c>
      <c r="D97" s="52">
        <f>VLOOKUP($A$2,'Table 9'!$A$47:$F$65,6,FALSE)</f>
        <v>295</v>
      </c>
      <c r="E97" s="52">
        <f>VLOOKUP($A$2,'Table 10'!$A$47:$F$65,6,FALSE)</f>
        <v>325</v>
      </c>
      <c r="F97" s="52">
        <f>VLOOKUP($A$2,'Table 11'!$A$47:$F$65,6,FALSE)</f>
        <v>325</v>
      </c>
      <c r="G97" s="52">
        <f>VLOOKUP($A$2,'Table 12'!$A$47:$F$65,6,FALSE)</f>
        <v>355</v>
      </c>
      <c r="H97" s="53">
        <f>VLOOKUP($A$2,'Table 13'!$A$47:$F$65,6,FALSE)</f>
        <v>359.52</v>
      </c>
      <c r="I97" s="140" t="s">
        <v>28</v>
      </c>
      <c r="J97" s="64">
        <f t="shared" si="8"/>
        <v>-3.438095238095229E-2</v>
      </c>
      <c r="K97" s="64">
        <f t="shared" si="8"/>
        <v>-3.014761482065953E-2</v>
      </c>
      <c r="L97" s="64">
        <f t="shared" si="8"/>
        <v>0.10169491525423724</v>
      </c>
      <c r="M97" s="64">
        <f t="shared" si="8"/>
        <v>0</v>
      </c>
      <c r="N97" s="64">
        <f t="shared" si="8"/>
        <v>9.2307692307692202E-2</v>
      </c>
      <c r="O97" s="64">
        <f t="shared" si="8"/>
        <v>1.2732394366197219E-2</v>
      </c>
      <c r="P97" s="119">
        <f t="shared" si="9"/>
        <v>0.14133333333333331</v>
      </c>
    </row>
    <row r="98" spans="1:16" x14ac:dyDescent="0.2">
      <c r="A98" s="13"/>
      <c r="B98" s="16"/>
      <c r="C98" s="16"/>
      <c r="D98" s="16"/>
      <c r="E98" s="16"/>
      <c r="F98" s="16"/>
      <c r="G98" s="16"/>
      <c r="H98" s="60"/>
      <c r="I98" s="16"/>
      <c r="J98" s="16"/>
      <c r="K98" s="16"/>
      <c r="L98" s="16"/>
      <c r="M98" s="16"/>
      <c r="N98" s="16"/>
      <c r="O98" s="16"/>
      <c r="P98" s="60"/>
    </row>
    <row r="99" spans="1:16" x14ac:dyDescent="0.2">
      <c r="A99" s="13"/>
      <c r="B99" s="16"/>
      <c r="C99" s="16"/>
      <c r="D99" s="16"/>
      <c r="E99" s="16"/>
      <c r="F99" s="16"/>
      <c r="G99" s="16"/>
      <c r="H99" s="60"/>
      <c r="I99" s="16"/>
      <c r="J99" s="16"/>
      <c r="K99" s="16"/>
      <c r="L99" s="16"/>
      <c r="M99" s="16"/>
      <c r="N99" s="16"/>
      <c r="O99" s="16"/>
      <c r="P99" s="60"/>
    </row>
    <row r="100" spans="1:16" x14ac:dyDescent="0.2">
      <c r="A100" s="13"/>
      <c r="B100" s="16"/>
      <c r="C100" s="16"/>
      <c r="D100" s="16"/>
      <c r="E100" s="16"/>
      <c r="F100" s="16"/>
      <c r="G100" s="16"/>
      <c r="H100" s="60"/>
      <c r="I100" s="16"/>
      <c r="J100" s="16"/>
      <c r="K100" s="16"/>
      <c r="L100" s="16"/>
      <c r="M100" s="16"/>
      <c r="N100" s="16"/>
      <c r="O100" s="16"/>
      <c r="P100" s="60"/>
    </row>
    <row r="101" spans="1:16" x14ac:dyDescent="0.2">
      <c r="A101" s="13"/>
      <c r="B101" s="16"/>
      <c r="C101" s="16"/>
      <c r="D101" s="16"/>
      <c r="E101" s="16"/>
      <c r="F101" s="16"/>
      <c r="G101" s="16"/>
      <c r="H101" s="60"/>
      <c r="I101" s="16"/>
      <c r="J101" s="16"/>
      <c r="K101" s="16"/>
      <c r="L101" s="16"/>
      <c r="M101" s="16"/>
      <c r="N101" s="16"/>
      <c r="O101" s="16"/>
      <c r="P101" s="60"/>
    </row>
    <row r="102" spans="1:16" x14ac:dyDescent="0.2">
      <c r="A102" s="13"/>
      <c r="B102" s="16"/>
      <c r="C102" s="16"/>
      <c r="D102" s="16"/>
      <c r="E102" s="16"/>
      <c r="F102" s="16"/>
      <c r="G102" s="16"/>
      <c r="H102" s="60"/>
      <c r="I102" s="16"/>
      <c r="J102" s="16"/>
      <c r="K102" s="16"/>
      <c r="L102" s="16"/>
      <c r="M102" s="16"/>
      <c r="N102" s="16"/>
      <c r="O102" s="16"/>
      <c r="P102" s="60"/>
    </row>
    <row r="103" spans="1:16" x14ac:dyDescent="0.2">
      <c r="A103" s="13"/>
      <c r="B103" s="16"/>
      <c r="C103" s="16"/>
      <c r="D103" s="16"/>
      <c r="E103" s="16"/>
      <c r="F103" s="16"/>
      <c r="G103" s="16"/>
      <c r="H103" s="60"/>
      <c r="I103" s="16"/>
      <c r="J103" s="16"/>
      <c r="K103" s="16"/>
      <c r="L103" s="16"/>
      <c r="M103" s="16"/>
      <c r="N103" s="16"/>
      <c r="O103" s="16"/>
      <c r="P103" s="60"/>
    </row>
    <row r="104" spans="1:16" x14ac:dyDescent="0.2">
      <c r="A104" s="13"/>
      <c r="B104" s="16"/>
      <c r="C104" s="16"/>
      <c r="D104" s="16"/>
      <c r="E104" s="16"/>
      <c r="F104" s="16"/>
      <c r="G104" s="16"/>
      <c r="H104" s="60"/>
      <c r="I104" s="16"/>
      <c r="J104" s="16"/>
      <c r="K104" s="16"/>
      <c r="L104" s="16"/>
      <c r="M104" s="16"/>
      <c r="N104" s="16"/>
      <c r="O104" s="16"/>
      <c r="P104" s="60"/>
    </row>
    <row r="105" spans="1:16" x14ac:dyDescent="0.2">
      <c r="A105" s="13"/>
      <c r="B105" s="16"/>
      <c r="C105" s="16"/>
      <c r="D105" s="16"/>
      <c r="E105" s="16"/>
      <c r="F105" s="16"/>
      <c r="G105" s="16"/>
      <c r="H105" s="60"/>
      <c r="I105" s="16"/>
      <c r="J105" s="16"/>
      <c r="K105" s="16"/>
      <c r="L105" s="16"/>
      <c r="M105" s="16"/>
      <c r="N105" s="16"/>
      <c r="O105" s="16"/>
      <c r="P105" s="60"/>
    </row>
    <row r="106" spans="1:16" x14ac:dyDescent="0.2">
      <c r="A106" s="13"/>
      <c r="B106" s="16"/>
      <c r="C106" s="16"/>
      <c r="D106" s="16"/>
      <c r="E106" s="16"/>
      <c r="F106" s="16"/>
      <c r="G106" s="16"/>
      <c r="H106" s="60"/>
      <c r="I106" s="16"/>
      <c r="J106" s="16"/>
      <c r="K106" s="16"/>
      <c r="L106" s="16"/>
      <c r="M106" s="16"/>
      <c r="N106" s="16"/>
      <c r="O106" s="16"/>
      <c r="P106" s="60"/>
    </row>
    <row r="107" spans="1:16" x14ac:dyDescent="0.2">
      <c r="A107" s="13"/>
      <c r="B107" s="16"/>
      <c r="C107" s="16"/>
      <c r="D107" s="16"/>
      <c r="E107" s="16"/>
      <c r="F107" s="16"/>
      <c r="G107" s="16"/>
      <c r="H107" s="60"/>
      <c r="I107" s="16"/>
      <c r="J107" s="16"/>
      <c r="K107" s="16"/>
      <c r="L107" s="16"/>
      <c r="M107" s="16"/>
      <c r="N107" s="16"/>
      <c r="O107" s="16"/>
      <c r="P107" s="60"/>
    </row>
    <row r="108" spans="1:16" x14ac:dyDescent="0.2">
      <c r="A108" s="13"/>
      <c r="B108" s="16"/>
      <c r="C108" s="16"/>
      <c r="D108" s="16"/>
      <c r="E108" s="16"/>
      <c r="F108" s="16"/>
      <c r="G108" s="16"/>
      <c r="H108" s="60"/>
      <c r="I108" s="16"/>
      <c r="J108" s="16"/>
      <c r="K108" s="16"/>
      <c r="L108" s="16"/>
      <c r="M108" s="16"/>
      <c r="N108" s="16"/>
      <c r="O108" s="16"/>
      <c r="P108" s="60"/>
    </row>
    <row r="109" spans="1:16" x14ac:dyDescent="0.2">
      <c r="A109" s="13"/>
      <c r="B109" s="16"/>
      <c r="C109" s="16"/>
      <c r="D109" s="16"/>
      <c r="E109" s="16"/>
      <c r="F109" s="16"/>
      <c r="G109" s="16"/>
      <c r="H109" s="60"/>
      <c r="I109" s="16"/>
      <c r="J109" s="16"/>
      <c r="K109" s="16"/>
      <c r="L109" s="16"/>
      <c r="M109" s="16"/>
      <c r="N109" s="16"/>
      <c r="O109" s="16"/>
      <c r="P109" s="60"/>
    </row>
    <row r="110" spans="1:16" x14ac:dyDescent="0.2">
      <c r="A110" s="13"/>
      <c r="B110" s="16"/>
      <c r="C110" s="16"/>
      <c r="D110" s="16"/>
      <c r="E110" s="16"/>
      <c r="F110" s="16"/>
      <c r="G110" s="16"/>
      <c r="H110" s="60"/>
      <c r="I110" s="16"/>
      <c r="J110" s="16"/>
      <c r="K110" s="16"/>
      <c r="L110" s="16"/>
      <c r="M110" s="16"/>
      <c r="N110" s="16"/>
      <c r="O110" s="16"/>
      <c r="P110" s="60"/>
    </row>
    <row r="111" spans="1:16" x14ac:dyDescent="0.2">
      <c r="A111" s="13"/>
      <c r="B111" s="16"/>
      <c r="C111" s="16"/>
      <c r="D111" s="16"/>
      <c r="E111" s="16"/>
      <c r="F111" s="16"/>
      <c r="G111" s="16"/>
      <c r="H111" s="60"/>
      <c r="I111" s="16"/>
      <c r="J111" s="16"/>
      <c r="K111" s="16"/>
      <c r="L111" s="16"/>
      <c r="M111" s="16"/>
      <c r="N111" s="16"/>
      <c r="O111" s="16"/>
      <c r="P111" s="60"/>
    </row>
    <row r="112" spans="1:16" x14ac:dyDescent="0.2">
      <c r="A112" s="13"/>
      <c r="B112" s="16"/>
      <c r="C112" s="16"/>
      <c r="D112" s="16"/>
      <c r="E112" s="16"/>
      <c r="F112" s="16"/>
      <c r="G112" s="16"/>
      <c r="H112" s="60"/>
      <c r="I112" s="16"/>
      <c r="J112" s="16"/>
      <c r="K112" s="16"/>
      <c r="L112" s="16"/>
      <c r="M112" s="16"/>
      <c r="N112" s="16"/>
      <c r="O112" s="16"/>
      <c r="P112" s="60"/>
    </row>
    <row r="113" spans="1:16" x14ac:dyDescent="0.2">
      <c r="A113" s="14"/>
      <c r="B113" s="46"/>
      <c r="C113" s="46"/>
      <c r="D113" s="46"/>
      <c r="E113" s="46"/>
      <c r="F113" s="46"/>
      <c r="G113" s="46"/>
      <c r="H113" s="63"/>
      <c r="I113" s="46"/>
      <c r="J113" s="46"/>
      <c r="K113" s="46"/>
      <c r="L113" s="46"/>
      <c r="M113" s="46"/>
      <c r="N113" s="46"/>
      <c r="O113" s="46"/>
      <c r="P113" s="63"/>
    </row>
    <row r="114" spans="1:16" x14ac:dyDescent="0.2">
      <c r="A114" s="2"/>
      <c r="B114" s="2"/>
      <c r="C114" s="2"/>
      <c r="D114" s="2"/>
      <c r="E114" s="2"/>
      <c r="F114" s="2"/>
      <c r="G114" s="2"/>
      <c r="H114" s="2"/>
      <c r="I114" s="2"/>
      <c r="J114" s="2"/>
      <c r="K114" s="2"/>
      <c r="L114" s="2"/>
      <c r="M114" s="2"/>
      <c r="N114" s="2"/>
      <c r="O114" s="2"/>
      <c r="P114" s="2"/>
    </row>
    <row r="115" spans="1:16" ht="8.25" customHeight="1" x14ac:dyDescent="0.2">
      <c r="A115" s="5"/>
      <c r="B115" s="12"/>
      <c r="C115" s="12"/>
      <c r="D115" s="12"/>
      <c r="E115" s="12"/>
      <c r="F115" s="12"/>
      <c r="G115" s="12"/>
      <c r="H115" s="12"/>
      <c r="I115" s="12"/>
      <c r="J115" s="12"/>
      <c r="K115" s="12"/>
      <c r="L115" s="12"/>
      <c r="M115" s="12"/>
      <c r="N115" s="12"/>
      <c r="O115" s="12"/>
      <c r="P115" s="49"/>
    </row>
    <row r="116" spans="1:16" x14ac:dyDescent="0.2">
      <c r="A116" s="71" t="s">
        <v>60</v>
      </c>
      <c r="B116" s="16"/>
      <c r="C116" s="16"/>
      <c r="D116" s="16"/>
      <c r="E116" s="16"/>
      <c r="F116" s="16"/>
      <c r="G116" s="16"/>
      <c r="H116" s="16"/>
      <c r="I116" s="41" t="s">
        <v>61</v>
      </c>
      <c r="J116" s="16"/>
      <c r="K116" s="16"/>
      <c r="L116" s="16"/>
      <c r="M116" s="16"/>
      <c r="N116" s="16"/>
      <c r="O116" s="16"/>
      <c r="P116" s="60"/>
    </row>
    <row r="117" spans="1:16" x14ac:dyDescent="0.2">
      <c r="A117" s="13"/>
      <c r="B117" s="16">
        <v>2010</v>
      </c>
      <c r="C117" s="16">
        <v>2011</v>
      </c>
      <c r="D117" s="16">
        <v>2012</v>
      </c>
      <c r="E117" s="16">
        <v>2013</v>
      </c>
      <c r="F117" s="16">
        <v>2014</v>
      </c>
      <c r="G117" s="16">
        <v>2015</v>
      </c>
      <c r="H117" s="16">
        <v>2016</v>
      </c>
      <c r="I117" s="16"/>
      <c r="J117" s="16">
        <v>2010</v>
      </c>
      <c r="K117" s="16">
        <v>2011</v>
      </c>
      <c r="L117" s="16">
        <v>2012</v>
      </c>
      <c r="M117" s="16">
        <v>2013</v>
      </c>
      <c r="N117" s="16">
        <v>2014</v>
      </c>
      <c r="O117" s="16">
        <v>2015</v>
      </c>
      <c r="P117" s="60">
        <v>2016</v>
      </c>
    </row>
    <row r="118" spans="1:16" x14ac:dyDescent="0.2">
      <c r="A118" s="13" t="s">
        <v>57</v>
      </c>
      <c r="B118" s="52">
        <f t="shared" ref="B118:H118" si="10">B96</f>
        <v>278.75</v>
      </c>
      <c r="C118" s="52">
        <f t="shared" si="10"/>
        <v>274.61</v>
      </c>
      <c r="D118" s="52">
        <f t="shared" si="10"/>
        <v>274.07</v>
      </c>
      <c r="E118" s="52">
        <f t="shared" si="10"/>
        <v>287.04000000000002</v>
      </c>
      <c r="F118" s="52">
        <f t="shared" si="10"/>
        <v>293.83</v>
      </c>
      <c r="G118" s="52">
        <f t="shared" si="10"/>
        <v>298.56</v>
      </c>
      <c r="H118" s="52">
        <f t="shared" si="10"/>
        <v>318.32</v>
      </c>
      <c r="I118" s="16" t="s">
        <v>57</v>
      </c>
      <c r="J118" s="52">
        <f t="shared" ref="J118:N118" si="11">B95</f>
        <v>285</v>
      </c>
      <c r="K118" s="52">
        <f t="shared" si="11"/>
        <v>281.67</v>
      </c>
      <c r="L118" s="52">
        <f t="shared" si="11"/>
        <v>275</v>
      </c>
      <c r="M118" s="52">
        <f t="shared" si="11"/>
        <v>275</v>
      </c>
      <c r="N118" s="52">
        <f t="shared" si="11"/>
        <v>285</v>
      </c>
      <c r="O118" s="52">
        <f>G95</f>
        <v>300</v>
      </c>
      <c r="P118" s="53">
        <f>H95</f>
        <v>325</v>
      </c>
    </row>
    <row r="119" spans="1:16" x14ac:dyDescent="0.2">
      <c r="A119" s="13" t="s">
        <v>53</v>
      </c>
      <c r="B119" s="52">
        <f t="shared" ref="B119:H119" si="12">B8</f>
        <v>428.18</v>
      </c>
      <c r="C119" s="52">
        <f t="shared" si="12"/>
        <v>435.58</v>
      </c>
      <c r="D119" s="52">
        <f t="shared" si="12"/>
        <v>435.6</v>
      </c>
      <c r="E119" s="52">
        <f t="shared" si="12"/>
        <v>433.11</v>
      </c>
      <c r="F119" s="52">
        <f t="shared" si="12"/>
        <v>448.15</v>
      </c>
      <c r="G119" s="52">
        <f t="shared" si="12"/>
        <v>445.29</v>
      </c>
      <c r="H119" s="52">
        <f t="shared" si="12"/>
        <v>469.89</v>
      </c>
      <c r="I119" s="16" t="s">
        <v>53</v>
      </c>
      <c r="J119" s="52">
        <f t="shared" ref="J119:N119" si="13">B7</f>
        <v>425</v>
      </c>
      <c r="K119" s="52">
        <f t="shared" si="13"/>
        <v>435</v>
      </c>
      <c r="L119" s="52">
        <f t="shared" si="13"/>
        <v>435</v>
      </c>
      <c r="M119" s="52">
        <f t="shared" si="13"/>
        <v>435</v>
      </c>
      <c r="N119" s="52">
        <f t="shared" si="13"/>
        <v>450</v>
      </c>
      <c r="O119" s="52">
        <f>G7</f>
        <v>450</v>
      </c>
      <c r="P119" s="53">
        <f>H7</f>
        <v>475</v>
      </c>
    </row>
    <row r="120" spans="1:16" x14ac:dyDescent="0.2">
      <c r="A120" s="13" t="s">
        <v>54</v>
      </c>
      <c r="B120" s="52">
        <f t="shared" ref="B120:H120" si="14">B30</f>
        <v>527.37</v>
      </c>
      <c r="C120" s="52">
        <f t="shared" si="14"/>
        <v>525.86</v>
      </c>
      <c r="D120" s="52">
        <f t="shared" si="14"/>
        <v>527.74</v>
      </c>
      <c r="E120" s="52">
        <f t="shared" si="14"/>
        <v>536.71</v>
      </c>
      <c r="F120" s="52">
        <f t="shared" si="14"/>
        <v>542.6</v>
      </c>
      <c r="G120" s="52">
        <f t="shared" si="14"/>
        <v>559.54</v>
      </c>
      <c r="H120" s="52">
        <f t="shared" si="14"/>
        <v>577.79999999999995</v>
      </c>
      <c r="I120" s="16" t="s">
        <v>54</v>
      </c>
      <c r="J120" s="52">
        <f t="shared" ref="J120:N120" si="15">B29</f>
        <v>525</v>
      </c>
      <c r="K120" s="52">
        <f t="shared" si="15"/>
        <v>525</v>
      </c>
      <c r="L120" s="52">
        <f t="shared" si="15"/>
        <v>525</v>
      </c>
      <c r="M120" s="52">
        <f t="shared" si="15"/>
        <v>529</v>
      </c>
      <c r="N120" s="52">
        <f t="shared" si="15"/>
        <v>542.5</v>
      </c>
      <c r="O120" s="52">
        <f>G29</f>
        <v>550</v>
      </c>
      <c r="P120" s="53">
        <f>H29</f>
        <v>575</v>
      </c>
    </row>
    <row r="121" spans="1:16" x14ac:dyDescent="0.2">
      <c r="A121" s="13" t="s">
        <v>55</v>
      </c>
      <c r="B121" s="52">
        <f t="shared" ref="B121:H121" si="16">B52</f>
        <v>615.97</v>
      </c>
      <c r="C121" s="52">
        <f t="shared" si="16"/>
        <v>619.26</v>
      </c>
      <c r="D121" s="52">
        <f t="shared" si="16"/>
        <v>624.25</v>
      </c>
      <c r="E121" s="52">
        <f t="shared" si="16"/>
        <v>623.23</v>
      </c>
      <c r="F121" s="52">
        <f t="shared" si="16"/>
        <v>636.77</v>
      </c>
      <c r="G121" s="52">
        <f t="shared" si="16"/>
        <v>673.9</v>
      </c>
      <c r="H121" s="52">
        <f t="shared" si="16"/>
        <v>690.52</v>
      </c>
      <c r="I121" s="16" t="s">
        <v>55</v>
      </c>
      <c r="J121" s="52">
        <f t="shared" ref="J121:N121" si="17">B51</f>
        <v>600</v>
      </c>
      <c r="K121" s="52">
        <f t="shared" si="17"/>
        <v>600</v>
      </c>
      <c r="L121" s="52">
        <f t="shared" si="17"/>
        <v>599</v>
      </c>
      <c r="M121" s="52">
        <f t="shared" si="17"/>
        <v>608</v>
      </c>
      <c r="N121" s="52">
        <f t="shared" si="17"/>
        <v>625</v>
      </c>
      <c r="O121" s="52">
        <f>G51</f>
        <v>650</v>
      </c>
      <c r="P121" s="53">
        <f>H51</f>
        <v>675</v>
      </c>
    </row>
    <row r="122" spans="1:16" x14ac:dyDescent="0.2">
      <c r="A122" s="13" t="s">
        <v>56</v>
      </c>
      <c r="B122" s="52">
        <f t="shared" ref="B122:H122" si="18">B74</f>
        <v>834.19</v>
      </c>
      <c r="C122" s="52">
        <f t="shared" si="18"/>
        <v>796.42</v>
      </c>
      <c r="D122" s="52">
        <f t="shared" si="18"/>
        <v>856.56</v>
      </c>
      <c r="E122" s="52">
        <f t="shared" si="18"/>
        <v>870.95</v>
      </c>
      <c r="F122" s="52">
        <f t="shared" si="18"/>
        <v>889.07</v>
      </c>
      <c r="G122" s="52">
        <f t="shared" si="18"/>
        <v>936.17</v>
      </c>
      <c r="H122" s="52">
        <f t="shared" si="18"/>
        <v>920.33</v>
      </c>
      <c r="I122" s="16" t="s">
        <v>56</v>
      </c>
      <c r="J122" s="52">
        <f t="shared" ref="J122:N122" si="19">B73</f>
        <v>825</v>
      </c>
      <c r="K122" s="52">
        <f t="shared" si="19"/>
        <v>800</v>
      </c>
      <c r="L122" s="52">
        <f t="shared" si="19"/>
        <v>850</v>
      </c>
      <c r="M122" s="52">
        <f t="shared" si="19"/>
        <v>850</v>
      </c>
      <c r="N122" s="52">
        <f t="shared" si="19"/>
        <v>862.5</v>
      </c>
      <c r="O122" s="52">
        <f>G73</f>
        <v>935</v>
      </c>
      <c r="P122" s="53">
        <f>H73</f>
        <v>895</v>
      </c>
    </row>
    <row r="123" spans="1:16" x14ac:dyDescent="0.2">
      <c r="A123" s="13"/>
      <c r="B123" s="16"/>
      <c r="C123" s="16"/>
      <c r="D123" s="16"/>
      <c r="E123" s="16"/>
      <c r="F123" s="16"/>
      <c r="G123" s="16"/>
      <c r="H123" s="16"/>
      <c r="I123" s="16"/>
      <c r="J123" s="16"/>
      <c r="K123" s="16"/>
      <c r="L123" s="16"/>
      <c r="M123" s="16"/>
      <c r="N123" s="16"/>
      <c r="O123" s="16"/>
      <c r="P123" s="60"/>
    </row>
    <row r="124" spans="1:16" x14ac:dyDescent="0.2">
      <c r="A124" s="13"/>
      <c r="B124" s="16"/>
      <c r="C124" s="16"/>
      <c r="D124" s="16"/>
      <c r="E124" s="16"/>
      <c r="F124" s="16"/>
      <c r="G124" s="16"/>
      <c r="H124" s="16"/>
      <c r="I124" s="16"/>
      <c r="J124" s="16"/>
      <c r="K124" s="16"/>
      <c r="L124" s="16"/>
      <c r="M124" s="16"/>
      <c r="N124" s="16"/>
      <c r="O124" s="16"/>
      <c r="P124" s="60"/>
    </row>
    <row r="125" spans="1:16" x14ac:dyDescent="0.2">
      <c r="A125" s="13"/>
      <c r="B125" s="16"/>
      <c r="C125" s="16"/>
      <c r="D125" s="16"/>
      <c r="E125" s="16"/>
      <c r="F125" s="16"/>
      <c r="G125" s="16"/>
      <c r="H125" s="16"/>
      <c r="I125" s="16"/>
      <c r="J125" s="16"/>
      <c r="K125" s="16"/>
      <c r="L125" s="16"/>
      <c r="M125" s="16"/>
      <c r="N125" s="16"/>
      <c r="O125" s="16"/>
      <c r="P125" s="60"/>
    </row>
    <row r="126" spans="1:16" x14ac:dyDescent="0.2">
      <c r="A126" s="13"/>
      <c r="B126" s="16"/>
      <c r="C126" s="16"/>
      <c r="D126" s="16"/>
      <c r="E126" s="16"/>
      <c r="F126" s="16"/>
      <c r="G126" s="16"/>
      <c r="H126" s="16"/>
      <c r="I126" s="16"/>
      <c r="J126" s="16"/>
      <c r="K126" s="16"/>
      <c r="L126" s="16"/>
      <c r="M126" s="16"/>
      <c r="N126" s="16"/>
      <c r="O126" s="16"/>
      <c r="P126" s="60"/>
    </row>
    <row r="127" spans="1:16" x14ac:dyDescent="0.2">
      <c r="A127" s="13"/>
      <c r="B127" s="16"/>
      <c r="C127" s="16"/>
      <c r="D127" s="16"/>
      <c r="E127" s="16"/>
      <c r="F127" s="16"/>
      <c r="G127" s="16"/>
      <c r="H127" s="16"/>
      <c r="I127" s="16"/>
      <c r="J127" s="16"/>
      <c r="K127" s="16"/>
      <c r="L127" s="16"/>
      <c r="M127" s="16"/>
      <c r="N127" s="16"/>
      <c r="O127" s="16"/>
      <c r="P127" s="60"/>
    </row>
    <row r="128" spans="1:16" x14ac:dyDescent="0.2">
      <c r="A128" s="13"/>
      <c r="B128" s="16"/>
      <c r="C128" s="16"/>
      <c r="D128" s="16"/>
      <c r="E128" s="16"/>
      <c r="F128" s="16"/>
      <c r="G128" s="16"/>
      <c r="H128" s="16"/>
      <c r="I128" s="16"/>
      <c r="J128" s="16"/>
      <c r="K128" s="16"/>
      <c r="L128" s="16"/>
      <c r="M128" s="16"/>
      <c r="N128" s="16"/>
      <c r="O128" s="16"/>
      <c r="P128" s="60"/>
    </row>
    <row r="129" spans="1:16" x14ac:dyDescent="0.2">
      <c r="A129" s="13"/>
      <c r="B129" s="16"/>
      <c r="C129" s="16"/>
      <c r="D129" s="16"/>
      <c r="E129" s="16"/>
      <c r="F129" s="16"/>
      <c r="G129" s="16"/>
      <c r="H129" s="16"/>
      <c r="I129" s="16"/>
      <c r="J129" s="16"/>
      <c r="K129" s="16"/>
      <c r="L129" s="16"/>
      <c r="M129" s="16"/>
      <c r="N129" s="16"/>
      <c r="O129" s="16"/>
      <c r="P129" s="60"/>
    </row>
    <row r="130" spans="1:16" x14ac:dyDescent="0.2">
      <c r="A130" s="13"/>
      <c r="B130" s="16"/>
      <c r="C130" s="16"/>
      <c r="D130" s="16"/>
      <c r="E130" s="16"/>
      <c r="F130" s="16"/>
      <c r="G130" s="16"/>
      <c r="H130" s="16"/>
      <c r="I130" s="16"/>
      <c r="J130" s="16"/>
      <c r="K130" s="16"/>
      <c r="L130" s="16"/>
      <c r="M130" s="16"/>
      <c r="N130" s="16"/>
      <c r="O130" s="16"/>
      <c r="P130" s="60"/>
    </row>
    <row r="131" spans="1:16" x14ac:dyDescent="0.2">
      <c r="A131" s="13"/>
      <c r="B131" s="16"/>
      <c r="C131" s="16"/>
      <c r="D131" s="16"/>
      <c r="E131" s="16"/>
      <c r="F131" s="16"/>
      <c r="G131" s="16"/>
      <c r="H131" s="16"/>
      <c r="I131" s="16"/>
      <c r="J131" s="16"/>
      <c r="K131" s="16"/>
      <c r="L131" s="16"/>
      <c r="M131" s="16"/>
      <c r="N131" s="16"/>
      <c r="O131" s="16"/>
      <c r="P131" s="60"/>
    </row>
    <row r="132" spans="1:16" x14ac:dyDescent="0.2">
      <c r="A132" s="13"/>
      <c r="B132" s="16"/>
      <c r="C132" s="16"/>
      <c r="D132" s="16"/>
      <c r="E132" s="16"/>
      <c r="F132" s="16"/>
      <c r="G132" s="16"/>
      <c r="H132" s="16"/>
      <c r="I132" s="16"/>
      <c r="J132" s="16"/>
      <c r="K132" s="16"/>
      <c r="L132" s="16"/>
      <c r="M132" s="16"/>
      <c r="N132" s="16"/>
      <c r="O132" s="16"/>
      <c r="P132" s="60"/>
    </row>
    <row r="133" spans="1:16" x14ac:dyDescent="0.2">
      <c r="A133" s="13"/>
      <c r="B133" s="16"/>
      <c r="C133" s="16"/>
      <c r="D133" s="16"/>
      <c r="E133" s="16"/>
      <c r="F133" s="16"/>
      <c r="G133" s="16"/>
      <c r="H133" s="16"/>
      <c r="I133" s="16"/>
      <c r="J133" s="16"/>
      <c r="K133" s="16"/>
      <c r="L133" s="16"/>
      <c r="M133" s="16"/>
      <c r="N133" s="16"/>
      <c r="O133" s="16"/>
      <c r="P133" s="60"/>
    </row>
    <row r="134" spans="1:16" x14ac:dyDescent="0.2">
      <c r="A134" s="13"/>
      <c r="B134" s="16"/>
      <c r="C134" s="16"/>
      <c r="D134" s="16"/>
      <c r="E134" s="16"/>
      <c r="F134" s="16"/>
      <c r="G134" s="16"/>
      <c r="H134" s="16"/>
      <c r="I134" s="16"/>
      <c r="J134" s="16"/>
      <c r="K134" s="16"/>
      <c r="L134" s="16"/>
      <c r="M134" s="16"/>
      <c r="N134" s="16"/>
      <c r="O134" s="16"/>
      <c r="P134" s="60"/>
    </row>
    <row r="135" spans="1:16" x14ac:dyDescent="0.2">
      <c r="A135" s="13"/>
      <c r="B135" s="16"/>
      <c r="C135" s="16"/>
      <c r="D135" s="16"/>
      <c r="E135" s="16"/>
      <c r="F135" s="16"/>
      <c r="G135" s="16"/>
      <c r="H135" s="16"/>
      <c r="I135" s="16"/>
      <c r="J135" s="16"/>
      <c r="K135" s="16"/>
      <c r="L135" s="16"/>
      <c r="M135" s="16"/>
      <c r="N135" s="16"/>
      <c r="O135" s="16"/>
      <c r="P135" s="60"/>
    </row>
    <row r="136" spans="1:16" x14ac:dyDescent="0.2">
      <c r="A136" s="13"/>
      <c r="B136" s="16"/>
      <c r="C136" s="16"/>
      <c r="D136" s="16"/>
      <c r="E136" s="16"/>
      <c r="F136" s="16"/>
      <c r="G136" s="16"/>
      <c r="H136" s="16"/>
      <c r="I136" s="16"/>
      <c r="J136" s="16"/>
      <c r="K136" s="16"/>
      <c r="L136" s="16"/>
      <c r="M136" s="16"/>
      <c r="N136" s="16"/>
      <c r="O136" s="16"/>
      <c r="P136" s="60"/>
    </row>
    <row r="137" spans="1:16" x14ac:dyDescent="0.2">
      <c r="A137" s="13"/>
      <c r="B137" s="16"/>
      <c r="C137" s="16"/>
      <c r="D137" s="16"/>
      <c r="E137" s="16"/>
      <c r="F137" s="16"/>
      <c r="G137" s="16"/>
      <c r="H137" s="16"/>
      <c r="I137" s="16"/>
      <c r="J137" s="16"/>
      <c r="K137" s="16"/>
      <c r="L137" s="16"/>
      <c r="M137" s="16"/>
      <c r="N137" s="16"/>
      <c r="O137" s="16"/>
      <c r="P137" s="60"/>
    </row>
    <row r="138" spans="1:16" ht="7.5" customHeight="1" x14ac:dyDescent="0.2">
      <c r="A138" s="14"/>
      <c r="B138" s="46"/>
      <c r="C138" s="46"/>
      <c r="D138" s="46"/>
      <c r="E138" s="46"/>
      <c r="F138" s="46"/>
      <c r="G138" s="46"/>
      <c r="H138" s="46"/>
      <c r="I138" s="46"/>
      <c r="J138" s="46"/>
      <c r="K138" s="46"/>
      <c r="L138" s="46"/>
      <c r="M138" s="46"/>
      <c r="N138" s="46"/>
      <c r="O138" s="46"/>
      <c r="P138" s="63"/>
    </row>
    <row r="139" spans="1:16" x14ac:dyDescent="0.2">
      <c r="A139" s="2"/>
      <c r="B139" s="2"/>
      <c r="C139" s="2"/>
      <c r="D139" s="2"/>
      <c r="E139" s="2"/>
      <c r="F139" s="2"/>
      <c r="G139" s="2"/>
      <c r="H139" s="2"/>
      <c r="I139" s="2"/>
      <c r="J139" s="2"/>
      <c r="K139" s="2"/>
      <c r="L139" s="2"/>
      <c r="M139" s="2"/>
      <c r="N139" s="2"/>
      <c r="O139" s="2"/>
      <c r="P139" s="2"/>
    </row>
    <row r="140" spans="1:16" x14ac:dyDescent="0.2">
      <c r="A140" s="47" t="s">
        <v>58</v>
      </c>
      <c r="B140" s="12"/>
      <c r="C140" s="12"/>
      <c r="D140" s="12"/>
      <c r="E140" s="12"/>
      <c r="F140" s="12"/>
      <c r="G140" s="12"/>
      <c r="H140" s="12"/>
      <c r="I140" s="48" t="s">
        <v>59</v>
      </c>
      <c r="J140" s="12"/>
      <c r="K140" s="12"/>
      <c r="L140" s="12"/>
      <c r="M140" s="12"/>
      <c r="N140" s="12"/>
      <c r="O140" s="12"/>
      <c r="P140" s="49"/>
    </row>
    <row r="141" spans="1:16" x14ac:dyDescent="0.2">
      <c r="A141" s="13"/>
      <c r="B141" s="16">
        <v>2010</v>
      </c>
      <c r="C141" s="16">
        <v>2011</v>
      </c>
      <c r="D141" s="16">
        <v>2012</v>
      </c>
      <c r="E141" s="16">
        <v>2013</v>
      </c>
      <c r="F141" s="16">
        <v>2014</v>
      </c>
      <c r="G141" s="16">
        <v>2015</v>
      </c>
      <c r="H141" s="16">
        <v>2016</v>
      </c>
      <c r="I141" s="16"/>
      <c r="J141" s="16">
        <v>2010</v>
      </c>
      <c r="K141" s="16">
        <v>2011</v>
      </c>
      <c r="L141" s="16">
        <v>2012</v>
      </c>
      <c r="M141" s="16">
        <v>2013</v>
      </c>
      <c r="N141" s="16">
        <v>2014</v>
      </c>
      <c r="O141" s="16">
        <v>2015</v>
      </c>
      <c r="P141" s="60">
        <v>2016</v>
      </c>
    </row>
    <row r="142" spans="1:16" x14ac:dyDescent="0.2">
      <c r="A142" s="13" t="s">
        <v>53</v>
      </c>
      <c r="B142" s="52">
        <f>VLOOKUP($A$2,'Table 7'!$A$5:$L$23,2,FALSE)</f>
        <v>107</v>
      </c>
      <c r="C142" s="52">
        <f>VLOOKUP($A$2,'Table 8'!$A$5:$L$23,2,FALSE)</f>
        <v>104</v>
      </c>
      <c r="D142" s="52">
        <f>VLOOKUP($A$2,'Table 9'!$A$5:$L$23,2,FALSE)</f>
        <v>67</v>
      </c>
      <c r="E142" s="52">
        <f>VLOOKUP($A$2,'Table 10'!$A$5:$L$23,2,FALSE)</f>
        <v>104</v>
      </c>
      <c r="F142" s="52">
        <f>VLOOKUP($A$2,'Table 11'!$A$5:$L$23,2,FALSE)</f>
        <v>96</v>
      </c>
      <c r="G142" s="52">
        <f>VLOOKUP($A$2,'Table 12'!$A$5:$L$23,2,FALSE)</f>
        <v>103</v>
      </c>
      <c r="H142" s="52">
        <f>VLOOKUP($A$2,'Table 13'!$A$5:$L$23,2,FALSE)</f>
        <v>93</v>
      </c>
      <c r="I142" s="16" t="s">
        <v>53</v>
      </c>
      <c r="J142" s="72">
        <f>B142/SUM(B$142:B$146)</f>
        <v>0.125</v>
      </c>
      <c r="K142" s="72">
        <f t="shared" ref="K142:N146" si="20">C142/SUM(C$142:C$146)</f>
        <v>0.12636695018226002</v>
      </c>
      <c r="L142" s="72">
        <f t="shared" si="20"/>
        <v>0.11056105610561057</v>
      </c>
      <c r="M142" s="72">
        <f t="shared" si="20"/>
        <v>0.13454075032341525</v>
      </c>
      <c r="N142" s="72">
        <f t="shared" si="20"/>
        <v>0.13793103448275862</v>
      </c>
      <c r="O142" s="72">
        <f t="shared" ref="O142:P146" si="21">G142/SUM(G$142:G$146)</f>
        <v>0.13104325699745548</v>
      </c>
      <c r="P142" s="174">
        <f t="shared" si="21"/>
        <v>0.12827586206896552</v>
      </c>
    </row>
    <row r="143" spans="1:16" x14ac:dyDescent="0.2">
      <c r="A143" s="13" t="s">
        <v>54</v>
      </c>
      <c r="B143" s="52">
        <f>VLOOKUP($A$2,'Table 7'!$A$5:$L$23,8,FALSE)</f>
        <v>417</v>
      </c>
      <c r="C143" s="52">
        <f>VLOOKUP($A$2,'Table 8'!$A$5:$L$23,8,FALSE)</f>
        <v>362</v>
      </c>
      <c r="D143" s="52">
        <f>VLOOKUP($A$2,'Table 9'!$A$5:$L$23,8,FALSE)</f>
        <v>265</v>
      </c>
      <c r="E143" s="52">
        <f>VLOOKUP($A$2,'Table 10'!$A$5:$L$23,8,FALSE)</f>
        <v>358</v>
      </c>
      <c r="F143" s="52">
        <f>VLOOKUP($A$2,'Table 11'!$A$5:$L$23,8,FALSE)</f>
        <v>338</v>
      </c>
      <c r="G143" s="52">
        <f>VLOOKUP($A$2,'Table 12'!$A$5:$L$23,8,FALSE)</f>
        <v>380</v>
      </c>
      <c r="H143" s="52">
        <f>VLOOKUP($A$2,'Table 13'!$A$5:$L$23,8,FALSE)</f>
        <v>385</v>
      </c>
      <c r="I143" s="16" t="s">
        <v>54</v>
      </c>
      <c r="J143" s="72">
        <f>B143/SUM(B$142:B$146)</f>
        <v>0.48714953271028039</v>
      </c>
      <c r="K143" s="72">
        <f t="shared" si="20"/>
        <v>0.43985419198055892</v>
      </c>
      <c r="L143" s="72">
        <f t="shared" si="20"/>
        <v>0.43729372937293731</v>
      </c>
      <c r="M143" s="72">
        <f t="shared" si="20"/>
        <v>0.46313065976714102</v>
      </c>
      <c r="N143" s="72">
        <f t="shared" si="20"/>
        <v>0.48563218390804597</v>
      </c>
      <c r="O143" s="72">
        <f t="shared" si="21"/>
        <v>0.48346055979643765</v>
      </c>
      <c r="P143" s="174">
        <f t="shared" si="21"/>
        <v>0.53103448275862064</v>
      </c>
    </row>
    <row r="144" spans="1:16" x14ac:dyDescent="0.2">
      <c r="A144" s="13" t="s">
        <v>55</v>
      </c>
      <c r="B144" s="52">
        <f>VLOOKUP($A$2,'Table 7'!$A$26:$L$44,2,FALSE)</f>
        <v>211</v>
      </c>
      <c r="C144" s="52">
        <f>VLOOKUP($A$2,'Table 8'!$A$26:$L$44,2,FALSE)</f>
        <v>219</v>
      </c>
      <c r="D144" s="52">
        <f>VLOOKUP($A$2,'Table 9'!$A$26:$L$44,2,FALSE)</f>
        <v>173</v>
      </c>
      <c r="E144" s="52">
        <f>VLOOKUP($A$2,'Table 10'!$A$26:$L$44,2,FALSE)</f>
        <v>183</v>
      </c>
      <c r="F144" s="52">
        <f>VLOOKUP($A$2,'Table 11'!$A$26:$L$44,2,FALSE)</f>
        <v>143</v>
      </c>
      <c r="G144" s="52">
        <f>VLOOKUP($A$2,'Table 12'!$A$26:$L$44,2,FALSE)</f>
        <v>173</v>
      </c>
      <c r="H144" s="52">
        <f>VLOOKUP($A$2,'Table 13'!$A$26:$L$44,2,FALSE)</f>
        <v>131</v>
      </c>
      <c r="I144" s="16" t="s">
        <v>55</v>
      </c>
      <c r="J144" s="72">
        <f>B144/SUM(B$142:B$146)</f>
        <v>0.24649532710280375</v>
      </c>
      <c r="K144" s="72">
        <f t="shared" si="20"/>
        <v>0.26609963547995141</v>
      </c>
      <c r="L144" s="72">
        <f t="shared" si="20"/>
        <v>0.28547854785478549</v>
      </c>
      <c r="M144" s="72">
        <f t="shared" si="20"/>
        <v>0.23673997412677877</v>
      </c>
      <c r="N144" s="72">
        <f t="shared" si="20"/>
        <v>0.20545977011494254</v>
      </c>
      <c r="O144" s="72">
        <f t="shared" si="21"/>
        <v>0.22010178117048346</v>
      </c>
      <c r="P144" s="174">
        <f t="shared" si="21"/>
        <v>0.18068965517241378</v>
      </c>
    </row>
    <row r="145" spans="1:16" x14ac:dyDescent="0.2">
      <c r="A145" s="13" t="s">
        <v>56</v>
      </c>
      <c r="B145" s="52">
        <f>VLOOKUP($A$2,'Table 7'!$A$26:$L$44,8,FALSE)</f>
        <v>80</v>
      </c>
      <c r="C145" s="52">
        <f>VLOOKUP($A$2,'Table 8'!$A$26:$L$44,8,FALSE)</f>
        <v>74</v>
      </c>
      <c r="D145" s="52">
        <f>VLOOKUP($A$2,'Table 9'!$A$26:$L$44,8,FALSE)</f>
        <v>62</v>
      </c>
      <c r="E145" s="52">
        <f>VLOOKUP($A$2,'Table 10'!$A$26:$L$44,8,FALSE)</f>
        <v>63</v>
      </c>
      <c r="F145" s="52">
        <f>VLOOKUP($A$2,'Table 11'!$A$26:$L$44,8,FALSE)</f>
        <v>54</v>
      </c>
      <c r="G145" s="52">
        <f>VLOOKUP($A$2,'Table 12'!$A$26:$L$44,8,FALSE)</f>
        <v>60</v>
      </c>
      <c r="H145" s="52">
        <f>VLOOKUP($A$2,'Table 13'!$A$26:$L$44,8,FALSE)</f>
        <v>46</v>
      </c>
      <c r="I145" s="16" t="s">
        <v>56</v>
      </c>
      <c r="J145" s="72">
        <f>B145/SUM(B$142:B$146)</f>
        <v>9.3457943925233641E-2</v>
      </c>
      <c r="K145" s="72">
        <f t="shared" si="20"/>
        <v>8.9914945321992706E-2</v>
      </c>
      <c r="L145" s="72">
        <f t="shared" si="20"/>
        <v>0.10231023102310231</v>
      </c>
      <c r="M145" s="72">
        <f t="shared" si="20"/>
        <v>8.1500646830530404E-2</v>
      </c>
      <c r="N145" s="72">
        <f t="shared" si="20"/>
        <v>7.7586206896551727E-2</v>
      </c>
      <c r="O145" s="72">
        <f t="shared" si="21"/>
        <v>7.6335877862595422E-2</v>
      </c>
      <c r="P145" s="174">
        <f t="shared" si="21"/>
        <v>6.344827586206897E-2</v>
      </c>
    </row>
    <row r="146" spans="1:16" x14ac:dyDescent="0.2">
      <c r="A146" s="13" t="s">
        <v>57</v>
      </c>
      <c r="B146" s="52">
        <f>VLOOKUP($A$2,'Table 7'!$A$47:$L$65,2,FALSE)</f>
        <v>41</v>
      </c>
      <c r="C146" s="52">
        <f>VLOOKUP($A$2,'Table 8'!$A$47:$L$65,2,FALSE)</f>
        <v>64</v>
      </c>
      <c r="D146" s="52">
        <f>VLOOKUP($A$2,'Table 9'!$A$47:$L$65,2,FALSE)</f>
        <v>39</v>
      </c>
      <c r="E146" s="52">
        <f>VLOOKUP($A$2,'Table 10'!$A$47:$L$65,2,FALSE)</f>
        <v>65</v>
      </c>
      <c r="F146" s="52">
        <f>VLOOKUP($A$2,'Table 11'!$A$47:$L$65,2,FALSE)</f>
        <v>65</v>
      </c>
      <c r="G146" s="52">
        <f>VLOOKUP($A$2,'Table 12'!$A$47:$L$65,2,FALSE)</f>
        <v>70</v>
      </c>
      <c r="H146" s="52">
        <f>VLOOKUP($A$2,'Table 13'!$A$47:$L$65,2,FALSE)</f>
        <v>70</v>
      </c>
      <c r="I146" s="16" t="s">
        <v>57</v>
      </c>
      <c r="J146" s="72">
        <f>B146/SUM(B$142:B$146)</f>
        <v>4.7897196261682241E-2</v>
      </c>
      <c r="K146" s="72">
        <f t="shared" si="20"/>
        <v>7.7764277035236931E-2</v>
      </c>
      <c r="L146" s="72">
        <f t="shared" si="20"/>
        <v>6.4356435643564358E-2</v>
      </c>
      <c r="M146" s="72">
        <f t="shared" si="20"/>
        <v>8.4087968952134537E-2</v>
      </c>
      <c r="N146" s="72">
        <f t="shared" si="20"/>
        <v>9.3390804597701146E-2</v>
      </c>
      <c r="O146" s="72">
        <f t="shared" si="21"/>
        <v>8.9058524173027995E-2</v>
      </c>
      <c r="P146" s="174">
        <f t="shared" si="21"/>
        <v>9.6551724137931033E-2</v>
      </c>
    </row>
    <row r="147" spans="1:16" x14ac:dyDescent="0.2">
      <c r="A147" s="13"/>
      <c r="B147" s="16"/>
      <c r="C147" s="16"/>
      <c r="D147" s="16"/>
      <c r="E147" s="16"/>
      <c r="F147" s="16"/>
      <c r="G147" s="16"/>
      <c r="H147" s="16"/>
      <c r="I147" s="16"/>
      <c r="J147" s="16"/>
      <c r="K147" s="16"/>
      <c r="L147" s="16"/>
      <c r="M147" s="16"/>
      <c r="N147" s="16"/>
      <c r="O147" s="16"/>
      <c r="P147" s="60"/>
    </row>
    <row r="148" spans="1:16" x14ac:dyDescent="0.2">
      <c r="A148" s="13"/>
      <c r="B148" s="16"/>
      <c r="C148" s="16"/>
      <c r="D148" s="16"/>
      <c r="E148" s="16"/>
      <c r="F148" s="16"/>
      <c r="G148" s="16"/>
      <c r="H148" s="16"/>
      <c r="I148" s="16"/>
      <c r="J148" s="16"/>
      <c r="K148" s="16"/>
      <c r="L148" s="16"/>
      <c r="M148" s="16"/>
      <c r="N148" s="16"/>
      <c r="O148" s="16"/>
      <c r="P148" s="60"/>
    </row>
    <row r="149" spans="1:16" x14ac:dyDescent="0.2">
      <c r="A149" s="13"/>
      <c r="B149" s="16"/>
      <c r="C149" s="16"/>
      <c r="D149" s="16"/>
      <c r="E149" s="16"/>
      <c r="F149" s="16"/>
      <c r="G149" s="16"/>
      <c r="H149" s="16"/>
      <c r="I149" s="16"/>
      <c r="J149" s="16"/>
      <c r="K149" s="16"/>
      <c r="L149" s="16"/>
      <c r="M149" s="16"/>
      <c r="N149" s="16"/>
      <c r="O149" s="16"/>
      <c r="P149" s="60"/>
    </row>
    <row r="150" spans="1:16" x14ac:dyDescent="0.2">
      <c r="A150" s="13"/>
      <c r="B150" s="16"/>
      <c r="C150" s="16"/>
      <c r="D150" s="16"/>
      <c r="E150" s="16"/>
      <c r="F150" s="16"/>
      <c r="G150" s="16"/>
      <c r="H150" s="16"/>
      <c r="I150" s="16"/>
      <c r="J150" s="16"/>
      <c r="K150" s="16"/>
      <c r="L150" s="16"/>
      <c r="M150" s="16"/>
      <c r="N150" s="16"/>
      <c r="O150" s="16"/>
      <c r="P150" s="60"/>
    </row>
    <row r="151" spans="1:16" x14ac:dyDescent="0.2">
      <c r="A151" s="13"/>
      <c r="B151" s="16"/>
      <c r="C151" s="16"/>
      <c r="D151" s="16"/>
      <c r="E151" s="16"/>
      <c r="F151" s="16"/>
      <c r="G151" s="16"/>
      <c r="H151" s="16"/>
      <c r="I151" s="16"/>
      <c r="J151" s="16"/>
      <c r="K151" s="16"/>
      <c r="L151" s="16"/>
      <c r="M151" s="16"/>
      <c r="N151" s="16"/>
      <c r="O151" s="16"/>
      <c r="P151" s="60"/>
    </row>
    <row r="152" spans="1:16" x14ac:dyDescent="0.2">
      <c r="A152" s="13"/>
      <c r="B152" s="16"/>
      <c r="C152" s="16"/>
      <c r="D152" s="16"/>
      <c r="E152" s="16"/>
      <c r="F152" s="16"/>
      <c r="G152" s="16"/>
      <c r="H152" s="16"/>
      <c r="I152" s="16"/>
      <c r="J152" s="16"/>
      <c r="K152" s="16"/>
      <c r="L152" s="16"/>
      <c r="M152" s="16"/>
      <c r="N152" s="16"/>
      <c r="O152" s="16"/>
      <c r="P152" s="60"/>
    </row>
    <row r="153" spans="1:16" x14ac:dyDescent="0.2">
      <c r="A153" s="13"/>
      <c r="B153" s="16"/>
      <c r="C153" s="16"/>
      <c r="D153" s="16"/>
      <c r="E153" s="16"/>
      <c r="F153" s="16"/>
      <c r="G153" s="16"/>
      <c r="H153" s="16"/>
      <c r="I153" s="16"/>
      <c r="J153" s="16"/>
      <c r="K153" s="16"/>
      <c r="L153" s="16"/>
      <c r="M153" s="16"/>
      <c r="N153" s="16"/>
      <c r="O153" s="16"/>
      <c r="P153" s="60"/>
    </row>
    <row r="154" spans="1:16" x14ac:dyDescent="0.2">
      <c r="A154" s="13"/>
      <c r="B154" s="16"/>
      <c r="C154" s="16"/>
      <c r="D154" s="16"/>
      <c r="E154" s="16"/>
      <c r="F154" s="16"/>
      <c r="G154" s="16"/>
      <c r="H154" s="16"/>
      <c r="I154" s="16"/>
      <c r="J154" s="16"/>
      <c r="K154" s="16"/>
      <c r="L154" s="16"/>
      <c r="M154" s="16"/>
      <c r="N154" s="16"/>
      <c r="O154" s="16"/>
      <c r="P154" s="60"/>
    </row>
    <row r="155" spans="1:16" x14ac:dyDescent="0.2">
      <c r="A155" s="13"/>
      <c r="B155" s="16"/>
      <c r="C155" s="16"/>
      <c r="D155" s="16"/>
      <c r="E155" s="16"/>
      <c r="F155" s="16"/>
      <c r="G155" s="16"/>
      <c r="H155" s="16"/>
      <c r="I155" s="16"/>
      <c r="J155" s="16"/>
      <c r="K155" s="16"/>
      <c r="L155" s="16"/>
      <c r="M155" s="16"/>
      <c r="N155" s="16"/>
      <c r="O155" s="16"/>
      <c r="P155" s="60"/>
    </row>
    <row r="156" spans="1:16" x14ac:dyDescent="0.2">
      <c r="A156" s="13"/>
      <c r="B156" s="16"/>
      <c r="C156" s="16"/>
      <c r="D156" s="16"/>
      <c r="E156" s="16"/>
      <c r="F156" s="16"/>
      <c r="G156" s="16"/>
      <c r="H156" s="16"/>
      <c r="I156" s="16"/>
      <c r="J156" s="16"/>
      <c r="K156" s="16"/>
      <c r="L156" s="16"/>
      <c r="M156" s="16"/>
      <c r="N156" s="16"/>
      <c r="O156" s="16"/>
      <c r="P156" s="60"/>
    </row>
    <row r="157" spans="1:16" x14ac:dyDescent="0.2">
      <c r="A157" s="13"/>
      <c r="B157" s="16"/>
      <c r="C157" s="16"/>
      <c r="D157" s="16"/>
      <c r="E157" s="16"/>
      <c r="F157" s="16"/>
      <c r="G157" s="16"/>
      <c r="H157" s="16"/>
      <c r="I157" s="16"/>
      <c r="J157" s="16"/>
      <c r="K157" s="16"/>
      <c r="L157" s="16"/>
      <c r="M157" s="16"/>
      <c r="N157" s="16"/>
      <c r="O157" s="16"/>
      <c r="P157" s="60"/>
    </row>
    <row r="158" spans="1:16" x14ac:dyDescent="0.2">
      <c r="A158" s="13"/>
      <c r="B158" s="16"/>
      <c r="C158" s="16"/>
      <c r="D158" s="16"/>
      <c r="E158" s="16"/>
      <c r="F158" s="16"/>
      <c r="G158" s="16"/>
      <c r="H158" s="16"/>
      <c r="I158" s="16"/>
      <c r="J158" s="16"/>
      <c r="K158" s="16"/>
      <c r="L158" s="16"/>
      <c r="M158" s="16"/>
      <c r="N158" s="16"/>
      <c r="O158" s="16"/>
      <c r="P158" s="60"/>
    </row>
    <row r="159" spans="1:16" x14ac:dyDescent="0.2">
      <c r="A159" s="13"/>
      <c r="B159" s="16"/>
      <c r="C159" s="16"/>
      <c r="D159" s="16"/>
      <c r="E159" s="16"/>
      <c r="F159" s="16"/>
      <c r="G159" s="16"/>
      <c r="H159" s="16"/>
      <c r="I159" s="16"/>
      <c r="J159" s="16"/>
      <c r="K159" s="16"/>
      <c r="L159" s="16"/>
      <c r="M159" s="16"/>
      <c r="N159" s="16"/>
      <c r="O159" s="16"/>
      <c r="P159" s="60"/>
    </row>
    <row r="160" spans="1:16" x14ac:dyDescent="0.2">
      <c r="A160" s="13"/>
      <c r="B160" s="16"/>
      <c r="C160" s="16"/>
      <c r="D160" s="16"/>
      <c r="E160" s="16"/>
      <c r="F160" s="16"/>
      <c r="G160" s="16"/>
      <c r="H160" s="16"/>
      <c r="I160" s="16"/>
      <c r="J160" s="16"/>
      <c r="K160" s="16"/>
      <c r="L160" s="16"/>
      <c r="M160" s="16"/>
      <c r="N160" s="16"/>
      <c r="O160" s="16"/>
      <c r="P160" s="60"/>
    </row>
    <row r="161" spans="1:16" x14ac:dyDescent="0.2">
      <c r="A161" s="13"/>
      <c r="B161" s="16"/>
      <c r="C161" s="16"/>
      <c r="D161" s="16"/>
      <c r="E161" s="16"/>
      <c r="F161" s="16"/>
      <c r="G161" s="16"/>
      <c r="H161" s="16"/>
      <c r="I161" s="16"/>
      <c r="J161" s="16"/>
      <c r="K161" s="16"/>
      <c r="L161" s="16"/>
      <c r="M161" s="16"/>
      <c r="N161" s="16"/>
      <c r="O161" s="16"/>
      <c r="P161" s="60"/>
    </row>
    <row r="162" spans="1:16" x14ac:dyDescent="0.2">
      <c r="A162" s="14"/>
      <c r="B162" s="46"/>
      <c r="C162" s="46"/>
      <c r="D162" s="46"/>
      <c r="E162" s="46"/>
      <c r="F162" s="46"/>
      <c r="G162" s="46"/>
      <c r="H162" s="46"/>
      <c r="I162" s="46"/>
      <c r="J162" s="46"/>
      <c r="K162" s="46"/>
      <c r="L162" s="46"/>
      <c r="M162" s="46"/>
      <c r="N162" s="46"/>
      <c r="O162" s="46"/>
      <c r="P162" s="6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1"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0]!Sheet26.ScaleAxes" altText="Adjust scale">
                <anchor moveWithCells="1" sizeWithCells="1">
                  <from>
                    <xdr:col>17</xdr:col>
                    <xdr:colOff>76200</xdr:colOff>
                    <xdr:row>10</xdr:row>
                    <xdr:rowOff>66675</xdr:rowOff>
                  </from>
                  <to>
                    <xdr:col>18</xdr:col>
                    <xdr:colOff>495300</xdr:colOff>
                    <xdr:row>12</xdr:row>
                    <xdr:rowOff>133350</xdr:rowOff>
                  </to>
                </anchor>
              </controlPr>
            </control>
          </mc:Choice>
        </mc:AlternateContent>
        <mc:AlternateContent xmlns:mc="http://schemas.openxmlformats.org/markup-compatibility/2006">
          <mc:Choice Requires="x14">
            <control shapeId="164866" r:id="rId5" name="Button 2">
              <controlPr defaultSize="0" print="0" autoFill="0" autoPict="0" macro="[0]!Sheet20.ScaleAxes" altText="Adjust scale">
                <anchor moveWithCells="1" sizeWithCells="1">
                  <from>
                    <xdr:col>17</xdr:col>
                    <xdr:colOff>76200</xdr:colOff>
                    <xdr:row>33</xdr:row>
                    <xdr:rowOff>66675</xdr:rowOff>
                  </from>
                  <to>
                    <xdr:col>18</xdr:col>
                    <xdr:colOff>495300</xdr:colOff>
                    <xdr:row>35</xdr:row>
                    <xdr:rowOff>133350</xdr:rowOff>
                  </to>
                </anchor>
              </controlPr>
            </control>
          </mc:Choice>
        </mc:AlternateContent>
        <mc:AlternateContent xmlns:mc="http://schemas.openxmlformats.org/markup-compatibility/2006">
          <mc:Choice Requires="x14">
            <control shapeId="164867" r:id="rId6" name="Button 3">
              <controlPr defaultSize="0" print="0" autoFill="0" autoPict="0" macro="[0]!Sheet20.ScaleAxes" altText="Adjust scale">
                <anchor moveWithCells="1" sizeWithCells="1">
                  <from>
                    <xdr:col>17</xdr:col>
                    <xdr:colOff>76200</xdr:colOff>
                    <xdr:row>55</xdr:row>
                    <xdr:rowOff>66675</xdr:rowOff>
                  </from>
                  <to>
                    <xdr:col>18</xdr:col>
                    <xdr:colOff>495300</xdr:colOff>
                    <xdr:row>57</xdr:row>
                    <xdr:rowOff>133350</xdr:rowOff>
                  </to>
                </anchor>
              </controlPr>
            </control>
          </mc:Choice>
        </mc:AlternateContent>
        <mc:AlternateContent xmlns:mc="http://schemas.openxmlformats.org/markup-compatibility/2006">
          <mc:Choice Requires="x14">
            <control shapeId="164868" r:id="rId7" name="Button 4">
              <controlPr defaultSize="0" print="0" autoFill="0" autoPict="0" macro="[0]!Sheet20.ScaleAxes" altText="Adjust scale">
                <anchor moveWithCells="1" sizeWithCells="1">
                  <from>
                    <xdr:col>17</xdr:col>
                    <xdr:colOff>76200</xdr:colOff>
                    <xdr:row>76</xdr:row>
                    <xdr:rowOff>66675</xdr:rowOff>
                  </from>
                  <to>
                    <xdr:col>18</xdr:col>
                    <xdr:colOff>495300</xdr:colOff>
                    <xdr:row>78</xdr:row>
                    <xdr:rowOff>133350</xdr:rowOff>
                  </to>
                </anchor>
              </controlPr>
            </control>
          </mc:Choice>
        </mc:AlternateContent>
        <mc:AlternateContent xmlns:mc="http://schemas.openxmlformats.org/markup-compatibility/2006">
          <mc:Choice Requires="x14">
            <control shapeId="164869" r:id="rId8" name="Button 5">
              <controlPr defaultSize="0" print="0" autoFill="0" autoPict="0" macro="[0]!Sheet20.ScaleAxes" altText="Adjust scale">
                <anchor moveWithCells="1" sizeWithCells="1">
                  <from>
                    <xdr:col>17</xdr:col>
                    <xdr:colOff>76200</xdr:colOff>
                    <xdr:row>98</xdr:row>
                    <xdr:rowOff>66675</xdr:rowOff>
                  </from>
                  <to>
                    <xdr:col>18</xdr:col>
                    <xdr:colOff>495300</xdr:colOff>
                    <xdr:row>100</xdr:row>
                    <xdr:rowOff>133350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L24"/>
  <sheetViews>
    <sheetView workbookViewId="0">
      <selection activeCell="P30" sqref="P30"/>
    </sheetView>
  </sheetViews>
  <sheetFormatPr defaultRowHeight="12.75" x14ac:dyDescent="0.2"/>
  <cols>
    <col min="1" max="1" width="26.5703125" style="2" bestFit="1" customWidth="1"/>
    <col min="2" max="9" width="10.140625" style="2" customWidth="1"/>
    <col min="10" max="16384" width="9.140625" style="2"/>
  </cols>
  <sheetData>
    <row r="1" spans="1:9" x14ac:dyDescent="0.2">
      <c r="A1" s="271" t="s">
        <v>342</v>
      </c>
    </row>
    <row r="3" spans="1:9" ht="18.75" customHeight="1" x14ac:dyDescent="0.2">
      <c r="A3" s="283" t="s">
        <v>333</v>
      </c>
      <c r="B3" s="283"/>
      <c r="C3" s="283"/>
      <c r="D3" s="283"/>
      <c r="E3" s="283"/>
      <c r="F3" s="283"/>
      <c r="G3" s="283"/>
      <c r="H3" s="283"/>
      <c r="I3" s="283"/>
    </row>
    <row r="4" spans="1:9" x14ac:dyDescent="0.2">
      <c r="A4" s="19"/>
      <c r="B4" s="218">
        <v>2010</v>
      </c>
      <c r="C4" s="219">
        <v>2011</v>
      </c>
      <c r="D4" s="219">
        <v>2012</v>
      </c>
      <c r="E4" s="219">
        <v>2013</v>
      </c>
      <c r="F4" s="219">
        <v>2014</v>
      </c>
      <c r="G4" s="219">
        <v>2015</v>
      </c>
      <c r="H4" s="219">
        <v>2016</v>
      </c>
      <c r="I4" s="220">
        <v>2017</v>
      </c>
    </row>
    <row r="5" spans="1:9" x14ac:dyDescent="0.2">
      <c r="A5" s="73" t="s">
        <v>45</v>
      </c>
      <c r="B5" s="37">
        <v>435.79</v>
      </c>
      <c r="C5" s="10">
        <v>439.26</v>
      </c>
      <c r="D5" s="10">
        <v>447.35</v>
      </c>
      <c r="E5" s="10">
        <v>454.38</v>
      </c>
      <c r="F5" s="10">
        <v>472.18</v>
      </c>
      <c r="G5" s="10">
        <v>479.87</v>
      </c>
      <c r="H5" s="10">
        <v>481.58</v>
      </c>
      <c r="I5" s="34">
        <v>500.97</v>
      </c>
    </row>
    <row r="6" spans="1:9" x14ac:dyDescent="0.2">
      <c r="A6" s="74" t="s">
        <v>46</v>
      </c>
      <c r="B6" s="37">
        <v>536.27</v>
      </c>
      <c r="C6" s="10">
        <v>546.41999999999996</v>
      </c>
      <c r="D6" s="10">
        <v>552.89</v>
      </c>
      <c r="E6" s="10">
        <v>575.84</v>
      </c>
      <c r="F6" s="10">
        <v>596.45000000000005</v>
      </c>
      <c r="G6" s="10">
        <v>609.52</v>
      </c>
      <c r="H6" s="10">
        <v>615.64</v>
      </c>
      <c r="I6" s="34">
        <v>642.79999999999995</v>
      </c>
    </row>
    <row r="7" spans="1:9" x14ac:dyDescent="0.2">
      <c r="A7" s="74" t="s">
        <v>47</v>
      </c>
      <c r="B7" s="37">
        <v>678.9</v>
      </c>
      <c r="C7" s="10">
        <v>672.41</v>
      </c>
      <c r="D7" s="10">
        <v>695.21</v>
      </c>
      <c r="E7" s="10">
        <v>707.47</v>
      </c>
      <c r="F7" s="10">
        <v>723.61</v>
      </c>
      <c r="G7" s="10">
        <v>743.8</v>
      </c>
      <c r="H7" s="10">
        <v>752.8</v>
      </c>
      <c r="I7" s="34">
        <v>787.18</v>
      </c>
    </row>
    <row r="8" spans="1:9" x14ac:dyDescent="0.2">
      <c r="A8" s="74" t="s">
        <v>48</v>
      </c>
      <c r="B8" s="37">
        <v>958.51</v>
      </c>
      <c r="C8" s="10">
        <v>970.8</v>
      </c>
      <c r="D8" s="10">
        <v>982.58</v>
      </c>
      <c r="E8" s="10">
        <v>1059.69</v>
      </c>
      <c r="F8" s="10">
        <v>1082.73</v>
      </c>
      <c r="G8" s="10">
        <v>1096.83</v>
      </c>
      <c r="H8" s="10">
        <v>1089.48</v>
      </c>
      <c r="I8" s="34">
        <v>1142.55</v>
      </c>
    </row>
    <row r="9" spans="1:9" x14ac:dyDescent="0.2">
      <c r="A9" s="75" t="s">
        <v>63</v>
      </c>
      <c r="B9" s="38">
        <v>299.8</v>
      </c>
      <c r="C9" s="11">
        <v>293.67</v>
      </c>
      <c r="D9" s="11">
        <v>300.98</v>
      </c>
      <c r="E9" s="11">
        <v>308.81</v>
      </c>
      <c r="F9" s="11">
        <v>316.88</v>
      </c>
      <c r="G9" s="11">
        <v>326.54000000000002</v>
      </c>
      <c r="H9" s="11">
        <v>339.52</v>
      </c>
      <c r="I9" s="35">
        <v>349.63</v>
      </c>
    </row>
    <row r="10" spans="1:9" x14ac:dyDescent="0.2">
      <c r="A10" s="221"/>
      <c r="B10" s="10"/>
      <c r="C10" s="10"/>
      <c r="D10" s="10"/>
      <c r="E10" s="10"/>
      <c r="F10" s="10"/>
      <c r="G10" s="10"/>
      <c r="H10" s="10"/>
      <c r="I10" s="10"/>
    </row>
    <row r="11" spans="1:9" x14ac:dyDescent="0.2">
      <c r="A11" s="77" t="s">
        <v>64</v>
      </c>
    </row>
    <row r="12" spans="1:9" s="66" customFormat="1" ht="25.5" x14ac:dyDescent="0.2">
      <c r="A12" s="76"/>
      <c r="B12" s="3" t="s">
        <v>50</v>
      </c>
      <c r="C12" s="23" t="s">
        <v>51</v>
      </c>
      <c r="D12" s="23" t="s">
        <v>49</v>
      </c>
      <c r="E12" s="23" t="s">
        <v>52</v>
      </c>
      <c r="F12" s="23" t="s">
        <v>114</v>
      </c>
      <c r="G12" s="23" t="s">
        <v>195</v>
      </c>
      <c r="H12" s="4" t="s">
        <v>213</v>
      </c>
      <c r="I12" s="22" t="s">
        <v>212</v>
      </c>
    </row>
    <row r="13" spans="1:9" s="66" customFormat="1" ht="38.25" x14ac:dyDescent="0.2">
      <c r="A13" s="78"/>
      <c r="B13" s="215" t="s">
        <v>65</v>
      </c>
      <c r="C13" s="216" t="s">
        <v>65</v>
      </c>
      <c r="D13" s="216" t="s">
        <v>65</v>
      </c>
      <c r="E13" s="216" t="s">
        <v>65</v>
      </c>
      <c r="F13" s="216" t="s">
        <v>65</v>
      </c>
      <c r="G13" s="216" t="s">
        <v>65</v>
      </c>
      <c r="H13" s="217" t="s">
        <v>65</v>
      </c>
      <c r="I13" s="79" t="s">
        <v>250</v>
      </c>
    </row>
    <row r="14" spans="1:9" x14ac:dyDescent="0.2">
      <c r="A14" s="73" t="s">
        <v>45</v>
      </c>
      <c r="B14" s="39">
        <v>7.9625507698661835E-3</v>
      </c>
      <c r="C14" s="64">
        <v>1.8417338250694471E-2</v>
      </c>
      <c r="D14" s="64">
        <v>1.5714764725606178E-2</v>
      </c>
      <c r="E14" s="64">
        <v>3.9174259430432734E-2</v>
      </c>
      <c r="F14" s="64">
        <v>1.6286162056842635E-2</v>
      </c>
      <c r="G14" s="64">
        <v>3.5634651051326127E-3</v>
      </c>
      <c r="H14" s="119">
        <v>4.0263299970929145E-2</v>
      </c>
      <c r="I14" s="67">
        <v>0.14956745221322199</v>
      </c>
    </row>
    <row r="15" spans="1:9" x14ac:dyDescent="0.2">
      <c r="A15" s="74" t="s">
        <v>46</v>
      </c>
      <c r="B15" s="39">
        <v>1.8927033024409345E-2</v>
      </c>
      <c r="C15" s="64">
        <v>1.1840708612422812E-2</v>
      </c>
      <c r="D15" s="64">
        <v>4.1509160954258606E-2</v>
      </c>
      <c r="E15" s="64">
        <v>3.5791191997777139E-2</v>
      </c>
      <c r="F15" s="64">
        <v>2.1912985162209742E-2</v>
      </c>
      <c r="G15" s="64">
        <v>1.004068775429845E-2</v>
      </c>
      <c r="H15" s="119">
        <v>4.4116691572997135E-2</v>
      </c>
      <c r="I15" s="67">
        <v>0.19864993380200269</v>
      </c>
    </row>
    <row r="16" spans="1:9" x14ac:dyDescent="0.2">
      <c r="A16" s="74" t="s">
        <v>47</v>
      </c>
      <c r="B16" s="39">
        <v>-9.5595816762410468E-3</v>
      </c>
      <c r="C16" s="64">
        <v>3.3907883582933174E-2</v>
      </c>
      <c r="D16" s="64">
        <v>1.7634959220954816E-2</v>
      </c>
      <c r="E16" s="64">
        <v>2.281368821292773E-2</v>
      </c>
      <c r="F16" s="64">
        <v>2.7901770290626127E-2</v>
      </c>
      <c r="G16" s="64">
        <v>1.2100026888948623E-2</v>
      </c>
      <c r="H16" s="119">
        <v>4.566950053134966E-2</v>
      </c>
      <c r="I16" s="67">
        <v>0.15949329798202982</v>
      </c>
    </row>
    <row r="17" spans="1:12" x14ac:dyDescent="0.2">
      <c r="A17" s="74" t="s">
        <v>48</v>
      </c>
      <c r="B17" s="39">
        <v>1.2821984121188068E-2</v>
      </c>
      <c r="C17" s="64">
        <v>1.213432220848798E-2</v>
      </c>
      <c r="D17" s="64">
        <v>7.8477070569317631E-2</v>
      </c>
      <c r="E17" s="64">
        <v>2.1742207626758825E-2</v>
      </c>
      <c r="F17" s="64">
        <v>1.3022637222576128E-2</v>
      </c>
      <c r="G17" s="64">
        <v>-6.7011296189928293E-3</v>
      </c>
      <c r="H17" s="119">
        <v>4.8711311818482095E-2</v>
      </c>
      <c r="I17" s="67">
        <v>0.19200634317847487</v>
      </c>
    </row>
    <row r="18" spans="1:12" x14ac:dyDescent="0.2">
      <c r="A18" s="75" t="s">
        <v>63</v>
      </c>
      <c r="B18" s="40">
        <v>-2.0446964643095367E-2</v>
      </c>
      <c r="C18" s="65">
        <v>2.4891885449654483E-2</v>
      </c>
      <c r="D18" s="65">
        <v>2.6015017609143376E-2</v>
      </c>
      <c r="E18" s="65">
        <v>2.6132573427026351E-2</v>
      </c>
      <c r="F18" s="65">
        <v>3.0484726079272884E-2</v>
      </c>
      <c r="G18" s="65">
        <v>3.9750107184418404E-2</v>
      </c>
      <c r="H18" s="120">
        <v>2.9777332704995274E-2</v>
      </c>
      <c r="I18" s="68">
        <v>0.16621080720480319</v>
      </c>
    </row>
    <row r="19" spans="1:12" x14ac:dyDescent="0.2">
      <c r="A19" s="221"/>
      <c r="B19" s="64"/>
      <c r="C19" s="64"/>
      <c r="D19" s="64"/>
      <c r="E19" s="64"/>
      <c r="F19" s="64"/>
      <c r="G19" s="64"/>
      <c r="H19" s="64"/>
      <c r="I19" s="64"/>
    </row>
    <row r="20" spans="1:12" x14ac:dyDescent="0.2">
      <c r="A20" s="45" t="s">
        <v>36</v>
      </c>
    </row>
    <row r="21" spans="1:12" x14ac:dyDescent="0.2">
      <c r="A21" s="284" t="s">
        <v>224</v>
      </c>
      <c r="B21" s="284"/>
      <c r="C21" s="284"/>
      <c r="D21" s="284"/>
      <c r="E21" s="284"/>
      <c r="F21" s="284"/>
      <c r="G21" s="284"/>
      <c r="H21" s="284"/>
      <c r="I21" s="284"/>
      <c r="J21" s="236"/>
      <c r="K21" s="236"/>
      <c r="L21" s="236"/>
    </row>
    <row r="22" spans="1:12" x14ac:dyDescent="0.2">
      <c r="A22" s="284" t="s">
        <v>223</v>
      </c>
      <c r="B22" s="284"/>
      <c r="C22" s="284"/>
      <c r="D22" s="284"/>
      <c r="E22" s="284"/>
      <c r="F22" s="284"/>
      <c r="G22" s="284"/>
      <c r="H22" s="284"/>
      <c r="I22" s="284"/>
      <c r="J22" s="236"/>
    </row>
    <row r="23" spans="1:12" ht="39.75" customHeight="1" x14ac:dyDescent="0.2">
      <c r="A23" s="284" t="s">
        <v>222</v>
      </c>
      <c r="B23" s="284"/>
      <c r="C23" s="284"/>
      <c r="D23" s="284"/>
      <c r="E23" s="284"/>
      <c r="F23" s="284"/>
      <c r="G23" s="284"/>
      <c r="H23" s="284"/>
      <c r="I23" s="284"/>
      <c r="J23" s="236"/>
      <c r="K23" s="236"/>
      <c r="L23" s="236"/>
    </row>
    <row r="24" spans="1:12" ht="12" customHeight="1" x14ac:dyDescent="0.2"/>
  </sheetData>
  <mergeCells count="4">
    <mergeCell ref="A3:I3"/>
    <mergeCell ref="A21:I21"/>
    <mergeCell ref="A22:I22"/>
    <mergeCell ref="A23:I23"/>
  </mergeCells>
  <hyperlinks>
    <hyperlink ref="A1" location="Contents!A1" display="Back to contents"/>
  </hyperlinks>
  <pageMargins left="0.7" right="0.7" top="0.75" bottom="0.75" header="0.3" footer="0.3"/>
  <pageSetup paperSize="9" scale="87"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QJ1222"/>
  <sheetViews>
    <sheetView workbookViewId="0"/>
  </sheetViews>
  <sheetFormatPr defaultRowHeight="12.75" x14ac:dyDescent="0.2"/>
  <cols>
    <col min="1" max="1" width="27.5703125" style="2" customWidth="1"/>
    <col min="2" max="2" width="9.140625" style="2"/>
    <col min="3" max="3" width="8" style="2" customWidth="1"/>
    <col min="4" max="4" width="7.42578125" style="2" customWidth="1"/>
    <col min="5" max="5" width="7.28515625" style="2" customWidth="1"/>
    <col min="6" max="6" width="8.5703125" style="2" customWidth="1"/>
    <col min="7" max="7" width="1.85546875" style="2" customWidth="1"/>
    <col min="8" max="16384" width="9.140625" style="2"/>
  </cols>
  <sheetData>
    <row r="1" spans="1:12" x14ac:dyDescent="0.2">
      <c r="A1" s="271" t="s">
        <v>342</v>
      </c>
    </row>
    <row r="2" spans="1:12" ht="15.75" customHeight="1" x14ac:dyDescent="0.25">
      <c r="A2" s="1" t="s">
        <v>334</v>
      </c>
    </row>
    <row r="3" spans="1:12" ht="13.5" customHeight="1" x14ac:dyDescent="0.2">
      <c r="A3" s="18"/>
      <c r="B3" s="18" t="s">
        <v>29</v>
      </c>
      <c r="H3" s="18" t="s">
        <v>30</v>
      </c>
    </row>
    <row r="4" spans="1:12" ht="25.5" x14ac:dyDescent="0.2">
      <c r="A4" s="19"/>
      <c r="B4" s="22" t="s">
        <v>24</v>
      </c>
      <c r="C4" s="23" t="s">
        <v>25</v>
      </c>
      <c r="D4" s="23" t="s">
        <v>26</v>
      </c>
      <c r="E4" s="23" t="s">
        <v>27</v>
      </c>
      <c r="F4" s="4" t="s">
        <v>28</v>
      </c>
      <c r="G4" s="21"/>
      <c r="H4" s="22" t="s">
        <v>24</v>
      </c>
      <c r="I4" s="23" t="s">
        <v>25</v>
      </c>
      <c r="J4" s="23" t="s">
        <v>26</v>
      </c>
      <c r="K4" s="23" t="s">
        <v>27</v>
      </c>
      <c r="L4" s="4" t="s">
        <v>28</v>
      </c>
    </row>
    <row r="5" spans="1:12" x14ac:dyDescent="0.2">
      <c r="A5" s="19" t="s">
        <v>0</v>
      </c>
      <c r="B5" s="25">
        <v>5411</v>
      </c>
      <c r="C5" s="26">
        <v>370</v>
      </c>
      <c r="D5" s="26">
        <v>425</v>
      </c>
      <c r="E5" s="26">
        <v>435.79</v>
      </c>
      <c r="F5" s="27">
        <v>495</v>
      </c>
      <c r="G5" s="24"/>
      <c r="H5" s="25">
        <v>10615</v>
      </c>
      <c r="I5" s="26">
        <v>450</v>
      </c>
      <c r="J5" s="26">
        <v>520</v>
      </c>
      <c r="K5" s="26">
        <v>536.27</v>
      </c>
      <c r="L5" s="27">
        <v>595</v>
      </c>
    </row>
    <row r="6" spans="1:12" x14ac:dyDescent="0.2">
      <c r="A6" s="13" t="s">
        <v>1</v>
      </c>
      <c r="B6" s="24">
        <v>541</v>
      </c>
      <c r="C6" s="29">
        <v>500</v>
      </c>
      <c r="D6" s="29">
        <v>525</v>
      </c>
      <c r="E6" s="29">
        <v>528.64</v>
      </c>
      <c r="F6" s="30">
        <v>575</v>
      </c>
      <c r="G6" s="24"/>
      <c r="H6" s="24">
        <v>557</v>
      </c>
      <c r="I6" s="29">
        <v>590</v>
      </c>
      <c r="J6" s="29">
        <v>650</v>
      </c>
      <c r="K6" s="29">
        <v>642.58000000000004</v>
      </c>
      <c r="L6" s="30">
        <v>700</v>
      </c>
    </row>
    <row r="7" spans="1:12" x14ac:dyDescent="0.2">
      <c r="A7" s="13" t="s">
        <v>3</v>
      </c>
      <c r="B7" s="24">
        <v>80</v>
      </c>
      <c r="C7" s="29">
        <v>350</v>
      </c>
      <c r="D7" s="29">
        <v>395</v>
      </c>
      <c r="E7" s="29">
        <v>382.06</v>
      </c>
      <c r="F7" s="30">
        <v>425</v>
      </c>
      <c r="G7" s="24"/>
      <c r="H7" s="24">
        <v>142</v>
      </c>
      <c r="I7" s="29">
        <v>450</v>
      </c>
      <c r="J7" s="29">
        <v>495</v>
      </c>
      <c r="K7" s="29">
        <v>503.03</v>
      </c>
      <c r="L7" s="30">
        <v>550</v>
      </c>
    </row>
    <row r="8" spans="1:12" x14ac:dyDescent="0.2">
      <c r="A8" s="13" t="s">
        <v>5</v>
      </c>
      <c r="B8" s="24">
        <v>359</v>
      </c>
      <c r="C8" s="29">
        <v>350</v>
      </c>
      <c r="D8" s="29">
        <v>375</v>
      </c>
      <c r="E8" s="29">
        <v>375.42</v>
      </c>
      <c r="F8" s="30">
        <v>400</v>
      </c>
      <c r="G8" s="24"/>
      <c r="H8" s="24">
        <v>759</v>
      </c>
      <c r="I8" s="29">
        <v>425</v>
      </c>
      <c r="J8" s="29">
        <v>450</v>
      </c>
      <c r="K8" s="29">
        <v>464.47</v>
      </c>
      <c r="L8" s="30">
        <v>495</v>
      </c>
    </row>
    <row r="9" spans="1:12" x14ac:dyDescent="0.2">
      <c r="A9" s="13" t="s">
        <v>7</v>
      </c>
      <c r="B9" s="24">
        <v>58</v>
      </c>
      <c r="C9" s="29">
        <v>325</v>
      </c>
      <c r="D9" s="29">
        <v>360</v>
      </c>
      <c r="E9" s="29">
        <v>358.94</v>
      </c>
      <c r="F9" s="30">
        <v>390</v>
      </c>
      <c r="G9" s="24"/>
      <c r="H9" s="24">
        <v>180</v>
      </c>
      <c r="I9" s="29">
        <v>400</v>
      </c>
      <c r="J9" s="29">
        <v>430</v>
      </c>
      <c r="K9" s="29">
        <v>435.12</v>
      </c>
      <c r="L9" s="30">
        <v>475</v>
      </c>
    </row>
    <row r="10" spans="1:12" x14ac:dyDescent="0.2">
      <c r="A10" s="13" t="s">
        <v>9</v>
      </c>
      <c r="B10" s="24">
        <v>319</v>
      </c>
      <c r="C10" s="29">
        <v>320</v>
      </c>
      <c r="D10" s="29">
        <v>350</v>
      </c>
      <c r="E10" s="29">
        <v>350.87</v>
      </c>
      <c r="F10" s="30">
        <v>375</v>
      </c>
      <c r="G10" s="24"/>
      <c r="H10" s="24">
        <v>613</v>
      </c>
      <c r="I10" s="29">
        <v>440</v>
      </c>
      <c r="J10" s="29">
        <v>480</v>
      </c>
      <c r="K10" s="29">
        <v>497.46</v>
      </c>
      <c r="L10" s="30">
        <v>550</v>
      </c>
    </row>
    <row r="11" spans="1:12" x14ac:dyDescent="0.2">
      <c r="A11" s="13" t="s">
        <v>10</v>
      </c>
      <c r="B11" s="24">
        <v>75</v>
      </c>
      <c r="C11" s="29">
        <v>400</v>
      </c>
      <c r="D11" s="29">
        <v>425</v>
      </c>
      <c r="E11" s="29">
        <v>449.59</v>
      </c>
      <c r="F11" s="30">
        <v>475</v>
      </c>
      <c r="G11" s="24"/>
      <c r="H11" s="24">
        <v>172</v>
      </c>
      <c r="I11" s="29">
        <v>525</v>
      </c>
      <c r="J11" s="29">
        <v>575</v>
      </c>
      <c r="K11" s="29">
        <v>581.12</v>
      </c>
      <c r="L11" s="30">
        <v>625</v>
      </c>
    </row>
    <row r="12" spans="1:12" x14ac:dyDescent="0.2">
      <c r="A12" s="13" t="s">
        <v>11</v>
      </c>
      <c r="B12" s="24">
        <v>202</v>
      </c>
      <c r="C12" s="29">
        <v>350</v>
      </c>
      <c r="D12" s="29">
        <v>370</v>
      </c>
      <c r="E12" s="29">
        <v>378.99</v>
      </c>
      <c r="F12" s="30">
        <v>395</v>
      </c>
      <c r="G12" s="24"/>
      <c r="H12" s="24">
        <v>606</v>
      </c>
      <c r="I12" s="29">
        <v>420</v>
      </c>
      <c r="J12" s="29">
        <v>450</v>
      </c>
      <c r="K12" s="29">
        <v>463.99</v>
      </c>
      <c r="L12" s="30">
        <v>495</v>
      </c>
    </row>
    <row r="13" spans="1:12" x14ac:dyDescent="0.2">
      <c r="A13" s="13" t="s">
        <v>12</v>
      </c>
      <c r="B13" s="24">
        <v>260</v>
      </c>
      <c r="C13" s="29">
        <v>350</v>
      </c>
      <c r="D13" s="29">
        <v>375</v>
      </c>
      <c r="E13" s="29">
        <v>386.8</v>
      </c>
      <c r="F13" s="30">
        <v>417.5</v>
      </c>
      <c r="G13" s="24"/>
      <c r="H13" s="24">
        <v>660</v>
      </c>
      <c r="I13" s="29">
        <v>435</v>
      </c>
      <c r="J13" s="29">
        <v>482.5</v>
      </c>
      <c r="K13" s="29">
        <v>492.41</v>
      </c>
      <c r="L13" s="30">
        <v>550</v>
      </c>
    </row>
    <row r="14" spans="1:12" x14ac:dyDescent="0.2">
      <c r="A14" s="13" t="s">
        <v>13</v>
      </c>
      <c r="B14" s="24">
        <v>868</v>
      </c>
      <c r="C14" s="29">
        <v>380</v>
      </c>
      <c r="D14" s="29">
        <v>425</v>
      </c>
      <c r="E14" s="29">
        <v>437.14</v>
      </c>
      <c r="F14" s="30">
        <v>485</v>
      </c>
      <c r="G14" s="24"/>
      <c r="H14" s="24">
        <v>1486</v>
      </c>
      <c r="I14" s="29">
        <v>495</v>
      </c>
      <c r="J14" s="29">
        <v>550</v>
      </c>
      <c r="K14" s="29">
        <v>563.64</v>
      </c>
      <c r="L14" s="30">
        <v>600</v>
      </c>
    </row>
    <row r="15" spans="1:12" x14ac:dyDescent="0.2">
      <c r="A15" s="13" t="s">
        <v>14</v>
      </c>
      <c r="B15" s="24">
        <v>175</v>
      </c>
      <c r="C15" s="29">
        <v>375</v>
      </c>
      <c r="D15" s="29">
        <v>420</v>
      </c>
      <c r="E15" s="29">
        <v>415.01</v>
      </c>
      <c r="F15" s="30">
        <v>450</v>
      </c>
      <c r="G15" s="24"/>
      <c r="H15" s="24">
        <v>585</v>
      </c>
      <c r="I15" s="29">
        <v>450</v>
      </c>
      <c r="J15" s="29">
        <v>500</v>
      </c>
      <c r="K15" s="29">
        <v>503.41</v>
      </c>
      <c r="L15" s="30">
        <v>550</v>
      </c>
    </row>
    <row r="16" spans="1:12" x14ac:dyDescent="0.2">
      <c r="A16" s="13" t="s">
        <v>15</v>
      </c>
      <c r="B16" s="24">
        <v>1221</v>
      </c>
      <c r="C16" s="29">
        <v>465</v>
      </c>
      <c r="D16" s="29">
        <v>500</v>
      </c>
      <c r="E16" s="29">
        <v>520.36</v>
      </c>
      <c r="F16" s="30">
        <v>550</v>
      </c>
      <c r="G16" s="24"/>
      <c r="H16" s="24">
        <v>1909</v>
      </c>
      <c r="I16" s="29">
        <v>580</v>
      </c>
      <c r="J16" s="29">
        <v>650</v>
      </c>
      <c r="K16" s="29">
        <v>664.51</v>
      </c>
      <c r="L16" s="30">
        <v>715</v>
      </c>
    </row>
    <row r="17" spans="1:12" x14ac:dyDescent="0.2">
      <c r="A17" s="13" t="s">
        <v>16</v>
      </c>
      <c r="B17" s="24">
        <v>153</v>
      </c>
      <c r="C17" s="29">
        <v>350</v>
      </c>
      <c r="D17" s="29">
        <v>375</v>
      </c>
      <c r="E17" s="29">
        <v>373.16</v>
      </c>
      <c r="F17" s="30">
        <v>400</v>
      </c>
      <c r="G17" s="24"/>
      <c r="H17" s="24">
        <v>468</v>
      </c>
      <c r="I17" s="29">
        <v>425</v>
      </c>
      <c r="J17" s="29">
        <v>450</v>
      </c>
      <c r="K17" s="29">
        <v>454.65</v>
      </c>
      <c r="L17" s="30">
        <v>495</v>
      </c>
    </row>
    <row r="18" spans="1:12" x14ac:dyDescent="0.2">
      <c r="A18" s="13" t="s">
        <v>17</v>
      </c>
      <c r="B18" s="24">
        <v>176</v>
      </c>
      <c r="C18" s="29">
        <v>350</v>
      </c>
      <c r="D18" s="29">
        <v>380</v>
      </c>
      <c r="E18" s="29">
        <v>377.44</v>
      </c>
      <c r="F18" s="30">
        <v>400</v>
      </c>
      <c r="G18" s="24"/>
      <c r="H18" s="24">
        <v>379</v>
      </c>
      <c r="I18" s="29">
        <v>450</v>
      </c>
      <c r="J18" s="29">
        <v>500</v>
      </c>
      <c r="K18" s="29">
        <v>506.44</v>
      </c>
      <c r="L18" s="30">
        <v>550</v>
      </c>
    </row>
    <row r="19" spans="1:12" x14ac:dyDescent="0.2">
      <c r="A19" s="13" t="s">
        <v>18</v>
      </c>
      <c r="B19" s="24">
        <v>346</v>
      </c>
      <c r="C19" s="29">
        <v>350</v>
      </c>
      <c r="D19" s="29">
        <v>375</v>
      </c>
      <c r="E19" s="29">
        <v>374.39</v>
      </c>
      <c r="F19" s="30">
        <v>395</v>
      </c>
      <c r="G19" s="24"/>
      <c r="H19" s="24">
        <v>613</v>
      </c>
      <c r="I19" s="29">
        <v>425</v>
      </c>
      <c r="J19" s="29">
        <v>450</v>
      </c>
      <c r="K19" s="29">
        <v>472.96</v>
      </c>
      <c r="L19" s="30">
        <v>525</v>
      </c>
    </row>
    <row r="20" spans="1:12" x14ac:dyDescent="0.2">
      <c r="A20" s="13" t="s">
        <v>19</v>
      </c>
      <c r="B20" s="24">
        <v>95</v>
      </c>
      <c r="C20" s="29">
        <v>300</v>
      </c>
      <c r="D20" s="29">
        <v>335</v>
      </c>
      <c r="E20" s="29">
        <v>336.19</v>
      </c>
      <c r="F20" s="30">
        <v>370</v>
      </c>
      <c r="G20" s="24"/>
      <c r="H20" s="24">
        <v>244</v>
      </c>
      <c r="I20" s="29">
        <v>395</v>
      </c>
      <c r="J20" s="29">
        <v>427.5</v>
      </c>
      <c r="K20" s="29">
        <v>441.58</v>
      </c>
      <c r="L20" s="30">
        <v>490</v>
      </c>
    </row>
    <row r="21" spans="1:12" x14ac:dyDescent="0.2">
      <c r="A21" s="13" t="s">
        <v>20</v>
      </c>
      <c r="B21" s="24">
        <v>302</v>
      </c>
      <c r="C21" s="29">
        <v>350</v>
      </c>
      <c r="D21" s="29">
        <v>375</v>
      </c>
      <c r="E21" s="29">
        <v>382.47</v>
      </c>
      <c r="F21" s="30">
        <v>395</v>
      </c>
      <c r="G21" s="24"/>
      <c r="H21" s="24">
        <v>665</v>
      </c>
      <c r="I21" s="29">
        <v>425</v>
      </c>
      <c r="J21" s="29">
        <v>460</v>
      </c>
      <c r="K21" s="29">
        <v>480.55</v>
      </c>
      <c r="L21" s="30">
        <v>525</v>
      </c>
    </row>
    <row r="22" spans="1:12" ht="13.5" customHeight="1" x14ac:dyDescent="0.2">
      <c r="A22" s="13" t="s">
        <v>21</v>
      </c>
      <c r="B22" s="24">
        <v>74</v>
      </c>
      <c r="C22" s="29">
        <v>370</v>
      </c>
      <c r="D22" s="29">
        <v>395</v>
      </c>
      <c r="E22" s="29">
        <v>396.84</v>
      </c>
      <c r="F22" s="30">
        <v>425</v>
      </c>
      <c r="G22" s="24"/>
      <c r="H22" s="24">
        <v>160</v>
      </c>
      <c r="I22" s="29">
        <v>450</v>
      </c>
      <c r="J22" s="29">
        <v>495</v>
      </c>
      <c r="K22" s="29">
        <v>492.17</v>
      </c>
      <c r="L22" s="30">
        <v>550</v>
      </c>
    </row>
    <row r="23" spans="1:12" x14ac:dyDescent="0.2">
      <c r="A23" s="14" t="s">
        <v>22</v>
      </c>
      <c r="B23" s="31">
        <v>107</v>
      </c>
      <c r="C23" s="32">
        <v>400</v>
      </c>
      <c r="D23" s="32">
        <v>425</v>
      </c>
      <c r="E23" s="32">
        <v>428.18</v>
      </c>
      <c r="F23" s="33">
        <v>450</v>
      </c>
      <c r="G23" s="31"/>
      <c r="H23" s="31">
        <v>417</v>
      </c>
      <c r="I23" s="32">
        <v>500</v>
      </c>
      <c r="J23" s="32">
        <v>525</v>
      </c>
      <c r="K23" s="32">
        <v>527.37</v>
      </c>
      <c r="L23" s="33">
        <v>550</v>
      </c>
    </row>
    <row r="24" spans="1:12" x14ac:dyDescent="0.2">
      <c r="A24" s="18"/>
      <c r="B24" s="18" t="s">
        <v>31</v>
      </c>
      <c r="H24" s="18" t="s">
        <v>33</v>
      </c>
    </row>
    <row r="25" spans="1:12" ht="25.5" x14ac:dyDescent="0.2">
      <c r="A25" s="19"/>
      <c r="B25" s="22" t="s">
        <v>24</v>
      </c>
      <c r="C25" s="23" t="s">
        <v>25</v>
      </c>
      <c r="D25" s="23" t="s">
        <v>26</v>
      </c>
      <c r="E25" s="23" t="s">
        <v>27</v>
      </c>
      <c r="F25" s="4" t="s">
        <v>28</v>
      </c>
      <c r="G25" s="21"/>
      <c r="H25" s="22" t="s">
        <v>24</v>
      </c>
      <c r="I25" s="23" t="s">
        <v>25</v>
      </c>
      <c r="J25" s="23" t="s">
        <v>26</v>
      </c>
      <c r="K25" s="23" t="s">
        <v>27</v>
      </c>
      <c r="L25" s="4" t="s">
        <v>28</v>
      </c>
    </row>
    <row r="26" spans="1:12" x14ac:dyDescent="0.2">
      <c r="A26" s="19" t="s">
        <v>0</v>
      </c>
      <c r="B26" s="25">
        <v>4778</v>
      </c>
      <c r="C26" s="26">
        <v>545</v>
      </c>
      <c r="D26" s="26">
        <v>645</v>
      </c>
      <c r="E26" s="26">
        <v>678.9</v>
      </c>
      <c r="F26" s="27">
        <v>775</v>
      </c>
      <c r="G26" s="24"/>
      <c r="H26" s="25">
        <v>2049</v>
      </c>
      <c r="I26" s="26">
        <v>750</v>
      </c>
      <c r="J26" s="26">
        <v>875</v>
      </c>
      <c r="K26" s="26">
        <v>958.51</v>
      </c>
      <c r="L26" s="27">
        <v>1150</v>
      </c>
    </row>
    <row r="27" spans="1:12" x14ac:dyDescent="0.2">
      <c r="A27" s="13" t="s">
        <v>1</v>
      </c>
      <c r="B27" s="24">
        <v>226</v>
      </c>
      <c r="C27" s="29">
        <v>650</v>
      </c>
      <c r="D27" s="29">
        <v>750</v>
      </c>
      <c r="E27" s="29">
        <v>743.67</v>
      </c>
      <c r="F27" s="30">
        <v>850</v>
      </c>
      <c r="G27" s="24"/>
      <c r="H27" s="24">
        <v>123</v>
      </c>
      <c r="I27" s="29">
        <v>850</v>
      </c>
      <c r="J27" s="29">
        <v>950</v>
      </c>
      <c r="K27" s="29">
        <v>943.66</v>
      </c>
      <c r="L27" s="30">
        <v>1000</v>
      </c>
    </row>
    <row r="28" spans="1:12" x14ac:dyDescent="0.2">
      <c r="A28" s="13" t="s">
        <v>3</v>
      </c>
      <c r="B28" s="24">
        <v>69</v>
      </c>
      <c r="C28" s="29">
        <v>500</v>
      </c>
      <c r="D28" s="29">
        <v>575</v>
      </c>
      <c r="E28" s="29">
        <v>637.54</v>
      </c>
      <c r="F28" s="30">
        <v>750</v>
      </c>
      <c r="G28" s="24"/>
      <c r="H28" s="24">
        <v>32</v>
      </c>
      <c r="I28" s="29">
        <v>750</v>
      </c>
      <c r="J28" s="29">
        <v>850</v>
      </c>
      <c r="K28" s="29">
        <v>923.91</v>
      </c>
      <c r="L28" s="30">
        <v>1175</v>
      </c>
    </row>
    <row r="29" spans="1:12" x14ac:dyDescent="0.2">
      <c r="A29" s="13" t="s">
        <v>5</v>
      </c>
      <c r="B29" s="24">
        <v>390</v>
      </c>
      <c r="C29" s="29">
        <v>475</v>
      </c>
      <c r="D29" s="29">
        <v>545</v>
      </c>
      <c r="E29" s="29">
        <v>556.1</v>
      </c>
      <c r="F29" s="30">
        <v>600</v>
      </c>
      <c r="G29" s="24"/>
      <c r="H29" s="24">
        <v>119</v>
      </c>
      <c r="I29" s="29">
        <v>650</v>
      </c>
      <c r="J29" s="29">
        <v>725</v>
      </c>
      <c r="K29" s="29">
        <v>758.06</v>
      </c>
      <c r="L29" s="30">
        <v>850</v>
      </c>
    </row>
    <row r="30" spans="1:12" x14ac:dyDescent="0.2">
      <c r="A30" s="13" t="s">
        <v>7</v>
      </c>
      <c r="B30" s="24">
        <v>145</v>
      </c>
      <c r="C30" s="29">
        <v>440</v>
      </c>
      <c r="D30" s="29">
        <v>485</v>
      </c>
      <c r="E30" s="29">
        <v>499.63</v>
      </c>
      <c r="F30" s="30">
        <v>550</v>
      </c>
      <c r="G30" s="24"/>
      <c r="H30" s="24">
        <v>65</v>
      </c>
      <c r="I30" s="29">
        <v>500</v>
      </c>
      <c r="J30" s="29">
        <v>600</v>
      </c>
      <c r="K30" s="29">
        <v>620.08000000000004</v>
      </c>
      <c r="L30" s="30">
        <v>700</v>
      </c>
    </row>
    <row r="31" spans="1:12" x14ac:dyDescent="0.2">
      <c r="A31" s="13" t="s">
        <v>9</v>
      </c>
      <c r="B31" s="24">
        <v>198</v>
      </c>
      <c r="C31" s="29">
        <v>550</v>
      </c>
      <c r="D31" s="29">
        <v>650</v>
      </c>
      <c r="E31" s="29">
        <v>632.52</v>
      </c>
      <c r="F31" s="30">
        <v>700</v>
      </c>
      <c r="G31" s="24"/>
      <c r="H31" s="24">
        <v>71</v>
      </c>
      <c r="I31" s="29">
        <v>750</v>
      </c>
      <c r="J31" s="29">
        <v>825</v>
      </c>
      <c r="K31" s="29">
        <v>811.27</v>
      </c>
      <c r="L31" s="30">
        <v>890</v>
      </c>
    </row>
    <row r="32" spans="1:12" x14ac:dyDescent="0.2">
      <c r="A32" s="13" t="s">
        <v>10</v>
      </c>
      <c r="B32" s="24">
        <v>110</v>
      </c>
      <c r="C32" s="29">
        <v>650</v>
      </c>
      <c r="D32" s="29">
        <v>700</v>
      </c>
      <c r="E32" s="29">
        <v>750.02</v>
      </c>
      <c r="F32" s="30">
        <v>775</v>
      </c>
      <c r="G32" s="24"/>
      <c r="H32" s="24">
        <v>43</v>
      </c>
      <c r="I32" s="29">
        <v>900</v>
      </c>
      <c r="J32" s="29">
        <v>995</v>
      </c>
      <c r="K32" s="29">
        <v>1135.19</v>
      </c>
      <c r="L32" s="30">
        <v>1350</v>
      </c>
    </row>
    <row r="33" spans="1:12" x14ac:dyDescent="0.2">
      <c r="A33" s="13" t="s">
        <v>11</v>
      </c>
      <c r="B33" s="24">
        <v>272</v>
      </c>
      <c r="C33" s="29">
        <v>480</v>
      </c>
      <c r="D33" s="29">
        <v>525</v>
      </c>
      <c r="E33" s="29">
        <v>563.02</v>
      </c>
      <c r="F33" s="30">
        <v>627.5</v>
      </c>
      <c r="G33" s="24"/>
      <c r="H33" s="24">
        <v>106</v>
      </c>
      <c r="I33" s="29">
        <v>695</v>
      </c>
      <c r="J33" s="29">
        <v>790</v>
      </c>
      <c r="K33" s="29">
        <v>773.31</v>
      </c>
      <c r="L33" s="30">
        <v>850</v>
      </c>
    </row>
    <row r="34" spans="1:12" x14ac:dyDescent="0.2">
      <c r="A34" s="13" t="s">
        <v>12</v>
      </c>
      <c r="B34" s="24">
        <v>301</v>
      </c>
      <c r="C34" s="29">
        <v>525</v>
      </c>
      <c r="D34" s="29">
        <v>600</v>
      </c>
      <c r="E34" s="29">
        <v>642.74</v>
      </c>
      <c r="F34" s="30">
        <v>700</v>
      </c>
      <c r="G34" s="24"/>
      <c r="H34" s="24">
        <v>130</v>
      </c>
      <c r="I34" s="29">
        <v>750</v>
      </c>
      <c r="J34" s="29">
        <v>800</v>
      </c>
      <c r="K34" s="29">
        <v>857.08</v>
      </c>
      <c r="L34" s="30">
        <v>900</v>
      </c>
    </row>
    <row r="35" spans="1:12" x14ac:dyDescent="0.2">
      <c r="A35" s="13" t="s">
        <v>13</v>
      </c>
      <c r="B35" s="24">
        <v>474</v>
      </c>
      <c r="C35" s="29">
        <v>575</v>
      </c>
      <c r="D35" s="29">
        <v>695</v>
      </c>
      <c r="E35" s="29">
        <v>728.19</v>
      </c>
      <c r="F35" s="30">
        <v>825</v>
      </c>
      <c r="G35" s="24"/>
      <c r="H35" s="24">
        <v>219</v>
      </c>
      <c r="I35" s="29">
        <v>845</v>
      </c>
      <c r="J35" s="29">
        <v>1000</v>
      </c>
      <c r="K35" s="29">
        <v>1067.19</v>
      </c>
      <c r="L35" s="30">
        <v>1250</v>
      </c>
    </row>
    <row r="36" spans="1:12" x14ac:dyDescent="0.2">
      <c r="A36" s="13" t="s">
        <v>14</v>
      </c>
      <c r="B36" s="24">
        <v>362</v>
      </c>
      <c r="C36" s="29">
        <v>525</v>
      </c>
      <c r="D36" s="29">
        <v>600</v>
      </c>
      <c r="E36" s="29">
        <v>594.77</v>
      </c>
      <c r="F36" s="30">
        <v>650</v>
      </c>
      <c r="G36" s="24"/>
      <c r="H36" s="24">
        <v>117</v>
      </c>
      <c r="I36" s="29">
        <v>650</v>
      </c>
      <c r="J36" s="29">
        <v>775</v>
      </c>
      <c r="K36" s="29">
        <v>750.68</v>
      </c>
      <c r="L36" s="30">
        <v>850</v>
      </c>
    </row>
    <row r="37" spans="1:12" x14ac:dyDescent="0.2">
      <c r="A37" s="13" t="s">
        <v>15</v>
      </c>
      <c r="B37" s="24">
        <v>923</v>
      </c>
      <c r="C37" s="29">
        <v>750</v>
      </c>
      <c r="D37" s="29">
        <v>895</v>
      </c>
      <c r="E37" s="29">
        <v>917.68</v>
      </c>
      <c r="F37" s="30">
        <v>1005</v>
      </c>
      <c r="G37" s="24"/>
      <c r="H37" s="24">
        <v>473</v>
      </c>
      <c r="I37" s="29">
        <v>1100</v>
      </c>
      <c r="J37" s="29">
        <v>1280</v>
      </c>
      <c r="K37" s="29">
        <v>1290.68</v>
      </c>
      <c r="L37" s="30">
        <v>1400</v>
      </c>
    </row>
    <row r="38" spans="1:12" x14ac:dyDescent="0.2">
      <c r="A38" s="13" t="s">
        <v>16</v>
      </c>
      <c r="B38" s="24">
        <v>180</v>
      </c>
      <c r="C38" s="29">
        <v>495</v>
      </c>
      <c r="D38" s="29">
        <v>550</v>
      </c>
      <c r="E38" s="29">
        <v>548.52</v>
      </c>
      <c r="F38" s="30">
        <v>600</v>
      </c>
      <c r="G38" s="24"/>
      <c r="H38" s="24">
        <v>102</v>
      </c>
      <c r="I38" s="29">
        <v>695</v>
      </c>
      <c r="J38" s="29">
        <v>795</v>
      </c>
      <c r="K38" s="29">
        <v>776.25</v>
      </c>
      <c r="L38" s="30">
        <v>850</v>
      </c>
    </row>
    <row r="39" spans="1:12" x14ac:dyDescent="0.2">
      <c r="A39" s="13" t="s">
        <v>17</v>
      </c>
      <c r="B39" s="24">
        <v>161</v>
      </c>
      <c r="C39" s="29">
        <v>595</v>
      </c>
      <c r="D39" s="29">
        <v>650</v>
      </c>
      <c r="E39" s="29">
        <v>647.27</v>
      </c>
      <c r="F39" s="30">
        <v>695</v>
      </c>
      <c r="G39" s="24"/>
      <c r="H39" s="24">
        <v>62</v>
      </c>
      <c r="I39" s="29">
        <v>750</v>
      </c>
      <c r="J39" s="29">
        <v>850</v>
      </c>
      <c r="K39" s="29">
        <v>857.5</v>
      </c>
      <c r="L39" s="30">
        <v>995</v>
      </c>
    </row>
    <row r="40" spans="1:12" x14ac:dyDescent="0.2">
      <c r="A40" s="13" t="s">
        <v>18</v>
      </c>
      <c r="B40" s="24">
        <v>228</v>
      </c>
      <c r="C40" s="29">
        <v>497.5</v>
      </c>
      <c r="D40" s="29">
        <v>600</v>
      </c>
      <c r="E40" s="29">
        <v>611.61</v>
      </c>
      <c r="F40" s="30">
        <v>695</v>
      </c>
      <c r="G40" s="24"/>
      <c r="H40" s="24">
        <v>62</v>
      </c>
      <c r="I40" s="29">
        <v>675</v>
      </c>
      <c r="J40" s="29">
        <v>800</v>
      </c>
      <c r="K40" s="29">
        <v>833.68</v>
      </c>
      <c r="L40" s="30">
        <v>995</v>
      </c>
    </row>
    <row r="41" spans="1:12" x14ac:dyDescent="0.2">
      <c r="A41" s="13" t="s">
        <v>19</v>
      </c>
      <c r="B41" s="24">
        <v>182</v>
      </c>
      <c r="C41" s="29">
        <v>440</v>
      </c>
      <c r="D41" s="29">
        <v>500</v>
      </c>
      <c r="E41" s="29">
        <v>514.96</v>
      </c>
      <c r="F41" s="30">
        <v>595</v>
      </c>
      <c r="G41" s="24"/>
      <c r="H41" s="24">
        <v>82</v>
      </c>
      <c r="I41" s="29">
        <v>595</v>
      </c>
      <c r="J41" s="29">
        <v>685</v>
      </c>
      <c r="K41" s="29">
        <v>689.67</v>
      </c>
      <c r="L41" s="30">
        <v>800</v>
      </c>
    </row>
    <row r="42" spans="1:12" x14ac:dyDescent="0.2">
      <c r="A42" s="13" t="s">
        <v>20</v>
      </c>
      <c r="B42" s="24">
        <v>279</v>
      </c>
      <c r="C42" s="29">
        <v>550</v>
      </c>
      <c r="D42" s="29">
        <v>595</v>
      </c>
      <c r="E42" s="29">
        <v>626.88</v>
      </c>
      <c r="F42" s="30">
        <v>675</v>
      </c>
      <c r="G42" s="24"/>
      <c r="H42" s="24">
        <v>144</v>
      </c>
      <c r="I42" s="29">
        <v>750</v>
      </c>
      <c r="J42" s="29">
        <v>849.5</v>
      </c>
      <c r="K42" s="29">
        <v>924.21</v>
      </c>
      <c r="L42" s="30">
        <v>900</v>
      </c>
    </row>
    <row r="43" spans="1:12" x14ac:dyDescent="0.2">
      <c r="A43" s="13" t="s">
        <v>21</v>
      </c>
      <c r="B43" s="24">
        <v>67</v>
      </c>
      <c r="C43" s="29">
        <v>475</v>
      </c>
      <c r="D43" s="29">
        <v>575</v>
      </c>
      <c r="E43" s="29">
        <v>591.05999999999995</v>
      </c>
      <c r="F43" s="30">
        <v>650</v>
      </c>
      <c r="G43" s="24"/>
      <c r="H43" s="24">
        <v>19</v>
      </c>
      <c r="I43" s="29">
        <v>695</v>
      </c>
      <c r="J43" s="29">
        <v>795</v>
      </c>
      <c r="K43" s="29">
        <v>821.05</v>
      </c>
      <c r="L43" s="30">
        <v>850</v>
      </c>
    </row>
    <row r="44" spans="1:12" x14ac:dyDescent="0.2">
      <c r="A44" s="14" t="s">
        <v>22</v>
      </c>
      <c r="B44" s="31">
        <v>211</v>
      </c>
      <c r="C44" s="32">
        <v>550</v>
      </c>
      <c r="D44" s="32">
        <v>600</v>
      </c>
      <c r="E44" s="32">
        <v>615.97</v>
      </c>
      <c r="F44" s="33">
        <v>650</v>
      </c>
      <c r="G44" s="31"/>
      <c r="H44" s="31">
        <v>80</v>
      </c>
      <c r="I44" s="32">
        <v>750</v>
      </c>
      <c r="J44" s="32">
        <v>825</v>
      </c>
      <c r="K44" s="32">
        <v>834.19</v>
      </c>
      <c r="L44" s="33">
        <v>875</v>
      </c>
    </row>
    <row r="45" spans="1:12" x14ac:dyDescent="0.2">
      <c r="B45" s="18" t="s">
        <v>23</v>
      </c>
    </row>
    <row r="46" spans="1:12" ht="25.5" x14ac:dyDescent="0.2">
      <c r="A46" s="5"/>
      <c r="B46" s="22" t="s">
        <v>24</v>
      </c>
      <c r="C46" s="23" t="s">
        <v>25</v>
      </c>
      <c r="D46" s="23" t="s">
        <v>26</v>
      </c>
      <c r="E46" s="23" t="s">
        <v>27</v>
      </c>
      <c r="F46" s="4" t="s">
        <v>28</v>
      </c>
    </row>
    <row r="47" spans="1:12" ht="13.5" customHeight="1" x14ac:dyDescent="0.2">
      <c r="A47" s="19" t="s">
        <v>0</v>
      </c>
      <c r="B47" s="25">
        <v>1235</v>
      </c>
      <c r="C47" s="26">
        <v>260</v>
      </c>
      <c r="D47" s="26">
        <v>300</v>
      </c>
      <c r="E47" s="26">
        <v>299.8</v>
      </c>
      <c r="F47" s="27">
        <v>335</v>
      </c>
    </row>
    <row r="48" spans="1:12" x14ac:dyDescent="0.2">
      <c r="A48" s="13" t="s">
        <v>1</v>
      </c>
      <c r="B48" s="24">
        <v>134</v>
      </c>
      <c r="C48" s="29">
        <v>286</v>
      </c>
      <c r="D48" s="29">
        <v>335</v>
      </c>
      <c r="E48" s="29">
        <v>328.42</v>
      </c>
      <c r="F48" s="30">
        <v>360</v>
      </c>
    </row>
    <row r="49" spans="1:6" x14ac:dyDescent="0.2">
      <c r="A49" s="13" t="s">
        <v>3</v>
      </c>
      <c r="B49" s="24">
        <v>10</v>
      </c>
      <c r="C49" s="29">
        <v>300</v>
      </c>
      <c r="D49" s="29">
        <v>320.33</v>
      </c>
      <c r="E49" s="29">
        <v>315.60000000000002</v>
      </c>
      <c r="F49" s="30">
        <v>333</v>
      </c>
    </row>
    <row r="50" spans="1:6" x14ac:dyDescent="0.2">
      <c r="A50" s="13" t="s">
        <v>5</v>
      </c>
      <c r="B50" s="24">
        <v>38</v>
      </c>
      <c r="C50" s="29">
        <v>280</v>
      </c>
      <c r="D50" s="29">
        <v>300</v>
      </c>
      <c r="E50" s="29">
        <v>301.7</v>
      </c>
      <c r="F50" s="30">
        <v>324</v>
      </c>
    </row>
    <row r="51" spans="1:6" ht="13.5" customHeight="1" x14ac:dyDescent="0.2">
      <c r="A51" s="13" t="s">
        <v>7</v>
      </c>
      <c r="B51" s="24">
        <v>50</v>
      </c>
      <c r="C51" s="29">
        <v>260</v>
      </c>
      <c r="D51" s="29">
        <v>285</v>
      </c>
      <c r="E51" s="29">
        <v>277.88</v>
      </c>
      <c r="F51" s="30">
        <v>299.99</v>
      </c>
    </row>
    <row r="52" spans="1:6" ht="13.5" customHeight="1" x14ac:dyDescent="0.2">
      <c r="A52" s="13" t="s">
        <v>9</v>
      </c>
      <c r="B52" s="24">
        <v>94</v>
      </c>
      <c r="C52" s="29">
        <v>225</v>
      </c>
      <c r="D52" s="29">
        <v>250</v>
      </c>
      <c r="E52" s="29">
        <v>262.86</v>
      </c>
      <c r="F52" s="30">
        <v>300</v>
      </c>
    </row>
    <row r="53" spans="1:6" ht="13.5" customHeight="1" x14ac:dyDescent="0.2">
      <c r="A53" s="13" t="s">
        <v>10</v>
      </c>
      <c r="B53" s="24">
        <v>22</v>
      </c>
      <c r="C53" s="29">
        <v>274</v>
      </c>
      <c r="D53" s="29">
        <v>300</v>
      </c>
      <c r="E53" s="29">
        <v>300.36</v>
      </c>
      <c r="F53" s="30">
        <v>324</v>
      </c>
    </row>
    <row r="54" spans="1:6" ht="13.5" customHeight="1" x14ac:dyDescent="0.2">
      <c r="A54" s="13" t="s">
        <v>11</v>
      </c>
      <c r="B54" s="24">
        <v>49</v>
      </c>
      <c r="C54" s="29">
        <v>238.33</v>
      </c>
      <c r="D54" s="29">
        <v>255.67</v>
      </c>
      <c r="E54" s="29">
        <v>270.66000000000003</v>
      </c>
      <c r="F54" s="30">
        <v>281.67</v>
      </c>
    </row>
    <row r="55" spans="1:6" ht="13.5" customHeight="1" x14ac:dyDescent="0.2">
      <c r="A55" s="13" t="s">
        <v>12</v>
      </c>
      <c r="B55" s="24">
        <v>37</v>
      </c>
      <c r="C55" s="29">
        <v>255</v>
      </c>
      <c r="D55" s="29">
        <v>285</v>
      </c>
      <c r="E55" s="29">
        <v>275.63</v>
      </c>
      <c r="F55" s="30">
        <v>300</v>
      </c>
    </row>
    <row r="56" spans="1:6" ht="13.5" customHeight="1" x14ac:dyDescent="0.2">
      <c r="A56" s="13" t="s">
        <v>13</v>
      </c>
      <c r="B56" s="24">
        <v>190</v>
      </c>
      <c r="C56" s="29">
        <v>284</v>
      </c>
      <c r="D56" s="29">
        <v>300</v>
      </c>
      <c r="E56" s="29">
        <v>313.10000000000002</v>
      </c>
      <c r="F56" s="30">
        <v>345</v>
      </c>
    </row>
    <row r="57" spans="1:6" x14ac:dyDescent="0.2">
      <c r="A57" s="13" t="s">
        <v>14</v>
      </c>
      <c r="B57" s="24">
        <v>101</v>
      </c>
      <c r="C57" s="29">
        <v>255</v>
      </c>
      <c r="D57" s="29">
        <v>285</v>
      </c>
      <c r="E57" s="29">
        <v>287.37</v>
      </c>
      <c r="F57" s="30">
        <v>310</v>
      </c>
    </row>
    <row r="58" spans="1:6" ht="13.5" customHeight="1" x14ac:dyDescent="0.2">
      <c r="A58" s="13" t="s">
        <v>15</v>
      </c>
      <c r="B58" s="24">
        <v>251</v>
      </c>
      <c r="C58" s="29">
        <v>285</v>
      </c>
      <c r="D58" s="29">
        <v>325</v>
      </c>
      <c r="E58" s="29">
        <v>319.85000000000002</v>
      </c>
      <c r="F58" s="30">
        <v>350</v>
      </c>
    </row>
    <row r="59" spans="1:6" ht="13.5" customHeight="1" x14ac:dyDescent="0.2">
      <c r="A59" s="13" t="s">
        <v>16</v>
      </c>
      <c r="B59" s="24">
        <v>44</v>
      </c>
      <c r="C59" s="29">
        <v>260</v>
      </c>
      <c r="D59" s="29">
        <v>300</v>
      </c>
      <c r="E59" s="29">
        <v>296.88</v>
      </c>
      <c r="F59" s="30">
        <v>320.33</v>
      </c>
    </row>
    <row r="60" spans="1:6" ht="13.5" customHeight="1" x14ac:dyDescent="0.2">
      <c r="A60" s="13" t="s">
        <v>17</v>
      </c>
      <c r="B60" s="24">
        <v>49</v>
      </c>
      <c r="C60" s="29">
        <v>235</v>
      </c>
      <c r="D60" s="29">
        <v>260</v>
      </c>
      <c r="E60" s="29">
        <v>261.86</v>
      </c>
      <c r="F60" s="30">
        <v>285</v>
      </c>
    </row>
    <row r="61" spans="1:6" x14ac:dyDescent="0.2">
      <c r="A61" s="13" t="s">
        <v>18</v>
      </c>
      <c r="B61" s="24">
        <v>46</v>
      </c>
      <c r="C61" s="29">
        <v>274</v>
      </c>
      <c r="D61" s="29">
        <v>300</v>
      </c>
      <c r="E61" s="29">
        <v>296.26</v>
      </c>
      <c r="F61" s="30">
        <v>330</v>
      </c>
    </row>
    <row r="62" spans="1:6" ht="13.5" customHeight="1" x14ac:dyDescent="0.2">
      <c r="A62" s="13" t="s">
        <v>19</v>
      </c>
      <c r="B62" s="24">
        <v>17</v>
      </c>
      <c r="C62" s="29">
        <v>230</v>
      </c>
      <c r="D62" s="29">
        <v>260</v>
      </c>
      <c r="E62" s="29">
        <v>255.63</v>
      </c>
      <c r="F62" s="30">
        <v>280</v>
      </c>
    </row>
    <row r="63" spans="1:6" ht="13.5" customHeight="1" x14ac:dyDescent="0.2">
      <c r="A63" s="13" t="s">
        <v>20</v>
      </c>
      <c r="B63" s="24">
        <v>47</v>
      </c>
      <c r="C63" s="29">
        <v>299</v>
      </c>
      <c r="D63" s="29">
        <v>300</v>
      </c>
      <c r="E63" s="29">
        <v>309.07</v>
      </c>
      <c r="F63" s="30">
        <v>320.67</v>
      </c>
    </row>
    <row r="64" spans="1:6" ht="13.5" customHeight="1" x14ac:dyDescent="0.2">
      <c r="A64" s="13" t="s">
        <v>21</v>
      </c>
      <c r="B64" s="24">
        <v>15</v>
      </c>
      <c r="C64" s="29">
        <v>240</v>
      </c>
      <c r="D64" s="29">
        <v>294</v>
      </c>
      <c r="E64" s="29">
        <v>288.89</v>
      </c>
      <c r="F64" s="30">
        <v>344</v>
      </c>
    </row>
    <row r="65" spans="1:12" ht="13.5" customHeight="1" x14ac:dyDescent="0.2">
      <c r="A65" s="14" t="s">
        <v>22</v>
      </c>
      <c r="B65" s="31">
        <v>41</v>
      </c>
      <c r="C65" s="32">
        <v>240</v>
      </c>
      <c r="D65" s="32">
        <v>285</v>
      </c>
      <c r="E65" s="32">
        <v>278.75</v>
      </c>
      <c r="F65" s="33">
        <v>315</v>
      </c>
    </row>
    <row r="66" spans="1:12" ht="13.5" customHeight="1" x14ac:dyDescent="0.2">
      <c r="A66" s="2" t="s">
        <v>34</v>
      </c>
    </row>
    <row r="67" spans="1:12" ht="13.5" customHeight="1" x14ac:dyDescent="0.2">
      <c r="A67" s="285" t="s">
        <v>35</v>
      </c>
      <c r="B67" s="285"/>
      <c r="C67" s="285"/>
      <c r="D67" s="285"/>
      <c r="E67" s="285"/>
      <c r="F67" s="285"/>
      <c r="G67" s="285"/>
      <c r="H67" s="285"/>
      <c r="I67" s="285"/>
      <c r="J67" s="285"/>
      <c r="K67" s="285"/>
      <c r="L67" s="285"/>
    </row>
    <row r="68" spans="1:12" ht="12.75" customHeight="1" x14ac:dyDescent="0.2">
      <c r="A68" s="2" t="s">
        <v>37</v>
      </c>
    </row>
    <row r="69" spans="1:12" ht="41.25" customHeight="1" x14ac:dyDescent="0.2">
      <c r="A69" s="285" t="s">
        <v>66</v>
      </c>
      <c r="B69" s="285"/>
      <c r="C69" s="285"/>
      <c r="D69" s="285"/>
      <c r="E69" s="285"/>
      <c r="F69" s="285"/>
      <c r="G69" s="285"/>
      <c r="H69" s="285"/>
      <c r="I69" s="285"/>
      <c r="J69" s="285"/>
      <c r="K69" s="285"/>
      <c r="L69" s="285"/>
    </row>
    <row r="1073" spans="14:452" x14ac:dyDescent="0.2">
      <c r="N1073" s="2">
        <v>238</v>
      </c>
      <c r="O1073" s="2">
        <v>239</v>
      </c>
      <c r="P1073" s="2">
        <v>240</v>
      </c>
      <c r="Q1073" s="2">
        <v>243</v>
      </c>
      <c r="R1073" s="2">
        <v>244</v>
      </c>
      <c r="S1073" s="2">
        <v>245</v>
      </c>
      <c r="T1073" s="2">
        <v>248</v>
      </c>
      <c r="U1073" s="2">
        <v>250</v>
      </c>
      <c r="V1073" s="2">
        <v>251</v>
      </c>
      <c r="W1073" s="2">
        <v>252</v>
      </c>
      <c r="X1073" s="2">
        <v>253</v>
      </c>
      <c r="Y1073" s="2">
        <v>254</v>
      </c>
      <c r="Z1073" s="2">
        <v>255</v>
      </c>
      <c r="AA1073" s="2">
        <v>259</v>
      </c>
      <c r="AB1073" s="2">
        <v>260</v>
      </c>
      <c r="AC1073" s="2">
        <v>261</v>
      </c>
      <c r="AD1073" s="2">
        <v>262</v>
      </c>
      <c r="AE1073" s="2">
        <v>263</v>
      </c>
      <c r="AF1073" s="2">
        <v>265</v>
      </c>
      <c r="AG1073" s="2">
        <v>269</v>
      </c>
      <c r="AH1073" s="2">
        <v>270</v>
      </c>
      <c r="AI1073" s="2">
        <v>271</v>
      </c>
      <c r="AJ1073" s="2">
        <v>273</v>
      </c>
      <c r="AK1073" s="2">
        <v>275</v>
      </c>
      <c r="AL1073" s="2">
        <v>276</v>
      </c>
      <c r="AM1073" s="2">
        <v>278</v>
      </c>
      <c r="AN1073" s="2">
        <v>280</v>
      </c>
      <c r="AO1073" s="2">
        <v>281</v>
      </c>
      <c r="AP1073" s="2">
        <v>282</v>
      </c>
      <c r="AQ1073" s="2">
        <v>283</v>
      </c>
      <c r="AR1073" s="2">
        <v>285</v>
      </c>
      <c r="AS1073" s="2">
        <v>287</v>
      </c>
      <c r="AT1073" s="2">
        <v>288</v>
      </c>
      <c r="AU1073" s="2">
        <v>289</v>
      </c>
      <c r="AV1073" s="2">
        <v>290</v>
      </c>
      <c r="AW1073" s="2">
        <v>291</v>
      </c>
      <c r="AX1073" s="2">
        <v>293</v>
      </c>
      <c r="AY1073" s="2">
        <v>294</v>
      </c>
      <c r="AZ1073" s="2">
        <v>295</v>
      </c>
      <c r="BA1073" s="2">
        <v>298</v>
      </c>
      <c r="BB1073" s="2">
        <v>299</v>
      </c>
      <c r="BC1073" s="2">
        <v>300</v>
      </c>
      <c r="BD1073" s="2">
        <v>303</v>
      </c>
      <c r="BE1073" s="2">
        <v>304</v>
      </c>
      <c r="BF1073" s="2">
        <v>305</v>
      </c>
      <c r="BG1073" s="2">
        <v>308</v>
      </c>
      <c r="BH1073" s="2">
        <v>309</v>
      </c>
      <c r="BI1073" s="2">
        <v>310</v>
      </c>
      <c r="BJ1073" s="2">
        <v>312</v>
      </c>
      <c r="BK1073" s="2">
        <v>313</v>
      </c>
      <c r="BL1073" s="2">
        <v>315</v>
      </c>
      <c r="BM1073" s="2">
        <v>316</v>
      </c>
      <c r="BN1073" s="2">
        <v>317</v>
      </c>
      <c r="BO1073" s="2">
        <v>319</v>
      </c>
      <c r="BP1073" s="2">
        <v>320</v>
      </c>
      <c r="BQ1073" s="2">
        <v>322</v>
      </c>
      <c r="BR1073" s="2">
        <v>323</v>
      </c>
      <c r="BS1073" s="2">
        <v>324</v>
      </c>
      <c r="BT1073" s="2">
        <v>325</v>
      </c>
      <c r="BU1073" s="2">
        <v>326</v>
      </c>
      <c r="BV1073" s="2">
        <v>328</v>
      </c>
      <c r="BW1073" s="2">
        <v>329</v>
      </c>
      <c r="BX1073" s="2">
        <v>330</v>
      </c>
      <c r="BY1073" s="2">
        <v>331</v>
      </c>
      <c r="BZ1073" s="2">
        <v>333</v>
      </c>
      <c r="CA1073" s="2">
        <v>335</v>
      </c>
      <c r="CB1073" s="2">
        <v>336</v>
      </c>
      <c r="CC1073" s="2">
        <v>337</v>
      </c>
      <c r="CD1073" s="2">
        <v>338</v>
      </c>
      <c r="CE1073" s="2">
        <v>340</v>
      </c>
      <c r="CF1073" s="2">
        <v>341</v>
      </c>
      <c r="CG1073" s="2">
        <v>342</v>
      </c>
      <c r="CH1073" s="2">
        <v>345</v>
      </c>
      <c r="CI1073" s="2">
        <v>346</v>
      </c>
      <c r="CJ1073" s="2">
        <v>347</v>
      </c>
      <c r="CK1073" s="2">
        <v>348</v>
      </c>
      <c r="CL1073" s="2">
        <v>349</v>
      </c>
      <c r="CM1073" s="2">
        <v>350</v>
      </c>
      <c r="CN1073" s="2">
        <v>353</v>
      </c>
      <c r="CO1073" s="2">
        <v>354</v>
      </c>
      <c r="CP1073" s="2">
        <v>355</v>
      </c>
      <c r="CQ1073" s="2">
        <v>356</v>
      </c>
      <c r="CR1073" s="2">
        <v>359</v>
      </c>
      <c r="CS1073" s="2">
        <v>360</v>
      </c>
      <c r="CT1073" s="2">
        <v>361</v>
      </c>
      <c r="CU1073" s="2">
        <v>362</v>
      </c>
      <c r="CV1073" s="2">
        <v>363</v>
      </c>
      <c r="CW1073" s="2">
        <v>364</v>
      </c>
      <c r="CX1073" s="2">
        <v>365</v>
      </c>
      <c r="CY1073" s="2">
        <v>368</v>
      </c>
      <c r="CZ1073" s="2">
        <v>369</v>
      </c>
      <c r="DA1073" s="2">
        <v>370</v>
      </c>
      <c r="DB1073" s="2">
        <v>373</v>
      </c>
      <c r="DC1073" s="2">
        <v>375</v>
      </c>
      <c r="DD1073" s="2">
        <v>378</v>
      </c>
      <c r="DE1073" s="2">
        <v>380</v>
      </c>
      <c r="DF1073" s="2">
        <v>381</v>
      </c>
      <c r="DG1073" s="2">
        <v>383</v>
      </c>
      <c r="DH1073" s="2">
        <v>385</v>
      </c>
      <c r="DI1073" s="2">
        <v>386</v>
      </c>
      <c r="DJ1073" s="2">
        <v>388</v>
      </c>
      <c r="DK1073" s="2">
        <v>389</v>
      </c>
      <c r="DL1073" s="2">
        <v>390</v>
      </c>
      <c r="DM1073" s="2">
        <v>391</v>
      </c>
      <c r="DN1073" s="2">
        <v>395</v>
      </c>
      <c r="DO1073" s="2">
        <v>396</v>
      </c>
      <c r="DP1073" s="2">
        <v>399</v>
      </c>
      <c r="DQ1073" s="2">
        <v>400</v>
      </c>
      <c r="DR1073" s="2">
        <v>403</v>
      </c>
      <c r="DS1073" s="2">
        <v>404</v>
      </c>
      <c r="DT1073" s="2">
        <v>405</v>
      </c>
      <c r="DU1073" s="2">
        <v>406</v>
      </c>
      <c r="DV1073" s="2">
        <v>410</v>
      </c>
      <c r="DW1073" s="2">
        <v>411</v>
      </c>
      <c r="DX1073" s="2">
        <v>412</v>
      </c>
      <c r="DY1073" s="2">
        <v>413</v>
      </c>
      <c r="DZ1073" s="2">
        <v>414</v>
      </c>
      <c r="EA1073" s="2">
        <v>415</v>
      </c>
      <c r="EB1073" s="2">
        <v>420</v>
      </c>
      <c r="EC1073" s="2">
        <v>421</v>
      </c>
      <c r="ED1073" s="2">
        <v>424</v>
      </c>
      <c r="EE1073" s="2">
        <v>425</v>
      </c>
      <c r="EF1073" s="2">
        <v>426</v>
      </c>
      <c r="EG1073" s="2">
        <v>427</v>
      </c>
      <c r="EH1073" s="2">
        <v>429</v>
      </c>
      <c r="EI1073" s="2">
        <v>430</v>
      </c>
      <c r="EJ1073" s="2">
        <v>433</v>
      </c>
      <c r="EK1073" s="2">
        <v>435</v>
      </c>
      <c r="EL1073" s="2">
        <v>437</v>
      </c>
      <c r="EM1073" s="2">
        <v>438</v>
      </c>
      <c r="EN1073" s="2">
        <v>440</v>
      </c>
      <c r="EO1073" s="2">
        <v>441</v>
      </c>
      <c r="EP1073" s="2">
        <v>443</v>
      </c>
      <c r="EQ1073" s="2">
        <v>445</v>
      </c>
      <c r="ER1073" s="2">
        <v>446</v>
      </c>
      <c r="ES1073" s="2">
        <v>449</v>
      </c>
      <c r="ET1073" s="2">
        <v>450</v>
      </c>
      <c r="EU1073" s="2">
        <v>455</v>
      </c>
      <c r="EV1073" s="2">
        <v>456</v>
      </c>
      <c r="EW1073" s="2">
        <v>460</v>
      </c>
      <c r="EX1073" s="2">
        <v>465</v>
      </c>
      <c r="EY1073" s="2">
        <v>468</v>
      </c>
      <c r="EZ1073" s="2">
        <v>470</v>
      </c>
      <c r="FA1073" s="2">
        <v>472</v>
      </c>
      <c r="FB1073" s="2">
        <v>473</v>
      </c>
      <c r="FC1073" s="2">
        <v>475</v>
      </c>
      <c r="FD1073" s="2">
        <v>477</v>
      </c>
      <c r="FE1073" s="2">
        <v>478</v>
      </c>
      <c r="FF1073" s="2">
        <v>479</v>
      </c>
      <c r="FG1073" s="2">
        <v>480</v>
      </c>
      <c r="FH1073" s="2">
        <v>485</v>
      </c>
      <c r="FI1073" s="2">
        <v>486</v>
      </c>
      <c r="FJ1073" s="2">
        <v>489</v>
      </c>
      <c r="FK1073" s="2">
        <v>490</v>
      </c>
      <c r="FL1073" s="2">
        <v>492</v>
      </c>
      <c r="FM1073" s="2">
        <v>494</v>
      </c>
      <c r="FN1073" s="2">
        <v>495</v>
      </c>
      <c r="FO1073" s="2">
        <v>498</v>
      </c>
      <c r="FP1073" s="2">
        <v>499</v>
      </c>
      <c r="FQ1073" s="2">
        <v>500</v>
      </c>
      <c r="FR1073" s="2">
        <v>502</v>
      </c>
      <c r="FS1073" s="2">
        <v>505</v>
      </c>
      <c r="FT1073" s="2">
        <v>508</v>
      </c>
      <c r="FU1073" s="2">
        <v>510</v>
      </c>
      <c r="FV1073" s="2">
        <v>515</v>
      </c>
      <c r="FW1073" s="2">
        <v>517</v>
      </c>
      <c r="FX1073" s="2">
        <v>520</v>
      </c>
      <c r="FY1073" s="2">
        <v>525</v>
      </c>
      <c r="FZ1073" s="2">
        <v>526</v>
      </c>
      <c r="GA1073" s="2">
        <v>529</v>
      </c>
      <c r="GB1073" s="2">
        <v>530</v>
      </c>
      <c r="GC1073" s="2">
        <v>533</v>
      </c>
      <c r="GD1073" s="2">
        <v>535</v>
      </c>
      <c r="GE1073" s="2">
        <v>540</v>
      </c>
      <c r="GF1073" s="2">
        <v>542</v>
      </c>
      <c r="GG1073" s="2">
        <v>543</v>
      </c>
      <c r="GH1073" s="2">
        <v>545</v>
      </c>
      <c r="GI1073" s="2">
        <v>548</v>
      </c>
      <c r="GJ1073" s="2">
        <v>550</v>
      </c>
      <c r="GK1073" s="2">
        <v>552</v>
      </c>
      <c r="GL1073" s="2">
        <v>555</v>
      </c>
      <c r="GM1073" s="2">
        <v>560</v>
      </c>
      <c r="GN1073" s="2">
        <v>564</v>
      </c>
      <c r="GO1073" s="2">
        <v>565</v>
      </c>
      <c r="GP1073" s="2">
        <v>570</v>
      </c>
      <c r="GQ1073" s="2">
        <v>575</v>
      </c>
      <c r="GR1073" s="2">
        <v>577</v>
      </c>
      <c r="GS1073" s="2">
        <v>578</v>
      </c>
      <c r="GT1073" s="2">
        <v>580</v>
      </c>
      <c r="GU1073" s="2">
        <v>585</v>
      </c>
      <c r="GV1073" s="2">
        <v>588</v>
      </c>
      <c r="GW1073" s="2">
        <v>590</v>
      </c>
      <c r="GX1073" s="2">
        <v>595</v>
      </c>
      <c r="GY1073" s="2">
        <v>599</v>
      </c>
      <c r="GZ1073" s="2">
        <v>600</v>
      </c>
      <c r="HA1073" s="2">
        <v>605</v>
      </c>
      <c r="HB1073" s="2">
        <v>609</v>
      </c>
      <c r="HC1073" s="2">
        <v>610</v>
      </c>
      <c r="HD1073" s="2">
        <v>615</v>
      </c>
      <c r="HE1073" s="2">
        <v>620</v>
      </c>
      <c r="HF1073" s="2">
        <v>625</v>
      </c>
      <c r="HG1073" s="2">
        <v>626</v>
      </c>
      <c r="HH1073" s="2">
        <v>630</v>
      </c>
      <c r="HI1073" s="2">
        <v>635</v>
      </c>
      <c r="HJ1073" s="2">
        <v>636</v>
      </c>
      <c r="HK1073" s="2">
        <v>640</v>
      </c>
      <c r="HL1073" s="2">
        <v>645</v>
      </c>
      <c r="HM1073" s="2">
        <v>650</v>
      </c>
      <c r="HN1073" s="2">
        <v>655</v>
      </c>
      <c r="HO1073" s="2">
        <v>660</v>
      </c>
      <c r="HP1073" s="2">
        <v>665</v>
      </c>
      <c r="HQ1073" s="2">
        <v>670</v>
      </c>
      <c r="HR1073" s="2">
        <v>672</v>
      </c>
      <c r="HS1073" s="2">
        <v>675</v>
      </c>
      <c r="HT1073" s="2">
        <v>680</v>
      </c>
      <c r="HU1073" s="2">
        <v>682</v>
      </c>
      <c r="HV1073" s="2">
        <v>685</v>
      </c>
      <c r="HW1073" s="2">
        <v>690</v>
      </c>
      <c r="HX1073" s="2">
        <v>693</v>
      </c>
      <c r="HY1073" s="2">
        <v>694</v>
      </c>
      <c r="HZ1073" s="2">
        <v>695</v>
      </c>
      <c r="IA1073" s="2">
        <v>696</v>
      </c>
      <c r="IB1073" s="2">
        <v>699</v>
      </c>
      <c r="IC1073" s="2">
        <v>700</v>
      </c>
      <c r="ID1073" s="2">
        <v>705</v>
      </c>
      <c r="IE1073" s="2">
        <v>710</v>
      </c>
      <c r="IF1073" s="2">
        <v>715</v>
      </c>
      <c r="IG1073" s="2">
        <v>720</v>
      </c>
      <c r="IH1073" s="2">
        <v>725</v>
      </c>
      <c r="II1073" s="2">
        <v>730</v>
      </c>
      <c r="IJ1073" s="2">
        <v>735</v>
      </c>
      <c r="IK1073" s="2">
        <v>739</v>
      </c>
      <c r="IL1073" s="2">
        <v>740</v>
      </c>
      <c r="IM1073" s="2">
        <v>745</v>
      </c>
      <c r="IN1073" s="2">
        <v>748</v>
      </c>
      <c r="IO1073" s="2">
        <v>749</v>
      </c>
      <c r="IP1073" s="2">
        <v>750</v>
      </c>
      <c r="IQ1073" s="2">
        <v>755</v>
      </c>
      <c r="IR1073" s="2">
        <v>760</v>
      </c>
      <c r="IS1073" s="2">
        <v>765</v>
      </c>
      <c r="IT1073" s="2">
        <v>770</v>
      </c>
      <c r="IU1073" s="2">
        <v>775</v>
      </c>
      <c r="IV1073" s="2">
        <v>780</v>
      </c>
      <c r="IW1073" s="2">
        <v>782</v>
      </c>
      <c r="IX1073" s="2">
        <v>785</v>
      </c>
      <c r="IY1073" s="2">
        <v>790</v>
      </c>
      <c r="IZ1073" s="2">
        <v>794</v>
      </c>
      <c r="JA1073" s="2">
        <v>795</v>
      </c>
      <c r="JB1073" s="2">
        <v>799</v>
      </c>
      <c r="JC1073" s="2">
        <v>800</v>
      </c>
      <c r="JD1073" s="2">
        <v>810</v>
      </c>
      <c r="JE1073" s="2">
        <v>815</v>
      </c>
      <c r="JF1073" s="2">
        <v>820</v>
      </c>
      <c r="JG1073" s="2">
        <v>825</v>
      </c>
      <c r="JH1073" s="2">
        <v>830</v>
      </c>
      <c r="JI1073" s="2">
        <v>835</v>
      </c>
      <c r="JJ1073" s="2">
        <v>840</v>
      </c>
      <c r="JK1073" s="2">
        <v>845</v>
      </c>
      <c r="JL1073" s="2">
        <v>849</v>
      </c>
      <c r="JM1073" s="2">
        <v>850</v>
      </c>
      <c r="JN1073" s="2">
        <v>855</v>
      </c>
      <c r="JO1073" s="2">
        <v>860</v>
      </c>
      <c r="JP1073" s="2">
        <v>865</v>
      </c>
      <c r="JQ1073" s="2">
        <v>870</v>
      </c>
      <c r="JR1073" s="2">
        <v>875</v>
      </c>
      <c r="JS1073" s="2">
        <v>878</v>
      </c>
      <c r="JT1073" s="2">
        <v>880</v>
      </c>
      <c r="JU1073" s="2">
        <v>885</v>
      </c>
      <c r="JV1073" s="2">
        <v>890</v>
      </c>
      <c r="JW1073" s="2">
        <v>895</v>
      </c>
      <c r="JX1073" s="2">
        <v>897</v>
      </c>
      <c r="JY1073" s="2">
        <v>900</v>
      </c>
      <c r="JZ1073" s="2">
        <v>910</v>
      </c>
      <c r="KA1073" s="2">
        <v>915</v>
      </c>
      <c r="KB1073" s="2">
        <v>920</v>
      </c>
      <c r="KC1073" s="2">
        <v>925</v>
      </c>
      <c r="KD1073" s="2">
        <v>930</v>
      </c>
      <c r="KE1073" s="2">
        <v>935</v>
      </c>
      <c r="KF1073" s="2">
        <v>940</v>
      </c>
      <c r="KG1073" s="2">
        <v>945</v>
      </c>
      <c r="KH1073" s="2">
        <v>950</v>
      </c>
      <c r="KI1073" s="2">
        <v>960</v>
      </c>
      <c r="KJ1073" s="2">
        <v>965</v>
      </c>
      <c r="KK1073" s="2">
        <v>968</v>
      </c>
      <c r="KL1073" s="2">
        <v>970</v>
      </c>
      <c r="KM1073" s="2">
        <v>975</v>
      </c>
      <c r="KN1073" s="2">
        <v>980</v>
      </c>
      <c r="KO1073" s="2">
        <v>985</v>
      </c>
      <c r="KP1073" s="2">
        <v>990</v>
      </c>
      <c r="KQ1073" s="2">
        <v>995</v>
      </c>
      <c r="KR1073" s="2">
        <v>999</v>
      </c>
      <c r="KS1073" s="2">
        <v>1000</v>
      </c>
      <c r="KT1073" s="2">
        <v>1020</v>
      </c>
      <c r="KU1073" s="2">
        <v>1025</v>
      </c>
      <c r="KV1073" s="2">
        <v>1030</v>
      </c>
      <c r="KW1073" s="2">
        <v>1040</v>
      </c>
      <c r="KX1073" s="2">
        <v>1045</v>
      </c>
      <c r="KY1073" s="2">
        <v>1050</v>
      </c>
      <c r="KZ1073" s="2">
        <v>1055</v>
      </c>
      <c r="LA1073" s="2">
        <v>1070</v>
      </c>
      <c r="LB1073" s="2">
        <v>1075</v>
      </c>
      <c r="LC1073" s="2">
        <v>1080</v>
      </c>
      <c r="LD1073" s="2">
        <v>1090</v>
      </c>
      <c r="LE1073" s="2">
        <v>1095</v>
      </c>
      <c r="LF1073" s="2">
        <v>1099</v>
      </c>
      <c r="LG1073" s="2">
        <v>1100</v>
      </c>
      <c r="LH1073" s="2">
        <v>1120</v>
      </c>
      <c r="LI1073" s="2">
        <v>1125</v>
      </c>
      <c r="LJ1073" s="2">
        <v>1130</v>
      </c>
      <c r="LK1073" s="2">
        <v>1134</v>
      </c>
      <c r="LL1073" s="2">
        <v>1140</v>
      </c>
      <c r="LM1073" s="2">
        <v>1150</v>
      </c>
      <c r="LN1073" s="2">
        <v>1155</v>
      </c>
      <c r="LO1073" s="2">
        <v>1170</v>
      </c>
      <c r="LP1073" s="2">
        <v>1175</v>
      </c>
      <c r="LQ1073" s="2">
        <v>1180</v>
      </c>
      <c r="LR1073" s="2">
        <v>1185</v>
      </c>
      <c r="LS1073" s="2">
        <v>1190</v>
      </c>
      <c r="LT1073" s="2">
        <v>1195</v>
      </c>
      <c r="LU1073" s="2">
        <v>1200</v>
      </c>
      <c r="LV1073" s="2">
        <v>1205</v>
      </c>
      <c r="LW1073" s="2">
        <v>1215</v>
      </c>
      <c r="LX1073" s="2">
        <v>1225</v>
      </c>
      <c r="LY1073" s="2">
        <v>1230</v>
      </c>
      <c r="LZ1073" s="2">
        <v>1240</v>
      </c>
      <c r="MA1073" s="2">
        <v>1245</v>
      </c>
      <c r="MB1073" s="2">
        <v>1250</v>
      </c>
      <c r="MC1073" s="2">
        <v>1260</v>
      </c>
      <c r="MD1073" s="2">
        <v>1265</v>
      </c>
      <c r="ME1073" s="2">
        <v>1275</v>
      </c>
      <c r="MF1073" s="2">
        <v>1280</v>
      </c>
      <c r="MG1073" s="2">
        <v>1285</v>
      </c>
      <c r="MH1073" s="2">
        <v>1295</v>
      </c>
      <c r="MI1073" s="2">
        <v>1300</v>
      </c>
      <c r="MJ1073" s="2">
        <v>1304</v>
      </c>
      <c r="MK1073" s="2">
        <v>1310</v>
      </c>
      <c r="ML1073" s="2">
        <v>1320</v>
      </c>
      <c r="MM1073" s="2">
        <v>1325</v>
      </c>
      <c r="MN1073" s="2">
        <v>1335</v>
      </c>
      <c r="MO1073" s="2">
        <v>1340</v>
      </c>
      <c r="MP1073" s="2">
        <v>1345</v>
      </c>
      <c r="MQ1073" s="2">
        <v>1350</v>
      </c>
      <c r="MR1073" s="2">
        <v>1365</v>
      </c>
      <c r="MS1073" s="2">
        <v>1370</v>
      </c>
      <c r="MT1073" s="2">
        <v>1375</v>
      </c>
      <c r="MU1073" s="2">
        <v>1380</v>
      </c>
      <c r="MV1073" s="2">
        <v>1385</v>
      </c>
      <c r="MW1073" s="2">
        <v>1390</v>
      </c>
      <c r="MX1073" s="2">
        <v>1395</v>
      </c>
      <c r="MY1073" s="2">
        <v>1400</v>
      </c>
      <c r="MZ1073" s="2">
        <v>1410</v>
      </c>
      <c r="NA1073" s="2">
        <v>1415</v>
      </c>
      <c r="NB1073" s="2">
        <v>1420</v>
      </c>
      <c r="NC1073" s="2">
        <v>1425</v>
      </c>
      <c r="ND1073" s="2">
        <v>1440</v>
      </c>
      <c r="NE1073" s="2">
        <v>1444</v>
      </c>
      <c r="NF1073" s="2">
        <v>1445</v>
      </c>
      <c r="NG1073" s="2">
        <v>1450</v>
      </c>
      <c r="NH1073" s="2">
        <v>1460</v>
      </c>
      <c r="NI1073" s="2">
        <v>1470</v>
      </c>
      <c r="NJ1073" s="2">
        <v>1475</v>
      </c>
      <c r="NK1073" s="2">
        <v>1480</v>
      </c>
      <c r="NL1073" s="2">
        <v>1495</v>
      </c>
      <c r="NM1073" s="2">
        <v>1496</v>
      </c>
      <c r="NN1073" s="2">
        <v>1500</v>
      </c>
      <c r="NO1073" s="2">
        <v>1515</v>
      </c>
      <c r="NP1073" s="2">
        <v>1520</v>
      </c>
      <c r="NQ1073" s="2">
        <v>1525</v>
      </c>
      <c r="NR1073" s="2">
        <v>1540</v>
      </c>
      <c r="NS1073" s="2">
        <v>1545</v>
      </c>
      <c r="NT1073" s="2">
        <v>1550</v>
      </c>
      <c r="NU1073" s="2">
        <v>1560</v>
      </c>
      <c r="NV1073" s="2">
        <v>1570</v>
      </c>
      <c r="NW1073" s="2">
        <v>1575</v>
      </c>
      <c r="NX1073" s="2">
        <v>1580</v>
      </c>
      <c r="NY1073" s="2">
        <v>1595</v>
      </c>
      <c r="NZ1073" s="2">
        <v>1596</v>
      </c>
      <c r="OA1073" s="2">
        <v>1599</v>
      </c>
      <c r="OB1073" s="2">
        <v>1600</v>
      </c>
      <c r="OC1073" s="2">
        <v>1625</v>
      </c>
      <c r="OD1073" s="2">
        <v>1640</v>
      </c>
      <c r="OE1073" s="2">
        <v>1645</v>
      </c>
      <c r="OF1073" s="2">
        <v>1650</v>
      </c>
      <c r="OG1073" s="2">
        <v>1660</v>
      </c>
      <c r="OH1073" s="2">
        <v>1675</v>
      </c>
      <c r="OI1073" s="2">
        <v>1680</v>
      </c>
      <c r="OJ1073" s="2">
        <v>1690</v>
      </c>
      <c r="OK1073" s="2">
        <v>1695</v>
      </c>
      <c r="OL1073" s="2">
        <v>1699</v>
      </c>
      <c r="OM1073" s="2">
        <v>1700</v>
      </c>
      <c r="ON1073" s="2">
        <v>1705</v>
      </c>
      <c r="OO1073" s="2">
        <v>1730</v>
      </c>
      <c r="OP1073" s="2">
        <v>1750</v>
      </c>
      <c r="OQ1073" s="2">
        <v>1785</v>
      </c>
      <c r="OR1073" s="2">
        <v>1795</v>
      </c>
      <c r="OS1073" s="2">
        <v>1800</v>
      </c>
      <c r="OT1073" s="2">
        <v>1820</v>
      </c>
      <c r="OU1073" s="2">
        <v>1835</v>
      </c>
      <c r="OV1073" s="2">
        <v>1840</v>
      </c>
      <c r="OW1073" s="2">
        <v>1850</v>
      </c>
      <c r="OX1073" s="2">
        <v>1875</v>
      </c>
      <c r="OY1073" s="2">
        <v>1890</v>
      </c>
      <c r="OZ1073" s="2">
        <v>1895</v>
      </c>
      <c r="PA1073" s="2">
        <v>1900</v>
      </c>
      <c r="PB1073" s="2">
        <v>1940</v>
      </c>
      <c r="PC1073" s="2">
        <v>1950</v>
      </c>
      <c r="PD1073" s="2">
        <v>1975</v>
      </c>
      <c r="PE1073" s="2">
        <v>1995</v>
      </c>
      <c r="PF1073" s="2">
        <v>2000</v>
      </c>
      <c r="PG1073" s="2">
        <v>2050</v>
      </c>
      <c r="PH1073" s="2">
        <v>2095</v>
      </c>
      <c r="PI1073" s="2">
        <v>2100</v>
      </c>
      <c r="PJ1073" s="2">
        <v>2125</v>
      </c>
      <c r="PK1073" s="2">
        <v>2150</v>
      </c>
      <c r="PL1073" s="2">
        <v>2195</v>
      </c>
      <c r="PM1073" s="2">
        <v>2200</v>
      </c>
      <c r="PN1073" s="2">
        <v>2250</v>
      </c>
      <c r="PO1073" s="2">
        <v>2275</v>
      </c>
      <c r="PP1073" s="2">
        <v>2300</v>
      </c>
      <c r="PQ1073" s="2">
        <v>2340</v>
      </c>
      <c r="PR1073" s="2">
        <v>2350</v>
      </c>
      <c r="PS1073" s="2">
        <v>2360</v>
      </c>
      <c r="PT1073" s="2">
        <v>2395</v>
      </c>
      <c r="PU1073" s="2">
        <v>2400</v>
      </c>
      <c r="PV1073" s="2">
        <v>2450</v>
      </c>
      <c r="PW1073" s="2">
        <v>2500</v>
      </c>
      <c r="PX1073" s="2">
        <v>2520</v>
      </c>
      <c r="PY1073" s="2">
        <v>2600</v>
      </c>
      <c r="PZ1073" s="2">
        <v>2650</v>
      </c>
      <c r="QA1073" s="2">
        <v>2750</v>
      </c>
      <c r="QB1073" s="2">
        <v>2775</v>
      </c>
      <c r="QC1073" s="2">
        <v>2800</v>
      </c>
      <c r="QD1073" s="2">
        <v>2950</v>
      </c>
      <c r="QE1073" s="2">
        <v>2995</v>
      </c>
      <c r="QF1073" s="2">
        <v>3000</v>
      </c>
      <c r="QG1073" s="2">
        <v>3100</v>
      </c>
      <c r="QH1073" s="2">
        <v>3250</v>
      </c>
      <c r="QI1073" s="2">
        <v>3500</v>
      </c>
      <c r="QJ1073" s="2">
        <v>3750</v>
      </c>
    </row>
    <row r="1074" spans="14:452" x14ac:dyDescent="0.2">
      <c r="N1074" s="2" t="s">
        <v>115</v>
      </c>
      <c r="O1074" s="2" t="s">
        <v>115</v>
      </c>
      <c r="P1074" s="2" t="s">
        <v>115</v>
      </c>
      <c r="Q1074" s="2" t="s">
        <v>115</v>
      </c>
      <c r="R1074" s="2" t="s">
        <v>115</v>
      </c>
      <c r="S1074" s="2" t="s">
        <v>115</v>
      </c>
      <c r="T1074" s="2" t="s">
        <v>115</v>
      </c>
      <c r="U1074" s="2" t="s">
        <v>115</v>
      </c>
      <c r="V1074" s="2" t="s">
        <v>115</v>
      </c>
      <c r="W1074" s="2" t="s">
        <v>115</v>
      </c>
      <c r="X1074" s="2" t="s">
        <v>115</v>
      </c>
      <c r="Y1074" s="2" t="s">
        <v>115</v>
      </c>
      <c r="Z1074" s="2" t="s">
        <v>115</v>
      </c>
      <c r="AA1074" s="2" t="s">
        <v>115</v>
      </c>
      <c r="AB1074" s="2" t="s">
        <v>115</v>
      </c>
      <c r="AC1074" s="2" t="s">
        <v>115</v>
      </c>
      <c r="AD1074" s="2" t="s">
        <v>115</v>
      </c>
      <c r="AE1074" s="2" t="s">
        <v>115</v>
      </c>
      <c r="AF1074" s="2" t="s">
        <v>115</v>
      </c>
      <c r="AG1074" s="2" t="s">
        <v>115</v>
      </c>
      <c r="AH1074" s="2" t="s">
        <v>115</v>
      </c>
      <c r="AI1074" s="2" t="s">
        <v>115</v>
      </c>
      <c r="AJ1074" s="2" t="s">
        <v>115</v>
      </c>
      <c r="AK1074" s="2" t="s">
        <v>115</v>
      </c>
      <c r="AL1074" s="2" t="s">
        <v>115</v>
      </c>
      <c r="AM1074" s="2" t="s">
        <v>115</v>
      </c>
      <c r="AN1074" s="2" t="s">
        <v>115</v>
      </c>
      <c r="AO1074" s="2" t="s">
        <v>115</v>
      </c>
      <c r="AP1074" s="2" t="s">
        <v>115</v>
      </c>
      <c r="AQ1074" s="2" t="s">
        <v>115</v>
      </c>
      <c r="AR1074" s="2" t="s">
        <v>115</v>
      </c>
      <c r="AS1074" s="2" t="s">
        <v>115</v>
      </c>
      <c r="AT1074" s="2" t="s">
        <v>115</v>
      </c>
      <c r="AU1074" s="2" t="s">
        <v>115</v>
      </c>
      <c r="AV1074" s="2" t="s">
        <v>115</v>
      </c>
      <c r="AW1074" s="2" t="s">
        <v>115</v>
      </c>
      <c r="AX1074" s="2" t="s">
        <v>115</v>
      </c>
      <c r="AY1074" s="2" t="s">
        <v>115</v>
      </c>
      <c r="AZ1074" s="2" t="s">
        <v>115</v>
      </c>
      <c r="BA1074" s="2" t="s">
        <v>115</v>
      </c>
      <c r="BB1074" s="2" t="s">
        <v>115</v>
      </c>
      <c r="BC1074" s="2" t="s">
        <v>115</v>
      </c>
      <c r="BD1074" s="2" t="s">
        <v>115</v>
      </c>
      <c r="BE1074" s="2" t="s">
        <v>115</v>
      </c>
      <c r="BF1074" s="2" t="s">
        <v>115</v>
      </c>
      <c r="BG1074" s="2" t="s">
        <v>115</v>
      </c>
      <c r="BH1074" s="2" t="s">
        <v>115</v>
      </c>
      <c r="BI1074" s="2" t="s">
        <v>115</v>
      </c>
      <c r="BJ1074" s="2" t="s">
        <v>115</v>
      </c>
      <c r="BK1074" s="2" t="s">
        <v>115</v>
      </c>
      <c r="BL1074" s="2" t="s">
        <v>115</v>
      </c>
      <c r="BM1074" s="2" t="s">
        <v>115</v>
      </c>
      <c r="BN1074" s="2" t="s">
        <v>115</v>
      </c>
      <c r="BO1074" s="2" t="s">
        <v>115</v>
      </c>
      <c r="BP1074" s="2" t="s">
        <v>115</v>
      </c>
      <c r="BQ1074" s="2" t="s">
        <v>115</v>
      </c>
      <c r="BR1074" s="2" t="s">
        <v>115</v>
      </c>
      <c r="BS1074" s="2" t="s">
        <v>115</v>
      </c>
      <c r="BT1074" s="2" t="s">
        <v>115</v>
      </c>
      <c r="BU1074" s="2" t="s">
        <v>115</v>
      </c>
      <c r="BV1074" s="2" t="s">
        <v>115</v>
      </c>
      <c r="BW1074" s="2" t="s">
        <v>115</v>
      </c>
      <c r="BX1074" s="2" t="s">
        <v>115</v>
      </c>
      <c r="BY1074" s="2" t="s">
        <v>115</v>
      </c>
      <c r="BZ1074" s="2" t="s">
        <v>115</v>
      </c>
      <c r="CA1074" s="2" t="s">
        <v>115</v>
      </c>
      <c r="CB1074" s="2" t="s">
        <v>115</v>
      </c>
      <c r="CC1074" s="2" t="s">
        <v>115</v>
      </c>
      <c r="CD1074" s="2" t="s">
        <v>115</v>
      </c>
      <c r="CE1074" s="2" t="s">
        <v>115</v>
      </c>
      <c r="CF1074" s="2" t="s">
        <v>115</v>
      </c>
      <c r="CG1074" s="2" t="s">
        <v>115</v>
      </c>
      <c r="CH1074" s="2" t="s">
        <v>115</v>
      </c>
      <c r="CI1074" s="2" t="s">
        <v>115</v>
      </c>
      <c r="CJ1074" s="2" t="s">
        <v>115</v>
      </c>
      <c r="CK1074" s="2" t="s">
        <v>115</v>
      </c>
      <c r="CL1074" s="2" t="s">
        <v>115</v>
      </c>
      <c r="CM1074" s="2" t="s">
        <v>115</v>
      </c>
      <c r="CN1074" s="2" t="s">
        <v>115</v>
      </c>
      <c r="CO1074" s="2" t="s">
        <v>115</v>
      </c>
      <c r="CP1074" s="2" t="s">
        <v>115</v>
      </c>
      <c r="CQ1074" s="2" t="s">
        <v>115</v>
      </c>
      <c r="CR1074" s="2" t="s">
        <v>115</v>
      </c>
      <c r="CS1074" s="2" t="s">
        <v>115</v>
      </c>
      <c r="CT1074" s="2" t="s">
        <v>115</v>
      </c>
      <c r="CU1074" s="2" t="s">
        <v>115</v>
      </c>
      <c r="CV1074" s="2" t="s">
        <v>115</v>
      </c>
      <c r="CW1074" s="2" t="s">
        <v>115</v>
      </c>
      <c r="CX1074" s="2" t="s">
        <v>115</v>
      </c>
      <c r="CY1074" s="2" t="s">
        <v>115</v>
      </c>
      <c r="CZ1074" s="2" t="s">
        <v>115</v>
      </c>
      <c r="DA1074" s="2" t="s">
        <v>115</v>
      </c>
      <c r="DB1074" s="2" t="s">
        <v>115</v>
      </c>
      <c r="DC1074" s="2" t="s">
        <v>115</v>
      </c>
      <c r="DD1074" s="2" t="s">
        <v>115</v>
      </c>
      <c r="DE1074" s="2" t="s">
        <v>115</v>
      </c>
      <c r="DF1074" s="2" t="s">
        <v>115</v>
      </c>
      <c r="DG1074" s="2" t="s">
        <v>115</v>
      </c>
      <c r="DH1074" s="2" t="s">
        <v>115</v>
      </c>
      <c r="DI1074" s="2" t="s">
        <v>115</v>
      </c>
      <c r="DJ1074" s="2" t="s">
        <v>115</v>
      </c>
      <c r="DK1074" s="2" t="s">
        <v>115</v>
      </c>
      <c r="DL1074" s="2" t="s">
        <v>115</v>
      </c>
      <c r="DM1074" s="2" t="s">
        <v>115</v>
      </c>
      <c r="DN1074" s="2" t="s">
        <v>115</v>
      </c>
      <c r="DO1074" s="2" t="s">
        <v>115</v>
      </c>
      <c r="DP1074" s="2" t="s">
        <v>115</v>
      </c>
      <c r="DQ1074" s="2" t="s">
        <v>115</v>
      </c>
      <c r="DR1074" s="2" t="s">
        <v>115</v>
      </c>
      <c r="DS1074" s="2" t="s">
        <v>115</v>
      </c>
      <c r="DT1074" s="2" t="s">
        <v>115</v>
      </c>
      <c r="DU1074" s="2" t="s">
        <v>115</v>
      </c>
      <c r="DV1074" s="2" t="s">
        <v>115</v>
      </c>
      <c r="DW1074" s="2" t="s">
        <v>115</v>
      </c>
      <c r="DX1074" s="2" t="s">
        <v>115</v>
      </c>
      <c r="DY1074" s="2" t="s">
        <v>115</v>
      </c>
      <c r="DZ1074" s="2" t="s">
        <v>115</v>
      </c>
      <c r="EA1074" s="2" t="s">
        <v>115</v>
      </c>
      <c r="EB1074" s="2" t="s">
        <v>115</v>
      </c>
      <c r="EC1074" s="2" t="s">
        <v>115</v>
      </c>
      <c r="ED1074" s="2" t="s">
        <v>115</v>
      </c>
      <c r="EE1074" s="2" t="s">
        <v>115</v>
      </c>
      <c r="EF1074" s="2" t="s">
        <v>115</v>
      </c>
      <c r="EG1074" s="2" t="s">
        <v>115</v>
      </c>
      <c r="EH1074" s="2" t="s">
        <v>115</v>
      </c>
      <c r="EI1074" s="2" t="s">
        <v>115</v>
      </c>
      <c r="EJ1074" s="2" t="s">
        <v>115</v>
      </c>
      <c r="EK1074" s="2" t="s">
        <v>115</v>
      </c>
      <c r="EL1074" s="2" t="s">
        <v>115</v>
      </c>
      <c r="EM1074" s="2" t="s">
        <v>115</v>
      </c>
      <c r="EN1074" s="2" t="s">
        <v>115</v>
      </c>
      <c r="EO1074" s="2" t="s">
        <v>115</v>
      </c>
      <c r="EP1074" s="2" t="s">
        <v>115</v>
      </c>
      <c r="EQ1074" s="2" t="s">
        <v>115</v>
      </c>
      <c r="ER1074" s="2" t="s">
        <v>115</v>
      </c>
      <c r="ES1074" s="2" t="s">
        <v>115</v>
      </c>
      <c r="ET1074" s="2" t="s">
        <v>115</v>
      </c>
      <c r="EU1074" s="2" t="s">
        <v>115</v>
      </c>
      <c r="EV1074" s="2" t="s">
        <v>115</v>
      </c>
      <c r="EW1074" s="2" t="s">
        <v>115</v>
      </c>
      <c r="EX1074" s="2" t="s">
        <v>115</v>
      </c>
      <c r="EY1074" s="2" t="s">
        <v>115</v>
      </c>
      <c r="EZ1074" s="2" t="s">
        <v>115</v>
      </c>
      <c r="FA1074" s="2" t="s">
        <v>115</v>
      </c>
      <c r="FB1074" s="2" t="s">
        <v>115</v>
      </c>
      <c r="FC1074" s="2" t="s">
        <v>115</v>
      </c>
      <c r="FD1074" s="2" t="s">
        <v>115</v>
      </c>
      <c r="FE1074" s="2" t="s">
        <v>115</v>
      </c>
      <c r="FF1074" s="2" t="s">
        <v>115</v>
      </c>
      <c r="FG1074" s="2" t="s">
        <v>115</v>
      </c>
      <c r="FH1074" s="2" t="s">
        <v>115</v>
      </c>
      <c r="FI1074" s="2" t="s">
        <v>115</v>
      </c>
      <c r="FJ1074" s="2" t="s">
        <v>115</v>
      </c>
      <c r="FK1074" s="2" t="s">
        <v>115</v>
      </c>
      <c r="FL1074" s="2" t="s">
        <v>115</v>
      </c>
      <c r="FM1074" s="2" t="s">
        <v>115</v>
      </c>
      <c r="FN1074" s="2" t="s">
        <v>115</v>
      </c>
      <c r="FO1074" s="2" t="s">
        <v>115</v>
      </c>
      <c r="FP1074" s="2" t="s">
        <v>115</v>
      </c>
      <c r="FQ1074" s="2" t="s">
        <v>115</v>
      </c>
      <c r="FR1074" s="2" t="s">
        <v>115</v>
      </c>
      <c r="FS1074" s="2" t="s">
        <v>115</v>
      </c>
      <c r="FT1074" s="2" t="s">
        <v>115</v>
      </c>
      <c r="FU1074" s="2" t="s">
        <v>115</v>
      </c>
      <c r="FV1074" s="2" t="s">
        <v>115</v>
      </c>
      <c r="FW1074" s="2" t="s">
        <v>115</v>
      </c>
      <c r="FX1074" s="2" t="s">
        <v>115</v>
      </c>
      <c r="FY1074" s="2" t="s">
        <v>115</v>
      </c>
      <c r="FZ1074" s="2" t="s">
        <v>115</v>
      </c>
      <c r="GA1074" s="2" t="s">
        <v>115</v>
      </c>
      <c r="GB1074" s="2" t="s">
        <v>115</v>
      </c>
      <c r="GC1074" s="2" t="s">
        <v>115</v>
      </c>
      <c r="GD1074" s="2" t="s">
        <v>115</v>
      </c>
      <c r="GE1074" s="2" t="s">
        <v>115</v>
      </c>
      <c r="GF1074" s="2" t="s">
        <v>115</v>
      </c>
      <c r="GG1074" s="2" t="s">
        <v>115</v>
      </c>
      <c r="GH1074" s="2" t="s">
        <v>115</v>
      </c>
      <c r="GI1074" s="2" t="s">
        <v>115</v>
      </c>
      <c r="GJ1074" s="2" t="s">
        <v>115</v>
      </c>
      <c r="GK1074" s="2" t="s">
        <v>115</v>
      </c>
      <c r="GL1074" s="2" t="s">
        <v>115</v>
      </c>
      <c r="GM1074" s="2" t="s">
        <v>115</v>
      </c>
      <c r="GN1074" s="2" t="s">
        <v>115</v>
      </c>
      <c r="GO1074" s="2" t="s">
        <v>115</v>
      </c>
      <c r="GP1074" s="2" t="s">
        <v>115</v>
      </c>
      <c r="GQ1074" s="2" t="s">
        <v>115</v>
      </c>
      <c r="GR1074" s="2" t="s">
        <v>115</v>
      </c>
      <c r="GS1074" s="2" t="s">
        <v>115</v>
      </c>
      <c r="GT1074" s="2" t="s">
        <v>115</v>
      </c>
      <c r="GU1074" s="2" t="s">
        <v>115</v>
      </c>
      <c r="GV1074" s="2" t="s">
        <v>115</v>
      </c>
      <c r="GW1074" s="2" t="s">
        <v>115</v>
      </c>
      <c r="GX1074" s="2" t="s">
        <v>115</v>
      </c>
      <c r="GY1074" s="2" t="s">
        <v>115</v>
      </c>
      <c r="GZ1074" s="2" t="s">
        <v>115</v>
      </c>
      <c r="HA1074" s="2" t="s">
        <v>115</v>
      </c>
      <c r="HB1074" s="2" t="s">
        <v>115</v>
      </c>
      <c r="HC1074" s="2" t="s">
        <v>115</v>
      </c>
      <c r="HD1074" s="2" t="s">
        <v>115</v>
      </c>
      <c r="HE1074" s="2" t="s">
        <v>115</v>
      </c>
      <c r="HF1074" s="2" t="s">
        <v>115</v>
      </c>
      <c r="HG1074" s="2" t="s">
        <v>115</v>
      </c>
      <c r="HH1074" s="2" t="s">
        <v>115</v>
      </c>
      <c r="HI1074" s="2" t="s">
        <v>115</v>
      </c>
      <c r="HJ1074" s="2" t="s">
        <v>115</v>
      </c>
      <c r="HK1074" s="2" t="s">
        <v>115</v>
      </c>
      <c r="HL1074" s="2" t="s">
        <v>115</v>
      </c>
      <c r="HM1074" s="2" t="s">
        <v>115</v>
      </c>
      <c r="HN1074" s="2" t="s">
        <v>115</v>
      </c>
      <c r="HO1074" s="2" t="s">
        <v>115</v>
      </c>
      <c r="HP1074" s="2" t="s">
        <v>115</v>
      </c>
      <c r="HQ1074" s="2" t="s">
        <v>115</v>
      </c>
      <c r="HR1074" s="2" t="s">
        <v>115</v>
      </c>
      <c r="HS1074" s="2" t="s">
        <v>115</v>
      </c>
      <c r="HT1074" s="2" t="s">
        <v>115</v>
      </c>
      <c r="HU1074" s="2" t="s">
        <v>115</v>
      </c>
      <c r="HV1074" s="2" t="s">
        <v>115</v>
      </c>
      <c r="HW1074" s="2" t="s">
        <v>115</v>
      </c>
      <c r="HX1074" s="2" t="s">
        <v>115</v>
      </c>
      <c r="HY1074" s="2" t="s">
        <v>115</v>
      </c>
      <c r="HZ1074" s="2" t="s">
        <v>115</v>
      </c>
      <c r="IA1074" s="2" t="s">
        <v>115</v>
      </c>
      <c r="IB1074" s="2" t="s">
        <v>115</v>
      </c>
      <c r="IC1074" s="2" t="s">
        <v>115</v>
      </c>
      <c r="ID1074" s="2" t="s">
        <v>115</v>
      </c>
      <c r="IE1074" s="2" t="s">
        <v>115</v>
      </c>
      <c r="IF1074" s="2" t="s">
        <v>115</v>
      </c>
      <c r="IG1074" s="2" t="s">
        <v>115</v>
      </c>
      <c r="IH1074" s="2" t="s">
        <v>115</v>
      </c>
      <c r="II1074" s="2" t="s">
        <v>115</v>
      </c>
      <c r="IJ1074" s="2" t="s">
        <v>115</v>
      </c>
      <c r="IK1074" s="2" t="s">
        <v>115</v>
      </c>
      <c r="IL1074" s="2" t="s">
        <v>115</v>
      </c>
      <c r="IM1074" s="2" t="s">
        <v>115</v>
      </c>
      <c r="IN1074" s="2" t="s">
        <v>115</v>
      </c>
      <c r="IO1074" s="2" t="s">
        <v>115</v>
      </c>
      <c r="IP1074" s="2" t="s">
        <v>115</v>
      </c>
      <c r="IQ1074" s="2" t="s">
        <v>115</v>
      </c>
      <c r="IR1074" s="2" t="s">
        <v>115</v>
      </c>
      <c r="IS1074" s="2" t="s">
        <v>115</v>
      </c>
      <c r="IT1074" s="2" t="s">
        <v>115</v>
      </c>
      <c r="IU1074" s="2" t="s">
        <v>115</v>
      </c>
      <c r="IV1074" s="2" t="s">
        <v>115</v>
      </c>
      <c r="IW1074" s="2" t="s">
        <v>115</v>
      </c>
      <c r="IX1074" s="2" t="s">
        <v>115</v>
      </c>
      <c r="IY1074" s="2" t="s">
        <v>115</v>
      </c>
      <c r="IZ1074" s="2" t="s">
        <v>115</v>
      </c>
      <c r="JA1074" s="2" t="s">
        <v>115</v>
      </c>
      <c r="JB1074" s="2" t="s">
        <v>115</v>
      </c>
      <c r="JC1074" s="2" t="s">
        <v>115</v>
      </c>
      <c r="JD1074" s="2" t="s">
        <v>115</v>
      </c>
      <c r="JE1074" s="2" t="s">
        <v>115</v>
      </c>
      <c r="JF1074" s="2" t="s">
        <v>115</v>
      </c>
      <c r="JG1074" s="2" t="s">
        <v>115</v>
      </c>
      <c r="JH1074" s="2" t="s">
        <v>115</v>
      </c>
      <c r="JI1074" s="2" t="s">
        <v>115</v>
      </c>
      <c r="JJ1074" s="2" t="s">
        <v>115</v>
      </c>
      <c r="JK1074" s="2" t="s">
        <v>115</v>
      </c>
      <c r="JL1074" s="2" t="s">
        <v>115</v>
      </c>
      <c r="JM1074" s="2" t="s">
        <v>115</v>
      </c>
      <c r="JN1074" s="2" t="s">
        <v>115</v>
      </c>
      <c r="JO1074" s="2" t="s">
        <v>115</v>
      </c>
      <c r="JP1074" s="2" t="s">
        <v>115</v>
      </c>
      <c r="JQ1074" s="2" t="s">
        <v>115</v>
      </c>
      <c r="JR1074" s="2" t="s">
        <v>115</v>
      </c>
      <c r="JS1074" s="2" t="s">
        <v>115</v>
      </c>
      <c r="JT1074" s="2" t="s">
        <v>115</v>
      </c>
      <c r="JU1074" s="2" t="s">
        <v>115</v>
      </c>
      <c r="JV1074" s="2" t="s">
        <v>115</v>
      </c>
      <c r="JW1074" s="2" t="s">
        <v>115</v>
      </c>
      <c r="JX1074" s="2" t="s">
        <v>115</v>
      </c>
      <c r="JY1074" s="2" t="s">
        <v>115</v>
      </c>
      <c r="JZ1074" s="2" t="s">
        <v>115</v>
      </c>
      <c r="KA1074" s="2" t="s">
        <v>115</v>
      </c>
      <c r="KB1074" s="2" t="s">
        <v>115</v>
      </c>
      <c r="KC1074" s="2" t="s">
        <v>115</v>
      </c>
      <c r="KD1074" s="2" t="s">
        <v>115</v>
      </c>
      <c r="KE1074" s="2" t="s">
        <v>115</v>
      </c>
      <c r="KF1074" s="2" t="s">
        <v>115</v>
      </c>
      <c r="KG1074" s="2" t="s">
        <v>115</v>
      </c>
      <c r="KH1074" s="2" t="s">
        <v>115</v>
      </c>
      <c r="KI1074" s="2" t="s">
        <v>115</v>
      </c>
      <c r="KJ1074" s="2" t="s">
        <v>115</v>
      </c>
      <c r="KK1074" s="2" t="s">
        <v>115</v>
      </c>
      <c r="KL1074" s="2" t="s">
        <v>115</v>
      </c>
      <c r="KM1074" s="2" t="s">
        <v>115</v>
      </c>
      <c r="KN1074" s="2" t="s">
        <v>115</v>
      </c>
      <c r="KO1074" s="2" t="s">
        <v>115</v>
      </c>
      <c r="KP1074" s="2" t="s">
        <v>115</v>
      </c>
      <c r="KQ1074" s="2" t="s">
        <v>115</v>
      </c>
      <c r="KR1074" s="2" t="s">
        <v>115</v>
      </c>
      <c r="KS1074" s="2" t="s">
        <v>115</v>
      </c>
      <c r="KT1074" s="2" t="s">
        <v>115</v>
      </c>
      <c r="KU1074" s="2" t="s">
        <v>115</v>
      </c>
      <c r="KV1074" s="2" t="s">
        <v>115</v>
      </c>
      <c r="KW1074" s="2" t="s">
        <v>115</v>
      </c>
      <c r="KX1074" s="2" t="s">
        <v>115</v>
      </c>
      <c r="KY1074" s="2" t="s">
        <v>115</v>
      </c>
      <c r="KZ1074" s="2" t="s">
        <v>115</v>
      </c>
      <c r="LA1074" s="2" t="s">
        <v>115</v>
      </c>
      <c r="LB1074" s="2" t="s">
        <v>115</v>
      </c>
      <c r="LC1074" s="2" t="s">
        <v>115</v>
      </c>
      <c r="LD1074" s="2" t="s">
        <v>115</v>
      </c>
      <c r="LE1074" s="2" t="s">
        <v>115</v>
      </c>
      <c r="LF1074" s="2" t="s">
        <v>115</v>
      </c>
      <c r="LG1074" s="2" t="s">
        <v>115</v>
      </c>
      <c r="LH1074" s="2" t="s">
        <v>115</v>
      </c>
      <c r="LI1074" s="2" t="s">
        <v>115</v>
      </c>
      <c r="LJ1074" s="2" t="s">
        <v>115</v>
      </c>
      <c r="LK1074" s="2" t="s">
        <v>115</v>
      </c>
      <c r="LL1074" s="2" t="s">
        <v>115</v>
      </c>
      <c r="LM1074" s="2" t="s">
        <v>115</v>
      </c>
      <c r="LN1074" s="2" t="s">
        <v>115</v>
      </c>
      <c r="LO1074" s="2" t="s">
        <v>115</v>
      </c>
      <c r="LP1074" s="2" t="s">
        <v>115</v>
      </c>
      <c r="LQ1074" s="2" t="s">
        <v>115</v>
      </c>
      <c r="LR1074" s="2" t="s">
        <v>115</v>
      </c>
      <c r="LS1074" s="2" t="s">
        <v>115</v>
      </c>
      <c r="LT1074" s="2" t="s">
        <v>115</v>
      </c>
      <c r="LU1074" s="2" t="s">
        <v>115</v>
      </c>
      <c r="LV1074" s="2" t="s">
        <v>115</v>
      </c>
      <c r="LW1074" s="2" t="s">
        <v>115</v>
      </c>
      <c r="LX1074" s="2" t="s">
        <v>115</v>
      </c>
      <c r="LY1074" s="2" t="s">
        <v>115</v>
      </c>
      <c r="LZ1074" s="2" t="s">
        <v>115</v>
      </c>
      <c r="MA1074" s="2" t="s">
        <v>115</v>
      </c>
      <c r="MB1074" s="2" t="s">
        <v>115</v>
      </c>
      <c r="MC1074" s="2" t="s">
        <v>115</v>
      </c>
      <c r="MD1074" s="2" t="s">
        <v>115</v>
      </c>
      <c r="ME1074" s="2" t="s">
        <v>115</v>
      </c>
      <c r="MF1074" s="2" t="s">
        <v>115</v>
      </c>
      <c r="MG1074" s="2" t="s">
        <v>115</v>
      </c>
      <c r="MH1074" s="2" t="s">
        <v>115</v>
      </c>
      <c r="MI1074" s="2" t="s">
        <v>115</v>
      </c>
      <c r="MJ1074" s="2" t="s">
        <v>115</v>
      </c>
      <c r="MK1074" s="2" t="s">
        <v>115</v>
      </c>
      <c r="ML1074" s="2" t="s">
        <v>115</v>
      </c>
      <c r="MM1074" s="2" t="s">
        <v>115</v>
      </c>
      <c r="MN1074" s="2" t="s">
        <v>115</v>
      </c>
      <c r="MO1074" s="2" t="s">
        <v>115</v>
      </c>
      <c r="MP1074" s="2" t="s">
        <v>115</v>
      </c>
      <c r="MQ1074" s="2" t="s">
        <v>115</v>
      </c>
      <c r="MR1074" s="2" t="s">
        <v>115</v>
      </c>
      <c r="MS1074" s="2" t="s">
        <v>115</v>
      </c>
      <c r="MT1074" s="2" t="s">
        <v>115</v>
      </c>
      <c r="MU1074" s="2" t="s">
        <v>115</v>
      </c>
      <c r="MV1074" s="2" t="s">
        <v>115</v>
      </c>
      <c r="MW1074" s="2" t="s">
        <v>115</v>
      </c>
      <c r="MX1074" s="2" t="s">
        <v>115</v>
      </c>
      <c r="MY1074" s="2" t="s">
        <v>115</v>
      </c>
      <c r="MZ1074" s="2" t="s">
        <v>115</v>
      </c>
      <c r="NA1074" s="2" t="s">
        <v>115</v>
      </c>
      <c r="NB1074" s="2" t="s">
        <v>115</v>
      </c>
      <c r="NC1074" s="2" t="s">
        <v>115</v>
      </c>
      <c r="ND1074" s="2" t="s">
        <v>115</v>
      </c>
      <c r="NE1074" s="2" t="s">
        <v>115</v>
      </c>
      <c r="NF1074" s="2" t="s">
        <v>115</v>
      </c>
      <c r="NG1074" s="2" t="s">
        <v>115</v>
      </c>
      <c r="NH1074" s="2" t="s">
        <v>115</v>
      </c>
      <c r="NI1074" s="2" t="s">
        <v>115</v>
      </c>
      <c r="NJ1074" s="2" t="s">
        <v>115</v>
      </c>
      <c r="NK1074" s="2" t="s">
        <v>115</v>
      </c>
      <c r="NL1074" s="2" t="s">
        <v>115</v>
      </c>
      <c r="NM1074" s="2" t="s">
        <v>115</v>
      </c>
      <c r="NN1074" s="2" t="s">
        <v>115</v>
      </c>
      <c r="NO1074" s="2" t="s">
        <v>115</v>
      </c>
      <c r="NP1074" s="2" t="s">
        <v>115</v>
      </c>
      <c r="NQ1074" s="2" t="s">
        <v>115</v>
      </c>
      <c r="NR1074" s="2" t="s">
        <v>115</v>
      </c>
      <c r="NS1074" s="2" t="s">
        <v>115</v>
      </c>
      <c r="NT1074" s="2" t="s">
        <v>115</v>
      </c>
      <c r="NU1074" s="2" t="s">
        <v>115</v>
      </c>
      <c r="NV1074" s="2" t="s">
        <v>115</v>
      </c>
      <c r="NW1074" s="2" t="s">
        <v>115</v>
      </c>
      <c r="NX1074" s="2" t="s">
        <v>115</v>
      </c>
      <c r="NY1074" s="2" t="s">
        <v>115</v>
      </c>
      <c r="NZ1074" s="2" t="s">
        <v>115</v>
      </c>
      <c r="OA1074" s="2" t="s">
        <v>115</v>
      </c>
      <c r="OB1074" s="2" t="s">
        <v>115</v>
      </c>
      <c r="OC1074" s="2" t="s">
        <v>115</v>
      </c>
      <c r="OD1074" s="2" t="s">
        <v>115</v>
      </c>
      <c r="OE1074" s="2" t="s">
        <v>115</v>
      </c>
      <c r="OF1074" s="2" t="s">
        <v>115</v>
      </c>
      <c r="OG1074" s="2" t="s">
        <v>115</v>
      </c>
      <c r="OH1074" s="2" t="s">
        <v>115</v>
      </c>
      <c r="OI1074" s="2" t="s">
        <v>115</v>
      </c>
      <c r="OJ1074" s="2" t="s">
        <v>115</v>
      </c>
      <c r="OK1074" s="2" t="s">
        <v>115</v>
      </c>
      <c r="OL1074" s="2" t="s">
        <v>115</v>
      </c>
      <c r="OM1074" s="2" t="s">
        <v>115</v>
      </c>
      <c r="ON1074" s="2" t="s">
        <v>115</v>
      </c>
      <c r="OO1074" s="2" t="s">
        <v>115</v>
      </c>
      <c r="OP1074" s="2" t="s">
        <v>115</v>
      </c>
      <c r="OQ1074" s="2" t="s">
        <v>115</v>
      </c>
      <c r="OR1074" s="2" t="s">
        <v>115</v>
      </c>
      <c r="OS1074" s="2" t="s">
        <v>115</v>
      </c>
      <c r="OT1074" s="2" t="s">
        <v>115</v>
      </c>
      <c r="OU1074" s="2" t="s">
        <v>115</v>
      </c>
      <c r="OV1074" s="2" t="s">
        <v>115</v>
      </c>
      <c r="OW1074" s="2" t="s">
        <v>115</v>
      </c>
      <c r="OX1074" s="2" t="s">
        <v>115</v>
      </c>
      <c r="OY1074" s="2" t="s">
        <v>115</v>
      </c>
      <c r="OZ1074" s="2" t="s">
        <v>115</v>
      </c>
      <c r="PA1074" s="2" t="s">
        <v>115</v>
      </c>
      <c r="PB1074" s="2" t="s">
        <v>115</v>
      </c>
      <c r="PC1074" s="2" t="s">
        <v>115</v>
      </c>
      <c r="PD1074" s="2" t="s">
        <v>115</v>
      </c>
      <c r="PE1074" s="2" t="s">
        <v>115</v>
      </c>
      <c r="PF1074" s="2" t="s">
        <v>115</v>
      </c>
      <c r="PG1074" s="2" t="s">
        <v>115</v>
      </c>
      <c r="PH1074" s="2" t="s">
        <v>115</v>
      </c>
      <c r="PI1074" s="2" t="s">
        <v>115</v>
      </c>
      <c r="PJ1074" s="2" t="s">
        <v>115</v>
      </c>
      <c r="PK1074" s="2" t="s">
        <v>115</v>
      </c>
      <c r="PL1074" s="2" t="s">
        <v>115</v>
      </c>
      <c r="PM1074" s="2" t="s">
        <v>115</v>
      </c>
      <c r="PN1074" s="2" t="s">
        <v>115</v>
      </c>
      <c r="PO1074" s="2" t="s">
        <v>115</v>
      </c>
      <c r="PP1074" s="2" t="s">
        <v>115</v>
      </c>
      <c r="PQ1074" s="2" t="s">
        <v>115</v>
      </c>
      <c r="PR1074" s="2" t="s">
        <v>115</v>
      </c>
      <c r="PS1074" s="2" t="s">
        <v>115</v>
      </c>
      <c r="PT1074" s="2" t="s">
        <v>115</v>
      </c>
      <c r="PU1074" s="2" t="s">
        <v>115</v>
      </c>
      <c r="PV1074" s="2" t="s">
        <v>115</v>
      </c>
      <c r="PW1074" s="2" t="s">
        <v>115</v>
      </c>
      <c r="PX1074" s="2" t="s">
        <v>115</v>
      </c>
      <c r="PY1074" s="2" t="s">
        <v>115</v>
      </c>
      <c r="PZ1074" s="2" t="s">
        <v>115</v>
      </c>
      <c r="QA1074" s="2" t="s">
        <v>115</v>
      </c>
      <c r="QB1074" s="2" t="s">
        <v>115</v>
      </c>
      <c r="QC1074" s="2" t="s">
        <v>115</v>
      </c>
      <c r="QD1074" s="2" t="s">
        <v>115</v>
      </c>
      <c r="QE1074" s="2" t="s">
        <v>115</v>
      </c>
      <c r="QF1074" s="2" t="s">
        <v>115</v>
      </c>
      <c r="QG1074" s="2" t="s">
        <v>115</v>
      </c>
      <c r="QH1074" s="2" t="s">
        <v>115</v>
      </c>
      <c r="QI1074" s="2" t="s">
        <v>115</v>
      </c>
      <c r="QJ1074" s="2" t="s">
        <v>115</v>
      </c>
    </row>
    <row r="1075" spans="14:452" x14ac:dyDescent="0.2">
      <c r="N1075" s="2">
        <v>1</v>
      </c>
      <c r="O1075" s="2">
        <v>6</v>
      </c>
      <c r="P1075" s="2">
        <v>19</v>
      </c>
      <c r="Q1075" s="2">
        <v>1</v>
      </c>
      <c r="R1075" s="2">
        <v>1</v>
      </c>
      <c r="S1075" s="2">
        <v>23</v>
      </c>
      <c r="T1075" s="2">
        <v>14</v>
      </c>
      <c r="U1075" s="2">
        <v>101</v>
      </c>
      <c r="V1075" s="2">
        <v>19</v>
      </c>
      <c r="W1075" s="2">
        <v>1</v>
      </c>
      <c r="X1075" s="2">
        <v>1</v>
      </c>
      <c r="Y1075" s="2">
        <v>9</v>
      </c>
      <c r="Z1075" s="2">
        <v>10</v>
      </c>
      <c r="AA1075" s="2">
        <v>1</v>
      </c>
      <c r="AB1075" s="2">
        <v>29</v>
      </c>
      <c r="AC1075" s="2">
        <v>13</v>
      </c>
      <c r="AD1075" s="2">
        <v>2</v>
      </c>
      <c r="AE1075" s="2">
        <v>1</v>
      </c>
      <c r="AF1075" s="2">
        <v>20</v>
      </c>
      <c r="AG1075" s="2">
        <v>13</v>
      </c>
      <c r="AH1075" s="2">
        <v>28</v>
      </c>
      <c r="AI1075" s="2">
        <v>2</v>
      </c>
      <c r="AJ1075" s="2">
        <v>46</v>
      </c>
      <c r="AK1075" s="2">
        <v>189</v>
      </c>
      <c r="AL1075" s="2">
        <v>6</v>
      </c>
      <c r="AM1075" s="2">
        <v>1</v>
      </c>
      <c r="AN1075" s="2">
        <v>37</v>
      </c>
      <c r="AO1075" s="2">
        <v>5</v>
      </c>
      <c r="AP1075" s="2">
        <v>3</v>
      </c>
      <c r="AQ1075" s="2">
        <v>8</v>
      </c>
      <c r="AR1075" s="2">
        <v>37</v>
      </c>
      <c r="AS1075" s="2">
        <v>3</v>
      </c>
      <c r="AT1075" s="2">
        <v>1</v>
      </c>
      <c r="AU1075" s="2">
        <v>1</v>
      </c>
      <c r="AV1075" s="2">
        <v>32</v>
      </c>
      <c r="AW1075" s="2">
        <v>14</v>
      </c>
      <c r="AX1075" s="2">
        <v>1</v>
      </c>
      <c r="AY1075" s="2">
        <v>25</v>
      </c>
      <c r="AZ1075" s="2">
        <v>75</v>
      </c>
      <c r="BA1075" s="2">
        <v>8</v>
      </c>
      <c r="BB1075" s="2">
        <v>6</v>
      </c>
      <c r="BC1075" s="2">
        <v>305</v>
      </c>
      <c r="BD1075" s="2">
        <v>1</v>
      </c>
      <c r="BE1075" s="2">
        <v>12</v>
      </c>
      <c r="BF1075" s="2">
        <v>53</v>
      </c>
      <c r="BG1075" s="2">
        <v>1</v>
      </c>
      <c r="BH1075" s="2">
        <v>1</v>
      </c>
      <c r="BI1075" s="2">
        <v>26</v>
      </c>
      <c r="BJ1075" s="2">
        <v>3</v>
      </c>
      <c r="BK1075" s="2">
        <v>7</v>
      </c>
      <c r="BL1075" s="2">
        <v>32</v>
      </c>
      <c r="BM1075" s="2">
        <v>57</v>
      </c>
      <c r="BN1075" s="2">
        <v>2</v>
      </c>
      <c r="BO1075" s="2">
        <v>3</v>
      </c>
      <c r="BP1075" s="2">
        <v>72</v>
      </c>
      <c r="BQ1075" s="2">
        <v>1</v>
      </c>
      <c r="BR1075" s="2">
        <v>1</v>
      </c>
      <c r="BS1075" s="2">
        <v>3</v>
      </c>
      <c r="BT1075" s="2">
        <v>317</v>
      </c>
      <c r="BU1075" s="2">
        <v>18</v>
      </c>
      <c r="BV1075" s="2">
        <v>1</v>
      </c>
      <c r="BW1075" s="2">
        <v>1</v>
      </c>
      <c r="BX1075" s="2">
        <v>71</v>
      </c>
      <c r="BY1075" s="2">
        <v>2</v>
      </c>
      <c r="BZ1075" s="2">
        <v>9</v>
      </c>
      <c r="CA1075" s="2">
        <v>56</v>
      </c>
      <c r="CB1075" s="2">
        <v>1</v>
      </c>
      <c r="CC1075" s="2">
        <v>1</v>
      </c>
      <c r="CD1075" s="2">
        <v>12</v>
      </c>
      <c r="CE1075" s="2">
        <v>73</v>
      </c>
      <c r="CF1075" s="2">
        <v>1</v>
      </c>
      <c r="CG1075" s="2">
        <v>1</v>
      </c>
      <c r="CH1075" s="2">
        <v>35</v>
      </c>
      <c r="CI1075" s="2">
        <v>2</v>
      </c>
      <c r="CJ1075" s="2">
        <v>2</v>
      </c>
      <c r="CK1075" s="2">
        <v>13</v>
      </c>
      <c r="CL1075" s="2">
        <v>2</v>
      </c>
      <c r="CM1075" s="2">
        <v>739</v>
      </c>
      <c r="CN1075" s="2">
        <v>4</v>
      </c>
      <c r="CO1075" s="2">
        <v>1</v>
      </c>
      <c r="CP1075" s="2">
        <v>11</v>
      </c>
      <c r="CQ1075" s="2">
        <v>1</v>
      </c>
      <c r="CR1075" s="2">
        <v>1</v>
      </c>
      <c r="CS1075" s="2">
        <v>222</v>
      </c>
      <c r="CT1075" s="2">
        <v>1</v>
      </c>
      <c r="CU1075" s="2">
        <v>1</v>
      </c>
      <c r="CV1075" s="2">
        <v>1</v>
      </c>
      <c r="CW1075" s="2">
        <v>1</v>
      </c>
      <c r="CX1075" s="2">
        <v>45</v>
      </c>
      <c r="CY1075" s="2">
        <v>10</v>
      </c>
      <c r="CZ1075" s="2">
        <v>6</v>
      </c>
      <c r="DA1075" s="2">
        <v>63</v>
      </c>
      <c r="DB1075" s="2">
        <v>1</v>
      </c>
      <c r="DC1075" s="2">
        <v>593</v>
      </c>
      <c r="DD1075" s="2">
        <v>8</v>
      </c>
      <c r="DE1075" s="2">
        <v>123</v>
      </c>
      <c r="DF1075" s="2">
        <v>4</v>
      </c>
      <c r="DG1075" s="2">
        <v>3</v>
      </c>
      <c r="DH1075" s="2">
        <v>64</v>
      </c>
      <c r="DI1075" s="2">
        <v>2</v>
      </c>
      <c r="DJ1075" s="2">
        <v>2</v>
      </c>
      <c r="DK1075" s="2">
        <v>1</v>
      </c>
      <c r="DL1075" s="2">
        <v>81</v>
      </c>
      <c r="DM1075" s="2">
        <v>6</v>
      </c>
      <c r="DN1075" s="2">
        <v>475</v>
      </c>
      <c r="DO1075" s="2">
        <v>1</v>
      </c>
      <c r="DP1075" s="2">
        <v>13</v>
      </c>
      <c r="DQ1075" s="2">
        <v>781</v>
      </c>
      <c r="DR1075" s="2">
        <v>7</v>
      </c>
      <c r="DS1075" s="2">
        <v>1</v>
      </c>
      <c r="DT1075" s="2">
        <v>11</v>
      </c>
      <c r="DU1075" s="2">
        <v>1</v>
      </c>
      <c r="DV1075" s="2">
        <v>44</v>
      </c>
      <c r="DW1075" s="2">
        <v>5</v>
      </c>
      <c r="DX1075" s="2">
        <v>2</v>
      </c>
      <c r="DY1075" s="2">
        <v>6</v>
      </c>
      <c r="DZ1075" s="2">
        <v>1</v>
      </c>
      <c r="EA1075" s="2">
        <v>44</v>
      </c>
      <c r="EB1075" s="2">
        <v>156</v>
      </c>
      <c r="EC1075" s="2">
        <v>12</v>
      </c>
      <c r="ED1075" s="2">
        <v>1</v>
      </c>
      <c r="EE1075" s="2">
        <v>928</v>
      </c>
      <c r="EF1075" s="2">
        <v>1</v>
      </c>
      <c r="EG1075" s="2">
        <v>1</v>
      </c>
      <c r="EH1075" s="2">
        <v>1</v>
      </c>
      <c r="EI1075" s="2">
        <v>89</v>
      </c>
      <c r="EJ1075" s="2">
        <v>9</v>
      </c>
      <c r="EK1075" s="2">
        <v>77</v>
      </c>
      <c r="EL1075" s="2">
        <v>1</v>
      </c>
      <c r="EM1075" s="2">
        <v>1</v>
      </c>
      <c r="EN1075" s="2">
        <v>85</v>
      </c>
      <c r="EO1075" s="2">
        <v>1</v>
      </c>
      <c r="EP1075" s="2">
        <v>1</v>
      </c>
      <c r="EQ1075" s="2">
        <v>38</v>
      </c>
      <c r="ER1075" s="2">
        <v>11</v>
      </c>
      <c r="ES1075" s="2">
        <v>4</v>
      </c>
      <c r="ET1075" s="2">
        <v>1629</v>
      </c>
      <c r="EU1075" s="2">
        <v>10</v>
      </c>
      <c r="EV1075" s="2">
        <v>1</v>
      </c>
      <c r="EW1075" s="2">
        <v>112</v>
      </c>
      <c r="EX1075" s="2">
        <v>58</v>
      </c>
      <c r="EY1075" s="2">
        <v>11</v>
      </c>
      <c r="EZ1075" s="2">
        <v>71</v>
      </c>
      <c r="FA1075" s="2">
        <v>1</v>
      </c>
      <c r="FB1075" s="2">
        <v>1</v>
      </c>
      <c r="FC1075" s="2">
        <v>855</v>
      </c>
      <c r="FD1075" s="2">
        <v>1</v>
      </c>
      <c r="FE1075" s="2">
        <v>2</v>
      </c>
      <c r="FF1075" s="2">
        <v>1</v>
      </c>
      <c r="FG1075" s="2">
        <v>116</v>
      </c>
      <c r="FH1075" s="2">
        <v>101</v>
      </c>
      <c r="FI1075" s="2">
        <v>2</v>
      </c>
      <c r="FJ1075" s="2">
        <v>1</v>
      </c>
      <c r="FK1075" s="2">
        <v>62</v>
      </c>
      <c r="FL1075" s="2">
        <v>1</v>
      </c>
      <c r="FM1075" s="2">
        <v>1</v>
      </c>
      <c r="FN1075" s="2">
        <v>775</v>
      </c>
      <c r="FO1075" s="2">
        <v>2</v>
      </c>
      <c r="FP1075" s="2">
        <v>5</v>
      </c>
      <c r="FQ1075" s="2">
        <v>892</v>
      </c>
      <c r="FR1075" s="2">
        <v>2</v>
      </c>
      <c r="FS1075" s="2">
        <v>1</v>
      </c>
      <c r="FT1075" s="2">
        <v>1</v>
      </c>
      <c r="FU1075" s="2">
        <v>42</v>
      </c>
      <c r="FV1075" s="2">
        <v>27</v>
      </c>
      <c r="FW1075" s="2">
        <v>1</v>
      </c>
      <c r="FX1075" s="2">
        <v>89</v>
      </c>
      <c r="FY1075" s="2">
        <v>924</v>
      </c>
      <c r="FZ1075" s="2">
        <v>2</v>
      </c>
      <c r="GA1075" s="2">
        <v>1</v>
      </c>
      <c r="GB1075" s="2">
        <v>64</v>
      </c>
      <c r="GC1075" s="2">
        <v>4</v>
      </c>
      <c r="GD1075" s="2">
        <v>40</v>
      </c>
      <c r="GE1075" s="2">
        <v>53</v>
      </c>
      <c r="GF1075" s="2">
        <v>1</v>
      </c>
      <c r="GG1075" s="2">
        <v>2</v>
      </c>
      <c r="GH1075" s="2">
        <v>55</v>
      </c>
      <c r="GI1075" s="2">
        <v>1</v>
      </c>
      <c r="GJ1075" s="2">
        <v>1512</v>
      </c>
      <c r="GK1075" s="2">
        <v>7</v>
      </c>
      <c r="GL1075" s="2">
        <v>3</v>
      </c>
      <c r="GM1075" s="2">
        <v>72</v>
      </c>
      <c r="GN1075" s="2">
        <v>1</v>
      </c>
      <c r="GO1075" s="2">
        <v>43</v>
      </c>
      <c r="GP1075" s="2">
        <v>44</v>
      </c>
      <c r="GQ1075" s="2">
        <v>688</v>
      </c>
      <c r="GR1075" s="2">
        <v>5</v>
      </c>
      <c r="GS1075" s="2">
        <v>2</v>
      </c>
      <c r="GT1075" s="2">
        <v>65</v>
      </c>
      <c r="GU1075" s="2">
        <v>48</v>
      </c>
      <c r="GV1075" s="2">
        <v>1</v>
      </c>
      <c r="GW1075" s="2">
        <v>47</v>
      </c>
      <c r="GX1075" s="2">
        <v>625</v>
      </c>
      <c r="GY1075" s="2">
        <v>5</v>
      </c>
      <c r="GZ1075" s="2">
        <v>709</v>
      </c>
      <c r="HA1075" s="2">
        <v>2</v>
      </c>
      <c r="HB1075" s="2">
        <v>1</v>
      </c>
      <c r="HC1075" s="2">
        <v>27</v>
      </c>
      <c r="HD1075" s="2">
        <v>25</v>
      </c>
      <c r="HE1075" s="2">
        <v>67</v>
      </c>
      <c r="HF1075" s="2">
        <v>552</v>
      </c>
      <c r="HG1075" s="2">
        <v>2</v>
      </c>
      <c r="HH1075" s="2">
        <v>56</v>
      </c>
      <c r="HI1075" s="2">
        <v>12</v>
      </c>
      <c r="HJ1075" s="2">
        <v>1</v>
      </c>
      <c r="HK1075" s="2">
        <v>28</v>
      </c>
      <c r="HL1075" s="2">
        <v>39</v>
      </c>
      <c r="HM1075" s="2">
        <v>1068</v>
      </c>
      <c r="HN1075" s="2">
        <v>11</v>
      </c>
      <c r="HO1075" s="2">
        <v>29</v>
      </c>
      <c r="HP1075" s="2">
        <v>8</v>
      </c>
      <c r="HQ1075" s="2">
        <v>25</v>
      </c>
      <c r="HR1075" s="2">
        <v>1</v>
      </c>
      <c r="HS1075" s="2">
        <v>407</v>
      </c>
      <c r="HT1075" s="2">
        <v>59</v>
      </c>
      <c r="HU1075" s="2">
        <v>1</v>
      </c>
      <c r="HV1075" s="2">
        <v>20</v>
      </c>
      <c r="HW1075" s="2">
        <v>18</v>
      </c>
      <c r="HX1075" s="2">
        <v>2</v>
      </c>
      <c r="HY1075" s="2">
        <v>1</v>
      </c>
      <c r="HZ1075" s="2">
        <v>457</v>
      </c>
      <c r="IA1075" s="2">
        <v>1</v>
      </c>
      <c r="IB1075" s="2">
        <v>4</v>
      </c>
      <c r="IC1075" s="2">
        <v>414</v>
      </c>
      <c r="ID1075" s="2">
        <v>12</v>
      </c>
      <c r="IE1075" s="2">
        <v>14</v>
      </c>
      <c r="IF1075" s="2">
        <v>18</v>
      </c>
      <c r="IG1075" s="2">
        <v>27</v>
      </c>
      <c r="IH1075" s="2">
        <v>309</v>
      </c>
      <c r="II1075" s="2">
        <v>19</v>
      </c>
      <c r="IJ1075" s="2">
        <v>15</v>
      </c>
      <c r="IK1075" s="2">
        <v>1</v>
      </c>
      <c r="IL1075" s="2">
        <v>11</v>
      </c>
      <c r="IM1075" s="2">
        <v>28</v>
      </c>
      <c r="IN1075" s="2">
        <v>1</v>
      </c>
      <c r="IO1075" s="2">
        <v>4</v>
      </c>
      <c r="IP1075" s="2">
        <v>740</v>
      </c>
      <c r="IQ1075" s="2">
        <v>3</v>
      </c>
      <c r="IR1075" s="2">
        <v>30</v>
      </c>
      <c r="IS1075" s="2">
        <v>4</v>
      </c>
      <c r="IT1075" s="2">
        <v>10</v>
      </c>
      <c r="IU1075" s="2">
        <v>165</v>
      </c>
      <c r="IV1075" s="2">
        <v>27</v>
      </c>
      <c r="IW1075" s="2">
        <v>1</v>
      </c>
      <c r="IX1075" s="2">
        <v>28</v>
      </c>
      <c r="IY1075" s="2">
        <v>6</v>
      </c>
      <c r="IZ1075" s="2">
        <v>1</v>
      </c>
      <c r="JA1075" s="2">
        <v>349</v>
      </c>
      <c r="JB1075" s="2">
        <v>1</v>
      </c>
      <c r="JC1075" s="2">
        <v>352</v>
      </c>
      <c r="JD1075" s="2">
        <v>20</v>
      </c>
      <c r="JE1075" s="2">
        <v>2</v>
      </c>
      <c r="JF1075" s="2">
        <v>7</v>
      </c>
      <c r="JG1075" s="2">
        <v>216</v>
      </c>
      <c r="JH1075" s="2">
        <v>11</v>
      </c>
      <c r="JI1075" s="2">
        <v>5</v>
      </c>
      <c r="JJ1075" s="2">
        <v>21</v>
      </c>
      <c r="JK1075" s="2">
        <v>11</v>
      </c>
      <c r="JL1075" s="2">
        <v>2</v>
      </c>
      <c r="JM1075" s="2">
        <v>520</v>
      </c>
      <c r="JN1075" s="2">
        <v>11</v>
      </c>
      <c r="JO1075" s="2">
        <v>7</v>
      </c>
      <c r="JP1075" s="2">
        <v>7</v>
      </c>
      <c r="JQ1075" s="2">
        <v>13</v>
      </c>
      <c r="JR1075" s="2">
        <v>184</v>
      </c>
      <c r="JS1075" s="2">
        <v>1</v>
      </c>
      <c r="JT1075" s="2">
        <v>13</v>
      </c>
      <c r="JU1075" s="2">
        <v>3</v>
      </c>
      <c r="JV1075" s="2">
        <v>34</v>
      </c>
      <c r="JW1075" s="2">
        <v>221</v>
      </c>
      <c r="JX1075" s="2">
        <v>1</v>
      </c>
      <c r="JY1075" s="2">
        <v>314</v>
      </c>
      <c r="JZ1075" s="2">
        <v>3</v>
      </c>
      <c r="KA1075" s="2">
        <v>12</v>
      </c>
      <c r="KB1075" s="2">
        <v>7</v>
      </c>
      <c r="KC1075" s="2">
        <v>101</v>
      </c>
      <c r="KD1075" s="2">
        <v>7</v>
      </c>
      <c r="KE1075" s="2">
        <v>2</v>
      </c>
      <c r="KF1075" s="2">
        <v>4</v>
      </c>
      <c r="KG1075" s="2">
        <v>20</v>
      </c>
      <c r="KH1075" s="2">
        <v>325</v>
      </c>
      <c r="KI1075" s="2">
        <v>5</v>
      </c>
      <c r="KJ1075" s="2">
        <v>2</v>
      </c>
      <c r="KK1075" s="2">
        <v>1</v>
      </c>
      <c r="KL1075" s="2">
        <v>7</v>
      </c>
      <c r="KM1075" s="2">
        <v>105</v>
      </c>
      <c r="KN1075" s="2">
        <v>9</v>
      </c>
      <c r="KO1075" s="2">
        <v>4</v>
      </c>
      <c r="KP1075" s="2">
        <v>10</v>
      </c>
      <c r="KQ1075" s="2">
        <v>208</v>
      </c>
      <c r="KR1075" s="2">
        <v>2</v>
      </c>
      <c r="KS1075" s="2">
        <v>207</v>
      </c>
      <c r="KT1075" s="2">
        <v>7</v>
      </c>
      <c r="KU1075" s="2">
        <v>3</v>
      </c>
      <c r="KV1075" s="2">
        <v>1</v>
      </c>
      <c r="KW1075" s="2">
        <v>1</v>
      </c>
      <c r="KX1075" s="2">
        <v>3</v>
      </c>
      <c r="KY1075" s="2">
        <v>93</v>
      </c>
      <c r="KZ1075" s="2">
        <v>1</v>
      </c>
      <c r="LA1075" s="2">
        <v>1</v>
      </c>
      <c r="LB1075" s="2">
        <v>6</v>
      </c>
      <c r="LC1075" s="2">
        <v>6</v>
      </c>
      <c r="LD1075" s="2">
        <v>1</v>
      </c>
      <c r="LE1075" s="2">
        <v>21</v>
      </c>
      <c r="LF1075" s="2">
        <v>1</v>
      </c>
      <c r="LG1075" s="2">
        <v>264</v>
      </c>
      <c r="LH1075" s="2">
        <v>1</v>
      </c>
      <c r="LI1075" s="2">
        <v>15</v>
      </c>
      <c r="LJ1075" s="2">
        <v>1</v>
      </c>
      <c r="LK1075" s="2">
        <v>1</v>
      </c>
      <c r="LL1075" s="2">
        <v>7</v>
      </c>
      <c r="LM1075" s="2">
        <v>84</v>
      </c>
      <c r="LN1075" s="2">
        <v>13</v>
      </c>
      <c r="LO1075" s="2">
        <v>2</v>
      </c>
      <c r="LP1075" s="2">
        <v>11</v>
      </c>
      <c r="LQ1075" s="2">
        <v>2</v>
      </c>
      <c r="LR1075" s="2">
        <v>4</v>
      </c>
      <c r="LS1075" s="2">
        <v>1</v>
      </c>
      <c r="LT1075" s="2">
        <v>20</v>
      </c>
      <c r="LU1075" s="2">
        <v>333</v>
      </c>
      <c r="LV1075" s="2">
        <v>1</v>
      </c>
      <c r="LW1075" s="2">
        <v>1</v>
      </c>
      <c r="LX1075" s="2">
        <v>6</v>
      </c>
      <c r="LY1075" s="2">
        <v>3</v>
      </c>
      <c r="LZ1075" s="2">
        <v>2</v>
      </c>
      <c r="MA1075" s="2">
        <v>4</v>
      </c>
      <c r="MB1075" s="2">
        <v>130</v>
      </c>
      <c r="MC1075" s="2">
        <v>16</v>
      </c>
      <c r="MD1075" s="2">
        <v>1</v>
      </c>
      <c r="ME1075" s="2">
        <v>14</v>
      </c>
      <c r="MF1075" s="2">
        <v>1</v>
      </c>
      <c r="MG1075" s="2">
        <v>1</v>
      </c>
      <c r="MH1075" s="2">
        <v>27</v>
      </c>
      <c r="MI1075" s="2">
        <v>132</v>
      </c>
      <c r="MJ1075" s="2">
        <v>1</v>
      </c>
      <c r="MK1075" s="2">
        <v>2</v>
      </c>
      <c r="ML1075" s="2">
        <v>2</v>
      </c>
      <c r="MM1075" s="2">
        <v>1</v>
      </c>
      <c r="MN1075" s="2">
        <v>1</v>
      </c>
      <c r="MO1075" s="2">
        <v>1</v>
      </c>
      <c r="MP1075" s="2">
        <v>3</v>
      </c>
      <c r="MQ1075" s="2">
        <v>82</v>
      </c>
      <c r="MR1075" s="2">
        <v>6</v>
      </c>
      <c r="MS1075" s="2">
        <v>1</v>
      </c>
      <c r="MT1075" s="2">
        <v>7</v>
      </c>
      <c r="MU1075" s="2">
        <v>1</v>
      </c>
      <c r="MV1075" s="2">
        <v>1</v>
      </c>
      <c r="MW1075" s="2">
        <v>1</v>
      </c>
      <c r="MX1075" s="2">
        <v>13</v>
      </c>
      <c r="MY1075" s="2">
        <v>102</v>
      </c>
      <c r="MZ1075" s="2">
        <v>2</v>
      </c>
      <c r="NA1075" s="2">
        <v>2</v>
      </c>
      <c r="NB1075" s="2">
        <v>2</v>
      </c>
      <c r="NC1075" s="2">
        <v>7</v>
      </c>
      <c r="ND1075" s="2">
        <v>1</v>
      </c>
      <c r="NE1075" s="2">
        <v>1</v>
      </c>
      <c r="NF1075" s="2">
        <v>1</v>
      </c>
      <c r="NG1075" s="2">
        <v>35</v>
      </c>
      <c r="NH1075" s="2">
        <v>1</v>
      </c>
      <c r="NI1075" s="2">
        <v>6</v>
      </c>
      <c r="NJ1075" s="2">
        <v>1</v>
      </c>
      <c r="NK1075" s="2">
        <v>2</v>
      </c>
      <c r="NL1075" s="2">
        <v>10</v>
      </c>
      <c r="NM1075" s="2">
        <v>1</v>
      </c>
      <c r="NN1075" s="2">
        <v>143</v>
      </c>
      <c r="NO1075" s="2">
        <v>1</v>
      </c>
      <c r="NP1075" s="2">
        <v>8</v>
      </c>
      <c r="NQ1075" s="2">
        <v>1</v>
      </c>
      <c r="NR1075" s="2">
        <v>3</v>
      </c>
      <c r="NS1075" s="2">
        <v>1</v>
      </c>
      <c r="NT1075" s="2">
        <v>24</v>
      </c>
      <c r="NU1075" s="2">
        <v>3</v>
      </c>
      <c r="NV1075" s="2">
        <v>1</v>
      </c>
      <c r="NW1075" s="2">
        <v>8</v>
      </c>
      <c r="NX1075" s="2">
        <v>1</v>
      </c>
      <c r="NY1075" s="2">
        <v>17</v>
      </c>
      <c r="NZ1075" s="2">
        <v>1</v>
      </c>
      <c r="OA1075" s="2">
        <v>1</v>
      </c>
      <c r="OB1075" s="2">
        <v>76</v>
      </c>
      <c r="OC1075" s="2">
        <v>5</v>
      </c>
      <c r="OD1075" s="2">
        <v>2</v>
      </c>
      <c r="OE1075" s="2">
        <v>1</v>
      </c>
      <c r="OF1075" s="2">
        <v>21</v>
      </c>
      <c r="OG1075" s="2">
        <v>2</v>
      </c>
      <c r="OH1075" s="2">
        <v>2</v>
      </c>
      <c r="OI1075" s="2">
        <v>7</v>
      </c>
      <c r="OJ1075" s="2">
        <v>1</v>
      </c>
      <c r="OK1075" s="2">
        <v>10</v>
      </c>
      <c r="OL1075" s="2">
        <v>1</v>
      </c>
      <c r="OM1075" s="2">
        <v>35</v>
      </c>
      <c r="ON1075" s="2">
        <v>1</v>
      </c>
      <c r="OO1075" s="2">
        <v>2</v>
      </c>
      <c r="OP1075" s="2">
        <v>33</v>
      </c>
      <c r="OQ1075" s="2">
        <v>5</v>
      </c>
      <c r="OR1075" s="2">
        <v>9</v>
      </c>
      <c r="OS1075" s="2">
        <v>48</v>
      </c>
      <c r="OT1075" s="2">
        <v>1</v>
      </c>
      <c r="OU1075" s="2">
        <v>1</v>
      </c>
      <c r="OV1075" s="2">
        <v>1</v>
      </c>
      <c r="OW1075" s="2">
        <v>12</v>
      </c>
      <c r="OX1075" s="2">
        <v>3</v>
      </c>
      <c r="OY1075" s="2">
        <v>6</v>
      </c>
      <c r="OZ1075" s="2">
        <v>2</v>
      </c>
      <c r="PA1075" s="2">
        <v>15</v>
      </c>
      <c r="PB1075" s="2">
        <v>2</v>
      </c>
      <c r="PC1075" s="2">
        <v>17</v>
      </c>
      <c r="PD1075" s="2">
        <v>1</v>
      </c>
      <c r="PE1075" s="2">
        <v>15</v>
      </c>
      <c r="PF1075" s="2">
        <v>48</v>
      </c>
      <c r="PG1075" s="2">
        <v>1</v>
      </c>
      <c r="PH1075" s="2">
        <v>1</v>
      </c>
      <c r="PI1075" s="2">
        <v>10</v>
      </c>
      <c r="PJ1075" s="2">
        <v>1</v>
      </c>
      <c r="PK1075" s="2">
        <v>1</v>
      </c>
      <c r="PL1075" s="2">
        <v>1</v>
      </c>
      <c r="PM1075" s="2">
        <v>16</v>
      </c>
      <c r="PN1075" s="2">
        <v>17</v>
      </c>
      <c r="PO1075" s="2">
        <v>1</v>
      </c>
      <c r="PP1075" s="2">
        <v>10</v>
      </c>
      <c r="PQ1075" s="2">
        <v>1</v>
      </c>
      <c r="PR1075" s="2">
        <v>2</v>
      </c>
      <c r="PS1075" s="2">
        <v>2</v>
      </c>
      <c r="PT1075" s="2">
        <v>1</v>
      </c>
      <c r="PU1075" s="2">
        <v>3</v>
      </c>
      <c r="PV1075" s="2">
        <v>2</v>
      </c>
      <c r="PW1075" s="2">
        <v>20</v>
      </c>
      <c r="PX1075" s="2">
        <v>2</v>
      </c>
      <c r="PY1075" s="2">
        <v>4</v>
      </c>
      <c r="PZ1075" s="2">
        <v>1</v>
      </c>
      <c r="QA1075" s="2">
        <v>6</v>
      </c>
      <c r="QB1075" s="2">
        <v>1</v>
      </c>
      <c r="QC1075" s="2">
        <v>2</v>
      </c>
      <c r="QD1075" s="2">
        <v>2</v>
      </c>
      <c r="QE1075" s="2">
        <v>2</v>
      </c>
      <c r="QF1075" s="2">
        <v>2</v>
      </c>
      <c r="QG1075" s="2">
        <v>1</v>
      </c>
      <c r="QH1075" s="2">
        <v>1</v>
      </c>
      <c r="QI1075" s="2">
        <v>1</v>
      </c>
      <c r="QJ1075" s="2">
        <v>1</v>
      </c>
    </row>
    <row r="1076" spans="14:452" x14ac:dyDescent="0.2">
      <c r="N1076" s="2" t="s">
        <v>116</v>
      </c>
      <c r="O1076" s="2" t="s">
        <v>116</v>
      </c>
      <c r="P1076" s="2" t="s">
        <v>116</v>
      </c>
      <c r="Q1076" s="2" t="s">
        <v>116</v>
      </c>
      <c r="R1076" s="2" t="s">
        <v>116</v>
      </c>
      <c r="S1076" s="2" t="s">
        <v>116</v>
      </c>
      <c r="T1076" s="2" t="s">
        <v>116</v>
      </c>
      <c r="U1076" s="2" t="s">
        <v>116</v>
      </c>
      <c r="V1076" s="2" t="s">
        <v>116</v>
      </c>
      <c r="W1076" s="2" t="s">
        <v>116</v>
      </c>
      <c r="X1076" s="2" t="s">
        <v>116</v>
      </c>
      <c r="Y1076" s="2" t="s">
        <v>116</v>
      </c>
      <c r="Z1076" s="2" t="s">
        <v>116</v>
      </c>
      <c r="AA1076" s="2" t="s">
        <v>116</v>
      </c>
      <c r="AB1076" s="2" t="s">
        <v>116</v>
      </c>
      <c r="AC1076" s="2" t="s">
        <v>116</v>
      </c>
      <c r="AD1076" s="2" t="s">
        <v>116</v>
      </c>
      <c r="AE1076" s="2" t="s">
        <v>116</v>
      </c>
      <c r="AF1076" s="2" t="s">
        <v>116</v>
      </c>
      <c r="AG1076" s="2" t="s">
        <v>116</v>
      </c>
      <c r="AH1076" s="2" t="s">
        <v>116</v>
      </c>
      <c r="AI1076" s="2" t="s">
        <v>116</v>
      </c>
      <c r="AJ1076" s="2" t="s">
        <v>116</v>
      </c>
      <c r="AK1076" s="2" t="s">
        <v>116</v>
      </c>
      <c r="AL1076" s="2">
        <v>1</v>
      </c>
      <c r="AM1076" s="2" t="s">
        <v>116</v>
      </c>
      <c r="AN1076" s="2">
        <v>1</v>
      </c>
      <c r="AO1076" s="2" t="s">
        <v>116</v>
      </c>
      <c r="AP1076" s="2" t="s">
        <v>116</v>
      </c>
      <c r="AQ1076" s="2" t="s">
        <v>116</v>
      </c>
      <c r="AR1076" s="2" t="s">
        <v>116</v>
      </c>
      <c r="AS1076" s="2" t="s">
        <v>116</v>
      </c>
      <c r="AT1076" s="2" t="s">
        <v>116</v>
      </c>
      <c r="AU1076" s="2" t="s">
        <v>116</v>
      </c>
      <c r="AV1076" s="2">
        <v>1</v>
      </c>
      <c r="AW1076" s="2" t="s">
        <v>116</v>
      </c>
      <c r="AX1076" s="2" t="s">
        <v>116</v>
      </c>
      <c r="AY1076" s="2" t="s">
        <v>116</v>
      </c>
      <c r="AZ1076" s="2" t="s">
        <v>116</v>
      </c>
      <c r="BA1076" s="2" t="s">
        <v>116</v>
      </c>
      <c r="BB1076" s="2" t="s">
        <v>116</v>
      </c>
      <c r="BC1076" s="2">
        <v>7</v>
      </c>
      <c r="BD1076" s="2" t="s">
        <v>116</v>
      </c>
      <c r="BE1076" s="2" t="s">
        <v>116</v>
      </c>
      <c r="BF1076" s="2" t="s">
        <v>116</v>
      </c>
      <c r="BG1076" s="2" t="s">
        <v>116</v>
      </c>
      <c r="BH1076" s="2" t="s">
        <v>116</v>
      </c>
      <c r="BI1076" s="2" t="s">
        <v>116</v>
      </c>
      <c r="BJ1076" s="2" t="s">
        <v>116</v>
      </c>
      <c r="BK1076" s="2" t="s">
        <v>116</v>
      </c>
      <c r="BL1076" s="2" t="s">
        <v>116</v>
      </c>
      <c r="BM1076" s="2" t="s">
        <v>116</v>
      </c>
      <c r="BN1076" s="2" t="s">
        <v>116</v>
      </c>
      <c r="BO1076" s="2" t="s">
        <v>116</v>
      </c>
      <c r="BP1076" s="2">
        <v>4</v>
      </c>
      <c r="BQ1076" s="2" t="s">
        <v>116</v>
      </c>
      <c r="BR1076" s="2" t="s">
        <v>116</v>
      </c>
      <c r="BS1076" s="2" t="s">
        <v>116</v>
      </c>
      <c r="BT1076" s="2" t="s">
        <v>116</v>
      </c>
      <c r="BU1076" s="2" t="s">
        <v>116</v>
      </c>
      <c r="BV1076" s="2" t="s">
        <v>116</v>
      </c>
      <c r="BW1076" s="2" t="s">
        <v>116</v>
      </c>
      <c r="BX1076" s="2" t="s">
        <v>116</v>
      </c>
      <c r="BY1076" s="2" t="s">
        <v>116</v>
      </c>
      <c r="BZ1076" s="2" t="s">
        <v>116</v>
      </c>
      <c r="CA1076" s="2">
        <v>5</v>
      </c>
      <c r="CB1076" s="2" t="s">
        <v>116</v>
      </c>
      <c r="CC1076" s="2" t="s">
        <v>116</v>
      </c>
      <c r="CD1076" s="2" t="s">
        <v>116</v>
      </c>
      <c r="CE1076" s="2" t="s">
        <v>116</v>
      </c>
      <c r="CF1076" s="2" t="s">
        <v>116</v>
      </c>
      <c r="CG1076" s="2" t="s">
        <v>116</v>
      </c>
      <c r="CH1076" s="2" t="s">
        <v>116</v>
      </c>
      <c r="CI1076" s="2" t="s">
        <v>116</v>
      </c>
      <c r="CJ1076" s="2" t="s">
        <v>116</v>
      </c>
      <c r="CK1076" s="2" t="s">
        <v>116</v>
      </c>
      <c r="CL1076" s="2" t="s">
        <v>116</v>
      </c>
      <c r="CM1076" s="2">
        <v>15</v>
      </c>
      <c r="CN1076" s="2" t="s">
        <v>116</v>
      </c>
      <c r="CO1076" s="2" t="s">
        <v>116</v>
      </c>
      <c r="CP1076" s="2" t="s">
        <v>116</v>
      </c>
      <c r="CQ1076" s="2" t="s">
        <v>116</v>
      </c>
      <c r="CR1076" s="2" t="s">
        <v>116</v>
      </c>
      <c r="CS1076" s="2" t="s">
        <v>116</v>
      </c>
      <c r="CT1076" s="2" t="s">
        <v>116</v>
      </c>
      <c r="CU1076" s="2" t="s">
        <v>116</v>
      </c>
      <c r="CV1076" s="2" t="s">
        <v>116</v>
      </c>
      <c r="CW1076" s="2" t="s">
        <v>116</v>
      </c>
      <c r="CX1076" s="2" t="s">
        <v>116</v>
      </c>
      <c r="CY1076" s="2" t="s">
        <v>116</v>
      </c>
      <c r="CZ1076" s="2" t="s">
        <v>116</v>
      </c>
      <c r="DA1076" s="2" t="s">
        <v>116</v>
      </c>
      <c r="DB1076" s="2" t="s">
        <v>116</v>
      </c>
      <c r="DC1076" s="2">
        <v>10</v>
      </c>
      <c r="DD1076" s="2" t="s">
        <v>116</v>
      </c>
      <c r="DE1076" s="2" t="s">
        <v>116</v>
      </c>
      <c r="DF1076" s="2" t="s">
        <v>116</v>
      </c>
      <c r="DG1076" s="2" t="s">
        <v>116</v>
      </c>
      <c r="DH1076" s="2">
        <v>1</v>
      </c>
      <c r="DI1076" s="2" t="s">
        <v>116</v>
      </c>
      <c r="DJ1076" s="2" t="s">
        <v>116</v>
      </c>
      <c r="DK1076" s="2" t="s">
        <v>116</v>
      </c>
      <c r="DL1076" s="2">
        <v>1</v>
      </c>
      <c r="DM1076" s="2" t="s">
        <v>116</v>
      </c>
      <c r="DN1076" s="2">
        <v>2</v>
      </c>
      <c r="DO1076" s="2" t="s">
        <v>116</v>
      </c>
      <c r="DP1076" s="2" t="s">
        <v>116</v>
      </c>
      <c r="DQ1076" s="2">
        <v>31</v>
      </c>
      <c r="DR1076" s="2" t="s">
        <v>116</v>
      </c>
      <c r="DS1076" s="2" t="s">
        <v>116</v>
      </c>
      <c r="DT1076" s="2">
        <v>1</v>
      </c>
      <c r="DU1076" s="2" t="s">
        <v>116</v>
      </c>
      <c r="DV1076" s="2">
        <v>1</v>
      </c>
      <c r="DW1076" s="2" t="s">
        <v>116</v>
      </c>
      <c r="DX1076" s="2" t="s">
        <v>116</v>
      </c>
      <c r="DY1076" s="2" t="s">
        <v>116</v>
      </c>
      <c r="DZ1076" s="2" t="s">
        <v>116</v>
      </c>
      <c r="EA1076" s="2" t="s">
        <v>116</v>
      </c>
      <c r="EB1076" s="2">
        <v>1</v>
      </c>
      <c r="EC1076" s="2" t="s">
        <v>116</v>
      </c>
      <c r="ED1076" s="2" t="s">
        <v>116</v>
      </c>
      <c r="EE1076" s="2">
        <v>9</v>
      </c>
      <c r="EF1076" s="2" t="s">
        <v>116</v>
      </c>
      <c r="EG1076" s="2" t="s">
        <v>116</v>
      </c>
      <c r="EH1076" s="2" t="s">
        <v>116</v>
      </c>
      <c r="EI1076" s="2">
        <v>1</v>
      </c>
      <c r="EJ1076" s="2" t="s">
        <v>116</v>
      </c>
      <c r="EK1076" s="2">
        <v>1</v>
      </c>
      <c r="EL1076" s="2" t="s">
        <v>116</v>
      </c>
      <c r="EM1076" s="2">
        <v>1</v>
      </c>
      <c r="EN1076" s="2">
        <v>2</v>
      </c>
      <c r="EO1076" s="2" t="s">
        <v>116</v>
      </c>
      <c r="EP1076" s="2" t="s">
        <v>116</v>
      </c>
      <c r="EQ1076" s="2" t="s">
        <v>116</v>
      </c>
      <c r="ER1076" s="2" t="s">
        <v>116</v>
      </c>
      <c r="ES1076" s="2" t="s">
        <v>116</v>
      </c>
      <c r="ET1076" s="2">
        <v>20</v>
      </c>
      <c r="EU1076" s="2" t="s">
        <v>116</v>
      </c>
      <c r="EV1076" s="2" t="s">
        <v>116</v>
      </c>
      <c r="EW1076" s="2" t="s">
        <v>116</v>
      </c>
      <c r="EX1076" s="2" t="s">
        <v>116</v>
      </c>
      <c r="EY1076" s="2" t="s">
        <v>116</v>
      </c>
      <c r="EZ1076" s="2" t="s">
        <v>116</v>
      </c>
      <c r="FA1076" s="2" t="s">
        <v>116</v>
      </c>
      <c r="FB1076" s="2" t="s">
        <v>116</v>
      </c>
      <c r="FC1076" s="2">
        <v>5</v>
      </c>
      <c r="FD1076" s="2" t="s">
        <v>116</v>
      </c>
      <c r="FE1076" s="2" t="s">
        <v>116</v>
      </c>
      <c r="FF1076" s="2" t="s">
        <v>116</v>
      </c>
      <c r="FG1076" s="2">
        <v>4</v>
      </c>
      <c r="FH1076" s="2">
        <v>3</v>
      </c>
      <c r="FI1076" s="2" t="s">
        <v>116</v>
      </c>
      <c r="FJ1076" s="2" t="s">
        <v>116</v>
      </c>
      <c r="FK1076" s="2">
        <v>1</v>
      </c>
      <c r="FL1076" s="2" t="s">
        <v>116</v>
      </c>
      <c r="FM1076" s="2" t="s">
        <v>116</v>
      </c>
      <c r="FN1076" s="2">
        <v>6</v>
      </c>
      <c r="FO1076" s="2" t="s">
        <v>116</v>
      </c>
      <c r="FP1076" s="2" t="s">
        <v>116</v>
      </c>
      <c r="FQ1076" s="2">
        <v>26</v>
      </c>
      <c r="FR1076" s="2" t="s">
        <v>116</v>
      </c>
      <c r="FS1076" s="2" t="s">
        <v>116</v>
      </c>
      <c r="FT1076" s="2">
        <v>1</v>
      </c>
      <c r="FU1076" s="2" t="s">
        <v>116</v>
      </c>
      <c r="FV1076" s="2" t="s">
        <v>116</v>
      </c>
      <c r="FW1076" s="2" t="s">
        <v>116</v>
      </c>
      <c r="FX1076" s="2">
        <v>1</v>
      </c>
      <c r="FY1076" s="2">
        <v>19</v>
      </c>
      <c r="FZ1076" s="2" t="s">
        <v>116</v>
      </c>
      <c r="GA1076" s="2" t="s">
        <v>116</v>
      </c>
      <c r="GB1076" s="2" t="s">
        <v>116</v>
      </c>
      <c r="GC1076" s="2" t="s">
        <v>116</v>
      </c>
      <c r="GD1076" s="2" t="s">
        <v>116</v>
      </c>
      <c r="GE1076" s="2">
        <v>1</v>
      </c>
      <c r="GF1076" s="2" t="s">
        <v>116</v>
      </c>
      <c r="GG1076" s="2" t="s">
        <v>116</v>
      </c>
      <c r="GH1076" s="2" t="s">
        <v>116</v>
      </c>
      <c r="GI1076" s="2" t="s">
        <v>116</v>
      </c>
      <c r="GJ1076" s="2">
        <v>58</v>
      </c>
      <c r="GK1076" s="2">
        <v>2</v>
      </c>
      <c r="GL1076" s="2" t="s">
        <v>116</v>
      </c>
      <c r="GM1076" s="2" t="s">
        <v>116</v>
      </c>
      <c r="GN1076" s="2" t="s">
        <v>116</v>
      </c>
      <c r="GO1076" s="2" t="s">
        <v>116</v>
      </c>
      <c r="GP1076" s="2" t="s">
        <v>116</v>
      </c>
      <c r="GQ1076" s="2">
        <v>27</v>
      </c>
      <c r="GR1076" s="2" t="s">
        <v>116</v>
      </c>
      <c r="GS1076" s="2" t="s">
        <v>116</v>
      </c>
      <c r="GT1076" s="2">
        <v>1</v>
      </c>
      <c r="GU1076" s="2" t="s">
        <v>116</v>
      </c>
      <c r="GV1076" s="2" t="s">
        <v>116</v>
      </c>
      <c r="GW1076" s="2">
        <v>3</v>
      </c>
      <c r="GX1076" s="2">
        <v>19</v>
      </c>
      <c r="GY1076" s="2" t="s">
        <v>116</v>
      </c>
      <c r="GZ1076" s="2">
        <v>85</v>
      </c>
      <c r="HA1076" s="2" t="s">
        <v>116</v>
      </c>
      <c r="HB1076" s="2" t="s">
        <v>116</v>
      </c>
      <c r="HC1076" s="2" t="s">
        <v>116</v>
      </c>
      <c r="HD1076" s="2" t="s">
        <v>116</v>
      </c>
      <c r="HE1076" s="2" t="s">
        <v>116</v>
      </c>
      <c r="HF1076" s="2">
        <v>60</v>
      </c>
      <c r="HG1076" s="2" t="s">
        <v>116</v>
      </c>
      <c r="HH1076" s="2">
        <v>2</v>
      </c>
      <c r="HI1076" s="2" t="s">
        <v>116</v>
      </c>
      <c r="HJ1076" s="2" t="s">
        <v>116</v>
      </c>
      <c r="HK1076" s="2">
        <v>2</v>
      </c>
      <c r="HL1076" s="2">
        <v>1</v>
      </c>
      <c r="HM1076" s="2">
        <v>140</v>
      </c>
      <c r="HN1076" s="2" t="s">
        <v>116</v>
      </c>
      <c r="HO1076" s="2">
        <v>1</v>
      </c>
      <c r="HP1076" s="2" t="s">
        <v>116</v>
      </c>
      <c r="HQ1076" s="2">
        <v>3</v>
      </c>
      <c r="HR1076" s="2" t="s">
        <v>116</v>
      </c>
      <c r="HS1076" s="2">
        <v>66</v>
      </c>
      <c r="HT1076" s="2" t="s">
        <v>116</v>
      </c>
      <c r="HU1076" s="2" t="s">
        <v>116</v>
      </c>
      <c r="HV1076" s="2">
        <v>2</v>
      </c>
      <c r="HW1076" s="2">
        <v>1</v>
      </c>
      <c r="HX1076" s="2">
        <v>1</v>
      </c>
      <c r="HY1076" s="2" t="s">
        <v>116</v>
      </c>
      <c r="HZ1076" s="2">
        <v>40</v>
      </c>
      <c r="IA1076" s="2" t="s">
        <v>116</v>
      </c>
      <c r="IB1076" s="2" t="s">
        <v>116</v>
      </c>
      <c r="IC1076" s="2">
        <v>106</v>
      </c>
      <c r="ID1076" s="2" t="s">
        <v>116</v>
      </c>
      <c r="IE1076" s="2" t="s">
        <v>116</v>
      </c>
      <c r="IF1076" s="2">
        <v>1</v>
      </c>
      <c r="IG1076" s="2">
        <v>1</v>
      </c>
      <c r="IH1076" s="2">
        <v>56</v>
      </c>
      <c r="II1076" s="2">
        <v>2</v>
      </c>
      <c r="IJ1076" s="2" t="s">
        <v>116</v>
      </c>
      <c r="IK1076" s="2" t="s">
        <v>116</v>
      </c>
      <c r="IL1076" s="2" t="s">
        <v>116</v>
      </c>
      <c r="IM1076" s="2">
        <v>2</v>
      </c>
      <c r="IN1076" s="2" t="s">
        <v>116</v>
      </c>
      <c r="IO1076" s="2">
        <v>1</v>
      </c>
      <c r="IP1076" s="2">
        <v>138</v>
      </c>
      <c r="IQ1076" s="2" t="s">
        <v>116</v>
      </c>
      <c r="IR1076" s="2" t="s">
        <v>116</v>
      </c>
      <c r="IS1076" s="2" t="s">
        <v>116</v>
      </c>
      <c r="IT1076" s="2" t="s">
        <v>116</v>
      </c>
      <c r="IU1076" s="2">
        <v>27</v>
      </c>
      <c r="IV1076" s="2">
        <v>2</v>
      </c>
      <c r="IW1076" s="2" t="s">
        <v>116</v>
      </c>
      <c r="IX1076" s="2" t="s">
        <v>116</v>
      </c>
      <c r="IY1076" s="2" t="s">
        <v>116</v>
      </c>
      <c r="IZ1076" s="2" t="s">
        <v>116</v>
      </c>
      <c r="JA1076" s="2">
        <v>35</v>
      </c>
      <c r="JB1076" s="2" t="s">
        <v>116</v>
      </c>
      <c r="JC1076" s="2">
        <v>113</v>
      </c>
      <c r="JD1076" s="2" t="s">
        <v>116</v>
      </c>
      <c r="JE1076" s="2" t="s">
        <v>116</v>
      </c>
      <c r="JF1076" s="2" t="s">
        <v>116</v>
      </c>
      <c r="JG1076" s="2">
        <v>48</v>
      </c>
      <c r="JH1076" s="2">
        <v>1</v>
      </c>
      <c r="JI1076" s="2" t="s">
        <v>116</v>
      </c>
      <c r="JJ1076" s="2">
        <v>1</v>
      </c>
      <c r="JK1076" s="2">
        <v>2</v>
      </c>
      <c r="JL1076" s="2" t="s">
        <v>116</v>
      </c>
      <c r="JM1076" s="2">
        <v>129</v>
      </c>
      <c r="JN1076" s="2" t="s">
        <v>116</v>
      </c>
      <c r="JO1076" s="2" t="s">
        <v>116</v>
      </c>
      <c r="JP1076" s="2" t="s">
        <v>116</v>
      </c>
      <c r="JQ1076" s="2">
        <v>1</v>
      </c>
      <c r="JR1076" s="2">
        <v>54</v>
      </c>
      <c r="JS1076" s="2" t="s">
        <v>116</v>
      </c>
      <c r="JT1076" s="2">
        <v>1</v>
      </c>
      <c r="JU1076" s="2" t="s">
        <v>116</v>
      </c>
      <c r="JV1076" s="2">
        <v>2</v>
      </c>
      <c r="JW1076" s="2">
        <v>38</v>
      </c>
      <c r="JX1076" s="2" t="s">
        <v>116</v>
      </c>
      <c r="JY1076" s="2">
        <v>106</v>
      </c>
      <c r="JZ1076" s="2" t="s">
        <v>116</v>
      </c>
      <c r="KA1076" s="2" t="s">
        <v>116</v>
      </c>
      <c r="KB1076" s="2" t="s">
        <v>116</v>
      </c>
      <c r="KC1076" s="2">
        <v>25</v>
      </c>
      <c r="KD1076" s="2">
        <v>2</v>
      </c>
      <c r="KE1076" s="2" t="s">
        <v>116</v>
      </c>
      <c r="KF1076" s="2" t="s">
        <v>116</v>
      </c>
      <c r="KG1076" s="2" t="s">
        <v>116</v>
      </c>
      <c r="KH1076" s="2">
        <v>98</v>
      </c>
      <c r="KI1076" s="2" t="s">
        <v>116</v>
      </c>
      <c r="KJ1076" s="2" t="s">
        <v>116</v>
      </c>
      <c r="KK1076" s="2" t="s">
        <v>116</v>
      </c>
      <c r="KL1076" s="2">
        <v>2</v>
      </c>
      <c r="KM1076" s="2">
        <v>33</v>
      </c>
      <c r="KN1076" s="2">
        <v>1</v>
      </c>
      <c r="KO1076" s="2" t="s">
        <v>116</v>
      </c>
      <c r="KP1076" s="2">
        <v>3</v>
      </c>
      <c r="KQ1076" s="2">
        <v>43</v>
      </c>
      <c r="KR1076" s="2" t="s">
        <v>116</v>
      </c>
      <c r="KS1076" s="2">
        <v>101</v>
      </c>
      <c r="KT1076" s="2" t="s">
        <v>116</v>
      </c>
      <c r="KU1076" s="2" t="s">
        <v>116</v>
      </c>
      <c r="KV1076" s="2" t="s">
        <v>116</v>
      </c>
      <c r="KW1076" s="2" t="s">
        <v>116</v>
      </c>
      <c r="KX1076" s="2" t="s">
        <v>116</v>
      </c>
      <c r="KY1076" s="2">
        <v>24</v>
      </c>
      <c r="KZ1076" s="2" t="s">
        <v>116</v>
      </c>
      <c r="LA1076" s="2" t="s">
        <v>116</v>
      </c>
      <c r="LB1076" s="2">
        <v>1</v>
      </c>
      <c r="LC1076" s="2">
        <v>1</v>
      </c>
      <c r="LD1076" s="2" t="s">
        <v>116</v>
      </c>
      <c r="LE1076" s="2">
        <v>1</v>
      </c>
      <c r="LF1076" s="2" t="s">
        <v>116</v>
      </c>
      <c r="LG1076" s="2">
        <v>98</v>
      </c>
      <c r="LH1076" s="2" t="s">
        <v>116</v>
      </c>
      <c r="LI1076" s="2">
        <v>1</v>
      </c>
      <c r="LJ1076" s="2" t="s">
        <v>116</v>
      </c>
      <c r="LK1076" s="2">
        <v>1</v>
      </c>
      <c r="LL1076" s="2">
        <v>1</v>
      </c>
      <c r="LM1076" s="2">
        <v>19</v>
      </c>
      <c r="LN1076" s="2" t="s">
        <v>116</v>
      </c>
      <c r="LO1076" s="2" t="s">
        <v>116</v>
      </c>
      <c r="LP1076" s="2">
        <v>2</v>
      </c>
      <c r="LQ1076" s="2" t="s">
        <v>116</v>
      </c>
      <c r="LR1076" s="2" t="s">
        <v>116</v>
      </c>
      <c r="LS1076" s="2" t="s">
        <v>116</v>
      </c>
      <c r="LT1076" s="2" t="s">
        <v>116</v>
      </c>
      <c r="LU1076" s="2">
        <v>116</v>
      </c>
      <c r="LV1076" s="2" t="s">
        <v>116</v>
      </c>
      <c r="LW1076" s="2" t="s">
        <v>116</v>
      </c>
      <c r="LX1076" s="2" t="s">
        <v>116</v>
      </c>
      <c r="LY1076" s="2" t="s">
        <v>116</v>
      </c>
      <c r="LZ1076" s="2" t="s">
        <v>116</v>
      </c>
      <c r="MA1076" s="2" t="s">
        <v>116</v>
      </c>
      <c r="MB1076" s="2">
        <v>37</v>
      </c>
      <c r="MC1076" s="2" t="s">
        <v>116</v>
      </c>
      <c r="MD1076" s="2">
        <v>1</v>
      </c>
      <c r="ME1076" s="2">
        <v>6</v>
      </c>
      <c r="MF1076" s="2" t="s">
        <v>116</v>
      </c>
      <c r="MG1076" s="2" t="s">
        <v>116</v>
      </c>
      <c r="MH1076" s="2">
        <v>3</v>
      </c>
      <c r="MI1076" s="2">
        <v>44</v>
      </c>
      <c r="MJ1076" s="2" t="s">
        <v>116</v>
      </c>
      <c r="MK1076" s="2" t="s">
        <v>116</v>
      </c>
      <c r="ML1076" s="2" t="s">
        <v>116</v>
      </c>
      <c r="MM1076" s="2">
        <v>1</v>
      </c>
      <c r="MN1076" s="2" t="s">
        <v>116</v>
      </c>
      <c r="MO1076" s="2" t="s">
        <v>116</v>
      </c>
      <c r="MP1076" s="2" t="s">
        <v>116</v>
      </c>
      <c r="MQ1076" s="2">
        <v>31</v>
      </c>
      <c r="MR1076" s="2" t="s">
        <v>116</v>
      </c>
      <c r="MS1076" s="2" t="s">
        <v>116</v>
      </c>
      <c r="MT1076" s="2">
        <v>2</v>
      </c>
      <c r="MU1076" s="2" t="s">
        <v>116</v>
      </c>
      <c r="MV1076" s="2" t="s">
        <v>116</v>
      </c>
      <c r="MW1076" s="2" t="s">
        <v>116</v>
      </c>
      <c r="MX1076" s="2" t="s">
        <v>116</v>
      </c>
      <c r="MY1076" s="2">
        <v>40</v>
      </c>
      <c r="MZ1076" s="2" t="s">
        <v>116</v>
      </c>
      <c r="NA1076" s="2" t="s">
        <v>116</v>
      </c>
      <c r="NB1076" s="2" t="s">
        <v>116</v>
      </c>
      <c r="NC1076" s="2" t="s">
        <v>116</v>
      </c>
      <c r="ND1076" s="2" t="s">
        <v>116</v>
      </c>
      <c r="NE1076" s="2">
        <v>1</v>
      </c>
      <c r="NF1076" s="2" t="s">
        <v>116</v>
      </c>
      <c r="NG1076" s="2">
        <v>8</v>
      </c>
      <c r="NH1076" s="2" t="s">
        <v>116</v>
      </c>
      <c r="NI1076" s="2" t="s">
        <v>116</v>
      </c>
      <c r="NJ1076" s="2" t="s">
        <v>116</v>
      </c>
      <c r="NK1076" s="2" t="s">
        <v>116</v>
      </c>
      <c r="NL1076" s="2" t="s">
        <v>116</v>
      </c>
      <c r="NM1076" s="2" t="s">
        <v>116</v>
      </c>
      <c r="NN1076" s="2">
        <v>46</v>
      </c>
      <c r="NO1076" s="2" t="s">
        <v>116</v>
      </c>
      <c r="NP1076" s="2" t="s">
        <v>116</v>
      </c>
      <c r="NQ1076" s="2" t="s">
        <v>116</v>
      </c>
      <c r="NR1076" s="2" t="s">
        <v>116</v>
      </c>
      <c r="NS1076" s="2" t="s">
        <v>116</v>
      </c>
      <c r="NT1076" s="2">
        <v>7</v>
      </c>
      <c r="NU1076" s="2" t="s">
        <v>116</v>
      </c>
      <c r="NV1076" s="2" t="s">
        <v>116</v>
      </c>
      <c r="NW1076" s="2" t="s">
        <v>116</v>
      </c>
      <c r="NX1076" s="2" t="s">
        <v>116</v>
      </c>
      <c r="NY1076" s="2">
        <v>1</v>
      </c>
      <c r="NZ1076" s="2" t="s">
        <v>116</v>
      </c>
      <c r="OA1076" s="2" t="s">
        <v>116</v>
      </c>
      <c r="OB1076" s="2">
        <v>29</v>
      </c>
      <c r="OC1076" s="2" t="s">
        <v>116</v>
      </c>
      <c r="OD1076" s="2">
        <v>1</v>
      </c>
      <c r="OE1076" s="2" t="s">
        <v>116</v>
      </c>
      <c r="OF1076" s="2">
        <v>7</v>
      </c>
      <c r="OG1076" s="2" t="s">
        <v>116</v>
      </c>
      <c r="OH1076" s="2" t="s">
        <v>116</v>
      </c>
      <c r="OI1076" s="2" t="s">
        <v>116</v>
      </c>
      <c r="OJ1076" s="2" t="s">
        <v>116</v>
      </c>
      <c r="OK1076" s="2">
        <v>1</v>
      </c>
      <c r="OL1076" s="2" t="s">
        <v>116</v>
      </c>
      <c r="OM1076" s="2">
        <v>14</v>
      </c>
      <c r="ON1076" s="2" t="s">
        <v>116</v>
      </c>
      <c r="OO1076" s="2" t="s">
        <v>116</v>
      </c>
      <c r="OP1076" s="2">
        <v>7</v>
      </c>
      <c r="OQ1076" s="2" t="s">
        <v>116</v>
      </c>
      <c r="OR1076" s="2" t="s">
        <v>116</v>
      </c>
      <c r="OS1076" s="2">
        <v>19</v>
      </c>
      <c r="OT1076" s="2" t="s">
        <v>116</v>
      </c>
      <c r="OU1076" s="2" t="s">
        <v>116</v>
      </c>
      <c r="OV1076" s="2" t="s">
        <v>116</v>
      </c>
      <c r="OW1076" s="2">
        <v>3</v>
      </c>
      <c r="OX1076" s="2" t="s">
        <v>116</v>
      </c>
      <c r="OY1076" s="2" t="s">
        <v>116</v>
      </c>
      <c r="OZ1076" s="2" t="s">
        <v>116</v>
      </c>
      <c r="PA1076" s="2">
        <v>7</v>
      </c>
      <c r="PB1076" s="2" t="s">
        <v>116</v>
      </c>
      <c r="PC1076" s="2">
        <v>2</v>
      </c>
      <c r="PD1076" s="2">
        <v>1</v>
      </c>
      <c r="PE1076" s="2">
        <v>3</v>
      </c>
      <c r="PF1076" s="2">
        <v>16</v>
      </c>
      <c r="PG1076" s="2" t="s">
        <v>116</v>
      </c>
      <c r="PH1076" s="2" t="s">
        <v>116</v>
      </c>
      <c r="PI1076" s="2">
        <v>1</v>
      </c>
      <c r="PJ1076" s="2" t="s">
        <v>116</v>
      </c>
      <c r="PK1076" s="2" t="s">
        <v>116</v>
      </c>
      <c r="PL1076" s="2" t="s">
        <v>116</v>
      </c>
      <c r="PM1076" s="2">
        <v>5</v>
      </c>
      <c r="PN1076" s="2">
        <v>1</v>
      </c>
      <c r="PO1076" s="2" t="s">
        <v>116</v>
      </c>
      <c r="PP1076" s="2">
        <v>6</v>
      </c>
      <c r="PQ1076" s="2" t="s">
        <v>116</v>
      </c>
      <c r="PR1076" s="2">
        <v>1</v>
      </c>
      <c r="PS1076" s="2" t="s">
        <v>116</v>
      </c>
      <c r="PT1076" s="2" t="s">
        <v>116</v>
      </c>
      <c r="PU1076" s="2">
        <v>3</v>
      </c>
      <c r="PV1076" s="2" t="s">
        <v>116</v>
      </c>
      <c r="PW1076" s="2">
        <v>1</v>
      </c>
      <c r="PX1076" s="2" t="s">
        <v>116</v>
      </c>
      <c r="PY1076" s="2" t="s">
        <v>116</v>
      </c>
      <c r="PZ1076" s="2" t="s">
        <v>116</v>
      </c>
      <c r="QA1076" s="2" t="s">
        <v>116</v>
      </c>
      <c r="QB1076" s="2" t="s">
        <v>116</v>
      </c>
      <c r="QC1076" s="2" t="s">
        <v>116</v>
      </c>
      <c r="QD1076" s="2">
        <v>1</v>
      </c>
      <c r="QE1076" s="2" t="s">
        <v>116</v>
      </c>
      <c r="QF1076" s="2" t="s">
        <v>116</v>
      </c>
      <c r="QG1076" s="2" t="s">
        <v>116</v>
      </c>
      <c r="QH1076" s="2" t="s">
        <v>116</v>
      </c>
      <c r="QI1076" s="2" t="s">
        <v>116</v>
      </c>
      <c r="QJ1076" s="2" t="s">
        <v>116</v>
      </c>
    </row>
    <row r="1078" spans="14:452" x14ac:dyDescent="0.2">
      <c r="N1078" s="2" t="s">
        <v>116</v>
      </c>
      <c r="O1078" s="2" t="s">
        <v>116</v>
      </c>
      <c r="P1078" s="2" t="s">
        <v>116</v>
      </c>
      <c r="Q1078" s="2" t="s">
        <v>116</v>
      </c>
      <c r="R1078" s="2" t="s">
        <v>116</v>
      </c>
      <c r="S1078" s="2" t="s">
        <v>116</v>
      </c>
      <c r="T1078" s="2" t="s">
        <v>116</v>
      </c>
      <c r="U1078" s="2">
        <v>1</v>
      </c>
      <c r="V1078" s="2" t="s">
        <v>116</v>
      </c>
      <c r="W1078" s="2" t="s">
        <v>116</v>
      </c>
      <c r="X1078" s="2" t="s">
        <v>116</v>
      </c>
      <c r="Y1078" s="2" t="s">
        <v>116</v>
      </c>
      <c r="Z1078" s="2" t="s">
        <v>116</v>
      </c>
      <c r="AA1078" s="2" t="s">
        <v>116</v>
      </c>
      <c r="AB1078" s="2">
        <v>2</v>
      </c>
      <c r="AC1078" s="2" t="s">
        <v>116</v>
      </c>
      <c r="AD1078" s="2" t="s">
        <v>116</v>
      </c>
      <c r="AE1078" s="2" t="s">
        <v>116</v>
      </c>
      <c r="AF1078" s="2">
        <v>1</v>
      </c>
      <c r="AG1078" s="2" t="s">
        <v>116</v>
      </c>
      <c r="AH1078" s="2" t="s">
        <v>116</v>
      </c>
      <c r="AI1078" s="2">
        <v>2</v>
      </c>
      <c r="AJ1078" s="2" t="s">
        <v>116</v>
      </c>
      <c r="AK1078" s="2">
        <v>10</v>
      </c>
      <c r="AL1078" s="2" t="s">
        <v>116</v>
      </c>
      <c r="AM1078" s="2" t="s">
        <v>116</v>
      </c>
      <c r="AN1078" s="2">
        <v>1</v>
      </c>
      <c r="AO1078" s="2" t="s">
        <v>116</v>
      </c>
      <c r="AP1078" s="2" t="s">
        <v>116</v>
      </c>
      <c r="AQ1078" s="2" t="s">
        <v>116</v>
      </c>
      <c r="AR1078" s="2">
        <v>1</v>
      </c>
      <c r="AS1078" s="2" t="s">
        <v>116</v>
      </c>
      <c r="AT1078" s="2" t="s">
        <v>116</v>
      </c>
      <c r="AU1078" s="2" t="s">
        <v>116</v>
      </c>
      <c r="AV1078" s="2" t="s">
        <v>116</v>
      </c>
      <c r="AW1078" s="2" t="s">
        <v>116</v>
      </c>
      <c r="AX1078" s="2" t="s">
        <v>116</v>
      </c>
      <c r="AY1078" s="2">
        <v>1</v>
      </c>
      <c r="AZ1078" s="2">
        <v>1</v>
      </c>
      <c r="BA1078" s="2" t="s">
        <v>116</v>
      </c>
      <c r="BB1078" s="2" t="s">
        <v>116</v>
      </c>
      <c r="BC1078" s="2">
        <v>10</v>
      </c>
      <c r="BD1078" s="2" t="s">
        <v>116</v>
      </c>
      <c r="BE1078" s="2">
        <v>2</v>
      </c>
      <c r="BF1078" s="2">
        <v>4</v>
      </c>
      <c r="BG1078" s="2" t="s">
        <v>116</v>
      </c>
      <c r="BH1078" s="2" t="s">
        <v>116</v>
      </c>
      <c r="BI1078" s="2" t="s">
        <v>116</v>
      </c>
      <c r="BJ1078" s="2" t="s">
        <v>116</v>
      </c>
      <c r="BK1078" s="2" t="s">
        <v>116</v>
      </c>
      <c r="BL1078" s="2">
        <v>1</v>
      </c>
      <c r="BM1078" s="2">
        <v>3</v>
      </c>
      <c r="BN1078" s="2" t="s">
        <v>116</v>
      </c>
      <c r="BO1078" s="2" t="s">
        <v>116</v>
      </c>
      <c r="BP1078" s="2">
        <v>1</v>
      </c>
      <c r="BQ1078" s="2" t="s">
        <v>116</v>
      </c>
      <c r="BR1078" s="2" t="s">
        <v>116</v>
      </c>
      <c r="BS1078" s="2" t="s">
        <v>116</v>
      </c>
      <c r="BT1078" s="2">
        <v>10</v>
      </c>
      <c r="BU1078" s="2">
        <v>2</v>
      </c>
      <c r="BV1078" s="2" t="s">
        <v>116</v>
      </c>
      <c r="BW1078" s="2" t="s">
        <v>116</v>
      </c>
      <c r="BX1078" s="2">
        <v>3</v>
      </c>
      <c r="BY1078" s="2" t="s">
        <v>116</v>
      </c>
      <c r="BZ1078" s="2" t="s">
        <v>116</v>
      </c>
      <c r="CA1078" s="2">
        <v>1</v>
      </c>
      <c r="CB1078" s="2" t="s">
        <v>116</v>
      </c>
      <c r="CC1078" s="2" t="s">
        <v>116</v>
      </c>
      <c r="CD1078" s="2">
        <v>4</v>
      </c>
      <c r="CE1078" s="2">
        <v>1</v>
      </c>
      <c r="CF1078" s="2" t="s">
        <v>116</v>
      </c>
      <c r="CG1078" s="2" t="s">
        <v>116</v>
      </c>
      <c r="CH1078" s="2">
        <v>4</v>
      </c>
      <c r="CI1078" s="2" t="s">
        <v>116</v>
      </c>
      <c r="CJ1078" s="2" t="s">
        <v>116</v>
      </c>
      <c r="CK1078" s="2">
        <v>3</v>
      </c>
      <c r="CL1078" s="2" t="s">
        <v>116</v>
      </c>
      <c r="CM1078" s="2">
        <v>21</v>
      </c>
      <c r="CN1078" s="2" t="s">
        <v>116</v>
      </c>
      <c r="CO1078" s="2" t="s">
        <v>116</v>
      </c>
      <c r="CP1078" s="2" t="s">
        <v>116</v>
      </c>
      <c r="CQ1078" s="2" t="s">
        <v>116</v>
      </c>
      <c r="CR1078" s="2" t="s">
        <v>116</v>
      </c>
      <c r="CS1078" s="2">
        <v>9</v>
      </c>
      <c r="CT1078" s="2" t="s">
        <v>116</v>
      </c>
      <c r="CU1078" s="2" t="s">
        <v>116</v>
      </c>
      <c r="CV1078" s="2" t="s">
        <v>116</v>
      </c>
      <c r="CW1078" s="2">
        <v>1</v>
      </c>
      <c r="CX1078" s="2" t="s">
        <v>116</v>
      </c>
      <c r="CY1078" s="2" t="s">
        <v>116</v>
      </c>
      <c r="CZ1078" s="2">
        <v>1</v>
      </c>
      <c r="DA1078" s="2">
        <v>1</v>
      </c>
      <c r="DB1078" s="2" t="s">
        <v>116</v>
      </c>
      <c r="DC1078" s="2">
        <v>15</v>
      </c>
      <c r="DD1078" s="2" t="s">
        <v>116</v>
      </c>
      <c r="DE1078" s="2">
        <v>2</v>
      </c>
      <c r="DF1078" s="2">
        <v>1</v>
      </c>
      <c r="DG1078" s="2" t="s">
        <v>116</v>
      </c>
      <c r="DH1078" s="2">
        <v>1</v>
      </c>
      <c r="DI1078" s="2" t="s">
        <v>116</v>
      </c>
      <c r="DJ1078" s="2" t="s">
        <v>116</v>
      </c>
      <c r="DK1078" s="2" t="s">
        <v>116</v>
      </c>
      <c r="DL1078" s="2">
        <v>2</v>
      </c>
      <c r="DM1078" s="2" t="s">
        <v>116</v>
      </c>
      <c r="DN1078" s="2">
        <v>10</v>
      </c>
      <c r="DO1078" s="2" t="s">
        <v>116</v>
      </c>
      <c r="DP1078" s="2" t="s">
        <v>116</v>
      </c>
      <c r="DQ1078" s="2">
        <v>21</v>
      </c>
      <c r="DR1078" s="2" t="s">
        <v>116</v>
      </c>
      <c r="DS1078" s="2" t="s">
        <v>116</v>
      </c>
      <c r="DT1078" s="2" t="s">
        <v>116</v>
      </c>
      <c r="DU1078" s="2" t="s">
        <v>116</v>
      </c>
      <c r="DV1078" s="2">
        <v>1</v>
      </c>
      <c r="DW1078" s="2" t="s">
        <v>116</v>
      </c>
      <c r="DX1078" s="2" t="s">
        <v>116</v>
      </c>
      <c r="DY1078" s="2" t="s">
        <v>116</v>
      </c>
      <c r="DZ1078" s="2" t="s">
        <v>116</v>
      </c>
      <c r="EA1078" s="2" t="s">
        <v>116</v>
      </c>
      <c r="EB1078" s="2">
        <v>4</v>
      </c>
      <c r="EC1078" s="2">
        <v>5</v>
      </c>
      <c r="ED1078" s="2" t="s">
        <v>116</v>
      </c>
      <c r="EE1078" s="2">
        <v>18</v>
      </c>
      <c r="EF1078" s="2" t="s">
        <v>116</v>
      </c>
      <c r="EG1078" s="2" t="s">
        <v>116</v>
      </c>
      <c r="EH1078" s="2" t="s">
        <v>116</v>
      </c>
      <c r="EI1078" s="2">
        <v>4</v>
      </c>
      <c r="EJ1078" s="2" t="s">
        <v>116</v>
      </c>
      <c r="EK1078" s="2">
        <v>1</v>
      </c>
      <c r="EL1078" s="2" t="s">
        <v>116</v>
      </c>
      <c r="EM1078" s="2" t="s">
        <v>116</v>
      </c>
      <c r="EN1078" s="2">
        <v>3</v>
      </c>
      <c r="EO1078" s="2" t="s">
        <v>116</v>
      </c>
      <c r="EP1078" s="2" t="s">
        <v>116</v>
      </c>
      <c r="EQ1078" s="2" t="s">
        <v>116</v>
      </c>
      <c r="ER1078" s="2" t="s">
        <v>116</v>
      </c>
      <c r="ES1078" s="2" t="s">
        <v>116</v>
      </c>
      <c r="ET1078" s="2">
        <v>44</v>
      </c>
      <c r="EU1078" s="2" t="s">
        <v>116</v>
      </c>
      <c r="EV1078" s="2" t="s">
        <v>116</v>
      </c>
      <c r="EW1078" s="2">
        <v>4</v>
      </c>
      <c r="EX1078" s="2">
        <v>2</v>
      </c>
      <c r="EY1078" s="2" t="s">
        <v>116</v>
      </c>
      <c r="EZ1078" s="2">
        <v>2</v>
      </c>
      <c r="FA1078" s="2" t="s">
        <v>116</v>
      </c>
      <c r="FB1078" s="2" t="s">
        <v>116</v>
      </c>
      <c r="FC1078" s="2">
        <v>15</v>
      </c>
      <c r="FD1078" s="2" t="s">
        <v>116</v>
      </c>
      <c r="FE1078" s="2" t="s">
        <v>116</v>
      </c>
      <c r="FF1078" s="2" t="s">
        <v>116</v>
      </c>
      <c r="FG1078" s="2">
        <v>2</v>
      </c>
      <c r="FH1078" s="2">
        <v>1</v>
      </c>
      <c r="FI1078" s="2" t="s">
        <v>116</v>
      </c>
      <c r="FJ1078" s="2" t="s">
        <v>116</v>
      </c>
      <c r="FK1078" s="2">
        <v>2</v>
      </c>
      <c r="FL1078" s="2" t="s">
        <v>116</v>
      </c>
      <c r="FM1078" s="2" t="s">
        <v>116</v>
      </c>
      <c r="FN1078" s="2">
        <v>19</v>
      </c>
      <c r="FO1078" s="2" t="s">
        <v>116</v>
      </c>
      <c r="FP1078" s="2" t="s">
        <v>116</v>
      </c>
      <c r="FQ1078" s="2">
        <v>24</v>
      </c>
      <c r="FR1078" s="2" t="s">
        <v>116</v>
      </c>
      <c r="FS1078" s="2" t="s">
        <v>116</v>
      </c>
      <c r="FT1078" s="2" t="s">
        <v>116</v>
      </c>
      <c r="FU1078" s="2">
        <v>1</v>
      </c>
      <c r="FV1078" s="2" t="s">
        <v>116</v>
      </c>
      <c r="FW1078" s="2">
        <v>1</v>
      </c>
      <c r="FX1078" s="2">
        <v>3</v>
      </c>
      <c r="FY1078" s="2">
        <v>12</v>
      </c>
      <c r="FZ1078" s="2">
        <v>1</v>
      </c>
      <c r="GA1078" s="2" t="s">
        <v>116</v>
      </c>
      <c r="GB1078" s="2">
        <v>2</v>
      </c>
      <c r="GC1078" s="2" t="s">
        <v>116</v>
      </c>
      <c r="GD1078" s="2" t="s">
        <v>116</v>
      </c>
      <c r="GE1078" s="2" t="s">
        <v>116</v>
      </c>
      <c r="GF1078" s="2" t="s">
        <v>116</v>
      </c>
      <c r="GG1078" s="2" t="s">
        <v>116</v>
      </c>
      <c r="GH1078" s="2" t="s">
        <v>116</v>
      </c>
      <c r="GI1078" s="2" t="s">
        <v>116</v>
      </c>
      <c r="GJ1078" s="2">
        <v>37</v>
      </c>
      <c r="GK1078" s="2">
        <v>1</v>
      </c>
      <c r="GL1078" s="2" t="s">
        <v>116</v>
      </c>
      <c r="GM1078" s="2">
        <v>1</v>
      </c>
      <c r="GN1078" s="2" t="s">
        <v>116</v>
      </c>
      <c r="GO1078" s="2" t="s">
        <v>116</v>
      </c>
      <c r="GP1078" s="2" t="s">
        <v>116</v>
      </c>
      <c r="GQ1078" s="2">
        <v>7</v>
      </c>
      <c r="GR1078" s="2" t="s">
        <v>116</v>
      </c>
      <c r="GS1078" s="2" t="s">
        <v>116</v>
      </c>
      <c r="GT1078" s="2" t="s">
        <v>116</v>
      </c>
      <c r="GU1078" s="2">
        <v>2</v>
      </c>
      <c r="GV1078" s="2" t="s">
        <v>116</v>
      </c>
      <c r="GW1078" s="2" t="s">
        <v>116</v>
      </c>
      <c r="GX1078" s="2">
        <v>5</v>
      </c>
      <c r="GY1078" s="2">
        <v>1</v>
      </c>
      <c r="GZ1078" s="2">
        <v>12</v>
      </c>
      <c r="HA1078" s="2" t="s">
        <v>116</v>
      </c>
      <c r="HB1078" s="2" t="s">
        <v>116</v>
      </c>
      <c r="HC1078" s="2" t="s">
        <v>116</v>
      </c>
      <c r="HD1078" s="2" t="s">
        <v>116</v>
      </c>
      <c r="HE1078" s="2">
        <v>1</v>
      </c>
      <c r="HF1078" s="2">
        <v>9</v>
      </c>
      <c r="HG1078" s="2" t="s">
        <v>116</v>
      </c>
      <c r="HH1078" s="2" t="s">
        <v>116</v>
      </c>
      <c r="HI1078" s="2" t="s">
        <v>116</v>
      </c>
      <c r="HJ1078" s="2" t="s">
        <v>116</v>
      </c>
      <c r="HK1078" s="2" t="s">
        <v>116</v>
      </c>
      <c r="HL1078" s="2" t="s">
        <v>116</v>
      </c>
      <c r="HM1078" s="2">
        <v>20</v>
      </c>
      <c r="HN1078" s="2" t="s">
        <v>116</v>
      </c>
      <c r="HO1078" s="2" t="s">
        <v>116</v>
      </c>
      <c r="HP1078" s="2" t="s">
        <v>116</v>
      </c>
      <c r="HQ1078" s="2" t="s">
        <v>116</v>
      </c>
      <c r="HR1078" s="2" t="s">
        <v>116</v>
      </c>
      <c r="HS1078" s="2">
        <v>4</v>
      </c>
      <c r="HT1078" s="2" t="s">
        <v>116</v>
      </c>
      <c r="HU1078" s="2" t="s">
        <v>116</v>
      </c>
      <c r="HV1078" s="2" t="s">
        <v>116</v>
      </c>
      <c r="HW1078" s="2" t="s">
        <v>116</v>
      </c>
      <c r="HX1078" s="2" t="s">
        <v>116</v>
      </c>
      <c r="HY1078" s="2" t="s">
        <v>116</v>
      </c>
      <c r="HZ1078" s="2">
        <v>6</v>
      </c>
      <c r="IA1078" s="2" t="s">
        <v>116</v>
      </c>
      <c r="IB1078" s="2" t="s">
        <v>116</v>
      </c>
      <c r="IC1078" s="2">
        <v>4</v>
      </c>
      <c r="ID1078" s="2" t="s">
        <v>116</v>
      </c>
      <c r="IE1078" s="2" t="s">
        <v>116</v>
      </c>
      <c r="IF1078" s="2" t="s">
        <v>116</v>
      </c>
      <c r="IG1078" s="2" t="s">
        <v>116</v>
      </c>
      <c r="IH1078" s="2">
        <v>2</v>
      </c>
      <c r="II1078" s="2" t="s">
        <v>116</v>
      </c>
      <c r="IJ1078" s="2" t="s">
        <v>116</v>
      </c>
      <c r="IK1078" s="2" t="s">
        <v>116</v>
      </c>
      <c r="IL1078" s="2" t="s">
        <v>116</v>
      </c>
      <c r="IM1078" s="2" t="s">
        <v>116</v>
      </c>
      <c r="IN1078" s="2" t="s">
        <v>116</v>
      </c>
      <c r="IO1078" s="2" t="s">
        <v>116</v>
      </c>
      <c r="IP1078" s="2">
        <v>5</v>
      </c>
      <c r="IQ1078" s="2" t="s">
        <v>116</v>
      </c>
      <c r="IR1078" s="2" t="s">
        <v>116</v>
      </c>
      <c r="IS1078" s="2" t="s">
        <v>116</v>
      </c>
      <c r="IT1078" s="2" t="s">
        <v>116</v>
      </c>
      <c r="IU1078" s="2" t="s">
        <v>116</v>
      </c>
      <c r="IV1078" s="2">
        <v>1</v>
      </c>
      <c r="IW1078" s="2" t="s">
        <v>116</v>
      </c>
      <c r="IX1078" s="2" t="s">
        <v>116</v>
      </c>
      <c r="IY1078" s="2" t="s">
        <v>116</v>
      </c>
      <c r="IZ1078" s="2" t="s">
        <v>116</v>
      </c>
      <c r="JA1078" s="2">
        <v>5</v>
      </c>
      <c r="JB1078" s="2" t="s">
        <v>116</v>
      </c>
      <c r="JC1078" s="2">
        <v>1</v>
      </c>
      <c r="JD1078" s="2" t="s">
        <v>116</v>
      </c>
      <c r="JE1078" s="2" t="s">
        <v>116</v>
      </c>
      <c r="JF1078" s="2" t="s">
        <v>116</v>
      </c>
      <c r="JG1078" s="2" t="s">
        <v>116</v>
      </c>
      <c r="JH1078" s="2" t="s">
        <v>116</v>
      </c>
      <c r="JI1078" s="2" t="s">
        <v>116</v>
      </c>
      <c r="JJ1078" s="2" t="s">
        <v>116</v>
      </c>
      <c r="JK1078" s="2" t="s">
        <v>116</v>
      </c>
      <c r="JL1078" s="2" t="s">
        <v>116</v>
      </c>
      <c r="JM1078" s="2">
        <v>12</v>
      </c>
      <c r="JN1078" s="2" t="s">
        <v>116</v>
      </c>
      <c r="JO1078" s="2" t="s">
        <v>116</v>
      </c>
      <c r="JP1078" s="2" t="s">
        <v>116</v>
      </c>
      <c r="JQ1078" s="2" t="s">
        <v>116</v>
      </c>
      <c r="JR1078" s="2">
        <v>3</v>
      </c>
      <c r="JS1078" s="2" t="s">
        <v>116</v>
      </c>
      <c r="JT1078" s="2" t="s">
        <v>116</v>
      </c>
      <c r="JU1078" s="2" t="s">
        <v>116</v>
      </c>
      <c r="JV1078" s="2" t="s">
        <v>116</v>
      </c>
      <c r="JW1078" s="2">
        <v>5</v>
      </c>
      <c r="JX1078" s="2" t="s">
        <v>116</v>
      </c>
      <c r="JY1078" s="2">
        <v>8</v>
      </c>
      <c r="JZ1078" s="2" t="s">
        <v>116</v>
      </c>
      <c r="KA1078" s="2" t="s">
        <v>116</v>
      </c>
      <c r="KB1078" s="2" t="s">
        <v>116</v>
      </c>
      <c r="KC1078" s="2">
        <v>2</v>
      </c>
      <c r="KD1078" s="2" t="s">
        <v>116</v>
      </c>
      <c r="KE1078" s="2" t="s">
        <v>116</v>
      </c>
      <c r="KF1078" s="2" t="s">
        <v>116</v>
      </c>
      <c r="KG1078" s="2" t="s">
        <v>116</v>
      </c>
      <c r="KH1078" s="2">
        <v>5</v>
      </c>
      <c r="KI1078" s="2" t="s">
        <v>116</v>
      </c>
      <c r="KJ1078" s="2" t="s">
        <v>116</v>
      </c>
      <c r="KK1078" s="2" t="s">
        <v>116</v>
      </c>
      <c r="KL1078" s="2" t="s">
        <v>116</v>
      </c>
      <c r="KM1078" s="2" t="s">
        <v>116</v>
      </c>
      <c r="KN1078" s="2" t="s">
        <v>116</v>
      </c>
      <c r="KO1078" s="2" t="s">
        <v>116</v>
      </c>
      <c r="KP1078" s="2" t="s">
        <v>116</v>
      </c>
      <c r="KQ1078" s="2">
        <v>7</v>
      </c>
      <c r="KR1078" s="2" t="s">
        <v>116</v>
      </c>
      <c r="KS1078" s="2">
        <v>1</v>
      </c>
      <c r="KT1078" s="2" t="s">
        <v>116</v>
      </c>
      <c r="KU1078" s="2" t="s">
        <v>116</v>
      </c>
      <c r="KV1078" s="2" t="s">
        <v>116</v>
      </c>
      <c r="KW1078" s="2" t="s">
        <v>116</v>
      </c>
      <c r="KX1078" s="2" t="s">
        <v>116</v>
      </c>
      <c r="KY1078" s="2" t="s">
        <v>116</v>
      </c>
      <c r="KZ1078" s="2" t="s">
        <v>116</v>
      </c>
      <c r="LA1078" s="2" t="s">
        <v>116</v>
      </c>
      <c r="LB1078" s="2" t="s">
        <v>116</v>
      </c>
      <c r="LC1078" s="2" t="s">
        <v>116</v>
      </c>
      <c r="LD1078" s="2" t="s">
        <v>116</v>
      </c>
      <c r="LE1078" s="2" t="s">
        <v>116</v>
      </c>
      <c r="LF1078" s="2" t="s">
        <v>116</v>
      </c>
      <c r="LG1078" s="2">
        <v>4</v>
      </c>
      <c r="LH1078" s="2" t="s">
        <v>116</v>
      </c>
      <c r="LI1078" s="2" t="s">
        <v>116</v>
      </c>
      <c r="LJ1078" s="2" t="s">
        <v>116</v>
      </c>
      <c r="LK1078" s="2" t="s">
        <v>116</v>
      </c>
      <c r="LL1078" s="2" t="s">
        <v>116</v>
      </c>
      <c r="LM1078" s="2">
        <v>1</v>
      </c>
      <c r="LN1078" s="2" t="s">
        <v>116</v>
      </c>
      <c r="LO1078" s="2" t="s">
        <v>116</v>
      </c>
      <c r="LP1078" s="2" t="s">
        <v>116</v>
      </c>
      <c r="LQ1078" s="2" t="s">
        <v>116</v>
      </c>
      <c r="LR1078" s="2" t="s">
        <v>116</v>
      </c>
      <c r="LS1078" s="2" t="s">
        <v>116</v>
      </c>
      <c r="LT1078" s="2" t="s">
        <v>116</v>
      </c>
      <c r="LU1078" s="2" t="s">
        <v>116</v>
      </c>
      <c r="LV1078" s="2" t="s">
        <v>116</v>
      </c>
      <c r="LW1078" s="2" t="s">
        <v>116</v>
      </c>
      <c r="LX1078" s="2" t="s">
        <v>116</v>
      </c>
      <c r="LY1078" s="2" t="s">
        <v>116</v>
      </c>
      <c r="LZ1078" s="2" t="s">
        <v>116</v>
      </c>
      <c r="MA1078" s="2" t="s">
        <v>116</v>
      </c>
      <c r="MB1078" s="2">
        <v>5</v>
      </c>
      <c r="MC1078" s="2" t="s">
        <v>116</v>
      </c>
      <c r="MD1078" s="2" t="s">
        <v>116</v>
      </c>
      <c r="ME1078" s="2" t="s">
        <v>116</v>
      </c>
      <c r="MF1078" s="2" t="s">
        <v>116</v>
      </c>
      <c r="MG1078" s="2" t="s">
        <v>116</v>
      </c>
      <c r="MH1078" s="2">
        <v>1</v>
      </c>
      <c r="MI1078" s="2" t="s">
        <v>116</v>
      </c>
      <c r="MJ1078" s="2" t="s">
        <v>116</v>
      </c>
      <c r="MK1078" s="2" t="s">
        <v>116</v>
      </c>
      <c r="ML1078" s="2" t="s">
        <v>116</v>
      </c>
      <c r="MM1078" s="2" t="s">
        <v>116</v>
      </c>
      <c r="MN1078" s="2" t="s">
        <v>116</v>
      </c>
      <c r="MO1078" s="2" t="s">
        <v>116</v>
      </c>
      <c r="MP1078" s="2" t="s">
        <v>116</v>
      </c>
      <c r="MQ1078" s="2">
        <v>2</v>
      </c>
      <c r="MR1078" s="2" t="s">
        <v>116</v>
      </c>
      <c r="MS1078" s="2" t="s">
        <v>116</v>
      </c>
      <c r="MT1078" s="2" t="s">
        <v>116</v>
      </c>
      <c r="MU1078" s="2" t="s">
        <v>116</v>
      </c>
      <c r="MV1078" s="2" t="s">
        <v>116</v>
      </c>
      <c r="MW1078" s="2" t="s">
        <v>116</v>
      </c>
      <c r="MX1078" s="2" t="s">
        <v>116</v>
      </c>
      <c r="MY1078" s="2">
        <v>1</v>
      </c>
      <c r="MZ1078" s="2" t="s">
        <v>116</v>
      </c>
      <c r="NA1078" s="2" t="s">
        <v>116</v>
      </c>
      <c r="NB1078" s="2" t="s">
        <v>116</v>
      </c>
      <c r="NC1078" s="2" t="s">
        <v>116</v>
      </c>
      <c r="ND1078" s="2" t="s">
        <v>116</v>
      </c>
      <c r="NE1078" s="2" t="s">
        <v>116</v>
      </c>
      <c r="NF1078" s="2" t="s">
        <v>116</v>
      </c>
      <c r="NG1078" s="2" t="s">
        <v>116</v>
      </c>
      <c r="NH1078" s="2" t="s">
        <v>116</v>
      </c>
      <c r="NI1078" s="2" t="s">
        <v>116</v>
      </c>
      <c r="NJ1078" s="2" t="s">
        <v>116</v>
      </c>
      <c r="NK1078" s="2" t="s">
        <v>116</v>
      </c>
      <c r="NL1078" s="2" t="s">
        <v>116</v>
      </c>
      <c r="NM1078" s="2" t="s">
        <v>116</v>
      </c>
      <c r="NN1078" s="2">
        <v>1</v>
      </c>
      <c r="NO1078" s="2" t="s">
        <v>116</v>
      </c>
      <c r="NP1078" s="2" t="s">
        <v>116</v>
      </c>
      <c r="NQ1078" s="2" t="s">
        <v>116</v>
      </c>
      <c r="NR1078" s="2" t="s">
        <v>116</v>
      </c>
      <c r="NS1078" s="2" t="s">
        <v>116</v>
      </c>
      <c r="NT1078" s="2" t="s">
        <v>116</v>
      </c>
      <c r="NU1078" s="2" t="s">
        <v>116</v>
      </c>
      <c r="NV1078" s="2">
        <v>1</v>
      </c>
      <c r="NW1078" s="2" t="s">
        <v>116</v>
      </c>
      <c r="NX1078" s="2" t="s">
        <v>116</v>
      </c>
      <c r="NY1078" s="2" t="s">
        <v>116</v>
      </c>
      <c r="NZ1078" s="2" t="s">
        <v>116</v>
      </c>
      <c r="OA1078" s="2" t="s">
        <v>116</v>
      </c>
      <c r="OB1078" s="2" t="s">
        <v>116</v>
      </c>
      <c r="OC1078" s="2" t="s">
        <v>116</v>
      </c>
      <c r="OD1078" s="2" t="s">
        <v>116</v>
      </c>
      <c r="OE1078" s="2" t="s">
        <v>116</v>
      </c>
      <c r="OF1078" s="2" t="s">
        <v>116</v>
      </c>
      <c r="OG1078" s="2" t="s">
        <v>116</v>
      </c>
      <c r="OH1078" s="2" t="s">
        <v>116</v>
      </c>
      <c r="OI1078" s="2" t="s">
        <v>116</v>
      </c>
      <c r="OJ1078" s="2" t="s">
        <v>116</v>
      </c>
      <c r="OK1078" s="2" t="s">
        <v>116</v>
      </c>
      <c r="OL1078" s="2" t="s">
        <v>116</v>
      </c>
      <c r="OM1078" s="2" t="s">
        <v>116</v>
      </c>
      <c r="ON1078" s="2" t="s">
        <v>116</v>
      </c>
      <c r="OO1078" s="2" t="s">
        <v>116</v>
      </c>
      <c r="OP1078" s="2" t="s">
        <v>116</v>
      </c>
      <c r="OQ1078" s="2" t="s">
        <v>116</v>
      </c>
      <c r="OR1078" s="2" t="s">
        <v>116</v>
      </c>
      <c r="OS1078" s="2" t="s">
        <v>116</v>
      </c>
      <c r="OT1078" s="2" t="s">
        <v>116</v>
      </c>
      <c r="OU1078" s="2" t="s">
        <v>116</v>
      </c>
      <c r="OV1078" s="2" t="s">
        <v>116</v>
      </c>
      <c r="OW1078" s="2" t="s">
        <v>116</v>
      </c>
      <c r="OX1078" s="2" t="s">
        <v>116</v>
      </c>
      <c r="OY1078" s="2" t="s">
        <v>116</v>
      </c>
      <c r="OZ1078" s="2" t="s">
        <v>116</v>
      </c>
      <c r="PA1078" s="2" t="s">
        <v>116</v>
      </c>
      <c r="PB1078" s="2" t="s">
        <v>116</v>
      </c>
      <c r="PC1078" s="2" t="s">
        <v>116</v>
      </c>
      <c r="PD1078" s="2" t="s">
        <v>116</v>
      </c>
      <c r="PE1078" s="2" t="s">
        <v>116</v>
      </c>
      <c r="PF1078" s="2" t="s">
        <v>116</v>
      </c>
      <c r="PG1078" s="2" t="s">
        <v>116</v>
      </c>
      <c r="PH1078" s="2" t="s">
        <v>116</v>
      </c>
      <c r="PI1078" s="2" t="s">
        <v>116</v>
      </c>
      <c r="PJ1078" s="2" t="s">
        <v>116</v>
      </c>
      <c r="PK1078" s="2" t="s">
        <v>116</v>
      </c>
      <c r="PL1078" s="2" t="s">
        <v>116</v>
      </c>
      <c r="PM1078" s="2" t="s">
        <v>116</v>
      </c>
      <c r="PN1078" s="2" t="s">
        <v>116</v>
      </c>
      <c r="PO1078" s="2" t="s">
        <v>116</v>
      </c>
      <c r="PP1078" s="2" t="s">
        <v>116</v>
      </c>
      <c r="PQ1078" s="2" t="s">
        <v>116</v>
      </c>
      <c r="PR1078" s="2" t="s">
        <v>116</v>
      </c>
      <c r="PS1078" s="2" t="s">
        <v>116</v>
      </c>
      <c r="PT1078" s="2" t="s">
        <v>116</v>
      </c>
      <c r="PU1078" s="2" t="s">
        <v>116</v>
      </c>
      <c r="PV1078" s="2" t="s">
        <v>116</v>
      </c>
      <c r="PW1078" s="2" t="s">
        <v>116</v>
      </c>
      <c r="PX1078" s="2" t="s">
        <v>116</v>
      </c>
      <c r="PY1078" s="2" t="s">
        <v>116</v>
      </c>
      <c r="PZ1078" s="2" t="s">
        <v>116</v>
      </c>
      <c r="QA1078" s="2" t="s">
        <v>116</v>
      </c>
      <c r="QB1078" s="2" t="s">
        <v>116</v>
      </c>
      <c r="QC1078" s="2" t="s">
        <v>116</v>
      </c>
      <c r="QD1078" s="2" t="s">
        <v>116</v>
      </c>
      <c r="QE1078" s="2" t="s">
        <v>116</v>
      </c>
      <c r="QF1078" s="2">
        <v>1</v>
      </c>
      <c r="QG1078" s="2" t="s">
        <v>116</v>
      </c>
      <c r="QH1078" s="2" t="s">
        <v>116</v>
      </c>
      <c r="QI1078" s="2" t="s">
        <v>116</v>
      </c>
      <c r="QJ1078" s="2" t="s">
        <v>116</v>
      </c>
    </row>
    <row r="1079" spans="14:452" x14ac:dyDescent="0.2">
      <c r="N1079" s="2" t="s">
        <v>116</v>
      </c>
      <c r="O1079" s="2" t="s">
        <v>116</v>
      </c>
      <c r="P1079" s="2" t="s">
        <v>116</v>
      </c>
      <c r="Q1079" s="2" t="s">
        <v>116</v>
      </c>
      <c r="R1079" s="2" t="s">
        <v>116</v>
      </c>
      <c r="S1079" s="2">
        <v>4</v>
      </c>
      <c r="T1079" s="2" t="s">
        <v>116</v>
      </c>
      <c r="U1079" s="2">
        <v>5</v>
      </c>
      <c r="V1079" s="2">
        <v>4</v>
      </c>
      <c r="W1079" s="2" t="s">
        <v>116</v>
      </c>
      <c r="X1079" s="2" t="s">
        <v>116</v>
      </c>
      <c r="Y1079" s="2">
        <v>1</v>
      </c>
      <c r="Z1079" s="2">
        <v>3</v>
      </c>
      <c r="AA1079" s="2" t="s">
        <v>116</v>
      </c>
      <c r="AB1079" s="2" t="s">
        <v>116</v>
      </c>
      <c r="AC1079" s="2">
        <v>2</v>
      </c>
      <c r="AD1079" s="2" t="s">
        <v>116</v>
      </c>
      <c r="AE1079" s="2" t="s">
        <v>116</v>
      </c>
      <c r="AF1079" s="2">
        <v>1</v>
      </c>
      <c r="AG1079" s="2" t="s">
        <v>116</v>
      </c>
      <c r="AH1079" s="2">
        <v>2</v>
      </c>
      <c r="AI1079" s="2" t="s">
        <v>116</v>
      </c>
      <c r="AJ1079" s="2">
        <v>6</v>
      </c>
      <c r="AK1079" s="2">
        <v>21</v>
      </c>
      <c r="AL1079" s="2" t="s">
        <v>116</v>
      </c>
      <c r="AM1079" s="2" t="s">
        <v>116</v>
      </c>
      <c r="AN1079" s="2">
        <v>5</v>
      </c>
      <c r="AO1079" s="2" t="s">
        <v>116</v>
      </c>
      <c r="AP1079" s="2">
        <v>1</v>
      </c>
      <c r="AQ1079" s="2">
        <v>2</v>
      </c>
      <c r="AR1079" s="2">
        <v>3</v>
      </c>
      <c r="AS1079" s="2" t="s">
        <v>116</v>
      </c>
      <c r="AT1079" s="2" t="s">
        <v>116</v>
      </c>
      <c r="AU1079" s="2" t="s">
        <v>116</v>
      </c>
      <c r="AV1079" s="2">
        <v>2</v>
      </c>
      <c r="AW1079" s="2" t="s">
        <v>116</v>
      </c>
      <c r="AX1079" s="2" t="s">
        <v>116</v>
      </c>
      <c r="AY1079" s="2">
        <v>10</v>
      </c>
      <c r="AZ1079" s="2">
        <v>5</v>
      </c>
      <c r="BA1079" s="2" t="s">
        <v>116</v>
      </c>
      <c r="BB1079" s="2">
        <v>2</v>
      </c>
      <c r="BC1079" s="2">
        <v>31</v>
      </c>
      <c r="BD1079" s="2">
        <v>1</v>
      </c>
      <c r="BE1079" s="2">
        <v>3</v>
      </c>
      <c r="BF1079" s="2">
        <v>4</v>
      </c>
      <c r="BG1079" s="2" t="s">
        <v>116</v>
      </c>
      <c r="BH1079" s="2" t="s">
        <v>116</v>
      </c>
      <c r="BI1079" s="2" t="s">
        <v>116</v>
      </c>
      <c r="BJ1079" s="2" t="s">
        <v>116</v>
      </c>
      <c r="BK1079" s="2" t="s">
        <v>116</v>
      </c>
      <c r="BL1079" s="2">
        <v>1</v>
      </c>
      <c r="BM1079" s="2">
        <v>7</v>
      </c>
      <c r="BN1079" s="2" t="s">
        <v>116</v>
      </c>
      <c r="BO1079" s="2" t="s">
        <v>116</v>
      </c>
      <c r="BP1079" s="2">
        <v>3</v>
      </c>
      <c r="BQ1079" s="2" t="s">
        <v>116</v>
      </c>
      <c r="BR1079" s="2" t="s">
        <v>116</v>
      </c>
      <c r="BS1079" s="2" t="s">
        <v>116</v>
      </c>
      <c r="BT1079" s="2">
        <v>42</v>
      </c>
      <c r="BU1079" s="2">
        <v>3</v>
      </c>
      <c r="BV1079" s="2" t="s">
        <v>116</v>
      </c>
      <c r="BW1079" s="2" t="s">
        <v>116</v>
      </c>
      <c r="BX1079" s="2">
        <v>4</v>
      </c>
      <c r="BY1079" s="2" t="s">
        <v>116</v>
      </c>
      <c r="BZ1079" s="2">
        <v>2</v>
      </c>
      <c r="CA1079" s="2">
        <v>1</v>
      </c>
      <c r="CB1079" s="2" t="s">
        <v>116</v>
      </c>
      <c r="CC1079" s="2" t="s">
        <v>116</v>
      </c>
      <c r="CD1079" s="2">
        <v>1</v>
      </c>
      <c r="CE1079" s="2">
        <v>5</v>
      </c>
      <c r="CF1079" s="2" t="s">
        <v>116</v>
      </c>
      <c r="CG1079" s="2" t="s">
        <v>116</v>
      </c>
      <c r="CH1079" s="2" t="s">
        <v>116</v>
      </c>
      <c r="CI1079" s="2" t="s">
        <v>116</v>
      </c>
      <c r="CJ1079" s="2" t="s">
        <v>116</v>
      </c>
      <c r="CK1079" s="2" t="s">
        <v>116</v>
      </c>
      <c r="CL1079" s="2">
        <v>1</v>
      </c>
      <c r="CM1079" s="2">
        <v>96</v>
      </c>
      <c r="CN1079" s="2" t="s">
        <v>116</v>
      </c>
      <c r="CO1079" s="2" t="s">
        <v>116</v>
      </c>
      <c r="CP1079" s="2" t="s">
        <v>116</v>
      </c>
      <c r="CQ1079" s="2" t="s">
        <v>116</v>
      </c>
      <c r="CR1079" s="2" t="s">
        <v>116</v>
      </c>
      <c r="CS1079" s="2">
        <v>24</v>
      </c>
      <c r="CT1079" s="2" t="s">
        <v>116</v>
      </c>
      <c r="CU1079" s="2" t="s">
        <v>116</v>
      </c>
      <c r="CV1079" s="2" t="s">
        <v>116</v>
      </c>
      <c r="CW1079" s="2" t="s">
        <v>116</v>
      </c>
      <c r="CX1079" s="2">
        <v>5</v>
      </c>
      <c r="CY1079" s="2">
        <v>3</v>
      </c>
      <c r="CZ1079" s="2" t="s">
        <v>116</v>
      </c>
      <c r="DA1079" s="2">
        <v>5</v>
      </c>
      <c r="DB1079" s="2" t="s">
        <v>116</v>
      </c>
      <c r="DC1079" s="2">
        <v>74</v>
      </c>
      <c r="DD1079" s="2" t="s">
        <v>116</v>
      </c>
      <c r="DE1079" s="2">
        <v>12</v>
      </c>
      <c r="DF1079" s="2" t="s">
        <v>116</v>
      </c>
      <c r="DG1079" s="2" t="s">
        <v>116</v>
      </c>
      <c r="DH1079" s="2">
        <v>5</v>
      </c>
      <c r="DI1079" s="2" t="s">
        <v>116</v>
      </c>
      <c r="DJ1079" s="2" t="s">
        <v>116</v>
      </c>
      <c r="DK1079" s="2" t="s">
        <v>116</v>
      </c>
      <c r="DL1079" s="2">
        <v>7</v>
      </c>
      <c r="DM1079" s="2">
        <v>1</v>
      </c>
      <c r="DN1079" s="2">
        <v>51</v>
      </c>
      <c r="DO1079" s="2" t="s">
        <v>116</v>
      </c>
      <c r="DP1079" s="2">
        <v>1</v>
      </c>
      <c r="DQ1079" s="2">
        <v>76</v>
      </c>
      <c r="DR1079" s="2">
        <v>2</v>
      </c>
      <c r="DS1079" s="2" t="s">
        <v>116</v>
      </c>
      <c r="DT1079" s="2" t="s">
        <v>116</v>
      </c>
      <c r="DU1079" s="2" t="s">
        <v>116</v>
      </c>
      <c r="DV1079" s="2" t="s">
        <v>116</v>
      </c>
      <c r="DW1079" s="2" t="s">
        <v>116</v>
      </c>
      <c r="DX1079" s="2">
        <v>1</v>
      </c>
      <c r="DY1079" s="2" t="s">
        <v>116</v>
      </c>
      <c r="DZ1079" s="2" t="s">
        <v>116</v>
      </c>
      <c r="EA1079" s="2">
        <v>3</v>
      </c>
      <c r="EB1079" s="2">
        <v>7</v>
      </c>
      <c r="EC1079" s="2" t="s">
        <v>116</v>
      </c>
      <c r="ED1079" s="2" t="s">
        <v>116</v>
      </c>
      <c r="EE1079" s="2">
        <v>131</v>
      </c>
      <c r="EF1079" s="2" t="s">
        <v>116</v>
      </c>
      <c r="EG1079" s="2" t="s">
        <v>116</v>
      </c>
      <c r="EH1079" s="2" t="s">
        <v>116</v>
      </c>
      <c r="EI1079" s="2">
        <v>4</v>
      </c>
      <c r="EJ1079" s="2">
        <v>3</v>
      </c>
      <c r="EK1079" s="2">
        <v>8</v>
      </c>
      <c r="EL1079" s="2" t="s">
        <v>116</v>
      </c>
      <c r="EM1079" s="2" t="s">
        <v>116</v>
      </c>
      <c r="EN1079" s="2">
        <v>3</v>
      </c>
      <c r="EO1079" s="2" t="s">
        <v>116</v>
      </c>
      <c r="EP1079" s="2" t="s">
        <v>116</v>
      </c>
      <c r="EQ1079" s="2">
        <v>4</v>
      </c>
      <c r="ER1079" s="2" t="s">
        <v>116</v>
      </c>
      <c r="ES1079" s="2">
        <v>1</v>
      </c>
      <c r="ET1079" s="2">
        <v>158</v>
      </c>
      <c r="EU1079" s="2" t="s">
        <v>116</v>
      </c>
      <c r="EV1079" s="2" t="s">
        <v>116</v>
      </c>
      <c r="EW1079" s="2">
        <v>9</v>
      </c>
      <c r="EX1079" s="2">
        <v>1</v>
      </c>
      <c r="EY1079" s="2">
        <v>3</v>
      </c>
      <c r="EZ1079" s="2">
        <v>5</v>
      </c>
      <c r="FA1079" s="2" t="s">
        <v>116</v>
      </c>
      <c r="FB1079" s="2" t="s">
        <v>116</v>
      </c>
      <c r="FC1079" s="2">
        <v>80</v>
      </c>
      <c r="FD1079" s="2" t="s">
        <v>116</v>
      </c>
      <c r="FE1079" s="2">
        <v>1</v>
      </c>
      <c r="FF1079" s="2" t="s">
        <v>116</v>
      </c>
      <c r="FG1079" s="2">
        <v>7</v>
      </c>
      <c r="FH1079" s="2">
        <v>5</v>
      </c>
      <c r="FI1079" s="2" t="s">
        <v>116</v>
      </c>
      <c r="FJ1079" s="2" t="s">
        <v>116</v>
      </c>
      <c r="FK1079" s="2">
        <v>3</v>
      </c>
      <c r="FL1079" s="2" t="s">
        <v>116</v>
      </c>
      <c r="FM1079" s="2" t="s">
        <v>116</v>
      </c>
      <c r="FN1079" s="2">
        <v>36</v>
      </c>
      <c r="FO1079" s="2" t="s">
        <v>116</v>
      </c>
      <c r="FP1079" s="2" t="s">
        <v>116</v>
      </c>
      <c r="FQ1079" s="2">
        <v>84</v>
      </c>
      <c r="FR1079" s="2" t="s">
        <v>116</v>
      </c>
      <c r="FS1079" s="2" t="s">
        <v>116</v>
      </c>
      <c r="FT1079" s="2" t="s">
        <v>116</v>
      </c>
      <c r="FU1079" s="2">
        <v>2</v>
      </c>
      <c r="FV1079" s="2" t="s">
        <v>116</v>
      </c>
      <c r="FW1079" s="2" t="s">
        <v>116</v>
      </c>
      <c r="FX1079" s="2">
        <v>3</v>
      </c>
      <c r="FY1079" s="2">
        <v>67</v>
      </c>
      <c r="FZ1079" s="2" t="s">
        <v>116</v>
      </c>
      <c r="GA1079" s="2" t="s">
        <v>116</v>
      </c>
      <c r="GB1079" s="2">
        <v>3</v>
      </c>
      <c r="GC1079" s="2" t="s">
        <v>116</v>
      </c>
      <c r="GD1079" s="2" t="s">
        <v>116</v>
      </c>
      <c r="GE1079" s="2">
        <v>1</v>
      </c>
      <c r="GF1079" s="2" t="s">
        <v>116</v>
      </c>
      <c r="GG1079" s="2" t="s">
        <v>116</v>
      </c>
      <c r="GH1079" s="2">
        <v>3</v>
      </c>
      <c r="GI1079" s="2" t="s">
        <v>116</v>
      </c>
      <c r="GJ1079" s="2">
        <v>68</v>
      </c>
      <c r="GK1079" s="2">
        <v>2</v>
      </c>
      <c r="GL1079" s="2">
        <v>1</v>
      </c>
      <c r="GM1079" s="2">
        <v>2</v>
      </c>
      <c r="GN1079" s="2" t="s">
        <v>116</v>
      </c>
      <c r="GO1079" s="2">
        <v>3</v>
      </c>
      <c r="GP1079" s="2">
        <v>2</v>
      </c>
      <c r="GQ1079" s="2">
        <v>26</v>
      </c>
      <c r="GR1079" s="2" t="s">
        <v>116</v>
      </c>
      <c r="GS1079" s="2">
        <v>1</v>
      </c>
      <c r="GT1079" s="2">
        <v>3</v>
      </c>
      <c r="GU1079" s="2">
        <v>1</v>
      </c>
      <c r="GV1079" s="2" t="s">
        <v>116</v>
      </c>
      <c r="GW1079" s="2">
        <v>2</v>
      </c>
      <c r="GX1079" s="2">
        <v>23</v>
      </c>
      <c r="GY1079" s="2" t="s">
        <v>116</v>
      </c>
      <c r="GZ1079" s="2">
        <v>14</v>
      </c>
      <c r="HA1079" s="2" t="s">
        <v>116</v>
      </c>
      <c r="HB1079" s="2" t="s">
        <v>116</v>
      </c>
      <c r="HC1079" s="2">
        <v>1</v>
      </c>
      <c r="HD1079" s="2" t="s">
        <v>116</v>
      </c>
      <c r="HE1079" s="2" t="s">
        <v>116</v>
      </c>
      <c r="HF1079" s="2">
        <v>24</v>
      </c>
      <c r="HG1079" s="2" t="s">
        <v>116</v>
      </c>
      <c r="HH1079" s="2">
        <v>1</v>
      </c>
      <c r="HI1079" s="2">
        <v>1</v>
      </c>
      <c r="HJ1079" s="2" t="s">
        <v>116</v>
      </c>
      <c r="HK1079" s="2" t="s">
        <v>116</v>
      </c>
      <c r="HL1079" s="2">
        <v>1</v>
      </c>
      <c r="HM1079" s="2">
        <v>43</v>
      </c>
      <c r="HN1079" s="2" t="s">
        <v>116</v>
      </c>
      <c r="HO1079" s="2" t="s">
        <v>116</v>
      </c>
      <c r="HP1079" s="2" t="s">
        <v>116</v>
      </c>
      <c r="HQ1079" s="2">
        <v>1</v>
      </c>
      <c r="HR1079" s="2" t="s">
        <v>116</v>
      </c>
      <c r="HS1079" s="2">
        <v>12</v>
      </c>
      <c r="HT1079" s="2">
        <v>2</v>
      </c>
      <c r="HU1079" s="2" t="s">
        <v>116</v>
      </c>
      <c r="HV1079" s="2" t="s">
        <v>116</v>
      </c>
      <c r="HW1079" s="2">
        <v>1</v>
      </c>
      <c r="HX1079" s="2" t="s">
        <v>116</v>
      </c>
      <c r="HY1079" s="2" t="s">
        <v>116</v>
      </c>
      <c r="HZ1079" s="2">
        <v>16</v>
      </c>
      <c r="IA1079" s="2" t="s">
        <v>116</v>
      </c>
      <c r="IB1079" s="2">
        <v>1</v>
      </c>
      <c r="IC1079" s="2">
        <v>17</v>
      </c>
      <c r="ID1079" s="2" t="s">
        <v>116</v>
      </c>
      <c r="IE1079" s="2">
        <v>1</v>
      </c>
      <c r="IF1079" s="2" t="s">
        <v>116</v>
      </c>
      <c r="IG1079" s="2">
        <v>1</v>
      </c>
      <c r="IH1079" s="2">
        <v>9</v>
      </c>
      <c r="II1079" s="2" t="s">
        <v>116</v>
      </c>
      <c r="IJ1079" s="2" t="s">
        <v>116</v>
      </c>
      <c r="IK1079" s="2" t="s">
        <v>116</v>
      </c>
      <c r="IL1079" s="2">
        <v>2</v>
      </c>
      <c r="IM1079" s="2" t="s">
        <v>116</v>
      </c>
      <c r="IN1079" s="2" t="s">
        <v>116</v>
      </c>
      <c r="IO1079" s="2" t="s">
        <v>116</v>
      </c>
      <c r="IP1079" s="2">
        <v>26</v>
      </c>
      <c r="IQ1079" s="2" t="s">
        <v>116</v>
      </c>
      <c r="IR1079" s="2" t="s">
        <v>116</v>
      </c>
      <c r="IS1079" s="2" t="s">
        <v>116</v>
      </c>
      <c r="IT1079" s="2" t="s">
        <v>116</v>
      </c>
      <c r="IU1079" s="2">
        <v>3</v>
      </c>
      <c r="IV1079" s="2" t="s">
        <v>116</v>
      </c>
      <c r="IW1079" s="2" t="s">
        <v>116</v>
      </c>
      <c r="IX1079" s="2" t="s">
        <v>116</v>
      </c>
      <c r="IY1079" s="2" t="s">
        <v>116</v>
      </c>
      <c r="IZ1079" s="2" t="s">
        <v>116</v>
      </c>
      <c r="JA1079" s="2">
        <v>10</v>
      </c>
      <c r="JB1079" s="2" t="s">
        <v>116</v>
      </c>
      <c r="JC1079" s="2">
        <v>8</v>
      </c>
      <c r="JD1079" s="2">
        <v>1</v>
      </c>
      <c r="JE1079" s="2" t="s">
        <v>116</v>
      </c>
      <c r="JF1079" s="2" t="s">
        <v>116</v>
      </c>
      <c r="JG1079" s="2">
        <v>2</v>
      </c>
      <c r="JH1079" s="2" t="s">
        <v>116</v>
      </c>
      <c r="JI1079" s="2" t="s">
        <v>116</v>
      </c>
      <c r="JJ1079" s="2" t="s">
        <v>116</v>
      </c>
      <c r="JK1079" s="2" t="s">
        <v>116</v>
      </c>
      <c r="JL1079" s="2" t="s">
        <v>116</v>
      </c>
      <c r="JM1079" s="2">
        <v>20</v>
      </c>
      <c r="JN1079" s="2" t="s">
        <v>116</v>
      </c>
      <c r="JO1079" s="2" t="s">
        <v>116</v>
      </c>
      <c r="JP1079" s="2" t="s">
        <v>116</v>
      </c>
      <c r="JQ1079" s="2" t="s">
        <v>116</v>
      </c>
      <c r="JR1079" s="2">
        <v>2</v>
      </c>
      <c r="JS1079" s="2" t="s">
        <v>116</v>
      </c>
      <c r="JT1079" s="2" t="s">
        <v>116</v>
      </c>
      <c r="JU1079" s="2" t="s">
        <v>116</v>
      </c>
      <c r="JV1079" s="2" t="s">
        <v>116</v>
      </c>
      <c r="JW1079" s="2">
        <v>5</v>
      </c>
      <c r="JX1079" s="2" t="s">
        <v>116</v>
      </c>
      <c r="JY1079" s="2">
        <v>5</v>
      </c>
      <c r="JZ1079" s="2" t="s">
        <v>116</v>
      </c>
      <c r="KA1079" s="2" t="s">
        <v>116</v>
      </c>
      <c r="KB1079" s="2" t="s">
        <v>116</v>
      </c>
      <c r="KC1079" s="2">
        <v>2</v>
      </c>
      <c r="KD1079" s="2" t="s">
        <v>116</v>
      </c>
      <c r="KE1079" s="2" t="s">
        <v>116</v>
      </c>
      <c r="KF1079" s="2" t="s">
        <v>116</v>
      </c>
      <c r="KG1079" s="2" t="s">
        <v>116</v>
      </c>
      <c r="KH1079" s="2">
        <v>7</v>
      </c>
      <c r="KI1079" s="2" t="s">
        <v>116</v>
      </c>
      <c r="KJ1079" s="2" t="s">
        <v>116</v>
      </c>
      <c r="KK1079" s="2" t="s">
        <v>116</v>
      </c>
      <c r="KL1079" s="2" t="s">
        <v>116</v>
      </c>
      <c r="KM1079" s="2">
        <v>1</v>
      </c>
      <c r="KN1079" s="2" t="s">
        <v>116</v>
      </c>
      <c r="KO1079" s="2" t="s">
        <v>116</v>
      </c>
      <c r="KP1079" s="2" t="s">
        <v>116</v>
      </c>
      <c r="KQ1079" s="2">
        <v>7</v>
      </c>
      <c r="KR1079" s="2" t="s">
        <v>116</v>
      </c>
      <c r="KS1079" s="2">
        <v>2</v>
      </c>
      <c r="KT1079" s="2" t="s">
        <v>116</v>
      </c>
      <c r="KU1079" s="2" t="s">
        <v>116</v>
      </c>
      <c r="KV1079" s="2" t="s">
        <v>116</v>
      </c>
      <c r="KW1079" s="2" t="s">
        <v>116</v>
      </c>
      <c r="KX1079" s="2" t="s">
        <v>116</v>
      </c>
      <c r="KY1079" s="2">
        <v>3</v>
      </c>
      <c r="KZ1079" s="2" t="s">
        <v>116</v>
      </c>
      <c r="LA1079" s="2" t="s">
        <v>116</v>
      </c>
      <c r="LB1079" s="2" t="s">
        <v>116</v>
      </c>
      <c r="LC1079" s="2" t="s">
        <v>116</v>
      </c>
      <c r="LD1079" s="2" t="s">
        <v>116</v>
      </c>
      <c r="LE1079" s="2" t="s">
        <v>116</v>
      </c>
      <c r="LF1079" s="2" t="s">
        <v>116</v>
      </c>
      <c r="LG1079" s="2">
        <v>4</v>
      </c>
      <c r="LH1079" s="2" t="s">
        <v>116</v>
      </c>
      <c r="LI1079" s="2" t="s">
        <v>116</v>
      </c>
      <c r="LJ1079" s="2" t="s">
        <v>116</v>
      </c>
      <c r="LK1079" s="2" t="s">
        <v>116</v>
      </c>
      <c r="LL1079" s="2" t="s">
        <v>116</v>
      </c>
      <c r="LM1079" s="2" t="s">
        <v>116</v>
      </c>
      <c r="LN1079" s="2" t="s">
        <v>116</v>
      </c>
      <c r="LO1079" s="2" t="s">
        <v>116</v>
      </c>
      <c r="LP1079" s="2">
        <v>3</v>
      </c>
      <c r="LQ1079" s="2" t="s">
        <v>116</v>
      </c>
      <c r="LR1079" s="2" t="s">
        <v>116</v>
      </c>
      <c r="LS1079" s="2" t="s">
        <v>116</v>
      </c>
      <c r="LT1079" s="2" t="s">
        <v>116</v>
      </c>
      <c r="LU1079" s="2">
        <v>11</v>
      </c>
      <c r="LV1079" s="2" t="s">
        <v>116</v>
      </c>
      <c r="LW1079" s="2" t="s">
        <v>116</v>
      </c>
      <c r="LX1079" s="2" t="s">
        <v>116</v>
      </c>
      <c r="LY1079" s="2" t="s">
        <v>116</v>
      </c>
      <c r="LZ1079" s="2" t="s">
        <v>116</v>
      </c>
      <c r="MA1079" s="2" t="s">
        <v>116</v>
      </c>
      <c r="MB1079" s="2">
        <v>3</v>
      </c>
      <c r="MC1079" s="2" t="s">
        <v>116</v>
      </c>
      <c r="MD1079" s="2" t="s">
        <v>116</v>
      </c>
      <c r="ME1079" s="2">
        <v>1</v>
      </c>
      <c r="MF1079" s="2" t="s">
        <v>116</v>
      </c>
      <c r="MG1079" s="2" t="s">
        <v>116</v>
      </c>
      <c r="MH1079" s="2">
        <v>4</v>
      </c>
      <c r="MI1079" s="2" t="s">
        <v>116</v>
      </c>
      <c r="MJ1079" s="2">
        <v>1</v>
      </c>
      <c r="MK1079" s="2" t="s">
        <v>116</v>
      </c>
      <c r="ML1079" s="2" t="s">
        <v>116</v>
      </c>
      <c r="MM1079" s="2" t="s">
        <v>116</v>
      </c>
      <c r="MN1079" s="2" t="s">
        <v>116</v>
      </c>
      <c r="MO1079" s="2" t="s">
        <v>116</v>
      </c>
      <c r="MP1079" s="2" t="s">
        <v>116</v>
      </c>
      <c r="MQ1079" s="2">
        <v>1</v>
      </c>
      <c r="MR1079" s="2" t="s">
        <v>116</v>
      </c>
      <c r="MS1079" s="2" t="s">
        <v>116</v>
      </c>
      <c r="MT1079" s="2" t="s">
        <v>116</v>
      </c>
      <c r="MU1079" s="2" t="s">
        <v>116</v>
      </c>
      <c r="MV1079" s="2" t="s">
        <v>116</v>
      </c>
      <c r="MW1079" s="2" t="s">
        <v>116</v>
      </c>
      <c r="MX1079" s="2">
        <v>1</v>
      </c>
      <c r="MY1079" s="2">
        <v>1</v>
      </c>
      <c r="MZ1079" s="2" t="s">
        <v>116</v>
      </c>
      <c r="NA1079" s="2" t="s">
        <v>116</v>
      </c>
      <c r="NB1079" s="2" t="s">
        <v>116</v>
      </c>
      <c r="NC1079" s="2" t="s">
        <v>116</v>
      </c>
      <c r="ND1079" s="2" t="s">
        <v>116</v>
      </c>
      <c r="NE1079" s="2" t="s">
        <v>116</v>
      </c>
      <c r="NF1079" s="2" t="s">
        <v>116</v>
      </c>
      <c r="NG1079" s="2">
        <v>1</v>
      </c>
      <c r="NH1079" s="2" t="s">
        <v>116</v>
      </c>
      <c r="NI1079" s="2" t="s">
        <v>116</v>
      </c>
      <c r="NJ1079" s="2" t="s">
        <v>116</v>
      </c>
      <c r="NK1079" s="2" t="s">
        <v>116</v>
      </c>
      <c r="NL1079" s="2" t="s">
        <v>116</v>
      </c>
      <c r="NM1079" s="2" t="s">
        <v>116</v>
      </c>
      <c r="NN1079" s="2">
        <v>1</v>
      </c>
      <c r="NO1079" s="2" t="s">
        <v>116</v>
      </c>
      <c r="NP1079" s="2" t="s">
        <v>116</v>
      </c>
      <c r="NQ1079" s="2" t="s">
        <v>116</v>
      </c>
      <c r="NR1079" s="2" t="s">
        <v>116</v>
      </c>
      <c r="NS1079" s="2" t="s">
        <v>116</v>
      </c>
      <c r="NT1079" s="2" t="s">
        <v>116</v>
      </c>
      <c r="NU1079" s="2" t="s">
        <v>116</v>
      </c>
      <c r="NV1079" s="2" t="s">
        <v>116</v>
      </c>
      <c r="NW1079" s="2" t="s">
        <v>116</v>
      </c>
      <c r="NX1079" s="2" t="s">
        <v>116</v>
      </c>
      <c r="NY1079" s="2" t="s">
        <v>116</v>
      </c>
      <c r="NZ1079" s="2" t="s">
        <v>116</v>
      </c>
      <c r="OA1079" s="2" t="s">
        <v>116</v>
      </c>
      <c r="OB1079" s="2" t="s">
        <v>116</v>
      </c>
      <c r="OC1079" s="2" t="s">
        <v>116</v>
      </c>
      <c r="OD1079" s="2" t="s">
        <v>116</v>
      </c>
      <c r="OE1079" s="2" t="s">
        <v>116</v>
      </c>
      <c r="OF1079" s="2" t="s">
        <v>116</v>
      </c>
      <c r="OG1079" s="2" t="s">
        <v>116</v>
      </c>
      <c r="OH1079" s="2" t="s">
        <v>116</v>
      </c>
      <c r="OI1079" s="2" t="s">
        <v>116</v>
      </c>
      <c r="OJ1079" s="2" t="s">
        <v>116</v>
      </c>
      <c r="OK1079" s="2" t="s">
        <v>116</v>
      </c>
      <c r="OL1079" s="2" t="s">
        <v>116</v>
      </c>
      <c r="OM1079" s="2" t="s">
        <v>116</v>
      </c>
      <c r="ON1079" s="2" t="s">
        <v>116</v>
      </c>
      <c r="OO1079" s="2" t="s">
        <v>116</v>
      </c>
      <c r="OP1079" s="2">
        <v>1</v>
      </c>
      <c r="OQ1079" s="2" t="s">
        <v>116</v>
      </c>
      <c r="OR1079" s="2" t="s">
        <v>116</v>
      </c>
      <c r="OS1079" s="2">
        <v>2</v>
      </c>
      <c r="OT1079" s="2" t="s">
        <v>116</v>
      </c>
      <c r="OU1079" s="2" t="s">
        <v>116</v>
      </c>
      <c r="OV1079" s="2" t="s">
        <v>116</v>
      </c>
      <c r="OW1079" s="2" t="s">
        <v>116</v>
      </c>
      <c r="OX1079" s="2" t="s">
        <v>116</v>
      </c>
      <c r="OY1079" s="2" t="s">
        <v>116</v>
      </c>
      <c r="OZ1079" s="2" t="s">
        <v>116</v>
      </c>
      <c r="PA1079" s="2" t="s">
        <v>116</v>
      </c>
      <c r="PB1079" s="2" t="s">
        <v>116</v>
      </c>
      <c r="PC1079" s="2" t="s">
        <v>116</v>
      </c>
      <c r="PD1079" s="2" t="s">
        <v>116</v>
      </c>
      <c r="PE1079" s="2" t="s">
        <v>116</v>
      </c>
      <c r="PF1079" s="2" t="s">
        <v>116</v>
      </c>
      <c r="PG1079" s="2" t="s">
        <v>116</v>
      </c>
      <c r="PH1079" s="2" t="s">
        <v>116</v>
      </c>
      <c r="PI1079" s="2" t="s">
        <v>116</v>
      </c>
      <c r="PJ1079" s="2" t="s">
        <v>116</v>
      </c>
      <c r="PK1079" s="2" t="s">
        <v>116</v>
      </c>
      <c r="PL1079" s="2" t="s">
        <v>116</v>
      </c>
      <c r="PM1079" s="2" t="s">
        <v>116</v>
      </c>
      <c r="PN1079" s="2" t="s">
        <v>116</v>
      </c>
      <c r="PO1079" s="2" t="s">
        <v>116</v>
      </c>
      <c r="PP1079" s="2" t="s">
        <v>116</v>
      </c>
      <c r="PQ1079" s="2" t="s">
        <v>116</v>
      </c>
      <c r="PR1079" s="2" t="s">
        <v>116</v>
      </c>
      <c r="PS1079" s="2" t="s">
        <v>116</v>
      </c>
      <c r="PT1079" s="2" t="s">
        <v>116</v>
      </c>
      <c r="PU1079" s="2" t="s">
        <v>116</v>
      </c>
      <c r="PV1079" s="2" t="s">
        <v>116</v>
      </c>
      <c r="PW1079" s="2" t="s">
        <v>116</v>
      </c>
      <c r="PX1079" s="2" t="s">
        <v>116</v>
      </c>
      <c r="PY1079" s="2" t="s">
        <v>116</v>
      </c>
      <c r="PZ1079" s="2" t="s">
        <v>116</v>
      </c>
      <c r="QA1079" s="2" t="s">
        <v>116</v>
      </c>
      <c r="QB1079" s="2" t="s">
        <v>116</v>
      </c>
      <c r="QC1079" s="2" t="s">
        <v>116</v>
      </c>
      <c r="QD1079" s="2" t="s">
        <v>116</v>
      </c>
      <c r="QE1079" s="2" t="s">
        <v>116</v>
      </c>
      <c r="QF1079" s="2" t="s">
        <v>116</v>
      </c>
      <c r="QG1079" s="2" t="s">
        <v>116</v>
      </c>
      <c r="QH1079" s="2" t="s">
        <v>116</v>
      </c>
      <c r="QI1079" s="2" t="s">
        <v>116</v>
      </c>
      <c r="QJ1079" s="2" t="s">
        <v>116</v>
      </c>
    </row>
    <row r="1080" spans="14:452" x14ac:dyDescent="0.2">
      <c r="N1080" s="2" t="s">
        <v>116</v>
      </c>
      <c r="O1080" s="2">
        <v>1</v>
      </c>
      <c r="P1080" s="2">
        <v>1</v>
      </c>
      <c r="Q1080" s="2" t="s">
        <v>116</v>
      </c>
      <c r="R1080" s="2" t="s">
        <v>116</v>
      </c>
      <c r="S1080" s="2">
        <v>3</v>
      </c>
      <c r="T1080" s="2" t="s">
        <v>116</v>
      </c>
      <c r="U1080" s="2">
        <v>2</v>
      </c>
      <c r="V1080" s="2" t="s">
        <v>116</v>
      </c>
      <c r="W1080" s="2" t="s">
        <v>116</v>
      </c>
      <c r="X1080" s="2" t="s">
        <v>116</v>
      </c>
      <c r="Y1080" s="2" t="s">
        <v>116</v>
      </c>
      <c r="Z1080" s="2">
        <v>2</v>
      </c>
      <c r="AA1080" s="2" t="s">
        <v>116</v>
      </c>
      <c r="AB1080" s="2">
        <v>3</v>
      </c>
      <c r="AC1080" s="2">
        <v>1</v>
      </c>
      <c r="AD1080" s="2" t="s">
        <v>116</v>
      </c>
      <c r="AE1080" s="2" t="s">
        <v>116</v>
      </c>
      <c r="AF1080" s="2">
        <v>2</v>
      </c>
      <c r="AG1080" s="2" t="s">
        <v>116</v>
      </c>
      <c r="AH1080" s="2">
        <v>1</v>
      </c>
      <c r="AI1080" s="2" t="s">
        <v>116</v>
      </c>
      <c r="AJ1080" s="2">
        <v>1</v>
      </c>
      <c r="AK1080" s="2">
        <v>13</v>
      </c>
      <c r="AL1080" s="2" t="s">
        <v>116</v>
      </c>
      <c r="AM1080" s="2" t="s">
        <v>116</v>
      </c>
      <c r="AN1080" s="2">
        <v>1</v>
      </c>
      <c r="AO1080" s="2">
        <v>1</v>
      </c>
      <c r="AP1080" s="2" t="s">
        <v>116</v>
      </c>
      <c r="AQ1080" s="2">
        <v>1</v>
      </c>
      <c r="AR1080" s="2">
        <v>7</v>
      </c>
      <c r="AS1080" s="2" t="s">
        <v>116</v>
      </c>
      <c r="AT1080" s="2" t="s">
        <v>116</v>
      </c>
      <c r="AU1080" s="2" t="s">
        <v>116</v>
      </c>
      <c r="AV1080" s="2" t="s">
        <v>116</v>
      </c>
      <c r="AW1080" s="2" t="s">
        <v>116</v>
      </c>
      <c r="AX1080" s="2" t="s">
        <v>116</v>
      </c>
      <c r="AY1080" s="2">
        <v>1</v>
      </c>
      <c r="AZ1080" s="2">
        <v>8</v>
      </c>
      <c r="BA1080" s="2" t="s">
        <v>116</v>
      </c>
      <c r="BB1080" s="2" t="s">
        <v>116</v>
      </c>
      <c r="BC1080" s="2">
        <v>5</v>
      </c>
      <c r="BD1080" s="2" t="s">
        <v>116</v>
      </c>
      <c r="BE1080" s="2" t="s">
        <v>116</v>
      </c>
      <c r="BF1080" s="2">
        <v>14</v>
      </c>
      <c r="BG1080" s="2" t="s">
        <v>116</v>
      </c>
      <c r="BH1080" s="2" t="s">
        <v>116</v>
      </c>
      <c r="BI1080" s="2" t="s">
        <v>116</v>
      </c>
      <c r="BJ1080" s="2" t="s">
        <v>116</v>
      </c>
      <c r="BK1080" s="2" t="s">
        <v>116</v>
      </c>
      <c r="BL1080" s="2">
        <v>3</v>
      </c>
      <c r="BM1080" s="2">
        <v>2</v>
      </c>
      <c r="BN1080" s="2" t="s">
        <v>116</v>
      </c>
      <c r="BO1080" s="2" t="s">
        <v>116</v>
      </c>
      <c r="BP1080" s="2">
        <v>3</v>
      </c>
      <c r="BQ1080" s="2" t="s">
        <v>116</v>
      </c>
      <c r="BR1080" s="2" t="s">
        <v>116</v>
      </c>
      <c r="BS1080" s="2" t="s">
        <v>116</v>
      </c>
      <c r="BT1080" s="2">
        <v>14</v>
      </c>
      <c r="BU1080" s="2">
        <v>1</v>
      </c>
      <c r="BV1080" s="2" t="s">
        <v>116</v>
      </c>
      <c r="BW1080" s="2" t="s">
        <v>116</v>
      </c>
      <c r="BX1080" s="2" t="s">
        <v>116</v>
      </c>
      <c r="BY1080" s="2" t="s">
        <v>116</v>
      </c>
      <c r="BZ1080" s="2" t="s">
        <v>116</v>
      </c>
      <c r="CA1080" s="2">
        <v>3</v>
      </c>
      <c r="CB1080" s="2" t="s">
        <v>116</v>
      </c>
      <c r="CC1080" s="2" t="s">
        <v>116</v>
      </c>
      <c r="CD1080" s="2" t="s">
        <v>116</v>
      </c>
      <c r="CE1080" s="2">
        <v>4</v>
      </c>
      <c r="CF1080" s="2" t="s">
        <v>116</v>
      </c>
      <c r="CG1080" s="2" t="s">
        <v>116</v>
      </c>
      <c r="CH1080" s="2" t="s">
        <v>116</v>
      </c>
      <c r="CI1080" s="2" t="s">
        <v>116</v>
      </c>
      <c r="CJ1080" s="2">
        <v>1</v>
      </c>
      <c r="CK1080" s="2">
        <v>1</v>
      </c>
      <c r="CL1080" s="2" t="s">
        <v>116</v>
      </c>
      <c r="CM1080" s="2">
        <v>25</v>
      </c>
      <c r="CN1080" s="2" t="s">
        <v>116</v>
      </c>
      <c r="CO1080" s="2" t="s">
        <v>116</v>
      </c>
      <c r="CP1080" s="2" t="s">
        <v>116</v>
      </c>
      <c r="CQ1080" s="2" t="s">
        <v>116</v>
      </c>
      <c r="CR1080" s="2" t="s">
        <v>116</v>
      </c>
      <c r="CS1080" s="2">
        <v>4</v>
      </c>
      <c r="CT1080" s="2" t="s">
        <v>116</v>
      </c>
      <c r="CU1080" s="2" t="s">
        <v>116</v>
      </c>
      <c r="CV1080" s="2" t="s">
        <v>116</v>
      </c>
      <c r="CW1080" s="2" t="s">
        <v>116</v>
      </c>
      <c r="CX1080" s="2">
        <v>1</v>
      </c>
      <c r="CY1080" s="2">
        <v>3</v>
      </c>
      <c r="CZ1080" s="2">
        <v>3</v>
      </c>
      <c r="DA1080" s="2">
        <v>8</v>
      </c>
      <c r="DB1080" s="2" t="s">
        <v>116</v>
      </c>
      <c r="DC1080" s="2">
        <v>25</v>
      </c>
      <c r="DD1080" s="2" t="s">
        <v>116</v>
      </c>
      <c r="DE1080" s="2">
        <v>6</v>
      </c>
      <c r="DF1080" s="2">
        <v>1</v>
      </c>
      <c r="DG1080" s="2" t="s">
        <v>116</v>
      </c>
      <c r="DH1080" s="2">
        <v>1</v>
      </c>
      <c r="DI1080" s="2" t="s">
        <v>116</v>
      </c>
      <c r="DJ1080" s="2" t="s">
        <v>116</v>
      </c>
      <c r="DK1080" s="2">
        <v>1</v>
      </c>
      <c r="DL1080" s="2">
        <v>8</v>
      </c>
      <c r="DM1080" s="2">
        <v>3</v>
      </c>
      <c r="DN1080" s="2">
        <v>7</v>
      </c>
      <c r="DO1080" s="2" t="s">
        <v>116</v>
      </c>
      <c r="DP1080" s="2" t="s">
        <v>116</v>
      </c>
      <c r="DQ1080" s="2">
        <v>52</v>
      </c>
      <c r="DR1080" s="2">
        <v>1</v>
      </c>
      <c r="DS1080" s="2" t="s">
        <v>116</v>
      </c>
      <c r="DT1080" s="2" t="s">
        <v>116</v>
      </c>
      <c r="DU1080" s="2" t="s">
        <v>116</v>
      </c>
      <c r="DV1080" s="2">
        <v>4</v>
      </c>
      <c r="DW1080" s="2" t="s">
        <v>116</v>
      </c>
      <c r="DX1080" s="2" t="s">
        <v>116</v>
      </c>
      <c r="DY1080" s="2">
        <v>5</v>
      </c>
      <c r="DZ1080" s="2">
        <v>1</v>
      </c>
      <c r="EA1080" s="2">
        <v>6</v>
      </c>
      <c r="EB1080" s="2">
        <v>24</v>
      </c>
      <c r="EC1080" s="2" t="s">
        <v>116</v>
      </c>
      <c r="ED1080" s="2" t="s">
        <v>116</v>
      </c>
      <c r="EE1080" s="2">
        <v>56</v>
      </c>
      <c r="EF1080" s="2" t="s">
        <v>116</v>
      </c>
      <c r="EG1080" s="2" t="s">
        <v>116</v>
      </c>
      <c r="EH1080" s="2" t="s">
        <v>116</v>
      </c>
      <c r="EI1080" s="2">
        <v>8</v>
      </c>
      <c r="EJ1080" s="2">
        <v>1</v>
      </c>
      <c r="EK1080" s="2">
        <v>11</v>
      </c>
      <c r="EL1080" s="2">
        <v>1</v>
      </c>
      <c r="EM1080" s="2" t="s">
        <v>116</v>
      </c>
      <c r="EN1080" s="2">
        <v>13</v>
      </c>
      <c r="EO1080" s="2" t="s">
        <v>116</v>
      </c>
      <c r="EP1080" s="2" t="s">
        <v>116</v>
      </c>
      <c r="EQ1080" s="2">
        <v>1</v>
      </c>
      <c r="ER1080" s="2" t="s">
        <v>116</v>
      </c>
      <c r="ES1080" s="2" t="s">
        <v>116</v>
      </c>
      <c r="ET1080" s="2">
        <v>113</v>
      </c>
      <c r="EU1080" s="2">
        <v>2</v>
      </c>
      <c r="EV1080" s="2" t="s">
        <v>116</v>
      </c>
      <c r="EW1080" s="2">
        <v>8</v>
      </c>
      <c r="EX1080" s="2">
        <v>2</v>
      </c>
      <c r="EY1080" s="2" t="s">
        <v>116</v>
      </c>
      <c r="EZ1080" s="2">
        <v>2</v>
      </c>
      <c r="FA1080" s="2" t="s">
        <v>116</v>
      </c>
      <c r="FB1080" s="2" t="s">
        <v>116</v>
      </c>
      <c r="FC1080" s="2">
        <v>59</v>
      </c>
      <c r="FD1080" s="2">
        <v>1</v>
      </c>
      <c r="FE1080" s="2" t="s">
        <v>116</v>
      </c>
      <c r="FF1080" s="2" t="s">
        <v>116</v>
      </c>
      <c r="FG1080" s="2">
        <v>15</v>
      </c>
      <c r="FH1080" s="2">
        <v>9</v>
      </c>
      <c r="FI1080" s="2">
        <v>1</v>
      </c>
      <c r="FJ1080" s="2" t="s">
        <v>116</v>
      </c>
      <c r="FK1080" s="2">
        <v>3</v>
      </c>
      <c r="FL1080" s="2" t="s">
        <v>116</v>
      </c>
      <c r="FM1080" s="2" t="s">
        <v>116</v>
      </c>
      <c r="FN1080" s="2">
        <v>11</v>
      </c>
      <c r="FO1080" s="2" t="s">
        <v>116</v>
      </c>
      <c r="FP1080" s="2" t="s">
        <v>116</v>
      </c>
      <c r="FQ1080" s="2">
        <v>78</v>
      </c>
      <c r="FR1080" s="2" t="s">
        <v>116</v>
      </c>
      <c r="FS1080" s="2" t="s">
        <v>116</v>
      </c>
      <c r="FT1080" s="2" t="s">
        <v>116</v>
      </c>
      <c r="FU1080" s="2" t="s">
        <v>116</v>
      </c>
      <c r="FV1080" s="2">
        <v>1</v>
      </c>
      <c r="FW1080" s="2" t="s">
        <v>116</v>
      </c>
      <c r="FX1080" s="2">
        <v>6</v>
      </c>
      <c r="FY1080" s="2">
        <v>20</v>
      </c>
      <c r="FZ1080" s="2" t="s">
        <v>116</v>
      </c>
      <c r="GA1080" s="2" t="s">
        <v>116</v>
      </c>
      <c r="GB1080" s="2">
        <v>1</v>
      </c>
      <c r="GC1080" s="2" t="s">
        <v>116</v>
      </c>
      <c r="GD1080" s="2" t="s">
        <v>116</v>
      </c>
      <c r="GE1080" s="2">
        <v>1</v>
      </c>
      <c r="GF1080" s="2">
        <v>1</v>
      </c>
      <c r="GG1080" s="2" t="s">
        <v>116</v>
      </c>
      <c r="GH1080" s="2">
        <v>1</v>
      </c>
      <c r="GI1080" s="2" t="s">
        <v>116</v>
      </c>
      <c r="GJ1080" s="2">
        <v>34</v>
      </c>
      <c r="GK1080" s="2" t="s">
        <v>116</v>
      </c>
      <c r="GL1080" s="2">
        <v>1</v>
      </c>
      <c r="GM1080" s="2">
        <v>4</v>
      </c>
      <c r="GN1080" s="2" t="s">
        <v>116</v>
      </c>
      <c r="GO1080" s="2">
        <v>2</v>
      </c>
      <c r="GP1080" s="2">
        <v>2</v>
      </c>
      <c r="GQ1080" s="2">
        <v>12</v>
      </c>
      <c r="GR1080" s="2" t="s">
        <v>116</v>
      </c>
      <c r="GS1080" s="2" t="s">
        <v>116</v>
      </c>
      <c r="GT1080" s="2">
        <v>3</v>
      </c>
      <c r="GU1080" s="2" t="s">
        <v>116</v>
      </c>
      <c r="GV1080" s="2" t="s">
        <v>116</v>
      </c>
      <c r="GW1080" s="2">
        <v>2</v>
      </c>
      <c r="GX1080" s="2">
        <v>6</v>
      </c>
      <c r="GY1080" s="2" t="s">
        <v>116</v>
      </c>
      <c r="GZ1080" s="2">
        <v>15</v>
      </c>
      <c r="HA1080" s="2" t="s">
        <v>116</v>
      </c>
      <c r="HB1080" s="2" t="s">
        <v>116</v>
      </c>
      <c r="HC1080" s="2">
        <v>1</v>
      </c>
      <c r="HD1080" s="2" t="s">
        <v>116</v>
      </c>
      <c r="HE1080" s="2" t="s">
        <v>116</v>
      </c>
      <c r="HF1080" s="2">
        <v>6</v>
      </c>
      <c r="HG1080" s="2">
        <v>1</v>
      </c>
      <c r="HH1080" s="2">
        <v>1</v>
      </c>
      <c r="HI1080" s="2" t="s">
        <v>116</v>
      </c>
      <c r="HJ1080" s="2" t="s">
        <v>116</v>
      </c>
      <c r="HK1080" s="2" t="s">
        <v>116</v>
      </c>
      <c r="HL1080" s="2" t="s">
        <v>116</v>
      </c>
      <c r="HM1080" s="2">
        <v>21</v>
      </c>
      <c r="HN1080" s="2" t="s">
        <v>116</v>
      </c>
      <c r="HO1080" s="2" t="s">
        <v>116</v>
      </c>
      <c r="HP1080" s="2" t="s">
        <v>116</v>
      </c>
      <c r="HQ1080" s="2" t="s">
        <v>116</v>
      </c>
      <c r="HR1080" s="2" t="s">
        <v>116</v>
      </c>
      <c r="HS1080" s="2">
        <v>4</v>
      </c>
      <c r="HT1080" s="2">
        <v>1</v>
      </c>
      <c r="HU1080" s="2" t="s">
        <v>116</v>
      </c>
      <c r="HV1080" s="2" t="s">
        <v>116</v>
      </c>
      <c r="HW1080" s="2">
        <v>1</v>
      </c>
      <c r="HX1080" s="2" t="s">
        <v>116</v>
      </c>
      <c r="HY1080" s="2" t="s">
        <v>116</v>
      </c>
      <c r="HZ1080" s="2" t="s">
        <v>116</v>
      </c>
      <c r="IA1080" s="2" t="s">
        <v>116</v>
      </c>
      <c r="IB1080" s="2" t="s">
        <v>116</v>
      </c>
      <c r="IC1080" s="2">
        <v>6</v>
      </c>
      <c r="ID1080" s="2" t="s">
        <v>116</v>
      </c>
      <c r="IE1080" s="2" t="s">
        <v>116</v>
      </c>
      <c r="IF1080" s="2" t="s">
        <v>116</v>
      </c>
      <c r="IG1080" s="2" t="s">
        <v>116</v>
      </c>
      <c r="IH1080" s="2" t="s">
        <v>116</v>
      </c>
      <c r="II1080" s="2" t="s">
        <v>116</v>
      </c>
      <c r="IJ1080" s="2" t="s">
        <v>116</v>
      </c>
      <c r="IK1080" s="2" t="s">
        <v>116</v>
      </c>
      <c r="IL1080" s="2" t="s">
        <v>116</v>
      </c>
      <c r="IM1080" s="2" t="s">
        <v>116</v>
      </c>
      <c r="IN1080" s="2" t="s">
        <v>116</v>
      </c>
      <c r="IO1080" s="2" t="s">
        <v>116</v>
      </c>
      <c r="IP1080" s="2">
        <v>12</v>
      </c>
      <c r="IQ1080" s="2" t="s">
        <v>116</v>
      </c>
      <c r="IR1080" s="2" t="s">
        <v>116</v>
      </c>
      <c r="IS1080" s="2" t="s">
        <v>116</v>
      </c>
      <c r="IT1080" s="2" t="s">
        <v>116</v>
      </c>
      <c r="IU1080" s="2" t="s">
        <v>116</v>
      </c>
      <c r="IV1080" s="2" t="s">
        <v>116</v>
      </c>
      <c r="IW1080" s="2" t="s">
        <v>116</v>
      </c>
      <c r="IX1080" s="2" t="s">
        <v>116</v>
      </c>
      <c r="IY1080" s="2" t="s">
        <v>116</v>
      </c>
      <c r="IZ1080" s="2" t="s">
        <v>116</v>
      </c>
      <c r="JA1080" s="2">
        <v>1</v>
      </c>
      <c r="JB1080" s="2" t="s">
        <v>116</v>
      </c>
      <c r="JC1080" s="2">
        <v>4</v>
      </c>
      <c r="JD1080" s="2" t="s">
        <v>116</v>
      </c>
      <c r="JE1080" s="2" t="s">
        <v>116</v>
      </c>
      <c r="JF1080" s="2" t="s">
        <v>116</v>
      </c>
      <c r="JG1080" s="2">
        <v>3</v>
      </c>
      <c r="JH1080" s="2" t="s">
        <v>116</v>
      </c>
      <c r="JI1080" s="2" t="s">
        <v>116</v>
      </c>
      <c r="JJ1080" s="2" t="s">
        <v>116</v>
      </c>
      <c r="JK1080" s="2" t="s">
        <v>116</v>
      </c>
      <c r="JL1080" s="2" t="s">
        <v>116</v>
      </c>
      <c r="JM1080" s="2">
        <v>4</v>
      </c>
      <c r="JN1080" s="2" t="s">
        <v>116</v>
      </c>
      <c r="JO1080" s="2" t="s">
        <v>116</v>
      </c>
      <c r="JP1080" s="2" t="s">
        <v>116</v>
      </c>
      <c r="JQ1080" s="2" t="s">
        <v>116</v>
      </c>
      <c r="JR1080" s="2" t="s">
        <v>116</v>
      </c>
      <c r="JS1080" s="2" t="s">
        <v>116</v>
      </c>
      <c r="JT1080" s="2" t="s">
        <v>116</v>
      </c>
      <c r="JU1080" s="2" t="s">
        <v>116</v>
      </c>
      <c r="JV1080" s="2" t="s">
        <v>116</v>
      </c>
      <c r="JW1080" s="2" t="s">
        <v>116</v>
      </c>
      <c r="JX1080" s="2" t="s">
        <v>116</v>
      </c>
      <c r="JY1080" s="2">
        <v>2</v>
      </c>
      <c r="JZ1080" s="2" t="s">
        <v>116</v>
      </c>
      <c r="KA1080" s="2" t="s">
        <v>116</v>
      </c>
      <c r="KB1080" s="2" t="s">
        <v>116</v>
      </c>
      <c r="KC1080" s="2" t="s">
        <v>116</v>
      </c>
      <c r="KD1080" s="2" t="s">
        <v>116</v>
      </c>
      <c r="KE1080" s="2" t="s">
        <v>116</v>
      </c>
      <c r="KF1080" s="2" t="s">
        <v>116</v>
      </c>
      <c r="KG1080" s="2" t="s">
        <v>116</v>
      </c>
      <c r="KH1080" s="2">
        <v>1</v>
      </c>
      <c r="KI1080" s="2" t="s">
        <v>116</v>
      </c>
      <c r="KJ1080" s="2" t="s">
        <v>116</v>
      </c>
      <c r="KK1080" s="2" t="s">
        <v>116</v>
      </c>
      <c r="KL1080" s="2" t="s">
        <v>116</v>
      </c>
      <c r="KM1080" s="2">
        <v>1</v>
      </c>
      <c r="KN1080" s="2" t="s">
        <v>116</v>
      </c>
      <c r="KO1080" s="2" t="s">
        <v>116</v>
      </c>
      <c r="KP1080" s="2" t="s">
        <v>116</v>
      </c>
      <c r="KQ1080" s="2" t="s">
        <v>116</v>
      </c>
      <c r="KR1080" s="2" t="s">
        <v>116</v>
      </c>
      <c r="KS1080" s="2">
        <v>1</v>
      </c>
      <c r="KT1080" s="2" t="s">
        <v>116</v>
      </c>
      <c r="KU1080" s="2" t="s">
        <v>116</v>
      </c>
      <c r="KV1080" s="2" t="s">
        <v>116</v>
      </c>
      <c r="KW1080" s="2" t="s">
        <v>116</v>
      </c>
      <c r="KX1080" s="2" t="s">
        <v>116</v>
      </c>
      <c r="KY1080" s="2" t="s">
        <v>116</v>
      </c>
      <c r="KZ1080" s="2" t="s">
        <v>116</v>
      </c>
      <c r="LA1080" s="2" t="s">
        <v>116</v>
      </c>
      <c r="LB1080" s="2" t="s">
        <v>116</v>
      </c>
      <c r="LC1080" s="2" t="s">
        <v>116</v>
      </c>
      <c r="LD1080" s="2" t="s">
        <v>116</v>
      </c>
      <c r="LE1080" s="2" t="s">
        <v>116</v>
      </c>
      <c r="LF1080" s="2" t="s">
        <v>116</v>
      </c>
      <c r="LG1080" s="2" t="s">
        <v>116</v>
      </c>
      <c r="LH1080" s="2" t="s">
        <v>116</v>
      </c>
      <c r="LI1080" s="2" t="s">
        <v>116</v>
      </c>
      <c r="LJ1080" s="2" t="s">
        <v>116</v>
      </c>
      <c r="LK1080" s="2" t="s">
        <v>116</v>
      </c>
      <c r="LL1080" s="2" t="s">
        <v>116</v>
      </c>
      <c r="LM1080" s="2" t="s">
        <v>116</v>
      </c>
      <c r="LN1080" s="2" t="s">
        <v>116</v>
      </c>
      <c r="LO1080" s="2" t="s">
        <v>116</v>
      </c>
      <c r="LP1080" s="2" t="s">
        <v>116</v>
      </c>
      <c r="LQ1080" s="2" t="s">
        <v>116</v>
      </c>
      <c r="LR1080" s="2" t="s">
        <v>116</v>
      </c>
      <c r="LS1080" s="2" t="s">
        <v>116</v>
      </c>
      <c r="LT1080" s="2" t="s">
        <v>116</v>
      </c>
      <c r="LU1080" s="2" t="s">
        <v>116</v>
      </c>
      <c r="LV1080" s="2" t="s">
        <v>116</v>
      </c>
      <c r="LW1080" s="2" t="s">
        <v>116</v>
      </c>
      <c r="LX1080" s="2" t="s">
        <v>116</v>
      </c>
      <c r="LY1080" s="2" t="s">
        <v>116</v>
      </c>
      <c r="LZ1080" s="2" t="s">
        <v>116</v>
      </c>
      <c r="MA1080" s="2" t="s">
        <v>116</v>
      </c>
      <c r="MB1080" s="2">
        <v>1</v>
      </c>
      <c r="MC1080" s="2">
        <v>1</v>
      </c>
      <c r="MD1080" s="2" t="s">
        <v>116</v>
      </c>
      <c r="ME1080" s="2" t="s">
        <v>116</v>
      </c>
      <c r="MF1080" s="2" t="s">
        <v>116</v>
      </c>
      <c r="MG1080" s="2" t="s">
        <v>116</v>
      </c>
      <c r="MH1080" s="2" t="s">
        <v>116</v>
      </c>
      <c r="MI1080" s="2" t="s">
        <v>116</v>
      </c>
      <c r="MJ1080" s="2" t="s">
        <v>116</v>
      </c>
      <c r="MK1080" s="2" t="s">
        <v>116</v>
      </c>
      <c r="ML1080" s="2" t="s">
        <v>116</v>
      </c>
      <c r="MM1080" s="2" t="s">
        <v>116</v>
      </c>
      <c r="MN1080" s="2" t="s">
        <v>116</v>
      </c>
      <c r="MO1080" s="2" t="s">
        <v>116</v>
      </c>
      <c r="MP1080" s="2" t="s">
        <v>116</v>
      </c>
      <c r="MQ1080" s="2" t="s">
        <v>116</v>
      </c>
      <c r="MR1080" s="2" t="s">
        <v>116</v>
      </c>
      <c r="MS1080" s="2" t="s">
        <v>116</v>
      </c>
      <c r="MT1080" s="2" t="s">
        <v>116</v>
      </c>
      <c r="MU1080" s="2" t="s">
        <v>116</v>
      </c>
      <c r="MV1080" s="2" t="s">
        <v>116</v>
      </c>
      <c r="MW1080" s="2" t="s">
        <v>116</v>
      </c>
      <c r="MX1080" s="2" t="s">
        <v>116</v>
      </c>
      <c r="MY1080" s="2" t="s">
        <v>116</v>
      </c>
      <c r="MZ1080" s="2" t="s">
        <v>116</v>
      </c>
      <c r="NA1080" s="2" t="s">
        <v>116</v>
      </c>
      <c r="NB1080" s="2" t="s">
        <v>116</v>
      </c>
      <c r="NC1080" s="2" t="s">
        <v>116</v>
      </c>
      <c r="ND1080" s="2" t="s">
        <v>116</v>
      </c>
      <c r="NE1080" s="2" t="s">
        <v>116</v>
      </c>
      <c r="NF1080" s="2" t="s">
        <v>116</v>
      </c>
      <c r="NG1080" s="2" t="s">
        <v>116</v>
      </c>
      <c r="NH1080" s="2" t="s">
        <v>116</v>
      </c>
      <c r="NI1080" s="2" t="s">
        <v>116</v>
      </c>
      <c r="NJ1080" s="2" t="s">
        <v>116</v>
      </c>
      <c r="NK1080" s="2" t="s">
        <v>116</v>
      </c>
      <c r="NL1080" s="2" t="s">
        <v>116</v>
      </c>
      <c r="NM1080" s="2" t="s">
        <v>116</v>
      </c>
      <c r="NN1080" s="2" t="s">
        <v>116</v>
      </c>
      <c r="NO1080" s="2" t="s">
        <v>116</v>
      </c>
      <c r="NP1080" s="2" t="s">
        <v>116</v>
      </c>
      <c r="NQ1080" s="2" t="s">
        <v>116</v>
      </c>
      <c r="NR1080" s="2" t="s">
        <v>116</v>
      </c>
      <c r="NS1080" s="2" t="s">
        <v>116</v>
      </c>
      <c r="NT1080" s="2" t="s">
        <v>116</v>
      </c>
      <c r="NU1080" s="2" t="s">
        <v>116</v>
      </c>
      <c r="NV1080" s="2" t="s">
        <v>116</v>
      </c>
      <c r="NW1080" s="2" t="s">
        <v>116</v>
      </c>
      <c r="NX1080" s="2" t="s">
        <v>116</v>
      </c>
      <c r="NY1080" s="2" t="s">
        <v>116</v>
      </c>
      <c r="NZ1080" s="2" t="s">
        <v>116</v>
      </c>
      <c r="OA1080" s="2" t="s">
        <v>116</v>
      </c>
      <c r="OB1080" s="2" t="s">
        <v>116</v>
      </c>
      <c r="OC1080" s="2" t="s">
        <v>116</v>
      </c>
      <c r="OD1080" s="2" t="s">
        <v>116</v>
      </c>
      <c r="OE1080" s="2" t="s">
        <v>116</v>
      </c>
      <c r="OF1080" s="2" t="s">
        <v>116</v>
      </c>
      <c r="OG1080" s="2" t="s">
        <v>116</v>
      </c>
      <c r="OH1080" s="2" t="s">
        <v>116</v>
      </c>
      <c r="OI1080" s="2" t="s">
        <v>116</v>
      </c>
      <c r="OJ1080" s="2" t="s">
        <v>116</v>
      </c>
      <c r="OK1080" s="2" t="s">
        <v>116</v>
      </c>
      <c r="OL1080" s="2" t="s">
        <v>116</v>
      </c>
      <c r="OM1080" s="2" t="s">
        <v>116</v>
      </c>
      <c r="ON1080" s="2" t="s">
        <v>116</v>
      </c>
      <c r="OO1080" s="2" t="s">
        <v>116</v>
      </c>
      <c r="OP1080" s="2" t="s">
        <v>116</v>
      </c>
      <c r="OQ1080" s="2" t="s">
        <v>116</v>
      </c>
      <c r="OR1080" s="2" t="s">
        <v>116</v>
      </c>
      <c r="OS1080" s="2" t="s">
        <v>116</v>
      </c>
      <c r="OT1080" s="2" t="s">
        <v>116</v>
      </c>
      <c r="OU1080" s="2" t="s">
        <v>116</v>
      </c>
      <c r="OV1080" s="2" t="s">
        <v>116</v>
      </c>
      <c r="OW1080" s="2" t="s">
        <v>116</v>
      </c>
      <c r="OX1080" s="2" t="s">
        <v>116</v>
      </c>
      <c r="OY1080" s="2" t="s">
        <v>116</v>
      </c>
      <c r="OZ1080" s="2" t="s">
        <v>116</v>
      </c>
      <c r="PA1080" s="2" t="s">
        <v>116</v>
      </c>
      <c r="PB1080" s="2" t="s">
        <v>116</v>
      </c>
      <c r="PC1080" s="2" t="s">
        <v>116</v>
      </c>
      <c r="PD1080" s="2" t="s">
        <v>116</v>
      </c>
      <c r="PE1080" s="2" t="s">
        <v>116</v>
      </c>
      <c r="PF1080" s="2" t="s">
        <v>116</v>
      </c>
      <c r="PG1080" s="2" t="s">
        <v>116</v>
      </c>
      <c r="PH1080" s="2" t="s">
        <v>116</v>
      </c>
      <c r="PI1080" s="2" t="s">
        <v>116</v>
      </c>
      <c r="PJ1080" s="2" t="s">
        <v>116</v>
      </c>
      <c r="PK1080" s="2" t="s">
        <v>116</v>
      </c>
      <c r="PL1080" s="2" t="s">
        <v>116</v>
      </c>
      <c r="PM1080" s="2" t="s">
        <v>116</v>
      </c>
      <c r="PN1080" s="2" t="s">
        <v>116</v>
      </c>
      <c r="PO1080" s="2" t="s">
        <v>116</v>
      </c>
      <c r="PP1080" s="2" t="s">
        <v>116</v>
      </c>
      <c r="PQ1080" s="2" t="s">
        <v>116</v>
      </c>
      <c r="PR1080" s="2" t="s">
        <v>116</v>
      </c>
      <c r="PS1080" s="2" t="s">
        <v>116</v>
      </c>
      <c r="PT1080" s="2" t="s">
        <v>116</v>
      </c>
      <c r="PU1080" s="2" t="s">
        <v>116</v>
      </c>
      <c r="PV1080" s="2" t="s">
        <v>116</v>
      </c>
      <c r="PW1080" s="2" t="s">
        <v>116</v>
      </c>
      <c r="PX1080" s="2" t="s">
        <v>116</v>
      </c>
      <c r="PY1080" s="2" t="s">
        <v>116</v>
      </c>
      <c r="PZ1080" s="2" t="s">
        <v>116</v>
      </c>
      <c r="QA1080" s="2" t="s">
        <v>116</v>
      </c>
      <c r="QB1080" s="2" t="s">
        <v>116</v>
      </c>
      <c r="QC1080" s="2" t="s">
        <v>116</v>
      </c>
      <c r="QD1080" s="2" t="s">
        <v>116</v>
      </c>
      <c r="QE1080" s="2" t="s">
        <v>116</v>
      </c>
      <c r="QF1080" s="2" t="s">
        <v>116</v>
      </c>
      <c r="QG1080" s="2" t="s">
        <v>116</v>
      </c>
      <c r="QH1080" s="2" t="s">
        <v>116</v>
      </c>
      <c r="QI1080" s="2" t="s">
        <v>116</v>
      </c>
      <c r="QJ1080" s="2" t="s">
        <v>116</v>
      </c>
    </row>
    <row r="1081" spans="14:452" x14ac:dyDescent="0.2">
      <c r="N1081" s="2" t="s">
        <v>116</v>
      </c>
      <c r="O1081" s="2" t="s">
        <v>116</v>
      </c>
      <c r="P1081" s="2">
        <v>5</v>
      </c>
      <c r="Q1081" s="2" t="s">
        <v>116</v>
      </c>
      <c r="R1081" s="2" t="s">
        <v>116</v>
      </c>
      <c r="S1081" s="2">
        <v>5</v>
      </c>
      <c r="T1081" s="2" t="s">
        <v>116</v>
      </c>
      <c r="U1081" s="2">
        <v>12</v>
      </c>
      <c r="V1081" s="2" t="s">
        <v>116</v>
      </c>
      <c r="W1081" s="2" t="s">
        <v>116</v>
      </c>
      <c r="X1081" s="2" t="s">
        <v>116</v>
      </c>
      <c r="Y1081" s="2" t="s">
        <v>116</v>
      </c>
      <c r="Z1081" s="2" t="s">
        <v>116</v>
      </c>
      <c r="AA1081" s="2" t="s">
        <v>116</v>
      </c>
      <c r="AB1081" s="2">
        <v>5</v>
      </c>
      <c r="AC1081" s="2" t="s">
        <v>116</v>
      </c>
      <c r="AD1081" s="2" t="s">
        <v>116</v>
      </c>
      <c r="AE1081" s="2" t="s">
        <v>116</v>
      </c>
      <c r="AF1081" s="2" t="s">
        <v>116</v>
      </c>
      <c r="AG1081" s="2">
        <v>3</v>
      </c>
      <c r="AH1081" s="2">
        <v>2</v>
      </c>
      <c r="AI1081" s="2" t="s">
        <v>116</v>
      </c>
      <c r="AJ1081" s="2" t="s">
        <v>116</v>
      </c>
      <c r="AK1081" s="2">
        <v>6</v>
      </c>
      <c r="AL1081" s="2" t="s">
        <v>116</v>
      </c>
      <c r="AM1081" s="2" t="s">
        <v>116</v>
      </c>
      <c r="AN1081" s="2">
        <v>6</v>
      </c>
      <c r="AO1081" s="2" t="s">
        <v>116</v>
      </c>
      <c r="AP1081" s="2" t="s">
        <v>116</v>
      </c>
      <c r="AQ1081" s="2" t="s">
        <v>116</v>
      </c>
      <c r="AR1081" s="2">
        <v>5</v>
      </c>
      <c r="AS1081" s="2" t="s">
        <v>116</v>
      </c>
      <c r="AT1081" s="2" t="s">
        <v>116</v>
      </c>
      <c r="AU1081" s="2">
        <v>1</v>
      </c>
      <c r="AV1081" s="2">
        <v>5</v>
      </c>
      <c r="AW1081" s="2">
        <v>1</v>
      </c>
      <c r="AX1081" s="2" t="s">
        <v>116</v>
      </c>
      <c r="AY1081" s="2" t="s">
        <v>116</v>
      </c>
      <c r="AZ1081" s="2">
        <v>4</v>
      </c>
      <c r="BA1081" s="2" t="s">
        <v>116</v>
      </c>
      <c r="BB1081" s="2" t="s">
        <v>116</v>
      </c>
      <c r="BC1081" s="2">
        <v>36</v>
      </c>
      <c r="BD1081" s="2" t="s">
        <v>116</v>
      </c>
      <c r="BE1081" s="2" t="s">
        <v>116</v>
      </c>
      <c r="BF1081" s="2" t="s">
        <v>116</v>
      </c>
      <c r="BG1081" s="2" t="s">
        <v>116</v>
      </c>
      <c r="BH1081" s="2" t="s">
        <v>116</v>
      </c>
      <c r="BI1081" s="2">
        <v>6</v>
      </c>
      <c r="BJ1081" s="2">
        <v>1</v>
      </c>
      <c r="BK1081" s="2" t="s">
        <v>116</v>
      </c>
      <c r="BL1081" s="2">
        <v>1</v>
      </c>
      <c r="BM1081" s="2" t="s">
        <v>116</v>
      </c>
      <c r="BN1081" s="2">
        <v>1</v>
      </c>
      <c r="BO1081" s="2" t="s">
        <v>116</v>
      </c>
      <c r="BP1081" s="2">
        <v>16</v>
      </c>
      <c r="BQ1081" s="2" t="s">
        <v>116</v>
      </c>
      <c r="BR1081" s="2" t="s">
        <v>116</v>
      </c>
      <c r="BS1081" s="2" t="s">
        <v>116</v>
      </c>
      <c r="BT1081" s="2">
        <v>18</v>
      </c>
      <c r="BU1081" s="2" t="s">
        <v>116</v>
      </c>
      <c r="BV1081" s="2" t="s">
        <v>116</v>
      </c>
      <c r="BW1081" s="2" t="s">
        <v>116</v>
      </c>
      <c r="BX1081" s="2">
        <v>14</v>
      </c>
      <c r="BY1081" s="2" t="s">
        <v>116</v>
      </c>
      <c r="BZ1081" s="2" t="s">
        <v>116</v>
      </c>
      <c r="CA1081" s="2">
        <v>6</v>
      </c>
      <c r="CB1081" s="2" t="s">
        <v>116</v>
      </c>
      <c r="CC1081" s="2" t="s">
        <v>116</v>
      </c>
      <c r="CD1081" s="2" t="s">
        <v>116</v>
      </c>
      <c r="CE1081" s="2">
        <v>27</v>
      </c>
      <c r="CF1081" s="2" t="s">
        <v>116</v>
      </c>
      <c r="CG1081" s="2" t="s">
        <v>116</v>
      </c>
      <c r="CH1081" s="2">
        <v>6</v>
      </c>
      <c r="CI1081" s="2" t="s">
        <v>116</v>
      </c>
      <c r="CJ1081" s="2" t="s">
        <v>116</v>
      </c>
      <c r="CK1081" s="2">
        <v>2</v>
      </c>
      <c r="CL1081" s="2" t="s">
        <v>116</v>
      </c>
      <c r="CM1081" s="2">
        <v>84</v>
      </c>
      <c r="CN1081" s="2" t="s">
        <v>116</v>
      </c>
      <c r="CO1081" s="2" t="s">
        <v>116</v>
      </c>
      <c r="CP1081" s="2">
        <v>1</v>
      </c>
      <c r="CQ1081" s="2" t="s">
        <v>116</v>
      </c>
      <c r="CR1081" s="2" t="s">
        <v>116</v>
      </c>
      <c r="CS1081" s="2">
        <v>28</v>
      </c>
      <c r="CT1081" s="2" t="s">
        <v>116</v>
      </c>
      <c r="CU1081" s="2" t="s">
        <v>116</v>
      </c>
      <c r="CV1081" s="2" t="s">
        <v>116</v>
      </c>
      <c r="CW1081" s="2" t="s">
        <v>116</v>
      </c>
      <c r="CX1081" s="2">
        <v>9</v>
      </c>
      <c r="CY1081" s="2" t="s">
        <v>116</v>
      </c>
      <c r="CZ1081" s="2" t="s">
        <v>116</v>
      </c>
      <c r="DA1081" s="2">
        <v>11</v>
      </c>
      <c r="DB1081" s="2" t="s">
        <v>116</v>
      </c>
      <c r="DC1081" s="2">
        <v>34</v>
      </c>
      <c r="DD1081" s="2" t="s">
        <v>116</v>
      </c>
      <c r="DE1081" s="2">
        <v>24</v>
      </c>
      <c r="DF1081" s="2" t="s">
        <v>116</v>
      </c>
      <c r="DG1081" s="2" t="s">
        <v>116</v>
      </c>
      <c r="DH1081" s="2">
        <v>9</v>
      </c>
      <c r="DI1081" s="2" t="s">
        <v>116</v>
      </c>
      <c r="DJ1081" s="2" t="s">
        <v>116</v>
      </c>
      <c r="DK1081" s="2" t="s">
        <v>116</v>
      </c>
      <c r="DL1081" s="2">
        <v>16</v>
      </c>
      <c r="DM1081" s="2" t="s">
        <v>116</v>
      </c>
      <c r="DN1081" s="2">
        <v>20</v>
      </c>
      <c r="DO1081" s="2" t="s">
        <v>116</v>
      </c>
      <c r="DP1081" s="2" t="s">
        <v>116</v>
      </c>
      <c r="DQ1081" s="2">
        <v>74</v>
      </c>
      <c r="DR1081" s="2" t="s">
        <v>116</v>
      </c>
      <c r="DS1081" s="2" t="s">
        <v>116</v>
      </c>
      <c r="DT1081" s="2" t="s">
        <v>116</v>
      </c>
      <c r="DU1081" s="2" t="s">
        <v>116</v>
      </c>
      <c r="DV1081" s="2">
        <v>8</v>
      </c>
      <c r="DW1081" s="2" t="s">
        <v>116</v>
      </c>
      <c r="DX1081" s="2" t="s">
        <v>116</v>
      </c>
      <c r="DY1081" s="2" t="s">
        <v>116</v>
      </c>
      <c r="DZ1081" s="2" t="s">
        <v>116</v>
      </c>
      <c r="EA1081" s="2">
        <v>5</v>
      </c>
      <c r="EB1081" s="2">
        <v>14</v>
      </c>
      <c r="EC1081" s="2" t="s">
        <v>116</v>
      </c>
      <c r="ED1081" s="2" t="s">
        <v>116</v>
      </c>
      <c r="EE1081" s="2">
        <v>55</v>
      </c>
      <c r="EF1081" s="2" t="s">
        <v>116</v>
      </c>
      <c r="EG1081" s="2" t="s">
        <v>116</v>
      </c>
      <c r="EH1081" s="2" t="s">
        <v>116</v>
      </c>
      <c r="EI1081" s="2">
        <v>8</v>
      </c>
      <c r="EJ1081" s="2" t="s">
        <v>116</v>
      </c>
      <c r="EK1081" s="2">
        <v>8</v>
      </c>
      <c r="EL1081" s="2" t="s">
        <v>116</v>
      </c>
      <c r="EM1081" s="2" t="s">
        <v>116</v>
      </c>
      <c r="EN1081" s="2">
        <v>8</v>
      </c>
      <c r="EO1081" s="2" t="s">
        <v>116</v>
      </c>
      <c r="EP1081" s="2" t="s">
        <v>116</v>
      </c>
      <c r="EQ1081" s="2">
        <v>5</v>
      </c>
      <c r="ER1081" s="2" t="s">
        <v>116</v>
      </c>
      <c r="ES1081" s="2" t="s">
        <v>116</v>
      </c>
      <c r="ET1081" s="2">
        <v>131</v>
      </c>
      <c r="EU1081" s="2">
        <v>1</v>
      </c>
      <c r="EV1081" s="2" t="s">
        <v>116</v>
      </c>
      <c r="EW1081" s="2">
        <v>10</v>
      </c>
      <c r="EX1081" s="2">
        <v>5</v>
      </c>
      <c r="EY1081" s="2" t="s">
        <v>116</v>
      </c>
      <c r="EZ1081" s="2">
        <v>7</v>
      </c>
      <c r="FA1081" s="2" t="s">
        <v>116</v>
      </c>
      <c r="FB1081" s="2" t="s">
        <v>116</v>
      </c>
      <c r="FC1081" s="2">
        <v>52</v>
      </c>
      <c r="FD1081" s="2" t="s">
        <v>116</v>
      </c>
      <c r="FE1081" s="2" t="s">
        <v>116</v>
      </c>
      <c r="FF1081" s="2" t="s">
        <v>116</v>
      </c>
      <c r="FG1081" s="2">
        <v>14</v>
      </c>
      <c r="FH1081" s="2">
        <v>7</v>
      </c>
      <c r="FI1081" s="2" t="s">
        <v>116</v>
      </c>
      <c r="FJ1081" s="2" t="s">
        <v>116</v>
      </c>
      <c r="FK1081" s="2">
        <v>13</v>
      </c>
      <c r="FL1081" s="2" t="s">
        <v>116</v>
      </c>
      <c r="FM1081" s="2" t="s">
        <v>116</v>
      </c>
      <c r="FN1081" s="2">
        <v>36</v>
      </c>
      <c r="FO1081" s="2" t="s">
        <v>116</v>
      </c>
      <c r="FP1081" s="2" t="s">
        <v>116</v>
      </c>
      <c r="FQ1081" s="2">
        <v>90</v>
      </c>
      <c r="FR1081" s="2" t="s">
        <v>116</v>
      </c>
      <c r="FS1081" s="2" t="s">
        <v>116</v>
      </c>
      <c r="FT1081" s="2" t="s">
        <v>116</v>
      </c>
      <c r="FU1081" s="2">
        <v>3</v>
      </c>
      <c r="FV1081" s="2">
        <v>2</v>
      </c>
      <c r="FW1081" s="2" t="s">
        <v>116</v>
      </c>
      <c r="FX1081" s="2">
        <v>8</v>
      </c>
      <c r="FY1081" s="2">
        <v>39</v>
      </c>
      <c r="FZ1081" s="2" t="s">
        <v>116</v>
      </c>
      <c r="GA1081" s="2" t="s">
        <v>116</v>
      </c>
      <c r="GB1081" s="2">
        <v>11</v>
      </c>
      <c r="GC1081" s="2" t="s">
        <v>116</v>
      </c>
      <c r="GD1081" s="2">
        <v>2</v>
      </c>
      <c r="GE1081" s="2">
        <v>10</v>
      </c>
      <c r="GF1081" s="2" t="s">
        <v>116</v>
      </c>
      <c r="GG1081" s="2" t="s">
        <v>116</v>
      </c>
      <c r="GH1081" s="2">
        <v>6</v>
      </c>
      <c r="GI1081" s="2" t="s">
        <v>116</v>
      </c>
      <c r="GJ1081" s="2">
        <v>86</v>
      </c>
      <c r="GK1081" s="2" t="s">
        <v>116</v>
      </c>
      <c r="GL1081" s="2" t="s">
        <v>116</v>
      </c>
      <c r="GM1081" s="2">
        <v>10</v>
      </c>
      <c r="GN1081" s="2" t="s">
        <v>116</v>
      </c>
      <c r="GO1081" s="2">
        <v>3</v>
      </c>
      <c r="GP1081" s="2">
        <v>5</v>
      </c>
      <c r="GQ1081" s="2">
        <v>34</v>
      </c>
      <c r="GR1081" s="2" t="s">
        <v>116</v>
      </c>
      <c r="GS1081" s="2" t="s">
        <v>116</v>
      </c>
      <c r="GT1081" s="2">
        <v>8</v>
      </c>
      <c r="GU1081" s="2">
        <v>2</v>
      </c>
      <c r="GV1081" s="2" t="s">
        <v>116</v>
      </c>
      <c r="GW1081" s="2">
        <v>13</v>
      </c>
      <c r="GX1081" s="2">
        <v>21</v>
      </c>
      <c r="GY1081" s="2" t="s">
        <v>116</v>
      </c>
      <c r="GZ1081" s="2">
        <v>86</v>
      </c>
      <c r="HA1081" s="2" t="s">
        <v>116</v>
      </c>
      <c r="HB1081" s="2" t="s">
        <v>116</v>
      </c>
      <c r="HC1081" s="2">
        <v>4</v>
      </c>
      <c r="HD1081" s="2">
        <v>1</v>
      </c>
      <c r="HE1081" s="2">
        <v>11</v>
      </c>
      <c r="HF1081" s="2">
        <v>15</v>
      </c>
      <c r="HG1081" s="2" t="s">
        <v>116</v>
      </c>
      <c r="HH1081" s="2">
        <v>7</v>
      </c>
      <c r="HI1081" s="2">
        <v>2</v>
      </c>
      <c r="HJ1081" s="2" t="s">
        <v>116</v>
      </c>
      <c r="HK1081" s="2">
        <v>5</v>
      </c>
      <c r="HL1081" s="2">
        <v>2</v>
      </c>
      <c r="HM1081" s="2">
        <v>55</v>
      </c>
      <c r="HN1081" s="2" t="s">
        <v>116</v>
      </c>
      <c r="HO1081" s="2">
        <v>6</v>
      </c>
      <c r="HP1081" s="2" t="s">
        <v>116</v>
      </c>
      <c r="HQ1081" s="2">
        <v>4</v>
      </c>
      <c r="HR1081" s="2" t="s">
        <v>116</v>
      </c>
      <c r="HS1081" s="2">
        <v>18</v>
      </c>
      <c r="HT1081" s="2">
        <v>6</v>
      </c>
      <c r="HU1081" s="2" t="s">
        <v>116</v>
      </c>
      <c r="HV1081" s="2">
        <v>2</v>
      </c>
      <c r="HW1081" s="2">
        <v>5</v>
      </c>
      <c r="HX1081" s="2" t="s">
        <v>116</v>
      </c>
      <c r="HY1081" s="2" t="s">
        <v>116</v>
      </c>
      <c r="HZ1081" s="2">
        <v>12</v>
      </c>
      <c r="IA1081" s="2" t="s">
        <v>116</v>
      </c>
      <c r="IB1081" s="2" t="s">
        <v>116</v>
      </c>
      <c r="IC1081" s="2">
        <v>31</v>
      </c>
      <c r="ID1081" s="2" t="s">
        <v>116</v>
      </c>
      <c r="IE1081" s="2" t="s">
        <v>116</v>
      </c>
      <c r="IF1081" s="2">
        <v>1</v>
      </c>
      <c r="IG1081" s="2">
        <v>10</v>
      </c>
      <c r="IH1081" s="2">
        <v>12</v>
      </c>
      <c r="II1081" s="2">
        <v>4</v>
      </c>
      <c r="IJ1081" s="2" t="s">
        <v>116</v>
      </c>
      <c r="IK1081" s="2" t="s">
        <v>116</v>
      </c>
      <c r="IL1081" s="2" t="s">
        <v>116</v>
      </c>
      <c r="IM1081" s="2">
        <v>3</v>
      </c>
      <c r="IN1081" s="2" t="s">
        <v>116</v>
      </c>
      <c r="IO1081" s="2" t="s">
        <v>116</v>
      </c>
      <c r="IP1081" s="2">
        <v>45</v>
      </c>
      <c r="IQ1081" s="2">
        <v>1</v>
      </c>
      <c r="IR1081" s="2">
        <v>2</v>
      </c>
      <c r="IS1081" s="2" t="s">
        <v>116</v>
      </c>
      <c r="IT1081" s="2" t="s">
        <v>116</v>
      </c>
      <c r="IU1081" s="2">
        <v>9</v>
      </c>
      <c r="IV1081" s="2">
        <v>4</v>
      </c>
      <c r="IW1081" s="2" t="s">
        <v>116</v>
      </c>
      <c r="IX1081" s="2" t="s">
        <v>116</v>
      </c>
      <c r="IY1081" s="2" t="s">
        <v>116</v>
      </c>
      <c r="IZ1081" s="2" t="s">
        <v>116</v>
      </c>
      <c r="JA1081" s="2">
        <v>9</v>
      </c>
      <c r="JB1081" s="2" t="s">
        <v>116</v>
      </c>
      <c r="JC1081" s="2">
        <v>15</v>
      </c>
      <c r="JD1081" s="2">
        <v>2</v>
      </c>
      <c r="JE1081" s="2" t="s">
        <v>116</v>
      </c>
      <c r="JF1081" s="2" t="s">
        <v>116</v>
      </c>
      <c r="JG1081" s="2">
        <v>15</v>
      </c>
      <c r="JH1081" s="2">
        <v>1</v>
      </c>
      <c r="JI1081" s="2" t="s">
        <v>116</v>
      </c>
      <c r="JJ1081" s="2">
        <v>5</v>
      </c>
      <c r="JK1081" s="2" t="s">
        <v>116</v>
      </c>
      <c r="JL1081" s="2" t="s">
        <v>116</v>
      </c>
      <c r="JM1081" s="2">
        <v>16</v>
      </c>
      <c r="JN1081" s="2">
        <v>7</v>
      </c>
      <c r="JO1081" s="2">
        <v>1</v>
      </c>
      <c r="JP1081" s="2" t="s">
        <v>116</v>
      </c>
      <c r="JQ1081" s="2">
        <v>2</v>
      </c>
      <c r="JR1081" s="2">
        <v>3</v>
      </c>
      <c r="JS1081" s="2" t="s">
        <v>116</v>
      </c>
      <c r="JT1081" s="2">
        <v>2</v>
      </c>
      <c r="JU1081" s="2">
        <v>2</v>
      </c>
      <c r="JV1081" s="2" t="s">
        <v>116</v>
      </c>
      <c r="JW1081" s="2">
        <v>2</v>
      </c>
      <c r="JX1081" s="2" t="s">
        <v>116</v>
      </c>
      <c r="JY1081" s="2">
        <v>19</v>
      </c>
      <c r="JZ1081" s="2" t="s">
        <v>116</v>
      </c>
      <c r="KA1081" s="2" t="s">
        <v>116</v>
      </c>
      <c r="KB1081" s="2">
        <v>1</v>
      </c>
      <c r="KC1081" s="2">
        <v>1</v>
      </c>
      <c r="KD1081" s="2">
        <v>1</v>
      </c>
      <c r="KE1081" s="2" t="s">
        <v>116</v>
      </c>
      <c r="KF1081" s="2">
        <v>1</v>
      </c>
      <c r="KG1081" s="2">
        <v>1</v>
      </c>
      <c r="KH1081" s="2">
        <v>9</v>
      </c>
      <c r="KI1081" s="2">
        <v>2</v>
      </c>
      <c r="KJ1081" s="2" t="s">
        <v>116</v>
      </c>
      <c r="KK1081" s="2" t="s">
        <v>116</v>
      </c>
      <c r="KL1081" s="2" t="s">
        <v>116</v>
      </c>
      <c r="KM1081" s="2">
        <v>3</v>
      </c>
      <c r="KN1081" s="2" t="s">
        <v>116</v>
      </c>
      <c r="KO1081" s="2" t="s">
        <v>116</v>
      </c>
      <c r="KP1081" s="2">
        <v>1</v>
      </c>
      <c r="KQ1081" s="2">
        <v>3</v>
      </c>
      <c r="KR1081" s="2" t="s">
        <v>116</v>
      </c>
      <c r="KS1081" s="2">
        <v>8</v>
      </c>
      <c r="KT1081" s="2" t="s">
        <v>116</v>
      </c>
      <c r="KU1081" s="2" t="s">
        <v>116</v>
      </c>
      <c r="KV1081" s="2" t="s">
        <v>116</v>
      </c>
      <c r="KW1081" s="2" t="s">
        <v>116</v>
      </c>
      <c r="KX1081" s="2" t="s">
        <v>116</v>
      </c>
      <c r="KY1081" s="2">
        <v>1</v>
      </c>
      <c r="KZ1081" s="2" t="s">
        <v>116</v>
      </c>
      <c r="LA1081" s="2" t="s">
        <v>116</v>
      </c>
      <c r="LB1081" s="2" t="s">
        <v>116</v>
      </c>
      <c r="LC1081" s="2" t="s">
        <v>116</v>
      </c>
      <c r="LD1081" s="2" t="s">
        <v>116</v>
      </c>
      <c r="LE1081" s="2" t="s">
        <v>116</v>
      </c>
      <c r="LF1081" s="2" t="s">
        <v>116</v>
      </c>
      <c r="LG1081" s="2">
        <v>7</v>
      </c>
      <c r="LH1081" s="2">
        <v>1</v>
      </c>
      <c r="LI1081" s="2">
        <v>1</v>
      </c>
      <c r="LJ1081" s="2" t="s">
        <v>116</v>
      </c>
      <c r="LK1081" s="2" t="s">
        <v>116</v>
      </c>
      <c r="LL1081" s="2">
        <v>6</v>
      </c>
      <c r="LM1081" s="2" t="s">
        <v>116</v>
      </c>
      <c r="LN1081" s="2" t="s">
        <v>116</v>
      </c>
      <c r="LO1081" s="2" t="s">
        <v>116</v>
      </c>
      <c r="LP1081" s="2">
        <v>1</v>
      </c>
      <c r="LQ1081" s="2">
        <v>1</v>
      </c>
      <c r="LR1081" s="2" t="s">
        <v>116</v>
      </c>
      <c r="LS1081" s="2" t="s">
        <v>116</v>
      </c>
      <c r="LT1081" s="2">
        <v>2</v>
      </c>
      <c r="LU1081" s="2">
        <v>10</v>
      </c>
      <c r="LV1081" s="2" t="s">
        <v>116</v>
      </c>
      <c r="LW1081" s="2" t="s">
        <v>116</v>
      </c>
      <c r="LX1081" s="2" t="s">
        <v>116</v>
      </c>
      <c r="LY1081" s="2" t="s">
        <v>116</v>
      </c>
      <c r="LZ1081" s="2" t="s">
        <v>116</v>
      </c>
      <c r="MA1081" s="2" t="s">
        <v>116</v>
      </c>
      <c r="MB1081" s="2">
        <v>2</v>
      </c>
      <c r="MC1081" s="2">
        <v>1</v>
      </c>
      <c r="MD1081" s="2" t="s">
        <v>116</v>
      </c>
      <c r="ME1081" s="2" t="s">
        <v>116</v>
      </c>
      <c r="MF1081" s="2" t="s">
        <v>116</v>
      </c>
      <c r="MG1081" s="2" t="s">
        <v>116</v>
      </c>
      <c r="MH1081" s="2" t="s">
        <v>116</v>
      </c>
      <c r="MI1081" s="2">
        <v>6</v>
      </c>
      <c r="MJ1081" s="2" t="s">
        <v>116</v>
      </c>
      <c r="MK1081" s="2" t="s">
        <v>116</v>
      </c>
      <c r="ML1081" s="2">
        <v>1</v>
      </c>
      <c r="MM1081" s="2" t="s">
        <v>116</v>
      </c>
      <c r="MN1081" s="2" t="s">
        <v>116</v>
      </c>
      <c r="MO1081" s="2" t="s">
        <v>116</v>
      </c>
      <c r="MP1081" s="2" t="s">
        <v>116</v>
      </c>
      <c r="MQ1081" s="2" t="s">
        <v>116</v>
      </c>
      <c r="MR1081" s="2" t="s">
        <v>116</v>
      </c>
      <c r="MS1081" s="2" t="s">
        <v>116</v>
      </c>
      <c r="MT1081" s="2" t="s">
        <v>116</v>
      </c>
      <c r="MU1081" s="2" t="s">
        <v>116</v>
      </c>
      <c r="MV1081" s="2" t="s">
        <v>116</v>
      </c>
      <c r="MW1081" s="2" t="s">
        <v>116</v>
      </c>
      <c r="MX1081" s="2" t="s">
        <v>116</v>
      </c>
      <c r="MY1081" s="2" t="s">
        <v>116</v>
      </c>
      <c r="MZ1081" s="2" t="s">
        <v>116</v>
      </c>
      <c r="NA1081" s="2" t="s">
        <v>116</v>
      </c>
      <c r="NB1081" s="2" t="s">
        <v>116</v>
      </c>
      <c r="NC1081" s="2">
        <v>3</v>
      </c>
      <c r="ND1081" s="2" t="s">
        <v>116</v>
      </c>
      <c r="NE1081" s="2" t="s">
        <v>116</v>
      </c>
      <c r="NF1081" s="2" t="s">
        <v>116</v>
      </c>
      <c r="NG1081" s="2" t="s">
        <v>116</v>
      </c>
      <c r="NH1081" s="2" t="s">
        <v>116</v>
      </c>
      <c r="NI1081" s="2" t="s">
        <v>116</v>
      </c>
      <c r="NJ1081" s="2" t="s">
        <v>116</v>
      </c>
      <c r="NK1081" s="2" t="s">
        <v>116</v>
      </c>
      <c r="NL1081" s="2" t="s">
        <v>116</v>
      </c>
      <c r="NM1081" s="2" t="s">
        <v>116</v>
      </c>
      <c r="NN1081" s="2">
        <v>3</v>
      </c>
      <c r="NO1081" s="2" t="s">
        <v>116</v>
      </c>
      <c r="NP1081" s="2" t="s">
        <v>116</v>
      </c>
      <c r="NQ1081" s="2" t="s">
        <v>116</v>
      </c>
      <c r="NR1081" s="2" t="s">
        <v>116</v>
      </c>
      <c r="NS1081" s="2" t="s">
        <v>116</v>
      </c>
      <c r="NT1081" s="2" t="s">
        <v>116</v>
      </c>
      <c r="NU1081" s="2" t="s">
        <v>116</v>
      </c>
      <c r="NV1081" s="2" t="s">
        <v>116</v>
      </c>
      <c r="NW1081" s="2" t="s">
        <v>116</v>
      </c>
      <c r="NX1081" s="2" t="s">
        <v>116</v>
      </c>
      <c r="NY1081" s="2" t="s">
        <v>116</v>
      </c>
      <c r="NZ1081" s="2" t="s">
        <v>116</v>
      </c>
      <c r="OA1081" s="2" t="s">
        <v>116</v>
      </c>
      <c r="OB1081" s="2" t="s">
        <v>116</v>
      </c>
      <c r="OC1081" s="2">
        <v>1</v>
      </c>
      <c r="OD1081" s="2" t="s">
        <v>116</v>
      </c>
      <c r="OE1081" s="2" t="s">
        <v>116</v>
      </c>
      <c r="OF1081" s="2" t="s">
        <v>116</v>
      </c>
      <c r="OG1081" s="2" t="s">
        <v>116</v>
      </c>
      <c r="OH1081" s="2" t="s">
        <v>116</v>
      </c>
      <c r="OI1081" s="2" t="s">
        <v>116</v>
      </c>
      <c r="OJ1081" s="2" t="s">
        <v>116</v>
      </c>
      <c r="OK1081" s="2" t="s">
        <v>116</v>
      </c>
      <c r="OL1081" s="2" t="s">
        <v>116</v>
      </c>
      <c r="OM1081" s="2" t="s">
        <v>116</v>
      </c>
      <c r="ON1081" s="2" t="s">
        <v>116</v>
      </c>
      <c r="OO1081" s="2" t="s">
        <v>116</v>
      </c>
      <c r="OP1081" s="2" t="s">
        <v>116</v>
      </c>
      <c r="OQ1081" s="2" t="s">
        <v>116</v>
      </c>
      <c r="OR1081" s="2" t="s">
        <v>116</v>
      </c>
      <c r="OS1081" s="2" t="s">
        <v>116</v>
      </c>
      <c r="OT1081" s="2" t="s">
        <v>116</v>
      </c>
      <c r="OU1081" s="2" t="s">
        <v>116</v>
      </c>
      <c r="OV1081" s="2" t="s">
        <v>116</v>
      </c>
      <c r="OW1081" s="2" t="s">
        <v>116</v>
      </c>
      <c r="OX1081" s="2" t="s">
        <v>116</v>
      </c>
      <c r="OY1081" s="2" t="s">
        <v>116</v>
      </c>
      <c r="OZ1081" s="2" t="s">
        <v>116</v>
      </c>
      <c r="PA1081" s="2" t="s">
        <v>116</v>
      </c>
      <c r="PB1081" s="2" t="s">
        <v>116</v>
      </c>
      <c r="PC1081" s="2" t="s">
        <v>116</v>
      </c>
      <c r="PD1081" s="2" t="s">
        <v>116</v>
      </c>
      <c r="PE1081" s="2" t="s">
        <v>116</v>
      </c>
      <c r="PF1081" s="2" t="s">
        <v>116</v>
      </c>
      <c r="PG1081" s="2" t="s">
        <v>116</v>
      </c>
      <c r="PH1081" s="2" t="s">
        <v>116</v>
      </c>
      <c r="PI1081" s="2" t="s">
        <v>116</v>
      </c>
      <c r="PJ1081" s="2" t="s">
        <v>116</v>
      </c>
      <c r="PK1081" s="2" t="s">
        <v>116</v>
      </c>
      <c r="PL1081" s="2" t="s">
        <v>116</v>
      </c>
      <c r="PM1081" s="2" t="s">
        <v>116</v>
      </c>
      <c r="PN1081" s="2" t="s">
        <v>116</v>
      </c>
      <c r="PO1081" s="2" t="s">
        <v>116</v>
      </c>
      <c r="PP1081" s="2" t="s">
        <v>116</v>
      </c>
      <c r="PQ1081" s="2" t="s">
        <v>116</v>
      </c>
      <c r="PR1081" s="2" t="s">
        <v>116</v>
      </c>
      <c r="PS1081" s="2" t="s">
        <v>116</v>
      </c>
      <c r="PT1081" s="2" t="s">
        <v>116</v>
      </c>
      <c r="PU1081" s="2" t="s">
        <v>116</v>
      </c>
      <c r="PV1081" s="2" t="s">
        <v>116</v>
      </c>
      <c r="PW1081" s="2" t="s">
        <v>116</v>
      </c>
      <c r="PX1081" s="2" t="s">
        <v>116</v>
      </c>
      <c r="PY1081" s="2" t="s">
        <v>116</v>
      </c>
      <c r="PZ1081" s="2" t="s">
        <v>116</v>
      </c>
      <c r="QA1081" s="2" t="s">
        <v>116</v>
      </c>
      <c r="QB1081" s="2" t="s">
        <v>116</v>
      </c>
      <c r="QC1081" s="2" t="s">
        <v>116</v>
      </c>
      <c r="QD1081" s="2" t="s">
        <v>116</v>
      </c>
      <c r="QE1081" s="2" t="s">
        <v>116</v>
      </c>
      <c r="QF1081" s="2" t="s">
        <v>116</v>
      </c>
      <c r="QG1081" s="2" t="s">
        <v>116</v>
      </c>
      <c r="QH1081" s="2" t="s">
        <v>116</v>
      </c>
      <c r="QI1081" s="2" t="s">
        <v>116</v>
      </c>
      <c r="QJ1081" s="2" t="s">
        <v>116</v>
      </c>
    </row>
    <row r="1082" spans="14:452" x14ac:dyDescent="0.2">
      <c r="N1082" s="2" t="s">
        <v>116</v>
      </c>
      <c r="O1082" s="2" t="s">
        <v>116</v>
      </c>
      <c r="P1082" s="2" t="s">
        <v>116</v>
      </c>
      <c r="Q1082" s="2" t="s">
        <v>116</v>
      </c>
      <c r="R1082" s="2" t="s">
        <v>116</v>
      </c>
      <c r="S1082" s="2" t="s">
        <v>116</v>
      </c>
      <c r="T1082" s="2" t="s">
        <v>116</v>
      </c>
      <c r="U1082" s="2">
        <v>2</v>
      </c>
      <c r="V1082" s="2" t="s">
        <v>116</v>
      </c>
      <c r="W1082" s="2" t="s">
        <v>116</v>
      </c>
      <c r="X1082" s="2" t="s">
        <v>116</v>
      </c>
      <c r="Y1082" s="2" t="s">
        <v>116</v>
      </c>
      <c r="Z1082" s="2" t="s">
        <v>116</v>
      </c>
      <c r="AA1082" s="2" t="s">
        <v>116</v>
      </c>
      <c r="AB1082" s="2" t="s">
        <v>116</v>
      </c>
      <c r="AC1082" s="2" t="s">
        <v>116</v>
      </c>
      <c r="AD1082" s="2" t="s">
        <v>116</v>
      </c>
      <c r="AE1082" s="2" t="s">
        <v>116</v>
      </c>
      <c r="AF1082" s="2" t="s">
        <v>116</v>
      </c>
      <c r="AG1082" s="2" t="s">
        <v>116</v>
      </c>
      <c r="AH1082" s="2" t="s">
        <v>116</v>
      </c>
      <c r="AI1082" s="2" t="s">
        <v>116</v>
      </c>
      <c r="AJ1082" s="2">
        <v>1</v>
      </c>
      <c r="AK1082" s="2">
        <v>1</v>
      </c>
      <c r="AL1082" s="2" t="s">
        <v>116</v>
      </c>
      <c r="AM1082" s="2" t="s">
        <v>116</v>
      </c>
      <c r="AN1082" s="2" t="s">
        <v>116</v>
      </c>
      <c r="AO1082" s="2" t="s">
        <v>116</v>
      </c>
      <c r="AP1082" s="2" t="s">
        <v>116</v>
      </c>
      <c r="AQ1082" s="2" t="s">
        <v>116</v>
      </c>
      <c r="AR1082" s="2">
        <v>1</v>
      </c>
      <c r="AS1082" s="2" t="s">
        <v>116</v>
      </c>
      <c r="AT1082" s="2" t="s">
        <v>116</v>
      </c>
      <c r="AU1082" s="2" t="s">
        <v>116</v>
      </c>
      <c r="AV1082" s="2" t="s">
        <v>116</v>
      </c>
      <c r="AW1082" s="2" t="s">
        <v>116</v>
      </c>
      <c r="AX1082" s="2" t="s">
        <v>116</v>
      </c>
      <c r="AY1082" s="2" t="s">
        <v>116</v>
      </c>
      <c r="AZ1082" s="2" t="s">
        <v>116</v>
      </c>
      <c r="BA1082" s="2" t="s">
        <v>116</v>
      </c>
      <c r="BB1082" s="2" t="s">
        <v>116</v>
      </c>
      <c r="BC1082" s="2">
        <v>3</v>
      </c>
      <c r="BD1082" s="2" t="s">
        <v>116</v>
      </c>
      <c r="BE1082" s="2" t="s">
        <v>116</v>
      </c>
      <c r="BF1082" s="2">
        <v>1</v>
      </c>
      <c r="BG1082" s="2" t="s">
        <v>116</v>
      </c>
      <c r="BH1082" s="2" t="s">
        <v>116</v>
      </c>
      <c r="BI1082" s="2" t="s">
        <v>116</v>
      </c>
      <c r="BJ1082" s="2" t="s">
        <v>116</v>
      </c>
      <c r="BK1082" s="2" t="s">
        <v>116</v>
      </c>
      <c r="BL1082" s="2" t="s">
        <v>116</v>
      </c>
      <c r="BM1082" s="2">
        <v>2</v>
      </c>
      <c r="BN1082" s="2" t="s">
        <v>116</v>
      </c>
      <c r="BO1082" s="2">
        <v>1</v>
      </c>
      <c r="BP1082" s="2">
        <v>3</v>
      </c>
      <c r="BQ1082" s="2" t="s">
        <v>116</v>
      </c>
      <c r="BR1082" s="2" t="s">
        <v>116</v>
      </c>
      <c r="BS1082" s="2" t="s">
        <v>116</v>
      </c>
      <c r="BT1082" s="2">
        <v>6</v>
      </c>
      <c r="BU1082" s="2" t="s">
        <v>116</v>
      </c>
      <c r="BV1082" s="2" t="s">
        <v>116</v>
      </c>
      <c r="BW1082" s="2" t="s">
        <v>116</v>
      </c>
      <c r="BX1082" s="2" t="s">
        <v>116</v>
      </c>
      <c r="BY1082" s="2" t="s">
        <v>116</v>
      </c>
      <c r="BZ1082" s="2" t="s">
        <v>116</v>
      </c>
      <c r="CA1082" s="2" t="s">
        <v>116</v>
      </c>
      <c r="CB1082" s="2" t="s">
        <v>116</v>
      </c>
      <c r="CC1082" s="2" t="s">
        <v>116</v>
      </c>
      <c r="CD1082" s="2" t="s">
        <v>116</v>
      </c>
      <c r="CE1082" s="2" t="s">
        <v>116</v>
      </c>
      <c r="CF1082" s="2" t="s">
        <v>116</v>
      </c>
      <c r="CG1082" s="2" t="s">
        <v>116</v>
      </c>
      <c r="CH1082" s="2">
        <v>1</v>
      </c>
      <c r="CI1082" s="2" t="s">
        <v>116</v>
      </c>
      <c r="CJ1082" s="2" t="s">
        <v>116</v>
      </c>
      <c r="CK1082" s="2" t="s">
        <v>116</v>
      </c>
      <c r="CL1082" s="2" t="s">
        <v>116</v>
      </c>
      <c r="CM1082" s="2">
        <v>2</v>
      </c>
      <c r="CN1082" s="2" t="s">
        <v>116</v>
      </c>
      <c r="CO1082" s="2" t="s">
        <v>116</v>
      </c>
      <c r="CP1082" s="2" t="s">
        <v>116</v>
      </c>
      <c r="CQ1082" s="2" t="s">
        <v>116</v>
      </c>
      <c r="CR1082" s="2" t="s">
        <v>116</v>
      </c>
      <c r="CS1082" s="2" t="s">
        <v>116</v>
      </c>
      <c r="CT1082" s="2" t="s">
        <v>116</v>
      </c>
      <c r="CU1082" s="2" t="s">
        <v>116</v>
      </c>
      <c r="CV1082" s="2" t="s">
        <v>116</v>
      </c>
      <c r="CW1082" s="2" t="s">
        <v>116</v>
      </c>
      <c r="CX1082" s="2" t="s">
        <v>116</v>
      </c>
      <c r="CY1082" s="2" t="s">
        <v>116</v>
      </c>
      <c r="CZ1082" s="2" t="s">
        <v>116</v>
      </c>
      <c r="DA1082" s="2" t="s">
        <v>116</v>
      </c>
      <c r="DB1082" s="2" t="s">
        <v>116</v>
      </c>
      <c r="DC1082" s="2">
        <v>7</v>
      </c>
      <c r="DD1082" s="2" t="s">
        <v>116</v>
      </c>
      <c r="DE1082" s="2" t="s">
        <v>116</v>
      </c>
      <c r="DF1082" s="2" t="s">
        <v>116</v>
      </c>
      <c r="DG1082" s="2" t="s">
        <v>116</v>
      </c>
      <c r="DH1082" s="2" t="s">
        <v>116</v>
      </c>
      <c r="DI1082" s="2" t="s">
        <v>116</v>
      </c>
      <c r="DJ1082" s="2" t="s">
        <v>116</v>
      </c>
      <c r="DK1082" s="2" t="s">
        <v>116</v>
      </c>
      <c r="DL1082" s="2">
        <v>2</v>
      </c>
      <c r="DM1082" s="2" t="s">
        <v>116</v>
      </c>
      <c r="DN1082" s="2">
        <v>7</v>
      </c>
      <c r="DO1082" s="2" t="s">
        <v>116</v>
      </c>
      <c r="DP1082" s="2" t="s">
        <v>116</v>
      </c>
      <c r="DQ1082" s="2">
        <v>9</v>
      </c>
      <c r="DR1082" s="2" t="s">
        <v>116</v>
      </c>
      <c r="DS1082" s="2" t="s">
        <v>116</v>
      </c>
      <c r="DT1082" s="2" t="s">
        <v>116</v>
      </c>
      <c r="DU1082" s="2" t="s">
        <v>116</v>
      </c>
      <c r="DV1082" s="2">
        <v>1</v>
      </c>
      <c r="DW1082" s="2" t="s">
        <v>116</v>
      </c>
      <c r="DX1082" s="2" t="s">
        <v>116</v>
      </c>
      <c r="DY1082" s="2" t="s">
        <v>116</v>
      </c>
      <c r="DZ1082" s="2" t="s">
        <v>116</v>
      </c>
      <c r="EA1082" s="2" t="s">
        <v>116</v>
      </c>
      <c r="EB1082" s="2">
        <v>2</v>
      </c>
      <c r="EC1082" s="2" t="s">
        <v>116</v>
      </c>
      <c r="ED1082" s="2" t="s">
        <v>116</v>
      </c>
      <c r="EE1082" s="2">
        <v>29</v>
      </c>
      <c r="EF1082" s="2" t="s">
        <v>116</v>
      </c>
      <c r="EG1082" s="2" t="s">
        <v>116</v>
      </c>
      <c r="EH1082" s="2" t="s">
        <v>116</v>
      </c>
      <c r="EI1082" s="2">
        <v>1</v>
      </c>
      <c r="EJ1082" s="2" t="s">
        <v>116</v>
      </c>
      <c r="EK1082" s="2">
        <v>2</v>
      </c>
      <c r="EL1082" s="2" t="s">
        <v>116</v>
      </c>
      <c r="EM1082" s="2" t="s">
        <v>116</v>
      </c>
      <c r="EN1082" s="2">
        <v>1</v>
      </c>
      <c r="EO1082" s="2" t="s">
        <v>116</v>
      </c>
      <c r="EP1082" s="2" t="s">
        <v>116</v>
      </c>
      <c r="EQ1082" s="2">
        <v>1</v>
      </c>
      <c r="ER1082" s="2">
        <v>2</v>
      </c>
      <c r="ES1082" s="2" t="s">
        <v>116</v>
      </c>
      <c r="ET1082" s="2">
        <v>25</v>
      </c>
      <c r="EU1082" s="2">
        <v>1</v>
      </c>
      <c r="EV1082" s="2" t="s">
        <v>116</v>
      </c>
      <c r="EW1082" s="2" t="s">
        <v>116</v>
      </c>
      <c r="EX1082" s="2" t="s">
        <v>116</v>
      </c>
      <c r="EY1082" s="2" t="s">
        <v>116</v>
      </c>
      <c r="EZ1082" s="2">
        <v>1</v>
      </c>
      <c r="FA1082" s="2" t="s">
        <v>116</v>
      </c>
      <c r="FB1082" s="2" t="s">
        <v>116</v>
      </c>
      <c r="FC1082" s="2">
        <v>13</v>
      </c>
      <c r="FD1082" s="2" t="s">
        <v>116</v>
      </c>
      <c r="FE1082" s="2" t="s">
        <v>116</v>
      </c>
      <c r="FF1082" s="2" t="s">
        <v>116</v>
      </c>
      <c r="FG1082" s="2">
        <v>1</v>
      </c>
      <c r="FH1082" s="2">
        <v>1</v>
      </c>
      <c r="FI1082" s="2" t="s">
        <v>116</v>
      </c>
      <c r="FJ1082" s="2" t="s">
        <v>116</v>
      </c>
      <c r="FK1082" s="2" t="s">
        <v>116</v>
      </c>
      <c r="FL1082" s="2" t="s">
        <v>116</v>
      </c>
      <c r="FM1082" s="2" t="s">
        <v>116</v>
      </c>
      <c r="FN1082" s="2">
        <v>14</v>
      </c>
      <c r="FO1082" s="2">
        <v>1</v>
      </c>
      <c r="FP1082" s="2" t="s">
        <v>116</v>
      </c>
      <c r="FQ1082" s="2">
        <v>15</v>
      </c>
      <c r="FR1082" s="2" t="s">
        <v>116</v>
      </c>
      <c r="FS1082" s="2" t="s">
        <v>116</v>
      </c>
      <c r="FT1082" s="2" t="s">
        <v>116</v>
      </c>
      <c r="FU1082" s="2" t="s">
        <v>116</v>
      </c>
      <c r="FV1082" s="2">
        <v>3</v>
      </c>
      <c r="FW1082" s="2" t="s">
        <v>116</v>
      </c>
      <c r="FX1082" s="2" t="s">
        <v>116</v>
      </c>
      <c r="FY1082" s="2">
        <v>25</v>
      </c>
      <c r="FZ1082" s="2" t="s">
        <v>116</v>
      </c>
      <c r="GA1082" s="2" t="s">
        <v>116</v>
      </c>
      <c r="GB1082" s="2" t="s">
        <v>116</v>
      </c>
      <c r="GC1082" s="2" t="s">
        <v>116</v>
      </c>
      <c r="GD1082" s="2" t="s">
        <v>116</v>
      </c>
      <c r="GE1082" s="2" t="s">
        <v>116</v>
      </c>
      <c r="GF1082" s="2" t="s">
        <v>116</v>
      </c>
      <c r="GG1082" s="2" t="s">
        <v>116</v>
      </c>
      <c r="GH1082" s="2">
        <v>2</v>
      </c>
      <c r="GI1082" s="2" t="s">
        <v>116</v>
      </c>
      <c r="GJ1082" s="2">
        <v>30</v>
      </c>
      <c r="GK1082" s="2" t="s">
        <v>116</v>
      </c>
      <c r="GL1082" s="2" t="s">
        <v>116</v>
      </c>
      <c r="GM1082" s="2" t="s">
        <v>116</v>
      </c>
      <c r="GN1082" s="2" t="s">
        <v>116</v>
      </c>
      <c r="GO1082" s="2">
        <v>1</v>
      </c>
      <c r="GP1082" s="2" t="s">
        <v>116</v>
      </c>
      <c r="GQ1082" s="2">
        <v>9</v>
      </c>
      <c r="GR1082" s="2" t="s">
        <v>116</v>
      </c>
      <c r="GS1082" s="2" t="s">
        <v>116</v>
      </c>
      <c r="GT1082" s="2" t="s">
        <v>116</v>
      </c>
      <c r="GU1082" s="2" t="s">
        <v>116</v>
      </c>
      <c r="GV1082" s="2" t="s">
        <v>116</v>
      </c>
      <c r="GW1082" s="2">
        <v>2</v>
      </c>
      <c r="GX1082" s="2">
        <v>17</v>
      </c>
      <c r="GY1082" s="2" t="s">
        <v>116</v>
      </c>
      <c r="GZ1082" s="2">
        <v>5</v>
      </c>
      <c r="HA1082" s="2" t="s">
        <v>116</v>
      </c>
      <c r="HB1082" s="2" t="s">
        <v>116</v>
      </c>
      <c r="HC1082" s="2">
        <v>1</v>
      </c>
      <c r="HD1082" s="2">
        <v>1</v>
      </c>
      <c r="HE1082" s="2">
        <v>1</v>
      </c>
      <c r="HF1082" s="2">
        <v>12</v>
      </c>
      <c r="HG1082" s="2" t="s">
        <v>116</v>
      </c>
      <c r="HH1082" s="2" t="s">
        <v>116</v>
      </c>
      <c r="HI1082" s="2" t="s">
        <v>116</v>
      </c>
      <c r="HJ1082" s="2" t="s">
        <v>116</v>
      </c>
      <c r="HK1082" s="2">
        <v>1</v>
      </c>
      <c r="HL1082" s="2" t="s">
        <v>116</v>
      </c>
      <c r="HM1082" s="2">
        <v>19</v>
      </c>
      <c r="HN1082" s="2" t="s">
        <v>116</v>
      </c>
      <c r="HO1082" s="2">
        <v>2</v>
      </c>
      <c r="HP1082" s="2" t="s">
        <v>116</v>
      </c>
      <c r="HQ1082" s="2" t="s">
        <v>116</v>
      </c>
      <c r="HR1082" s="2" t="s">
        <v>116</v>
      </c>
      <c r="HS1082" s="2">
        <v>3</v>
      </c>
      <c r="HT1082" s="2" t="s">
        <v>116</v>
      </c>
      <c r="HU1082" s="2" t="s">
        <v>116</v>
      </c>
      <c r="HV1082" s="2">
        <v>3</v>
      </c>
      <c r="HW1082" s="2" t="s">
        <v>116</v>
      </c>
      <c r="HX1082" s="2" t="s">
        <v>116</v>
      </c>
      <c r="HY1082" s="2" t="s">
        <v>116</v>
      </c>
      <c r="HZ1082" s="2">
        <v>11</v>
      </c>
      <c r="IA1082" s="2" t="s">
        <v>116</v>
      </c>
      <c r="IB1082" s="2" t="s">
        <v>116</v>
      </c>
      <c r="IC1082" s="2">
        <v>11</v>
      </c>
      <c r="ID1082" s="2" t="s">
        <v>116</v>
      </c>
      <c r="IE1082" s="2" t="s">
        <v>116</v>
      </c>
      <c r="IF1082" s="2" t="s">
        <v>116</v>
      </c>
      <c r="IG1082" s="2" t="s">
        <v>116</v>
      </c>
      <c r="IH1082" s="2">
        <v>6</v>
      </c>
      <c r="II1082" s="2" t="s">
        <v>116</v>
      </c>
      <c r="IJ1082" s="2" t="s">
        <v>116</v>
      </c>
      <c r="IK1082" s="2" t="s">
        <v>116</v>
      </c>
      <c r="IL1082" s="2" t="s">
        <v>116</v>
      </c>
      <c r="IM1082" s="2">
        <v>1</v>
      </c>
      <c r="IN1082" s="2" t="s">
        <v>116</v>
      </c>
      <c r="IO1082" s="2" t="s">
        <v>116</v>
      </c>
      <c r="IP1082" s="2">
        <v>10</v>
      </c>
      <c r="IQ1082" s="2" t="s">
        <v>116</v>
      </c>
      <c r="IR1082" s="2" t="s">
        <v>116</v>
      </c>
      <c r="IS1082" s="2" t="s">
        <v>116</v>
      </c>
      <c r="IT1082" s="2">
        <v>2</v>
      </c>
      <c r="IU1082" s="2">
        <v>2</v>
      </c>
      <c r="IV1082" s="2" t="s">
        <v>116</v>
      </c>
      <c r="IW1082" s="2" t="s">
        <v>116</v>
      </c>
      <c r="IX1082" s="2" t="s">
        <v>116</v>
      </c>
      <c r="IY1082" s="2" t="s">
        <v>116</v>
      </c>
      <c r="IZ1082" s="2" t="s">
        <v>116</v>
      </c>
      <c r="JA1082" s="2">
        <v>14</v>
      </c>
      <c r="JB1082" s="2" t="s">
        <v>116</v>
      </c>
      <c r="JC1082" s="2">
        <v>11</v>
      </c>
      <c r="JD1082" s="2" t="s">
        <v>116</v>
      </c>
      <c r="JE1082" s="2" t="s">
        <v>116</v>
      </c>
      <c r="JF1082" s="2">
        <v>1</v>
      </c>
      <c r="JG1082" s="2">
        <v>4</v>
      </c>
      <c r="JH1082" s="2" t="s">
        <v>116</v>
      </c>
      <c r="JI1082" s="2" t="s">
        <v>116</v>
      </c>
      <c r="JJ1082" s="2" t="s">
        <v>116</v>
      </c>
      <c r="JK1082" s="2" t="s">
        <v>116</v>
      </c>
      <c r="JL1082" s="2" t="s">
        <v>116</v>
      </c>
      <c r="JM1082" s="2">
        <v>6</v>
      </c>
      <c r="JN1082" s="2" t="s">
        <v>116</v>
      </c>
      <c r="JO1082" s="2" t="s">
        <v>116</v>
      </c>
      <c r="JP1082" s="2" t="s">
        <v>116</v>
      </c>
      <c r="JQ1082" s="2" t="s">
        <v>116</v>
      </c>
      <c r="JR1082" s="2">
        <v>4</v>
      </c>
      <c r="JS1082" s="2" t="s">
        <v>116</v>
      </c>
      <c r="JT1082" s="2" t="s">
        <v>116</v>
      </c>
      <c r="JU1082" s="2" t="s">
        <v>116</v>
      </c>
      <c r="JV1082" s="2">
        <v>1</v>
      </c>
      <c r="JW1082" s="2">
        <v>7</v>
      </c>
      <c r="JX1082" s="2" t="s">
        <v>116</v>
      </c>
      <c r="JY1082" s="2">
        <v>9</v>
      </c>
      <c r="JZ1082" s="2" t="s">
        <v>116</v>
      </c>
      <c r="KA1082" s="2" t="s">
        <v>116</v>
      </c>
      <c r="KB1082" s="2" t="s">
        <v>116</v>
      </c>
      <c r="KC1082" s="2">
        <v>1</v>
      </c>
      <c r="KD1082" s="2" t="s">
        <v>116</v>
      </c>
      <c r="KE1082" s="2" t="s">
        <v>116</v>
      </c>
      <c r="KF1082" s="2" t="s">
        <v>116</v>
      </c>
      <c r="KG1082" s="2" t="s">
        <v>116</v>
      </c>
      <c r="KH1082" s="2">
        <v>10</v>
      </c>
      <c r="KI1082" s="2" t="s">
        <v>116</v>
      </c>
      <c r="KJ1082" s="2" t="s">
        <v>116</v>
      </c>
      <c r="KK1082" s="2" t="s">
        <v>116</v>
      </c>
      <c r="KL1082" s="2" t="s">
        <v>116</v>
      </c>
      <c r="KM1082" s="2">
        <v>1</v>
      </c>
      <c r="KN1082" s="2" t="s">
        <v>116</v>
      </c>
      <c r="KO1082" s="2" t="s">
        <v>116</v>
      </c>
      <c r="KP1082" s="2" t="s">
        <v>116</v>
      </c>
      <c r="KQ1082" s="2">
        <v>6</v>
      </c>
      <c r="KR1082" s="2" t="s">
        <v>116</v>
      </c>
      <c r="KS1082" s="2">
        <v>1</v>
      </c>
      <c r="KT1082" s="2" t="s">
        <v>116</v>
      </c>
      <c r="KU1082" s="2" t="s">
        <v>116</v>
      </c>
      <c r="KV1082" s="2" t="s">
        <v>116</v>
      </c>
      <c r="KW1082" s="2" t="s">
        <v>116</v>
      </c>
      <c r="KX1082" s="2" t="s">
        <v>116</v>
      </c>
      <c r="KY1082" s="2">
        <v>2</v>
      </c>
      <c r="KZ1082" s="2" t="s">
        <v>116</v>
      </c>
      <c r="LA1082" s="2" t="s">
        <v>116</v>
      </c>
      <c r="LB1082" s="2" t="s">
        <v>116</v>
      </c>
      <c r="LC1082" s="2" t="s">
        <v>116</v>
      </c>
      <c r="LD1082" s="2" t="s">
        <v>116</v>
      </c>
      <c r="LE1082" s="2">
        <v>1</v>
      </c>
      <c r="LF1082" s="2" t="s">
        <v>116</v>
      </c>
      <c r="LG1082" s="2">
        <v>7</v>
      </c>
      <c r="LH1082" s="2" t="s">
        <v>116</v>
      </c>
      <c r="LI1082" s="2" t="s">
        <v>116</v>
      </c>
      <c r="LJ1082" s="2" t="s">
        <v>116</v>
      </c>
      <c r="LK1082" s="2" t="s">
        <v>116</v>
      </c>
      <c r="LL1082" s="2" t="s">
        <v>116</v>
      </c>
      <c r="LM1082" s="2">
        <v>3</v>
      </c>
      <c r="LN1082" s="2" t="s">
        <v>116</v>
      </c>
      <c r="LO1082" s="2" t="s">
        <v>116</v>
      </c>
      <c r="LP1082" s="2" t="s">
        <v>116</v>
      </c>
      <c r="LQ1082" s="2" t="s">
        <v>116</v>
      </c>
      <c r="LR1082" s="2" t="s">
        <v>116</v>
      </c>
      <c r="LS1082" s="2" t="s">
        <v>116</v>
      </c>
      <c r="LT1082" s="2">
        <v>1</v>
      </c>
      <c r="LU1082" s="2">
        <v>7</v>
      </c>
      <c r="LV1082" s="2" t="s">
        <v>116</v>
      </c>
      <c r="LW1082" s="2" t="s">
        <v>116</v>
      </c>
      <c r="LX1082" s="2" t="s">
        <v>116</v>
      </c>
      <c r="LY1082" s="2" t="s">
        <v>116</v>
      </c>
      <c r="LZ1082" s="2" t="s">
        <v>116</v>
      </c>
      <c r="MA1082" s="2" t="s">
        <v>116</v>
      </c>
      <c r="MB1082" s="2">
        <v>3</v>
      </c>
      <c r="MC1082" s="2" t="s">
        <v>116</v>
      </c>
      <c r="MD1082" s="2" t="s">
        <v>116</v>
      </c>
      <c r="ME1082" s="2" t="s">
        <v>116</v>
      </c>
      <c r="MF1082" s="2" t="s">
        <v>116</v>
      </c>
      <c r="MG1082" s="2" t="s">
        <v>116</v>
      </c>
      <c r="MH1082" s="2" t="s">
        <v>116</v>
      </c>
      <c r="MI1082" s="2">
        <v>2</v>
      </c>
      <c r="MJ1082" s="2" t="s">
        <v>116</v>
      </c>
      <c r="MK1082" s="2" t="s">
        <v>116</v>
      </c>
      <c r="ML1082" s="2" t="s">
        <v>116</v>
      </c>
      <c r="MM1082" s="2" t="s">
        <v>116</v>
      </c>
      <c r="MN1082" s="2" t="s">
        <v>116</v>
      </c>
      <c r="MO1082" s="2" t="s">
        <v>116</v>
      </c>
      <c r="MP1082" s="2" t="s">
        <v>116</v>
      </c>
      <c r="MQ1082" s="2">
        <v>1</v>
      </c>
      <c r="MR1082" s="2" t="s">
        <v>116</v>
      </c>
      <c r="MS1082" s="2" t="s">
        <v>116</v>
      </c>
      <c r="MT1082" s="2">
        <v>1</v>
      </c>
      <c r="MU1082" s="2" t="s">
        <v>116</v>
      </c>
      <c r="MV1082" s="2" t="s">
        <v>116</v>
      </c>
      <c r="MW1082" s="2" t="s">
        <v>116</v>
      </c>
      <c r="MX1082" s="2" t="s">
        <v>116</v>
      </c>
      <c r="MY1082" s="2">
        <v>2</v>
      </c>
      <c r="MZ1082" s="2" t="s">
        <v>116</v>
      </c>
      <c r="NA1082" s="2" t="s">
        <v>116</v>
      </c>
      <c r="NB1082" s="2" t="s">
        <v>116</v>
      </c>
      <c r="NC1082" s="2" t="s">
        <v>116</v>
      </c>
      <c r="ND1082" s="2" t="s">
        <v>116</v>
      </c>
      <c r="NE1082" s="2" t="s">
        <v>116</v>
      </c>
      <c r="NF1082" s="2" t="s">
        <v>116</v>
      </c>
      <c r="NG1082" s="2" t="s">
        <v>116</v>
      </c>
      <c r="NH1082" s="2" t="s">
        <v>116</v>
      </c>
      <c r="NI1082" s="2" t="s">
        <v>116</v>
      </c>
      <c r="NJ1082" s="2" t="s">
        <v>116</v>
      </c>
      <c r="NK1082" s="2" t="s">
        <v>116</v>
      </c>
      <c r="NL1082" s="2">
        <v>2</v>
      </c>
      <c r="NM1082" s="2" t="s">
        <v>116</v>
      </c>
      <c r="NN1082" s="2">
        <v>7</v>
      </c>
      <c r="NO1082" s="2" t="s">
        <v>116</v>
      </c>
      <c r="NP1082" s="2" t="s">
        <v>116</v>
      </c>
      <c r="NQ1082" s="2" t="s">
        <v>116</v>
      </c>
      <c r="NR1082" s="2" t="s">
        <v>116</v>
      </c>
      <c r="NS1082" s="2" t="s">
        <v>116</v>
      </c>
      <c r="NT1082" s="2">
        <v>1</v>
      </c>
      <c r="NU1082" s="2" t="s">
        <v>116</v>
      </c>
      <c r="NV1082" s="2" t="s">
        <v>116</v>
      </c>
      <c r="NW1082" s="2" t="s">
        <v>116</v>
      </c>
      <c r="NX1082" s="2" t="s">
        <v>116</v>
      </c>
      <c r="NY1082" s="2" t="s">
        <v>116</v>
      </c>
      <c r="NZ1082" s="2" t="s">
        <v>116</v>
      </c>
      <c r="OA1082" s="2" t="s">
        <v>116</v>
      </c>
      <c r="OB1082" s="2">
        <v>3</v>
      </c>
      <c r="OC1082" s="2" t="s">
        <v>116</v>
      </c>
      <c r="OD1082" s="2" t="s">
        <v>116</v>
      </c>
      <c r="OE1082" s="2" t="s">
        <v>116</v>
      </c>
      <c r="OF1082" s="2">
        <v>1</v>
      </c>
      <c r="OG1082" s="2" t="s">
        <v>116</v>
      </c>
      <c r="OH1082" s="2" t="s">
        <v>116</v>
      </c>
      <c r="OI1082" s="2" t="s">
        <v>116</v>
      </c>
      <c r="OJ1082" s="2" t="s">
        <v>116</v>
      </c>
      <c r="OK1082" s="2" t="s">
        <v>116</v>
      </c>
      <c r="OL1082" s="2" t="s">
        <v>116</v>
      </c>
      <c r="OM1082" s="2">
        <v>1</v>
      </c>
      <c r="ON1082" s="2" t="s">
        <v>116</v>
      </c>
      <c r="OO1082" s="2" t="s">
        <v>116</v>
      </c>
      <c r="OP1082" s="2" t="s">
        <v>116</v>
      </c>
      <c r="OQ1082" s="2" t="s">
        <v>116</v>
      </c>
      <c r="OR1082" s="2">
        <v>1</v>
      </c>
      <c r="OS1082" s="2">
        <v>1</v>
      </c>
      <c r="OT1082" s="2" t="s">
        <v>116</v>
      </c>
      <c r="OU1082" s="2" t="s">
        <v>116</v>
      </c>
      <c r="OV1082" s="2" t="s">
        <v>116</v>
      </c>
      <c r="OW1082" s="2" t="s">
        <v>116</v>
      </c>
      <c r="OX1082" s="2" t="s">
        <v>116</v>
      </c>
      <c r="OY1082" s="2" t="s">
        <v>116</v>
      </c>
      <c r="OZ1082" s="2" t="s">
        <v>116</v>
      </c>
      <c r="PA1082" s="2" t="s">
        <v>116</v>
      </c>
      <c r="PB1082" s="2" t="s">
        <v>116</v>
      </c>
      <c r="PC1082" s="2">
        <v>3</v>
      </c>
      <c r="PD1082" s="2" t="s">
        <v>116</v>
      </c>
      <c r="PE1082" s="2" t="s">
        <v>116</v>
      </c>
      <c r="PF1082" s="2" t="s">
        <v>116</v>
      </c>
      <c r="PG1082" s="2" t="s">
        <v>116</v>
      </c>
      <c r="PH1082" s="2" t="s">
        <v>116</v>
      </c>
      <c r="PI1082" s="2" t="s">
        <v>116</v>
      </c>
      <c r="PJ1082" s="2" t="s">
        <v>116</v>
      </c>
      <c r="PK1082" s="2" t="s">
        <v>116</v>
      </c>
      <c r="PL1082" s="2" t="s">
        <v>116</v>
      </c>
      <c r="PM1082" s="2">
        <v>1</v>
      </c>
      <c r="PN1082" s="2">
        <v>1</v>
      </c>
      <c r="PO1082" s="2" t="s">
        <v>116</v>
      </c>
      <c r="PP1082" s="2" t="s">
        <v>116</v>
      </c>
      <c r="PQ1082" s="2" t="s">
        <v>116</v>
      </c>
      <c r="PR1082" s="2" t="s">
        <v>116</v>
      </c>
      <c r="PS1082" s="2" t="s">
        <v>116</v>
      </c>
      <c r="PT1082" s="2" t="s">
        <v>116</v>
      </c>
      <c r="PU1082" s="2" t="s">
        <v>116</v>
      </c>
      <c r="PV1082" s="2" t="s">
        <v>116</v>
      </c>
      <c r="PW1082" s="2" t="s">
        <v>116</v>
      </c>
      <c r="PX1082" s="2" t="s">
        <v>116</v>
      </c>
      <c r="PY1082" s="2" t="s">
        <v>116</v>
      </c>
      <c r="PZ1082" s="2" t="s">
        <v>116</v>
      </c>
      <c r="QA1082" s="2" t="s">
        <v>116</v>
      </c>
      <c r="QB1082" s="2" t="s">
        <v>116</v>
      </c>
      <c r="QC1082" s="2" t="s">
        <v>116</v>
      </c>
      <c r="QD1082" s="2" t="s">
        <v>116</v>
      </c>
      <c r="QE1082" s="2" t="s">
        <v>116</v>
      </c>
      <c r="QF1082" s="2" t="s">
        <v>116</v>
      </c>
      <c r="QG1082" s="2" t="s">
        <v>116</v>
      </c>
      <c r="QH1082" s="2" t="s">
        <v>116</v>
      </c>
      <c r="QI1082" s="2" t="s">
        <v>116</v>
      </c>
      <c r="QJ1082" s="2" t="s">
        <v>116</v>
      </c>
    </row>
    <row r="1083" spans="14:452" x14ac:dyDescent="0.2">
      <c r="N1083" s="2">
        <v>1</v>
      </c>
      <c r="O1083" s="2" t="s">
        <v>116</v>
      </c>
      <c r="P1083" s="2">
        <v>2</v>
      </c>
      <c r="Q1083" s="2">
        <v>1</v>
      </c>
      <c r="R1083" s="2" t="s">
        <v>116</v>
      </c>
      <c r="S1083" s="2">
        <v>3</v>
      </c>
      <c r="T1083" s="2" t="s">
        <v>116</v>
      </c>
      <c r="U1083" s="2">
        <v>5</v>
      </c>
      <c r="V1083" s="2" t="s">
        <v>116</v>
      </c>
      <c r="W1083" s="2" t="s">
        <v>116</v>
      </c>
      <c r="X1083" s="2" t="s">
        <v>116</v>
      </c>
      <c r="Y1083" s="2" t="s">
        <v>116</v>
      </c>
      <c r="Z1083" s="2" t="s">
        <v>116</v>
      </c>
      <c r="AA1083" s="2" t="s">
        <v>116</v>
      </c>
      <c r="AB1083" s="2" t="s">
        <v>116</v>
      </c>
      <c r="AC1083" s="2">
        <v>2</v>
      </c>
      <c r="AD1083" s="2" t="s">
        <v>116</v>
      </c>
      <c r="AE1083" s="2" t="s">
        <v>116</v>
      </c>
      <c r="AF1083" s="2">
        <v>2</v>
      </c>
      <c r="AG1083" s="2" t="s">
        <v>116</v>
      </c>
      <c r="AH1083" s="2">
        <v>1</v>
      </c>
      <c r="AI1083" s="2" t="s">
        <v>116</v>
      </c>
      <c r="AJ1083" s="2">
        <v>14</v>
      </c>
      <c r="AK1083" s="2">
        <v>25</v>
      </c>
      <c r="AL1083" s="2" t="s">
        <v>116</v>
      </c>
      <c r="AM1083" s="2" t="s">
        <v>116</v>
      </c>
      <c r="AN1083" s="2" t="s">
        <v>116</v>
      </c>
      <c r="AO1083" s="2">
        <v>3</v>
      </c>
      <c r="AP1083" s="2">
        <v>1</v>
      </c>
      <c r="AQ1083" s="2">
        <v>1</v>
      </c>
      <c r="AR1083" s="2">
        <v>6</v>
      </c>
      <c r="AS1083" s="2" t="s">
        <v>116</v>
      </c>
      <c r="AT1083" s="2" t="s">
        <v>116</v>
      </c>
      <c r="AU1083" s="2" t="s">
        <v>116</v>
      </c>
      <c r="AV1083" s="2">
        <v>1</v>
      </c>
      <c r="AW1083" s="2" t="s">
        <v>116</v>
      </c>
      <c r="AX1083" s="2">
        <v>1</v>
      </c>
      <c r="AY1083" s="2">
        <v>2</v>
      </c>
      <c r="AZ1083" s="2">
        <v>2</v>
      </c>
      <c r="BA1083" s="2">
        <v>1</v>
      </c>
      <c r="BB1083" s="2">
        <v>1</v>
      </c>
      <c r="BC1083" s="2">
        <v>17</v>
      </c>
      <c r="BD1083" s="2" t="s">
        <v>116</v>
      </c>
      <c r="BE1083" s="2">
        <v>1</v>
      </c>
      <c r="BF1083" s="2">
        <v>14</v>
      </c>
      <c r="BG1083" s="2" t="s">
        <v>116</v>
      </c>
      <c r="BH1083" s="2" t="s">
        <v>116</v>
      </c>
      <c r="BI1083" s="2">
        <v>2</v>
      </c>
      <c r="BJ1083" s="2" t="s">
        <v>116</v>
      </c>
      <c r="BK1083" s="2" t="s">
        <v>116</v>
      </c>
      <c r="BL1083" s="2">
        <v>1</v>
      </c>
      <c r="BM1083" s="2">
        <v>26</v>
      </c>
      <c r="BN1083" s="2" t="s">
        <v>116</v>
      </c>
      <c r="BO1083" s="2">
        <v>1</v>
      </c>
      <c r="BP1083" s="2">
        <v>5</v>
      </c>
      <c r="BQ1083" s="2" t="s">
        <v>116</v>
      </c>
      <c r="BR1083" s="2" t="s">
        <v>116</v>
      </c>
      <c r="BS1083" s="2">
        <v>1</v>
      </c>
      <c r="BT1083" s="2">
        <v>26</v>
      </c>
      <c r="BU1083" s="2">
        <v>2</v>
      </c>
      <c r="BV1083" s="2" t="s">
        <v>116</v>
      </c>
      <c r="BW1083" s="2" t="s">
        <v>116</v>
      </c>
      <c r="BX1083" s="2">
        <v>4</v>
      </c>
      <c r="BY1083" s="2" t="s">
        <v>116</v>
      </c>
      <c r="BZ1083" s="2">
        <v>1</v>
      </c>
      <c r="CA1083" s="2">
        <v>5</v>
      </c>
      <c r="CB1083" s="2" t="s">
        <v>116</v>
      </c>
      <c r="CC1083" s="2" t="s">
        <v>116</v>
      </c>
      <c r="CD1083" s="2">
        <v>2</v>
      </c>
      <c r="CE1083" s="2">
        <v>4</v>
      </c>
      <c r="CF1083" s="2" t="s">
        <v>116</v>
      </c>
      <c r="CG1083" s="2" t="s">
        <v>116</v>
      </c>
      <c r="CH1083" s="2">
        <v>5</v>
      </c>
      <c r="CI1083" s="2">
        <v>1</v>
      </c>
      <c r="CJ1083" s="2" t="s">
        <v>116</v>
      </c>
      <c r="CK1083" s="2">
        <v>2</v>
      </c>
      <c r="CL1083" s="2" t="s">
        <v>116</v>
      </c>
      <c r="CM1083" s="2">
        <v>57</v>
      </c>
      <c r="CN1083" s="2" t="s">
        <v>116</v>
      </c>
      <c r="CO1083" s="2" t="s">
        <v>116</v>
      </c>
      <c r="CP1083" s="2">
        <v>2</v>
      </c>
      <c r="CQ1083" s="2" t="s">
        <v>116</v>
      </c>
      <c r="CR1083" s="2" t="s">
        <v>116</v>
      </c>
      <c r="CS1083" s="2">
        <v>38</v>
      </c>
      <c r="CT1083" s="2">
        <v>1</v>
      </c>
      <c r="CU1083" s="2">
        <v>1</v>
      </c>
      <c r="CV1083" s="2" t="s">
        <v>116</v>
      </c>
      <c r="CW1083" s="2" t="s">
        <v>116</v>
      </c>
      <c r="CX1083" s="2">
        <v>7</v>
      </c>
      <c r="CY1083" s="2">
        <v>3</v>
      </c>
      <c r="CZ1083" s="2" t="s">
        <v>116</v>
      </c>
      <c r="DA1083" s="2">
        <v>9</v>
      </c>
      <c r="DB1083" s="2" t="s">
        <v>116</v>
      </c>
      <c r="DC1083" s="2">
        <v>27</v>
      </c>
      <c r="DD1083" s="2" t="s">
        <v>116</v>
      </c>
      <c r="DE1083" s="2">
        <v>15</v>
      </c>
      <c r="DF1083" s="2" t="s">
        <v>116</v>
      </c>
      <c r="DG1083" s="2">
        <v>1</v>
      </c>
      <c r="DH1083" s="2">
        <v>8</v>
      </c>
      <c r="DI1083" s="2" t="s">
        <v>116</v>
      </c>
      <c r="DJ1083" s="2" t="s">
        <v>116</v>
      </c>
      <c r="DK1083" s="2" t="s">
        <v>116</v>
      </c>
      <c r="DL1083" s="2">
        <v>6</v>
      </c>
      <c r="DM1083" s="2" t="s">
        <v>116</v>
      </c>
      <c r="DN1083" s="2">
        <v>43</v>
      </c>
      <c r="DO1083" s="2" t="s">
        <v>116</v>
      </c>
      <c r="DP1083" s="2">
        <v>3</v>
      </c>
      <c r="DQ1083" s="2">
        <v>79</v>
      </c>
      <c r="DR1083" s="2" t="s">
        <v>116</v>
      </c>
      <c r="DS1083" s="2" t="s">
        <v>116</v>
      </c>
      <c r="DT1083" s="2">
        <v>3</v>
      </c>
      <c r="DU1083" s="2" t="s">
        <v>116</v>
      </c>
      <c r="DV1083" s="2">
        <v>5</v>
      </c>
      <c r="DW1083" s="2">
        <v>4</v>
      </c>
      <c r="DX1083" s="2" t="s">
        <v>116</v>
      </c>
      <c r="DY1083" s="2" t="s">
        <v>116</v>
      </c>
      <c r="DZ1083" s="2" t="s">
        <v>116</v>
      </c>
      <c r="EA1083" s="2" t="s">
        <v>116</v>
      </c>
      <c r="EB1083" s="2">
        <v>24</v>
      </c>
      <c r="EC1083" s="2" t="s">
        <v>116</v>
      </c>
      <c r="ED1083" s="2" t="s">
        <v>116</v>
      </c>
      <c r="EE1083" s="2">
        <v>80</v>
      </c>
      <c r="EF1083" s="2" t="s">
        <v>116</v>
      </c>
      <c r="EG1083" s="2" t="s">
        <v>116</v>
      </c>
      <c r="EH1083" s="2" t="s">
        <v>116</v>
      </c>
      <c r="EI1083" s="2">
        <v>14</v>
      </c>
      <c r="EJ1083" s="2" t="s">
        <v>116</v>
      </c>
      <c r="EK1083" s="2">
        <v>4</v>
      </c>
      <c r="EL1083" s="2" t="s">
        <v>116</v>
      </c>
      <c r="EM1083" s="2" t="s">
        <v>116</v>
      </c>
      <c r="EN1083" s="2">
        <v>15</v>
      </c>
      <c r="EO1083" s="2" t="s">
        <v>116</v>
      </c>
      <c r="EP1083" s="2" t="s">
        <v>116</v>
      </c>
      <c r="EQ1083" s="2">
        <v>7</v>
      </c>
      <c r="ER1083" s="2">
        <v>1</v>
      </c>
      <c r="ES1083" s="2">
        <v>3</v>
      </c>
      <c r="ET1083" s="2">
        <v>139</v>
      </c>
      <c r="EU1083" s="2">
        <v>1</v>
      </c>
      <c r="EV1083" s="2" t="s">
        <v>116</v>
      </c>
      <c r="EW1083" s="2">
        <v>16</v>
      </c>
      <c r="EX1083" s="2">
        <v>10</v>
      </c>
      <c r="EY1083" s="2">
        <v>2</v>
      </c>
      <c r="EZ1083" s="2">
        <v>13</v>
      </c>
      <c r="FA1083" s="2" t="s">
        <v>116</v>
      </c>
      <c r="FB1083" s="2" t="s">
        <v>116</v>
      </c>
      <c r="FC1083" s="2">
        <v>78</v>
      </c>
      <c r="FD1083" s="2" t="s">
        <v>116</v>
      </c>
      <c r="FE1083" s="2">
        <v>1</v>
      </c>
      <c r="FF1083" s="2" t="s">
        <v>116</v>
      </c>
      <c r="FG1083" s="2">
        <v>17</v>
      </c>
      <c r="FH1083" s="2">
        <v>18</v>
      </c>
      <c r="FI1083" s="2" t="s">
        <v>116</v>
      </c>
      <c r="FJ1083" s="2">
        <v>1</v>
      </c>
      <c r="FK1083" s="2">
        <v>5</v>
      </c>
      <c r="FL1083" s="2" t="s">
        <v>116</v>
      </c>
      <c r="FM1083" s="2">
        <v>1</v>
      </c>
      <c r="FN1083" s="2">
        <v>87</v>
      </c>
      <c r="FO1083" s="2" t="s">
        <v>116</v>
      </c>
      <c r="FP1083" s="2" t="s">
        <v>116</v>
      </c>
      <c r="FQ1083" s="2">
        <v>74</v>
      </c>
      <c r="FR1083" s="2">
        <v>1</v>
      </c>
      <c r="FS1083" s="2">
        <v>1</v>
      </c>
      <c r="FT1083" s="2" t="s">
        <v>116</v>
      </c>
      <c r="FU1083" s="2">
        <v>3</v>
      </c>
      <c r="FV1083" s="2">
        <v>1</v>
      </c>
      <c r="FW1083" s="2" t="s">
        <v>116</v>
      </c>
      <c r="FX1083" s="2">
        <v>4</v>
      </c>
      <c r="FY1083" s="2">
        <v>96</v>
      </c>
      <c r="FZ1083" s="2" t="s">
        <v>116</v>
      </c>
      <c r="GA1083" s="2" t="s">
        <v>116</v>
      </c>
      <c r="GB1083" s="2">
        <v>4</v>
      </c>
      <c r="GC1083" s="2">
        <v>2</v>
      </c>
      <c r="GD1083" s="2">
        <v>5</v>
      </c>
      <c r="GE1083" s="2">
        <v>10</v>
      </c>
      <c r="GF1083" s="2" t="s">
        <v>116</v>
      </c>
      <c r="GG1083" s="2" t="s">
        <v>116</v>
      </c>
      <c r="GH1083" s="2">
        <v>2</v>
      </c>
      <c r="GI1083" s="2" t="s">
        <v>116</v>
      </c>
      <c r="GJ1083" s="2">
        <v>112</v>
      </c>
      <c r="GK1083" s="2" t="s">
        <v>116</v>
      </c>
      <c r="GL1083" s="2" t="s">
        <v>116</v>
      </c>
      <c r="GM1083" s="2">
        <v>5</v>
      </c>
      <c r="GN1083" s="2">
        <v>1</v>
      </c>
      <c r="GO1083" s="2">
        <v>4</v>
      </c>
      <c r="GP1083" s="2">
        <v>6</v>
      </c>
      <c r="GQ1083" s="2">
        <v>49</v>
      </c>
      <c r="GR1083" s="2" t="s">
        <v>116</v>
      </c>
      <c r="GS1083" s="2" t="s">
        <v>116</v>
      </c>
      <c r="GT1083" s="2">
        <v>10</v>
      </c>
      <c r="GU1083" s="2">
        <v>4</v>
      </c>
      <c r="GV1083" s="2">
        <v>1</v>
      </c>
      <c r="GW1083" s="2">
        <v>3</v>
      </c>
      <c r="GX1083" s="2">
        <v>40</v>
      </c>
      <c r="GY1083" s="2" t="s">
        <v>116</v>
      </c>
      <c r="GZ1083" s="2">
        <v>28</v>
      </c>
      <c r="HA1083" s="2" t="s">
        <v>116</v>
      </c>
      <c r="HB1083" s="2" t="s">
        <v>116</v>
      </c>
      <c r="HC1083" s="2" t="s">
        <v>116</v>
      </c>
      <c r="HD1083" s="2" t="s">
        <v>116</v>
      </c>
      <c r="HE1083" s="2">
        <v>4</v>
      </c>
      <c r="HF1083" s="2">
        <v>28</v>
      </c>
      <c r="HG1083" s="2" t="s">
        <v>116</v>
      </c>
      <c r="HH1083" s="2" t="s">
        <v>116</v>
      </c>
      <c r="HI1083" s="2" t="s">
        <v>116</v>
      </c>
      <c r="HJ1083" s="2" t="s">
        <v>116</v>
      </c>
      <c r="HK1083" s="2">
        <v>2</v>
      </c>
      <c r="HL1083" s="2" t="s">
        <v>116</v>
      </c>
      <c r="HM1083" s="2">
        <v>44</v>
      </c>
      <c r="HN1083" s="2" t="s">
        <v>116</v>
      </c>
      <c r="HO1083" s="2">
        <v>3</v>
      </c>
      <c r="HP1083" s="2" t="s">
        <v>116</v>
      </c>
      <c r="HQ1083" s="2">
        <v>3</v>
      </c>
      <c r="HR1083" s="2" t="s">
        <v>116</v>
      </c>
      <c r="HS1083" s="2">
        <v>25</v>
      </c>
      <c r="HT1083" s="2">
        <v>2</v>
      </c>
      <c r="HU1083" s="2" t="s">
        <v>116</v>
      </c>
      <c r="HV1083" s="2">
        <v>1</v>
      </c>
      <c r="HW1083" s="2" t="s">
        <v>116</v>
      </c>
      <c r="HX1083" s="2" t="s">
        <v>116</v>
      </c>
      <c r="HY1083" s="2">
        <v>1</v>
      </c>
      <c r="HZ1083" s="2">
        <v>26</v>
      </c>
      <c r="IA1083" s="2" t="s">
        <v>116</v>
      </c>
      <c r="IB1083" s="2">
        <v>1</v>
      </c>
      <c r="IC1083" s="2">
        <v>19</v>
      </c>
      <c r="ID1083" s="2" t="s">
        <v>116</v>
      </c>
      <c r="IE1083" s="2">
        <v>1</v>
      </c>
      <c r="IF1083" s="2">
        <v>1</v>
      </c>
      <c r="IG1083" s="2">
        <v>2</v>
      </c>
      <c r="IH1083" s="2">
        <v>13</v>
      </c>
      <c r="II1083" s="2">
        <v>3</v>
      </c>
      <c r="IJ1083" s="2">
        <v>1</v>
      </c>
      <c r="IK1083" s="2" t="s">
        <v>116</v>
      </c>
      <c r="IL1083" s="2" t="s">
        <v>116</v>
      </c>
      <c r="IM1083" s="2">
        <v>1</v>
      </c>
      <c r="IN1083" s="2">
        <v>1</v>
      </c>
      <c r="IO1083" s="2" t="s">
        <v>116</v>
      </c>
      <c r="IP1083" s="2">
        <v>44</v>
      </c>
      <c r="IQ1083" s="2">
        <v>1</v>
      </c>
      <c r="IR1083" s="2">
        <v>3</v>
      </c>
      <c r="IS1083" s="2">
        <v>1</v>
      </c>
      <c r="IT1083" s="2" t="s">
        <v>116</v>
      </c>
      <c r="IU1083" s="2">
        <v>4</v>
      </c>
      <c r="IV1083" s="2">
        <v>4</v>
      </c>
      <c r="IW1083" s="2" t="s">
        <v>116</v>
      </c>
      <c r="IX1083" s="2">
        <v>3</v>
      </c>
      <c r="IY1083" s="2" t="s">
        <v>116</v>
      </c>
      <c r="IZ1083" s="2" t="s">
        <v>116</v>
      </c>
      <c r="JA1083" s="2">
        <v>13</v>
      </c>
      <c r="JB1083" s="2" t="s">
        <v>116</v>
      </c>
      <c r="JC1083" s="2">
        <v>12</v>
      </c>
      <c r="JD1083" s="2" t="s">
        <v>116</v>
      </c>
      <c r="JE1083" s="2" t="s">
        <v>116</v>
      </c>
      <c r="JF1083" s="2">
        <v>1</v>
      </c>
      <c r="JG1083" s="2">
        <v>13</v>
      </c>
      <c r="JH1083" s="2">
        <v>1</v>
      </c>
      <c r="JI1083" s="2" t="s">
        <v>116</v>
      </c>
      <c r="JJ1083" s="2" t="s">
        <v>116</v>
      </c>
      <c r="JK1083" s="2">
        <v>2</v>
      </c>
      <c r="JL1083" s="2" t="s">
        <v>116</v>
      </c>
      <c r="JM1083" s="2">
        <v>17</v>
      </c>
      <c r="JN1083" s="2" t="s">
        <v>116</v>
      </c>
      <c r="JO1083" s="2" t="s">
        <v>116</v>
      </c>
      <c r="JP1083" s="2" t="s">
        <v>116</v>
      </c>
      <c r="JQ1083" s="2">
        <v>1</v>
      </c>
      <c r="JR1083" s="2">
        <v>15</v>
      </c>
      <c r="JS1083" s="2" t="s">
        <v>116</v>
      </c>
      <c r="JT1083" s="2" t="s">
        <v>116</v>
      </c>
      <c r="JU1083" s="2" t="s">
        <v>116</v>
      </c>
      <c r="JV1083" s="2">
        <v>1</v>
      </c>
      <c r="JW1083" s="2">
        <v>14</v>
      </c>
      <c r="JX1083" s="2" t="s">
        <v>116</v>
      </c>
      <c r="JY1083" s="2">
        <v>16</v>
      </c>
      <c r="JZ1083" s="2">
        <v>1</v>
      </c>
      <c r="KA1083" s="2">
        <v>1</v>
      </c>
      <c r="KB1083" s="2" t="s">
        <v>116</v>
      </c>
      <c r="KC1083" s="2">
        <v>4</v>
      </c>
      <c r="KD1083" s="2" t="s">
        <v>116</v>
      </c>
      <c r="KE1083" s="2" t="s">
        <v>116</v>
      </c>
      <c r="KF1083" s="2" t="s">
        <v>116</v>
      </c>
      <c r="KG1083" s="2" t="s">
        <v>116</v>
      </c>
      <c r="KH1083" s="2">
        <v>18</v>
      </c>
      <c r="KI1083" s="2" t="s">
        <v>116</v>
      </c>
      <c r="KJ1083" s="2" t="s">
        <v>116</v>
      </c>
      <c r="KK1083" s="2" t="s">
        <v>116</v>
      </c>
      <c r="KL1083" s="2" t="s">
        <v>116</v>
      </c>
      <c r="KM1083" s="2">
        <v>5</v>
      </c>
      <c r="KN1083" s="2" t="s">
        <v>116</v>
      </c>
      <c r="KO1083" s="2" t="s">
        <v>116</v>
      </c>
      <c r="KP1083" s="2" t="s">
        <v>116</v>
      </c>
      <c r="KQ1083" s="2">
        <v>7</v>
      </c>
      <c r="KR1083" s="2" t="s">
        <v>116</v>
      </c>
      <c r="KS1083" s="2">
        <v>7</v>
      </c>
      <c r="KT1083" s="2" t="s">
        <v>116</v>
      </c>
      <c r="KU1083" s="2">
        <v>1</v>
      </c>
      <c r="KV1083" s="2" t="s">
        <v>116</v>
      </c>
      <c r="KW1083" s="2" t="s">
        <v>116</v>
      </c>
      <c r="KX1083" s="2" t="s">
        <v>116</v>
      </c>
      <c r="KY1083" s="2">
        <v>2</v>
      </c>
      <c r="KZ1083" s="2" t="s">
        <v>116</v>
      </c>
      <c r="LA1083" s="2" t="s">
        <v>116</v>
      </c>
      <c r="LB1083" s="2" t="s">
        <v>116</v>
      </c>
      <c r="LC1083" s="2" t="s">
        <v>116</v>
      </c>
      <c r="LD1083" s="2" t="s">
        <v>116</v>
      </c>
      <c r="LE1083" s="2" t="s">
        <v>116</v>
      </c>
      <c r="LF1083" s="2" t="s">
        <v>116</v>
      </c>
      <c r="LG1083" s="2">
        <v>10</v>
      </c>
      <c r="LH1083" s="2" t="s">
        <v>116</v>
      </c>
      <c r="LI1083" s="2" t="s">
        <v>116</v>
      </c>
      <c r="LJ1083" s="2" t="s">
        <v>116</v>
      </c>
      <c r="LK1083" s="2" t="s">
        <v>116</v>
      </c>
      <c r="LL1083" s="2" t="s">
        <v>116</v>
      </c>
      <c r="LM1083" s="2">
        <v>2</v>
      </c>
      <c r="LN1083" s="2" t="s">
        <v>116</v>
      </c>
      <c r="LO1083" s="2" t="s">
        <v>116</v>
      </c>
      <c r="LP1083" s="2" t="s">
        <v>116</v>
      </c>
      <c r="LQ1083" s="2" t="s">
        <v>116</v>
      </c>
      <c r="LR1083" s="2" t="s">
        <v>116</v>
      </c>
      <c r="LS1083" s="2" t="s">
        <v>116</v>
      </c>
      <c r="LT1083" s="2" t="s">
        <v>116</v>
      </c>
      <c r="LU1083" s="2">
        <v>10</v>
      </c>
      <c r="LV1083" s="2" t="s">
        <v>116</v>
      </c>
      <c r="LW1083" s="2" t="s">
        <v>116</v>
      </c>
      <c r="LX1083" s="2" t="s">
        <v>116</v>
      </c>
      <c r="LY1083" s="2">
        <v>1</v>
      </c>
      <c r="LZ1083" s="2" t="s">
        <v>116</v>
      </c>
      <c r="MA1083" s="2" t="s">
        <v>116</v>
      </c>
      <c r="MB1083" s="2">
        <v>4</v>
      </c>
      <c r="MC1083" s="2" t="s">
        <v>116</v>
      </c>
      <c r="MD1083" s="2" t="s">
        <v>116</v>
      </c>
      <c r="ME1083" s="2" t="s">
        <v>116</v>
      </c>
      <c r="MF1083" s="2" t="s">
        <v>116</v>
      </c>
      <c r="MG1083" s="2" t="s">
        <v>116</v>
      </c>
      <c r="MH1083" s="2" t="s">
        <v>116</v>
      </c>
      <c r="MI1083" s="2">
        <v>5</v>
      </c>
      <c r="MJ1083" s="2" t="s">
        <v>116</v>
      </c>
      <c r="MK1083" s="2" t="s">
        <v>116</v>
      </c>
      <c r="ML1083" s="2" t="s">
        <v>116</v>
      </c>
      <c r="MM1083" s="2" t="s">
        <v>116</v>
      </c>
      <c r="MN1083" s="2" t="s">
        <v>116</v>
      </c>
      <c r="MO1083" s="2" t="s">
        <v>116</v>
      </c>
      <c r="MP1083" s="2" t="s">
        <v>116</v>
      </c>
      <c r="MQ1083" s="2">
        <v>1</v>
      </c>
      <c r="MR1083" s="2" t="s">
        <v>116</v>
      </c>
      <c r="MS1083" s="2" t="s">
        <v>116</v>
      </c>
      <c r="MT1083" s="2" t="s">
        <v>116</v>
      </c>
      <c r="MU1083" s="2">
        <v>1</v>
      </c>
      <c r="MV1083" s="2" t="s">
        <v>116</v>
      </c>
      <c r="MW1083" s="2" t="s">
        <v>116</v>
      </c>
      <c r="MX1083" s="2" t="s">
        <v>116</v>
      </c>
      <c r="MY1083" s="2" t="s">
        <v>116</v>
      </c>
      <c r="MZ1083" s="2" t="s">
        <v>116</v>
      </c>
      <c r="NA1083" s="2" t="s">
        <v>116</v>
      </c>
      <c r="NB1083" s="2" t="s">
        <v>116</v>
      </c>
      <c r="NC1083" s="2" t="s">
        <v>116</v>
      </c>
      <c r="ND1083" s="2" t="s">
        <v>116</v>
      </c>
      <c r="NE1083" s="2" t="s">
        <v>116</v>
      </c>
      <c r="NF1083" s="2" t="s">
        <v>116</v>
      </c>
      <c r="NG1083" s="2" t="s">
        <v>116</v>
      </c>
      <c r="NH1083" s="2" t="s">
        <v>116</v>
      </c>
      <c r="NI1083" s="2" t="s">
        <v>116</v>
      </c>
      <c r="NJ1083" s="2" t="s">
        <v>116</v>
      </c>
      <c r="NK1083" s="2" t="s">
        <v>116</v>
      </c>
      <c r="NL1083" s="2" t="s">
        <v>116</v>
      </c>
      <c r="NM1083" s="2" t="s">
        <v>116</v>
      </c>
      <c r="NN1083" s="2">
        <v>5</v>
      </c>
      <c r="NO1083" s="2" t="s">
        <v>116</v>
      </c>
      <c r="NP1083" s="2" t="s">
        <v>116</v>
      </c>
      <c r="NQ1083" s="2" t="s">
        <v>116</v>
      </c>
      <c r="NR1083" s="2" t="s">
        <v>116</v>
      </c>
      <c r="NS1083" s="2" t="s">
        <v>116</v>
      </c>
      <c r="NT1083" s="2">
        <v>1</v>
      </c>
      <c r="NU1083" s="2" t="s">
        <v>116</v>
      </c>
      <c r="NV1083" s="2" t="s">
        <v>116</v>
      </c>
      <c r="NW1083" s="2" t="s">
        <v>116</v>
      </c>
      <c r="NX1083" s="2" t="s">
        <v>116</v>
      </c>
      <c r="NY1083" s="2" t="s">
        <v>116</v>
      </c>
      <c r="NZ1083" s="2" t="s">
        <v>116</v>
      </c>
      <c r="OA1083" s="2" t="s">
        <v>116</v>
      </c>
      <c r="OB1083" s="2">
        <v>2</v>
      </c>
      <c r="OC1083" s="2" t="s">
        <v>116</v>
      </c>
      <c r="OD1083" s="2" t="s">
        <v>116</v>
      </c>
      <c r="OE1083" s="2" t="s">
        <v>116</v>
      </c>
      <c r="OF1083" s="2" t="s">
        <v>116</v>
      </c>
      <c r="OG1083" s="2" t="s">
        <v>116</v>
      </c>
      <c r="OH1083" s="2" t="s">
        <v>116</v>
      </c>
      <c r="OI1083" s="2" t="s">
        <v>116</v>
      </c>
      <c r="OJ1083" s="2" t="s">
        <v>116</v>
      </c>
      <c r="OK1083" s="2" t="s">
        <v>116</v>
      </c>
      <c r="OL1083" s="2" t="s">
        <v>116</v>
      </c>
      <c r="OM1083" s="2" t="s">
        <v>116</v>
      </c>
      <c r="ON1083" s="2" t="s">
        <v>116</v>
      </c>
      <c r="OO1083" s="2" t="s">
        <v>116</v>
      </c>
      <c r="OP1083" s="2" t="s">
        <v>116</v>
      </c>
      <c r="OQ1083" s="2" t="s">
        <v>116</v>
      </c>
      <c r="OR1083" s="2" t="s">
        <v>116</v>
      </c>
      <c r="OS1083" s="2">
        <v>1</v>
      </c>
      <c r="OT1083" s="2" t="s">
        <v>116</v>
      </c>
      <c r="OU1083" s="2" t="s">
        <v>116</v>
      </c>
      <c r="OV1083" s="2" t="s">
        <v>116</v>
      </c>
      <c r="OW1083" s="2">
        <v>1</v>
      </c>
      <c r="OX1083" s="2" t="s">
        <v>116</v>
      </c>
      <c r="OY1083" s="2" t="s">
        <v>116</v>
      </c>
      <c r="OZ1083" s="2" t="s">
        <v>116</v>
      </c>
      <c r="PA1083" s="2">
        <v>1</v>
      </c>
      <c r="PB1083" s="2" t="s">
        <v>116</v>
      </c>
      <c r="PC1083" s="2">
        <v>1</v>
      </c>
      <c r="PD1083" s="2" t="s">
        <v>116</v>
      </c>
      <c r="PE1083" s="2" t="s">
        <v>116</v>
      </c>
      <c r="PF1083" s="2">
        <v>1</v>
      </c>
      <c r="PG1083" s="2" t="s">
        <v>116</v>
      </c>
      <c r="PH1083" s="2" t="s">
        <v>116</v>
      </c>
      <c r="PI1083" s="2" t="s">
        <v>116</v>
      </c>
      <c r="PJ1083" s="2" t="s">
        <v>116</v>
      </c>
      <c r="PK1083" s="2">
        <v>1</v>
      </c>
      <c r="PL1083" s="2" t="s">
        <v>116</v>
      </c>
      <c r="PM1083" s="2" t="s">
        <v>116</v>
      </c>
      <c r="PN1083" s="2" t="s">
        <v>116</v>
      </c>
      <c r="PO1083" s="2" t="s">
        <v>116</v>
      </c>
      <c r="PP1083" s="2">
        <v>1</v>
      </c>
      <c r="PQ1083" s="2" t="s">
        <v>116</v>
      </c>
      <c r="PR1083" s="2" t="s">
        <v>116</v>
      </c>
      <c r="PS1083" s="2" t="s">
        <v>116</v>
      </c>
      <c r="PT1083" s="2" t="s">
        <v>116</v>
      </c>
      <c r="PU1083" s="2" t="s">
        <v>116</v>
      </c>
      <c r="PV1083" s="2">
        <v>1</v>
      </c>
      <c r="PW1083" s="2" t="s">
        <v>116</v>
      </c>
      <c r="PX1083" s="2" t="s">
        <v>116</v>
      </c>
      <c r="PY1083" s="2" t="s">
        <v>116</v>
      </c>
      <c r="PZ1083" s="2" t="s">
        <v>116</v>
      </c>
      <c r="QA1083" s="2" t="s">
        <v>116</v>
      </c>
      <c r="QB1083" s="2" t="s">
        <v>116</v>
      </c>
      <c r="QC1083" s="2" t="s">
        <v>116</v>
      </c>
      <c r="QD1083" s="2" t="s">
        <v>116</v>
      </c>
      <c r="QE1083" s="2" t="s">
        <v>116</v>
      </c>
      <c r="QF1083" s="2" t="s">
        <v>116</v>
      </c>
      <c r="QG1083" s="2" t="s">
        <v>116</v>
      </c>
      <c r="QH1083" s="2" t="s">
        <v>116</v>
      </c>
      <c r="QI1083" s="2" t="s">
        <v>116</v>
      </c>
      <c r="QJ1083" s="2" t="s">
        <v>116</v>
      </c>
    </row>
    <row r="1084" spans="14:452" x14ac:dyDescent="0.2">
      <c r="N1084" s="2" t="s">
        <v>116</v>
      </c>
      <c r="O1084" s="2" t="s">
        <v>116</v>
      </c>
      <c r="P1084" s="2">
        <v>1</v>
      </c>
      <c r="Q1084" s="2" t="s">
        <v>116</v>
      </c>
      <c r="R1084" s="2">
        <v>1</v>
      </c>
      <c r="S1084" s="2">
        <v>3</v>
      </c>
      <c r="T1084" s="2" t="s">
        <v>116</v>
      </c>
      <c r="U1084" s="2">
        <v>1</v>
      </c>
      <c r="V1084" s="2">
        <v>1</v>
      </c>
      <c r="W1084" s="2" t="s">
        <v>116</v>
      </c>
      <c r="X1084" s="2" t="s">
        <v>116</v>
      </c>
      <c r="Y1084" s="2" t="s">
        <v>116</v>
      </c>
      <c r="Z1084" s="2" t="s">
        <v>116</v>
      </c>
      <c r="AA1084" s="2" t="s">
        <v>116</v>
      </c>
      <c r="AB1084" s="2">
        <v>4</v>
      </c>
      <c r="AC1084" s="2" t="s">
        <v>116</v>
      </c>
      <c r="AD1084" s="2" t="s">
        <v>116</v>
      </c>
      <c r="AE1084" s="2" t="s">
        <v>116</v>
      </c>
      <c r="AF1084" s="2">
        <v>3</v>
      </c>
      <c r="AG1084" s="2" t="s">
        <v>116</v>
      </c>
      <c r="AH1084" s="2">
        <v>2</v>
      </c>
      <c r="AI1084" s="2" t="s">
        <v>116</v>
      </c>
      <c r="AJ1084" s="2">
        <v>6</v>
      </c>
      <c r="AK1084" s="2">
        <v>13</v>
      </c>
      <c r="AL1084" s="2" t="s">
        <v>116</v>
      </c>
      <c r="AM1084" s="2" t="s">
        <v>116</v>
      </c>
      <c r="AN1084" s="2" t="s">
        <v>116</v>
      </c>
      <c r="AO1084" s="2" t="s">
        <v>116</v>
      </c>
      <c r="AP1084" s="2" t="s">
        <v>116</v>
      </c>
      <c r="AQ1084" s="2" t="s">
        <v>116</v>
      </c>
      <c r="AR1084" s="2">
        <v>3</v>
      </c>
      <c r="AS1084" s="2" t="s">
        <v>116</v>
      </c>
      <c r="AT1084" s="2" t="s">
        <v>116</v>
      </c>
      <c r="AU1084" s="2" t="s">
        <v>116</v>
      </c>
      <c r="AV1084" s="2">
        <v>5</v>
      </c>
      <c r="AW1084" s="2" t="s">
        <v>116</v>
      </c>
      <c r="AX1084" s="2" t="s">
        <v>116</v>
      </c>
      <c r="AY1084" s="2">
        <v>4</v>
      </c>
      <c r="AZ1084" s="2">
        <v>4</v>
      </c>
      <c r="BA1084" s="2" t="s">
        <v>116</v>
      </c>
      <c r="BB1084" s="2" t="s">
        <v>116</v>
      </c>
      <c r="BC1084" s="2">
        <v>18</v>
      </c>
      <c r="BD1084" s="2" t="s">
        <v>116</v>
      </c>
      <c r="BE1084" s="2" t="s">
        <v>116</v>
      </c>
      <c r="BF1084" s="2">
        <v>1</v>
      </c>
      <c r="BG1084" s="2" t="s">
        <v>116</v>
      </c>
      <c r="BH1084" s="2" t="s">
        <v>116</v>
      </c>
      <c r="BI1084" s="2">
        <v>1</v>
      </c>
      <c r="BJ1084" s="2" t="s">
        <v>116</v>
      </c>
      <c r="BK1084" s="2">
        <v>1</v>
      </c>
      <c r="BL1084" s="2">
        <v>4</v>
      </c>
      <c r="BM1084" s="2">
        <v>4</v>
      </c>
      <c r="BN1084" s="2" t="s">
        <v>116</v>
      </c>
      <c r="BO1084" s="2" t="s">
        <v>116</v>
      </c>
      <c r="BP1084" s="2">
        <v>3</v>
      </c>
      <c r="BQ1084" s="2" t="s">
        <v>116</v>
      </c>
      <c r="BR1084" s="2" t="s">
        <v>116</v>
      </c>
      <c r="BS1084" s="2">
        <v>1</v>
      </c>
      <c r="BT1084" s="2">
        <v>23</v>
      </c>
      <c r="BU1084" s="2" t="s">
        <v>116</v>
      </c>
      <c r="BV1084" s="2" t="s">
        <v>116</v>
      </c>
      <c r="BW1084" s="2" t="s">
        <v>116</v>
      </c>
      <c r="BX1084" s="2">
        <v>4</v>
      </c>
      <c r="BY1084" s="2" t="s">
        <v>116</v>
      </c>
      <c r="BZ1084" s="2">
        <v>2</v>
      </c>
      <c r="CA1084" s="2">
        <v>6</v>
      </c>
      <c r="CB1084" s="2" t="s">
        <v>116</v>
      </c>
      <c r="CC1084" s="2" t="s">
        <v>116</v>
      </c>
      <c r="CD1084" s="2" t="s">
        <v>116</v>
      </c>
      <c r="CE1084" s="2">
        <v>3</v>
      </c>
      <c r="CF1084" s="2" t="s">
        <v>116</v>
      </c>
      <c r="CG1084" s="2" t="s">
        <v>116</v>
      </c>
      <c r="CH1084" s="2">
        <v>3</v>
      </c>
      <c r="CI1084" s="2" t="s">
        <v>116</v>
      </c>
      <c r="CJ1084" s="2" t="s">
        <v>116</v>
      </c>
      <c r="CK1084" s="2" t="s">
        <v>116</v>
      </c>
      <c r="CL1084" s="2" t="s">
        <v>116</v>
      </c>
      <c r="CM1084" s="2">
        <v>56</v>
      </c>
      <c r="CN1084" s="2" t="s">
        <v>116</v>
      </c>
      <c r="CO1084" s="2" t="s">
        <v>116</v>
      </c>
      <c r="CP1084" s="2">
        <v>2</v>
      </c>
      <c r="CQ1084" s="2" t="s">
        <v>116</v>
      </c>
      <c r="CR1084" s="2" t="s">
        <v>116</v>
      </c>
      <c r="CS1084" s="2">
        <v>32</v>
      </c>
      <c r="CT1084" s="2" t="s">
        <v>116</v>
      </c>
      <c r="CU1084" s="2" t="s">
        <v>116</v>
      </c>
      <c r="CV1084" s="2" t="s">
        <v>116</v>
      </c>
      <c r="CW1084" s="2" t="s">
        <v>116</v>
      </c>
      <c r="CX1084" s="2">
        <v>6</v>
      </c>
      <c r="CY1084" s="2" t="s">
        <v>116</v>
      </c>
      <c r="CZ1084" s="2" t="s">
        <v>116</v>
      </c>
      <c r="DA1084" s="2">
        <v>5</v>
      </c>
      <c r="DB1084" s="2" t="s">
        <v>116</v>
      </c>
      <c r="DC1084" s="2">
        <v>69</v>
      </c>
      <c r="DD1084" s="2" t="s">
        <v>116</v>
      </c>
      <c r="DE1084" s="2">
        <v>6</v>
      </c>
      <c r="DF1084" s="2" t="s">
        <v>116</v>
      </c>
      <c r="DG1084" s="2" t="s">
        <v>116</v>
      </c>
      <c r="DH1084" s="2">
        <v>3</v>
      </c>
      <c r="DI1084" s="2" t="s">
        <v>116</v>
      </c>
      <c r="DJ1084" s="2" t="s">
        <v>116</v>
      </c>
      <c r="DK1084" s="2" t="s">
        <v>116</v>
      </c>
      <c r="DL1084" s="2">
        <v>4</v>
      </c>
      <c r="DM1084" s="2" t="s">
        <v>116</v>
      </c>
      <c r="DN1084" s="2">
        <v>49</v>
      </c>
      <c r="DO1084" s="2" t="s">
        <v>116</v>
      </c>
      <c r="DP1084" s="2">
        <v>1</v>
      </c>
      <c r="DQ1084" s="2">
        <v>52</v>
      </c>
      <c r="DR1084" s="2">
        <v>1</v>
      </c>
      <c r="DS1084" s="2" t="s">
        <v>116</v>
      </c>
      <c r="DT1084" s="2" t="s">
        <v>116</v>
      </c>
      <c r="DU1084" s="2" t="s">
        <v>116</v>
      </c>
      <c r="DV1084" s="2">
        <v>8</v>
      </c>
      <c r="DW1084" s="2">
        <v>1</v>
      </c>
      <c r="DX1084" s="2" t="s">
        <v>116</v>
      </c>
      <c r="DY1084" s="2" t="s">
        <v>116</v>
      </c>
      <c r="DZ1084" s="2" t="s">
        <v>116</v>
      </c>
      <c r="EA1084" s="2">
        <v>5</v>
      </c>
      <c r="EB1084" s="2">
        <v>12</v>
      </c>
      <c r="EC1084" s="2" t="s">
        <v>116</v>
      </c>
      <c r="ED1084" s="2" t="s">
        <v>116</v>
      </c>
      <c r="EE1084" s="2">
        <v>92</v>
      </c>
      <c r="EF1084" s="2">
        <v>1</v>
      </c>
      <c r="EG1084" s="2">
        <v>1</v>
      </c>
      <c r="EH1084" s="2" t="s">
        <v>116</v>
      </c>
      <c r="EI1084" s="2">
        <v>5</v>
      </c>
      <c r="EJ1084" s="2" t="s">
        <v>116</v>
      </c>
      <c r="EK1084" s="2">
        <v>2</v>
      </c>
      <c r="EL1084" s="2" t="s">
        <v>116</v>
      </c>
      <c r="EM1084" s="2" t="s">
        <v>116</v>
      </c>
      <c r="EN1084" s="2">
        <v>4</v>
      </c>
      <c r="EO1084" s="2" t="s">
        <v>116</v>
      </c>
      <c r="EP1084" s="2">
        <v>1</v>
      </c>
      <c r="EQ1084" s="2">
        <v>5</v>
      </c>
      <c r="ER1084" s="2">
        <v>5</v>
      </c>
      <c r="ES1084" s="2" t="s">
        <v>116</v>
      </c>
      <c r="ET1084" s="2">
        <v>149</v>
      </c>
      <c r="EU1084" s="2">
        <v>1</v>
      </c>
      <c r="EV1084" s="2" t="s">
        <v>116</v>
      </c>
      <c r="EW1084" s="2">
        <v>9</v>
      </c>
      <c r="EX1084" s="2">
        <v>2</v>
      </c>
      <c r="EY1084" s="2" t="s">
        <v>116</v>
      </c>
      <c r="EZ1084" s="2">
        <v>1</v>
      </c>
      <c r="FA1084" s="2" t="s">
        <v>116</v>
      </c>
      <c r="FB1084" s="2" t="s">
        <v>116</v>
      </c>
      <c r="FC1084" s="2">
        <v>69</v>
      </c>
      <c r="FD1084" s="2" t="s">
        <v>116</v>
      </c>
      <c r="FE1084" s="2" t="s">
        <v>116</v>
      </c>
      <c r="FF1084" s="2" t="s">
        <v>116</v>
      </c>
      <c r="FG1084" s="2">
        <v>3</v>
      </c>
      <c r="FH1084" s="2">
        <v>6</v>
      </c>
      <c r="FI1084" s="2" t="s">
        <v>116</v>
      </c>
      <c r="FJ1084" s="2" t="s">
        <v>116</v>
      </c>
      <c r="FK1084" s="2">
        <v>5</v>
      </c>
      <c r="FL1084" s="2" t="s">
        <v>116</v>
      </c>
      <c r="FM1084" s="2" t="s">
        <v>116</v>
      </c>
      <c r="FN1084" s="2">
        <v>61</v>
      </c>
      <c r="FO1084" s="2" t="s">
        <v>116</v>
      </c>
      <c r="FP1084" s="2" t="s">
        <v>116</v>
      </c>
      <c r="FQ1084" s="2">
        <v>47</v>
      </c>
      <c r="FR1084" s="2" t="s">
        <v>116</v>
      </c>
      <c r="FS1084" s="2" t="s">
        <v>116</v>
      </c>
      <c r="FT1084" s="2" t="s">
        <v>116</v>
      </c>
      <c r="FU1084" s="2">
        <v>1</v>
      </c>
      <c r="FV1084" s="2" t="s">
        <v>116</v>
      </c>
      <c r="FW1084" s="2" t="s">
        <v>116</v>
      </c>
      <c r="FX1084" s="2">
        <v>2</v>
      </c>
      <c r="FY1084" s="2">
        <v>55</v>
      </c>
      <c r="FZ1084" s="2" t="s">
        <v>116</v>
      </c>
      <c r="GA1084" s="2" t="s">
        <v>116</v>
      </c>
      <c r="GB1084" s="2">
        <v>1</v>
      </c>
      <c r="GC1084" s="2" t="s">
        <v>116</v>
      </c>
      <c r="GD1084" s="2">
        <v>3</v>
      </c>
      <c r="GE1084" s="2">
        <v>3</v>
      </c>
      <c r="GF1084" s="2" t="s">
        <v>116</v>
      </c>
      <c r="GG1084" s="2" t="s">
        <v>116</v>
      </c>
      <c r="GH1084" s="2">
        <v>3</v>
      </c>
      <c r="GI1084" s="2" t="s">
        <v>116</v>
      </c>
      <c r="GJ1084" s="2">
        <v>101</v>
      </c>
      <c r="GK1084" s="2" t="s">
        <v>116</v>
      </c>
      <c r="GL1084" s="2" t="s">
        <v>116</v>
      </c>
      <c r="GM1084" s="2">
        <v>1</v>
      </c>
      <c r="GN1084" s="2" t="s">
        <v>116</v>
      </c>
      <c r="GO1084" s="2">
        <v>4</v>
      </c>
      <c r="GP1084" s="2">
        <v>2</v>
      </c>
      <c r="GQ1084" s="2">
        <v>39</v>
      </c>
      <c r="GR1084" s="2">
        <v>1</v>
      </c>
      <c r="GS1084" s="2" t="s">
        <v>116</v>
      </c>
      <c r="GT1084" s="2">
        <v>3</v>
      </c>
      <c r="GU1084" s="2">
        <v>2</v>
      </c>
      <c r="GV1084" s="2" t="s">
        <v>116</v>
      </c>
      <c r="GW1084" s="2">
        <v>1</v>
      </c>
      <c r="GX1084" s="2">
        <v>54</v>
      </c>
      <c r="GY1084" s="2" t="s">
        <v>116</v>
      </c>
      <c r="GZ1084" s="2">
        <v>38</v>
      </c>
      <c r="HA1084" s="2" t="s">
        <v>116</v>
      </c>
      <c r="HB1084" s="2" t="s">
        <v>116</v>
      </c>
      <c r="HC1084" s="2">
        <v>1</v>
      </c>
      <c r="HD1084" s="2">
        <v>3</v>
      </c>
      <c r="HE1084" s="2">
        <v>1</v>
      </c>
      <c r="HF1084" s="2">
        <v>18</v>
      </c>
      <c r="HG1084" s="2" t="s">
        <v>116</v>
      </c>
      <c r="HH1084" s="2">
        <v>1</v>
      </c>
      <c r="HI1084" s="2">
        <v>1</v>
      </c>
      <c r="HJ1084" s="2" t="s">
        <v>116</v>
      </c>
      <c r="HK1084" s="2" t="s">
        <v>116</v>
      </c>
      <c r="HL1084" s="2">
        <v>6</v>
      </c>
      <c r="HM1084" s="2">
        <v>38</v>
      </c>
      <c r="HN1084" s="2" t="s">
        <v>116</v>
      </c>
      <c r="HO1084" s="2" t="s">
        <v>116</v>
      </c>
      <c r="HP1084" s="2" t="s">
        <v>116</v>
      </c>
      <c r="HQ1084" s="2" t="s">
        <v>116</v>
      </c>
      <c r="HR1084" s="2" t="s">
        <v>116</v>
      </c>
      <c r="HS1084" s="2">
        <v>11</v>
      </c>
      <c r="HT1084" s="2" t="s">
        <v>116</v>
      </c>
      <c r="HU1084" s="2" t="s">
        <v>116</v>
      </c>
      <c r="HV1084" s="2" t="s">
        <v>116</v>
      </c>
      <c r="HW1084" s="2" t="s">
        <v>116</v>
      </c>
      <c r="HX1084" s="2" t="s">
        <v>116</v>
      </c>
      <c r="HY1084" s="2" t="s">
        <v>116</v>
      </c>
      <c r="HZ1084" s="2">
        <v>24</v>
      </c>
      <c r="IA1084" s="2" t="s">
        <v>116</v>
      </c>
      <c r="IB1084" s="2" t="s">
        <v>116</v>
      </c>
      <c r="IC1084" s="2">
        <v>8</v>
      </c>
      <c r="ID1084" s="2" t="s">
        <v>116</v>
      </c>
      <c r="IE1084" s="2" t="s">
        <v>116</v>
      </c>
      <c r="IF1084" s="2">
        <v>1</v>
      </c>
      <c r="IG1084" s="2" t="s">
        <v>116</v>
      </c>
      <c r="IH1084" s="2">
        <v>10</v>
      </c>
      <c r="II1084" s="2" t="s">
        <v>116</v>
      </c>
      <c r="IJ1084" s="2" t="s">
        <v>116</v>
      </c>
      <c r="IK1084" s="2" t="s">
        <v>116</v>
      </c>
      <c r="IL1084" s="2" t="s">
        <v>116</v>
      </c>
      <c r="IM1084" s="2" t="s">
        <v>116</v>
      </c>
      <c r="IN1084" s="2" t="s">
        <v>116</v>
      </c>
      <c r="IO1084" s="2" t="s">
        <v>116</v>
      </c>
      <c r="IP1084" s="2">
        <v>21</v>
      </c>
      <c r="IQ1084" s="2" t="s">
        <v>116</v>
      </c>
      <c r="IR1084" s="2" t="s">
        <v>116</v>
      </c>
      <c r="IS1084" s="2" t="s">
        <v>116</v>
      </c>
      <c r="IT1084" s="2" t="s">
        <v>116</v>
      </c>
      <c r="IU1084" s="2">
        <v>2</v>
      </c>
      <c r="IV1084" s="2" t="s">
        <v>116</v>
      </c>
      <c r="IW1084" s="2" t="s">
        <v>116</v>
      </c>
      <c r="IX1084" s="2" t="s">
        <v>116</v>
      </c>
      <c r="IY1084" s="2" t="s">
        <v>116</v>
      </c>
      <c r="IZ1084" s="2" t="s">
        <v>116</v>
      </c>
      <c r="JA1084" s="2">
        <v>13</v>
      </c>
      <c r="JB1084" s="2" t="s">
        <v>116</v>
      </c>
      <c r="JC1084" s="2">
        <v>7</v>
      </c>
      <c r="JD1084" s="2" t="s">
        <v>116</v>
      </c>
      <c r="JE1084" s="2">
        <v>1</v>
      </c>
      <c r="JF1084" s="2" t="s">
        <v>116</v>
      </c>
      <c r="JG1084" s="2">
        <v>6</v>
      </c>
      <c r="JH1084" s="2" t="s">
        <v>116</v>
      </c>
      <c r="JI1084" s="2" t="s">
        <v>116</v>
      </c>
      <c r="JJ1084" s="2">
        <v>1</v>
      </c>
      <c r="JK1084" s="2" t="s">
        <v>116</v>
      </c>
      <c r="JL1084" s="2" t="s">
        <v>116</v>
      </c>
      <c r="JM1084" s="2">
        <v>20</v>
      </c>
      <c r="JN1084" s="2" t="s">
        <v>116</v>
      </c>
      <c r="JO1084" s="2">
        <v>1</v>
      </c>
      <c r="JP1084" s="2" t="s">
        <v>116</v>
      </c>
      <c r="JQ1084" s="2" t="s">
        <v>116</v>
      </c>
      <c r="JR1084" s="2">
        <v>5</v>
      </c>
      <c r="JS1084" s="2" t="s">
        <v>116</v>
      </c>
      <c r="JT1084" s="2" t="s">
        <v>116</v>
      </c>
      <c r="JU1084" s="2" t="s">
        <v>116</v>
      </c>
      <c r="JV1084" s="2" t="s">
        <v>116</v>
      </c>
      <c r="JW1084" s="2">
        <v>5</v>
      </c>
      <c r="JX1084" s="2" t="s">
        <v>116</v>
      </c>
      <c r="JY1084" s="2">
        <v>7</v>
      </c>
      <c r="JZ1084" s="2" t="s">
        <v>116</v>
      </c>
      <c r="KA1084" s="2" t="s">
        <v>116</v>
      </c>
      <c r="KB1084" s="2" t="s">
        <v>116</v>
      </c>
      <c r="KC1084" s="2" t="s">
        <v>116</v>
      </c>
      <c r="KD1084" s="2">
        <v>2</v>
      </c>
      <c r="KE1084" s="2" t="s">
        <v>116</v>
      </c>
      <c r="KF1084" s="2" t="s">
        <v>116</v>
      </c>
      <c r="KG1084" s="2" t="s">
        <v>116</v>
      </c>
      <c r="KH1084" s="2">
        <v>12</v>
      </c>
      <c r="KI1084" s="2">
        <v>1</v>
      </c>
      <c r="KJ1084" s="2" t="s">
        <v>116</v>
      </c>
      <c r="KK1084" s="2" t="s">
        <v>116</v>
      </c>
      <c r="KL1084" s="2" t="s">
        <v>116</v>
      </c>
      <c r="KM1084" s="2" t="s">
        <v>116</v>
      </c>
      <c r="KN1084" s="2" t="s">
        <v>116</v>
      </c>
      <c r="KO1084" s="2" t="s">
        <v>116</v>
      </c>
      <c r="KP1084" s="2" t="s">
        <v>116</v>
      </c>
      <c r="KQ1084" s="2">
        <v>6</v>
      </c>
      <c r="KR1084" s="2" t="s">
        <v>116</v>
      </c>
      <c r="KS1084" s="2">
        <v>7</v>
      </c>
      <c r="KT1084" s="2" t="s">
        <v>116</v>
      </c>
      <c r="KU1084" s="2" t="s">
        <v>116</v>
      </c>
      <c r="KV1084" s="2" t="s">
        <v>116</v>
      </c>
      <c r="KW1084" s="2" t="s">
        <v>116</v>
      </c>
      <c r="KX1084" s="2" t="s">
        <v>116</v>
      </c>
      <c r="KY1084" s="2" t="s">
        <v>116</v>
      </c>
      <c r="KZ1084" s="2" t="s">
        <v>116</v>
      </c>
      <c r="LA1084" s="2" t="s">
        <v>116</v>
      </c>
      <c r="LB1084" s="2" t="s">
        <v>116</v>
      </c>
      <c r="LC1084" s="2" t="s">
        <v>116</v>
      </c>
      <c r="LD1084" s="2" t="s">
        <v>116</v>
      </c>
      <c r="LE1084" s="2">
        <v>1</v>
      </c>
      <c r="LF1084" s="2" t="s">
        <v>116</v>
      </c>
      <c r="LG1084" s="2">
        <v>6</v>
      </c>
      <c r="LH1084" s="2" t="s">
        <v>116</v>
      </c>
      <c r="LI1084" s="2" t="s">
        <v>116</v>
      </c>
      <c r="LJ1084" s="2" t="s">
        <v>116</v>
      </c>
      <c r="LK1084" s="2" t="s">
        <v>116</v>
      </c>
      <c r="LL1084" s="2" t="s">
        <v>116</v>
      </c>
      <c r="LM1084" s="2">
        <v>1</v>
      </c>
      <c r="LN1084" s="2" t="s">
        <v>116</v>
      </c>
      <c r="LO1084" s="2" t="s">
        <v>116</v>
      </c>
      <c r="LP1084" s="2" t="s">
        <v>116</v>
      </c>
      <c r="LQ1084" s="2" t="s">
        <v>116</v>
      </c>
      <c r="LR1084" s="2" t="s">
        <v>116</v>
      </c>
      <c r="LS1084" s="2" t="s">
        <v>116</v>
      </c>
      <c r="LT1084" s="2" t="s">
        <v>116</v>
      </c>
      <c r="LU1084" s="2">
        <v>14</v>
      </c>
      <c r="LV1084" s="2" t="s">
        <v>116</v>
      </c>
      <c r="LW1084" s="2" t="s">
        <v>116</v>
      </c>
      <c r="LX1084" s="2" t="s">
        <v>116</v>
      </c>
      <c r="LY1084" s="2" t="s">
        <v>116</v>
      </c>
      <c r="LZ1084" s="2">
        <v>1</v>
      </c>
      <c r="MA1084" s="2" t="s">
        <v>116</v>
      </c>
      <c r="MB1084" s="2">
        <v>4</v>
      </c>
      <c r="MC1084" s="2" t="s">
        <v>116</v>
      </c>
      <c r="MD1084" s="2" t="s">
        <v>116</v>
      </c>
      <c r="ME1084" s="2" t="s">
        <v>116</v>
      </c>
      <c r="MF1084" s="2" t="s">
        <v>116</v>
      </c>
      <c r="MG1084" s="2" t="s">
        <v>116</v>
      </c>
      <c r="MH1084" s="2">
        <v>1</v>
      </c>
      <c r="MI1084" s="2">
        <v>2</v>
      </c>
      <c r="MJ1084" s="2" t="s">
        <v>116</v>
      </c>
      <c r="MK1084" s="2" t="s">
        <v>116</v>
      </c>
      <c r="ML1084" s="2" t="s">
        <v>116</v>
      </c>
      <c r="MM1084" s="2" t="s">
        <v>116</v>
      </c>
      <c r="MN1084" s="2" t="s">
        <v>116</v>
      </c>
      <c r="MO1084" s="2" t="s">
        <v>116</v>
      </c>
      <c r="MP1084" s="2" t="s">
        <v>116</v>
      </c>
      <c r="MQ1084" s="2">
        <v>2</v>
      </c>
      <c r="MR1084" s="2" t="s">
        <v>116</v>
      </c>
      <c r="MS1084" s="2" t="s">
        <v>116</v>
      </c>
      <c r="MT1084" s="2" t="s">
        <v>116</v>
      </c>
      <c r="MU1084" s="2" t="s">
        <v>116</v>
      </c>
      <c r="MV1084" s="2" t="s">
        <v>116</v>
      </c>
      <c r="MW1084" s="2" t="s">
        <v>116</v>
      </c>
      <c r="MX1084" s="2" t="s">
        <v>116</v>
      </c>
      <c r="MY1084" s="2">
        <v>2</v>
      </c>
      <c r="MZ1084" s="2" t="s">
        <v>116</v>
      </c>
      <c r="NA1084" s="2" t="s">
        <v>116</v>
      </c>
      <c r="NB1084" s="2" t="s">
        <v>116</v>
      </c>
      <c r="NC1084" s="2" t="s">
        <v>116</v>
      </c>
      <c r="ND1084" s="2" t="s">
        <v>116</v>
      </c>
      <c r="NE1084" s="2" t="s">
        <v>116</v>
      </c>
      <c r="NF1084" s="2" t="s">
        <v>116</v>
      </c>
      <c r="NG1084" s="2" t="s">
        <v>116</v>
      </c>
      <c r="NH1084" s="2" t="s">
        <v>116</v>
      </c>
      <c r="NI1084" s="2" t="s">
        <v>116</v>
      </c>
      <c r="NJ1084" s="2" t="s">
        <v>116</v>
      </c>
      <c r="NK1084" s="2" t="s">
        <v>116</v>
      </c>
      <c r="NL1084" s="2" t="s">
        <v>116</v>
      </c>
      <c r="NM1084" s="2" t="s">
        <v>116</v>
      </c>
      <c r="NN1084" s="2">
        <v>3</v>
      </c>
      <c r="NO1084" s="2" t="s">
        <v>116</v>
      </c>
      <c r="NP1084" s="2" t="s">
        <v>116</v>
      </c>
      <c r="NQ1084" s="2" t="s">
        <v>116</v>
      </c>
      <c r="NR1084" s="2" t="s">
        <v>116</v>
      </c>
      <c r="NS1084" s="2" t="s">
        <v>116</v>
      </c>
      <c r="NT1084" s="2" t="s">
        <v>116</v>
      </c>
      <c r="NU1084" s="2" t="s">
        <v>116</v>
      </c>
      <c r="NV1084" s="2" t="s">
        <v>116</v>
      </c>
      <c r="NW1084" s="2" t="s">
        <v>116</v>
      </c>
      <c r="NX1084" s="2" t="s">
        <v>116</v>
      </c>
      <c r="NY1084" s="2" t="s">
        <v>116</v>
      </c>
      <c r="NZ1084" s="2" t="s">
        <v>116</v>
      </c>
      <c r="OA1084" s="2" t="s">
        <v>116</v>
      </c>
      <c r="OB1084" s="2" t="s">
        <v>116</v>
      </c>
      <c r="OC1084" s="2" t="s">
        <v>116</v>
      </c>
      <c r="OD1084" s="2" t="s">
        <v>116</v>
      </c>
      <c r="OE1084" s="2" t="s">
        <v>116</v>
      </c>
      <c r="OF1084" s="2" t="s">
        <v>116</v>
      </c>
      <c r="OG1084" s="2">
        <v>1</v>
      </c>
      <c r="OH1084" s="2" t="s">
        <v>116</v>
      </c>
      <c r="OI1084" s="2" t="s">
        <v>116</v>
      </c>
      <c r="OJ1084" s="2" t="s">
        <v>116</v>
      </c>
      <c r="OK1084" s="2">
        <v>2</v>
      </c>
      <c r="OL1084" s="2" t="s">
        <v>116</v>
      </c>
      <c r="OM1084" s="2">
        <v>4</v>
      </c>
      <c r="ON1084" s="2" t="s">
        <v>116</v>
      </c>
      <c r="OO1084" s="2" t="s">
        <v>116</v>
      </c>
      <c r="OP1084" s="2" t="s">
        <v>116</v>
      </c>
      <c r="OQ1084" s="2" t="s">
        <v>116</v>
      </c>
      <c r="OR1084" s="2" t="s">
        <v>116</v>
      </c>
      <c r="OS1084" s="2" t="s">
        <v>116</v>
      </c>
      <c r="OT1084" s="2" t="s">
        <v>116</v>
      </c>
      <c r="OU1084" s="2" t="s">
        <v>116</v>
      </c>
      <c r="OV1084" s="2" t="s">
        <v>116</v>
      </c>
      <c r="OW1084" s="2" t="s">
        <v>116</v>
      </c>
      <c r="OX1084" s="2" t="s">
        <v>116</v>
      </c>
      <c r="OY1084" s="2" t="s">
        <v>116</v>
      </c>
      <c r="OZ1084" s="2" t="s">
        <v>116</v>
      </c>
      <c r="PA1084" s="2" t="s">
        <v>116</v>
      </c>
      <c r="PB1084" s="2" t="s">
        <v>116</v>
      </c>
      <c r="PC1084" s="2">
        <v>1</v>
      </c>
      <c r="PD1084" s="2" t="s">
        <v>116</v>
      </c>
      <c r="PE1084" s="2" t="s">
        <v>116</v>
      </c>
      <c r="PF1084" s="2">
        <v>1</v>
      </c>
      <c r="PG1084" s="2" t="s">
        <v>116</v>
      </c>
      <c r="PH1084" s="2" t="s">
        <v>116</v>
      </c>
      <c r="PI1084" s="2" t="s">
        <v>116</v>
      </c>
      <c r="PJ1084" s="2" t="s">
        <v>116</v>
      </c>
      <c r="PK1084" s="2" t="s">
        <v>116</v>
      </c>
      <c r="PL1084" s="2" t="s">
        <v>116</v>
      </c>
      <c r="PM1084" s="2">
        <v>1</v>
      </c>
      <c r="PN1084" s="2" t="s">
        <v>116</v>
      </c>
      <c r="PO1084" s="2" t="s">
        <v>116</v>
      </c>
      <c r="PP1084" s="2" t="s">
        <v>116</v>
      </c>
      <c r="PQ1084" s="2" t="s">
        <v>116</v>
      </c>
      <c r="PR1084" s="2" t="s">
        <v>116</v>
      </c>
      <c r="PS1084" s="2" t="s">
        <v>116</v>
      </c>
      <c r="PT1084" s="2" t="s">
        <v>116</v>
      </c>
      <c r="PU1084" s="2" t="s">
        <v>116</v>
      </c>
      <c r="PV1084" s="2" t="s">
        <v>116</v>
      </c>
      <c r="PW1084" s="2" t="s">
        <v>116</v>
      </c>
      <c r="PX1084" s="2" t="s">
        <v>116</v>
      </c>
      <c r="PY1084" s="2" t="s">
        <v>116</v>
      </c>
      <c r="PZ1084" s="2" t="s">
        <v>116</v>
      </c>
      <c r="QA1084" s="2" t="s">
        <v>116</v>
      </c>
      <c r="QB1084" s="2" t="s">
        <v>116</v>
      </c>
      <c r="QC1084" s="2" t="s">
        <v>116</v>
      </c>
      <c r="QD1084" s="2" t="s">
        <v>116</v>
      </c>
      <c r="QE1084" s="2" t="s">
        <v>116</v>
      </c>
      <c r="QF1084" s="2" t="s">
        <v>116</v>
      </c>
      <c r="QG1084" s="2" t="s">
        <v>116</v>
      </c>
      <c r="QH1084" s="2" t="s">
        <v>116</v>
      </c>
      <c r="QI1084" s="2" t="s">
        <v>116</v>
      </c>
      <c r="QJ1084" s="2" t="s">
        <v>116</v>
      </c>
    </row>
    <row r="1085" spans="14:452" x14ac:dyDescent="0.2">
      <c r="N1085" s="2" t="s">
        <v>116</v>
      </c>
      <c r="O1085" s="2" t="s">
        <v>116</v>
      </c>
      <c r="P1085" s="2">
        <v>1</v>
      </c>
      <c r="Q1085" s="2" t="s">
        <v>116</v>
      </c>
      <c r="R1085" s="2" t="s">
        <v>116</v>
      </c>
      <c r="S1085" s="2">
        <v>1</v>
      </c>
      <c r="T1085" s="2" t="s">
        <v>116</v>
      </c>
      <c r="U1085" s="2">
        <v>11</v>
      </c>
      <c r="V1085" s="2" t="s">
        <v>116</v>
      </c>
      <c r="W1085" s="2" t="s">
        <v>116</v>
      </c>
      <c r="X1085" s="2" t="s">
        <v>116</v>
      </c>
      <c r="Y1085" s="2" t="s">
        <v>116</v>
      </c>
      <c r="Z1085" s="2">
        <v>3</v>
      </c>
      <c r="AA1085" s="2" t="s">
        <v>116</v>
      </c>
      <c r="AB1085" s="2">
        <v>3</v>
      </c>
      <c r="AC1085" s="2" t="s">
        <v>116</v>
      </c>
      <c r="AD1085" s="2">
        <v>2</v>
      </c>
      <c r="AE1085" s="2">
        <v>1</v>
      </c>
      <c r="AF1085" s="2">
        <v>3</v>
      </c>
      <c r="AG1085" s="2" t="s">
        <v>116</v>
      </c>
      <c r="AH1085" s="2">
        <v>4</v>
      </c>
      <c r="AI1085" s="2" t="s">
        <v>116</v>
      </c>
      <c r="AJ1085" s="2">
        <v>6</v>
      </c>
      <c r="AK1085" s="2">
        <v>16</v>
      </c>
      <c r="AL1085" s="2" t="s">
        <v>116</v>
      </c>
      <c r="AM1085" s="2" t="s">
        <v>116</v>
      </c>
      <c r="AN1085" s="2">
        <v>4</v>
      </c>
      <c r="AO1085" s="2" t="s">
        <v>116</v>
      </c>
      <c r="AP1085" s="2" t="s">
        <v>116</v>
      </c>
      <c r="AQ1085" s="2">
        <v>1</v>
      </c>
      <c r="AR1085" s="2">
        <v>1</v>
      </c>
      <c r="AS1085" s="2" t="s">
        <v>116</v>
      </c>
      <c r="AT1085" s="2" t="s">
        <v>116</v>
      </c>
      <c r="AU1085" s="2" t="s">
        <v>116</v>
      </c>
      <c r="AV1085" s="2">
        <v>1</v>
      </c>
      <c r="AW1085" s="2" t="s">
        <v>116</v>
      </c>
      <c r="AX1085" s="2" t="s">
        <v>116</v>
      </c>
      <c r="AY1085" s="2">
        <v>2</v>
      </c>
      <c r="AZ1085" s="2">
        <v>6</v>
      </c>
      <c r="BA1085" s="2" t="s">
        <v>116</v>
      </c>
      <c r="BB1085" s="2" t="s">
        <v>116</v>
      </c>
      <c r="BC1085" s="2">
        <v>28</v>
      </c>
      <c r="BD1085" s="2" t="s">
        <v>116</v>
      </c>
      <c r="BE1085" s="2">
        <v>1</v>
      </c>
      <c r="BF1085" s="2" t="s">
        <v>116</v>
      </c>
      <c r="BG1085" s="2">
        <v>1</v>
      </c>
      <c r="BH1085" s="2">
        <v>1</v>
      </c>
      <c r="BI1085" s="2">
        <v>4</v>
      </c>
      <c r="BJ1085" s="2" t="s">
        <v>116</v>
      </c>
      <c r="BK1085" s="2" t="s">
        <v>116</v>
      </c>
      <c r="BL1085" s="2">
        <v>4</v>
      </c>
      <c r="BM1085" s="2">
        <v>4</v>
      </c>
      <c r="BN1085" s="2" t="s">
        <v>116</v>
      </c>
      <c r="BO1085" s="2">
        <v>1</v>
      </c>
      <c r="BP1085" s="2">
        <v>5</v>
      </c>
      <c r="BQ1085" s="2" t="s">
        <v>116</v>
      </c>
      <c r="BR1085" s="2">
        <v>1</v>
      </c>
      <c r="BS1085" s="2" t="s">
        <v>116</v>
      </c>
      <c r="BT1085" s="2">
        <v>26</v>
      </c>
      <c r="BU1085" s="2" t="s">
        <v>116</v>
      </c>
      <c r="BV1085" s="2" t="s">
        <v>116</v>
      </c>
      <c r="BW1085" s="2" t="s">
        <v>116</v>
      </c>
      <c r="BX1085" s="2">
        <v>9</v>
      </c>
      <c r="BY1085" s="2" t="s">
        <v>116</v>
      </c>
      <c r="BZ1085" s="2">
        <v>1</v>
      </c>
      <c r="CA1085" s="2">
        <v>3</v>
      </c>
      <c r="CB1085" s="2" t="s">
        <v>116</v>
      </c>
      <c r="CC1085" s="2" t="s">
        <v>116</v>
      </c>
      <c r="CD1085" s="2">
        <v>2</v>
      </c>
      <c r="CE1085" s="2">
        <v>7</v>
      </c>
      <c r="CF1085" s="2" t="s">
        <v>116</v>
      </c>
      <c r="CG1085" s="2" t="s">
        <v>116</v>
      </c>
      <c r="CH1085" s="2">
        <v>4</v>
      </c>
      <c r="CI1085" s="2" t="s">
        <v>116</v>
      </c>
      <c r="CJ1085" s="2">
        <v>1</v>
      </c>
      <c r="CK1085" s="2" t="s">
        <v>116</v>
      </c>
      <c r="CL1085" s="2" t="s">
        <v>116</v>
      </c>
      <c r="CM1085" s="2">
        <v>53</v>
      </c>
      <c r="CN1085" s="2">
        <v>1</v>
      </c>
      <c r="CO1085" s="2">
        <v>1</v>
      </c>
      <c r="CP1085" s="2" t="s">
        <v>116</v>
      </c>
      <c r="CQ1085" s="2" t="s">
        <v>116</v>
      </c>
      <c r="CR1085" s="2" t="s">
        <v>116</v>
      </c>
      <c r="CS1085" s="2">
        <v>10</v>
      </c>
      <c r="CT1085" s="2" t="s">
        <v>116</v>
      </c>
      <c r="CU1085" s="2" t="s">
        <v>116</v>
      </c>
      <c r="CV1085" s="2" t="s">
        <v>116</v>
      </c>
      <c r="CW1085" s="2" t="s">
        <v>116</v>
      </c>
      <c r="CX1085" s="2">
        <v>4</v>
      </c>
      <c r="CY1085" s="2">
        <v>1</v>
      </c>
      <c r="CZ1085" s="2">
        <v>2</v>
      </c>
      <c r="DA1085" s="2">
        <v>5</v>
      </c>
      <c r="DB1085" s="2">
        <v>1</v>
      </c>
      <c r="DC1085" s="2">
        <v>69</v>
      </c>
      <c r="DD1085" s="2" t="s">
        <v>116</v>
      </c>
      <c r="DE1085" s="2">
        <v>5</v>
      </c>
      <c r="DF1085" s="2">
        <v>1</v>
      </c>
      <c r="DG1085" s="2">
        <v>1</v>
      </c>
      <c r="DH1085" s="2">
        <v>14</v>
      </c>
      <c r="DI1085" s="2" t="s">
        <v>116</v>
      </c>
      <c r="DJ1085" s="2" t="s">
        <v>116</v>
      </c>
      <c r="DK1085" s="2" t="s">
        <v>116</v>
      </c>
      <c r="DL1085" s="2">
        <v>5</v>
      </c>
      <c r="DM1085" s="2" t="s">
        <v>116</v>
      </c>
      <c r="DN1085" s="2">
        <v>74</v>
      </c>
      <c r="DO1085" s="2" t="s">
        <v>116</v>
      </c>
      <c r="DP1085" s="2">
        <v>1</v>
      </c>
      <c r="DQ1085" s="2">
        <v>54</v>
      </c>
      <c r="DR1085" s="2">
        <v>1</v>
      </c>
      <c r="DS1085" s="2" t="s">
        <v>116</v>
      </c>
      <c r="DT1085" s="2">
        <v>4</v>
      </c>
      <c r="DU1085" s="2" t="s">
        <v>116</v>
      </c>
      <c r="DV1085" s="2">
        <v>4</v>
      </c>
      <c r="DW1085" s="2" t="s">
        <v>116</v>
      </c>
      <c r="DX1085" s="2" t="s">
        <v>116</v>
      </c>
      <c r="DY1085" s="2" t="s">
        <v>116</v>
      </c>
      <c r="DZ1085" s="2" t="s">
        <v>116</v>
      </c>
      <c r="EA1085" s="2">
        <v>9</v>
      </c>
      <c r="EB1085" s="2">
        <v>12</v>
      </c>
      <c r="EC1085" s="2" t="s">
        <v>116</v>
      </c>
      <c r="ED1085" s="2">
        <v>1</v>
      </c>
      <c r="EE1085" s="2">
        <v>104</v>
      </c>
      <c r="EF1085" s="2" t="s">
        <v>116</v>
      </c>
      <c r="EG1085" s="2" t="s">
        <v>116</v>
      </c>
      <c r="EH1085" s="2" t="s">
        <v>116</v>
      </c>
      <c r="EI1085" s="2">
        <v>5</v>
      </c>
      <c r="EJ1085" s="2" t="s">
        <v>116</v>
      </c>
      <c r="EK1085" s="2">
        <v>9</v>
      </c>
      <c r="EL1085" s="2" t="s">
        <v>116</v>
      </c>
      <c r="EM1085" s="2" t="s">
        <v>116</v>
      </c>
      <c r="EN1085" s="2">
        <v>6</v>
      </c>
      <c r="EO1085" s="2" t="s">
        <v>116</v>
      </c>
      <c r="EP1085" s="2" t="s">
        <v>116</v>
      </c>
      <c r="EQ1085" s="2">
        <v>2</v>
      </c>
      <c r="ER1085" s="2">
        <v>2</v>
      </c>
      <c r="ES1085" s="2" t="s">
        <v>116</v>
      </c>
      <c r="ET1085" s="2">
        <v>173</v>
      </c>
      <c r="EU1085" s="2">
        <v>1</v>
      </c>
      <c r="EV1085" s="2">
        <v>1</v>
      </c>
      <c r="EW1085" s="2">
        <v>9</v>
      </c>
      <c r="EX1085" s="2">
        <v>7</v>
      </c>
      <c r="EY1085" s="2">
        <v>3</v>
      </c>
      <c r="EZ1085" s="2">
        <v>10</v>
      </c>
      <c r="FA1085" s="2" t="s">
        <v>116</v>
      </c>
      <c r="FB1085" s="2" t="s">
        <v>116</v>
      </c>
      <c r="FC1085" s="2">
        <v>136</v>
      </c>
      <c r="FD1085" s="2" t="s">
        <v>116</v>
      </c>
      <c r="FE1085" s="2" t="s">
        <v>116</v>
      </c>
      <c r="FF1085" s="2" t="s">
        <v>116</v>
      </c>
      <c r="FG1085" s="2">
        <v>4</v>
      </c>
      <c r="FH1085" s="2">
        <v>16</v>
      </c>
      <c r="FI1085" s="2">
        <v>1</v>
      </c>
      <c r="FJ1085" s="2" t="s">
        <v>116</v>
      </c>
      <c r="FK1085" s="2">
        <v>9</v>
      </c>
      <c r="FL1085" s="2" t="s">
        <v>116</v>
      </c>
      <c r="FM1085" s="2" t="s">
        <v>116</v>
      </c>
      <c r="FN1085" s="2">
        <v>185</v>
      </c>
      <c r="FO1085" s="2" t="s">
        <v>116</v>
      </c>
      <c r="FP1085" s="2" t="s">
        <v>116</v>
      </c>
      <c r="FQ1085" s="2">
        <v>91</v>
      </c>
      <c r="FR1085" s="2">
        <v>1</v>
      </c>
      <c r="FS1085" s="2" t="s">
        <v>116</v>
      </c>
      <c r="FT1085" s="2" t="s">
        <v>116</v>
      </c>
      <c r="FU1085" s="2">
        <v>6</v>
      </c>
      <c r="FV1085" s="2">
        <v>9</v>
      </c>
      <c r="FW1085" s="2" t="s">
        <v>116</v>
      </c>
      <c r="FX1085" s="2">
        <v>12</v>
      </c>
      <c r="FY1085" s="2">
        <v>202</v>
      </c>
      <c r="FZ1085" s="2">
        <v>1</v>
      </c>
      <c r="GA1085" s="2">
        <v>1</v>
      </c>
      <c r="GB1085" s="2">
        <v>7</v>
      </c>
      <c r="GC1085" s="2">
        <v>2</v>
      </c>
      <c r="GD1085" s="2">
        <v>6</v>
      </c>
      <c r="GE1085" s="2">
        <v>6</v>
      </c>
      <c r="GF1085" s="2" t="s">
        <v>116</v>
      </c>
      <c r="GG1085" s="2" t="s">
        <v>116</v>
      </c>
      <c r="GH1085" s="2">
        <v>13</v>
      </c>
      <c r="GI1085" s="2">
        <v>1</v>
      </c>
      <c r="GJ1085" s="2">
        <v>269</v>
      </c>
      <c r="GK1085" s="2" t="s">
        <v>116</v>
      </c>
      <c r="GL1085" s="2" t="s">
        <v>116</v>
      </c>
      <c r="GM1085" s="2">
        <v>8</v>
      </c>
      <c r="GN1085" s="2" t="s">
        <v>116</v>
      </c>
      <c r="GO1085" s="2">
        <v>5</v>
      </c>
      <c r="GP1085" s="2">
        <v>4</v>
      </c>
      <c r="GQ1085" s="2">
        <v>144</v>
      </c>
      <c r="GR1085" s="2">
        <v>2</v>
      </c>
      <c r="GS1085" s="2" t="s">
        <v>116</v>
      </c>
      <c r="GT1085" s="2">
        <v>3</v>
      </c>
      <c r="GU1085" s="2">
        <v>7</v>
      </c>
      <c r="GV1085" s="2" t="s">
        <v>116</v>
      </c>
      <c r="GW1085" s="2">
        <v>3</v>
      </c>
      <c r="GX1085" s="2">
        <v>160</v>
      </c>
      <c r="GY1085" s="2" t="s">
        <v>116</v>
      </c>
      <c r="GZ1085" s="2">
        <v>102</v>
      </c>
      <c r="HA1085" s="2" t="s">
        <v>116</v>
      </c>
      <c r="HB1085" s="2" t="s">
        <v>116</v>
      </c>
      <c r="HC1085" s="2">
        <v>2</v>
      </c>
      <c r="HD1085" s="2">
        <v>6</v>
      </c>
      <c r="HE1085" s="2">
        <v>15</v>
      </c>
      <c r="HF1085" s="2">
        <v>118</v>
      </c>
      <c r="HG1085" s="2">
        <v>1</v>
      </c>
      <c r="HH1085" s="2">
        <v>5</v>
      </c>
      <c r="HI1085" s="2">
        <v>1</v>
      </c>
      <c r="HJ1085" s="2" t="s">
        <v>116</v>
      </c>
      <c r="HK1085" s="2">
        <v>4</v>
      </c>
      <c r="HL1085" s="2">
        <v>7</v>
      </c>
      <c r="HM1085" s="2">
        <v>210</v>
      </c>
      <c r="HN1085" s="2" t="s">
        <v>116</v>
      </c>
      <c r="HO1085" s="2">
        <v>2</v>
      </c>
      <c r="HP1085" s="2">
        <v>2</v>
      </c>
      <c r="HQ1085" s="2">
        <v>1</v>
      </c>
      <c r="HR1085" s="2">
        <v>1</v>
      </c>
      <c r="HS1085" s="2">
        <v>67</v>
      </c>
      <c r="HT1085" s="2">
        <v>2</v>
      </c>
      <c r="HU1085" s="2">
        <v>1</v>
      </c>
      <c r="HV1085" s="2">
        <v>2</v>
      </c>
      <c r="HW1085" s="2">
        <v>3</v>
      </c>
      <c r="HX1085" s="2" t="s">
        <v>116</v>
      </c>
      <c r="HY1085" s="2" t="s">
        <v>116</v>
      </c>
      <c r="HZ1085" s="2">
        <v>103</v>
      </c>
      <c r="IA1085" s="2">
        <v>1</v>
      </c>
      <c r="IB1085" s="2" t="s">
        <v>116</v>
      </c>
      <c r="IC1085" s="2">
        <v>57</v>
      </c>
      <c r="ID1085" s="2" t="s">
        <v>116</v>
      </c>
      <c r="IE1085" s="2">
        <v>2</v>
      </c>
      <c r="IF1085" s="2">
        <v>3</v>
      </c>
      <c r="IG1085" s="2">
        <v>2</v>
      </c>
      <c r="IH1085" s="2">
        <v>56</v>
      </c>
      <c r="II1085" s="2">
        <v>3</v>
      </c>
      <c r="IJ1085" s="2" t="s">
        <v>116</v>
      </c>
      <c r="IK1085" s="2" t="s">
        <v>116</v>
      </c>
      <c r="IL1085" s="2">
        <v>1</v>
      </c>
      <c r="IM1085" s="2">
        <v>4</v>
      </c>
      <c r="IN1085" s="2" t="s">
        <v>116</v>
      </c>
      <c r="IO1085" s="2">
        <v>1</v>
      </c>
      <c r="IP1085" s="2">
        <v>126</v>
      </c>
      <c r="IQ1085" s="2" t="s">
        <v>116</v>
      </c>
      <c r="IR1085" s="2">
        <v>3</v>
      </c>
      <c r="IS1085" s="2">
        <v>1</v>
      </c>
      <c r="IT1085" s="2">
        <v>2</v>
      </c>
      <c r="IU1085" s="2">
        <v>28</v>
      </c>
      <c r="IV1085" s="2">
        <v>2</v>
      </c>
      <c r="IW1085" s="2" t="s">
        <v>116</v>
      </c>
      <c r="IX1085" s="2">
        <v>1</v>
      </c>
      <c r="IY1085" s="2">
        <v>1</v>
      </c>
      <c r="IZ1085" s="2" t="s">
        <v>116</v>
      </c>
      <c r="JA1085" s="2">
        <v>82</v>
      </c>
      <c r="JB1085" s="2" t="s">
        <v>116</v>
      </c>
      <c r="JC1085" s="2">
        <v>44</v>
      </c>
      <c r="JD1085" s="2">
        <v>1</v>
      </c>
      <c r="JE1085" s="2" t="s">
        <v>116</v>
      </c>
      <c r="JF1085" s="2" t="s">
        <v>116</v>
      </c>
      <c r="JG1085" s="2">
        <v>30</v>
      </c>
      <c r="JH1085" s="2">
        <v>1</v>
      </c>
      <c r="JI1085" s="2">
        <v>1</v>
      </c>
      <c r="JJ1085" s="2">
        <v>3</v>
      </c>
      <c r="JK1085" s="2" t="s">
        <v>116</v>
      </c>
      <c r="JL1085" s="2" t="s">
        <v>116</v>
      </c>
      <c r="JM1085" s="2">
        <v>98</v>
      </c>
      <c r="JN1085" s="2">
        <v>3</v>
      </c>
      <c r="JO1085" s="2" t="s">
        <v>116</v>
      </c>
      <c r="JP1085" s="2">
        <v>1</v>
      </c>
      <c r="JQ1085" s="2">
        <v>3</v>
      </c>
      <c r="JR1085" s="2">
        <v>19</v>
      </c>
      <c r="JS1085" s="2" t="s">
        <v>116</v>
      </c>
      <c r="JT1085" s="2">
        <v>1</v>
      </c>
      <c r="JU1085" s="2" t="s">
        <v>116</v>
      </c>
      <c r="JV1085" s="2">
        <v>2</v>
      </c>
      <c r="JW1085" s="2">
        <v>56</v>
      </c>
      <c r="JX1085" s="2" t="s">
        <v>116</v>
      </c>
      <c r="JY1085" s="2">
        <v>45</v>
      </c>
      <c r="JZ1085" s="2" t="s">
        <v>116</v>
      </c>
      <c r="KA1085" s="2" t="s">
        <v>116</v>
      </c>
      <c r="KB1085" s="2" t="s">
        <v>116</v>
      </c>
      <c r="KC1085" s="2">
        <v>20</v>
      </c>
      <c r="KD1085" s="2" t="s">
        <v>116</v>
      </c>
      <c r="KE1085" s="2">
        <v>1</v>
      </c>
      <c r="KF1085" s="2" t="s">
        <v>116</v>
      </c>
      <c r="KG1085" s="2" t="s">
        <v>116</v>
      </c>
      <c r="KH1085" s="2">
        <v>49</v>
      </c>
      <c r="KI1085" s="2" t="s">
        <v>116</v>
      </c>
      <c r="KJ1085" s="2" t="s">
        <v>116</v>
      </c>
      <c r="KK1085" s="2" t="s">
        <v>116</v>
      </c>
      <c r="KL1085" s="2" t="s">
        <v>116</v>
      </c>
      <c r="KM1085" s="2">
        <v>16</v>
      </c>
      <c r="KN1085" s="2">
        <v>3</v>
      </c>
      <c r="KO1085" s="2" t="s">
        <v>116</v>
      </c>
      <c r="KP1085" s="2">
        <v>1</v>
      </c>
      <c r="KQ1085" s="2">
        <v>40</v>
      </c>
      <c r="KR1085" s="2" t="s">
        <v>116</v>
      </c>
      <c r="KS1085" s="2">
        <v>22</v>
      </c>
      <c r="KT1085" s="2">
        <v>1</v>
      </c>
      <c r="KU1085" s="2" t="s">
        <v>116</v>
      </c>
      <c r="KV1085" s="2">
        <v>1</v>
      </c>
      <c r="KW1085" s="2" t="s">
        <v>116</v>
      </c>
      <c r="KX1085" s="2" t="s">
        <v>116</v>
      </c>
      <c r="KY1085" s="2">
        <v>14</v>
      </c>
      <c r="KZ1085" s="2" t="s">
        <v>116</v>
      </c>
      <c r="LA1085" s="2" t="s">
        <v>116</v>
      </c>
      <c r="LB1085" s="2">
        <v>2</v>
      </c>
      <c r="LC1085" s="2">
        <v>1</v>
      </c>
      <c r="LD1085" s="2" t="s">
        <v>116</v>
      </c>
      <c r="LE1085" s="2">
        <v>3</v>
      </c>
      <c r="LF1085" s="2" t="s">
        <v>116</v>
      </c>
      <c r="LG1085" s="2">
        <v>23</v>
      </c>
      <c r="LH1085" s="2" t="s">
        <v>116</v>
      </c>
      <c r="LI1085" s="2">
        <v>4</v>
      </c>
      <c r="LJ1085" s="2" t="s">
        <v>116</v>
      </c>
      <c r="LK1085" s="2" t="s">
        <v>116</v>
      </c>
      <c r="LL1085" s="2" t="s">
        <v>116</v>
      </c>
      <c r="LM1085" s="2">
        <v>12</v>
      </c>
      <c r="LN1085" s="2">
        <v>1</v>
      </c>
      <c r="LO1085" s="2">
        <v>2</v>
      </c>
      <c r="LP1085" s="2">
        <v>1</v>
      </c>
      <c r="LQ1085" s="2" t="s">
        <v>116</v>
      </c>
      <c r="LR1085" s="2">
        <v>2</v>
      </c>
      <c r="LS1085" s="2" t="s">
        <v>116</v>
      </c>
      <c r="LT1085" s="2">
        <v>4</v>
      </c>
      <c r="LU1085" s="2">
        <v>44</v>
      </c>
      <c r="LV1085" s="2" t="s">
        <v>116</v>
      </c>
      <c r="LW1085" s="2">
        <v>1</v>
      </c>
      <c r="LX1085" s="2" t="s">
        <v>116</v>
      </c>
      <c r="LY1085" s="2" t="s">
        <v>116</v>
      </c>
      <c r="LZ1085" s="2" t="s">
        <v>116</v>
      </c>
      <c r="MA1085" s="2" t="s">
        <v>116</v>
      </c>
      <c r="MB1085" s="2">
        <v>14</v>
      </c>
      <c r="MC1085" s="2">
        <v>1</v>
      </c>
      <c r="MD1085" s="2" t="s">
        <v>116</v>
      </c>
      <c r="ME1085" s="2">
        <v>5</v>
      </c>
      <c r="MF1085" s="2" t="s">
        <v>116</v>
      </c>
      <c r="MG1085" s="2" t="s">
        <v>116</v>
      </c>
      <c r="MH1085" s="2">
        <v>7</v>
      </c>
      <c r="MI1085" s="2">
        <v>10</v>
      </c>
      <c r="MJ1085" s="2" t="s">
        <v>116</v>
      </c>
      <c r="MK1085" s="2" t="s">
        <v>116</v>
      </c>
      <c r="ML1085" s="2" t="s">
        <v>116</v>
      </c>
      <c r="MM1085" s="2" t="s">
        <v>116</v>
      </c>
      <c r="MN1085" s="2" t="s">
        <v>116</v>
      </c>
      <c r="MO1085" s="2" t="s">
        <v>116</v>
      </c>
      <c r="MP1085" s="2" t="s">
        <v>116</v>
      </c>
      <c r="MQ1085" s="2">
        <v>7</v>
      </c>
      <c r="MR1085" s="2" t="s">
        <v>116</v>
      </c>
      <c r="MS1085" s="2" t="s">
        <v>116</v>
      </c>
      <c r="MT1085" s="2" t="s">
        <v>116</v>
      </c>
      <c r="MU1085" s="2" t="s">
        <v>116</v>
      </c>
      <c r="MV1085" s="2">
        <v>1</v>
      </c>
      <c r="MW1085" s="2" t="s">
        <v>116</v>
      </c>
      <c r="MX1085" s="2">
        <v>4</v>
      </c>
      <c r="MY1085" s="2">
        <v>12</v>
      </c>
      <c r="MZ1085" s="2" t="s">
        <v>116</v>
      </c>
      <c r="NA1085" s="2" t="s">
        <v>116</v>
      </c>
      <c r="NB1085" s="2" t="s">
        <v>116</v>
      </c>
      <c r="NC1085" s="2">
        <v>1</v>
      </c>
      <c r="ND1085" s="2" t="s">
        <v>116</v>
      </c>
      <c r="NE1085" s="2" t="s">
        <v>116</v>
      </c>
      <c r="NF1085" s="2" t="s">
        <v>116</v>
      </c>
      <c r="NG1085" s="2">
        <v>4</v>
      </c>
      <c r="NH1085" s="2" t="s">
        <v>116</v>
      </c>
      <c r="NI1085" s="2" t="s">
        <v>116</v>
      </c>
      <c r="NJ1085" s="2" t="s">
        <v>116</v>
      </c>
      <c r="NK1085" s="2" t="s">
        <v>116</v>
      </c>
      <c r="NL1085" s="2">
        <v>1</v>
      </c>
      <c r="NM1085" s="2" t="s">
        <v>116</v>
      </c>
      <c r="NN1085" s="2">
        <v>25</v>
      </c>
      <c r="NO1085" s="2" t="s">
        <v>116</v>
      </c>
      <c r="NP1085" s="2" t="s">
        <v>116</v>
      </c>
      <c r="NQ1085" s="2" t="s">
        <v>116</v>
      </c>
      <c r="NR1085" s="2">
        <v>1</v>
      </c>
      <c r="NS1085" s="2" t="s">
        <v>116</v>
      </c>
      <c r="NT1085" s="2">
        <v>3</v>
      </c>
      <c r="NU1085" s="2">
        <v>3</v>
      </c>
      <c r="NV1085" s="2" t="s">
        <v>116</v>
      </c>
      <c r="NW1085" s="2" t="s">
        <v>116</v>
      </c>
      <c r="NX1085" s="2">
        <v>1</v>
      </c>
      <c r="NY1085" s="2">
        <v>6</v>
      </c>
      <c r="NZ1085" s="2" t="s">
        <v>116</v>
      </c>
      <c r="OA1085" s="2" t="s">
        <v>116</v>
      </c>
      <c r="OB1085" s="2">
        <v>5</v>
      </c>
      <c r="OC1085" s="2" t="s">
        <v>116</v>
      </c>
      <c r="OD1085" s="2" t="s">
        <v>116</v>
      </c>
      <c r="OE1085" s="2" t="s">
        <v>116</v>
      </c>
      <c r="OF1085" s="2">
        <v>3</v>
      </c>
      <c r="OG1085" s="2">
        <v>1</v>
      </c>
      <c r="OH1085" s="2" t="s">
        <v>116</v>
      </c>
      <c r="OI1085" s="2" t="s">
        <v>116</v>
      </c>
      <c r="OJ1085" s="2" t="s">
        <v>116</v>
      </c>
      <c r="OK1085" s="2">
        <v>3</v>
      </c>
      <c r="OL1085" s="2" t="s">
        <v>116</v>
      </c>
      <c r="OM1085" s="2">
        <v>1</v>
      </c>
      <c r="ON1085" s="2" t="s">
        <v>116</v>
      </c>
      <c r="OO1085" s="2" t="s">
        <v>116</v>
      </c>
      <c r="OP1085" s="2">
        <v>5</v>
      </c>
      <c r="OQ1085" s="2" t="s">
        <v>116</v>
      </c>
      <c r="OR1085" s="2">
        <v>5</v>
      </c>
      <c r="OS1085" s="2">
        <v>7</v>
      </c>
      <c r="OT1085" s="2" t="s">
        <v>116</v>
      </c>
      <c r="OU1085" s="2" t="s">
        <v>116</v>
      </c>
      <c r="OV1085" s="2" t="s">
        <v>116</v>
      </c>
      <c r="OW1085" s="2">
        <v>2</v>
      </c>
      <c r="OX1085" s="2">
        <v>1</v>
      </c>
      <c r="OY1085" s="2" t="s">
        <v>116</v>
      </c>
      <c r="OZ1085" s="2">
        <v>1</v>
      </c>
      <c r="PA1085" s="2">
        <v>2</v>
      </c>
      <c r="PB1085" s="2" t="s">
        <v>116</v>
      </c>
      <c r="PC1085" s="2">
        <v>3</v>
      </c>
      <c r="PD1085" s="2" t="s">
        <v>116</v>
      </c>
      <c r="PE1085" s="2">
        <v>4</v>
      </c>
      <c r="PF1085" s="2">
        <v>5</v>
      </c>
      <c r="PG1085" s="2" t="s">
        <v>116</v>
      </c>
      <c r="PH1085" s="2" t="s">
        <v>116</v>
      </c>
      <c r="PI1085" s="2">
        <v>1</v>
      </c>
      <c r="PJ1085" s="2">
        <v>1</v>
      </c>
      <c r="PK1085" s="2" t="s">
        <v>116</v>
      </c>
      <c r="PL1085" s="2" t="s">
        <v>116</v>
      </c>
      <c r="PM1085" s="2">
        <v>1</v>
      </c>
      <c r="PN1085" s="2">
        <v>2</v>
      </c>
      <c r="PO1085" s="2" t="s">
        <v>116</v>
      </c>
      <c r="PP1085" s="2" t="s">
        <v>116</v>
      </c>
      <c r="PQ1085" s="2">
        <v>1</v>
      </c>
      <c r="PR1085" s="2">
        <v>1</v>
      </c>
      <c r="PS1085" s="2" t="s">
        <v>116</v>
      </c>
      <c r="PT1085" s="2" t="s">
        <v>116</v>
      </c>
      <c r="PU1085" s="2" t="s">
        <v>116</v>
      </c>
      <c r="PV1085" s="2" t="s">
        <v>116</v>
      </c>
      <c r="PW1085" s="2">
        <v>2</v>
      </c>
      <c r="PX1085" s="2" t="s">
        <v>116</v>
      </c>
      <c r="PY1085" s="2">
        <v>1</v>
      </c>
      <c r="PZ1085" s="2" t="s">
        <v>116</v>
      </c>
      <c r="QA1085" s="2">
        <v>5</v>
      </c>
      <c r="QB1085" s="2" t="s">
        <v>116</v>
      </c>
      <c r="QC1085" s="2" t="s">
        <v>116</v>
      </c>
      <c r="QD1085" s="2" t="s">
        <v>116</v>
      </c>
      <c r="QE1085" s="2">
        <v>1</v>
      </c>
      <c r="QF1085" s="2">
        <v>1</v>
      </c>
      <c r="QG1085" s="2" t="s">
        <v>116</v>
      </c>
      <c r="QH1085" s="2" t="s">
        <v>116</v>
      </c>
      <c r="QI1085" s="2">
        <v>1</v>
      </c>
      <c r="QJ1085" s="2" t="s">
        <v>116</v>
      </c>
    </row>
    <row r="1086" spans="14:452" x14ac:dyDescent="0.2">
      <c r="N1086" s="2" t="s">
        <v>116</v>
      </c>
      <c r="O1086" s="2" t="s">
        <v>116</v>
      </c>
      <c r="P1086" s="2">
        <v>2</v>
      </c>
      <c r="Q1086" s="2" t="s">
        <v>116</v>
      </c>
      <c r="R1086" s="2" t="s">
        <v>116</v>
      </c>
      <c r="S1086" s="2" t="s">
        <v>116</v>
      </c>
      <c r="T1086" s="2">
        <v>9</v>
      </c>
      <c r="U1086" s="2">
        <v>16</v>
      </c>
      <c r="V1086" s="2" t="s">
        <v>116</v>
      </c>
      <c r="W1086" s="2" t="s">
        <v>116</v>
      </c>
      <c r="X1086" s="2" t="s">
        <v>116</v>
      </c>
      <c r="Y1086" s="2">
        <v>4</v>
      </c>
      <c r="Z1086" s="2" t="s">
        <v>116</v>
      </c>
      <c r="AA1086" s="2" t="s">
        <v>116</v>
      </c>
      <c r="AB1086" s="2">
        <v>3</v>
      </c>
      <c r="AC1086" s="2" t="s">
        <v>116</v>
      </c>
      <c r="AD1086" s="2" t="s">
        <v>116</v>
      </c>
      <c r="AE1086" s="2" t="s">
        <v>116</v>
      </c>
      <c r="AF1086" s="2" t="s">
        <v>116</v>
      </c>
      <c r="AG1086" s="2">
        <v>9</v>
      </c>
      <c r="AH1086" s="2">
        <v>8</v>
      </c>
      <c r="AI1086" s="2" t="s">
        <v>116</v>
      </c>
      <c r="AJ1086" s="2" t="s">
        <v>116</v>
      </c>
      <c r="AK1086" s="2">
        <v>2</v>
      </c>
      <c r="AL1086" s="2">
        <v>4</v>
      </c>
      <c r="AM1086" s="2">
        <v>1</v>
      </c>
      <c r="AN1086" s="2">
        <v>6</v>
      </c>
      <c r="AO1086" s="2">
        <v>1</v>
      </c>
      <c r="AP1086" s="2" t="s">
        <v>116</v>
      </c>
      <c r="AQ1086" s="2" t="s">
        <v>116</v>
      </c>
      <c r="AR1086" s="2">
        <v>1</v>
      </c>
      <c r="AS1086" s="2">
        <v>2</v>
      </c>
      <c r="AT1086" s="2">
        <v>1</v>
      </c>
      <c r="AU1086" s="2" t="s">
        <v>116</v>
      </c>
      <c r="AV1086" s="2">
        <v>9</v>
      </c>
      <c r="AW1086" s="2">
        <v>4</v>
      </c>
      <c r="AX1086" s="2" t="s">
        <v>116</v>
      </c>
      <c r="AY1086" s="2" t="s">
        <v>116</v>
      </c>
      <c r="AZ1086" s="2">
        <v>1</v>
      </c>
      <c r="BA1086" s="2">
        <v>3</v>
      </c>
      <c r="BB1086" s="2" t="s">
        <v>116</v>
      </c>
      <c r="BC1086" s="2">
        <v>30</v>
      </c>
      <c r="BD1086" s="2" t="s">
        <v>116</v>
      </c>
      <c r="BE1086" s="2">
        <v>2</v>
      </c>
      <c r="BF1086" s="2" t="s">
        <v>116</v>
      </c>
      <c r="BG1086" s="2" t="s">
        <v>116</v>
      </c>
      <c r="BH1086" s="2" t="s">
        <v>116</v>
      </c>
      <c r="BI1086" s="2">
        <v>2</v>
      </c>
      <c r="BJ1086" s="2" t="s">
        <v>116</v>
      </c>
      <c r="BK1086" s="2">
        <v>6</v>
      </c>
      <c r="BL1086" s="2">
        <v>2</v>
      </c>
      <c r="BM1086" s="2" t="s">
        <v>116</v>
      </c>
      <c r="BN1086" s="2">
        <v>1</v>
      </c>
      <c r="BO1086" s="2" t="s">
        <v>116</v>
      </c>
      <c r="BP1086" s="2">
        <v>3</v>
      </c>
      <c r="BQ1086" s="2" t="s">
        <v>116</v>
      </c>
      <c r="BR1086" s="2" t="s">
        <v>116</v>
      </c>
      <c r="BS1086" s="2" t="s">
        <v>116</v>
      </c>
      <c r="BT1086" s="2">
        <v>10</v>
      </c>
      <c r="BU1086" s="2">
        <v>3</v>
      </c>
      <c r="BV1086" s="2" t="s">
        <v>116</v>
      </c>
      <c r="BW1086" s="2" t="s">
        <v>116</v>
      </c>
      <c r="BX1086" s="2">
        <v>5</v>
      </c>
      <c r="BY1086" s="2" t="s">
        <v>116</v>
      </c>
      <c r="BZ1086" s="2" t="s">
        <v>116</v>
      </c>
      <c r="CA1086" s="2">
        <v>16</v>
      </c>
      <c r="CB1086" s="2" t="s">
        <v>116</v>
      </c>
      <c r="CC1086" s="2" t="s">
        <v>116</v>
      </c>
      <c r="CD1086" s="2" t="s">
        <v>116</v>
      </c>
      <c r="CE1086" s="2">
        <v>2</v>
      </c>
      <c r="CF1086" s="2" t="s">
        <v>116</v>
      </c>
      <c r="CG1086" s="2" t="s">
        <v>116</v>
      </c>
      <c r="CH1086" s="2" t="s">
        <v>116</v>
      </c>
      <c r="CI1086" s="2" t="s">
        <v>116</v>
      </c>
      <c r="CJ1086" s="2" t="s">
        <v>116</v>
      </c>
      <c r="CK1086" s="2">
        <v>1</v>
      </c>
      <c r="CL1086" s="2" t="s">
        <v>116</v>
      </c>
      <c r="CM1086" s="2">
        <v>28</v>
      </c>
      <c r="CN1086" s="2" t="s">
        <v>116</v>
      </c>
      <c r="CO1086" s="2" t="s">
        <v>116</v>
      </c>
      <c r="CP1086" s="2">
        <v>1</v>
      </c>
      <c r="CQ1086" s="2" t="s">
        <v>116</v>
      </c>
      <c r="CR1086" s="2" t="s">
        <v>116</v>
      </c>
      <c r="CS1086" s="2">
        <v>3</v>
      </c>
      <c r="CT1086" s="2" t="s">
        <v>116</v>
      </c>
      <c r="CU1086" s="2" t="s">
        <v>116</v>
      </c>
      <c r="CV1086" s="2" t="s">
        <v>116</v>
      </c>
      <c r="CW1086" s="2" t="s">
        <v>116</v>
      </c>
      <c r="CX1086" s="2">
        <v>2</v>
      </c>
      <c r="CY1086" s="2" t="s">
        <v>116</v>
      </c>
      <c r="CZ1086" s="2" t="s">
        <v>116</v>
      </c>
      <c r="DA1086" s="2" t="s">
        <v>116</v>
      </c>
      <c r="DB1086" s="2" t="s">
        <v>116</v>
      </c>
      <c r="DC1086" s="2">
        <v>12</v>
      </c>
      <c r="DD1086" s="2">
        <v>4</v>
      </c>
      <c r="DE1086" s="2">
        <v>12</v>
      </c>
      <c r="DF1086" s="2" t="s">
        <v>116</v>
      </c>
      <c r="DG1086" s="2" t="s">
        <v>116</v>
      </c>
      <c r="DH1086" s="2">
        <v>1</v>
      </c>
      <c r="DI1086" s="2" t="s">
        <v>116</v>
      </c>
      <c r="DJ1086" s="2" t="s">
        <v>116</v>
      </c>
      <c r="DK1086" s="2" t="s">
        <v>116</v>
      </c>
      <c r="DL1086" s="2">
        <v>3</v>
      </c>
      <c r="DM1086" s="2">
        <v>1</v>
      </c>
      <c r="DN1086" s="2">
        <v>10</v>
      </c>
      <c r="DO1086" s="2" t="s">
        <v>116</v>
      </c>
      <c r="DP1086" s="2" t="s">
        <v>116</v>
      </c>
      <c r="DQ1086" s="2">
        <v>47</v>
      </c>
      <c r="DR1086" s="2" t="s">
        <v>116</v>
      </c>
      <c r="DS1086" s="2" t="s">
        <v>116</v>
      </c>
      <c r="DT1086" s="2" t="s">
        <v>116</v>
      </c>
      <c r="DU1086" s="2">
        <v>1</v>
      </c>
      <c r="DV1086" s="2">
        <v>2</v>
      </c>
      <c r="DW1086" s="2" t="s">
        <v>116</v>
      </c>
      <c r="DX1086" s="2">
        <v>1</v>
      </c>
      <c r="DY1086" s="2">
        <v>1</v>
      </c>
      <c r="DZ1086" s="2" t="s">
        <v>116</v>
      </c>
      <c r="EA1086" s="2">
        <v>1</v>
      </c>
      <c r="EB1086" s="2">
        <v>5</v>
      </c>
      <c r="EC1086" s="2">
        <v>6</v>
      </c>
      <c r="ED1086" s="2" t="s">
        <v>116</v>
      </c>
      <c r="EE1086" s="2">
        <v>30</v>
      </c>
      <c r="EF1086" s="2" t="s">
        <v>116</v>
      </c>
      <c r="EG1086" s="2" t="s">
        <v>116</v>
      </c>
      <c r="EH1086" s="2" t="s">
        <v>116</v>
      </c>
      <c r="EI1086" s="2">
        <v>10</v>
      </c>
      <c r="EJ1086" s="2">
        <v>5</v>
      </c>
      <c r="EK1086" s="2">
        <v>2</v>
      </c>
      <c r="EL1086" s="2" t="s">
        <v>116</v>
      </c>
      <c r="EM1086" s="2" t="s">
        <v>116</v>
      </c>
      <c r="EN1086" s="2">
        <v>4</v>
      </c>
      <c r="EO1086" s="2" t="s">
        <v>116</v>
      </c>
      <c r="EP1086" s="2" t="s">
        <v>116</v>
      </c>
      <c r="EQ1086" s="2">
        <v>2</v>
      </c>
      <c r="ER1086" s="2" t="s">
        <v>116</v>
      </c>
      <c r="ES1086" s="2" t="s">
        <v>116</v>
      </c>
      <c r="ET1086" s="2">
        <v>113</v>
      </c>
      <c r="EU1086" s="2" t="s">
        <v>116</v>
      </c>
      <c r="EV1086" s="2" t="s">
        <v>116</v>
      </c>
      <c r="EW1086" s="2">
        <v>10</v>
      </c>
      <c r="EX1086" s="2">
        <v>8</v>
      </c>
      <c r="EY1086" s="2" t="s">
        <v>116</v>
      </c>
      <c r="EZ1086" s="2">
        <v>8</v>
      </c>
      <c r="FA1086" s="2" t="s">
        <v>116</v>
      </c>
      <c r="FB1086" s="2" t="s">
        <v>116</v>
      </c>
      <c r="FC1086" s="2">
        <v>59</v>
      </c>
      <c r="FD1086" s="2" t="s">
        <v>116</v>
      </c>
      <c r="FE1086" s="2" t="s">
        <v>116</v>
      </c>
      <c r="FF1086" s="2" t="s">
        <v>116</v>
      </c>
      <c r="FG1086" s="2">
        <v>19</v>
      </c>
      <c r="FH1086" s="2">
        <v>8</v>
      </c>
      <c r="FI1086" s="2" t="s">
        <v>116</v>
      </c>
      <c r="FJ1086" s="2" t="s">
        <v>116</v>
      </c>
      <c r="FK1086" s="2">
        <v>3</v>
      </c>
      <c r="FL1086" s="2" t="s">
        <v>116</v>
      </c>
      <c r="FM1086" s="2" t="s">
        <v>116</v>
      </c>
      <c r="FN1086" s="2">
        <v>61</v>
      </c>
      <c r="FO1086" s="2" t="s">
        <v>116</v>
      </c>
      <c r="FP1086" s="2" t="s">
        <v>116</v>
      </c>
      <c r="FQ1086" s="2">
        <v>109</v>
      </c>
      <c r="FR1086" s="2" t="s">
        <v>116</v>
      </c>
      <c r="FS1086" s="2" t="s">
        <v>116</v>
      </c>
      <c r="FT1086" s="2" t="s">
        <v>116</v>
      </c>
      <c r="FU1086" s="2">
        <v>7</v>
      </c>
      <c r="FV1086" s="2">
        <v>1</v>
      </c>
      <c r="FW1086" s="2" t="s">
        <v>116</v>
      </c>
      <c r="FX1086" s="2">
        <v>10</v>
      </c>
      <c r="FY1086" s="2">
        <v>65</v>
      </c>
      <c r="FZ1086" s="2" t="s">
        <v>116</v>
      </c>
      <c r="GA1086" s="2" t="s">
        <v>116</v>
      </c>
      <c r="GB1086" s="2">
        <v>15</v>
      </c>
      <c r="GC1086" s="2" t="s">
        <v>116</v>
      </c>
      <c r="GD1086" s="2">
        <v>4</v>
      </c>
      <c r="GE1086" s="2">
        <v>10</v>
      </c>
      <c r="GF1086" s="2" t="s">
        <v>116</v>
      </c>
      <c r="GG1086" s="2">
        <v>1</v>
      </c>
      <c r="GH1086" s="2">
        <v>3</v>
      </c>
      <c r="GI1086" s="2" t="s">
        <v>116</v>
      </c>
      <c r="GJ1086" s="2">
        <v>118</v>
      </c>
      <c r="GK1086" s="2">
        <v>1</v>
      </c>
      <c r="GL1086" s="2" t="s">
        <v>116</v>
      </c>
      <c r="GM1086" s="2">
        <v>16</v>
      </c>
      <c r="GN1086" s="2" t="s">
        <v>116</v>
      </c>
      <c r="GO1086" s="2">
        <v>1</v>
      </c>
      <c r="GP1086" s="2">
        <v>8</v>
      </c>
      <c r="GQ1086" s="2">
        <v>51</v>
      </c>
      <c r="GR1086" s="2" t="s">
        <v>116</v>
      </c>
      <c r="GS1086" s="2" t="s">
        <v>116</v>
      </c>
      <c r="GT1086" s="2">
        <v>12</v>
      </c>
      <c r="GU1086" s="2">
        <v>9</v>
      </c>
      <c r="GV1086" s="2" t="s">
        <v>116</v>
      </c>
      <c r="GW1086" s="2">
        <v>2</v>
      </c>
      <c r="GX1086" s="2">
        <v>33</v>
      </c>
      <c r="GY1086" s="2" t="s">
        <v>116</v>
      </c>
      <c r="GZ1086" s="2">
        <v>78</v>
      </c>
      <c r="HA1086" s="2" t="s">
        <v>116</v>
      </c>
      <c r="HB1086" s="2" t="s">
        <v>116</v>
      </c>
      <c r="HC1086" s="2">
        <v>7</v>
      </c>
      <c r="HD1086" s="2">
        <v>1</v>
      </c>
      <c r="HE1086" s="2">
        <v>7</v>
      </c>
      <c r="HF1086" s="2">
        <v>35</v>
      </c>
      <c r="HG1086" s="2" t="s">
        <v>116</v>
      </c>
      <c r="HH1086" s="2">
        <v>5</v>
      </c>
      <c r="HI1086" s="2">
        <v>2</v>
      </c>
      <c r="HJ1086" s="2" t="s">
        <v>116</v>
      </c>
      <c r="HK1086" s="2">
        <v>3</v>
      </c>
      <c r="HL1086" s="2" t="s">
        <v>116</v>
      </c>
      <c r="HM1086" s="2">
        <v>77</v>
      </c>
      <c r="HN1086" s="2" t="s">
        <v>116</v>
      </c>
      <c r="HO1086" s="2">
        <v>6</v>
      </c>
      <c r="HP1086" s="2" t="s">
        <v>116</v>
      </c>
      <c r="HQ1086" s="2">
        <v>4</v>
      </c>
      <c r="HR1086" s="2" t="s">
        <v>116</v>
      </c>
      <c r="HS1086" s="2">
        <v>27</v>
      </c>
      <c r="HT1086" s="2">
        <v>9</v>
      </c>
      <c r="HU1086" s="2" t="s">
        <v>116</v>
      </c>
      <c r="HV1086" s="2">
        <v>1</v>
      </c>
      <c r="HW1086" s="2">
        <v>3</v>
      </c>
      <c r="HX1086" s="2" t="s">
        <v>116</v>
      </c>
      <c r="HY1086" s="2" t="s">
        <v>116</v>
      </c>
      <c r="HZ1086" s="2">
        <v>35</v>
      </c>
      <c r="IA1086" s="2" t="s">
        <v>116</v>
      </c>
      <c r="IB1086" s="2" t="s">
        <v>116</v>
      </c>
      <c r="IC1086" s="2">
        <v>18</v>
      </c>
      <c r="ID1086" s="2" t="s">
        <v>116</v>
      </c>
      <c r="IE1086" s="2" t="s">
        <v>116</v>
      </c>
      <c r="IF1086" s="2" t="s">
        <v>116</v>
      </c>
      <c r="IG1086" s="2">
        <v>1</v>
      </c>
      <c r="IH1086" s="2">
        <v>22</v>
      </c>
      <c r="II1086" s="2" t="s">
        <v>116</v>
      </c>
      <c r="IJ1086" s="2">
        <v>2</v>
      </c>
      <c r="IK1086" s="2">
        <v>1</v>
      </c>
      <c r="IL1086" s="2" t="s">
        <v>116</v>
      </c>
      <c r="IM1086" s="2" t="s">
        <v>116</v>
      </c>
      <c r="IN1086" s="2" t="s">
        <v>116</v>
      </c>
      <c r="IO1086" s="2" t="s">
        <v>116</v>
      </c>
      <c r="IP1086" s="2">
        <v>50</v>
      </c>
      <c r="IQ1086" s="2" t="s">
        <v>116</v>
      </c>
      <c r="IR1086" s="2" t="s">
        <v>116</v>
      </c>
      <c r="IS1086" s="2">
        <v>1</v>
      </c>
      <c r="IT1086" s="2" t="s">
        <v>116</v>
      </c>
      <c r="IU1086" s="2">
        <v>11</v>
      </c>
      <c r="IV1086" s="2">
        <v>3</v>
      </c>
      <c r="IW1086" s="2" t="s">
        <v>116</v>
      </c>
      <c r="IX1086" s="2" t="s">
        <v>116</v>
      </c>
      <c r="IY1086" s="2">
        <v>1</v>
      </c>
      <c r="IZ1086" s="2" t="s">
        <v>116</v>
      </c>
      <c r="JA1086" s="2">
        <v>15</v>
      </c>
      <c r="JB1086" s="2" t="s">
        <v>116</v>
      </c>
      <c r="JC1086" s="2">
        <v>19</v>
      </c>
      <c r="JD1086" s="2" t="s">
        <v>116</v>
      </c>
      <c r="JE1086" s="2" t="s">
        <v>116</v>
      </c>
      <c r="JF1086" s="2">
        <v>1</v>
      </c>
      <c r="JG1086" s="2">
        <v>13</v>
      </c>
      <c r="JH1086" s="2">
        <v>1</v>
      </c>
      <c r="JI1086" s="2" t="s">
        <v>116</v>
      </c>
      <c r="JJ1086" s="2">
        <v>1</v>
      </c>
      <c r="JK1086" s="2" t="s">
        <v>116</v>
      </c>
      <c r="JL1086" s="2" t="s">
        <v>116</v>
      </c>
      <c r="JM1086" s="2">
        <v>11</v>
      </c>
      <c r="JN1086" s="2" t="s">
        <v>116</v>
      </c>
      <c r="JO1086" s="2" t="s">
        <v>116</v>
      </c>
      <c r="JP1086" s="2" t="s">
        <v>116</v>
      </c>
      <c r="JQ1086" s="2">
        <v>1</v>
      </c>
      <c r="JR1086" s="2">
        <v>13</v>
      </c>
      <c r="JS1086" s="2">
        <v>1</v>
      </c>
      <c r="JT1086" s="2" t="s">
        <v>116</v>
      </c>
      <c r="JU1086" s="2" t="s">
        <v>116</v>
      </c>
      <c r="JV1086" s="2" t="s">
        <v>116</v>
      </c>
      <c r="JW1086" s="2">
        <v>5</v>
      </c>
      <c r="JX1086" s="2" t="s">
        <v>116</v>
      </c>
      <c r="JY1086" s="2">
        <v>9</v>
      </c>
      <c r="JZ1086" s="2" t="s">
        <v>116</v>
      </c>
      <c r="KA1086" s="2" t="s">
        <v>116</v>
      </c>
      <c r="KB1086" s="2">
        <v>2</v>
      </c>
      <c r="KC1086" s="2">
        <v>8</v>
      </c>
      <c r="KD1086" s="2" t="s">
        <v>116</v>
      </c>
      <c r="KE1086" s="2" t="s">
        <v>116</v>
      </c>
      <c r="KF1086" s="2" t="s">
        <v>116</v>
      </c>
      <c r="KG1086" s="2" t="s">
        <v>116</v>
      </c>
      <c r="KH1086" s="2">
        <v>8</v>
      </c>
      <c r="KI1086" s="2" t="s">
        <v>116</v>
      </c>
      <c r="KJ1086" s="2" t="s">
        <v>116</v>
      </c>
      <c r="KK1086" s="2" t="s">
        <v>116</v>
      </c>
      <c r="KL1086" s="2" t="s">
        <v>116</v>
      </c>
      <c r="KM1086" s="2">
        <v>3</v>
      </c>
      <c r="KN1086" s="2" t="s">
        <v>116</v>
      </c>
      <c r="KO1086" s="2" t="s">
        <v>116</v>
      </c>
      <c r="KP1086" s="2" t="s">
        <v>116</v>
      </c>
      <c r="KQ1086" s="2">
        <v>3</v>
      </c>
      <c r="KR1086" s="2" t="s">
        <v>116</v>
      </c>
      <c r="KS1086" s="2">
        <v>2</v>
      </c>
      <c r="KT1086" s="2" t="s">
        <v>116</v>
      </c>
      <c r="KU1086" s="2" t="s">
        <v>116</v>
      </c>
      <c r="KV1086" s="2" t="s">
        <v>116</v>
      </c>
      <c r="KW1086" s="2" t="s">
        <v>116</v>
      </c>
      <c r="KX1086" s="2" t="s">
        <v>116</v>
      </c>
      <c r="KY1086" s="2">
        <v>1</v>
      </c>
      <c r="KZ1086" s="2" t="s">
        <v>116</v>
      </c>
      <c r="LA1086" s="2" t="s">
        <v>116</v>
      </c>
      <c r="LB1086" s="2" t="s">
        <v>116</v>
      </c>
      <c r="LC1086" s="2" t="s">
        <v>116</v>
      </c>
      <c r="LD1086" s="2" t="s">
        <v>116</v>
      </c>
      <c r="LE1086" s="2" t="s">
        <v>116</v>
      </c>
      <c r="LF1086" s="2" t="s">
        <v>116</v>
      </c>
      <c r="LG1086" s="2">
        <v>6</v>
      </c>
      <c r="LH1086" s="2" t="s">
        <v>116</v>
      </c>
      <c r="LI1086" s="2" t="s">
        <v>116</v>
      </c>
      <c r="LJ1086" s="2" t="s">
        <v>116</v>
      </c>
      <c r="LK1086" s="2" t="s">
        <v>116</v>
      </c>
      <c r="LL1086" s="2" t="s">
        <v>116</v>
      </c>
      <c r="LM1086" s="2">
        <v>1</v>
      </c>
      <c r="LN1086" s="2" t="s">
        <v>116</v>
      </c>
      <c r="LO1086" s="2" t="s">
        <v>116</v>
      </c>
      <c r="LP1086" s="2" t="s">
        <v>116</v>
      </c>
      <c r="LQ1086" s="2" t="s">
        <v>116</v>
      </c>
      <c r="LR1086" s="2" t="s">
        <v>116</v>
      </c>
      <c r="LS1086" s="2" t="s">
        <v>116</v>
      </c>
      <c r="LT1086" s="2" t="s">
        <v>116</v>
      </c>
      <c r="LU1086" s="2">
        <v>5</v>
      </c>
      <c r="LV1086" s="2" t="s">
        <v>116</v>
      </c>
      <c r="LW1086" s="2" t="s">
        <v>116</v>
      </c>
      <c r="LX1086" s="2" t="s">
        <v>116</v>
      </c>
      <c r="LY1086" s="2" t="s">
        <v>116</v>
      </c>
      <c r="LZ1086" s="2" t="s">
        <v>116</v>
      </c>
      <c r="MA1086" s="2" t="s">
        <v>116</v>
      </c>
      <c r="MB1086" s="2" t="s">
        <v>116</v>
      </c>
      <c r="MC1086" s="2" t="s">
        <v>116</v>
      </c>
      <c r="MD1086" s="2" t="s">
        <v>116</v>
      </c>
      <c r="ME1086" s="2" t="s">
        <v>116</v>
      </c>
      <c r="MF1086" s="2" t="s">
        <v>116</v>
      </c>
      <c r="MG1086" s="2" t="s">
        <v>116</v>
      </c>
      <c r="MH1086" s="2" t="s">
        <v>116</v>
      </c>
      <c r="MI1086" s="2">
        <v>1</v>
      </c>
      <c r="MJ1086" s="2" t="s">
        <v>116</v>
      </c>
      <c r="MK1086" s="2" t="s">
        <v>116</v>
      </c>
      <c r="ML1086" s="2" t="s">
        <v>116</v>
      </c>
      <c r="MM1086" s="2" t="s">
        <v>116</v>
      </c>
      <c r="MN1086" s="2" t="s">
        <v>116</v>
      </c>
      <c r="MO1086" s="2" t="s">
        <v>116</v>
      </c>
      <c r="MP1086" s="2" t="s">
        <v>116</v>
      </c>
      <c r="MQ1086" s="2" t="s">
        <v>116</v>
      </c>
      <c r="MR1086" s="2" t="s">
        <v>116</v>
      </c>
      <c r="MS1086" s="2" t="s">
        <v>116</v>
      </c>
      <c r="MT1086" s="2" t="s">
        <v>116</v>
      </c>
      <c r="MU1086" s="2" t="s">
        <v>116</v>
      </c>
      <c r="MV1086" s="2" t="s">
        <v>116</v>
      </c>
      <c r="MW1086" s="2" t="s">
        <v>116</v>
      </c>
      <c r="MX1086" s="2" t="s">
        <v>116</v>
      </c>
      <c r="MY1086" s="2">
        <v>2</v>
      </c>
      <c r="MZ1086" s="2" t="s">
        <v>116</v>
      </c>
      <c r="NA1086" s="2" t="s">
        <v>116</v>
      </c>
      <c r="NB1086" s="2" t="s">
        <v>116</v>
      </c>
      <c r="NC1086" s="2" t="s">
        <v>116</v>
      </c>
      <c r="ND1086" s="2" t="s">
        <v>116</v>
      </c>
      <c r="NE1086" s="2" t="s">
        <v>116</v>
      </c>
      <c r="NF1086" s="2" t="s">
        <v>116</v>
      </c>
      <c r="NG1086" s="2" t="s">
        <v>116</v>
      </c>
      <c r="NH1086" s="2" t="s">
        <v>116</v>
      </c>
      <c r="NI1086" s="2" t="s">
        <v>116</v>
      </c>
      <c r="NJ1086" s="2" t="s">
        <v>116</v>
      </c>
      <c r="NK1086" s="2" t="s">
        <v>116</v>
      </c>
      <c r="NL1086" s="2" t="s">
        <v>116</v>
      </c>
      <c r="NM1086" s="2" t="s">
        <v>116</v>
      </c>
      <c r="NN1086" s="2" t="s">
        <v>116</v>
      </c>
      <c r="NO1086" s="2" t="s">
        <v>116</v>
      </c>
      <c r="NP1086" s="2" t="s">
        <v>116</v>
      </c>
      <c r="NQ1086" s="2" t="s">
        <v>116</v>
      </c>
      <c r="NR1086" s="2" t="s">
        <v>116</v>
      </c>
      <c r="NS1086" s="2" t="s">
        <v>116</v>
      </c>
      <c r="NT1086" s="2" t="s">
        <v>116</v>
      </c>
      <c r="NU1086" s="2" t="s">
        <v>116</v>
      </c>
      <c r="NV1086" s="2" t="s">
        <v>116</v>
      </c>
      <c r="NW1086" s="2" t="s">
        <v>116</v>
      </c>
      <c r="NX1086" s="2" t="s">
        <v>116</v>
      </c>
      <c r="NY1086" s="2" t="s">
        <v>116</v>
      </c>
      <c r="NZ1086" s="2" t="s">
        <v>116</v>
      </c>
      <c r="OA1086" s="2" t="s">
        <v>116</v>
      </c>
      <c r="OB1086" s="2">
        <v>1</v>
      </c>
      <c r="OC1086" s="2" t="s">
        <v>116</v>
      </c>
      <c r="OD1086" s="2" t="s">
        <v>116</v>
      </c>
      <c r="OE1086" s="2" t="s">
        <v>116</v>
      </c>
      <c r="OF1086" s="2" t="s">
        <v>116</v>
      </c>
      <c r="OG1086" s="2" t="s">
        <v>116</v>
      </c>
      <c r="OH1086" s="2" t="s">
        <v>116</v>
      </c>
      <c r="OI1086" s="2" t="s">
        <v>116</v>
      </c>
      <c r="OJ1086" s="2" t="s">
        <v>116</v>
      </c>
      <c r="OK1086" s="2" t="s">
        <v>116</v>
      </c>
      <c r="OL1086" s="2" t="s">
        <v>116</v>
      </c>
      <c r="OM1086" s="2" t="s">
        <v>116</v>
      </c>
      <c r="ON1086" s="2" t="s">
        <v>116</v>
      </c>
      <c r="OO1086" s="2" t="s">
        <v>116</v>
      </c>
      <c r="OP1086" s="2" t="s">
        <v>116</v>
      </c>
      <c r="OQ1086" s="2" t="s">
        <v>116</v>
      </c>
      <c r="OR1086" s="2" t="s">
        <v>116</v>
      </c>
      <c r="OS1086" s="2" t="s">
        <v>116</v>
      </c>
      <c r="OT1086" s="2" t="s">
        <v>116</v>
      </c>
      <c r="OU1086" s="2" t="s">
        <v>116</v>
      </c>
      <c r="OV1086" s="2" t="s">
        <v>116</v>
      </c>
      <c r="OW1086" s="2" t="s">
        <v>116</v>
      </c>
      <c r="OX1086" s="2" t="s">
        <v>116</v>
      </c>
      <c r="OY1086" s="2" t="s">
        <v>116</v>
      </c>
      <c r="OZ1086" s="2" t="s">
        <v>116</v>
      </c>
      <c r="PA1086" s="2" t="s">
        <v>116</v>
      </c>
      <c r="PB1086" s="2" t="s">
        <v>116</v>
      </c>
      <c r="PC1086" s="2" t="s">
        <v>116</v>
      </c>
      <c r="PD1086" s="2" t="s">
        <v>116</v>
      </c>
      <c r="PE1086" s="2" t="s">
        <v>116</v>
      </c>
      <c r="PF1086" s="2" t="s">
        <v>116</v>
      </c>
      <c r="PG1086" s="2" t="s">
        <v>116</v>
      </c>
      <c r="PH1086" s="2" t="s">
        <v>116</v>
      </c>
      <c r="PI1086" s="2" t="s">
        <v>116</v>
      </c>
      <c r="PJ1086" s="2" t="s">
        <v>116</v>
      </c>
      <c r="PK1086" s="2" t="s">
        <v>116</v>
      </c>
      <c r="PL1086" s="2" t="s">
        <v>116</v>
      </c>
      <c r="PM1086" s="2" t="s">
        <v>116</v>
      </c>
      <c r="PN1086" s="2" t="s">
        <v>116</v>
      </c>
      <c r="PO1086" s="2" t="s">
        <v>116</v>
      </c>
      <c r="PP1086" s="2" t="s">
        <v>116</v>
      </c>
      <c r="PQ1086" s="2" t="s">
        <v>116</v>
      </c>
      <c r="PR1086" s="2" t="s">
        <v>116</v>
      </c>
      <c r="PS1086" s="2" t="s">
        <v>116</v>
      </c>
      <c r="PT1086" s="2" t="s">
        <v>116</v>
      </c>
      <c r="PU1086" s="2" t="s">
        <v>116</v>
      </c>
      <c r="PV1086" s="2" t="s">
        <v>116</v>
      </c>
      <c r="PW1086" s="2" t="s">
        <v>116</v>
      </c>
      <c r="PX1086" s="2" t="s">
        <v>116</v>
      </c>
      <c r="PY1086" s="2" t="s">
        <v>116</v>
      </c>
      <c r="PZ1086" s="2" t="s">
        <v>116</v>
      </c>
      <c r="QA1086" s="2" t="s">
        <v>116</v>
      </c>
      <c r="QB1086" s="2" t="s">
        <v>116</v>
      </c>
      <c r="QC1086" s="2" t="s">
        <v>116</v>
      </c>
      <c r="QD1086" s="2" t="s">
        <v>116</v>
      </c>
      <c r="QE1086" s="2" t="s">
        <v>116</v>
      </c>
      <c r="QF1086" s="2" t="s">
        <v>116</v>
      </c>
      <c r="QG1086" s="2" t="s">
        <v>116</v>
      </c>
      <c r="QH1086" s="2" t="s">
        <v>116</v>
      </c>
      <c r="QI1086" s="2" t="s">
        <v>116</v>
      </c>
      <c r="QJ1086" s="2" t="s">
        <v>116</v>
      </c>
    </row>
    <row r="1087" spans="14:452" x14ac:dyDescent="0.2">
      <c r="N1087" s="2" t="s">
        <v>116</v>
      </c>
      <c r="O1087" s="2">
        <v>1</v>
      </c>
      <c r="P1087" s="2">
        <v>5</v>
      </c>
      <c r="Q1087" s="2" t="s">
        <v>116</v>
      </c>
      <c r="R1087" s="2" t="s">
        <v>116</v>
      </c>
      <c r="S1087" s="2">
        <v>2</v>
      </c>
      <c r="T1087" s="2" t="s">
        <v>116</v>
      </c>
      <c r="U1087" s="2">
        <v>6</v>
      </c>
      <c r="V1087" s="2">
        <v>3</v>
      </c>
      <c r="W1087" s="2" t="s">
        <v>116</v>
      </c>
      <c r="X1087" s="2" t="s">
        <v>116</v>
      </c>
      <c r="Y1087" s="2" t="s">
        <v>116</v>
      </c>
      <c r="Z1087" s="2">
        <v>1</v>
      </c>
      <c r="AA1087" s="2" t="s">
        <v>116</v>
      </c>
      <c r="AB1087" s="2">
        <v>1</v>
      </c>
      <c r="AC1087" s="2" t="s">
        <v>116</v>
      </c>
      <c r="AD1087" s="2" t="s">
        <v>116</v>
      </c>
      <c r="AE1087" s="2" t="s">
        <v>116</v>
      </c>
      <c r="AF1087" s="2">
        <v>4</v>
      </c>
      <c r="AG1087" s="2" t="s">
        <v>116</v>
      </c>
      <c r="AH1087" s="2" t="s">
        <v>116</v>
      </c>
      <c r="AI1087" s="2" t="s">
        <v>116</v>
      </c>
      <c r="AJ1087" s="2">
        <v>1</v>
      </c>
      <c r="AK1087" s="2">
        <v>15</v>
      </c>
      <c r="AL1087" s="2" t="s">
        <v>116</v>
      </c>
      <c r="AM1087" s="2" t="s">
        <v>116</v>
      </c>
      <c r="AN1087" s="2">
        <v>2</v>
      </c>
      <c r="AO1087" s="2" t="s">
        <v>116</v>
      </c>
      <c r="AP1087" s="2" t="s">
        <v>116</v>
      </c>
      <c r="AQ1087" s="2">
        <v>1</v>
      </c>
      <c r="AR1087" s="2">
        <v>3</v>
      </c>
      <c r="AS1087" s="2">
        <v>1</v>
      </c>
      <c r="AT1087" s="2" t="s">
        <v>116</v>
      </c>
      <c r="AU1087" s="2" t="s">
        <v>116</v>
      </c>
      <c r="AV1087" s="2" t="s">
        <v>116</v>
      </c>
      <c r="AW1087" s="2">
        <v>1</v>
      </c>
      <c r="AX1087" s="2" t="s">
        <v>116</v>
      </c>
      <c r="AY1087" s="2" t="s">
        <v>116</v>
      </c>
      <c r="AZ1087" s="2">
        <v>3</v>
      </c>
      <c r="BA1087" s="2" t="s">
        <v>116</v>
      </c>
      <c r="BB1087" s="2" t="s">
        <v>116</v>
      </c>
      <c r="BC1087" s="2">
        <v>13</v>
      </c>
      <c r="BD1087" s="2" t="s">
        <v>116</v>
      </c>
      <c r="BE1087" s="2" t="s">
        <v>116</v>
      </c>
      <c r="BF1087" s="2">
        <v>7</v>
      </c>
      <c r="BG1087" s="2" t="s">
        <v>116</v>
      </c>
      <c r="BH1087" s="2" t="s">
        <v>116</v>
      </c>
      <c r="BI1087" s="2">
        <v>4</v>
      </c>
      <c r="BJ1087" s="2">
        <v>1</v>
      </c>
      <c r="BK1087" s="2" t="s">
        <v>116</v>
      </c>
      <c r="BL1087" s="2">
        <v>4</v>
      </c>
      <c r="BM1087" s="2">
        <v>1</v>
      </c>
      <c r="BN1087" s="2" t="s">
        <v>116</v>
      </c>
      <c r="BO1087" s="2" t="s">
        <v>116</v>
      </c>
      <c r="BP1087" s="2">
        <v>2</v>
      </c>
      <c r="BQ1087" s="2" t="s">
        <v>116</v>
      </c>
      <c r="BR1087" s="2" t="s">
        <v>116</v>
      </c>
      <c r="BS1087" s="2">
        <v>1</v>
      </c>
      <c r="BT1087" s="2">
        <v>44</v>
      </c>
      <c r="BU1087" s="2" t="s">
        <v>116</v>
      </c>
      <c r="BV1087" s="2">
        <v>1</v>
      </c>
      <c r="BW1087" s="2" t="s">
        <v>116</v>
      </c>
      <c r="BX1087" s="2" t="s">
        <v>116</v>
      </c>
      <c r="BY1087" s="2" t="s">
        <v>116</v>
      </c>
      <c r="BZ1087" s="2">
        <v>3</v>
      </c>
      <c r="CA1087" s="2">
        <v>3</v>
      </c>
      <c r="CB1087" s="2" t="s">
        <v>116</v>
      </c>
      <c r="CC1087" s="2" t="s">
        <v>116</v>
      </c>
      <c r="CD1087" s="2">
        <v>3</v>
      </c>
      <c r="CE1087" s="2">
        <v>3</v>
      </c>
      <c r="CF1087" s="2" t="s">
        <v>116</v>
      </c>
      <c r="CG1087" s="2">
        <v>1</v>
      </c>
      <c r="CH1087" s="2">
        <v>4</v>
      </c>
      <c r="CI1087" s="2" t="s">
        <v>116</v>
      </c>
      <c r="CJ1087" s="2" t="s">
        <v>116</v>
      </c>
      <c r="CK1087" s="2" t="s">
        <v>116</v>
      </c>
      <c r="CL1087" s="2" t="s">
        <v>116</v>
      </c>
      <c r="CM1087" s="2">
        <v>30</v>
      </c>
      <c r="CN1087" s="2" t="s">
        <v>116</v>
      </c>
      <c r="CO1087" s="2" t="s">
        <v>116</v>
      </c>
      <c r="CP1087" s="2">
        <v>3</v>
      </c>
      <c r="CQ1087" s="2" t="s">
        <v>116</v>
      </c>
      <c r="CR1087" s="2">
        <v>1</v>
      </c>
      <c r="CS1087" s="2">
        <v>11</v>
      </c>
      <c r="CT1087" s="2" t="s">
        <v>116</v>
      </c>
      <c r="CU1087" s="2" t="s">
        <v>116</v>
      </c>
      <c r="CV1087" s="2">
        <v>1</v>
      </c>
      <c r="CW1087" s="2" t="s">
        <v>116</v>
      </c>
      <c r="CX1087" s="2">
        <v>1</v>
      </c>
      <c r="CY1087" s="2" t="s">
        <v>116</v>
      </c>
      <c r="CZ1087" s="2" t="s">
        <v>116</v>
      </c>
      <c r="DA1087" s="2">
        <v>1</v>
      </c>
      <c r="DB1087" s="2" t="s">
        <v>116</v>
      </c>
      <c r="DC1087" s="2">
        <v>34</v>
      </c>
      <c r="DD1087" s="2">
        <v>1</v>
      </c>
      <c r="DE1087" s="2">
        <v>5</v>
      </c>
      <c r="DF1087" s="2" t="s">
        <v>116</v>
      </c>
      <c r="DG1087" s="2" t="s">
        <v>116</v>
      </c>
      <c r="DH1087" s="2">
        <v>1</v>
      </c>
      <c r="DI1087" s="2" t="s">
        <v>116</v>
      </c>
      <c r="DJ1087" s="2">
        <v>1</v>
      </c>
      <c r="DK1087" s="2" t="s">
        <v>116</v>
      </c>
      <c r="DL1087" s="2">
        <v>3</v>
      </c>
      <c r="DM1087" s="2">
        <v>1</v>
      </c>
      <c r="DN1087" s="2">
        <v>3</v>
      </c>
      <c r="DO1087" s="2" t="s">
        <v>116</v>
      </c>
      <c r="DP1087" s="2">
        <v>1</v>
      </c>
      <c r="DQ1087" s="2">
        <v>17</v>
      </c>
      <c r="DR1087" s="2">
        <v>1</v>
      </c>
      <c r="DS1087" s="2" t="s">
        <v>116</v>
      </c>
      <c r="DT1087" s="2">
        <v>3</v>
      </c>
      <c r="DU1087" s="2" t="s">
        <v>116</v>
      </c>
      <c r="DV1087" s="2">
        <v>1</v>
      </c>
      <c r="DW1087" s="2" t="s">
        <v>116</v>
      </c>
      <c r="DX1087" s="2" t="s">
        <v>116</v>
      </c>
      <c r="DY1087" s="2" t="s">
        <v>116</v>
      </c>
      <c r="DZ1087" s="2" t="s">
        <v>116</v>
      </c>
      <c r="EA1087" s="2">
        <v>3</v>
      </c>
      <c r="EB1087" s="2">
        <v>2</v>
      </c>
      <c r="EC1087" s="2" t="s">
        <v>116</v>
      </c>
      <c r="ED1087" s="2" t="s">
        <v>116</v>
      </c>
      <c r="EE1087" s="2">
        <v>25</v>
      </c>
      <c r="EF1087" s="2" t="s">
        <v>116</v>
      </c>
      <c r="EG1087" s="2" t="s">
        <v>116</v>
      </c>
      <c r="EH1087" s="2" t="s">
        <v>116</v>
      </c>
      <c r="EI1087" s="2">
        <v>2</v>
      </c>
      <c r="EJ1087" s="2" t="s">
        <v>116</v>
      </c>
      <c r="EK1087" s="2">
        <v>2</v>
      </c>
      <c r="EL1087" s="2" t="s">
        <v>116</v>
      </c>
      <c r="EM1087" s="2" t="s">
        <v>116</v>
      </c>
      <c r="EN1087" s="2">
        <v>1</v>
      </c>
      <c r="EO1087" s="2" t="s">
        <v>116</v>
      </c>
      <c r="EP1087" s="2" t="s">
        <v>116</v>
      </c>
      <c r="EQ1087" s="2" t="s">
        <v>116</v>
      </c>
      <c r="ER1087" s="2">
        <v>1</v>
      </c>
      <c r="ES1087" s="2" t="s">
        <v>116</v>
      </c>
      <c r="ET1087" s="2">
        <v>20</v>
      </c>
      <c r="EU1087" s="2" t="s">
        <v>116</v>
      </c>
      <c r="EV1087" s="2" t="s">
        <v>116</v>
      </c>
      <c r="EW1087" s="2">
        <v>3</v>
      </c>
      <c r="EX1087" s="2">
        <v>8</v>
      </c>
      <c r="EY1087" s="2">
        <v>3</v>
      </c>
      <c r="EZ1087" s="2">
        <v>3</v>
      </c>
      <c r="FA1087" s="2">
        <v>1</v>
      </c>
      <c r="FB1087" s="2" t="s">
        <v>116</v>
      </c>
      <c r="FC1087" s="2">
        <v>23</v>
      </c>
      <c r="FD1087" s="2" t="s">
        <v>116</v>
      </c>
      <c r="FE1087" s="2" t="s">
        <v>116</v>
      </c>
      <c r="FF1087" s="2" t="s">
        <v>116</v>
      </c>
      <c r="FG1087" s="2" t="s">
        <v>116</v>
      </c>
      <c r="FH1087" s="2">
        <v>7</v>
      </c>
      <c r="FI1087" s="2" t="s">
        <v>116</v>
      </c>
      <c r="FJ1087" s="2" t="s">
        <v>116</v>
      </c>
      <c r="FK1087" s="2">
        <v>4</v>
      </c>
      <c r="FL1087" s="2">
        <v>1</v>
      </c>
      <c r="FM1087" s="2" t="s">
        <v>116</v>
      </c>
      <c r="FN1087" s="2">
        <v>38</v>
      </c>
      <c r="FO1087" s="2" t="s">
        <v>116</v>
      </c>
      <c r="FP1087" s="2" t="s">
        <v>116</v>
      </c>
      <c r="FQ1087" s="2">
        <v>33</v>
      </c>
      <c r="FR1087" s="2" t="s">
        <v>116</v>
      </c>
      <c r="FS1087" s="2" t="s">
        <v>116</v>
      </c>
      <c r="FT1087" s="2" t="s">
        <v>116</v>
      </c>
      <c r="FU1087" s="2">
        <v>7</v>
      </c>
      <c r="FV1087" s="2">
        <v>5</v>
      </c>
      <c r="FW1087" s="2" t="s">
        <v>116</v>
      </c>
      <c r="FX1087" s="2">
        <v>20</v>
      </c>
      <c r="FY1087" s="2">
        <v>86</v>
      </c>
      <c r="FZ1087" s="2" t="s">
        <v>116</v>
      </c>
      <c r="GA1087" s="2" t="s">
        <v>116</v>
      </c>
      <c r="GB1087" s="2">
        <v>11</v>
      </c>
      <c r="GC1087" s="2" t="s">
        <v>116</v>
      </c>
      <c r="GD1087" s="2">
        <v>10</v>
      </c>
      <c r="GE1087" s="2">
        <v>4</v>
      </c>
      <c r="GF1087" s="2" t="s">
        <v>116</v>
      </c>
      <c r="GG1087" s="2" t="s">
        <v>116</v>
      </c>
      <c r="GH1087" s="2">
        <v>7</v>
      </c>
      <c r="GI1087" s="2" t="s">
        <v>116</v>
      </c>
      <c r="GJ1087" s="2">
        <v>131</v>
      </c>
      <c r="GK1087" s="2">
        <v>1</v>
      </c>
      <c r="GL1087" s="2">
        <v>1</v>
      </c>
      <c r="GM1087" s="2">
        <v>14</v>
      </c>
      <c r="GN1087" s="2" t="s">
        <v>116</v>
      </c>
      <c r="GO1087" s="2">
        <v>8</v>
      </c>
      <c r="GP1087" s="2">
        <v>10</v>
      </c>
      <c r="GQ1087" s="2">
        <v>104</v>
      </c>
      <c r="GR1087" s="2">
        <v>1</v>
      </c>
      <c r="GS1087" s="2" t="s">
        <v>116</v>
      </c>
      <c r="GT1087" s="2">
        <v>9</v>
      </c>
      <c r="GU1087" s="2">
        <v>8</v>
      </c>
      <c r="GV1087" s="2" t="s">
        <v>116</v>
      </c>
      <c r="GW1087" s="2">
        <v>8</v>
      </c>
      <c r="GX1087" s="2">
        <v>94</v>
      </c>
      <c r="GY1087" s="2">
        <v>1</v>
      </c>
      <c r="GZ1087" s="2">
        <v>102</v>
      </c>
      <c r="HA1087" s="2">
        <v>2</v>
      </c>
      <c r="HB1087" s="2">
        <v>1</v>
      </c>
      <c r="HC1087" s="2">
        <v>7</v>
      </c>
      <c r="HD1087" s="2">
        <v>11</v>
      </c>
      <c r="HE1087" s="2">
        <v>15</v>
      </c>
      <c r="HF1087" s="2">
        <v>124</v>
      </c>
      <c r="HG1087" s="2" t="s">
        <v>116</v>
      </c>
      <c r="HH1087" s="2">
        <v>32</v>
      </c>
      <c r="HI1087" s="2">
        <v>1</v>
      </c>
      <c r="HJ1087" s="2" t="s">
        <v>116</v>
      </c>
      <c r="HK1087" s="2">
        <v>11</v>
      </c>
      <c r="HL1087" s="2">
        <v>18</v>
      </c>
      <c r="HM1087" s="2">
        <v>201</v>
      </c>
      <c r="HN1087" s="2">
        <v>9</v>
      </c>
      <c r="HO1087" s="2">
        <v>6</v>
      </c>
      <c r="HP1087" s="2">
        <v>4</v>
      </c>
      <c r="HQ1087" s="2">
        <v>5</v>
      </c>
      <c r="HR1087" s="2" t="s">
        <v>116</v>
      </c>
      <c r="HS1087" s="2">
        <v>112</v>
      </c>
      <c r="HT1087" s="2">
        <v>33</v>
      </c>
      <c r="HU1087" s="2" t="s">
        <v>116</v>
      </c>
      <c r="HV1087" s="2">
        <v>8</v>
      </c>
      <c r="HW1087" s="2">
        <v>4</v>
      </c>
      <c r="HX1087" s="2" t="s">
        <v>116</v>
      </c>
      <c r="HY1087" s="2" t="s">
        <v>116</v>
      </c>
      <c r="HZ1087" s="2">
        <v>96</v>
      </c>
      <c r="IA1087" s="2" t="s">
        <v>116</v>
      </c>
      <c r="IB1087" s="2" t="s">
        <v>116</v>
      </c>
      <c r="IC1087" s="2">
        <v>85</v>
      </c>
      <c r="ID1087" s="2">
        <v>12</v>
      </c>
      <c r="IE1087" s="2">
        <v>7</v>
      </c>
      <c r="IF1087" s="2">
        <v>11</v>
      </c>
      <c r="IG1087" s="2">
        <v>9</v>
      </c>
      <c r="IH1087" s="2">
        <v>92</v>
      </c>
      <c r="II1087" s="2">
        <v>5</v>
      </c>
      <c r="IJ1087" s="2">
        <v>11</v>
      </c>
      <c r="IK1087" s="2" t="s">
        <v>116</v>
      </c>
      <c r="IL1087" s="2">
        <v>8</v>
      </c>
      <c r="IM1087" s="2">
        <v>13</v>
      </c>
      <c r="IN1087" s="2" t="s">
        <v>116</v>
      </c>
      <c r="IO1087" s="2" t="s">
        <v>116</v>
      </c>
      <c r="IP1087" s="2">
        <v>172</v>
      </c>
      <c r="IQ1087" s="2">
        <v>1</v>
      </c>
      <c r="IR1087" s="2">
        <v>19</v>
      </c>
      <c r="IS1087" s="2">
        <v>1</v>
      </c>
      <c r="IT1087" s="2">
        <v>5</v>
      </c>
      <c r="IU1087" s="2">
        <v>63</v>
      </c>
      <c r="IV1087" s="2">
        <v>9</v>
      </c>
      <c r="IW1087" s="2" t="s">
        <v>116</v>
      </c>
      <c r="IX1087" s="2">
        <v>17</v>
      </c>
      <c r="IY1087" s="2">
        <v>3</v>
      </c>
      <c r="IZ1087" s="2" t="s">
        <v>116</v>
      </c>
      <c r="JA1087" s="2">
        <v>91</v>
      </c>
      <c r="JB1087" s="2" t="s">
        <v>116</v>
      </c>
      <c r="JC1087" s="2">
        <v>73</v>
      </c>
      <c r="JD1087" s="2">
        <v>16</v>
      </c>
      <c r="JE1087" s="2">
        <v>1</v>
      </c>
      <c r="JF1087" s="2">
        <v>4</v>
      </c>
      <c r="JG1087" s="2">
        <v>65</v>
      </c>
      <c r="JH1087" s="2">
        <v>4</v>
      </c>
      <c r="JI1087" s="2">
        <v>3</v>
      </c>
      <c r="JJ1087" s="2">
        <v>10</v>
      </c>
      <c r="JK1087" s="2">
        <v>5</v>
      </c>
      <c r="JL1087" s="2">
        <v>2</v>
      </c>
      <c r="JM1087" s="2">
        <v>117</v>
      </c>
      <c r="JN1087" s="2">
        <v>1</v>
      </c>
      <c r="JO1087" s="2">
        <v>2</v>
      </c>
      <c r="JP1087" s="2">
        <v>6</v>
      </c>
      <c r="JQ1087" s="2">
        <v>5</v>
      </c>
      <c r="JR1087" s="2">
        <v>51</v>
      </c>
      <c r="JS1087" s="2" t="s">
        <v>116</v>
      </c>
      <c r="JT1087" s="2">
        <v>8</v>
      </c>
      <c r="JU1087" s="2" t="s">
        <v>116</v>
      </c>
      <c r="JV1087" s="2">
        <v>26</v>
      </c>
      <c r="JW1087" s="2">
        <v>53</v>
      </c>
      <c r="JX1087" s="2">
        <v>1</v>
      </c>
      <c r="JY1087" s="2">
        <v>70</v>
      </c>
      <c r="JZ1087" s="2">
        <v>2</v>
      </c>
      <c r="KA1087" s="2">
        <v>11</v>
      </c>
      <c r="KB1087" s="2">
        <v>4</v>
      </c>
      <c r="KC1087" s="2">
        <v>31</v>
      </c>
      <c r="KD1087" s="2">
        <v>2</v>
      </c>
      <c r="KE1087" s="2">
        <v>1</v>
      </c>
      <c r="KF1087" s="2">
        <v>3</v>
      </c>
      <c r="KG1087" s="2">
        <v>14</v>
      </c>
      <c r="KH1087" s="2">
        <v>76</v>
      </c>
      <c r="KI1087" s="2">
        <v>2</v>
      </c>
      <c r="KJ1087" s="2">
        <v>2</v>
      </c>
      <c r="KK1087" s="2">
        <v>1</v>
      </c>
      <c r="KL1087" s="2">
        <v>5</v>
      </c>
      <c r="KM1087" s="2">
        <v>30</v>
      </c>
      <c r="KN1087" s="2">
        <v>5</v>
      </c>
      <c r="KO1087" s="2">
        <v>3</v>
      </c>
      <c r="KP1087" s="2">
        <v>4</v>
      </c>
      <c r="KQ1087" s="2">
        <v>52</v>
      </c>
      <c r="KR1087" s="2">
        <v>2</v>
      </c>
      <c r="KS1087" s="2">
        <v>36</v>
      </c>
      <c r="KT1087" s="2">
        <v>6</v>
      </c>
      <c r="KU1087" s="2">
        <v>2</v>
      </c>
      <c r="KV1087" s="2" t="s">
        <v>116</v>
      </c>
      <c r="KW1087" s="2">
        <v>1</v>
      </c>
      <c r="KX1087" s="2">
        <v>3</v>
      </c>
      <c r="KY1087" s="2">
        <v>36</v>
      </c>
      <c r="KZ1087" s="2">
        <v>1</v>
      </c>
      <c r="LA1087" s="2">
        <v>1</v>
      </c>
      <c r="LB1087" s="2">
        <v>3</v>
      </c>
      <c r="LC1087" s="2">
        <v>4</v>
      </c>
      <c r="LD1087" s="2">
        <v>1</v>
      </c>
      <c r="LE1087" s="2">
        <v>13</v>
      </c>
      <c r="LF1087" s="2">
        <v>1</v>
      </c>
      <c r="LG1087" s="2">
        <v>71</v>
      </c>
      <c r="LH1087" s="2" t="s">
        <v>116</v>
      </c>
      <c r="LI1087" s="2">
        <v>9</v>
      </c>
      <c r="LJ1087" s="2">
        <v>1</v>
      </c>
      <c r="LK1087" s="2" t="s">
        <v>116</v>
      </c>
      <c r="LL1087" s="2" t="s">
        <v>116</v>
      </c>
      <c r="LM1087" s="2">
        <v>38</v>
      </c>
      <c r="LN1087" s="2">
        <v>12</v>
      </c>
      <c r="LO1087" s="2" t="s">
        <v>116</v>
      </c>
      <c r="LP1087" s="2">
        <v>4</v>
      </c>
      <c r="LQ1087" s="2">
        <v>1</v>
      </c>
      <c r="LR1087" s="2">
        <v>2</v>
      </c>
      <c r="LS1087" s="2">
        <v>1</v>
      </c>
      <c r="LT1087" s="2">
        <v>10</v>
      </c>
      <c r="LU1087" s="2">
        <v>88</v>
      </c>
      <c r="LV1087" s="2">
        <v>1</v>
      </c>
      <c r="LW1087" s="2" t="s">
        <v>116</v>
      </c>
      <c r="LX1087" s="2">
        <v>4</v>
      </c>
      <c r="LY1087" s="2">
        <v>2</v>
      </c>
      <c r="LZ1087" s="2">
        <v>1</v>
      </c>
      <c r="MA1087" s="2">
        <v>4</v>
      </c>
      <c r="MB1087" s="2">
        <v>49</v>
      </c>
      <c r="MC1087" s="2">
        <v>13</v>
      </c>
      <c r="MD1087" s="2" t="s">
        <v>116</v>
      </c>
      <c r="ME1087" s="2">
        <v>2</v>
      </c>
      <c r="MF1087" s="2">
        <v>1</v>
      </c>
      <c r="MG1087" s="2">
        <v>1</v>
      </c>
      <c r="MH1087" s="2">
        <v>7</v>
      </c>
      <c r="MI1087" s="2">
        <v>48</v>
      </c>
      <c r="MJ1087" s="2" t="s">
        <v>116</v>
      </c>
      <c r="MK1087" s="2">
        <v>2</v>
      </c>
      <c r="ML1087" s="2">
        <v>1</v>
      </c>
      <c r="MM1087" s="2" t="s">
        <v>116</v>
      </c>
      <c r="MN1087" s="2">
        <v>1</v>
      </c>
      <c r="MO1087" s="2">
        <v>1</v>
      </c>
      <c r="MP1087" s="2">
        <v>3</v>
      </c>
      <c r="MQ1087" s="2">
        <v>31</v>
      </c>
      <c r="MR1087" s="2">
        <v>6</v>
      </c>
      <c r="MS1087" s="2" t="s">
        <v>116</v>
      </c>
      <c r="MT1087" s="2">
        <v>3</v>
      </c>
      <c r="MU1087" s="2" t="s">
        <v>116</v>
      </c>
      <c r="MV1087" s="2" t="s">
        <v>116</v>
      </c>
      <c r="MW1087" s="2" t="s">
        <v>116</v>
      </c>
      <c r="MX1087" s="2">
        <v>6</v>
      </c>
      <c r="MY1087" s="2">
        <v>34</v>
      </c>
      <c r="MZ1087" s="2">
        <v>2</v>
      </c>
      <c r="NA1087" s="2">
        <v>2</v>
      </c>
      <c r="NB1087" s="2">
        <v>2</v>
      </c>
      <c r="NC1087" s="2">
        <v>3</v>
      </c>
      <c r="ND1087" s="2">
        <v>1</v>
      </c>
      <c r="NE1087" s="2" t="s">
        <v>116</v>
      </c>
      <c r="NF1087" s="2">
        <v>1</v>
      </c>
      <c r="NG1087" s="2">
        <v>19</v>
      </c>
      <c r="NH1087" s="2">
        <v>1</v>
      </c>
      <c r="NI1087" s="2">
        <v>5</v>
      </c>
      <c r="NJ1087" s="2" t="s">
        <v>116</v>
      </c>
      <c r="NK1087" s="2">
        <v>2</v>
      </c>
      <c r="NL1087" s="2">
        <v>6</v>
      </c>
      <c r="NM1087" s="2">
        <v>1</v>
      </c>
      <c r="NN1087" s="2">
        <v>44</v>
      </c>
      <c r="NO1087" s="2">
        <v>1</v>
      </c>
      <c r="NP1087" s="2">
        <v>8</v>
      </c>
      <c r="NQ1087" s="2">
        <v>1</v>
      </c>
      <c r="NR1087" s="2">
        <v>2</v>
      </c>
      <c r="NS1087" s="2">
        <v>1</v>
      </c>
      <c r="NT1087" s="2">
        <v>12</v>
      </c>
      <c r="NU1087" s="2" t="s">
        <v>116</v>
      </c>
      <c r="NV1087" s="2" t="s">
        <v>116</v>
      </c>
      <c r="NW1087" s="2">
        <v>7</v>
      </c>
      <c r="NX1087" s="2" t="s">
        <v>116</v>
      </c>
      <c r="NY1087" s="2">
        <v>9</v>
      </c>
      <c r="NZ1087" s="2">
        <v>1</v>
      </c>
      <c r="OA1087" s="2">
        <v>1</v>
      </c>
      <c r="OB1087" s="2">
        <v>32</v>
      </c>
      <c r="OC1087" s="2">
        <v>4</v>
      </c>
      <c r="OD1087" s="2">
        <v>1</v>
      </c>
      <c r="OE1087" s="2">
        <v>1</v>
      </c>
      <c r="OF1087" s="2">
        <v>9</v>
      </c>
      <c r="OG1087" s="2" t="s">
        <v>116</v>
      </c>
      <c r="OH1087" s="2">
        <v>2</v>
      </c>
      <c r="OI1087" s="2">
        <v>7</v>
      </c>
      <c r="OJ1087" s="2">
        <v>1</v>
      </c>
      <c r="OK1087" s="2">
        <v>4</v>
      </c>
      <c r="OL1087" s="2" t="s">
        <v>116</v>
      </c>
      <c r="OM1087" s="2">
        <v>15</v>
      </c>
      <c r="ON1087" s="2">
        <v>1</v>
      </c>
      <c r="OO1087" s="2">
        <v>2</v>
      </c>
      <c r="OP1087" s="2">
        <v>17</v>
      </c>
      <c r="OQ1087" s="2">
        <v>5</v>
      </c>
      <c r="OR1087" s="2">
        <v>3</v>
      </c>
      <c r="OS1087" s="2">
        <v>14</v>
      </c>
      <c r="OT1087" s="2">
        <v>1</v>
      </c>
      <c r="OU1087" s="2">
        <v>1</v>
      </c>
      <c r="OV1087" s="2">
        <v>1</v>
      </c>
      <c r="OW1087" s="2">
        <v>6</v>
      </c>
      <c r="OX1087" s="2">
        <v>2</v>
      </c>
      <c r="OY1087" s="2">
        <v>6</v>
      </c>
      <c r="OZ1087" s="2">
        <v>1</v>
      </c>
      <c r="PA1087" s="2">
        <v>5</v>
      </c>
      <c r="PB1087" s="2">
        <v>2</v>
      </c>
      <c r="PC1087" s="2">
        <v>4</v>
      </c>
      <c r="PD1087" s="2" t="s">
        <v>116</v>
      </c>
      <c r="PE1087" s="2">
        <v>7</v>
      </c>
      <c r="PF1087" s="2">
        <v>19</v>
      </c>
      <c r="PG1087" s="2">
        <v>1</v>
      </c>
      <c r="PH1087" s="2">
        <v>1</v>
      </c>
      <c r="PI1087" s="2">
        <v>8</v>
      </c>
      <c r="PJ1087" s="2" t="s">
        <v>116</v>
      </c>
      <c r="PK1087" s="2" t="s">
        <v>116</v>
      </c>
      <c r="PL1087" s="2">
        <v>1</v>
      </c>
      <c r="PM1087" s="2">
        <v>8</v>
      </c>
      <c r="PN1087" s="2">
        <v>13</v>
      </c>
      <c r="PO1087" s="2">
        <v>1</v>
      </c>
      <c r="PP1087" s="2">
        <v>3</v>
      </c>
      <c r="PQ1087" s="2" t="s">
        <v>116</v>
      </c>
      <c r="PR1087" s="2" t="s">
        <v>116</v>
      </c>
      <c r="PS1087" s="2">
        <v>2</v>
      </c>
      <c r="PT1087" s="2">
        <v>1</v>
      </c>
      <c r="PU1087" s="2" t="s">
        <v>116</v>
      </c>
      <c r="PV1087" s="2">
        <v>1</v>
      </c>
      <c r="PW1087" s="2">
        <v>12</v>
      </c>
      <c r="PX1087" s="2">
        <v>2</v>
      </c>
      <c r="PY1087" s="2">
        <v>3</v>
      </c>
      <c r="PZ1087" s="2">
        <v>1</v>
      </c>
      <c r="QA1087" s="2" t="s">
        <v>116</v>
      </c>
      <c r="QB1087" s="2">
        <v>1</v>
      </c>
      <c r="QC1087" s="2">
        <v>1</v>
      </c>
      <c r="QD1087" s="2">
        <v>1</v>
      </c>
      <c r="QE1087" s="2" t="s">
        <v>116</v>
      </c>
      <c r="QF1087" s="2" t="s">
        <v>116</v>
      </c>
      <c r="QG1087" s="2">
        <v>1</v>
      </c>
      <c r="QH1087" s="2">
        <v>1</v>
      </c>
      <c r="QI1087" s="2" t="s">
        <v>116</v>
      </c>
      <c r="QJ1087" s="2">
        <v>1</v>
      </c>
    </row>
    <row r="1088" spans="14:452" x14ac:dyDescent="0.2">
      <c r="N1088" s="2" t="s">
        <v>116</v>
      </c>
      <c r="O1088" s="2">
        <v>2</v>
      </c>
      <c r="P1088" s="2" t="s">
        <v>116</v>
      </c>
      <c r="Q1088" s="2" t="s">
        <v>116</v>
      </c>
      <c r="R1088" s="2" t="s">
        <v>116</v>
      </c>
      <c r="S1088" s="2">
        <v>1</v>
      </c>
      <c r="T1088" s="2" t="s">
        <v>116</v>
      </c>
      <c r="U1088" s="2">
        <v>6</v>
      </c>
      <c r="V1088" s="2">
        <v>1</v>
      </c>
      <c r="W1088" s="2" t="s">
        <v>116</v>
      </c>
      <c r="X1088" s="2" t="s">
        <v>116</v>
      </c>
      <c r="Y1088" s="2">
        <v>1</v>
      </c>
      <c r="Z1088" s="2" t="s">
        <v>116</v>
      </c>
      <c r="AA1088" s="2" t="s">
        <v>116</v>
      </c>
      <c r="AB1088" s="2">
        <v>1</v>
      </c>
      <c r="AC1088" s="2">
        <v>5</v>
      </c>
      <c r="AD1088" s="2" t="s">
        <v>116</v>
      </c>
      <c r="AE1088" s="2" t="s">
        <v>116</v>
      </c>
      <c r="AF1088" s="2">
        <v>1</v>
      </c>
      <c r="AG1088" s="2" t="s">
        <v>116</v>
      </c>
      <c r="AH1088" s="2">
        <v>1</v>
      </c>
      <c r="AI1088" s="2" t="s">
        <v>116</v>
      </c>
      <c r="AJ1088" s="2" t="s">
        <v>116</v>
      </c>
      <c r="AK1088" s="2">
        <v>10</v>
      </c>
      <c r="AL1088" s="2" t="s">
        <v>116</v>
      </c>
      <c r="AM1088" s="2" t="s">
        <v>116</v>
      </c>
      <c r="AN1088" s="2" t="s">
        <v>116</v>
      </c>
      <c r="AO1088" s="2" t="s">
        <v>116</v>
      </c>
      <c r="AP1088" s="2" t="s">
        <v>116</v>
      </c>
      <c r="AQ1088" s="2" t="s">
        <v>116</v>
      </c>
      <c r="AR1088" s="2" t="s">
        <v>116</v>
      </c>
      <c r="AS1088" s="2" t="s">
        <v>116</v>
      </c>
      <c r="AT1088" s="2" t="s">
        <v>116</v>
      </c>
      <c r="AU1088" s="2" t="s">
        <v>116</v>
      </c>
      <c r="AV1088" s="2" t="s">
        <v>116</v>
      </c>
      <c r="AW1088" s="2" t="s">
        <v>116</v>
      </c>
      <c r="AX1088" s="2" t="s">
        <v>116</v>
      </c>
      <c r="AY1088" s="2" t="s">
        <v>116</v>
      </c>
      <c r="AZ1088" s="2">
        <v>11</v>
      </c>
      <c r="BA1088" s="2" t="s">
        <v>116</v>
      </c>
      <c r="BB1088" s="2" t="s">
        <v>116</v>
      </c>
      <c r="BC1088" s="2">
        <v>15</v>
      </c>
      <c r="BD1088" s="2" t="s">
        <v>116</v>
      </c>
      <c r="BE1088" s="2">
        <v>1</v>
      </c>
      <c r="BF1088" s="2" t="s">
        <v>116</v>
      </c>
      <c r="BG1088" s="2" t="s">
        <v>116</v>
      </c>
      <c r="BH1088" s="2" t="s">
        <v>116</v>
      </c>
      <c r="BI1088" s="2">
        <v>1</v>
      </c>
      <c r="BJ1088" s="2" t="s">
        <v>116</v>
      </c>
      <c r="BK1088" s="2" t="s">
        <v>116</v>
      </c>
      <c r="BL1088" s="2">
        <v>2</v>
      </c>
      <c r="BM1088" s="2">
        <v>1</v>
      </c>
      <c r="BN1088" s="2" t="s">
        <v>116</v>
      </c>
      <c r="BO1088" s="2" t="s">
        <v>116</v>
      </c>
      <c r="BP1088" s="2">
        <v>4</v>
      </c>
      <c r="BQ1088" s="2" t="s">
        <v>116</v>
      </c>
      <c r="BR1088" s="2" t="s">
        <v>116</v>
      </c>
      <c r="BS1088" s="2" t="s">
        <v>116</v>
      </c>
      <c r="BT1088" s="2">
        <v>12</v>
      </c>
      <c r="BU1088" s="2">
        <v>2</v>
      </c>
      <c r="BV1088" s="2" t="s">
        <v>116</v>
      </c>
      <c r="BW1088" s="2" t="s">
        <v>116</v>
      </c>
      <c r="BX1088" s="2">
        <v>6</v>
      </c>
      <c r="BY1088" s="2" t="s">
        <v>116</v>
      </c>
      <c r="BZ1088" s="2" t="s">
        <v>116</v>
      </c>
      <c r="CA1088" s="2" t="s">
        <v>116</v>
      </c>
      <c r="CB1088" s="2" t="s">
        <v>116</v>
      </c>
      <c r="CC1088" s="2" t="s">
        <v>116</v>
      </c>
      <c r="CD1088" s="2" t="s">
        <v>116</v>
      </c>
      <c r="CE1088" s="2">
        <v>1</v>
      </c>
      <c r="CF1088" s="2" t="s">
        <v>116</v>
      </c>
      <c r="CG1088" s="2" t="s">
        <v>116</v>
      </c>
      <c r="CH1088" s="2" t="s">
        <v>116</v>
      </c>
      <c r="CI1088" s="2" t="s">
        <v>116</v>
      </c>
      <c r="CJ1088" s="2" t="s">
        <v>116</v>
      </c>
      <c r="CK1088" s="2">
        <v>1</v>
      </c>
      <c r="CL1088" s="2" t="s">
        <v>116</v>
      </c>
      <c r="CM1088" s="2">
        <v>45</v>
      </c>
      <c r="CN1088" s="2" t="s">
        <v>116</v>
      </c>
      <c r="CO1088" s="2" t="s">
        <v>116</v>
      </c>
      <c r="CP1088" s="2" t="s">
        <v>116</v>
      </c>
      <c r="CQ1088" s="2" t="s">
        <v>116</v>
      </c>
      <c r="CR1088" s="2" t="s">
        <v>116</v>
      </c>
      <c r="CS1088" s="2">
        <v>5</v>
      </c>
      <c r="CT1088" s="2" t="s">
        <v>116</v>
      </c>
      <c r="CU1088" s="2" t="s">
        <v>116</v>
      </c>
      <c r="CV1088" s="2" t="s">
        <v>116</v>
      </c>
      <c r="CW1088" s="2" t="s">
        <v>116</v>
      </c>
      <c r="CX1088" s="2">
        <v>1</v>
      </c>
      <c r="CY1088" s="2" t="s">
        <v>116</v>
      </c>
      <c r="CZ1088" s="2" t="s">
        <v>116</v>
      </c>
      <c r="DA1088" s="2">
        <v>3</v>
      </c>
      <c r="DB1088" s="2" t="s">
        <v>116</v>
      </c>
      <c r="DC1088" s="2">
        <v>42</v>
      </c>
      <c r="DD1088" s="2" t="s">
        <v>116</v>
      </c>
      <c r="DE1088" s="2">
        <v>4</v>
      </c>
      <c r="DF1088" s="2" t="s">
        <v>116</v>
      </c>
      <c r="DG1088" s="2" t="s">
        <v>116</v>
      </c>
      <c r="DH1088" s="2">
        <v>1</v>
      </c>
      <c r="DI1088" s="2">
        <v>1</v>
      </c>
      <c r="DJ1088" s="2" t="s">
        <v>116</v>
      </c>
      <c r="DK1088" s="2" t="s">
        <v>116</v>
      </c>
      <c r="DL1088" s="2">
        <v>5</v>
      </c>
      <c r="DM1088" s="2" t="s">
        <v>116</v>
      </c>
      <c r="DN1088" s="2">
        <v>33</v>
      </c>
      <c r="DO1088" s="2" t="s">
        <v>116</v>
      </c>
      <c r="DP1088" s="2" t="s">
        <v>116</v>
      </c>
      <c r="DQ1088" s="2">
        <v>44</v>
      </c>
      <c r="DR1088" s="2">
        <v>1</v>
      </c>
      <c r="DS1088" s="2" t="s">
        <v>116</v>
      </c>
      <c r="DT1088" s="2" t="s">
        <v>116</v>
      </c>
      <c r="DU1088" s="2" t="s">
        <v>116</v>
      </c>
      <c r="DV1088" s="2">
        <v>1</v>
      </c>
      <c r="DW1088" s="2" t="s">
        <v>116</v>
      </c>
      <c r="DX1088" s="2" t="s">
        <v>116</v>
      </c>
      <c r="DY1088" s="2" t="s">
        <v>116</v>
      </c>
      <c r="DZ1088" s="2" t="s">
        <v>116</v>
      </c>
      <c r="EA1088" s="2">
        <v>2</v>
      </c>
      <c r="EB1088" s="2">
        <v>7</v>
      </c>
      <c r="EC1088" s="2" t="s">
        <v>116</v>
      </c>
      <c r="ED1088" s="2" t="s">
        <v>116</v>
      </c>
      <c r="EE1088" s="2">
        <v>67</v>
      </c>
      <c r="EF1088" s="2" t="s">
        <v>116</v>
      </c>
      <c r="EG1088" s="2" t="s">
        <v>116</v>
      </c>
      <c r="EH1088" s="2" t="s">
        <v>116</v>
      </c>
      <c r="EI1088" s="2">
        <v>4</v>
      </c>
      <c r="EJ1088" s="2" t="s">
        <v>116</v>
      </c>
      <c r="EK1088" s="2">
        <v>3</v>
      </c>
      <c r="EL1088" s="2" t="s">
        <v>116</v>
      </c>
      <c r="EM1088" s="2" t="s">
        <v>116</v>
      </c>
      <c r="EN1088" s="2">
        <v>5</v>
      </c>
      <c r="EO1088" s="2" t="s">
        <v>116</v>
      </c>
      <c r="EP1088" s="2" t="s">
        <v>116</v>
      </c>
      <c r="EQ1088" s="2">
        <v>2</v>
      </c>
      <c r="ER1088" s="2" t="s">
        <v>116</v>
      </c>
      <c r="ES1088" s="2" t="s">
        <v>116</v>
      </c>
      <c r="ET1088" s="2">
        <v>111</v>
      </c>
      <c r="EU1088" s="2" t="s">
        <v>116</v>
      </c>
      <c r="EV1088" s="2" t="s">
        <v>116</v>
      </c>
      <c r="EW1088" s="2">
        <v>7</v>
      </c>
      <c r="EX1088" s="2">
        <v>2</v>
      </c>
      <c r="EY1088" s="2" t="s">
        <v>116</v>
      </c>
      <c r="EZ1088" s="2">
        <v>3</v>
      </c>
      <c r="FA1088" s="2" t="s">
        <v>116</v>
      </c>
      <c r="FB1088" s="2" t="s">
        <v>116</v>
      </c>
      <c r="FC1088" s="2">
        <v>57</v>
      </c>
      <c r="FD1088" s="2" t="s">
        <v>116</v>
      </c>
      <c r="FE1088" s="2" t="s">
        <v>116</v>
      </c>
      <c r="FF1088" s="2">
        <v>1</v>
      </c>
      <c r="FG1088" s="2" t="s">
        <v>116</v>
      </c>
      <c r="FH1088" s="2">
        <v>4</v>
      </c>
      <c r="FI1088" s="2" t="s">
        <v>116</v>
      </c>
      <c r="FJ1088" s="2" t="s">
        <v>116</v>
      </c>
      <c r="FK1088" s="2" t="s">
        <v>116</v>
      </c>
      <c r="FL1088" s="2" t="s">
        <v>116</v>
      </c>
      <c r="FM1088" s="2" t="s">
        <v>116</v>
      </c>
      <c r="FN1088" s="2">
        <v>42</v>
      </c>
      <c r="FO1088" s="2" t="s">
        <v>116</v>
      </c>
      <c r="FP1088" s="2" t="s">
        <v>116</v>
      </c>
      <c r="FQ1088" s="2">
        <v>34</v>
      </c>
      <c r="FR1088" s="2" t="s">
        <v>116</v>
      </c>
      <c r="FS1088" s="2" t="s">
        <v>116</v>
      </c>
      <c r="FT1088" s="2" t="s">
        <v>116</v>
      </c>
      <c r="FU1088" s="2">
        <v>2</v>
      </c>
      <c r="FV1088" s="2">
        <v>1</v>
      </c>
      <c r="FW1088" s="2" t="s">
        <v>116</v>
      </c>
      <c r="FX1088" s="2">
        <v>1</v>
      </c>
      <c r="FY1088" s="2">
        <v>47</v>
      </c>
      <c r="FZ1088" s="2" t="s">
        <v>116</v>
      </c>
      <c r="GA1088" s="2" t="s">
        <v>116</v>
      </c>
      <c r="GB1088" s="2">
        <v>1</v>
      </c>
      <c r="GC1088" s="2" t="s">
        <v>116</v>
      </c>
      <c r="GD1088" s="2">
        <v>1</v>
      </c>
      <c r="GE1088" s="2">
        <v>1</v>
      </c>
      <c r="GF1088" s="2" t="s">
        <v>116</v>
      </c>
      <c r="GG1088" s="2" t="s">
        <v>116</v>
      </c>
      <c r="GH1088" s="2">
        <v>1</v>
      </c>
      <c r="GI1088" s="2" t="s">
        <v>116</v>
      </c>
      <c r="GJ1088" s="2">
        <v>68</v>
      </c>
      <c r="GK1088" s="2" t="s">
        <v>116</v>
      </c>
      <c r="GL1088" s="2" t="s">
        <v>116</v>
      </c>
      <c r="GM1088" s="2">
        <v>2</v>
      </c>
      <c r="GN1088" s="2" t="s">
        <v>116</v>
      </c>
      <c r="GO1088" s="2">
        <v>2</v>
      </c>
      <c r="GP1088" s="2" t="s">
        <v>116</v>
      </c>
      <c r="GQ1088" s="2">
        <v>19</v>
      </c>
      <c r="GR1088" s="2">
        <v>1</v>
      </c>
      <c r="GS1088" s="2" t="s">
        <v>116</v>
      </c>
      <c r="GT1088" s="2">
        <v>1</v>
      </c>
      <c r="GU1088" s="2">
        <v>6</v>
      </c>
      <c r="GV1088" s="2" t="s">
        <v>116</v>
      </c>
      <c r="GW1088" s="2">
        <v>1</v>
      </c>
      <c r="GX1088" s="2">
        <v>18</v>
      </c>
      <c r="GY1088" s="2" t="s">
        <v>116</v>
      </c>
      <c r="GZ1088" s="2">
        <v>14</v>
      </c>
      <c r="HA1088" s="2" t="s">
        <v>116</v>
      </c>
      <c r="HB1088" s="2" t="s">
        <v>116</v>
      </c>
      <c r="HC1088" s="2" t="s">
        <v>116</v>
      </c>
      <c r="HD1088" s="2" t="s">
        <v>116</v>
      </c>
      <c r="HE1088" s="2" t="s">
        <v>116</v>
      </c>
      <c r="HF1088" s="2">
        <v>9</v>
      </c>
      <c r="HG1088" s="2" t="s">
        <v>116</v>
      </c>
      <c r="HH1088" s="2">
        <v>1</v>
      </c>
      <c r="HI1088" s="2" t="s">
        <v>116</v>
      </c>
      <c r="HJ1088" s="2">
        <v>1</v>
      </c>
      <c r="HK1088" s="2" t="s">
        <v>116</v>
      </c>
      <c r="HL1088" s="2" t="s">
        <v>116</v>
      </c>
      <c r="HM1088" s="2">
        <v>27</v>
      </c>
      <c r="HN1088" s="2" t="s">
        <v>116</v>
      </c>
      <c r="HO1088" s="2" t="s">
        <v>116</v>
      </c>
      <c r="HP1088" s="2" t="s">
        <v>116</v>
      </c>
      <c r="HQ1088" s="2" t="s">
        <v>116</v>
      </c>
      <c r="HR1088" s="2" t="s">
        <v>116</v>
      </c>
      <c r="HS1088" s="2">
        <v>6</v>
      </c>
      <c r="HT1088" s="2" t="s">
        <v>116</v>
      </c>
      <c r="HU1088" s="2" t="s">
        <v>116</v>
      </c>
      <c r="HV1088" s="2" t="s">
        <v>116</v>
      </c>
      <c r="HW1088" s="2" t="s">
        <v>116</v>
      </c>
      <c r="HX1088" s="2" t="s">
        <v>116</v>
      </c>
      <c r="HY1088" s="2" t="s">
        <v>116</v>
      </c>
      <c r="HZ1088" s="2">
        <v>17</v>
      </c>
      <c r="IA1088" s="2" t="s">
        <v>116</v>
      </c>
      <c r="IB1088" s="2" t="s">
        <v>116</v>
      </c>
      <c r="IC1088" s="2">
        <v>5</v>
      </c>
      <c r="ID1088" s="2" t="s">
        <v>116</v>
      </c>
      <c r="IE1088" s="2" t="s">
        <v>116</v>
      </c>
      <c r="IF1088" s="2" t="s">
        <v>116</v>
      </c>
      <c r="IG1088" s="2" t="s">
        <v>116</v>
      </c>
      <c r="IH1088" s="2">
        <v>1</v>
      </c>
      <c r="II1088" s="2">
        <v>2</v>
      </c>
      <c r="IJ1088" s="2" t="s">
        <v>116</v>
      </c>
      <c r="IK1088" s="2" t="s">
        <v>116</v>
      </c>
      <c r="IL1088" s="2" t="s">
        <v>116</v>
      </c>
      <c r="IM1088" s="2" t="s">
        <v>116</v>
      </c>
      <c r="IN1088" s="2" t="s">
        <v>116</v>
      </c>
      <c r="IO1088" s="2" t="s">
        <v>116</v>
      </c>
      <c r="IP1088" s="2">
        <v>17</v>
      </c>
      <c r="IQ1088" s="2" t="s">
        <v>116</v>
      </c>
      <c r="IR1088" s="2" t="s">
        <v>116</v>
      </c>
      <c r="IS1088" s="2" t="s">
        <v>116</v>
      </c>
      <c r="IT1088" s="2" t="s">
        <v>116</v>
      </c>
      <c r="IU1088" s="2">
        <v>1</v>
      </c>
      <c r="IV1088" s="2" t="s">
        <v>116</v>
      </c>
      <c r="IW1088" s="2" t="s">
        <v>116</v>
      </c>
      <c r="IX1088" s="2" t="s">
        <v>116</v>
      </c>
      <c r="IY1088" s="2" t="s">
        <v>116</v>
      </c>
      <c r="IZ1088" s="2">
        <v>1</v>
      </c>
      <c r="JA1088" s="2">
        <v>9</v>
      </c>
      <c r="JB1088" s="2" t="s">
        <v>116</v>
      </c>
      <c r="JC1088" s="2">
        <v>5</v>
      </c>
      <c r="JD1088" s="2" t="s">
        <v>116</v>
      </c>
      <c r="JE1088" s="2" t="s">
        <v>116</v>
      </c>
      <c r="JF1088" s="2" t="s">
        <v>116</v>
      </c>
      <c r="JG1088" s="2" t="s">
        <v>116</v>
      </c>
      <c r="JH1088" s="2" t="s">
        <v>116</v>
      </c>
      <c r="JI1088" s="2">
        <v>1</v>
      </c>
      <c r="JJ1088" s="2" t="s">
        <v>116</v>
      </c>
      <c r="JK1088" s="2">
        <v>1</v>
      </c>
      <c r="JL1088" s="2" t="s">
        <v>116</v>
      </c>
      <c r="JM1088" s="2">
        <v>14</v>
      </c>
      <c r="JN1088" s="2" t="s">
        <v>116</v>
      </c>
      <c r="JO1088" s="2" t="s">
        <v>116</v>
      </c>
      <c r="JP1088" s="2" t="s">
        <v>116</v>
      </c>
      <c r="JQ1088" s="2" t="s">
        <v>116</v>
      </c>
      <c r="JR1088" s="2">
        <v>3</v>
      </c>
      <c r="JS1088" s="2" t="s">
        <v>116</v>
      </c>
      <c r="JT1088" s="2" t="s">
        <v>116</v>
      </c>
      <c r="JU1088" s="2" t="s">
        <v>116</v>
      </c>
      <c r="JV1088" s="2" t="s">
        <v>116</v>
      </c>
      <c r="JW1088" s="2">
        <v>3</v>
      </c>
      <c r="JX1088" s="2" t="s">
        <v>116</v>
      </c>
      <c r="JY1088" s="2">
        <v>2</v>
      </c>
      <c r="JZ1088" s="2" t="s">
        <v>116</v>
      </c>
      <c r="KA1088" s="2" t="s">
        <v>116</v>
      </c>
      <c r="KB1088" s="2" t="s">
        <v>116</v>
      </c>
      <c r="KC1088" s="2" t="s">
        <v>116</v>
      </c>
      <c r="KD1088" s="2" t="s">
        <v>116</v>
      </c>
      <c r="KE1088" s="2" t="s">
        <v>116</v>
      </c>
      <c r="KF1088" s="2" t="s">
        <v>116</v>
      </c>
      <c r="KG1088" s="2" t="s">
        <v>116</v>
      </c>
      <c r="KH1088" s="2">
        <v>6</v>
      </c>
      <c r="KI1088" s="2" t="s">
        <v>116</v>
      </c>
      <c r="KJ1088" s="2" t="s">
        <v>116</v>
      </c>
      <c r="KK1088" s="2" t="s">
        <v>116</v>
      </c>
      <c r="KL1088" s="2" t="s">
        <v>116</v>
      </c>
      <c r="KM1088" s="2">
        <v>1</v>
      </c>
      <c r="KN1088" s="2" t="s">
        <v>116</v>
      </c>
      <c r="KO1088" s="2" t="s">
        <v>116</v>
      </c>
      <c r="KP1088" s="2" t="s">
        <v>116</v>
      </c>
      <c r="KQ1088" s="2">
        <v>4</v>
      </c>
      <c r="KR1088" s="2" t="s">
        <v>116</v>
      </c>
      <c r="KS1088" s="2" t="s">
        <v>116</v>
      </c>
      <c r="KT1088" s="2" t="s">
        <v>116</v>
      </c>
      <c r="KU1088" s="2" t="s">
        <v>116</v>
      </c>
      <c r="KV1088" s="2" t="s">
        <v>116</v>
      </c>
      <c r="KW1088" s="2" t="s">
        <v>116</v>
      </c>
      <c r="KX1088" s="2" t="s">
        <v>116</v>
      </c>
      <c r="KY1088" s="2" t="s">
        <v>116</v>
      </c>
      <c r="KZ1088" s="2" t="s">
        <v>116</v>
      </c>
      <c r="LA1088" s="2" t="s">
        <v>116</v>
      </c>
      <c r="LB1088" s="2" t="s">
        <v>116</v>
      </c>
      <c r="LC1088" s="2" t="s">
        <v>116</v>
      </c>
      <c r="LD1088" s="2" t="s">
        <v>116</v>
      </c>
      <c r="LE1088" s="2">
        <v>1</v>
      </c>
      <c r="LF1088" s="2" t="s">
        <v>116</v>
      </c>
      <c r="LG1088" s="2">
        <v>3</v>
      </c>
      <c r="LH1088" s="2" t="s">
        <v>116</v>
      </c>
      <c r="LI1088" s="2" t="s">
        <v>116</v>
      </c>
      <c r="LJ1088" s="2" t="s">
        <v>116</v>
      </c>
      <c r="LK1088" s="2" t="s">
        <v>116</v>
      </c>
      <c r="LL1088" s="2" t="s">
        <v>116</v>
      </c>
      <c r="LM1088" s="2">
        <v>3</v>
      </c>
      <c r="LN1088" s="2" t="s">
        <v>116</v>
      </c>
      <c r="LO1088" s="2" t="s">
        <v>116</v>
      </c>
      <c r="LP1088" s="2" t="s">
        <v>116</v>
      </c>
      <c r="LQ1088" s="2" t="s">
        <v>116</v>
      </c>
      <c r="LR1088" s="2" t="s">
        <v>116</v>
      </c>
      <c r="LS1088" s="2" t="s">
        <v>116</v>
      </c>
      <c r="LT1088" s="2" t="s">
        <v>116</v>
      </c>
      <c r="LU1088" s="2">
        <v>3</v>
      </c>
      <c r="LV1088" s="2" t="s">
        <v>116</v>
      </c>
      <c r="LW1088" s="2" t="s">
        <v>116</v>
      </c>
      <c r="LX1088" s="2" t="s">
        <v>116</v>
      </c>
      <c r="LY1088" s="2" t="s">
        <v>116</v>
      </c>
      <c r="LZ1088" s="2" t="s">
        <v>116</v>
      </c>
      <c r="MA1088" s="2" t="s">
        <v>116</v>
      </c>
      <c r="MB1088" s="2">
        <v>1</v>
      </c>
      <c r="MC1088" s="2" t="s">
        <v>116</v>
      </c>
      <c r="MD1088" s="2" t="s">
        <v>116</v>
      </c>
      <c r="ME1088" s="2" t="s">
        <v>116</v>
      </c>
      <c r="MF1088" s="2" t="s">
        <v>116</v>
      </c>
      <c r="MG1088" s="2" t="s">
        <v>116</v>
      </c>
      <c r="MH1088" s="2" t="s">
        <v>116</v>
      </c>
      <c r="MI1088" s="2">
        <v>1</v>
      </c>
      <c r="MJ1088" s="2" t="s">
        <v>116</v>
      </c>
      <c r="MK1088" s="2" t="s">
        <v>116</v>
      </c>
      <c r="ML1088" s="2" t="s">
        <v>116</v>
      </c>
      <c r="MM1088" s="2" t="s">
        <v>116</v>
      </c>
      <c r="MN1088" s="2" t="s">
        <v>116</v>
      </c>
      <c r="MO1088" s="2" t="s">
        <v>116</v>
      </c>
      <c r="MP1088" s="2" t="s">
        <v>116</v>
      </c>
      <c r="MQ1088" s="2" t="s">
        <v>116</v>
      </c>
      <c r="MR1088" s="2" t="s">
        <v>116</v>
      </c>
      <c r="MS1088" s="2" t="s">
        <v>116</v>
      </c>
      <c r="MT1088" s="2" t="s">
        <v>116</v>
      </c>
      <c r="MU1088" s="2" t="s">
        <v>116</v>
      </c>
      <c r="MV1088" s="2" t="s">
        <v>116</v>
      </c>
      <c r="MW1088" s="2" t="s">
        <v>116</v>
      </c>
      <c r="MX1088" s="2" t="s">
        <v>116</v>
      </c>
      <c r="MY1088" s="2">
        <v>1</v>
      </c>
      <c r="MZ1088" s="2" t="s">
        <v>116</v>
      </c>
      <c r="NA1088" s="2" t="s">
        <v>116</v>
      </c>
      <c r="NB1088" s="2" t="s">
        <v>116</v>
      </c>
      <c r="NC1088" s="2" t="s">
        <v>116</v>
      </c>
      <c r="ND1088" s="2" t="s">
        <v>116</v>
      </c>
      <c r="NE1088" s="2" t="s">
        <v>116</v>
      </c>
      <c r="NF1088" s="2" t="s">
        <v>116</v>
      </c>
      <c r="NG1088" s="2" t="s">
        <v>116</v>
      </c>
      <c r="NH1088" s="2" t="s">
        <v>116</v>
      </c>
      <c r="NI1088" s="2" t="s">
        <v>116</v>
      </c>
      <c r="NJ1088" s="2" t="s">
        <v>116</v>
      </c>
      <c r="NK1088" s="2" t="s">
        <v>116</v>
      </c>
      <c r="NL1088" s="2" t="s">
        <v>116</v>
      </c>
      <c r="NM1088" s="2" t="s">
        <v>116</v>
      </c>
      <c r="NN1088" s="2" t="s">
        <v>116</v>
      </c>
      <c r="NO1088" s="2" t="s">
        <v>116</v>
      </c>
      <c r="NP1088" s="2" t="s">
        <v>116</v>
      </c>
      <c r="NQ1088" s="2" t="s">
        <v>116</v>
      </c>
      <c r="NR1088" s="2" t="s">
        <v>116</v>
      </c>
      <c r="NS1088" s="2" t="s">
        <v>116</v>
      </c>
      <c r="NT1088" s="2" t="s">
        <v>116</v>
      </c>
      <c r="NU1088" s="2" t="s">
        <v>116</v>
      </c>
      <c r="NV1088" s="2" t="s">
        <v>116</v>
      </c>
      <c r="NW1088" s="2" t="s">
        <v>116</v>
      </c>
      <c r="NX1088" s="2" t="s">
        <v>116</v>
      </c>
      <c r="NY1088" s="2" t="s">
        <v>116</v>
      </c>
      <c r="NZ1088" s="2" t="s">
        <v>116</v>
      </c>
      <c r="OA1088" s="2" t="s">
        <v>116</v>
      </c>
      <c r="OB1088" s="2" t="s">
        <v>116</v>
      </c>
      <c r="OC1088" s="2" t="s">
        <v>116</v>
      </c>
      <c r="OD1088" s="2" t="s">
        <v>116</v>
      </c>
      <c r="OE1088" s="2" t="s">
        <v>116</v>
      </c>
      <c r="OF1088" s="2" t="s">
        <v>116</v>
      </c>
      <c r="OG1088" s="2" t="s">
        <v>116</v>
      </c>
      <c r="OH1088" s="2" t="s">
        <v>116</v>
      </c>
      <c r="OI1088" s="2" t="s">
        <v>116</v>
      </c>
      <c r="OJ1088" s="2" t="s">
        <v>116</v>
      </c>
      <c r="OK1088" s="2" t="s">
        <v>116</v>
      </c>
      <c r="OL1088" s="2">
        <v>1</v>
      </c>
      <c r="OM1088" s="2" t="s">
        <v>116</v>
      </c>
      <c r="ON1088" s="2" t="s">
        <v>116</v>
      </c>
      <c r="OO1088" s="2" t="s">
        <v>116</v>
      </c>
      <c r="OP1088" s="2" t="s">
        <v>116</v>
      </c>
      <c r="OQ1088" s="2" t="s">
        <v>116</v>
      </c>
      <c r="OR1088" s="2" t="s">
        <v>116</v>
      </c>
      <c r="OS1088" s="2">
        <v>3</v>
      </c>
      <c r="OT1088" s="2" t="s">
        <v>116</v>
      </c>
      <c r="OU1088" s="2" t="s">
        <v>116</v>
      </c>
      <c r="OV1088" s="2" t="s">
        <v>116</v>
      </c>
      <c r="OW1088" s="2" t="s">
        <v>116</v>
      </c>
      <c r="OX1088" s="2" t="s">
        <v>116</v>
      </c>
      <c r="OY1088" s="2" t="s">
        <v>116</v>
      </c>
      <c r="OZ1088" s="2" t="s">
        <v>116</v>
      </c>
      <c r="PA1088" s="2" t="s">
        <v>116</v>
      </c>
      <c r="PB1088" s="2" t="s">
        <v>116</v>
      </c>
      <c r="PC1088" s="2" t="s">
        <v>116</v>
      </c>
      <c r="PD1088" s="2" t="s">
        <v>116</v>
      </c>
      <c r="PE1088" s="2" t="s">
        <v>116</v>
      </c>
      <c r="PF1088" s="2">
        <v>1</v>
      </c>
      <c r="PG1088" s="2" t="s">
        <v>116</v>
      </c>
      <c r="PH1088" s="2" t="s">
        <v>116</v>
      </c>
      <c r="PI1088" s="2" t="s">
        <v>116</v>
      </c>
      <c r="PJ1088" s="2" t="s">
        <v>116</v>
      </c>
      <c r="PK1088" s="2" t="s">
        <v>116</v>
      </c>
      <c r="PL1088" s="2" t="s">
        <v>116</v>
      </c>
      <c r="PM1088" s="2" t="s">
        <v>116</v>
      </c>
      <c r="PN1088" s="2" t="s">
        <v>116</v>
      </c>
      <c r="PO1088" s="2" t="s">
        <v>116</v>
      </c>
      <c r="PP1088" s="2" t="s">
        <v>116</v>
      </c>
      <c r="PQ1088" s="2" t="s">
        <v>116</v>
      </c>
      <c r="PR1088" s="2" t="s">
        <v>116</v>
      </c>
      <c r="PS1088" s="2" t="s">
        <v>116</v>
      </c>
      <c r="PT1088" s="2" t="s">
        <v>116</v>
      </c>
      <c r="PU1088" s="2" t="s">
        <v>116</v>
      </c>
      <c r="PV1088" s="2" t="s">
        <v>116</v>
      </c>
      <c r="PW1088" s="2" t="s">
        <v>116</v>
      </c>
      <c r="PX1088" s="2" t="s">
        <v>116</v>
      </c>
      <c r="PY1088" s="2" t="s">
        <v>116</v>
      </c>
      <c r="PZ1088" s="2" t="s">
        <v>116</v>
      </c>
      <c r="QA1088" s="2" t="s">
        <v>116</v>
      </c>
      <c r="QB1088" s="2" t="s">
        <v>116</v>
      </c>
      <c r="QC1088" s="2" t="s">
        <v>116</v>
      </c>
      <c r="QD1088" s="2" t="s">
        <v>116</v>
      </c>
      <c r="QE1088" s="2" t="s">
        <v>116</v>
      </c>
      <c r="QF1088" s="2" t="s">
        <v>116</v>
      </c>
      <c r="QG1088" s="2" t="s">
        <v>116</v>
      </c>
      <c r="QH1088" s="2" t="s">
        <v>116</v>
      </c>
      <c r="QI1088" s="2" t="s">
        <v>116</v>
      </c>
      <c r="QJ1088" s="2" t="s">
        <v>116</v>
      </c>
    </row>
    <row r="1089" spans="14:452" x14ac:dyDescent="0.2">
      <c r="N1089" s="2" t="s">
        <v>116</v>
      </c>
      <c r="O1089" s="2" t="s">
        <v>116</v>
      </c>
      <c r="P1089" s="2">
        <v>1</v>
      </c>
      <c r="Q1089" s="2" t="s">
        <v>116</v>
      </c>
      <c r="R1089" s="2" t="s">
        <v>116</v>
      </c>
      <c r="S1089" s="2" t="s">
        <v>116</v>
      </c>
      <c r="T1089" s="2">
        <v>5</v>
      </c>
      <c r="U1089" s="2">
        <v>4</v>
      </c>
      <c r="V1089" s="2" t="s">
        <v>116</v>
      </c>
      <c r="W1089" s="2" t="s">
        <v>116</v>
      </c>
      <c r="X1089" s="2" t="s">
        <v>116</v>
      </c>
      <c r="Y1089" s="2">
        <v>2</v>
      </c>
      <c r="Z1089" s="2" t="s">
        <v>116</v>
      </c>
      <c r="AA1089" s="2" t="s">
        <v>116</v>
      </c>
      <c r="AB1089" s="2">
        <v>1</v>
      </c>
      <c r="AC1089" s="2" t="s">
        <v>116</v>
      </c>
      <c r="AD1089" s="2" t="s">
        <v>116</v>
      </c>
      <c r="AE1089" s="2" t="s">
        <v>116</v>
      </c>
      <c r="AF1089" s="2" t="s">
        <v>116</v>
      </c>
      <c r="AG1089" s="2">
        <v>1</v>
      </c>
      <c r="AH1089" s="2">
        <v>1</v>
      </c>
      <c r="AI1089" s="2" t="s">
        <v>116</v>
      </c>
      <c r="AJ1089" s="2" t="s">
        <v>116</v>
      </c>
      <c r="AK1089" s="2">
        <v>4</v>
      </c>
      <c r="AL1089" s="2" t="s">
        <v>116</v>
      </c>
      <c r="AM1089" s="2" t="s">
        <v>116</v>
      </c>
      <c r="AN1089" s="2">
        <v>3</v>
      </c>
      <c r="AO1089" s="2" t="s">
        <v>116</v>
      </c>
      <c r="AP1089" s="2" t="s">
        <v>116</v>
      </c>
      <c r="AQ1089" s="2" t="s">
        <v>116</v>
      </c>
      <c r="AR1089" s="2" t="s">
        <v>116</v>
      </c>
      <c r="AS1089" s="2" t="s">
        <v>116</v>
      </c>
      <c r="AT1089" s="2" t="s">
        <v>116</v>
      </c>
      <c r="AU1089" s="2" t="s">
        <v>116</v>
      </c>
      <c r="AV1089" s="2" t="s">
        <v>116</v>
      </c>
      <c r="AW1089" s="2">
        <v>3</v>
      </c>
      <c r="AX1089" s="2" t="s">
        <v>116</v>
      </c>
      <c r="AY1089" s="2" t="s">
        <v>116</v>
      </c>
      <c r="AZ1089" s="2">
        <v>1</v>
      </c>
      <c r="BA1089" s="2">
        <v>3</v>
      </c>
      <c r="BB1089" s="2" t="s">
        <v>116</v>
      </c>
      <c r="BC1089" s="2">
        <v>10</v>
      </c>
      <c r="BD1089" s="2" t="s">
        <v>116</v>
      </c>
      <c r="BE1089" s="2" t="s">
        <v>116</v>
      </c>
      <c r="BF1089" s="2" t="s">
        <v>116</v>
      </c>
      <c r="BG1089" s="2" t="s">
        <v>116</v>
      </c>
      <c r="BH1089" s="2" t="s">
        <v>116</v>
      </c>
      <c r="BI1089" s="2">
        <v>2</v>
      </c>
      <c r="BJ1089" s="2" t="s">
        <v>116</v>
      </c>
      <c r="BK1089" s="2" t="s">
        <v>116</v>
      </c>
      <c r="BL1089" s="2" t="s">
        <v>116</v>
      </c>
      <c r="BM1089" s="2" t="s">
        <v>116</v>
      </c>
      <c r="BN1089" s="2" t="s">
        <v>116</v>
      </c>
      <c r="BO1089" s="2" t="s">
        <v>116</v>
      </c>
      <c r="BP1089" s="2">
        <v>1</v>
      </c>
      <c r="BQ1089" s="2" t="s">
        <v>116</v>
      </c>
      <c r="BR1089" s="2" t="s">
        <v>116</v>
      </c>
      <c r="BS1089" s="2" t="s">
        <v>116</v>
      </c>
      <c r="BT1089" s="2">
        <v>10</v>
      </c>
      <c r="BU1089" s="2" t="s">
        <v>116</v>
      </c>
      <c r="BV1089" s="2" t="s">
        <v>116</v>
      </c>
      <c r="BW1089" s="2" t="s">
        <v>116</v>
      </c>
      <c r="BX1089" s="2">
        <v>5</v>
      </c>
      <c r="BY1089" s="2" t="s">
        <v>116</v>
      </c>
      <c r="BZ1089" s="2" t="s">
        <v>116</v>
      </c>
      <c r="CA1089" s="2">
        <v>2</v>
      </c>
      <c r="CB1089" s="2" t="s">
        <v>116</v>
      </c>
      <c r="CC1089" s="2" t="s">
        <v>116</v>
      </c>
      <c r="CD1089" s="2" t="s">
        <v>116</v>
      </c>
      <c r="CE1089" s="2">
        <v>2</v>
      </c>
      <c r="CF1089" s="2" t="s">
        <v>116</v>
      </c>
      <c r="CG1089" s="2" t="s">
        <v>116</v>
      </c>
      <c r="CH1089" s="2" t="s">
        <v>116</v>
      </c>
      <c r="CI1089" s="2" t="s">
        <v>116</v>
      </c>
      <c r="CJ1089" s="2" t="s">
        <v>116</v>
      </c>
      <c r="CK1089" s="2" t="s">
        <v>116</v>
      </c>
      <c r="CL1089" s="2" t="s">
        <v>116</v>
      </c>
      <c r="CM1089" s="2">
        <v>23</v>
      </c>
      <c r="CN1089" s="2" t="s">
        <v>116</v>
      </c>
      <c r="CO1089" s="2" t="s">
        <v>116</v>
      </c>
      <c r="CP1089" s="2" t="s">
        <v>116</v>
      </c>
      <c r="CQ1089" s="2" t="s">
        <v>116</v>
      </c>
      <c r="CR1089" s="2" t="s">
        <v>116</v>
      </c>
      <c r="CS1089" s="2">
        <v>3</v>
      </c>
      <c r="CT1089" s="2" t="s">
        <v>116</v>
      </c>
      <c r="CU1089" s="2" t="s">
        <v>116</v>
      </c>
      <c r="CV1089" s="2" t="s">
        <v>116</v>
      </c>
      <c r="CW1089" s="2" t="s">
        <v>116</v>
      </c>
      <c r="CX1089" s="2" t="s">
        <v>116</v>
      </c>
      <c r="CY1089" s="2" t="s">
        <v>116</v>
      </c>
      <c r="CZ1089" s="2" t="s">
        <v>116</v>
      </c>
      <c r="DA1089" s="2">
        <v>3</v>
      </c>
      <c r="DB1089" s="2" t="s">
        <v>116</v>
      </c>
      <c r="DC1089" s="2">
        <v>21</v>
      </c>
      <c r="DD1089" s="2" t="s">
        <v>116</v>
      </c>
      <c r="DE1089" s="2">
        <v>13</v>
      </c>
      <c r="DF1089" s="2" t="s">
        <v>116</v>
      </c>
      <c r="DG1089" s="2" t="s">
        <v>116</v>
      </c>
      <c r="DH1089" s="2">
        <v>4</v>
      </c>
      <c r="DI1089" s="2" t="s">
        <v>116</v>
      </c>
      <c r="DJ1089" s="2" t="s">
        <v>116</v>
      </c>
      <c r="DK1089" s="2" t="s">
        <v>116</v>
      </c>
      <c r="DL1089" s="2">
        <v>6</v>
      </c>
      <c r="DM1089" s="2" t="s">
        <v>116</v>
      </c>
      <c r="DN1089" s="2">
        <v>16</v>
      </c>
      <c r="DO1089" s="2" t="s">
        <v>116</v>
      </c>
      <c r="DP1089" s="2" t="s">
        <v>116</v>
      </c>
      <c r="DQ1089" s="2">
        <v>43</v>
      </c>
      <c r="DR1089" s="2" t="s">
        <v>116</v>
      </c>
      <c r="DS1089" s="2" t="s">
        <v>116</v>
      </c>
      <c r="DT1089" s="2" t="s">
        <v>116</v>
      </c>
      <c r="DU1089" s="2" t="s">
        <v>116</v>
      </c>
      <c r="DV1089" s="2" t="s">
        <v>116</v>
      </c>
      <c r="DW1089" s="2" t="s">
        <v>116</v>
      </c>
      <c r="DX1089" s="2" t="s">
        <v>116</v>
      </c>
      <c r="DY1089" s="2" t="s">
        <v>116</v>
      </c>
      <c r="DZ1089" s="2" t="s">
        <v>116</v>
      </c>
      <c r="EA1089" s="2" t="s">
        <v>116</v>
      </c>
      <c r="EB1089" s="2">
        <v>17</v>
      </c>
      <c r="EC1089" s="2">
        <v>1</v>
      </c>
      <c r="ED1089" s="2" t="s">
        <v>116</v>
      </c>
      <c r="EE1089" s="2">
        <v>25</v>
      </c>
      <c r="EF1089" s="2" t="s">
        <v>116</v>
      </c>
      <c r="EG1089" s="2" t="s">
        <v>116</v>
      </c>
      <c r="EH1089" s="2" t="s">
        <v>116</v>
      </c>
      <c r="EI1089" s="2">
        <v>6</v>
      </c>
      <c r="EJ1089" s="2" t="s">
        <v>116</v>
      </c>
      <c r="EK1089" s="2">
        <v>10</v>
      </c>
      <c r="EL1089" s="2" t="s">
        <v>116</v>
      </c>
      <c r="EM1089" s="2" t="s">
        <v>116</v>
      </c>
      <c r="EN1089" s="2">
        <v>4</v>
      </c>
      <c r="EO1089" s="2" t="s">
        <v>116</v>
      </c>
      <c r="EP1089" s="2" t="s">
        <v>116</v>
      </c>
      <c r="EQ1089" s="2" t="s">
        <v>116</v>
      </c>
      <c r="ER1089" s="2" t="s">
        <v>116</v>
      </c>
      <c r="ES1089" s="2" t="s">
        <v>116</v>
      </c>
      <c r="ET1089" s="2">
        <v>52</v>
      </c>
      <c r="EU1089" s="2" t="s">
        <v>116</v>
      </c>
      <c r="EV1089" s="2" t="s">
        <v>116</v>
      </c>
      <c r="EW1089" s="2">
        <v>4</v>
      </c>
      <c r="EX1089" s="2" t="s">
        <v>116</v>
      </c>
      <c r="EY1089" s="2" t="s">
        <v>116</v>
      </c>
      <c r="EZ1089" s="2">
        <v>1</v>
      </c>
      <c r="FA1089" s="2" t="s">
        <v>116</v>
      </c>
      <c r="FB1089" s="2">
        <v>1</v>
      </c>
      <c r="FC1089" s="2">
        <v>43</v>
      </c>
      <c r="FD1089" s="2" t="s">
        <v>116</v>
      </c>
      <c r="FE1089" s="2" t="s">
        <v>116</v>
      </c>
      <c r="FF1089" s="2" t="s">
        <v>116</v>
      </c>
      <c r="FG1089" s="2">
        <v>17</v>
      </c>
      <c r="FH1089" s="2">
        <v>1</v>
      </c>
      <c r="FI1089" s="2" t="s">
        <v>116</v>
      </c>
      <c r="FJ1089" s="2" t="s">
        <v>116</v>
      </c>
      <c r="FK1089" s="2">
        <v>2</v>
      </c>
      <c r="FL1089" s="2" t="s">
        <v>116</v>
      </c>
      <c r="FM1089" s="2" t="s">
        <v>116</v>
      </c>
      <c r="FN1089" s="2">
        <v>31</v>
      </c>
      <c r="FO1089" s="2" t="s">
        <v>116</v>
      </c>
      <c r="FP1089" s="2" t="s">
        <v>116</v>
      </c>
      <c r="FQ1089" s="2">
        <v>51</v>
      </c>
      <c r="FR1089" s="2" t="s">
        <v>116</v>
      </c>
      <c r="FS1089" s="2" t="s">
        <v>116</v>
      </c>
      <c r="FT1089" s="2" t="s">
        <v>116</v>
      </c>
      <c r="FU1089" s="2" t="s">
        <v>116</v>
      </c>
      <c r="FV1089" s="2" t="s">
        <v>116</v>
      </c>
      <c r="FW1089" s="2" t="s">
        <v>116</v>
      </c>
      <c r="FX1089" s="2">
        <v>8</v>
      </c>
      <c r="FY1089" s="2">
        <v>36</v>
      </c>
      <c r="FZ1089" s="2" t="s">
        <v>116</v>
      </c>
      <c r="GA1089" s="2" t="s">
        <v>116</v>
      </c>
      <c r="GB1089" s="2">
        <v>4</v>
      </c>
      <c r="GC1089" s="2" t="s">
        <v>116</v>
      </c>
      <c r="GD1089" s="2">
        <v>1</v>
      </c>
      <c r="GE1089" s="2">
        <v>2</v>
      </c>
      <c r="GF1089" s="2" t="s">
        <v>116</v>
      </c>
      <c r="GG1089" s="2" t="s">
        <v>116</v>
      </c>
      <c r="GH1089" s="2">
        <v>1</v>
      </c>
      <c r="GI1089" s="2" t="s">
        <v>116</v>
      </c>
      <c r="GJ1089" s="2">
        <v>82</v>
      </c>
      <c r="GK1089" s="2" t="s">
        <v>116</v>
      </c>
      <c r="GL1089" s="2" t="s">
        <v>116</v>
      </c>
      <c r="GM1089" s="2" t="s">
        <v>116</v>
      </c>
      <c r="GN1089" s="2" t="s">
        <v>116</v>
      </c>
      <c r="GO1089" s="2">
        <v>1</v>
      </c>
      <c r="GP1089" s="2" t="s">
        <v>116</v>
      </c>
      <c r="GQ1089" s="2">
        <v>29</v>
      </c>
      <c r="GR1089" s="2" t="s">
        <v>116</v>
      </c>
      <c r="GS1089" s="2">
        <v>1</v>
      </c>
      <c r="GT1089" s="2">
        <v>1</v>
      </c>
      <c r="GU1089" s="2">
        <v>2</v>
      </c>
      <c r="GV1089" s="2" t="s">
        <v>116</v>
      </c>
      <c r="GW1089" s="2">
        <v>1</v>
      </c>
      <c r="GX1089" s="2">
        <v>26</v>
      </c>
      <c r="GY1089" s="2" t="s">
        <v>116</v>
      </c>
      <c r="GZ1089" s="2">
        <v>33</v>
      </c>
      <c r="HA1089" s="2" t="s">
        <v>116</v>
      </c>
      <c r="HB1089" s="2" t="s">
        <v>116</v>
      </c>
      <c r="HC1089" s="2" t="s">
        <v>116</v>
      </c>
      <c r="HD1089" s="2" t="s">
        <v>116</v>
      </c>
      <c r="HE1089" s="2">
        <v>2</v>
      </c>
      <c r="HF1089" s="2">
        <v>22</v>
      </c>
      <c r="HG1089" s="2" t="s">
        <v>116</v>
      </c>
      <c r="HH1089" s="2" t="s">
        <v>116</v>
      </c>
      <c r="HI1089" s="2">
        <v>1</v>
      </c>
      <c r="HJ1089" s="2" t="s">
        <v>116</v>
      </c>
      <c r="HK1089" s="2" t="s">
        <v>116</v>
      </c>
      <c r="HL1089" s="2" t="s">
        <v>116</v>
      </c>
      <c r="HM1089" s="2">
        <v>37</v>
      </c>
      <c r="HN1089" s="2">
        <v>1</v>
      </c>
      <c r="HO1089" s="2" t="s">
        <v>116</v>
      </c>
      <c r="HP1089" s="2" t="s">
        <v>116</v>
      </c>
      <c r="HQ1089" s="2" t="s">
        <v>116</v>
      </c>
      <c r="HR1089" s="2" t="s">
        <v>116</v>
      </c>
      <c r="HS1089" s="2">
        <v>11</v>
      </c>
      <c r="HT1089" s="2" t="s">
        <v>116</v>
      </c>
      <c r="HU1089" s="2" t="s">
        <v>116</v>
      </c>
      <c r="HV1089" s="2" t="s">
        <v>116</v>
      </c>
      <c r="HW1089" s="2" t="s">
        <v>116</v>
      </c>
      <c r="HX1089" s="2" t="s">
        <v>116</v>
      </c>
      <c r="HY1089" s="2" t="s">
        <v>116</v>
      </c>
      <c r="HZ1089" s="2">
        <v>11</v>
      </c>
      <c r="IA1089" s="2" t="s">
        <v>116</v>
      </c>
      <c r="IB1089" s="2" t="s">
        <v>116</v>
      </c>
      <c r="IC1089" s="2">
        <v>13</v>
      </c>
      <c r="ID1089" s="2" t="s">
        <v>116</v>
      </c>
      <c r="IE1089" s="2" t="s">
        <v>116</v>
      </c>
      <c r="IF1089" s="2" t="s">
        <v>116</v>
      </c>
      <c r="IG1089" s="2" t="s">
        <v>116</v>
      </c>
      <c r="IH1089" s="2">
        <v>6</v>
      </c>
      <c r="II1089" s="2" t="s">
        <v>116</v>
      </c>
      <c r="IJ1089" s="2" t="s">
        <v>116</v>
      </c>
      <c r="IK1089" s="2" t="s">
        <v>116</v>
      </c>
      <c r="IL1089" s="2" t="s">
        <v>116</v>
      </c>
      <c r="IM1089" s="2" t="s">
        <v>116</v>
      </c>
      <c r="IN1089" s="2" t="s">
        <v>116</v>
      </c>
      <c r="IO1089" s="2" t="s">
        <v>116</v>
      </c>
      <c r="IP1089" s="2">
        <v>11</v>
      </c>
      <c r="IQ1089" s="2" t="s">
        <v>116</v>
      </c>
      <c r="IR1089" s="2" t="s">
        <v>116</v>
      </c>
      <c r="IS1089" s="2" t="s">
        <v>116</v>
      </c>
      <c r="IT1089" s="2" t="s">
        <v>116</v>
      </c>
      <c r="IU1089" s="2">
        <v>3</v>
      </c>
      <c r="IV1089" s="2" t="s">
        <v>116</v>
      </c>
      <c r="IW1089" s="2" t="s">
        <v>116</v>
      </c>
      <c r="IX1089" s="2" t="s">
        <v>116</v>
      </c>
      <c r="IY1089" s="2" t="s">
        <v>116</v>
      </c>
      <c r="IZ1089" s="2" t="s">
        <v>116</v>
      </c>
      <c r="JA1089" s="2">
        <v>9</v>
      </c>
      <c r="JB1089" s="2" t="s">
        <v>116</v>
      </c>
      <c r="JC1089" s="2">
        <v>7</v>
      </c>
      <c r="JD1089" s="2" t="s">
        <v>116</v>
      </c>
      <c r="JE1089" s="2" t="s">
        <v>116</v>
      </c>
      <c r="JF1089" s="2" t="s">
        <v>116</v>
      </c>
      <c r="JG1089" s="2">
        <v>3</v>
      </c>
      <c r="JH1089" s="2" t="s">
        <v>116</v>
      </c>
      <c r="JI1089" s="2" t="s">
        <v>116</v>
      </c>
      <c r="JJ1089" s="2" t="s">
        <v>116</v>
      </c>
      <c r="JK1089" s="2">
        <v>1</v>
      </c>
      <c r="JL1089" s="2" t="s">
        <v>116</v>
      </c>
      <c r="JM1089" s="2">
        <v>6</v>
      </c>
      <c r="JN1089" s="2" t="s">
        <v>116</v>
      </c>
      <c r="JO1089" s="2" t="s">
        <v>116</v>
      </c>
      <c r="JP1089" s="2" t="s">
        <v>116</v>
      </c>
      <c r="JQ1089" s="2" t="s">
        <v>116</v>
      </c>
      <c r="JR1089" s="2">
        <v>5</v>
      </c>
      <c r="JS1089" s="2" t="s">
        <v>116</v>
      </c>
      <c r="JT1089" s="2">
        <v>1</v>
      </c>
      <c r="JU1089" s="2" t="s">
        <v>116</v>
      </c>
      <c r="JV1089" s="2">
        <v>1</v>
      </c>
      <c r="JW1089" s="2">
        <v>7</v>
      </c>
      <c r="JX1089" s="2" t="s">
        <v>116</v>
      </c>
      <c r="JY1089" s="2">
        <v>3</v>
      </c>
      <c r="JZ1089" s="2" t="s">
        <v>116</v>
      </c>
      <c r="KA1089" s="2" t="s">
        <v>116</v>
      </c>
      <c r="KB1089" s="2" t="s">
        <v>116</v>
      </c>
      <c r="KC1089" s="2" t="s">
        <v>116</v>
      </c>
      <c r="KD1089" s="2" t="s">
        <v>116</v>
      </c>
      <c r="KE1089" s="2" t="s">
        <v>116</v>
      </c>
      <c r="KF1089" s="2" t="s">
        <v>116</v>
      </c>
      <c r="KG1089" s="2" t="s">
        <v>116</v>
      </c>
      <c r="KH1089" s="2">
        <v>7</v>
      </c>
      <c r="KI1089" s="2" t="s">
        <v>116</v>
      </c>
      <c r="KJ1089" s="2" t="s">
        <v>116</v>
      </c>
      <c r="KK1089" s="2" t="s">
        <v>116</v>
      </c>
      <c r="KL1089" s="2" t="s">
        <v>116</v>
      </c>
      <c r="KM1089" s="2" t="s">
        <v>116</v>
      </c>
      <c r="KN1089" s="2" t="s">
        <v>116</v>
      </c>
      <c r="KO1089" s="2" t="s">
        <v>116</v>
      </c>
      <c r="KP1089" s="2" t="s">
        <v>116</v>
      </c>
      <c r="KQ1089" s="2">
        <v>7</v>
      </c>
      <c r="KR1089" s="2" t="s">
        <v>116</v>
      </c>
      <c r="KS1089" s="2">
        <v>4</v>
      </c>
      <c r="KT1089" s="2" t="s">
        <v>116</v>
      </c>
      <c r="KU1089" s="2" t="s">
        <v>116</v>
      </c>
      <c r="KV1089" s="2" t="s">
        <v>116</v>
      </c>
      <c r="KW1089" s="2" t="s">
        <v>116</v>
      </c>
      <c r="KX1089" s="2" t="s">
        <v>116</v>
      </c>
      <c r="KY1089" s="2">
        <v>3</v>
      </c>
      <c r="KZ1089" s="2" t="s">
        <v>116</v>
      </c>
      <c r="LA1089" s="2" t="s">
        <v>116</v>
      </c>
      <c r="LB1089" s="2" t="s">
        <v>116</v>
      </c>
      <c r="LC1089" s="2" t="s">
        <v>116</v>
      </c>
      <c r="LD1089" s="2" t="s">
        <v>116</v>
      </c>
      <c r="LE1089" s="2">
        <v>1</v>
      </c>
      <c r="LF1089" s="2" t="s">
        <v>116</v>
      </c>
      <c r="LG1089" s="2">
        <v>5</v>
      </c>
      <c r="LH1089" s="2" t="s">
        <v>116</v>
      </c>
      <c r="LI1089" s="2" t="s">
        <v>116</v>
      </c>
      <c r="LJ1089" s="2" t="s">
        <v>116</v>
      </c>
      <c r="LK1089" s="2" t="s">
        <v>116</v>
      </c>
      <c r="LL1089" s="2" t="s">
        <v>116</v>
      </c>
      <c r="LM1089" s="2">
        <v>1</v>
      </c>
      <c r="LN1089" s="2" t="s">
        <v>116</v>
      </c>
      <c r="LO1089" s="2" t="s">
        <v>116</v>
      </c>
      <c r="LP1089" s="2" t="s">
        <v>116</v>
      </c>
      <c r="LQ1089" s="2" t="s">
        <v>116</v>
      </c>
      <c r="LR1089" s="2" t="s">
        <v>116</v>
      </c>
      <c r="LS1089" s="2" t="s">
        <v>116</v>
      </c>
      <c r="LT1089" s="2" t="s">
        <v>116</v>
      </c>
      <c r="LU1089" s="2">
        <v>4</v>
      </c>
      <c r="LV1089" s="2" t="s">
        <v>116</v>
      </c>
      <c r="LW1089" s="2" t="s">
        <v>116</v>
      </c>
      <c r="LX1089" s="2" t="s">
        <v>116</v>
      </c>
      <c r="LY1089" s="2" t="s">
        <v>116</v>
      </c>
      <c r="LZ1089" s="2" t="s">
        <v>116</v>
      </c>
      <c r="MA1089" s="2" t="s">
        <v>116</v>
      </c>
      <c r="MB1089" s="2">
        <v>1</v>
      </c>
      <c r="MC1089" s="2" t="s">
        <v>116</v>
      </c>
      <c r="MD1089" s="2" t="s">
        <v>116</v>
      </c>
      <c r="ME1089" s="2" t="s">
        <v>116</v>
      </c>
      <c r="MF1089" s="2" t="s">
        <v>116</v>
      </c>
      <c r="MG1089" s="2" t="s">
        <v>116</v>
      </c>
      <c r="MH1089" s="2">
        <v>2</v>
      </c>
      <c r="MI1089" s="2">
        <v>2</v>
      </c>
      <c r="MJ1089" s="2" t="s">
        <v>116</v>
      </c>
      <c r="MK1089" s="2" t="s">
        <v>116</v>
      </c>
      <c r="ML1089" s="2" t="s">
        <v>116</v>
      </c>
      <c r="MM1089" s="2" t="s">
        <v>116</v>
      </c>
      <c r="MN1089" s="2" t="s">
        <v>116</v>
      </c>
      <c r="MO1089" s="2" t="s">
        <v>116</v>
      </c>
      <c r="MP1089" s="2" t="s">
        <v>116</v>
      </c>
      <c r="MQ1089" s="2" t="s">
        <v>116</v>
      </c>
      <c r="MR1089" s="2" t="s">
        <v>116</v>
      </c>
      <c r="MS1089" s="2" t="s">
        <v>116</v>
      </c>
      <c r="MT1089" s="2" t="s">
        <v>116</v>
      </c>
      <c r="MU1089" s="2" t="s">
        <v>116</v>
      </c>
      <c r="MV1089" s="2" t="s">
        <v>116</v>
      </c>
      <c r="MW1089" s="2" t="s">
        <v>116</v>
      </c>
      <c r="MX1089" s="2" t="s">
        <v>116</v>
      </c>
      <c r="MY1089" s="2" t="s">
        <v>116</v>
      </c>
      <c r="MZ1089" s="2" t="s">
        <v>116</v>
      </c>
      <c r="NA1089" s="2" t="s">
        <v>116</v>
      </c>
      <c r="NB1089" s="2" t="s">
        <v>116</v>
      </c>
      <c r="NC1089" s="2" t="s">
        <v>116</v>
      </c>
      <c r="ND1089" s="2" t="s">
        <v>116</v>
      </c>
      <c r="NE1089" s="2" t="s">
        <v>116</v>
      </c>
      <c r="NF1089" s="2" t="s">
        <v>116</v>
      </c>
      <c r="NG1089" s="2" t="s">
        <v>116</v>
      </c>
      <c r="NH1089" s="2" t="s">
        <v>116</v>
      </c>
      <c r="NI1089" s="2" t="s">
        <v>116</v>
      </c>
      <c r="NJ1089" s="2" t="s">
        <v>116</v>
      </c>
      <c r="NK1089" s="2" t="s">
        <v>116</v>
      </c>
      <c r="NL1089" s="2" t="s">
        <v>116</v>
      </c>
      <c r="NM1089" s="2" t="s">
        <v>116</v>
      </c>
      <c r="NN1089" s="2">
        <v>1</v>
      </c>
      <c r="NO1089" s="2" t="s">
        <v>116</v>
      </c>
      <c r="NP1089" s="2" t="s">
        <v>116</v>
      </c>
      <c r="NQ1089" s="2" t="s">
        <v>116</v>
      </c>
      <c r="NR1089" s="2" t="s">
        <v>116</v>
      </c>
      <c r="NS1089" s="2" t="s">
        <v>116</v>
      </c>
      <c r="NT1089" s="2" t="s">
        <v>116</v>
      </c>
      <c r="NU1089" s="2" t="s">
        <v>116</v>
      </c>
      <c r="NV1089" s="2" t="s">
        <v>116</v>
      </c>
      <c r="NW1089" s="2" t="s">
        <v>116</v>
      </c>
      <c r="NX1089" s="2" t="s">
        <v>116</v>
      </c>
      <c r="NY1089" s="2" t="s">
        <v>116</v>
      </c>
      <c r="NZ1089" s="2" t="s">
        <v>116</v>
      </c>
      <c r="OA1089" s="2" t="s">
        <v>116</v>
      </c>
      <c r="OB1089" s="2">
        <v>1</v>
      </c>
      <c r="OC1089" s="2" t="s">
        <v>116</v>
      </c>
      <c r="OD1089" s="2" t="s">
        <v>116</v>
      </c>
      <c r="OE1089" s="2" t="s">
        <v>116</v>
      </c>
      <c r="OF1089" s="2" t="s">
        <v>116</v>
      </c>
      <c r="OG1089" s="2" t="s">
        <v>116</v>
      </c>
      <c r="OH1089" s="2" t="s">
        <v>116</v>
      </c>
      <c r="OI1089" s="2" t="s">
        <v>116</v>
      </c>
      <c r="OJ1089" s="2" t="s">
        <v>116</v>
      </c>
      <c r="OK1089" s="2" t="s">
        <v>116</v>
      </c>
      <c r="OL1089" s="2" t="s">
        <v>116</v>
      </c>
      <c r="OM1089" s="2" t="s">
        <v>116</v>
      </c>
      <c r="ON1089" s="2" t="s">
        <v>116</v>
      </c>
      <c r="OO1089" s="2" t="s">
        <v>116</v>
      </c>
      <c r="OP1089" s="2" t="s">
        <v>116</v>
      </c>
      <c r="OQ1089" s="2" t="s">
        <v>116</v>
      </c>
      <c r="OR1089" s="2" t="s">
        <v>116</v>
      </c>
      <c r="OS1089" s="2" t="s">
        <v>116</v>
      </c>
      <c r="OT1089" s="2" t="s">
        <v>116</v>
      </c>
      <c r="OU1089" s="2" t="s">
        <v>116</v>
      </c>
      <c r="OV1089" s="2" t="s">
        <v>116</v>
      </c>
      <c r="OW1089" s="2" t="s">
        <v>116</v>
      </c>
      <c r="OX1089" s="2" t="s">
        <v>116</v>
      </c>
      <c r="OY1089" s="2" t="s">
        <v>116</v>
      </c>
      <c r="OZ1089" s="2" t="s">
        <v>116</v>
      </c>
      <c r="PA1089" s="2" t="s">
        <v>116</v>
      </c>
      <c r="PB1089" s="2" t="s">
        <v>116</v>
      </c>
      <c r="PC1089" s="2" t="s">
        <v>116</v>
      </c>
      <c r="PD1089" s="2" t="s">
        <v>116</v>
      </c>
      <c r="PE1089" s="2" t="s">
        <v>116</v>
      </c>
      <c r="PF1089" s="2">
        <v>1</v>
      </c>
      <c r="PG1089" s="2" t="s">
        <v>116</v>
      </c>
      <c r="PH1089" s="2" t="s">
        <v>116</v>
      </c>
      <c r="PI1089" s="2" t="s">
        <v>116</v>
      </c>
      <c r="PJ1089" s="2" t="s">
        <v>116</v>
      </c>
      <c r="PK1089" s="2" t="s">
        <v>116</v>
      </c>
      <c r="PL1089" s="2" t="s">
        <v>116</v>
      </c>
      <c r="PM1089" s="2" t="s">
        <v>116</v>
      </c>
      <c r="PN1089" s="2" t="s">
        <v>116</v>
      </c>
      <c r="PO1089" s="2" t="s">
        <v>116</v>
      </c>
      <c r="PP1089" s="2" t="s">
        <v>116</v>
      </c>
      <c r="PQ1089" s="2" t="s">
        <v>116</v>
      </c>
      <c r="PR1089" s="2" t="s">
        <v>116</v>
      </c>
      <c r="PS1089" s="2" t="s">
        <v>116</v>
      </c>
      <c r="PT1089" s="2" t="s">
        <v>116</v>
      </c>
      <c r="PU1089" s="2" t="s">
        <v>116</v>
      </c>
      <c r="PV1089" s="2" t="s">
        <v>116</v>
      </c>
      <c r="PW1089" s="2" t="s">
        <v>116</v>
      </c>
      <c r="PX1089" s="2" t="s">
        <v>116</v>
      </c>
      <c r="PY1089" s="2" t="s">
        <v>116</v>
      </c>
      <c r="PZ1089" s="2" t="s">
        <v>116</v>
      </c>
      <c r="QA1089" s="2" t="s">
        <v>116</v>
      </c>
      <c r="QB1089" s="2" t="s">
        <v>116</v>
      </c>
      <c r="QC1089" s="2" t="s">
        <v>116</v>
      </c>
      <c r="QD1089" s="2" t="s">
        <v>116</v>
      </c>
      <c r="QE1089" s="2" t="s">
        <v>116</v>
      </c>
      <c r="QF1089" s="2" t="s">
        <v>116</v>
      </c>
      <c r="QG1089" s="2" t="s">
        <v>116</v>
      </c>
      <c r="QH1089" s="2" t="s">
        <v>116</v>
      </c>
      <c r="QI1089" s="2" t="s">
        <v>116</v>
      </c>
      <c r="QJ1089" s="2" t="s">
        <v>116</v>
      </c>
    </row>
    <row r="1090" spans="14:452" x14ac:dyDescent="0.2">
      <c r="N1090" s="2" t="s">
        <v>116</v>
      </c>
      <c r="O1090" s="2" t="s">
        <v>116</v>
      </c>
      <c r="P1090" s="2" t="s">
        <v>116</v>
      </c>
      <c r="Q1090" s="2" t="s">
        <v>116</v>
      </c>
      <c r="R1090" s="2" t="s">
        <v>116</v>
      </c>
      <c r="S1090" s="2" t="s">
        <v>116</v>
      </c>
      <c r="T1090" s="2" t="s">
        <v>116</v>
      </c>
      <c r="U1090" s="2">
        <v>9</v>
      </c>
      <c r="V1090" s="2">
        <v>3</v>
      </c>
      <c r="W1090" s="2" t="s">
        <v>116</v>
      </c>
      <c r="X1090" s="2" t="s">
        <v>116</v>
      </c>
      <c r="Y1090" s="2" t="s">
        <v>116</v>
      </c>
      <c r="Z1090" s="2" t="s">
        <v>116</v>
      </c>
      <c r="AA1090" s="2" t="s">
        <v>116</v>
      </c>
      <c r="AB1090" s="2" t="s">
        <v>116</v>
      </c>
      <c r="AC1090" s="2">
        <v>1</v>
      </c>
      <c r="AD1090" s="2" t="s">
        <v>116</v>
      </c>
      <c r="AE1090" s="2" t="s">
        <v>116</v>
      </c>
      <c r="AF1090" s="2">
        <v>2</v>
      </c>
      <c r="AG1090" s="2" t="s">
        <v>116</v>
      </c>
      <c r="AH1090" s="2" t="s">
        <v>116</v>
      </c>
      <c r="AI1090" s="2" t="s">
        <v>116</v>
      </c>
      <c r="AJ1090" s="2">
        <v>4</v>
      </c>
      <c r="AK1090" s="2">
        <v>26</v>
      </c>
      <c r="AL1090" s="2">
        <v>1</v>
      </c>
      <c r="AM1090" s="2" t="s">
        <v>116</v>
      </c>
      <c r="AN1090" s="2">
        <v>1</v>
      </c>
      <c r="AO1090" s="2" t="s">
        <v>116</v>
      </c>
      <c r="AP1090" s="2">
        <v>1</v>
      </c>
      <c r="AQ1090" s="2">
        <v>1</v>
      </c>
      <c r="AR1090" s="2" t="s">
        <v>116</v>
      </c>
      <c r="AS1090" s="2" t="s">
        <v>116</v>
      </c>
      <c r="AT1090" s="2" t="s">
        <v>116</v>
      </c>
      <c r="AU1090" s="2" t="s">
        <v>116</v>
      </c>
      <c r="AV1090" s="2">
        <v>3</v>
      </c>
      <c r="AW1090" s="2" t="s">
        <v>116</v>
      </c>
      <c r="AX1090" s="2" t="s">
        <v>116</v>
      </c>
      <c r="AY1090" s="2">
        <v>3</v>
      </c>
      <c r="AZ1090" s="2">
        <v>13</v>
      </c>
      <c r="BA1090" s="2" t="s">
        <v>116</v>
      </c>
      <c r="BB1090" s="2">
        <v>2</v>
      </c>
      <c r="BC1090" s="2">
        <v>33</v>
      </c>
      <c r="BD1090" s="2" t="s">
        <v>116</v>
      </c>
      <c r="BE1090" s="2">
        <v>2</v>
      </c>
      <c r="BF1090" s="2">
        <v>4</v>
      </c>
      <c r="BG1090" s="2" t="s">
        <v>116</v>
      </c>
      <c r="BH1090" s="2" t="s">
        <v>116</v>
      </c>
      <c r="BI1090" s="2">
        <v>2</v>
      </c>
      <c r="BJ1090" s="2" t="s">
        <v>116</v>
      </c>
      <c r="BK1090" s="2" t="s">
        <v>116</v>
      </c>
      <c r="BL1090" s="2">
        <v>4</v>
      </c>
      <c r="BM1090" s="2">
        <v>1</v>
      </c>
      <c r="BN1090" s="2" t="s">
        <v>116</v>
      </c>
      <c r="BO1090" s="2" t="s">
        <v>116</v>
      </c>
      <c r="BP1090" s="2">
        <v>8</v>
      </c>
      <c r="BQ1090" s="2" t="s">
        <v>116</v>
      </c>
      <c r="BR1090" s="2" t="s">
        <v>116</v>
      </c>
      <c r="BS1090" s="2" t="s">
        <v>116</v>
      </c>
      <c r="BT1090" s="2">
        <v>27</v>
      </c>
      <c r="BU1090" s="2">
        <v>1</v>
      </c>
      <c r="BV1090" s="2" t="s">
        <v>116</v>
      </c>
      <c r="BW1090" s="2" t="s">
        <v>116</v>
      </c>
      <c r="BX1090" s="2">
        <v>3</v>
      </c>
      <c r="BY1090" s="2" t="s">
        <v>116</v>
      </c>
      <c r="BZ1090" s="2" t="s">
        <v>116</v>
      </c>
      <c r="CA1090" s="2" t="s">
        <v>116</v>
      </c>
      <c r="CB1090" s="2">
        <v>1</v>
      </c>
      <c r="CC1090" s="2" t="s">
        <v>116</v>
      </c>
      <c r="CD1090" s="2" t="s">
        <v>116</v>
      </c>
      <c r="CE1090" s="2">
        <v>3</v>
      </c>
      <c r="CF1090" s="2" t="s">
        <v>116</v>
      </c>
      <c r="CG1090" s="2" t="s">
        <v>116</v>
      </c>
      <c r="CH1090" s="2">
        <v>2</v>
      </c>
      <c r="CI1090" s="2">
        <v>1</v>
      </c>
      <c r="CJ1090" s="2" t="s">
        <v>116</v>
      </c>
      <c r="CK1090" s="2" t="s">
        <v>116</v>
      </c>
      <c r="CL1090" s="2">
        <v>1</v>
      </c>
      <c r="CM1090" s="2">
        <v>86</v>
      </c>
      <c r="CN1090" s="2">
        <v>3</v>
      </c>
      <c r="CO1090" s="2" t="s">
        <v>116</v>
      </c>
      <c r="CP1090" s="2" t="s">
        <v>116</v>
      </c>
      <c r="CQ1090" s="2" t="s">
        <v>116</v>
      </c>
      <c r="CR1090" s="2" t="s">
        <v>116</v>
      </c>
      <c r="CS1090" s="2">
        <v>13</v>
      </c>
      <c r="CT1090" s="2" t="s">
        <v>116</v>
      </c>
      <c r="CU1090" s="2" t="s">
        <v>116</v>
      </c>
      <c r="CV1090" s="2" t="s">
        <v>116</v>
      </c>
      <c r="CW1090" s="2" t="s">
        <v>116</v>
      </c>
      <c r="CX1090" s="2">
        <v>2</v>
      </c>
      <c r="CY1090" s="2" t="s">
        <v>116</v>
      </c>
      <c r="CZ1090" s="2" t="s">
        <v>116</v>
      </c>
      <c r="DA1090" s="2">
        <v>2</v>
      </c>
      <c r="DB1090" s="2" t="s">
        <v>116</v>
      </c>
      <c r="DC1090" s="2">
        <v>53</v>
      </c>
      <c r="DD1090" s="2">
        <v>3</v>
      </c>
      <c r="DE1090" s="2">
        <v>6</v>
      </c>
      <c r="DF1090" s="2" t="s">
        <v>116</v>
      </c>
      <c r="DG1090" s="2" t="s">
        <v>116</v>
      </c>
      <c r="DH1090" s="2">
        <v>7</v>
      </c>
      <c r="DI1090" s="2" t="s">
        <v>116</v>
      </c>
      <c r="DJ1090" s="2">
        <v>1</v>
      </c>
      <c r="DK1090" s="2" t="s">
        <v>116</v>
      </c>
      <c r="DL1090" s="2">
        <v>2</v>
      </c>
      <c r="DM1090" s="2" t="s">
        <v>116</v>
      </c>
      <c r="DN1090" s="2">
        <v>35</v>
      </c>
      <c r="DO1090" s="2">
        <v>1</v>
      </c>
      <c r="DP1090" s="2">
        <v>5</v>
      </c>
      <c r="DQ1090" s="2">
        <v>50</v>
      </c>
      <c r="DR1090" s="2" t="s">
        <v>116</v>
      </c>
      <c r="DS1090" s="2" t="s">
        <v>116</v>
      </c>
      <c r="DT1090" s="2" t="s">
        <v>116</v>
      </c>
      <c r="DU1090" s="2" t="s">
        <v>116</v>
      </c>
      <c r="DV1090" s="2">
        <v>1</v>
      </c>
      <c r="DW1090" s="2" t="s">
        <v>116</v>
      </c>
      <c r="DX1090" s="2" t="s">
        <v>116</v>
      </c>
      <c r="DY1090" s="2" t="s">
        <v>116</v>
      </c>
      <c r="DZ1090" s="2" t="s">
        <v>116</v>
      </c>
      <c r="EA1090" s="2">
        <v>3</v>
      </c>
      <c r="EB1090" s="2">
        <v>5</v>
      </c>
      <c r="EC1090" s="2" t="s">
        <v>116</v>
      </c>
      <c r="ED1090" s="2" t="s">
        <v>116</v>
      </c>
      <c r="EE1090" s="2">
        <v>61</v>
      </c>
      <c r="EF1090" s="2" t="s">
        <v>116</v>
      </c>
      <c r="EG1090" s="2" t="s">
        <v>116</v>
      </c>
      <c r="EH1090" s="2">
        <v>1</v>
      </c>
      <c r="EI1090" s="2">
        <v>2</v>
      </c>
      <c r="EJ1090" s="2" t="s">
        <v>116</v>
      </c>
      <c r="EK1090" s="2">
        <v>3</v>
      </c>
      <c r="EL1090" s="2" t="s">
        <v>116</v>
      </c>
      <c r="EM1090" s="2" t="s">
        <v>116</v>
      </c>
      <c r="EN1090" s="2">
        <v>4</v>
      </c>
      <c r="EO1090" s="2">
        <v>1</v>
      </c>
      <c r="EP1090" s="2" t="s">
        <v>116</v>
      </c>
      <c r="EQ1090" s="2">
        <v>5</v>
      </c>
      <c r="ER1090" s="2" t="s">
        <v>116</v>
      </c>
      <c r="ES1090" s="2" t="s">
        <v>116</v>
      </c>
      <c r="ET1090" s="2">
        <v>103</v>
      </c>
      <c r="EU1090" s="2">
        <v>1</v>
      </c>
      <c r="EV1090" s="2" t="s">
        <v>116</v>
      </c>
      <c r="EW1090" s="2">
        <v>6</v>
      </c>
      <c r="EX1090" s="2">
        <v>5</v>
      </c>
      <c r="EY1090" s="2" t="s">
        <v>116</v>
      </c>
      <c r="EZ1090" s="2">
        <v>1</v>
      </c>
      <c r="FA1090" s="2" t="s">
        <v>116</v>
      </c>
      <c r="FB1090" s="2" t="s">
        <v>116</v>
      </c>
      <c r="FC1090" s="2">
        <v>56</v>
      </c>
      <c r="FD1090" s="2" t="s">
        <v>116</v>
      </c>
      <c r="FE1090" s="2" t="s">
        <v>116</v>
      </c>
      <c r="FF1090" s="2" t="s">
        <v>116</v>
      </c>
      <c r="FG1090" s="2">
        <v>3</v>
      </c>
      <c r="FH1090" s="2">
        <v>5</v>
      </c>
      <c r="FI1090" s="2" t="s">
        <v>116</v>
      </c>
      <c r="FJ1090" s="2" t="s">
        <v>116</v>
      </c>
      <c r="FK1090" s="2">
        <v>2</v>
      </c>
      <c r="FL1090" s="2" t="s">
        <v>116</v>
      </c>
      <c r="FM1090" s="2" t="s">
        <v>116</v>
      </c>
      <c r="FN1090" s="2">
        <v>28</v>
      </c>
      <c r="FO1090" s="2">
        <v>1</v>
      </c>
      <c r="FP1090" s="2">
        <v>4</v>
      </c>
      <c r="FQ1090" s="2">
        <v>31</v>
      </c>
      <c r="FR1090" s="2" t="s">
        <v>116</v>
      </c>
      <c r="FS1090" s="2" t="s">
        <v>116</v>
      </c>
      <c r="FT1090" s="2" t="s">
        <v>116</v>
      </c>
      <c r="FU1090" s="2" t="s">
        <v>116</v>
      </c>
      <c r="FV1090" s="2" t="s">
        <v>116</v>
      </c>
      <c r="FW1090" s="2" t="s">
        <v>116</v>
      </c>
      <c r="FX1090" s="2">
        <v>1</v>
      </c>
      <c r="FY1090" s="2">
        <v>32</v>
      </c>
      <c r="FZ1090" s="2" t="s">
        <v>116</v>
      </c>
      <c r="GA1090" s="2" t="s">
        <v>116</v>
      </c>
      <c r="GB1090" s="2">
        <v>1</v>
      </c>
      <c r="GC1090" s="2" t="s">
        <v>116</v>
      </c>
      <c r="GD1090" s="2">
        <v>1</v>
      </c>
      <c r="GE1090" s="2" t="s">
        <v>116</v>
      </c>
      <c r="GF1090" s="2" t="s">
        <v>116</v>
      </c>
      <c r="GG1090" s="2" t="s">
        <v>116</v>
      </c>
      <c r="GH1090" s="2">
        <v>7</v>
      </c>
      <c r="GI1090" s="2" t="s">
        <v>116</v>
      </c>
      <c r="GJ1090" s="2">
        <v>61</v>
      </c>
      <c r="GK1090" s="2" t="s">
        <v>116</v>
      </c>
      <c r="GL1090" s="2" t="s">
        <v>116</v>
      </c>
      <c r="GM1090" s="2">
        <v>1</v>
      </c>
      <c r="GN1090" s="2" t="s">
        <v>116</v>
      </c>
      <c r="GO1090" s="2">
        <v>2</v>
      </c>
      <c r="GP1090" s="2" t="s">
        <v>116</v>
      </c>
      <c r="GQ1090" s="2">
        <v>19</v>
      </c>
      <c r="GR1090" s="2" t="s">
        <v>116</v>
      </c>
      <c r="GS1090" s="2" t="s">
        <v>116</v>
      </c>
      <c r="GT1090" s="2">
        <v>1</v>
      </c>
      <c r="GU1090" s="2">
        <v>1</v>
      </c>
      <c r="GV1090" s="2" t="s">
        <v>116</v>
      </c>
      <c r="GW1090" s="2">
        <v>1</v>
      </c>
      <c r="GX1090" s="2">
        <v>22</v>
      </c>
      <c r="GY1090" s="2" t="s">
        <v>116</v>
      </c>
      <c r="GZ1090" s="2">
        <v>18</v>
      </c>
      <c r="HA1090" s="2" t="s">
        <v>116</v>
      </c>
      <c r="HB1090" s="2" t="s">
        <v>116</v>
      </c>
      <c r="HC1090" s="2">
        <v>1</v>
      </c>
      <c r="HD1090" s="2" t="s">
        <v>116</v>
      </c>
      <c r="HE1090" s="2">
        <v>1</v>
      </c>
      <c r="HF1090" s="2">
        <v>17</v>
      </c>
      <c r="HG1090" s="2" t="s">
        <v>116</v>
      </c>
      <c r="HH1090" s="2">
        <v>1</v>
      </c>
      <c r="HI1090" s="2" t="s">
        <v>116</v>
      </c>
      <c r="HJ1090" s="2" t="s">
        <v>116</v>
      </c>
      <c r="HK1090" s="2" t="s">
        <v>116</v>
      </c>
      <c r="HL1090" s="2">
        <v>1</v>
      </c>
      <c r="HM1090" s="2">
        <v>33</v>
      </c>
      <c r="HN1090" s="2" t="s">
        <v>116</v>
      </c>
      <c r="HO1090" s="2" t="s">
        <v>116</v>
      </c>
      <c r="HP1090" s="2" t="s">
        <v>116</v>
      </c>
      <c r="HQ1090" s="2">
        <v>1</v>
      </c>
      <c r="HR1090" s="2" t="s">
        <v>116</v>
      </c>
      <c r="HS1090" s="2">
        <v>12</v>
      </c>
      <c r="HT1090" s="2">
        <v>2</v>
      </c>
      <c r="HU1090" s="2" t="s">
        <v>116</v>
      </c>
      <c r="HV1090" s="2" t="s">
        <v>116</v>
      </c>
      <c r="HW1090" s="2" t="s">
        <v>116</v>
      </c>
      <c r="HX1090" s="2">
        <v>1</v>
      </c>
      <c r="HY1090" s="2" t="s">
        <v>116</v>
      </c>
      <c r="HZ1090" s="2">
        <v>20</v>
      </c>
      <c r="IA1090" s="2" t="s">
        <v>116</v>
      </c>
      <c r="IB1090" s="2">
        <v>2</v>
      </c>
      <c r="IC1090" s="2">
        <v>15</v>
      </c>
      <c r="ID1090" s="2" t="s">
        <v>116</v>
      </c>
      <c r="IE1090" s="2" t="s">
        <v>116</v>
      </c>
      <c r="IF1090" s="2" t="s">
        <v>116</v>
      </c>
      <c r="IG1090" s="2" t="s">
        <v>116</v>
      </c>
      <c r="IH1090" s="2">
        <v>8</v>
      </c>
      <c r="II1090" s="2" t="s">
        <v>116</v>
      </c>
      <c r="IJ1090" s="2" t="s">
        <v>116</v>
      </c>
      <c r="IK1090" s="2" t="s">
        <v>116</v>
      </c>
      <c r="IL1090" s="2" t="s">
        <v>116</v>
      </c>
      <c r="IM1090" s="2">
        <v>1</v>
      </c>
      <c r="IN1090" s="2" t="s">
        <v>116</v>
      </c>
      <c r="IO1090" s="2">
        <v>2</v>
      </c>
      <c r="IP1090" s="2">
        <v>18</v>
      </c>
      <c r="IQ1090" s="2" t="s">
        <v>116</v>
      </c>
      <c r="IR1090" s="2">
        <v>1</v>
      </c>
      <c r="IS1090" s="2" t="s">
        <v>116</v>
      </c>
      <c r="IT1090" s="2" t="s">
        <v>116</v>
      </c>
      <c r="IU1090" s="2">
        <v>5</v>
      </c>
      <c r="IV1090" s="2" t="s">
        <v>116</v>
      </c>
      <c r="IW1090" s="2" t="s">
        <v>116</v>
      </c>
      <c r="IX1090" s="2">
        <v>2</v>
      </c>
      <c r="IY1090" s="2" t="s">
        <v>116</v>
      </c>
      <c r="IZ1090" s="2" t="s">
        <v>116</v>
      </c>
      <c r="JA1090" s="2">
        <v>9</v>
      </c>
      <c r="JB1090" s="2">
        <v>1</v>
      </c>
      <c r="JC1090" s="2">
        <v>8</v>
      </c>
      <c r="JD1090" s="2" t="s">
        <v>116</v>
      </c>
      <c r="JE1090" s="2" t="s">
        <v>116</v>
      </c>
      <c r="JF1090" s="2" t="s">
        <v>116</v>
      </c>
      <c r="JG1090" s="2">
        <v>3</v>
      </c>
      <c r="JH1090" s="2" t="s">
        <v>116</v>
      </c>
      <c r="JI1090" s="2" t="s">
        <v>116</v>
      </c>
      <c r="JJ1090" s="2" t="s">
        <v>116</v>
      </c>
      <c r="JK1090" s="2" t="s">
        <v>116</v>
      </c>
      <c r="JL1090" s="2" t="s">
        <v>116</v>
      </c>
      <c r="JM1090" s="2">
        <v>25</v>
      </c>
      <c r="JN1090" s="2" t="s">
        <v>116</v>
      </c>
      <c r="JO1090" s="2">
        <v>1</v>
      </c>
      <c r="JP1090" s="2" t="s">
        <v>116</v>
      </c>
      <c r="JQ1090" s="2" t="s">
        <v>116</v>
      </c>
      <c r="JR1090" s="2">
        <v>2</v>
      </c>
      <c r="JS1090" s="2" t="s">
        <v>116</v>
      </c>
      <c r="JT1090" s="2" t="s">
        <v>116</v>
      </c>
      <c r="JU1090" s="2" t="s">
        <v>116</v>
      </c>
      <c r="JV1090" s="2" t="s">
        <v>116</v>
      </c>
      <c r="JW1090" s="2">
        <v>8</v>
      </c>
      <c r="JX1090" s="2" t="s">
        <v>116</v>
      </c>
      <c r="JY1090" s="2">
        <v>5</v>
      </c>
      <c r="JZ1090" s="2" t="s">
        <v>116</v>
      </c>
      <c r="KA1090" s="2" t="s">
        <v>116</v>
      </c>
      <c r="KB1090" s="2" t="s">
        <v>116</v>
      </c>
      <c r="KC1090" s="2">
        <v>1</v>
      </c>
      <c r="KD1090" s="2" t="s">
        <v>116</v>
      </c>
      <c r="KE1090" s="2" t="s">
        <v>116</v>
      </c>
      <c r="KF1090" s="2" t="s">
        <v>116</v>
      </c>
      <c r="KG1090" s="2">
        <v>1</v>
      </c>
      <c r="KH1090" s="2">
        <v>6</v>
      </c>
      <c r="KI1090" s="2" t="s">
        <v>116</v>
      </c>
      <c r="KJ1090" s="2" t="s">
        <v>116</v>
      </c>
      <c r="KK1090" s="2" t="s">
        <v>116</v>
      </c>
      <c r="KL1090" s="2" t="s">
        <v>116</v>
      </c>
      <c r="KM1090" s="2">
        <v>4</v>
      </c>
      <c r="KN1090" s="2" t="s">
        <v>116</v>
      </c>
      <c r="KO1090" s="2" t="s">
        <v>116</v>
      </c>
      <c r="KP1090" s="2" t="s">
        <v>116</v>
      </c>
      <c r="KQ1090" s="2">
        <v>11</v>
      </c>
      <c r="KR1090" s="2" t="s">
        <v>116</v>
      </c>
      <c r="KS1090" s="2">
        <v>3</v>
      </c>
      <c r="KT1090" s="2" t="s">
        <v>116</v>
      </c>
      <c r="KU1090" s="2" t="s">
        <v>116</v>
      </c>
      <c r="KV1090" s="2" t="s">
        <v>116</v>
      </c>
      <c r="KW1090" s="2" t="s">
        <v>116</v>
      </c>
      <c r="KX1090" s="2" t="s">
        <v>116</v>
      </c>
      <c r="KY1090" s="2">
        <v>2</v>
      </c>
      <c r="KZ1090" s="2" t="s">
        <v>116</v>
      </c>
      <c r="LA1090" s="2" t="s">
        <v>116</v>
      </c>
      <c r="LB1090" s="2" t="s">
        <v>116</v>
      </c>
      <c r="LC1090" s="2" t="s">
        <v>116</v>
      </c>
      <c r="LD1090" s="2" t="s">
        <v>116</v>
      </c>
      <c r="LE1090" s="2" t="s">
        <v>116</v>
      </c>
      <c r="LF1090" s="2" t="s">
        <v>116</v>
      </c>
      <c r="LG1090" s="2">
        <v>8</v>
      </c>
      <c r="LH1090" s="2" t="s">
        <v>116</v>
      </c>
      <c r="LI1090" s="2" t="s">
        <v>116</v>
      </c>
      <c r="LJ1090" s="2" t="s">
        <v>116</v>
      </c>
      <c r="LK1090" s="2" t="s">
        <v>116</v>
      </c>
      <c r="LL1090" s="2" t="s">
        <v>116</v>
      </c>
      <c r="LM1090" s="2">
        <v>1</v>
      </c>
      <c r="LN1090" s="2" t="s">
        <v>116</v>
      </c>
      <c r="LO1090" s="2" t="s">
        <v>116</v>
      </c>
      <c r="LP1090" s="2" t="s">
        <v>116</v>
      </c>
      <c r="LQ1090" s="2" t="s">
        <v>116</v>
      </c>
      <c r="LR1090" s="2" t="s">
        <v>116</v>
      </c>
      <c r="LS1090" s="2" t="s">
        <v>116</v>
      </c>
      <c r="LT1090" s="2">
        <v>1</v>
      </c>
      <c r="LU1090" s="2">
        <v>8</v>
      </c>
      <c r="LV1090" s="2" t="s">
        <v>116</v>
      </c>
      <c r="LW1090" s="2" t="s">
        <v>116</v>
      </c>
      <c r="LX1090" s="2" t="s">
        <v>116</v>
      </c>
      <c r="LY1090" s="2" t="s">
        <v>116</v>
      </c>
      <c r="LZ1090" s="2" t="s">
        <v>116</v>
      </c>
      <c r="MA1090" s="2" t="s">
        <v>116</v>
      </c>
      <c r="MB1090" s="2">
        <v>2</v>
      </c>
      <c r="MC1090" s="2" t="s">
        <v>116</v>
      </c>
      <c r="MD1090" s="2" t="s">
        <v>116</v>
      </c>
      <c r="ME1090" s="2" t="s">
        <v>116</v>
      </c>
      <c r="MF1090" s="2" t="s">
        <v>116</v>
      </c>
      <c r="MG1090" s="2" t="s">
        <v>116</v>
      </c>
      <c r="MH1090" s="2">
        <v>2</v>
      </c>
      <c r="MI1090" s="2">
        <v>2</v>
      </c>
      <c r="MJ1090" s="2" t="s">
        <v>116</v>
      </c>
      <c r="MK1090" s="2" t="s">
        <v>116</v>
      </c>
      <c r="ML1090" s="2" t="s">
        <v>116</v>
      </c>
      <c r="MM1090" s="2" t="s">
        <v>116</v>
      </c>
      <c r="MN1090" s="2" t="s">
        <v>116</v>
      </c>
      <c r="MO1090" s="2" t="s">
        <v>116</v>
      </c>
      <c r="MP1090" s="2" t="s">
        <v>116</v>
      </c>
      <c r="MQ1090" s="2">
        <v>1</v>
      </c>
      <c r="MR1090" s="2" t="s">
        <v>116</v>
      </c>
      <c r="MS1090" s="2" t="s">
        <v>116</v>
      </c>
      <c r="MT1090" s="2">
        <v>1</v>
      </c>
      <c r="MU1090" s="2" t="s">
        <v>116</v>
      </c>
      <c r="MV1090" s="2" t="s">
        <v>116</v>
      </c>
      <c r="MW1090" s="2" t="s">
        <v>116</v>
      </c>
      <c r="MX1090" s="2" t="s">
        <v>116</v>
      </c>
      <c r="MY1090" s="2">
        <v>6</v>
      </c>
      <c r="MZ1090" s="2" t="s">
        <v>116</v>
      </c>
      <c r="NA1090" s="2" t="s">
        <v>116</v>
      </c>
      <c r="NB1090" s="2" t="s">
        <v>116</v>
      </c>
      <c r="NC1090" s="2" t="s">
        <v>116</v>
      </c>
      <c r="ND1090" s="2" t="s">
        <v>116</v>
      </c>
      <c r="NE1090" s="2" t="s">
        <v>116</v>
      </c>
      <c r="NF1090" s="2" t="s">
        <v>116</v>
      </c>
      <c r="NG1090" s="2">
        <v>1</v>
      </c>
      <c r="NH1090" s="2" t="s">
        <v>116</v>
      </c>
      <c r="NI1090" s="2" t="s">
        <v>116</v>
      </c>
      <c r="NJ1090" s="2" t="s">
        <v>116</v>
      </c>
      <c r="NK1090" s="2" t="s">
        <v>116</v>
      </c>
      <c r="NL1090" s="2">
        <v>1</v>
      </c>
      <c r="NM1090" s="2" t="s">
        <v>116</v>
      </c>
      <c r="NN1090" s="2">
        <v>3</v>
      </c>
      <c r="NO1090" s="2" t="s">
        <v>116</v>
      </c>
      <c r="NP1090" s="2" t="s">
        <v>116</v>
      </c>
      <c r="NQ1090" s="2" t="s">
        <v>116</v>
      </c>
      <c r="NR1090" s="2" t="s">
        <v>116</v>
      </c>
      <c r="NS1090" s="2" t="s">
        <v>116</v>
      </c>
      <c r="NT1090" s="2" t="s">
        <v>116</v>
      </c>
      <c r="NU1090" s="2" t="s">
        <v>116</v>
      </c>
      <c r="NV1090" s="2" t="s">
        <v>116</v>
      </c>
      <c r="NW1090" s="2">
        <v>1</v>
      </c>
      <c r="NX1090" s="2" t="s">
        <v>116</v>
      </c>
      <c r="NY1090" s="2" t="s">
        <v>116</v>
      </c>
      <c r="NZ1090" s="2" t="s">
        <v>116</v>
      </c>
      <c r="OA1090" s="2" t="s">
        <v>116</v>
      </c>
      <c r="OB1090" s="2">
        <v>2</v>
      </c>
      <c r="OC1090" s="2" t="s">
        <v>116</v>
      </c>
      <c r="OD1090" s="2" t="s">
        <v>116</v>
      </c>
      <c r="OE1090" s="2" t="s">
        <v>116</v>
      </c>
      <c r="OF1090" s="2">
        <v>1</v>
      </c>
      <c r="OG1090" s="2" t="s">
        <v>116</v>
      </c>
      <c r="OH1090" s="2" t="s">
        <v>116</v>
      </c>
      <c r="OI1090" s="2" t="s">
        <v>116</v>
      </c>
      <c r="OJ1090" s="2" t="s">
        <v>116</v>
      </c>
      <c r="OK1090" s="2" t="s">
        <v>116</v>
      </c>
      <c r="OL1090" s="2" t="s">
        <v>116</v>
      </c>
      <c r="OM1090" s="2" t="s">
        <v>116</v>
      </c>
      <c r="ON1090" s="2" t="s">
        <v>116</v>
      </c>
      <c r="OO1090" s="2" t="s">
        <v>116</v>
      </c>
      <c r="OP1090" s="2">
        <v>1</v>
      </c>
      <c r="OQ1090" s="2" t="s">
        <v>116</v>
      </c>
      <c r="OR1090" s="2" t="s">
        <v>116</v>
      </c>
      <c r="OS1090" s="2" t="s">
        <v>116</v>
      </c>
      <c r="OT1090" s="2" t="s">
        <v>116</v>
      </c>
      <c r="OU1090" s="2" t="s">
        <v>116</v>
      </c>
      <c r="OV1090" s="2" t="s">
        <v>116</v>
      </c>
      <c r="OW1090" s="2" t="s">
        <v>116</v>
      </c>
      <c r="OX1090" s="2" t="s">
        <v>116</v>
      </c>
      <c r="OY1090" s="2" t="s">
        <v>116</v>
      </c>
      <c r="OZ1090" s="2" t="s">
        <v>116</v>
      </c>
      <c r="PA1090" s="2" t="s">
        <v>116</v>
      </c>
      <c r="PB1090" s="2" t="s">
        <v>116</v>
      </c>
      <c r="PC1090" s="2">
        <v>1</v>
      </c>
      <c r="PD1090" s="2" t="s">
        <v>116</v>
      </c>
      <c r="PE1090" s="2" t="s">
        <v>116</v>
      </c>
      <c r="PF1090" s="2">
        <v>2</v>
      </c>
      <c r="PG1090" s="2" t="s">
        <v>116</v>
      </c>
      <c r="PH1090" s="2" t="s">
        <v>116</v>
      </c>
      <c r="PI1090" s="2" t="s">
        <v>116</v>
      </c>
      <c r="PJ1090" s="2" t="s">
        <v>116</v>
      </c>
      <c r="PK1090" s="2" t="s">
        <v>116</v>
      </c>
      <c r="PL1090" s="2" t="s">
        <v>116</v>
      </c>
      <c r="PM1090" s="2" t="s">
        <v>116</v>
      </c>
      <c r="PN1090" s="2" t="s">
        <v>116</v>
      </c>
      <c r="PO1090" s="2" t="s">
        <v>116</v>
      </c>
      <c r="PP1090" s="2" t="s">
        <v>116</v>
      </c>
      <c r="PQ1090" s="2" t="s">
        <v>116</v>
      </c>
      <c r="PR1090" s="2" t="s">
        <v>116</v>
      </c>
      <c r="PS1090" s="2" t="s">
        <v>116</v>
      </c>
      <c r="PT1090" s="2" t="s">
        <v>116</v>
      </c>
      <c r="PU1090" s="2" t="s">
        <v>116</v>
      </c>
      <c r="PV1090" s="2" t="s">
        <v>116</v>
      </c>
      <c r="PW1090" s="2">
        <v>1</v>
      </c>
      <c r="PX1090" s="2" t="s">
        <v>116</v>
      </c>
      <c r="PY1090" s="2" t="s">
        <v>116</v>
      </c>
      <c r="PZ1090" s="2" t="s">
        <v>116</v>
      </c>
      <c r="QA1090" s="2">
        <v>1</v>
      </c>
      <c r="QB1090" s="2" t="s">
        <v>116</v>
      </c>
      <c r="QC1090" s="2" t="s">
        <v>116</v>
      </c>
      <c r="QD1090" s="2" t="s">
        <v>116</v>
      </c>
      <c r="QE1090" s="2">
        <v>1</v>
      </c>
      <c r="QF1090" s="2" t="s">
        <v>116</v>
      </c>
      <c r="QG1090" s="2" t="s">
        <v>116</v>
      </c>
      <c r="QH1090" s="2" t="s">
        <v>116</v>
      </c>
      <c r="QI1090" s="2" t="s">
        <v>116</v>
      </c>
      <c r="QJ1090" s="2" t="s">
        <v>116</v>
      </c>
    </row>
    <row r="1091" spans="14:452" x14ac:dyDescent="0.2">
      <c r="N1091" s="2" t="s">
        <v>116</v>
      </c>
      <c r="O1091" s="2">
        <v>1</v>
      </c>
      <c r="P1091" s="2" t="s">
        <v>116</v>
      </c>
      <c r="Q1091" s="2" t="s">
        <v>116</v>
      </c>
      <c r="R1091" s="2" t="s">
        <v>116</v>
      </c>
      <c r="S1091" s="2" t="s">
        <v>116</v>
      </c>
      <c r="T1091" s="2" t="s">
        <v>116</v>
      </c>
      <c r="U1091" s="2">
        <v>13</v>
      </c>
      <c r="V1091" s="2">
        <v>3</v>
      </c>
      <c r="W1091" s="2" t="s">
        <v>116</v>
      </c>
      <c r="X1091" s="2" t="s">
        <v>116</v>
      </c>
      <c r="Y1091" s="2">
        <v>1</v>
      </c>
      <c r="Z1091" s="2" t="s">
        <v>116</v>
      </c>
      <c r="AA1091" s="2">
        <v>1</v>
      </c>
      <c r="AB1091" s="2">
        <v>4</v>
      </c>
      <c r="AC1091" s="2">
        <v>1</v>
      </c>
      <c r="AD1091" s="2" t="s">
        <v>116</v>
      </c>
      <c r="AE1091" s="2" t="s">
        <v>116</v>
      </c>
      <c r="AF1091" s="2" t="s">
        <v>116</v>
      </c>
      <c r="AG1091" s="2" t="s">
        <v>116</v>
      </c>
      <c r="AH1091" s="2">
        <v>2</v>
      </c>
      <c r="AI1091" s="2" t="s">
        <v>116</v>
      </c>
      <c r="AJ1091" s="2" t="s">
        <v>116</v>
      </c>
      <c r="AK1091" s="2">
        <v>6</v>
      </c>
      <c r="AL1091" s="2" t="s">
        <v>116</v>
      </c>
      <c r="AM1091" s="2" t="s">
        <v>116</v>
      </c>
      <c r="AN1091" s="2">
        <v>4</v>
      </c>
      <c r="AO1091" s="2" t="s">
        <v>116</v>
      </c>
      <c r="AP1091" s="2" t="s">
        <v>116</v>
      </c>
      <c r="AQ1091" s="2">
        <v>1</v>
      </c>
      <c r="AR1091" s="2">
        <v>1</v>
      </c>
      <c r="AS1091" s="2" t="s">
        <v>116</v>
      </c>
      <c r="AT1091" s="2" t="s">
        <v>116</v>
      </c>
      <c r="AU1091" s="2" t="s">
        <v>116</v>
      </c>
      <c r="AV1091" s="2">
        <v>4</v>
      </c>
      <c r="AW1091" s="2">
        <v>3</v>
      </c>
      <c r="AX1091" s="2" t="s">
        <v>116</v>
      </c>
      <c r="AY1091" s="2" t="s">
        <v>116</v>
      </c>
      <c r="AZ1091" s="2">
        <v>11</v>
      </c>
      <c r="BA1091" s="2" t="s">
        <v>116</v>
      </c>
      <c r="BB1091" s="2" t="s">
        <v>116</v>
      </c>
      <c r="BC1091" s="2">
        <v>21</v>
      </c>
      <c r="BD1091" s="2" t="s">
        <v>116</v>
      </c>
      <c r="BE1091" s="2" t="s">
        <v>116</v>
      </c>
      <c r="BF1091" s="2" t="s">
        <v>116</v>
      </c>
      <c r="BG1091" s="2" t="s">
        <v>116</v>
      </c>
      <c r="BH1091" s="2" t="s">
        <v>116</v>
      </c>
      <c r="BI1091" s="2">
        <v>2</v>
      </c>
      <c r="BJ1091" s="2">
        <v>1</v>
      </c>
      <c r="BK1091" s="2" t="s">
        <v>116</v>
      </c>
      <c r="BL1091" s="2">
        <v>3</v>
      </c>
      <c r="BM1091" s="2">
        <v>2</v>
      </c>
      <c r="BN1091" s="2" t="s">
        <v>116</v>
      </c>
      <c r="BO1091" s="2" t="s">
        <v>116</v>
      </c>
      <c r="BP1091" s="2">
        <v>4</v>
      </c>
      <c r="BQ1091" s="2" t="s">
        <v>116</v>
      </c>
      <c r="BR1091" s="2" t="s">
        <v>116</v>
      </c>
      <c r="BS1091" s="2" t="s">
        <v>116</v>
      </c>
      <c r="BT1091" s="2">
        <v>23</v>
      </c>
      <c r="BU1091" s="2" t="s">
        <v>116</v>
      </c>
      <c r="BV1091" s="2" t="s">
        <v>116</v>
      </c>
      <c r="BW1091" s="2" t="s">
        <v>116</v>
      </c>
      <c r="BX1091" s="2">
        <v>10</v>
      </c>
      <c r="BY1091" s="2" t="s">
        <v>116</v>
      </c>
      <c r="BZ1091" s="2" t="s">
        <v>116</v>
      </c>
      <c r="CA1091" s="2">
        <v>1</v>
      </c>
      <c r="CB1091" s="2" t="s">
        <v>116</v>
      </c>
      <c r="CC1091" s="2" t="s">
        <v>116</v>
      </c>
      <c r="CD1091" s="2" t="s">
        <v>116</v>
      </c>
      <c r="CE1091" s="2">
        <v>6</v>
      </c>
      <c r="CF1091" s="2" t="s">
        <v>116</v>
      </c>
      <c r="CG1091" s="2" t="s">
        <v>116</v>
      </c>
      <c r="CH1091" s="2">
        <v>1</v>
      </c>
      <c r="CI1091" s="2" t="s">
        <v>116</v>
      </c>
      <c r="CJ1091" s="2" t="s">
        <v>116</v>
      </c>
      <c r="CK1091" s="2" t="s">
        <v>116</v>
      </c>
      <c r="CL1091" s="2" t="s">
        <v>116</v>
      </c>
      <c r="CM1091" s="2">
        <v>48</v>
      </c>
      <c r="CN1091" s="2" t="s">
        <v>116</v>
      </c>
      <c r="CO1091" s="2" t="s">
        <v>116</v>
      </c>
      <c r="CP1091" s="2">
        <v>1</v>
      </c>
      <c r="CQ1091" s="2">
        <v>1</v>
      </c>
      <c r="CR1091" s="2" t="s">
        <v>116</v>
      </c>
      <c r="CS1091" s="2">
        <v>13</v>
      </c>
      <c r="CT1091" s="2" t="s">
        <v>116</v>
      </c>
      <c r="CU1091" s="2" t="s">
        <v>116</v>
      </c>
      <c r="CV1091" s="2" t="s">
        <v>116</v>
      </c>
      <c r="CW1091" s="2" t="s">
        <v>116</v>
      </c>
      <c r="CX1091" s="2">
        <v>3</v>
      </c>
      <c r="CY1091" s="2" t="s">
        <v>116</v>
      </c>
      <c r="CZ1091" s="2" t="s">
        <v>116</v>
      </c>
      <c r="DA1091" s="2">
        <v>4</v>
      </c>
      <c r="DB1091" s="2" t="s">
        <v>116</v>
      </c>
      <c r="DC1091" s="2">
        <v>21</v>
      </c>
      <c r="DD1091" s="2" t="s">
        <v>116</v>
      </c>
      <c r="DE1091" s="2">
        <v>2</v>
      </c>
      <c r="DF1091" s="2" t="s">
        <v>116</v>
      </c>
      <c r="DG1091" s="2" t="s">
        <v>116</v>
      </c>
      <c r="DH1091" s="2">
        <v>2</v>
      </c>
      <c r="DI1091" s="2" t="s">
        <v>116</v>
      </c>
      <c r="DJ1091" s="2" t="s">
        <v>116</v>
      </c>
      <c r="DK1091" s="2" t="s">
        <v>116</v>
      </c>
      <c r="DL1091" s="2">
        <v>4</v>
      </c>
      <c r="DM1091" s="2" t="s">
        <v>116</v>
      </c>
      <c r="DN1091" s="2">
        <v>26</v>
      </c>
      <c r="DO1091" s="2" t="s">
        <v>116</v>
      </c>
      <c r="DP1091" s="2" t="s">
        <v>116</v>
      </c>
      <c r="DQ1091" s="2">
        <v>46</v>
      </c>
      <c r="DR1091" s="2" t="s">
        <v>116</v>
      </c>
      <c r="DS1091" s="2">
        <v>1</v>
      </c>
      <c r="DT1091" s="2" t="s">
        <v>116</v>
      </c>
      <c r="DU1091" s="2" t="s">
        <v>116</v>
      </c>
      <c r="DV1091" s="2">
        <v>3</v>
      </c>
      <c r="DW1091" s="2" t="s">
        <v>116</v>
      </c>
      <c r="DX1091" s="2" t="s">
        <v>116</v>
      </c>
      <c r="DY1091" s="2" t="s">
        <v>116</v>
      </c>
      <c r="DZ1091" s="2" t="s">
        <v>116</v>
      </c>
      <c r="EA1091" s="2">
        <v>1</v>
      </c>
      <c r="EB1091" s="2">
        <v>8</v>
      </c>
      <c r="EC1091" s="2" t="s">
        <v>116</v>
      </c>
      <c r="ED1091" s="2" t="s">
        <v>116</v>
      </c>
      <c r="EE1091" s="2">
        <v>46</v>
      </c>
      <c r="EF1091" s="2" t="s">
        <v>116</v>
      </c>
      <c r="EG1091" s="2" t="s">
        <v>116</v>
      </c>
      <c r="EH1091" s="2" t="s">
        <v>116</v>
      </c>
      <c r="EI1091" s="2">
        <v>7</v>
      </c>
      <c r="EJ1091" s="2" t="s">
        <v>116</v>
      </c>
      <c r="EK1091" s="2">
        <v>5</v>
      </c>
      <c r="EL1091" s="2" t="s">
        <v>116</v>
      </c>
      <c r="EM1091" s="2" t="s">
        <v>116</v>
      </c>
      <c r="EN1091" s="2">
        <v>8</v>
      </c>
      <c r="EO1091" s="2" t="s">
        <v>116</v>
      </c>
      <c r="EP1091" s="2" t="s">
        <v>116</v>
      </c>
      <c r="EQ1091" s="2">
        <v>1</v>
      </c>
      <c r="ER1091" s="2" t="s">
        <v>116</v>
      </c>
      <c r="ES1091" s="2" t="s">
        <v>116</v>
      </c>
      <c r="ET1091" s="2">
        <v>58</v>
      </c>
      <c r="EU1091" s="2" t="s">
        <v>116</v>
      </c>
      <c r="EV1091" s="2" t="s">
        <v>116</v>
      </c>
      <c r="EW1091" s="2">
        <v>10</v>
      </c>
      <c r="EX1091" s="2">
        <v>4</v>
      </c>
      <c r="EY1091" s="2" t="s">
        <v>116</v>
      </c>
      <c r="EZ1091" s="2">
        <v>3</v>
      </c>
      <c r="FA1091" s="2" t="s">
        <v>116</v>
      </c>
      <c r="FB1091" s="2" t="s">
        <v>116</v>
      </c>
      <c r="FC1091" s="2">
        <v>27</v>
      </c>
      <c r="FD1091" s="2" t="s">
        <v>116</v>
      </c>
      <c r="FE1091" s="2" t="s">
        <v>116</v>
      </c>
      <c r="FF1091" s="2" t="s">
        <v>116</v>
      </c>
      <c r="FG1091" s="2">
        <v>4</v>
      </c>
      <c r="FH1091" s="2">
        <v>4</v>
      </c>
      <c r="FI1091" s="2" t="s">
        <v>116</v>
      </c>
      <c r="FJ1091" s="2" t="s">
        <v>116</v>
      </c>
      <c r="FK1091" s="2">
        <v>7</v>
      </c>
      <c r="FL1091" s="2" t="s">
        <v>116</v>
      </c>
      <c r="FM1091" s="2" t="s">
        <v>116</v>
      </c>
      <c r="FN1091" s="2">
        <v>28</v>
      </c>
      <c r="FO1091" s="2" t="s">
        <v>116</v>
      </c>
      <c r="FP1091" s="2" t="s">
        <v>116</v>
      </c>
      <c r="FQ1091" s="2">
        <v>27</v>
      </c>
      <c r="FR1091" s="2" t="s">
        <v>116</v>
      </c>
      <c r="FS1091" s="2" t="s">
        <v>116</v>
      </c>
      <c r="FT1091" s="2" t="s">
        <v>116</v>
      </c>
      <c r="FU1091" s="2" t="s">
        <v>116</v>
      </c>
      <c r="FV1091" s="2">
        <v>1</v>
      </c>
      <c r="FW1091" s="2" t="s">
        <v>116</v>
      </c>
      <c r="FX1091" s="2">
        <v>1</v>
      </c>
      <c r="FY1091" s="2">
        <v>20</v>
      </c>
      <c r="FZ1091" s="2" t="s">
        <v>116</v>
      </c>
      <c r="GA1091" s="2" t="s">
        <v>116</v>
      </c>
      <c r="GB1091" s="2">
        <v>1</v>
      </c>
      <c r="GC1091" s="2" t="s">
        <v>116</v>
      </c>
      <c r="GD1091" s="2">
        <v>3</v>
      </c>
      <c r="GE1091" s="2" t="s">
        <v>116</v>
      </c>
      <c r="GF1091" s="2" t="s">
        <v>116</v>
      </c>
      <c r="GG1091" s="2" t="s">
        <v>116</v>
      </c>
      <c r="GH1091" s="2" t="s">
        <v>116</v>
      </c>
      <c r="GI1091" s="2" t="s">
        <v>116</v>
      </c>
      <c r="GJ1091" s="2">
        <v>43</v>
      </c>
      <c r="GK1091" s="2" t="s">
        <v>116</v>
      </c>
      <c r="GL1091" s="2" t="s">
        <v>116</v>
      </c>
      <c r="GM1091" s="2">
        <v>2</v>
      </c>
      <c r="GN1091" s="2" t="s">
        <v>116</v>
      </c>
      <c r="GO1091" s="2">
        <v>1</v>
      </c>
      <c r="GP1091" s="2">
        <v>1</v>
      </c>
      <c r="GQ1091" s="2">
        <v>21</v>
      </c>
      <c r="GR1091" s="2" t="s">
        <v>116</v>
      </c>
      <c r="GS1091" s="2" t="s">
        <v>116</v>
      </c>
      <c r="GT1091" s="2">
        <v>4</v>
      </c>
      <c r="GU1091" s="2">
        <v>1</v>
      </c>
      <c r="GV1091" s="2" t="s">
        <v>116</v>
      </c>
      <c r="GW1091" s="2">
        <v>1</v>
      </c>
      <c r="GX1091" s="2">
        <v>8</v>
      </c>
      <c r="GY1091" s="2" t="s">
        <v>116</v>
      </c>
      <c r="GZ1091" s="2">
        <v>11</v>
      </c>
      <c r="HA1091" s="2" t="s">
        <v>116</v>
      </c>
      <c r="HB1091" s="2" t="s">
        <v>116</v>
      </c>
      <c r="HC1091" s="2" t="s">
        <v>116</v>
      </c>
      <c r="HD1091" s="2">
        <v>1</v>
      </c>
      <c r="HE1091" s="2">
        <v>2</v>
      </c>
      <c r="HF1091" s="2">
        <v>8</v>
      </c>
      <c r="HG1091" s="2" t="s">
        <v>116</v>
      </c>
      <c r="HH1091" s="2" t="s">
        <v>116</v>
      </c>
      <c r="HI1091" s="2" t="s">
        <v>116</v>
      </c>
      <c r="HJ1091" s="2" t="s">
        <v>116</v>
      </c>
      <c r="HK1091" s="2" t="s">
        <v>116</v>
      </c>
      <c r="HL1091" s="2" t="s">
        <v>116</v>
      </c>
      <c r="HM1091" s="2">
        <v>20</v>
      </c>
      <c r="HN1091" s="2">
        <v>1</v>
      </c>
      <c r="HO1091" s="2">
        <v>2</v>
      </c>
      <c r="HP1091" s="2">
        <v>1</v>
      </c>
      <c r="HQ1091" s="2" t="s">
        <v>116</v>
      </c>
      <c r="HR1091" s="2" t="s">
        <v>116</v>
      </c>
      <c r="HS1091" s="2">
        <v>5</v>
      </c>
      <c r="HT1091" s="2" t="s">
        <v>116</v>
      </c>
      <c r="HU1091" s="2" t="s">
        <v>116</v>
      </c>
      <c r="HV1091" s="2" t="s">
        <v>116</v>
      </c>
      <c r="HW1091" s="2" t="s">
        <v>116</v>
      </c>
      <c r="HX1091" s="2" t="s">
        <v>116</v>
      </c>
      <c r="HY1091" s="2" t="s">
        <v>116</v>
      </c>
      <c r="HZ1091" s="2">
        <v>8</v>
      </c>
      <c r="IA1091" s="2" t="s">
        <v>116</v>
      </c>
      <c r="IB1091" s="2" t="s">
        <v>116</v>
      </c>
      <c r="IC1091" s="2">
        <v>9</v>
      </c>
      <c r="ID1091" s="2" t="s">
        <v>116</v>
      </c>
      <c r="IE1091" s="2" t="s">
        <v>116</v>
      </c>
      <c r="IF1091" s="2" t="s">
        <v>116</v>
      </c>
      <c r="IG1091" s="2">
        <v>1</v>
      </c>
      <c r="IH1091" s="2">
        <v>3</v>
      </c>
      <c r="II1091" s="2" t="s">
        <v>116</v>
      </c>
      <c r="IJ1091" s="2">
        <v>1</v>
      </c>
      <c r="IK1091" s="2" t="s">
        <v>116</v>
      </c>
      <c r="IL1091" s="2" t="s">
        <v>116</v>
      </c>
      <c r="IM1091" s="2" t="s">
        <v>116</v>
      </c>
      <c r="IN1091" s="2" t="s">
        <v>116</v>
      </c>
      <c r="IO1091" s="2" t="s">
        <v>116</v>
      </c>
      <c r="IP1091" s="2">
        <v>13</v>
      </c>
      <c r="IQ1091" s="2" t="s">
        <v>116</v>
      </c>
      <c r="IR1091" s="2">
        <v>1</v>
      </c>
      <c r="IS1091" s="2" t="s">
        <v>116</v>
      </c>
      <c r="IT1091" s="2">
        <v>1</v>
      </c>
      <c r="IU1091" s="2" t="s">
        <v>116</v>
      </c>
      <c r="IV1091" s="2">
        <v>2</v>
      </c>
      <c r="IW1091" s="2" t="s">
        <v>116</v>
      </c>
      <c r="IX1091" s="2" t="s">
        <v>116</v>
      </c>
      <c r="IY1091" s="2">
        <v>1</v>
      </c>
      <c r="IZ1091" s="2" t="s">
        <v>116</v>
      </c>
      <c r="JA1091" s="2">
        <v>3</v>
      </c>
      <c r="JB1091" s="2" t="s">
        <v>116</v>
      </c>
      <c r="JC1091" s="2">
        <v>9</v>
      </c>
      <c r="JD1091" s="2" t="s">
        <v>116</v>
      </c>
      <c r="JE1091" s="2" t="s">
        <v>116</v>
      </c>
      <c r="JF1091" s="2" t="s">
        <v>116</v>
      </c>
      <c r="JG1091" s="2">
        <v>3</v>
      </c>
      <c r="JH1091" s="2">
        <v>2</v>
      </c>
      <c r="JI1091" s="2" t="s">
        <v>116</v>
      </c>
      <c r="JJ1091" s="2" t="s">
        <v>116</v>
      </c>
      <c r="JK1091" s="2" t="s">
        <v>116</v>
      </c>
      <c r="JL1091" s="2" t="s">
        <v>116</v>
      </c>
      <c r="JM1091" s="2">
        <v>9</v>
      </c>
      <c r="JN1091" s="2" t="s">
        <v>116</v>
      </c>
      <c r="JO1091" s="2">
        <v>1</v>
      </c>
      <c r="JP1091" s="2" t="s">
        <v>116</v>
      </c>
      <c r="JQ1091" s="2" t="s">
        <v>116</v>
      </c>
      <c r="JR1091" s="2" t="s">
        <v>116</v>
      </c>
      <c r="JS1091" s="2" t="s">
        <v>116</v>
      </c>
      <c r="JT1091" s="2" t="s">
        <v>116</v>
      </c>
      <c r="JU1091" s="2">
        <v>1</v>
      </c>
      <c r="JV1091" s="2">
        <v>1</v>
      </c>
      <c r="JW1091" s="2">
        <v>2</v>
      </c>
      <c r="JX1091" s="2" t="s">
        <v>116</v>
      </c>
      <c r="JY1091" s="2">
        <v>1</v>
      </c>
      <c r="JZ1091" s="2" t="s">
        <v>116</v>
      </c>
      <c r="KA1091" s="2" t="s">
        <v>116</v>
      </c>
      <c r="KB1091" s="2" t="s">
        <v>116</v>
      </c>
      <c r="KC1091" s="2">
        <v>1</v>
      </c>
      <c r="KD1091" s="2" t="s">
        <v>116</v>
      </c>
      <c r="KE1091" s="2" t="s">
        <v>116</v>
      </c>
      <c r="KF1091" s="2" t="s">
        <v>116</v>
      </c>
      <c r="KG1091" s="2" t="s">
        <v>116</v>
      </c>
      <c r="KH1091" s="2">
        <v>1</v>
      </c>
      <c r="KI1091" s="2" t="s">
        <v>116</v>
      </c>
      <c r="KJ1091" s="2" t="s">
        <v>116</v>
      </c>
      <c r="KK1091" s="2" t="s">
        <v>116</v>
      </c>
      <c r="KL1091" s="2" t="s">
        <v>116</v>
      </c>
      <c r="KM1091" s="2">
        <v>1</v>
      </c>
      <c r="KN1091" s="2" t="s">
        <v>116</v>
      </c>
      <c r="KO1091" s="2" t="s">
        <v>116</v>
      </c>
      <c r="KP1091" s="2" t="s">
        <v>116</v>
      </c>
      <c r="KQ1091" s="2" t="s">
        <v>116</v>
      </c>
      <c r="KR1091" s="2" t="s">
        <v>116</v>
      </c>
      <c r="KS1091" s="2">
        <v>4</v>
      </c>
      <c r="KT1091" s="2" t="s">
        <v>116</v>
      </c>
      <c r="KU1091" s="2" t="s">
        <v>116</v>
      </c>
      <c r="KV1091" s="2" t="s">
        <v>116</v>
      </c>
      <c r="KW1091" s="2" t="s">
        <v>116</v>
      </c>
      <c r="KX1091" s="2" t="s">
        <v>116</v>
      </c>
      <c r="KY1091" s="2">
        <v>1</v>
      </c>
      <c r="KZ1091" s="2" t="s">
        <v>116</v>
      </c>
      <c r="LA1091" s="2" t="s">
        <v>116</v>
      </c>
      <c r="LB1091" s="2" t="s">
        <v>116</v>
      </c>
      <c r="LC1091" s="2" t="s">
        <v>116</v>
      </c>
      <c r="LD1091" s="2" t="s">
        <v>116</v>
      </c>
      <c r="LE1091" s="2" t="s">
        <v>116</v>
      </c>
      <c r="LF1091" s="2" t="s">
        <v>116</v>
      </c>
      <c r="LG1091" s="2">
        <v>1</v>
      </c>
      <c r="LH1091" s="2" t="s">
        <v>116</v>
      </c>
      <c r="LI1091" s="2" t="s">
        <v>116</v>
      </c>
      <c r="LJ1091" s="2" t="s">
        <v>116</v>
      </c>
      <c r="LK1091" s="2" t="s">
        <v>116</v>
      </c>
      <c r="LL1091" s="2" t="s">
        <v>116</v>
      </c>
      <c r="LM1091" s="2" t="s">
        <v>116</v>
      </c>
      <c r="LN1091" s="2" t="s">
        <v>116</v>
      </c>
      <c r="LO1091" s="2" t="s">
        <v>116</v>
      </c>
      <c r="LP1091" s="2" t="s">
        <v>116</v>
      </c>
      <c r="LQ1091" s="2" t="s">
        <v>116</v>
      </c>
      <c r="LR1091" s="2" t="s">
        <v>116</v>
      </c>
      <c r="LS1091" s="2" t="s">
        <v>116</v>
      </c>
      <c r="LT1091" s="2" t="s">
        <v>116</v>
      </c>
      <c r="LU1091" s="2">
        <v>1</v>
      </c>
      <c r="LV1091" s="2" t="s">
        <v>116</v>
      </c>
      <c r="LW1091" s="2" t="s">
        <v>116</v>
      </c>
      <c r="LX1091" s="2">
        <v>2</v>
      </c>
      <c r="LY1091" s="2" t="s">
        <v>116</v>
      </c>
      <c r="LZ1091" s="2" t="s">
        <v>116</v>
      </c>
      <c r="MA1091" s="2" t="s">
        <v>116</v>
      </c>
      <c r="MB1091" s="2" t="s">
        <v>116</v>
      </c>
      <c r="MC1091" s="2" t="s">
        <v>116</v>
      </c>
      <c r="MD1091" s="2" t="s">
        <v>116</v>
      </c>
      <c r="ME1091" s="2" t="s">
        <v>116</v>
      </c>
      <c r="MF1091" s="2" t="s">
        <v>116</v>
      </c>
      <c r="MG1091" s="2" t="s">
        <v>116</v>
      </c>
      <c r="MH1091" s="2" t="s">
        <v>116</v>
      </c>
      <c r="MI1091" s="2">
        <v>2</v>
      </c>
      <c r="MJ1091" s="2" t="s">
        <v>116</v>
      </c>
      <c r="MK1091" s="2" t="s">
        <v>116</v>
      </c>
      <c r="ML1091" s="2" t="s">
        <v>116</v>
      </c>
      <c r="MM1091" s="2" t="s">
        <v>116</v>
      </c>
      <c r="MN1091" s="2" t="s">
        <v>116</v>
      </c>
      <c r="MO1091" s="2" t="s">
        <v>116</v>
      </c>
      <c r="MP1091" s="2" t="s">
        <v>116</v>
      </c>
      <c r="MQ1091" s="2">
        <v>2</v>
      </c>
      <c r="MR1091" s="2" t="s">
        <v>116</v>
      </c>
      <c r="MS1091" s="2" t="s">
        <v>116</v>
      </c>
      <c r="MT1091" s="2" t="s">
        <v>116</v>
      </c>
      <c r="MU1091" s="2" t="s">
        <v>116</v>
      </c>
      <c r="MV1091" s="2" t="s">
        <v>116</v>
      </c>
      <c r="MW1091" s="2" t="s">
        <v>116</v>
      </c>
      <c r="MX1091" s="2" t="s">
        <v>116</v>
      </c>
      <c r="MY1091" s="2" t="s">
        <v>116</v>
      </c>
      <c r="MZ1091" s="2" t="s">
        <v>116</v>
      </c>
      <c r="NA1091" s="2" t="s">
        <v>116</v>
      </c>
      <c r="NB1091" s="2" t="s">
        <v>116</v>
      </c>
      <c r="NC1091" s="2" t="s">
        <v>116</v>
      </c>
      <c r="ND1091" s="2" t="s">
        <v>116</v>
      </c>
      <c r="NE1091" s="2" t="s">
        <v>116</v>
      </c>
      <c r="NF1091" s="2" t="s">
        <v>116</v>
      </c>
      <c r="NG1091" s="2" t="s">
        <v>116</v>
      </c>
      <c r="NH1091" s="2" t="s">
        <v>116</v>
      </c>
      <c r="NI1091" s="2" t="s">
        <v>116</v>
      </c>
      <c r="NJ1091" s="2">
        <v>1</v>
      </c>
      <c r="NK1091" s="2" t="s">
        <v>116</v>
      </c>
      <c r="NL1091" s="2" t="s">
        <v>116</v>
      </c>
      <c r="NM1091" s="2" t="s">
        <v>116</v>
      </c>
      <c r="NN1091" s="2">
        <v>1</v>
      </c>
      <c r="NO1091" s="2" t="s">
        <v>116</v>
      </c>
      <c r="NP1091" s="2" t="s">
        <v>116</v>
      </c>
      <c r="NQ1091" s="2" t="s">
        <v>116</v>
      </c>
      <c r="NR1091" s="2" t="s">
        <v>116</v>
      </c>
      <c r="NS1091" s="2" t="s">
        <v>116</v>
      </c>
      <c r="NT1091" s="2" t="s">
        <v>116</v>
      </c>
      <c r="NU1091" s="2" t="s">
        <v>116</v>
      </c>
      <c r="NV1091" s="2" t="s">
        <v>116</v>
      </c>
      <c r="NW1091" s="2" t="s">
        <v>116</v>
      </c>
      <c r="NX1091" s="2" t="s">
        <v>116</v>
      </c>
      <c r="NY1091" s="2" t="s">
        <v>116</v>
      </c>
      <c r="NZ1091" s="2" t="s">
        <v>116</v>
      </c>
      <c r="OA1091" s="2" t="s">
        <v>116</v>
      </c>
      <c r="OB1091" s="2" t="s">
        <v>116</v>
      </c>
      <c r="OC1091" s="2" t="s">
        <v>116</v>
      </c>
      <c r="OD1091" s="2" t="s">
        <v>116</v>
      </c>
      <c r="OE1091" s="2" t="s">
        <v>116</v>
      </c>
      <c r="OF1091" s="2" t="s">
        <v>116</v>
      </c>
      <c r="OG1091" s="2" t="s">
        <v>116</v>
      </c>
      <c r="OH1091" s="2" t="s">
        <v>116</v>
      </c>
      <c r="OI1091" s="2" t="s">
        <v>116</v>
      </c>
      <c r="OJ1091" s="2" t="s">
        <v>116</v>
      </c>
      <c r="OK1091" s="2" t="s">
        <v>116</v>
      </c>
      <c r="OL1091" s="2" t="s">
        <v>116</v>
      </c>
      <c r="OM1091" s="2" t="s">
        <v>116</v>
      </c>
      <c r="ON1091" s="2" t="s">
        <v>116</v>
      </c>
      <c r="OO1091" s="2" t="s">
        <v>116</v>
      </c>
      <c r="OP1091" s="2">
        <v>1</v>
      </c>
      <c r="OQ1091" s="2" t="s">
        <v>116</v>
      </c>
      <c r="OR1091" s="2" t="s">
        <v>116</v>
      </c>
      <c r="OS1091" s="2" t="s">
        <v>116</v>
      </c>
      <c r="OT1091" s="2" t="s">
        <v>116</v>
      </c>
      <c r="OU1091" s="2" t="s">
        <v>116</v>
      </c>
      <c r="OV1091" s="2" t="s">
        <v>116</v>
      </c>
      <c r="OW1091" s="2" t="s">
        <v>116</v>
      </c>
      <c r="OX1091" s="2" t="s">
        <v>116</v>
      </c>
      <c r="OY1091" s="2" t="s">
        <v>116</v>
      </c>
      <c r="OZ1091" s="2" t="s">
        <v>116</v>
      </c>
      <c r="PA1091" s="2" t="s">
        <v>116</v>
      </c>
      <c r="PB1091" s="2" t="s">
        <v>116</v>
      </c>
      <c r="PC1091" s="2" t="s">
        <v>116</v>
      </c>
      <c r="PD1091" s="2" t="s">
        <v>116</v>
      </c>
      <c r="PE1091" s="2" t="s">
        <v>116</v>
      </c>
      <c r="PF1091" s="2">
        <v>1</v>
      </c>
      <c r="PG1091" s="2" t="s">
        <v>116</v>
      </c>
      <c r="PH1091" s="2" t="s">
        <v>116</v>
      </c>
      <c r="PI1091" s="2" t="s">
        <v>116</v>
      </c>
      <c r="PJ1091" s="2" t="s">
        <v>116</v>
      </c>
      <c r="PK1091" s="2" t="s">
        <v>116</v>
      </c>
      <c r="PL1091" s="2" t="s">
        <v>116</v>
      </c>
      <c r="PM1091" s="2" t="s">
        <v>116</v>
      </c>
      <c r="PN1091" s="2" t="s">
        <v>116</v>
      </c>
      <c r="PO1091" s="2" t="s">
        <v>116</v>
      </c>
      <c r="PP1091" s="2" t="s">
        <v>116</v>
      </c>
      <c r="PQ1091" s="2" t="s">
        <v>116</v>
      </c>
      <c r="PR1091" s="2" t="s">
        <v>116</v>
      </c>
      <c r="PS1091" s="2" t="s">
        <v>116</v>
      </c>
      <c r="PT1091" s="2" t="s">
        <v>116</v>
      </c>
      <c r="PU1091" s="2" t="s">
        <v>116</v>
      </c>
      <c r="PV1091" s="2" t="s">
        <v>116</v>
      </c>
      <c r="PW1091" s="2" t="s">
        <v>116</v>
      </c>
      <c r="PX1091" s="2" t="s">
        <v>116</v>
      </c>
      <c r="PY1091" s="2" t="s">
        <v>116</v>
      </c>
      <c r="PZ1091" s="2" t="s">
        <v>116</v>
      </c>
      <c r="QA1091" s="2" t="s">
        <v>116</v>
      </c>
      <c r="QB1091" s="2" t="s">
        <v>116</v>
      </c>
      <c r="QC1091" s="2" t="s">
        <v>116</v>
      </c>
      <c r="QD1091" s="2" t="s">
        <v>116</v>
      </c>
      <c r="QE1091" s="2" t="s">
        <v>116</v>
      </c>
      <c r="QF1091" s="2" t="s">
        <v>116</v>
      </c>
      <c r="QG1091" s="2" t="s">
        <v>116</v>
      </c>
      <c r="QH1091" s="2" t="s">
        <v>116</v>
      </c>
      <c r="QI1091" s="2" t="s">
        <v>116</v>
      </c>
      <c r="QJ1091" s="2" t="s">
        <v>116</v>
      </c>
    </row>
    <row r="1092" spans="14:452" x14ac:dyDescent="0.2">
      <c r="N1092" s="2" t="s">
        <v>116</v>
      </c>
      <c r="O1092" s="2" t="s">
        <v>116</v>
      </c>
      <c r="P1092" s="2" t="s">
        <v>116</v>
      </c>
      <c r="Q1092" s="2" t="s">
        <v>116</v>
      </c>
      <c r="R1092" s="2" t="s">
        <v>116</v>
      </c>
      <c r="S1092" s="2" t="s">
        <v>116</v>
      </c>
      <c r="T1092" s="2" t="s">
        <v>116</v>
      </c>
      <c r="U1092" s="2">
        <v>4</v>
      </c>
      <c r="V1092" s="2" t="s">
        <v>116</v>
      </c>
      <c r="W1092" s="2">
        <v>1</v>
      </c>
      <c r="X1092" s="2" t="s">
        <v>116</v>
      </c>
      <c r="Y1092" s="2" t="s">
        <v>116</v>
      </c>
      <c r="Z1092" s="2" t="s">
        <v>116</v>
      </c>
      <c r="AA1092" s="2" t="s">
        <v>116</v>
      </c>
      <c r="AB1092" s="2" t="s">
        <v>116</v>
      </c>
      <c r="AC1092" s="2">
        <v>1</v>
      </c>
      <c r="AD1092" s="2" t="s">
        <v>116</v>
      </c>
      <c r="AE1092" s="2" t="s">
        <v>116</v>
      </c>
      <c r="AF1092" s="2">
        <v>1</v>
      </c>
      <c r="AG1092" s="2" t="s">
        <v>116</v>
      </c>
      <c r="AH1092" s="2">
        <v>1</v>
      </c>
      <c r="AI1092" s="2" t="s">
        <v>116</v>
      </c>
      <c r="AJ1092" s="2" t="s">
        <v>116</v>
      </c>
      <c r="AK1092" s="2">
        <v>14</v>
      </c>
      <c r="AL1092" s="2" t="s">
        <v>116</v>
      </c>
      <c r="AM1092" s="2" t="s">
        <v>116</v>
      </c>
      <c r="AN1092" s="2">
        <v>1</v>
      </c>
      <c r="AO1092" s="2" t="s">
        <v>116</v>
      </c>
      <c r="AP1092" s="2" t="s">
        <v>116</v>
      </c>
      <c r="AQ1092" s="2" t="s">
        <v>116</v>
      </c>
      <c r="AR1092" s="2">
        <v>1</v>
      </c>
      <c r="AS1092" s="2" t="s">
        <v>116</v>
      </c>
      <c r="AT1092" s="2" t="s">
        <v>116</v>
      </c>
      <c r="AU1092" s="2" t="s">
        <v>116</v>
      </c>
      <c r="AV1092" s="2">
        <v>1</v>
      </c>
      <c r="AW1092" s="2" t="s">
        <v>116</v>
      </c>
      <c r="AX1092" s="2" t="s">
        <v>116</v>
      </c>
      <c r="AY1092" s="2">
        <v>1</v>
      </c>
      <c r="AZ1092" s="2">
        <v>2</v>
      </c>
      <c r="BA1092" s="2">
        <v>1</v>
      </c>
      <c r="BB1092" s="2">
        <v>1</v>
      </c>
      <c r="BC1092" s="2">
        <v>15</v>
      </c>
      <c r="BD1092" s="2" t="s">
        <v>116</v>
      </c>
      <c r="BE1092" s="2" t="s">
        <v>116</v>
      </c>
      <c r="BF1092" s="2">
        <v>1</v>
      </c>
      <c r="BG1092" s="2" t="s">
        <v>116</v>
      </c>
      <c r="BH1092" s="2" t="s">
        <v>116</v>
      </c>
      <c r="BI1092" s="2" t="s">
        <v>116</v>
      </c>
      <c r="BJ1092" s="2" t="s">
        <v>116</v>
      </c>
      <c r="BK1092" s="2" t="s">
        <v>116</v>
      </c>
      <c r="BL1092" s="2">
        <v>1</v>
      </c>
      <c r="BM1092" s="2">
        <v>2</v>
      </c>
      <c r="BN1092" s="2" t="s">
        <v>116</v>
      </c>
      <c r="BO1092" s="2" t="s">
        <v>116</v>
      </c>
      <c r="BP1092" s="2">
        <v>3</v>
      </c>
      <c r="BQ1092" s="2">
        <v>1</v>
      </c>
      <c r="BR1092" s="2" t="s">
        <v>116</v>
      </c>
      <c r="BS1092" s="2" t="s">
        <v>116</v>
      </c>
      <c r="BT1092" s="2">
        <v>13</v>
      </c>
      <c r="BU1092" s="2">
        <v>1</v>
      </c>
      <c r="BV1092" s="2" t="s">
        <v>116</v>
      </c>
      <c r="BW1092" s="2" t="s">
        <v>116</v>
      </c>
      <c r="BX1092" s="2">
        <v>2</v>
      </c>
      <c r="BY1092" s="2" t="s">
        <v>116</v>
      </c>
      <c r="BZ1092" s="2" t="s">
        <v>116</v>
      </c>
      <c r="CA1092" s="2">
        <v>1</v>
      </c>
      <c r="CB1092" s="2" t="s">
        <v>116</v>
      </c>
      <c r="CC1092" s="2" t="s">
        <v>116</v>
      </c>
      <c r="CD1092" s="2" t="s">
        <v>116</v>
      </c>
      <c r="CE1092" s="2">
        <v>4</v>
      </c>
      <c r="CF1092" s="2">
        <v>1</v>
      </c>
      <c r="CG1092" s="2" t="s">
        <v>116</v>
      </c>
      <c r="CH1092" s="2">
        <v>2</v>
      </c>
      <c r="CI1092" s="2" t="s">
        <v>116</v>
      </c>
      <c r="CJ1092" s="2" t="s">
        <v>116</v>
      </c>
      <c r="CK1092" s="2">
        <v>1</v>
      </c>
      <c r="CL1092" s="2" t="s">
        <v>116</v>
      </c>
      <c r="CM1092" s="2">
        <v>42</v>
      </c>
      <c r="CN1092" s="2" t="s">
        <v>116</v>
      </c>
      <c r="CO1092" s="2" t="s">
        <v>116</v>
      </c>
      <c r="CP1092" s="2" t="s">
        <v>116</v>
      </c>
      <c r="CQ1092" s="2" t="s">
        <v>116</v>
      </c>
      <c r="CR1092" s="2" t="s">
        <v>116</v>
      </c>
      <c r="CS1092" s="2">
        <v>12</v>
      </c>
      <c r="CT1092" s="2" t="s">
        <v>116</v>
      </c>
      <c r="CU1092" s="2" t="s">
        <v>116</v>
      </c>
      <c r="CV1092" s="2" t="s">
        <v>116</v>
      </c>
      <c r="CW1092" s="2" t="s">
        <v>116</v>
      </c>
      <c r="CX1092" s="2">
        <v>1</v>
      </c>
      <c r="CY1092" s="2" t="s">
        <v>116</v>
      </c>
      <c r="CZ1092" s="2" t="s">
        <v>116</v>
      </c>
      <c r="DA1092" s="2">
        <v>5</v>
      </c>
      <c r="DB1092" s="2" t="s">
        <v>116</v>
      </c>
      <c r="DC1092" s="2">
        <v>43</v>
      </c>
      <c r="DD1092" s="2" t="s">
        <v>116</v>
      </c>
      <c r="DE1092" s="2">
        <v>8</v>
      </c>
      <c r="DF1092" s="2" t="s">
        <v>116</v>
      </c>
      <c r="DG1092" s="2" t="s">
        <v>116</v>
      </c>
      <c r="DH1092" s="2">
        <v>2</v>
      </c>
      <c r="DI1092" s="2" t="s">
        <v>116</v>
      </c>
      <c r="DJ1092" s="2" t="s">
        <v>116</v>
      </c>
      <c r="DK1092" s="2" t="s">
        <v>116</v>
      </c>
      <c r="DL1092" s="2">
        <v>6</v>
      </c>
      <c r="DM1092" s="2" t="s">
        <v>116</v>
      </c>
      <c r="DN1092" s="2">
        <v>49</v>
      </c>
      <c r="DO1092" s="2" t="s">
        <v>116</v>
      </c>
      <c r="DP1092" s="2">
        <v>1</v>
      </c>
      <c r="DQ1092" s="2">
        <v>48</v>
      </c>
      <c r="DR1092" s="2" t="s">
        <v>116</v>
      </c>
      <c r="DS1092" s="2" t="s">
        <v>116</v>
      </c>
      <c r="DT1092" s="2" t="s">
        <v>116</v>
      </c>
      <c r="DU1092" s="2" t="s">
        <v>116</v>
      </c>
      <c r="DV1092" s="2">
        <v>2</v>
      </c>
      <c r="DW1092" s="2" t="s">
        <v>116</v>
      </c>
      <c r="DX1092" s="2" t="s">
        <v>116</v>
      </c>
      <c r="DY1092" s="2" t="s">
        <v>116</v>
      </c>
      <c r="DZ1092" s="2" t="s">
        <v>116</v>
      </c>
      <c r="EA1092" s="2">
        <v>1</v>
      </c>
      <c r="EB1092" s="2">
        <v>9</v>
      </c>
      <c r="EC1092" s="2" t="s">
        <v>116</v>
      </c>
      <c r="ED1092" s="2" t="s">
        <v>116</v>
      </c>
      <c r="EE1092" s="2">
        <v>44</v>
      </c>
      <c r="EF1092" s="2" t="s">
        <v>116</v>
      </c>
      <c r="EG1092" s="2" t="s">
        <v>116</v>
      </c>
      <c r="EH1092" s="2" t="s">
        <v>116</v>
      </c>
      <c r="EI1092" s="2">
        <v>4</v>
      </c>
      <c r="EJ1092" s="2" t="s">
        <v>116</v>
      </c>
      <c r="EK1092" s="2">
        <v>2</v>
      </c>
      <c r="EL1092" s="2" t="s">
        <v>116</v>
      </c>
      <c r="EM1092" s="2" t="s">
        <v>116</v>
      </c>
      <c r="EN1092" s="2">
        <v>2</v>
      </c>
      <c r="EO1092" s="2" t="s">
        <v>116</v>
      </c>
      <c r="EP1092" s="2" t="s">
        <v>116</v>
      </c>
      <c r="EQ1092" s="2">
        <v>2</v>
      </c>
      <c r="ER1092" s="2" t="s">
        <v>116</v>
      </c>
      <c r="ES1092" s="2" t="s">
        <v>116</v>
      </c>
      <c r="ET1092" s="2">
        <v>116</v>
      </c>
      <c r="EU1092" s="2" t="s">
        <v>116</v>
      </c>
      <c r="EV1092" s="2" t="s">
        <v>116</v>
      </c>
      <c r="EW1092" s="2">
        <v>1</v>
      </c>
      <c r="EX1092" s="2">
        <v>1</v>
      </c>
      <c r="EY1092" s="2" t="s">
        <v>116</v>
      </c>
      <c r="EZ1092" s="2">
        <v>6</v>
      </c>
      <c r="FA1092" s="2" t="s">
        <v>116</v>
      </c>
      <c r="FB1092" s="2" t="s">
        <v>116</v>
      </c>
      <c r="FC1092" s="2">
        <v>37</v>
      </c>
      <c r="FD1092" s="2" t="s">
        <v>116</v>
      </c>
      <c r="FE1092" s="2" t="s">
        <v>116</v>
      </c>
      <c r="FF1092" s="2" t="s">
        <v>116</v>
      </c>
      <c r="FG1092" s="2">
        <v>3</v>
      </c>
      <c r="FH1092" s="2">
        <v>2</v>
      </c>
      <c r="FI1092" s="2" t="s">
        <v>116</v>
      </c>
      <c r="FJ1092" s="2" t="s">
        <v>116</v>
      </c>
      <c r="FK1092" s="2">
        <v>1</v>
      </c>
      <c r="FL1092" s="2" t="s">
        <v>116</v>
      </c>
      <c r="FM1092" s="2" t="s">
        <v>116</v>
      </c>
      <c r="FN1092" s="2">
        <v>34</v>
      </c>
      <c r="FO1092" s="2" t="s">
        <v>116</v>
      </c>
      <c r="FP1092" s="2">
        <v>1</v>
      </c>
      <c r="FQ1092" s="2">
        <v>29</v>
      </c>
      <c r="FR1092" s="2" t="s">
        <v>116</v>
      </c>
      <c r="FS1092" s="2" t="s">
        <v>116</v>
      </c>
      <c r="FT1092" s="2" t="s">
        <v>116</v>
      </c>
      <c r="FU1092" s="2">
        <v>1</v>
      </c>
      <c r="FV1092" s="2">
        <v>1</v>
      </c>
      <c r="FW1092" s="2" t="s">
        <v>116</v>
      </c>
      <c r="FX1092" s="2">
        <v>5</v>
      </c>
      <c r="FY1092" s="2">
        <v>50</v>
      </c>
      <c r="FZ1092" s="2" t="s">
        <v>116</v>
      </c>
      <c r="GA1092" s="2" t="s">
        <v>116</v>
      </c>
      <c r="GB1092" s="2" t="s">
        <v>116</v>
      </c>
      <c r="GC1092" s="2" t="s">
        <v>116</v>
      </c>
      <c r="GD1092" s="2">
        <v>1</v>
      </c>
      <c r="GE1092" s="2">
        <v>2</v>
      </c>
      <c r="GF1092" s="2" t="s">
        <v>116</v>
      </c>
      <c r="GG1092" s="2" t="s">
        <v>116</v>
      </c>
      <c r="GH1092" s="2">
        <v>1</v>
      </c>
      <c r="GI1092" s="2" t="s">
        <v>116</v>
      </c>
      <c r="GJ1092" s="2">
        <v>80</v>
      </c>
      <c r="GK1092" s="2" t="s">
        <v>116</v>
      </c>
      <c r="GL1092" s="2" t="s">
        <v>116</v>
      </c>
      <c r="GM1092" s="2">
        <v>3</v>
      </c>
      <c r="GN1092" s="2" t="s">
        <v>116</v>
      </c>
      <c r="GO1092" s="2" t="s">
        <v>116</v>
      </c>
      <c r="GP1092" s="2">
        <v>1</v>
      </c>
      <c r="GQ1092" s="2">
        <v>30</v>
      </c>
      <c r="GR1092" s="2" t="s">
        <v>116</v>
      </c>
      <c r="GS1092" s="2" t="s">
        <v>116</v>
      </c>
      <c r="GT1092" s="2" t="s">
        <v>116</v>
      </c>
      <c r="GU1092" s="2" t="s">
        <v>116</v>
      </c>
      <c r="GV1092" s="2" t="s">
        <v>116</v>
      </c>
      <c r="GW1092" s="2">
        <v>3</v>
      </c>
      <c r="GX1092" s="2">
        <v>33</v>
      </c>
      <c r="GY1092" s="2" t="s">
        <v>116</v>
      </c>
      <c r="GZ1092" s="2">
        <v>26</v>
      </c>
      <c r="HA1092" s="2" t="s">
        <v>116</v>
      </c>
      <c r="HB1092" s="2" t="s">
        <v>116</v>
      </c>
      <c r="HC1092" s="2">
        <v>1</v>
      </c>
      <c r="HD1092" s="2" t="s">
        <v>116</v>
      </c>
      <c r="HE1092" s="2">
        <v>4</v>
      </c>
      <c r="HF1092" s="2">
        <v>16</v>
      </c>
      <c r="HG1092" s="2" t="s">
        <v>116</v>
      </c>
      <c r="HH1092" s="2" t="s">
        <v>116</v>
      </c>
      <c r="HI1092" s="2" t="s">
        <v>116</v>
      </c>
      <c r="HJ1092" s="2" t="s">
        <v>116</v>
      </c>
      <c r="HK1092" s="2" t="s">
        <v>116</v>
      </c>
      <c r="HL1092" s="2">
        <v>1</v>
      </c>
      <c r="HM1092" s="2">
        <v>28</v>
      </c>
      <c r="HN1092" s="2" t="s">
        <v>116</v>
      </c>
      <c r="HO1092" s="2" t="s">
        <v>116</v>
      </c>
      <c r="HP1092" s="2" t="s">
        <v>116</v>
      </c>
      <c r="HQ1092" s="2" t="s">
        <v>116</v>
      </c>
      <c r="HR1092" s="2" t="s">
        <v>116</v>
      </c>
      <c r="HS1092" s="2">
        <v>8</v>
      </c>
      <c r="HT1092" s="2">
        <v>1</v>
      </c>
      <c r="HU1092" s="2" t="s">
        <v>116</v>
      </c>
      <c r="HV1092" s="2" t="s">
        <v>116</v>
      </c>
      <c r="HW1092" s="2" t="s">
        <v>116</v>
      </c>
      <c r="HX1092" s="2" t="s">
        <v>116</v>
      </c>
      <c r="HY1092" s="2" t="s">
        <v>116</v>
      </c>
      <c r="HZ1092" s="2">
        <v>10</v>
      </c>
      <c r="IA1092" s="2" t="s">
        <v>116</v>
      </c>
      <c r="IB1092" s="2" t="s">
        <v>116</v>
      </c>
      <c r="IC1092" s="2">
        <v>2</v>
      </c>
      <c r="ID1092" s="2" t="s">
        <v>116</v>
      </c>
      <c r="IE1092" s="2" t="s">
        <v>116</v>
      </c>
      <c r="IF1092" s="2" t="s">
        <v>116</v>
      </c>
      <c r="IG1092" s="2" t="s">
        <v>116</v>
      </c>
      <c r="IH1092" s="2">
        <v>6</v>
      </c>
      <c r="II1092" s="2" t="s">
        <v>116</v>
      </c>
      <c r="IJ1092" s="2" t="s">
        <v>116</v>
      </c>
      <c r="IK1092" s="2" t="s">
        <v>116</v>
      </c>
      <c r="IL1092" s="2" t="s">
        <v>116</v>
      </c>
      <c r="IM1092" s="2" t="s">
        <v>116</v>
      </c>
      <c r="IN1092" s="2" t="s">
        <v>116</v>
      </c>
      <c r="IO1092" s="2" t="s">
        <v>116</v>
      </c>
      <c r="IP1092" s="2">
        <v>13</v>
      </c>
      <c r="IQ1092" s="2" t="s">
        <v>116</v>
      </c>
      <c r="IR1092" s="2" t="s">
        <v>116</v>
      </c>
      <c r="IS1092" s="2" t="s">
        <v>116</v>
      </c>
      <c r="IT1092" s="2" t="s">
        <v>116</v>
      </c>
      <c r="IU1092" s="2">
        <v>3</v>
      </c>
      <c r="IV1092" s="2" t="s">
        <v>116</v>
      </c>
      <c r="IW1092" s="2" t="s">
        <v>116</v>
      </c>
      <c r="IX1092" s="2">
        <v>1</v>
      </c>
      <c r="IY1092" s="2" t="s">
        <v>116</v>
      </c>
      <c r="IZ1092" s="2" t="s">
        <v>116</v>
      </c>
      <c r="JA1092" s="2">
        <v>14</v>
      </c>
      <c r="JB1092" s="2" t="s">
        <v>116</v>
      </c>
      <c r="JC1092" s="2">
        <v>9</v>
      </c>
      <c r="JD1092" s="2" t="s">
        <v>116</v>
      </c>
      <c r="JE1092" s="2" t="s">
        <v>116</v>
      </c>
      <c r="JF1092" s="2" t="s">
        <v>116</v>
      </c>
      <c r="JG1092" s="2">
        <v>3</v>
      </c>
      <c r="JH1092" s="2" t="s">
        <v>116</v>
      </c>
      <c r="JI1092" s="2" t="s">
        <v>116</v>
      </c>
      <c r="JJ1092" s="2" t="s">
        <v>116</v>
      </c>
      <c r="JK1092" s="2" t="s">
        <v>116</v>
      </c>
      <c r="JL1092" s="2" t="s">
        <v>116</v>
      </c>
      <c r="JM1092" s="2">
        <v>6</v>
      </c>
      <c r="JN1092" s="2" t="s">
        <v>116</v>
      </c>
      <c r="JO1092" s="2" t="s">
        <v>116</v>
      </c>
      <c r="JP1092" s="2" t="s">
        <v>116</v>
      </c>
      <c r="JQ1092" s="2" t="s">
        <v>116</v>
      </c>
      <c r="JR1092" s="2">
        <v>2</v>
      </c>
      <c r="JS1092" s="2" t="s">
        <v>116</v>
      </c>
      <c r="JT1092" s="2" t="s">
        <v>116</v>
      </c>
      <c r="JU1092" s="2" t="s">
        <v>116</v>
      </c>
      <c r="JV1092" s="2" t="s">
        <v>116</v>
      </c>
      <c r="JW1092" s="2">
        <v>7</v>
      </c>
      <c r="JX1092" s="2" t="s">
        <v>116</v>
      </c>
      <c r="JY1092" s="2">
        <v>3</v>
      </c>
      <c r="JZ1092" s="2" t="s">
        <v>116</v>
      </c>
      <c r="KA1092" s="2" t="s">
        <v>116</v>
      </c>
      <c r="KB1092" s="2" t="s">
        <v>116</v>
      </c>
      <c r="KC1092" s="2">
        <v>1</v>
      </c>
      <c r="KD1092" s="2" t="s">
        <v>116</v>
      </c>
      <c r="KE1092" s="2" t="s">
        <v>116</v>
      </c>
      <c r="KF1092" s="2" t="s">
        <v>116</v>
      </c>
      <c r="KG1092" s="2" t="s">
        <v>116</v>
      </c>
      <c r="KH1092" s="2">
        <v>4</v>
      </c>
      <c r="KI1092" s="2" t="s">
        <v>116</v>
      </c>
      <c r="KJ1092" s="2" t="s">
        <v>116</v>
      </c>
      <c r="KK1092" s="2" t="s">
        <v>116</v>
      </c>
      <c r="KL1092" s="2" t="s">
        <v>116</v>
      </c>
      <c r="KM1092" s="2" t="s">
        <v>116</v>
      </c>
      <c r="KN1092" s="2" t="s">
        <v>116</v>
      </c>
      <c r="KO1092" s="2" t="s">
        <v>116</v>
      </c>
      <c r="KP1092" s="2">
        <v>1</v>
      </c>
      <c r="KQ1092" s="2">
        <v>7</v>
      </c>
      <c r="KR1092" s="2" t="s">
        <v>116</v>
      </c>
      <c r="KS1092" s="2" t="s">
        <v>116</v>
      </c>
      <c r="KT1092" s="2" t="s">
        <v>116</v>
      </c>
      <c r="KU1092" s="2" t="s">
        <v>116</v>
      </c>
      <c r="KV1092" s="2" t="s">
        <v>116</v>
      </c>
      <c r="KW1092" s="2" t="s">
        <v>116</v>
      </c>
      <c r="KX1092" s="2" t="s">
        <v>116</v>
      </c>
      <c r="KY1092" s="2">
        <v>3</v>
      </c>
      <c r="KZ1092" s="2" t="s">
        <v>116</v>
      </c>
      <c r="LA1092" s="2" t="s">
        <v>116</v>
      </c>
      <c r="LB1092" s="2" t="s">
        <v>116</v>
      </c>
      <c r="LC1092" s="2" t="s">
        <v>116</v>
      </c>
      <c r="LD1092" s="2" t="s">
        <v>116</v>
      </c>
      <c r="LE1092" s="2" t="s">
        <v>116</v>
      </c>
      <c r="LF1092" s="2" t="s">
        <v>116</v>
      </c>
      <c r="LG1092" s="2">
        <v>4</v>
      </c>
      <c r="LH1092" s="2" t="s">
        <v>116</v>
      </c>
      <c r="LI1092" s="2" t="s">
        <v>116</v>
      </c>
      <c r="LJ1092" s="2" t="s">
        <v>116</v>
      </c>
      <c r="LK1092" s="2" t="s">
        <v>116</v>
      </c>
      <c r="LL1092" s="2" t="s">
        <v>116</v>
      </c>
      <c r="LM1092" s="2">
        <v>2</v>
      </c>
      <c r="LN1092" s="2" t="s">
        <v>116</v>
      </c>
      <c r="LO1092" s="2" t="s">
        <v>116</v>
      </c>
      <c r="LP1092" s="2" t="s">
        <v>116</v>
      </c>
      <c r="LQ1092" s="2" t="s">
        <v>116</v>
      </c>
      <c r="LR1092" s="2" t="s">
        <v>116</v>
      </c>
      <c r="LS1092" s="2" t="s">
        <v>116</v>
      </c>
      <c r="LT1092" s="2">
        <v>1</v>
      </c>
      <c r="LU1092" s="2">
        <v>6</v>
      </c>
      <c r="LV1092" s="2" t="s">
        <v>116</v>
      </c>
      <c r="LW1092" s="2" t="s">
        <v>116</v>
      </c>
      <c r="LX1092" s="2" t="s">
        <v>116</v>
      </c>
      <c r="LY1092" s="2" t="s">
        <v>116</v>
      </c>
      <c r="LZ1092" s="2" t="s">
        <v>116</v>
      </c>
      <c r="MA1092" s="2" t="s">
        <v>116</v>
      </c>
      <c r="MB1092" s="2">
        <v>2</v>
      </c>
      <c r="MC1092" s="2" t="s">
        <v>116</v>
      </c>
      <c r="MD1092" s="2" t="s">
        <v>116</v>
      </c>
      <c r="ME1092" s="2" t="s">
        <v>116</v>
      </c>
      <c r="MF1092" s="2" t="s">
        <v>116</v>
      </c>
      <c r="MG1092" s="2" t="s">
        <v>116</v>
      </c>
      <c r="MH1092" s="2" t="s">
        <v>116</v>
      </c>
      <c r="MI1092" s="2">
        <v>4</v>
      </c>
      <c r="MJ1092" s="2" t="s">
        <v>116</v>
      </c>
      <c r="MK1092" s="2" t="s">
        <v>116</v>
      </c>
      <c r="ML1092" s="2" t="s">
        <v>116</v>
      </c>
      <c r="MM1092" s="2" t="s">
        <v>116</v>
      </c>
      <c r="MN1092" s="2" t="s">
        <v>116</v>
      </c>
      <c r="MO1092" s="2" t="s">
        <v>116</v>
      </c>
      <c r="MP1092" s="2" t="s">
        <v>116</v>
      </c>
      <c r="MQ1092" s="2">
        <v>1</v>
      </c>
      <c r="MR1092" s="2" t="s">
        <v>116</v>
      </c>
      <c r="MS1092" s="2" t="s">
        <v>116</v>
      </c>
      <c r="MT1092" s="2" t="s">
        <v>116</v>
      </c>
      <c r="MU1092" s="2" t="s">
        <v>116</v>
      </c>
      <c r="MV1092" s="2" t="s">
        <v>116</v>
      </c>
      <c r="MW1092" s="2">
        <v>1</v>
      </c>
      <c r="MX1092" s="2">
        <v>2</v>
      </c>
      <c r="MY1092" s="2" t="s">
        <v>116</v>
      </c>
      <c r="MZ1092" s="2" t="s">
        <v>116</v>
      </c>
      <c r="NA1092" s="2" t="s">
        <v>116</v>
      </c>
      <c r="NB1092" s="2" t="s">
        <v>116</v>
      </c>
      <c r="NC1092" s="2" t="s">
        <v>116</v>
      </c>
      <c r="ND1092" s="2" t="s">
        <v>116</v>
      </c>
      <c r="NE1092" s="2" t="s">
        <v>116</v>
      </c>
      <c r="NF1092" s="2" t="s">
        <v>116</v>
      </c>
      <c r="NG1092" s="2">
        <v>1</v>
      </c>
      <c r="NH1092" s="2" t="s">
        <v>116</v>
      </c>
      <c r="NI1092" s="2" t="s">
        <v>116</v>
      </c>
      <c r="NJ1092" s="2" t="s">
        <v>116</v>
      </c>
      <c r="NK1092" s="2" t="s">
        <v>116</v>
      </c>
      <c r="NL1092" s="2" t="s">
        <v>116</v>
      </c>
      <c r="NM1092" s="2" t="s">
        <v>116</v>
      </c>
      <c r="NN1092" s="2">
        <v>3</v>
      </c>
      <c r="NO1092" s="2" t="s">
        <v>116</v>
      </c>
      <c r="NP1092" s="2" t="s">
        <v>116</v>
      </c>
      <c r="NQ1092" s="2" t="s">
        <v>116</v>
      </c>
      <c r="NR1092" s="2" t="s">
        <v>116</v>
      </c>
      <c r="NS1092" s="2" t="s">
        <v>116</v>
      </c>
      <c r="NT1092" s="2" t="s">
        <v>116</v>
      </c>
      <c r="NU1092" s="2" t="s">
        <v>116</v>
      </c>
      <c r="NV1092" s="2" t="s">
        <v>116</v>
      </c>
      <c r="NW1092" s="2" t="s">
        <v>116</v>
      </c>
      <c r="NX1092" s="2" t="s">
        <v>116</v>
      </c>
      <c r="NY1092" s="2">
        <v>1</v>
      </c>
      <c r="NZ1092" s="2" t="s">
        <v>116</v>
      </c>
      <c r="OA1092" s="2" t="s">
        <v>116</v>
      </c>
      <c r="OB1092" s="2" t="s">
        <v>116</v>
      </c>
      <c r="OC1092" s="2" t="s">
        <v>116</v>
      </c>
      <c r="OD1092" s="2" t="s">
        <v>116</v>
      </c>
      <c r="OE1092" s="2" t="s">
        <v>116</v>
      </c>
      <c r="OF1092" s="2" t="s">
        <v>116</v>
      </c>
      <c r="OG1092" s="2" t="s">
        <v>116</v>
      </c>
      <c r="OH1092" s="2" t="s">
        <v>116</v>
      </c>
      <c r="OI1092" s="2" t="s">
        <v>116</v>
      </c>
      <c r="OJ1092" s="2" t="s">
        <v>116</v>
      </c>
      <c r="OK1092" s="2" t="s">
        <v>116</v>
      </c>
      <c r="OL1092" s="2" t="s">
        <v>116</v>
      </c>
      <c r="OM1092" s="2" t="s">
        <v>116</v>
      </c>
      <c r="ON1092" s="2" t="s">
        <v>116</v>
      </c>
      <c r="OO1092" s="2" t="s">
        <v>116</v>
      </c>
      <c r="OP1092" s="2">
        <v>1</v>
      </c>
      <c r="OQ1092" s="2" t="s">
        <v>116</v>
      </c>
      <c r="OR1092" s="2" t="s">
        <v>116</v>
      </c>
      <c r="OS1092" s="2">
        <v>1</v>
      </c>
      <c r="OT1092" s="2" t="s">
        <v>116</v>
      </c>
      <c r="OU1092" s="2" t="s">
        <v>116</v>
      </c>
      <c r="OV1092" s="2" t="s">
        <v>116</v>
      </c>
      <c r="OW1092" s="2" t="s">
        <v>116</v>
      </c>
      <c r="OX1092" s="2" t="s">
        <v>116</v>
      </c>
      <c r="OY1092" s="2" t="s">
        <v>116</v>
      </c>
      <c r="OZ1092" s="2" t="s">
        <v>116</v>
      </c>
      <c r="PA1092" s="2" t="s">
        <v>116</v>
      </c>
      <c r="PB1092" s="2" t="s">
        <v>116</v>
      </c>
      <c r="PC1092" s="2">
        <v>1</v>
      </c>
      <c r="PD1092" s="2" t="s">
        <v>116</v>
      </c>
      <c r="PE1092" s="2">
        <v>1</v>
      </c>
      <c r="PF1092" s="2">
        <v>1</v>
      </c>
      <c r="PG1092" s="2" t="s">
        <v>116</v>
      </c>
      <c r="PH1092" s="2" t="s">
        <v>116</v>
      </c>
      <c r="PI1092" s="2" t="s">
        <v>116</v>
      </c>
      <c r="PJ1092" s="2" t="s">
        <v>116</v>
      </c>
      <c r="PK1092" s="2" t="s">
        <v>116</v>
      </c>
      <c r="PL1092" s="2" t="s">
        <v>116</v>
      </c>
      <c r="PM1092" s="2" t="s">
        <v>116</v>
      </c>
      <c r="PN1092" s="2" t="s">
        <v>116</v>
      </c>
      <c r="PO1092" s="2" t="s">
        <v>116</v>
      </c>
      <c r="PP1092" s="2" t="s">
        <v>116</v>
      </c>
      <c r="PQ1092" s="2" t="s">
        <v>116</v>
      </c>
      <c r="PR1092" s="2" t="s">
        <v>116</v>
      </c>
      <c r="PS1092" s="2" t="s">
        <v>116</v>
      </c>
      <c r="PT1092" s="2" t="s">
        <v>116</v>
      </c>
      <c r="PU1092" s="2" t="s">
        <v>116</v>
      </c>
      <c r="PV1092" s="2" t="s">
        <v>116</v>
      </c>
      <c r="PW1092" s="2">
        <v>3</v>
      </c>
      <c r="PX1092" s="2" t="s">
        <v>116</v>
      </c>
      <c r="PY1092" s="2" t="s">
        <v>116</v>
      </c>
      <c r="PZ1092" s="2" t="s">
        <v>116</v>
      </c>
      <c r="QA1092" s="2" t="s">
        <v>116</v>
      </c>
      <c r="QB1092" s="2" t="s">
        <v>116</v>
      </c>
      <c r="QC1092" s="2">
        <v>1</v>
      </c>
      <c r="QD1092" s="2" t="s">
        <v>116</v>
      </c>
      <c r="QE1092" s="2" t="s">
        <v>116</v>
      </c>
      <c r="QF1092" s="2" t="s">
        <v>116</v>
      </c>
      <c r="QG1092" s="2" t="s">
        <v>116</v>
      </c>
      <c r="QH1092" s="2" t="s">
        <v>116</v>
      </c>
      <c r="QI1092" s="2" t="s">
        <v>116</v>
      </c>
      <c r="QJ1092" s="2" t="s">
        <v>116</v>
      </c>
    </row>
    <row r="1093" spans="14:452" x14ac:dyDescent="0.2">
      <c r="N1093" s="2" t="s">
        <v>116</v>
      </c>
      <c r="O1093" s="2" t="s">
        <v>116</v>
      </c>
      <c r="P1093" s="2" t="s">
        <v>116</v>
      </c>
      <c r="Q1093" s="2" t="s">
        <v>116</v>
      </c>
      <c r="R1093" s="2" t="s">
        <v>116</v>
      </c>
      <c r="S1093" s="2" t="s">
        <v>116</v>
      </c>
      <c r="T1093" s="2" t="s">
        <v>116</v>
      </c>
      <c r="U1093" s="2">
        <v>3</v>
      </c>
      <c r="V1093" s="2">
        <v>3</v>
      </c>
      <c r="W1093" s="2" t="s">
        <v>116</v>
      </c>
      <c r="X1093" s="2">
        <v>1</v>
      </c>
      <c r="Y1093" s="2" t="s">
        <v>116</v>
      </c>
      <c r="Z1093" s="2" t="s">
        <v>116</v>
      </c>
      <c r="AA1093" s="2" t="s">
        <v>116</v>
      </c>
      <c r="AB1093" s="2">
        <v>1</v>
      </c>
      <c r="AC1093" s="2" t="s">
        <v>116</v>
      </c>
      <c r="AD1093" s="2" t="s">
        <v>116</v>
      </c>
      <c r="AE1093" s="2" t="s">
        <v>116</v>
      </c>
      <c r="AF1093" s="2" t="s">
        <v>116</v>
      </c>
      <c r="AG1093" s="2" t="s">
        <v>116</v>
      </c>
      <c r="AH1093" s="2">
        <v>2</v>
      </c>
      <c r="AI1093" s="2" t="s">
        <v>116</v>
      </c>
      <c r="AJ1093" s="2">
        <v>3</v>
      </c>
      <c r="AK1093" s="2">
        <v>2</v>
      </c>
      <c r="AL1093" s="2" t="s">
        <v>116</v>
      </c>
      <c r="AM1093" s="2" t="s">
        <v>116</v>
      </c>
      <c r="AN1093" s="2">
        <v>1</v>
      </c>
      <c r="AO1093" s="2" t="s">
        <v>116</v>
      </c>
      <c r="AP1093" s="2" t="s">
        <v>116</v>
      </c>
      <c r="AQ1093" s="2" t="s">
        <v>116</v>
      </c>
      <c r="AR1093" s="2">
        <v>4</v>
      </c>
      <c r="AS1093" s="2" t="s">
        <v>116</v>
      </c>
      <c r="AT1093" s="2" t="s">
        <v>116</v>
      </c>
      <c r="AU1093" s="2" t="s">
        <v>116</v>
      </c>
      <c r="AV1093" s="2" t="s">
        <v>116</v>
      </c>
      <c r="AW1093" s="2" t="s">
        <v>116</v>
      </c>
      <c r="AX1093" s="2" t="s">
        <v>116</v>
      </c>
      <c r="AY1093" s="2" t="s">
        <v>116</v>
      </c>
      <c r="AZ1093" s="2">
        <v>3</v>
      </c>
      <c r="BA1093" s="2" t="s">
        <v>116</v>
      </c>
      <c r="BB1093" s="2" t="s">
        <v>116</v>
      </c>
      <c r="BC1093" s="2">
        <v>10</v>
      </c>
      <c r="BD1093" s="2" t="s">
        <v>116</v>
      </c>
      <c r="BE1093" s="2" t="s">
        <v>116</v>
      </c>
      <c r="BF1093" s="2">
        <v>1</v>
      </c>
      <c r="BG1093" s="2" t="s">
        <v>116</v>
      </c>
      <c r="BH1093" s="2" t="s">
        <v>116</v>
      </c>
      <c r="BI1093" s="2" t="s">
        <v>116</v>
      </c>
      <c r="BJ1093" s="2" t="s">
        <v>116</v>
      </c>
      <c r="BK1093" s="2" t="s">
        <v>116</v>
      </c>
      <c r="BL1093" s="2">
        <v>1</v>
      </c>
      <c r="BM1093" s="2" t="s">
        <v>116</v>
      </c>
      <c r="BN1093" s="2" t="s">
        <v>116</v>
      </c>
      <c r="BO1093" s="2" t="s">
        <v>116</v>
      </c>
      <c r="BP1093" s="2">
        <v>4</v>
      </c>
      <c r="BQ1093" s="2" t="s">
        <v>116</v>
      </c>
      <c r="BR1093" s="2" t="s">
        <v>116</v>
      </c>
      <c r="BS1093" s="2" t="s">
        <v>116</v>
      </c>
      <c r="BT1093" s="2">
        <v>4</v>
      </c>
      <c r="BU1093" s="2">
        <v>3</v>
      </c>
      <c r="BV1093" s="2" t="s">
        <v>116</v>
      </c>
      <c r="BW1093" s="2">
        <v>1</v>
      </c>
      <c r="BX1093" s="2">
        <v>2</v>
      </c>
      <c r="BY1093" s="2">
        <v>2</v>
      </c>
      <c r="BZ1093" s="2" t="s">
        <v>116</v>
      </c>
      <c r="CA1093" s="2">
        <v>3</v>
      </c>
      <c r="CB1093" s="2" t="s">
        <v>116</v>
      </c>
      <c r="CC1093" s="2">
        <v>1</v>
      </c>
      <c r="CD1093" s="2" t="s">
        <v>116</v>
      </c>
      <c r="CE1093" s="2">
        <v>1</v>
      </c>
      <c r="CF1093" s="2" t="s">
        <v>116</v>
      </c>
      <c r="CG1093" s="2" t="s">
        <v>116</v>
      </c>
      <c r="CH1093" s="2">
        <v>2</v>
      </c>
      <c r="CI1093" s="2" t="s">
        <v>116</v>
      </c>
      <c r="CJ1093" s="2" t="s">
        <v>116</v>
      </c>
      <c r="CK1093" s="2">
        <v>1</v>
      </c>
      <c r="CL1093" s="2" t="s">
        <v>116</v>
      </c>
      <c r="CM1093" s="2">
        <v>24</v>
      </c>
      <c r="CN1093" s="2" t="s">
        <v>116</v>
      </c>
      <c r="CO1093" s="2" t="s">
        <v>116</v>
      </c>
      <c r="CP1093" s="2" t="s">
        <v>116</v>
      </c>
      <c r="CQ1093" s="2" t="s">
        <v>116</v>
      </c>
      <c r="CR1093" s="2" t="s">
        <v>116</v>
      </c>
      <c r="CS1093" s="2">
        <v>9</v>
      </c>
      <c r="CT1093" s="2" t="s">
        <v>116</v>
      </c>
      <c r="CU1093" s="2" t="s">
        <v>116</v>
      </c>
      <c r="CV1093" s="2" t="s">
        <v>116</v>
      </c>
      <c r="CW1093" s="2" t="s">
        <v>116</v>
      </c>
      <c r="CX1093" s="2">
        <v>3</v>
      </c>
      <c r="CY1093" s="2" t="s">
        <v>116</v>
      </c>
      <c r="CZ1093" s="2" t="s">
        <v>116</v>
      </c>
      <c r="DA1093" s="2">
        <v>1</v>
      </c>
      <c r="DB1093" s="2" t="s">
        <v>116</v>
      </c>
      <c r="DC1093" s="2">
        <v>28</v>
      </c>
      <c r="DD1093" s="2" t="s">
        <v>116</v>
      </c>
      <c r="DE1093" s="2">
        <v>3</v>
      </c>
      <c r="DF1093" s="2" t="s">
        <v>116</v>
      </c>
      <c r="DG1093" s="2">
        <v>1</v>
      </c>
      <c r="DH1093" s="2">
        <v>2</v>
      </c>
      <c r="DI1093" s="2" t="s">
        <v>116</v>
      </c>
      <c r="DJ1093" s="2" t="s">
        <v>116</v>
      </c>
      <c r="DK1093" s="2" t="s">
        <v>116</v>
      </c>
      <c r="DL1093" s="2">
        <v>1</v>
      </c>
      <c r="DM1093" s="2" t="s">
        <v>116</v>
      </c>
      <c r="DN1093" s="2">
        <v>31</v>
      </c>
      <c r="DO1093" s="2" t="s">
        <v>116</v>
      </c>
      <c r="DP1093" s="2" t="s">
        <v>116</v>
      </c>
      <c r="DQ1093" s="2">
        <v>31</v>
      </c>
      <c r="DR1093" s="2" t="s">
        <v>116</v>
      </c>
      <c r="DS1093" s="2" t="s">
        <v>116</v>
      </c>
      <c r="DT1093" s="2" t="s">
        <v>116</v>
      </c>
      <c r="DU1093" s="2" t="s">
        <v>116</v>
      </c>
      <c r="DV1093" s="2">
        <v>1</v>
      </c>
      <c r="DW1093" s="2" t="s">
        <v>116</v>
      </c>
      <c r="DX1093" s="2" t="s">
        <v>116</v>
      </c>
      <c r="DY1093" s="2" t="s">
        <v>116</v>
      </c>
      <c r="DZ1093" s="2" t="s">
        <v>116</v>
      </c>
      <c r="EA1093" s="2">
        <v>4</v>
      </c>
      <c r="EB1093" s="2">
        <v>3</v>
      </c>
      <c r="EC1093" s="2" t="s">
        <v>116</v>
      </c>
      <c r="ED1093" s="2" t="s">
        <v>116</v>
      </c>
      <c r="EE1093" s="2">
        <v>35</v>
      </c>
      <c r="EF1093" s="2" t="s">
        <v>116</v>
      </c>
      <c r="EG1093" s="2" t="s">
        <v>116</v>
      </c>
      <c r="EH1093" s="2" t="s">
        <v>116</v>
      </c>
      <c r="EI1093" s="2">
        <v>3</v>
      </c>
      <c r="EJ1093" s="2" t="s">
        <v>116</v>
      </c>
      <c r="EK1093" s="2">
        <v>2</v>
      </c>
      <c r="EL1093" s="2" t="s">
        <v>116</v>
      </c>
      <c r="EM1093" s="2" t="s">
        <v>116</v>
      </c>
      <c r="EN1093" s="2">
        <v>1</v>
      </c>
      <c r="EO1093" s="2" t="s">
        <v>116</v>
      </c>
      <c r="EP1093" s="2" t="s">
        <v>116</v>
      </c>
      <c r="EQ1093" s="2" t="s">
        <v>116</v>
      </c>
      <c r="ER1093" s="2" t="s">
        <v>116</v>
      </c>
      <c r="ES1093" s="2" t="s">
        <v>116</v>
      </c>
      <c r="ET1093" s="2">
        <v>60</v>
      </c>
      <c r="EU1093" s="2" t="s">
        <v>116</v>
      </c>
      <c r="EV1093" s="2" t="s">
        <v>116</v>
      </c>
      <c r="EW1093" s="2">
        <v>6</v>
      </c>
      <c r="EX1093" s="2" t="s">
        <v>116</v>
      </c>
      <c r="EY1093" s="2" t="s">
        <v>116</v>
      </c>
      <c r="EZ1093" s="2">
        <v>1</v>
      </c>
      <c r="FA1093" s="2" t="s">
        <v>116</v>
      </c>
      <c r="FB1093" s="2" t="s">
        <v>116</v>
      </c>
      <c r="FC1093" s="2">
        <v>25</v>
      </c>
      <c r="FD1093" s="2" t="s">
        <v>116</v>
      </c>
      <c r="FE1093" s="2" t="s">
        <v>116</v>
      </c>
      <c r="FF1093" s="2" t="s">
        <v>116</v>
      </c>
      <c r="FG1093" s="2" t="s">
        <v>116</v>
      </c>
      <c r="FH1093" s="2">
        <v>1</v>
      </c>
      <c r="FI1093" s="2" t="s">
        <v>116</v>
      </c>
      <c r="FJ1093" s="2" t="s">
        <v>116</v>
      </c>
      <c r="FK1093" s="2">
        <v>2</v>
      </c>
      <c r="FL1093" s="2" t="s">
        <v>116</v>
      </c>
      <c r="FM1093" s="2" t="s">
        <v>116</v>
      </c>
      <c r="FN1093" s="2">
        <v>32</v>
      </c>
      <c r="FO1093" s="2" t="s">
        <v>116</v>
      </c>
      <c r="FP1093" s="2" t="s">
        <v>116</v>
      </c>
      <c r="FQ1093" s="2">
        <v>21</v>
      </c>
      <c r="FR1093" s="2" t="s">
        <v>116</v>
      </c>
      <c r="FS1093" s="2" t="s">
        <v>116</v>
      </c>
      <c r="FT1093" s="2" t="s">
        <v>116</v>
      </c>
      <c r="FU1093" s="2">
        <v>1</v>
      </c>
      <c r="FV1093" s="2" t="s">
        <v>116</v>
      </c>
      <c r="FW1093" s="2" t="s">
        <v>116</v>
      </c>
      <c r="FX1093" s="2" t="s">
        <v>116</v>
      </c>
      <c r="FY1093" s="2">
        <v>12</v>
      </c>
      <c r="FZ1093" s="2" t="s">
        <v>116</v>
      </c>
      <c r="GA1093" s="2" t="s">
        <v>116</v>
      </c>
      <c r="GB1093" s="2" t="s">
        <v>116</v>
      </c>
      <c r="GC1093" s="2" t="s">
        <v>116</v>
      </c>
      <c r="GD1093" s="2" t="s">
        <v>116</v>
      </c>
      <c r="GE1093" s="2" t="s">
        <v>116</v>
      </c>
      <c r="GF1093" s="2" t="s">
        <v>116</v>
      </c>
      <c r="GG1093" s="2">
        <v>1</v>
      </c>
      <c r="GH1093" s="2" t="s">
        <v>116</v>
      </c>
      <c r="GI1093" s="2" t="s">
        <v>116</v>
      </c>
      <c r="GJ1093" s="2">
        <v>41</v>
      </c>
      <c r="GK1093" s="2" t="s">
        <v>116</v>
      </c>
      <c r="GL1093" s="2" t="s">
        <v>116</v>
      </c>
      <c r="GM1093" s="2" t="s">
        <v>116</v>
      </c>
      <c r="GN1093" s="2" t="s">
        <v>116</v>
      </c>
      <c r="GO1093" s="2">
        <v>1</v>
      </c>
      <c r="GP1093" s="2" t="s">
        <v>116</v>
      </c>
      <c r="GQ1093" s="2">
        <v>18</v>
      </c>
      <c r="GR1093" s="2" t="s">
        <v>116</v>
      </c>
      <c r="GS1093" s="2" t="s">
        <v>116</v>
      </c>
      <c r="GT1093" s="2">
        <v>1</v>
      </c>
      <c r="GU1093" s="2" t="s">
        <v>116</v>
      </c>
      <c r="GV1093" s="2" t="s">
        <v>116</v>
      </c>
      <c r="GW1093" s="2" t="s">
        <v>116</v>
      </c>
      <c r="GX1093" s="2">
        <v>18</v>
      </c>
      <c r="GY1093" s="2" t="s">
        <v>116</v>
      </c>
      <c r="GZ1093" s="2">
        <v>1</v>
      </c>
      <c r="HA1093" s="2" t="s">
        <v>116</v>
      </c>
      <c r="HB1093" s="2" t="s">
        <v>116</v>
      </c>
      <c r="HC1093" s="2" t="s">
        <v>116</v>
      </c>
      <c r="HD1093" s="2" t="s">
        <v>116</v>
      </c>
      <c r="HE1093" s="2">
        <v>1</v>
      </c>
      <c r="HF1093" s="2">
        <v>4</v>
      </c>
      <c r="HG1093" s="2" t="s">
        <v>116</v>
      </c>
      <c r="HH1093" s="2" t="s">
        <v>116</v>
      </c>
      <c r="HI1093" s="2" t="s">
        <v>116</v>
      </c>
      <c r="HJ1093" s="2" t="s">
        <v>116</v>
      </c>
      <c r="HK1093" s="2" t="s">
        <v>116</v>
      </c>
      <c r="HL1093" s="2" t="s">
        <v>116</v>
      </c>
      <c r="HM1093" s="2">
        <v>9</v>
      </c>
      <c r="HN1093" s="2" t="s">
        <v>116</v>
      </c>
      <c r="HO1093" s="2" t="s">
        <v>116</v>
      </c>
      <c r="HP1093" s="2" t="s">
        <v>116</v>
      </c>
      <c r="HQ1093" s="2" t="s">
        <v>116</v>
      </c>
      <c r="HR1093" s="2" t="s">
        <v>116</v>
      </c>
      <c r="HS1093" s="2" t="s">
        <v>116</v>
      </c>
      <c r="HT1093" s="2" t="s">
        <v>116</v>
      </c>
      <c r="HU1093" s="2" t="s">
        <v>116</v>
      </c>
      <c r="HV1093" s="2" t="s">
        <v>116</v>
      </c>
      <c r="HW1093" s="2" t="s">
        <v>116</v>
      </c>
      <c r="HX1093" s="2" t="s">
        <v>116</v>
      </c>
      <c r="HY1093" s="2" t="s">
        <v>116</v>
      </c>
      <c r="HZ1093" s="2">
        <v>4</v>
      </c>
      <c r="IA1093" s="2" t="s">
        <v>116</v>
      </c>
      <c r="IB1093" s="2" t="s">
        <v>116</v>
      </c>
      <c r="IC1093" s="2">
        <v>3</v>
      </c>
      <c r="ID1093" s="2" t="s">
        <v>116</v>
      </c>
      <c r="IE1093" s="2" t="s">
        <v>116</v>
      </c>
      <c r="IF1093" s="2" t="s">
        <v>116</v>
      </c>
      <c r="IG1093" s="2" t="s">
        <v>116</v>
      </c>
      <c r="IH1093" s="2" t="s">
        <v>116</v>
      </c>
      <c r="II1093" s="2" t="s">
        <v>116</v>
      </c>
      <c r="IJ1093" s="2" t="s">
        <v>116</v>
      </c>
      <c r="IK1093" s="2" t="s">
        <v>116</v>
      </c>
      <c r="IL1093" s="2" t="s">
        <v>116</v>
      </c>
      <c r="IM1093" s="2">
        <v>2</v>
      </c>
      <c r="IN1093" s="2" t="s">
        <v>116</v>
      </c>
      <c r="IO1093" s="2" t="s">
        <v>116</v>
      </c>
      <c r="IP1093" s="2">
        <v>3</v>
      </c>
      <c r="IQ1093" s="2" t="s">
        <v>116</v>
      </c>
      <c r="IR1093" s="2" t="s">
        <v>116</v>
      </c>
      <c r="IS1093" s="2" t="s">
        <v>116</v>
      </c>
      <c r="IT1093" s="2" t="s">
        <v>116</v>
      </c>
      <c r="IU1093" s="2" t="s">
        <v>116</v>
      </c>
      <c r="IV1093" s="2" t="s">
        <v>116</v>
      </c>
      <c r="IW1093" s="2">
        <v>1</v>
      </c>
      <c r="IX1093" s="2" t="s">
        <v>116</v>
      </c>
      <c r="IY1093" s="2" t="s">
        <v>116</v>
      </c>
      <c r="IZ1093" s="2" t="s">
        <v>116</v>
      </c>
      <c r="JA1093" s="2">
        <v>8</v>
      </c>
      <c r="JB1093" s="2" t="s">
        <v>116</v>
      </c>
      <c r="JC1093" s="2">
        <v>2</v>
      </c>
      <c r="JD1093" s="2" t="s">
        <v>116</v>
      </c>
      <c r="JE1093" s="2" t="s">
        <v>116</v>
      </c>
      <c r="JF1093" s="2" t="s">
        <v>116</v>
      </c>
      <c r="JG1093" s="2" t="s">
        <v>116</v>
      </c>
      <c r="JH1093" s="2" t="s">
        <v>116</v>
      </c>
      <c r="JI1093" s="2" t="s">
        <v>116</v>
      </c>
      <c r="JJ1093" s="2" t="s">
        <v>116</v>
      </c>
      <c r="JK1093" s="2" t="s">
        <v>116</v>
      </c>
      <c r="JL1093" s="2" t="s">
        <v>116</v>
      </c>
      <c r="JM1093" s="2">
        <v>3</v>
      </c>
      <c r="JN1093" s="2" t="s">
        <v>116</v>
      </c>
      <c r="JO1093" s="2">
        <v>1</v>
      </c>
      <c r="JP1093" s="2" t="s">
        <v>116</v>
      </c>
      <c r="JQ1093" s="2" t="s">
        <v>116</v>
      </c>
      <c r="JR1093" s="2">
        <v>1</v>
      </c>
      <c r="JS1093" s="2" t="s">
        <v>116</v>
      </c>
      <c r="JT1093" s="2" t="s">
        <v>116</v>
      </c>
      <c r="JU1093" s="2" t="s">
        <v>116</v>
      </c>
      <c r="JV1093" s="2" t="s">
        <v>116</v>
      </c>
      <c r="JW1093" s="2">
        <v>1</v>
      </c>
      <c r="JX1093" s="2" t="s">
        <v>116</v>
      </c>
      <c r="JY1093" s="2" t="s">
        <v>116</v>
      </c>
      <c r="JZ1093" s="2" t="s">
        <v>116</v>
      </c>
      <c r="KA1093" s="2" t="s">
        <v>116</v>
      </c>
      <c r="KB1093" s="2" t="s">
        <v>116</v>
      </c>
      <c r="KC1093" s="2" t="s">
        <v>116</v>
      </c>
      <c r="KD1093" s="2" t="s">
        <v>116</v>
      </c>
      <c r="KE1093" s="2" t="s">
        <v>116</v>
      </c>
      <c r="KF1093" s="2" t="s">
        <v>116</v>
      </c>
      <c r="KG1093" s="2">
        <v>1</v>
      </c>
      <c r="KH1093" s="2" t="s">
        <v>116</v>
      </c>
      <c r="KI1093" s="2" t="s">
        <v>116</v>
      </c>
      <c r="KJ1093" s="2" t="s">
        <v>116</v>
      </c>
      <c r="KK1093" s="2" t="s">
        <v>116</v>
      </c>
      <c r="KL1093" s="2" t="s">
        <v>116</v>
      </c>
      <c r="KM1093" s="2" t="s">
        <v>116</v>
      </c>
      <c r="KN1093" s="2" t="s">
        <v>116</v>
      </c>
      <c r="KO1093" s="2" t="s">
        <v>116</v>
      </c>
      <c r="KP1093" s="2" t="s">
        <v>116</v>
      </c>
      <c r="KQ1093" s="2">
        <v>2</v>
      </c>
      <c r="KR1093" s="2" t="s">
        <v>116</v>
      </c>
      <c r="KS1093" s="2" t="s">
        <v>116</v>
      </c>
      <c r="KT1093" s="2" t="s">
        <v>116</v>
      </c>
      <c r="KU1093" s="2" t="s">
        <v>116</v>
      </c>
      <c r="KV1093" s="2" t="s">
        <v>116</v>
      </c>
      <c r="KW1093" s="2" t="s">
        <v>116</v>
      </c>
      <c r="KX1093" s="2" t="s">
        <v>116</v>
      </c>
      <c r="KY1093" s="2" t="s">
        <v>116</v>
      </c>
      <c r="KZ1093" s="2" t="s">
        <v>116</v>
      </c>
      <c r="LA1093" s="2" t="s">
        <v>116</v>
      </c>
      <c r="LB1093" s="2" t="s">
        <v>116</v>
      </c>
      <c r="LC1093" s="2" t="s">
        <v>116</v>
      </c>
      <c r="LD1093" s="2" t="s">
        <v>116</v>
      </c>
      <c r="LE1093" s="2" t="s">
        <v>116</v>
      </c>
      <c r="LF1093" s="2" t="s">
        <v>116</v>
      </c>
      <c r="LG1093" s="2">
        <v>1</v>
      </c>
      <c r="LH1093" s="2" t="s">
        <v>116</v>
      </c>
      <c r="LI1093" s="2" t="s">
        <v>116</v>
      </c>
      <c r="LJ1093" s="2" t="s">
        <v>116</v>
      </c>
      <c r="LK1093" s="2" t="s">
        <v>116</v>
      </c>
      <c r="LL1093" s="2" t="s">
        <v>116</v>
      </c>
      <c r="LM1093" s="2" t="s">
        <v>116</v>
      </c>
      <c r="LN1093" s="2" t="s">
        <v>116</v>
      </c>
      <c r="LO1093" s="2" t="s">
        <v>116</v>
      </c>
      <c r="LP1093" s="2" t="s">
        <v>116</v>
      </c>
      <c r="LQ1093" s="2" t="s">
        <v>116</v>
      </c>
      <c r="LR1093" s="2" t="s">
        <v>116</v>
      </c>
      <c r="LS1093" s="2" t="s">
        <v>116</v>
      </c>
      <c r="LT1093" s="2" t="s">
        <v>116</v>
      </c>
      <c r="LU1093" s="2">
        <v>2</v>
      </c>
      <c r="LV1093" s="2" t="s">
        <v>116</v>
      </c>
      <c r="LW1093" s="2" t="s">
        <v>116</v>
      </c>
      <c r="LX1093" s="2" t="s">
        <v>116</v>
      </c>
      <c r="LY1093" s="2" t="s">
        <v>116</v>
      </c>
      <c r="LZ1093" s="2" t="s">
        <v>116</v>
      </c>
      <c r="MA1093" s="2" t="s">
        <v>116</v>
      </c>
      <c r="MB1093" s="2" t="s">
        <v>116</v>
      </c>
      <c r="MC1093" s="2" t="s">
        <v>116</v>
      </c>
      <c r="MD1093" s="2" t="s">
        <v>116</v>
      </c>
      <c r="ME1093" s="2" t="s">
        <v>116</v>
      </c>
      <c r="MF1093" s="2" t="s">
        <v>116</v>
      </c>
      <c r="MG1093" s="2" t="s">
        <v>116</v>
      </c>
      <c r="MH1093" s="2" t="s">
        <v>116</v>
      </c>
      <c r="MI1093" s="2" t="s">
        <v>116</v>
      </c>
      <c r="MJ1093" s="2" t="s">
        <v>116</v>
      </c>
      <c r="MK1093" s="2" t="s">
        <v>116</v>
      </c>
      <c r="ML1093" s="2" t="s">
        <v>116</v>
      </c>
      <c r="MM1093" s="2" t="s">
        <v>116</v>
      </c>
      <c r="MN1093" s="2" t="s">
        <v>116</v>
      </c>
      <c r="MO1093" s="2" t="s">
        <v>116</v>
      </c>
      <c r="MP1093" s="2" t="s">
        <v>116</v>
      </c>
      <c r="MQ1093" s="2">
        <v>1</v>
      </c>
      <c r="MR1093" s="2" t="s">
        <v>116</v>
      </c>
      <c r="MS1093" s="2" t="s">
        <v>116</v>
      </c>
      <c r="MT1093" s="2" t="s">
        <v>116</v>
      </c>
      <c r="MU1093" s="2" t="s">
        <v>116</v>
      </c>
      <c r="MV1093" s="2" t="s">
        <v>116</v>
      </c>
      <c r="MW1093" s="2" t="s">
        <v>116</v>
      </c>
      <c r="MX1093" s="2" t="s">
        <v>116</v>
      </c>
      <c r="MY1093" s="2" t="s">
        <v>116</v>
      </c>
      <c r="MZ1093" s="2" t="s">
        <v>116</v>
      </c>
      <c r="NA1093" s="2" t="s">
        <v>116</v>
      </c>
      <c r="NB1093" s="2" t="s">
        <v>116</v>
      </c>
      <c r="NC1093" s="2" t="s">
        <v>116</v>
      </c>
      <c r="ND1093" s="2" t="s">
        <v>116</v>
      </c>
      <c r="NE1093" s="2" t="s">
        <v>116</v>
      </c>
      <c r="NF1093" s="2" t="s">
        <v>116</v>
      </c>
      <c r="NG1093" s="2" t="s">
        <v>116</v>
      </c>
      <c r="NH1093" s="2" t="s">
        <v>116</v>
      </c>
      <c r="NI1093" s="2" t="s">
        <v>116</v>
      </c>
      <c r="NJ1093" s="2" t="s">
        <v>116</v>
      </c>
      <c r="NK1093" s="2" t="s">
        <v>116</v>
      </c>
      <c r="NL1093" s="2" t="s">
        <v>116</v>
      </c>
      <c r="NM1093" s="2" t="s">
        <v>116</v>
      </c>
      <c r="NN1093" s="2" t="s">
        <v>116</v>
      </c>
      <c r="NO1093" s="2" t="s">
        <v>116</v>
      </c>
      <c r="NP1093" s="2" t="s">
        <v>116</v>
      </c>
      <c r="NQ1093" s="2" t="s">
        <v>116</v>
      </c>
      <c r="NR1093" s="2" t="s">
        <v>116</v>
      </c>
      <c r="NS1093" s="2" t="s">
        <v>116</v>
      </c>
      <c r="NT1093" s="2" t="s">
        <v>116</v>
      </c>
      <c r="NU1093" s="2" t="s">
        <v>116</v>
      </c>
      <c r="NV1093" s="2" t="s">
        <v>116</v>
      </c>
      <c r="NW1093" s="2" t="s">
        <v>116</v>
      </c>
      <c r="NX1093" s="2" t="s">
        <v>116</v>
      </c>
      <c r="NY1093" s="2" t="s">
        <v>116</v>
      </c>
      <c r="NZ1093" s="2" t="s">
        <v>116</v>
      </c>
      <c r="OA1093" s="2" t="s">
        <v>116</v>
      </c>
      <c r="OB1093" s="2" t="s">
        <v>116</v>
      </c>
      <c r="OC1093" s="2" t="s">
        <v>116</v>
      </c>
      <c r="OD1093" s="2" t="s">
        <v>116</v>
      </c>
      <c r="OE1093" s="2" t="s">
        <v>116</v>
      </c>
      <c r="OF1093" s="2" t="s">
        <v>116</v>
      </c>
      <c r="OG1093" s="2" t="s">
        <v>116</v>
      </c>
      <c r="OH1093" s="2" t="s">
        <v>116</v>
      </c>
      <c r="OI1093" s="2" t="s">
        <v>116</v>
      </c>
      <c r="OJ1093" s="2" t="s">
        <v>116</v>
      </c>
      <c r="OK1093" s="2" t="s">
        <v>116</v>
      </c>
      <c r="OL1093" s="2" t="s">
        <v>116</v>
      </c>
      <c r="OM1093" s="2" t="s">
        <v>116</v>
      </c>
      <c r="ON1093" s="2" t="s">
        <v>116</v>
      </c>
      <c r="OO1093" s="2" t="s">
        <v>116</v>
      </c>
      <c r="OP1093" s="2" t="s">
        <v>116</v>
      </c>
      <c r="OQ1093" s="2" t="s">
        <v>116</v>
      </c>
      <c r="OR1093" s="2" t="s">
        <v>116</v>
      </c>
      <c r="OS1093" s="2" t="s">
        <v>116</v>
      </c>
      <c r="OT1093" s="2" t="s">
        <v>116</v>
      </c>
      <c r="OU1093" s="2" t="s">
        <v>116</v>
      </c>
      <c r="OV1093" s="2" t="s">
        <v>116</v>
      </c>
      <c r="OW1093" s="2" t="s">
        <v>116</v>
      </c>
      <c r="OX1093" s="2" t="s">
        <v>116</v>
      </c>
      <c r="OY1093" s="2" t="s">
        <v>116</v>
      </c>
      <c r="OZ1093" s="2" t="s">
        <v>116</v>
      </c>
      <c r="PA1093" s="2" t="s">
        <v>116</v>
      </c>
      <c r="PB1093" s="2" t="s">
        <v>116</v>
      </c>
      <c r="PC1093" s="2" t="s">
        <v>116</v>
      </c>
      <c r="PD1093" s="2" t="s">
        <v>116</v>
      </c>
      <c r="PE1093" s="2" t="s">
        <v>116</v>
      </c>
      <c r="PF1093" s="2" t="s">
        <v>116</v>
      </c>
      <c r="PG1093" s="2" t="s">
        <v>116</v>
      </c>
      <c r="PH1093" s="2" t="s">
        <v>116</v>
      </c>
      <c r="PI1093" s="2" t="s">
        <v>116</v>
      </c>
      <c r="PJ1093" s="2" t="s">
        <v>116</v>
      </c>
      <c r="PK1093" s="2" t="s">
        <v>116</v>
      </c>
      <c r="PL1093" s="2" t="s">
        <v>116</v>
      </c>
      <c r="PM1093" s="2" t="s">
        <v>116</v>
      </c>
      <c r="PN1093" s="2" t="s">
        <v>116</v>
      </c>
      <c r="PO1093" s="2" t="s">
        <v>116</v>
      </c>
      <c r="PP1093" s="2" t="s">
        <v>116</v>
      </c>
      <c r="PQ1093" s="2" t="s">
        <v>116</v>
      </c>
      <c r="PR1093" s="2" t="s">
        <v>116</v>
      </c>
      <c r="PS1093" s="2" t="s">
        <v>116</v>
      </c>
      <c r="PT1093" s="2" t="s">
        <v>116</v>
      </c>
      <c r="PU1093" s="2" t="s">
        <v>116</v>
      </c>
      <c r="PV1093" s="2" t="s">
        <v>116</v>
      </c>
      <c r="PW1093" s="2" t="s">
        <v>116</v>
      </c>
      <c r="PX1093" s="2" t="s">
        <v>116</v>
      </c>
      <c r="PY1093" s="2" t="s">
        <v>116</v>
      </c>
      <c r="PZ1093" s="2" t="s">
        <v>116</v>
      </c>
      <c r="QA1093" s="2" t="s">
        <v>116</v>
      </c>
      <c r="QB1093" s="2" t="s">
        <v>116</v>
      </c>
      <c r="QC1093" s="2" t="s">
        <v>116</v>
      </c>
      <c r="QD1093" s="2" t="s">
        <v>116</v>
      </c>
      <c r="QE1093" s="2" t="s">
        <v>116</v>
      </c>
      <c r="QF1093" s="2" t="s">
        <v>116</v>
      </c>
      <c r="QG1093" s="2" t="s">
        <v>116</v>
      </c>
      <c r="QH1093" s="2" t="s">
        <v>116</v>
      </c>
      <c r="QI1093" s="2" t="s">
        <v>116</v>
      </c>
      <c r="QJ1093" s="2" t="s">
        <v>116</v>
      </c>
    </row>
    <row r="1094" spans="14:452" x14ac:dyDescent="0.2">
      <c r="N1094" s="2" t="s">
        <v>116</v>
      </c>
      <c r="O1094" s="2">
        <v>1</v>
      </c>
      <c r="P1094" s="2">
        <v>1</v>
      </c>
      <c r="Q1094" s="2" t="s">
        <v>116</v>
      </c>
      <c r="R1094" s="2" t="s">
        <v>116</v>
      </c>
      <c r="S1094" s="2">
        <v>1</v>
      </c>
      <c r="T1094" s="2" t="s">
        <v>116</v>
      </c>
      <c r="U1094" s="2">
        <v>1</v>
      </c>
      <c r="V1094" s="2">
        <v>1</v>
      </c>
      <c r="W1094" s="2" t="s">
        <v>116</v>
      </c>
      <c r="X1094" s="2" t="s">
        <v>116</v>
      </c>
      <c r="Y1094" s="2" t="s">
        <v>116</v>
      </c>
      <c r="Z1094" s="2">
        <v>1</v>
      </c>
      <c r="AA1094" s="2" t="s">
        <v>116</v>
      </c>
      <c r="AB1094" s="2">
        <v>1</v>
      </c>
      <c r="AC1094" s="2" t="s">
        <v>116</v>
      </c>
      <c r="AD1094" s="2" t="s">
        <v>116</v>
      </c>
      <c r="AE1094" s="2" t="s">
        <v>116</v>
      </c>
      <c r="AF1094" s="2" t="s">
        <v>116</v>
      </c>
      <c r="AG1094" s="2" t="s">
        <v>116</v>
      </c>
      <c r="AH1094" s="2">
        <v>1</v>
      </c>
      <c r="AI1094" s="2" t="s">
        <v>116</v>
      </c>
      <c r="AJ1094" s="2">
        <v>4</v>
      </c>
      <c r="AK1094" s="2">
        <v>5</v>
      </c>
      <c r="AL1094" s="2" t="s">
        <v>116</v>
      </c>
      <c r="AM1094" s="2" t="s">
        <v>116</v>
      </c>
      <c r="AN1094" s="2">
        <v>1</v>
      </c>
      <c r="AO1094" s="2" t="s">
        <v>116</v>
      </c>
      <c r="AP1094" s="2" t="s">
        <v>116</v>
      </c>
      <c r="AQ1094" s="2" t="s">
        <v>116</v>
      </c>
      <c r="AR1094" s="2" t="s">
        <v>116</v>
      </c>
      <c r="AS1094" s="2" t="s">
        <v>116</v>
      </c>
      <c r="AT1094" s="2" t="s">
        <v>116</v>
      </c>
      <c r="AU1094" s="2" t="s">
        <v>116</v>
      </c>
      <c r="AV1094" s="2" t="s">
        <v>116</v>
      </c>
      <c r="AW1094" s="2">
        <v>2</v>
      </c>
      <c r="AX1094" s="2" t="s">
        <v>116</v>
      </c>
      <c r="AY1094" s="2">
        <v>1</v>
      </c>
      <c r="AZ1094" s="2" t="s">
        <v>116</v>
      </c>
      <c r="BA1094" s="2" t="s">
        <v>116</v>
      </c>
      <c r="BB1094" s="2" t="s">
        <v>116</v>
      </c>
      <c r="BC1094" s="2">
        <v>3</v>
      </c>
      <c r="BD1094" s="2" t="s">
        <v>116</v>
      </c>
      <c r="BE1094" s="2" t="s">
        <v>116</v>
      </c>
      <c r="BF1094" s="2">
        <v>2</v>
      </c>
      <c r="BG1094" s="2" t="s">
        <v>116</v>
      </c>
      <c r="BH1094" s="2" t="s">
        <v>116</v>
      </c>
      <c r="BI1094" s="2" t="s">
        <v>116</v>
      </c>
      <c r="BJ1094" s="2" t="s">
        <v>116</v>
      </c>
      <c r="BK1094" s="2" t="s">
        <v>116</v>
      </c>
      <c r="BL1094" s="2" t="s">
        <v>116</v>
      </c>
      <c r="BM1094" s="2">
        <v>2</v>
      </c>
      <c r="BN1094" s="2" t="s">
        <v>116</v>
      </c>
      <c r="BO1094" s="2" t="s">
        <v>116</v>
      </c>
      <c r="BP1094" s="2" t="s">
        <v>116</v>
      </c>
      <c r="BQ1094" s="2" t="s">
        <v>116</v>
      </c>
      <c r="BR1094" s="2" t="s">
        <v>116</v>
      </c>
      <c r="BS1094" s="2" t="s">
        <v>116</v>
      </c>
      <c r="BT1094" s="2">
        <v>9</v>
      </c>
      <c r="BU1094" s="2" t="s">
        <v>116</v>
      </c>
      <c r="BV1094" s="2" t="s">
        <v>116</v>
      </c>
      <c r="BW1094" s="2" t="s">
        <v>116</v>
      </c>
      <c r="BX1094" s="2" t="s">
        <v>116</v>
      </c>
      <c r="BY1094" s="2" t="s">
        <v>116</v>
      </c>
      <c r="BZ1094" s="2" t="s">
        <v>116</v>
      </c>
      <c r="CA1094" s="2" t="s">
        <v>116</v>
      </c>
      <c r="CB1094" s="2" t="s">
        <v>116</v>
      </c>
      <c r="CC1094" s="2" t="s">
        <v>116</v>
      </c>
      <c r="CD1094" s="2" t="s">
        <v>116</v>
      </c>
      <c r="CE1094" s="2" t="s">
        <v>116</v>
      </c>
      <c r="CF1094" s="2" t="s">
        <v>116</v>
      </c>
      <c r="CG1094" s="2" t="s">
        <v>116</v>
      </c>
      <c r="CH1094" s="2">
        <v>1</v>
      </c>
      <c r="CI1094" s="2" t="s">
        <v>116</v>
      </c>
      <c r="CJ1094" s="2" t="s">
        <v>116</v>
      </c>
      <c r="CK1094" s="2">
        <v>1</v>
      </c>
      <c r="CL1094" s="2" t="s">
        <v>116</v>
      </c>
      <c r="CM1094" s="2">
        <v>4</v>
      </c>
      <c r="CN1094" s="2" t="s">
        <v>116</v>
      </c>
      <c r="CO1094" s="2" t="s">
        <v>116</v>
      </c>
      <c r="CP1094" s="2">
        <v>1</v>
      </c>
      <c r="CQ1094" s="2" t="s">
        <v>116</v>
      </c>
      <c r="CR1094" s="2" t="s">
        <v>116</v>
      </c>
      <c r="CS1094" s="2">
        <v>8</v>
      </c>
      <c r="CT1094" s="2" t="s">
        <v>116</v>
      </c>
      <c r="CU1094" s="2" t="s">
        <v>116</v>
      </c>
      <c r="CV1094" s="2" t="s">
        <v>116</v>
      </c>
      <c r="CW1094" s="2" t="s">
        <v>116</v>
      </c>
      <c r="CX1094" s="2" t="s">
        <v>116</v>
      </c>
      <c r="CY1094" s="2" t="s">
        <v>116</v>
      </c>
      <c r="CZ1094" s="2" t="s">
        <v>116</v>
      </c>
      <c r="DA1094" s="2" t="s">
        <v>116</v>
      </c>
      <c r="DB1094" s="2" t="s">
        <v>116</v>
      </c>
      <c r="DC1094" s="2">
        <v>9</v>
      </c>
      <c r="DD1094" s="2" t="s">
        <v>116</v>
      </c>
      <c r="DE1094" s="2" t="s">
        <v>116</v>
      </c>
      <c r="DF1094" s="2">
        <v>1</v>
      </c>
      <c r="DG1094" s="2" t="s">
        <v>116</v>
      </c>
      <c r="DH1094" s="2">
        <v>2</v>
      </c>
      <c r="DI1094" s="2">
        <v>1</v>
      </c>
      <c r="DJ1094" s="2" t="s">
        <v>116</v>
      </c>
      <c r="DK1094" s="2" t="s">
        <v>116</v>
      </c>
      <c r="DL1094" s="2" t="s">
        <v>116</v>
      </c>
      <c r="DM1094" s="2" t="s">
        <v>116</v>
      </c>
      <c r="DN1094" s="2">
        <v>9</v>
      </c>
      <c r="DO1094" s="2" t="s">
        <v>116</v>
      </c>
      <c r="DP1094" s="2" t="s">
        <v>116</v>
      </c>
      <c r="DQ1094" s="2">
        <v>7</v>
      </c>
      <c r="DR1094" s="2" t="s">
        <v>116</v>
      </c>
      <c r="DS1094" s="2" t="s">
        <v>116</v>
      </c>
      <c r="DT1094" s="2" t="s">
        <v>116</v>
      </c>
      <c r="DU1094" s="2" t="s">
        <v>116</v>
      </c>
      <c r="DV1094" s="2">
        <v>1</v>
      </c>
      <c r="DW1094" s="2" t="s">
        <v>116</v>
      </c>
      <c r="DX1094" s="2" t="s">
        <v>116</v>
      </c>
      <c r="DY1094" s="2" t="s">
        <v>116</v>
      </c>
      <c r="DZ1094" s="2" t="s">
        <v>116</v>
      </c>
      <c r="EA1094" s="2">
        <v>1</v>
      </c>
      <c r="EB1094" s="2" t="s">
        <v>116</v>
      </c>
      <c r="EC1094" s="2" t="s">
        <v>116</v>
      </c>
      <c r="ED1094" s="2" t="s">
        <v>116</v>
      </c>
      <c r="EE1094" s="2">
        <v>21</v>
      </c>
      <c r="EF1094" s="2" t="s">
        <v>116</v>
      </c>
      <c r="EG1094" s="2" t="s">
        <v>116</v>
      </c>
      <c r="EH1094" s="2" t="s">
        <v>116</v>
      </c>
      <c r="EI1094" s="2">
        <v>1</v>
      </c>
      <c r="EJ1094" s="2" t="s">
        <v>116</v>
      </c>
      <c r="EK1094" s="2">
        <v>2</v>
      </c>
      <c r="EL1094" s="2" t="s">
        <v>116</v>
      </c>
      <c r="EM1094" s="2" t="s">
        <v>116</v>
      </c>
      <c r="EN1094" s="2">
        <v>1</v>
      </c>
      <c r="EO1094" s="2" t="s">
        <v>116</v>
      </c>
      <c r="EP1094" s="2" t="s">
        <v>116</v>
      </c>
      <c r="EQ1094" s="2">
        <v>1</v>
      </c>
      <c r="ER1094" s="2" t="s">
        <v>116</v>
      </c>
      <c r="ES1094" s="2" t="s">
        <v>116</v>
      </c>
      <c r="ET1094" s="2">
        <v>44</v>
      </c>
      <c r="EU1094" s="2">
        <v>2</v>
      </c>
      <c r="EV1094" s="2" t="s">
        <v>116</v>
      </c>
      <c r="EW1094" s="2" t="s">
        <v>116</v>
      </c>
      <c r="EX1094" s="2">
        <v>1</v>
      </c>
      <c r="EY1094" s="2" t="s">
        <v>116</v>
      </c>
      <c r="EZ1094" s="2">
        <v>4</v>
      </c>
      <c r="FA1094" s="2" t="s">
        <v>116</v>
      </c>
      <c r="FB1094" s="2" t="s">
        <v>116</v>
      </c>
      <c r="FC1094" s="2">
        <v>21</v>
      </c>
      <c r="FD1094" s="2" t="s">
        <v>116</v>
      </c>
      <c r="FE1094" s="2" t="s">
        <v>116</v>
      </c>
      <c r="FF1094" s="2" t="s">
        <v>116</v>
      </c>
      <c r="FG1094" s="2">
        <v>3</v>
      </c>
      <c r="FH1094" s="2">
        <v>3</v>
      </c>
      <c r="FI1094" s="2" t="s">
        <v>116</v>
      </c>
      <c r="FJ1094" s="2" t="s">
        <v>116</v>
      </c>
      <c r="FK1094" s="2" t="s">
        <v>116</v>
      </c>
      <c r="FL1094" s="2" t="s">
        <v>116</v>
      </c>
      <c r="FM1094" s="2" t="s">
        <v>116</v>
      </c>
      <c r="FN1094" s="2">
        <v>26</v>
      </c>
      <c r="FO1094" s="2" t="s">
        <v>116</v>
      </c>
      <c r="FP1094" s="2" t="s">
        <v>116</v>
      </c>
      <c r="FQ1094" s="2">
        <v>28</v>
      </c>
      <c r="FR1094" s="2" t="s">
        <v>116</v>
      </c>
      <c r="FS1094" s="2" t="s">
        <v>116</v>
      </c>
      <c r="FT1094" s="2" t="s">
        <v>116</v>
      </c>
      <c r="FU1094" s="2">
        <v>8</v>
      </c>
      <c r="FV1094" s="2">
        <v>2</v>
      </c>
      <c r="FW1094" s="2" t="s">
        <v>116</v>
      </c>
      <c r="FX1094" s="2">
        <v>4</v>
      </c>
      <c r="FY1094" s="2">
        <v>41</v>
      </c>
      <c r="FZ1094" s="2" t="s">
        <v>116</v>
      </c>
      <c r="GA1094" s="2" t="s">
        <v>116</v>
      </c>
      <c r="GB1094" s="2">
        <v>2</v>
      </c>
      <c r="GC1094" s="2" t="s">
        <v>116</v>
      </c>
      <c r="GD1094" s="2">
        <v>3</v>
      </c>
      <c r="GE1094" s="2">
        <v>2</v>
      </c>
      <c r="GF1094" s="2" t="s">
        <v>116</v>
      </c>
      <c r="GG1094" s="2" t="s">
        <v>116</v>
      </c>
      <c r="GH1094" s="2">
        <v>5</v>
      </c>
      <c r="GI1094" s="2" t="s">
        <v>116</v>
      </c>
      <c r="GJ1094" s="2">
        <v>93</v>
      </c>
      <c r="GK1094" s="2" t="s">
        <v>116</v>
      </c>
      <c r="GL1094" s="2" t="s">
        <v>116</v>
      </c>
      <c r="GM1094" s="2">
        <v>3</v>
      </c>
      <c r="GN1094" s="2" t="s">
        <v>116</v>
      </c>
      <c r="GO1094" s="2">
        <v>5</v>
      </c>
      <c r="GP1094" s="2">
        <v>3</v>
      </c>
      <c r="GQ1094" s="2">
        <v>50</v>
      </c>
      <c r="GR1094" s="2" t="s">
        <v>116</v>
      </c>
      <c r="GS1094" s="2" t="s">
        <v>116</v>
      </c>
      <c r="GT1094" s="2">
        <v>5</v>
      </c>
      <c r="GU1094" s="2">
        <v>3</v>
      </c>
      <c r="GV1094" s="2" t="s">
        <v>116</v>
      </c>
      <c r="GW1094" s="2">
        <v>1</v>
      </c>
      <c r="GX1094" s="2">
        <v>28</v>
      </c>
      <c r="GY1094" s="2">
        <v>3</v>
      </c>
      <c r="GZ1094" s="2">
        <v>41</v>
      </c>
      <c r="HA1094" s="2" t="s">
        <v>116</v>
      </c>
      <c r="HB1094" s="2" t="s">
        <v>116</v>
      </c>
      <c r="HC1094" s="2">
        <v>1</v>
      </c>
      <c r="HD1094" s="2">
        <v>1</v>
      </c>
      <c r="HE1094" s="2">
        <v>2</v>
      </c>
      <c r="HF1094" s="2">
        <v>27</v>
      </c>
      <c r="HG1094" s="2" t="s">
        <v>116</v>
      </c>
      <c r="HH1094" s="2" t="s">
        <v>116</v>
      </c>
      <c r="HI1094" s="2">
        <v>3</v>
      </c>
      <c r="HJ1094" s="2" t="s">
        <v>116</v>
      </c>
      <c r="HK1094" s="2" t="s">
        <v>116</v>
      </c>
      <c r="HL1094" s="2">
        <v>2</v>
      </c>
      <c r="HM1094" s="2">
        <v>46</v>
      </c>
      <c r="HN1094" s="2" t="s">
        <v>116</v>
      </c>
      <c r="HO1094" s="2">
        <v>1</v>
      </c>
      <c r="HP1094" s="2">
        <v>1</v>
      </c>
      <c r="HQ1094" s="2">
        <v>3</v>
      </c>
      <c r="HR1094" s="2" t="s">
        <v>116</v>
      </c>
      <c r="HS1094" s="2">
        <v>16</v>
      </c>
      <c r="HT1094" s="2">
        <v>1</v>
      </c>
      <c r="HU1094" s="2" t="s">
        <v>116</v>
      </c>
      <c r="HV1094" s="2">
        <v>1</v>
      </c>
      <c r="HW1094" s="2" t="s">
        <v>116</v>
      </c>
      <c r="HX1094" s="2" t="s">
        <v>116</v>
      </c>
      <c r="HY1094" s="2" t="s">
        <v>116</v>
      </c>
      <c r="HZ1094" s="2">
        <v>18</v>
      </c>
      <c r="IA1094" s="2" t="s">
        <v>116</v>
      </c>
      <c r="IB1094" s="2" t="s">
        <v>116</v>
      </c>
      <c r="IC1094" s="2">
        <v>5</v>
      </c>
      <c r="ID1094" s="2" t="s">
        <v>116</v>
      </c>
      <c r="IE1094" s="2">
        <v>3</v>
      </c>
      <c r="IF1094" s="2" t="s">
        <v>116</v>
      </c>
      <c r="IG1094" s="2" t="s">
        <v>116</v>
      </c>
      <c r="IH1094" s="2">
        <v>7</v>
      </c>
      <c r="II1094" s="2" t="s">
        <v>116</v>
      </c>
      <c r="IJ1094" s="2" t="s">
        <v>116</v>
      </c>
      <c r="IK1094" s="2" t="s">
        <v>116</v>
      </c>
      <c r="IL1094" s="2" t="s">
        <v>116</v>
      </c>
      <c r="IM1094" s="2">
        <v>1</v>
      </c>
      <c r="IN1094" s="2" t="s">
        <v>116</v>
      </c>
      <c r="IO1094" s="2" t="s">
        <v>116</v>
      </c>
      <c r="IP1094" s="2">
        <v>16</v>
      </c>
      <c r="IQ1094" s="2" t="s">
        <v>116</v>
      </c>
      <c r="IR1094" s="2">
        <v>1</v>
      </c>
      <c r="IS1094" s="2" t="s">
        <v>116</v>
      </c>
      <c r="IT1094" s="2" t="s">
        <v>116</v>
      </c>
      <c r="IU1094" s="2">
        <v>4</v>
      </c>
      <c r="IV1094" s="2" t="s">
        <v>116</v>
      </c>
      <c r="IW1094" s="2" t="s">
        <v>116</v>
      </c>
      <c r="IX1094" s="2">
        <v>4</v>
      </c>
      <c r="IY1094" s="2" t="s">
        <v>116</v>
      </c>
      <c r="IZ1094" s="2" t="s">
        <v>116</v>
      </c>
      <c r="JA1094" s="2">
        <v>9</v>
      </c>
      <c r="JB1094" s="2" t="s">
        <v>116</v>
      </c>
      <c r="JC1094" s="2">
        <v>5</v>
      </c>
      <c r="JD1094" s="2" t="s">
        <v>116</v>
      </c>
      <c r="JE1094" s="2" t="s">
        <v>116</v>
      </c>
      <c r="JF1094" s="2" t="s">
        <v>116</v>
      </c>
      <c r="JG1094" s="2">
        <v>5</v>
      </c>
      <c r="JH1094" s="2" t="s">
        <v>116</v>
      </c>
      <c r="JI1094" s="2" t="s">
        <v>116</v>
      </c>
      <c r="JJ1094" s="2" t="s">
        <v>116</v>
      </c>
      <c r="JK1094" s="2" t="s">
        <v>116</v>
      </c>
      <c r="JL1094" s="2" t="s">
        <v>116</v>
      </c>
      <c r="JM1094" s="2">
        <v>7</v>
      </c>
      <c r="JN1094" s="2" t="s">
        <v>116</v>
      </c>
      <c r="JO1094" s="2" t="s">
        <v>116</v>
      </c>
      <c r="JP1094" s="2" t="s">
        <v>116</v>
      </c>
      <c r="JQ1094" s="2" t="s">
        <v>116</v>
      </c>
      <c r="JR1094" s="2">
        <v>2</v>
      </c>
      <c r="JS1094" s="2" t="s">
        <v>116</v>
      </c>
      <c r="JT1094" s="2" t="s">
        <v>116</v>
      </c>
      <c r="JU1094" s="2" t="s">
        <v>116</v>
      </c>
      <c r="JV1094" s="2" t="s">
        <v>116</v>
      </c>
      <c r="JW1094" s="2">
        <v>3</v>
      </c>
      <c r="JX1094" s="2" t="s">
        <v>116</v>
      </c>
      <c r="JY1094" s="2">
        <v>4</v>
      </c>
      <c r="JZ1094" s="2" t="s">
        <v>116</v>
      </c>
      <c r="KA1094" s="2" t="s">
        <v>116</v>
      </c>
      <c r="KB1094" s="2" t="s">
        <v>116</v>
      </c>
      <c r="KC1094" s="2">
        <v>4</v>
      </c>
      <c r="KD1094" s="2" t="s">
        <v>116</v>
      </c>
      <c r="KE1094" s="2" t="s">
        <v>116</v>
      </c>
      <c r="KF1094" s="2" t="s">
        <v>116</v>
      </c>
      <c r="KG1094" s="2">
        <v>3</v>
      </c>
      <c r="KH1094" s="2">
        <v>8</v>
      </c>
      <c r="KI1094" s="2" t="s">
        <v>116</v>
      </c>
      <c r="KJ1094" s="2" t="s">
        <v>116</v>
      </c>
      <c r="KK1094" s="2" t="s">
        <v>116</v>
      </c>
      <c r="KL1094" s="2" t="s">
        <v>116</v>
      </c>
      <c r="KM1094" s="2">
        <v>6</v>
      </c>
      <c r="KN1094" s="2" t="s">
        <v>116</v>
      </c>
      <c r="KO1094" s="2">
        <v>1</v>
      </c>
      <c r="KP1094" s="2" t="s">
        <v>116</v>
      </c>
      <c r="KQ1094" s="2">
        <v>3</v>
      </c>
      <c r="KR1094" s="2" t="s">
        <v>116</v>
      </c>
      <c r="KS1094" s="2">
        <v>8</v>
      </c>
      <c r="KT1094" s="2" t="s">
        <v>116</v>
      </c>
      <c r="KU1094" s="2" t="s">
        <v>116</v>
      </c>
      <c r="KV1094" s="2" t="s">
        <v>116</v>
      </c>
      <c r="KW1094" s="2" t="s">
        <v>116</v>
      </c>
      <c r="KX1094" s="2" t="s">
        <v>116</v>
      </c>
      <c r="KY1094" s="2">
        <v>1</v>
      </c>
      <c r="KZ1094" s="2" t="s">
        <v>116</v>
      </c>
      <c r="LA1094" s="2" t="s">
        <v>116</v>
      </c>
      <c r="LB1094" s="2" t="s">
        <v>116</v>
      </c>
      <c r="LC1094" s="2" t="s">
        <v>116</v>
      </c>
      <c r="LD1094" s="2" t="s">
        <v>116</v>
      </c>
      <c r="LE1094" s="2" t="s">
        <v>116</v>
      </c>
      <c r="LF1094" s="2" t="s">
        <v>116</v>
      </c>
      <c r="LG1094" s="2">
        <v>6</v>
      </c>
      <c r="LH1094" s="2" t="s">
        <v>116</v>
      </c>
      <c r="LI1094" s="2" t="s">
        <v>116</v>
      </c>
      <c r="LJ1094" s="2" t="s">
        <v>116</v>
      </c>
      <c r="LK1094" s="2" t="s">
        <v>116</v>
      </c>
      <c r="LL1094" s="2" t="s">
        <v>116</v>
      </c>
      <c r="LM1094" s="2" t="s">
        <v>116</v>
      </c>
      <c r="LN1094" s="2" t="s">
        <v>116</v>
      </c>
      <c r="LO1094" s="2" t="s">
        <v>116</v>
      </c>
      <c r="LP1094" s="2" t="s">
        <v>116</v>
      </c>
      <c r="LQ1094" s="2" t="s">
        <v>116</v>
      </c>
      <c r="LR1094" s="2" t="s">
        <v>116</v>
      </c>
      <c r="LS1094" s="2" t="s">
        <v>116</v>
      </c>
      <c r="LT1094" s="2">
        <v>1</v>
      </c>
      <c r="LU1094" s="2">
        <v>4</v>
      </c>
      <c r="LV1094" s="2" t="s">
        <v>116</v>
      </c>
      <c r="LW1094" s="2" t="s">
        <v>116</v>
      </c>
      <c r="LX1094" s="2" t="s">
        <v>116</v>
      </c>
      <c r="LY1094" s="2" t="s">
        <v>116</v>
      </c>
      <c r="LZ1094" s="2" t="s">
        <v>116</v>
      </c>
      <c r="MA1094" s="2" t="s">
        <v>116</v>
      </c>
      <c r="MB1094" s="2">
        <v>2</v>
      </c>
      <c r="MC1094" s="2" t="s">
        <v>116</v>
      </c>
      <c r="MD1094" s="2" t="s">
        <v>116</v>
      </c>
      <c r="ME1094" s="2" t="s">
        <v>116</v>
      </c>
      <c r="MF1094" s="2" t="s">
        <v>116</v>
      </c>
      <c r="MG1094" s="2" t="s">
        <v>116</v>
      </c>
      <c r="MH1094" s="2" t="s">
        <v>116</v>
      </c>
      <c r="MI1094" s="2">
        <v>3</v>
      </c>
      <c r="MJ1094" s="2" t="s">
        <v>116</v>
      </c>
      <c r="MK1094" s="2" t="s">
        <v>116</v>
      </c>
      <c r="ML1094" s="2" t="s">
        <v>116</v>
      </c>
      <c r="MM1094" s="2" t="s">
        <v>116</v>
      </c>
      <c r="MN1094" s="2" t="s">
        <v>116</v>
      </c>
      <c r="MO1094" s="2" t="s">
        <v>116</v>
      </c>
      <c r="MP1094" s="2" t="s">
        <v>116</v>
      </c>
      <c r="MQ1094" s="2">
        <v>1</v>
      </c>
      <c r="MR1094" s="2" t="s">
        <v>116</v>
      </c>
      <c r="MS1094" s="2">
        <v>1</v>
      </c>
      <c r="MT1094" s="2" t="s">
        <v>116</v>
      </c>
      <c r="MU1094" s="2" t="s">
        <v>116</v>
      </c>
      <c r="MV1094" s="2" t="s">
        <v>116</v>
      </c>
      <c r="MW1094" s="2" t="s">
        <v>116</v>
      </c>
      <c r="MX1094" s="2" t="s">
        <v>116</v>
      </c>
      <c r="MY1094" s="2">
        <v>1</v>
      </c>
      <c r="MZ1094" s="2" t="s">
        <v>116</v>
      </c>
      <c r="NA1094" s="2" t="s">
        <v>116</v>
      </c>
      <c r="NB1094" s="2" t="s">
        <v>116</v>
      </c>
      <c r="NC1094" s="2" t="s">
        <v>116</v>
      </c>
      <c r="ND1094" s="2" t="s">
        <v>116</v>
      </c>
      <c r="NE1094" s="2" t="s">
        <v>116</v>
      </c>
      <c r="NF1094" s="2" t="s">
        <v>116</v>
      </c>
      <c r="NG1094" s="2">
        <v>1</v>
      </c>
      <c r="NH1094" s="2" t="s">
        <v>116</v>
      </c>
      <c r="NI1094" s="2">
        <v>1</v>
      </c>
      <c r="NJ1094" s="2" t="s">
        <v>116</v>
      </c>
      <c r="NK1094" s="2" t="s">
        <v>116</v>
      </c>
      <c r="NL1094" s="2" t="s">
        <v>116</v>
      </c>
      <c r="NM1094" s="2" t="s">
        <v>116</v>
      </c>
      <c r="NN1094" s="2" t="s">
        <v>116</v>
      </c>
      <c r="NO1094" s="2" t="s">
        <v>116</v>
      </c>
      <c r="NP1094" s="2" t="s">
        <v>116</v>
      </c>
      <c r="NQ1094" s="2" t="s">
        <v>116</v>
      </c>
      <c r="NR1094" s="2" t="s">
        <v>116</v>
      </c>
      <c r="NS1094" s="2" t="s">
        <v>116</v>
      </c>
      <c r="NT1094" s="2" t="s">
        <v>116</v>
      </c>
      <c r="NU1094" s="2" t="s">
        <v>116</v>
      </c>
      <c r="NV1094" s="2" t="s">
        <v>116</v>
      </c>
      <c r="NW1094" s="2" t="s">
        <v>116</v>
      </c>
      <c r="NX1094" s="2" t="s">
        <v>116</v>
      </c>
      <c r="NY1094" s="2" t="s">
        <v>116</v>
      </c>
      <c r="NZ1094" s="2" t="s">
        <v>116</v>
      </c>
      <c r="OA1094" s="2" t="s">
        <v>116</v>
      </c>
      <c r="OB1094" s="2">
        <v>1</v>
      </c>
      <c r="OC1094" s="2" t="s">
        <v>116</v>
      </c>
      <c r="OD1094" s="2" t="s">
        <v>116</v>
      </c>
      <c r="OE1094" s="2" t="s">
        <v>116</v>
      </c>
      <c r="OF1094" s="2" t="s">
        <v>116</v>
      </c>
      <c r="OG1094" s="2" t="s">
        <v>116</v>
      </c>
      <c r="OH1094" s="2" t="s">
        <v>116</v>
      </c>
      <c r="OI1094" s="2" t="s">
        <v>116</v>
      </c>
      <c r="OJ1094" s="2" t="s">
        <v>116</v>
      </c>
      <c r="OK1094" s="2" t="s">
        <v>116</v>
      </c>
      <c r="OL1094" s="2" t="s">
        <v>116</v>
      </c>
      <c r="OM1094" s="2" t="s">
        <v>116</v>
      </c>
      <c r="ON1094" s="2" t="s">
        <v>116</v>
      </c>
      <c r="OO1094" s="2" t="s">
        <v>116</v>
      </c>
      <c r="OP1094" s="2" t="s">
        <v>116</v>
      </c>
      <c r="OQ1094" s="2" t="s">
        <v>116</v>
      </c>
      <c r="OR1094" s="2" t="s">
        <v>116</v>
      </c>
      <c r="OS1094" s="2" t="s">
        <v>116</v>
      </c>
      <c r="OT1094" s="2" t="s">
        <v>116</v>
      </c>
      <c r="OU1094" s="2" t="s">
        <v>116</v>
      </c>
      <c r="OV1094" s="2" t="s">
        <v>116</v>
      </c>
      <c r="OW1094" s="2" t="s">
        <v>116</v>
      </c>
      <c r="OX1094" s="2" t="s">
        <v>116</v>
      </c>
      <c r="OY1094" s="2" t="s">
        <v>116</v>
      </c>
      <c r="OZ1094" s="2" t="s">
        <v>116</v>
      </c>
      <c r="PA1094" s="2" t="s">
        <v>116</v>
      </c>
      <c r="PB1094" s="2" t="s">
        <v>116</v>
      </c>
      <c r="PC1094" s="2">
        <v>1</v>
      </c>
      <c r="PD1094" s="2" t="s">
        <v>116</v>
      </c>
      <c r="PE1094" s="2" t="s">
        <v>116</v>
      </c>
      <c r="PF1094" s="2" t="s">
        <v>116</v>
      </c>
      <c r="PG1094" s="2" t="s">
        <v>116</v>
      </c>
      <c r="PH1094" s="2" t="s">
        <v>116</v>
      </c>
      <c r="PI1094" s="2" t="s">
        <v>116</v>
      </c>
      <c r="PJ1094" s="2" t="s">
        <v>116</v>
      </c>
      <c r="PK1094" s="2" t="s">
        <v>116</v>
      </c>
      <c r="PL1094" s="2" t="s">
        <v>116</v>
      </c>
      <c r="PM1094" s="2" t="s">
        <v>116</v>
      </c>
      <c r="PN1094" s="2" t="s">
        <v>116</v>
      </c>
      <c r="PO1094" s="2" t="s">
        <v>116</v>
      </c>
      <c r="PP1094" s="2" t="s">
        <v>116</v>
      </c>
      <c r="PQ1094" s="2" t="s">
        <v>116</v>
      </c>
      <c r="PR1094" s="2" t="s">
        <v>116</v>
      </c>
      <c r="PS1094" s="2" t="s">
        <v>116</v>
      </c>
      <c r="PT1094" s="2" t="s">
        <v>116</v>
      </c>
      <c r="PU1094" s="2" t="s">
        <v>116</v>
      </c>
      <c r="PV1094" s="2" t="s">
        <v>116</v>
      </c>
      <c r="PW1094" s="2">
        <v>1</v>
      </c>
      <c r="PX1094" s="2" t="s">
        <v>116</v>
      </c>
      <c r="PY1094" s="2" t="s">
        <v>116</v>
      </c>
      <c r="PZ1094" s="2" t="s">
        <v>116</v>
      </c>
      <c r="QA1094" s="2" t="s">
        <v>116</v>
      </c>
      <c r="QB1094" s="2" t="s">
        <v>116</v>
      </c>
      <c r="QC1094" s="2" t="s">
        <v>116</v>
      </c>
      <c r="QD1094" s="2" t="s">
        <v>116</v>
      </c>
      <c r="QE1094" s="2" t="s">
        <v>116</v>
      </c>
      <c r="QF1094" s="2" t="s">
        <v>116</v>
      </c>
      <c r="QG1094" s="2" t="s">
        <v>116</v>
      </c>
      <c r="QH1094" s="2" t="s">
        <v>116</v>
      </c>
      <c r="QI1094" s="2" t="s">
        <v>116</v>
      </c>
      <c r="QJ1094" s="2" t="s">
        <v>116</v>
      </c>
    </row>
    <row r="1096" spans="14:452" x14ac:dyDescent="0.2">
      <c r="N1096" s="2" t="s">
        <v>125</v>
      </c>
      <c r="O1096" s="2" t="s">
        <v>126</v>
      </c>
      <c r="P1096" s="2" t="s">
        <v>117</v>
      </c>
      <c r="Q1096" s="2" t="s">
        <v>127</v>
      </c>
      <c r="R1096" s="2" t="s">
        <v>128</v>
      </c>
      <c r="S1096" s="2" t="s">
        <v>129</v>
      </c>
      <c r="T1096" s="2" t="s">
        <v>130</v>
      </c>
      <c r="U1096" s="2" t="s">
        <v>131</v>
      </c>
      <c r="V1096" s="2" t="s">
        <v>132</v>
      </c>
      <c r="W1096" s="2" t="s">
        <v>133</v>
      </c>
      <c r="X1096" s="2" t="s">
        <v>134</v>
      </c>
      <c r="Y1096" s="2" t="s">
        <v>135</v>
      </c>
      <c r="Z1096" s="2" t="s">
        <v>118</v>
      </c>
      <c r="AA1096" s="2" t="s">
        <v>136</v>
      </c>
      <c r="AB1096" s="2" t="s">
        <v>137</v>
      </c>
      <c r="AC1096" s="2" t="s">
        <v>138</v>
      </c>
      <c r="AD1096" s="2" t="s">
        <v>139</v>
      </c>
      <c r="AE1096" s="2" t="s">
        <v>140</v>
      </c>
      <c r="AF1096" s="2" t="s">
        <v>141</v>
      </c>
      <c r="AG1096" s="2" t="s">
        <v>142</v>
      </c>
      <c r="AH1096" s="2" t="s">
        <v>143</v>
      </c>
      <c r="AI1096" s="2" t="s">
        <v>144</v>
      </c>
      <c r="AJ1096" s="2" t="s">
        <v>119</v>
      </c>
      <c r="AK1096" s="2" t="s">
        <v>145</v>
      </c>
      <c r="AL1096" s="2" t="s">
        <v>146</v>
      </c>
      <c r="AM1096" s="2" t="s">
        <v>147</v>
      </c>
      <c r="AN1096" s="2" t="s">
        <v>148</v>
      </c>
      <c r="AO1096" s="2" t="s">
        <v>149</v>
      </c>
      <c r="AP1096" s="2" t="s">
        <v>150</v>
      </c>
      <c r="AQ1096" s="2" t="s">
        <v>151</v>
      </c>
      <c r="AR1096" s="2" t="s">
        <v>152</v>
      </c>
      <c r="AS1096" s="2" t="s">
        <v>153</v>
      </c>
      <c r="AT1096" s="2" t="s">
        <v>120</v>
      </c>
      <c r="AU1096" s="2" t="s">
        <v>154</v>
      </c>
      <c r="AV1096" s="2" t="s">
        <v>155</v>
      </c>
      <c r="AW1096" s="2" t="s">
        <v>156</v>
      </c>
      <c r="AX1096" s="2" t="s">
        <v>157</v>
      </c>
      <c r="AY1096" s="2" t="s">
        <v>158</v>
      </c>
      <c r="AZ1096" s="2" t="s">
        <v>159</v>
      </c>
      <c r="BA1096" s="2" t="s">
        <v>160</v>
      </c>
      <c r="BB1096" s="2" t="s">
        <v>161</v>
      </c>
      <c r="BC1096" s="2" t="s">
        <v>162</v>
      </c>
      <c r="BD1096" s="2" t="s">
        <v>121</v>
      </c>
      <c r="BE1096" s="2" t="s">
        <v>163</v>
      </c>
      <c r="BF1096" s="2" t="s">
        <v>164</v>
      </c>
      <c r="BG1096" s="2" t="s">
        <v>165</v>
      </c>
      <c r="BH1096" s="2" t="s">
        <v>166</v>
      </c>
      <c r="BI1096" s="2" t="s">
        <v>167</v>
      </c>
      <c r="BJ1096" s="2" t="s">
        <v>168</v>
      </c>
      <c r="BK1096" s="2" t="s">
        <v>169</v>
      </c>
      <c r="BL1096" s="2" t="s">
        <v>170</v>
      </c>
      <c r="BM1096" s="2" t="s">
        <v>171</v>
      </c>
      <c r="BN1096" s="2" t="s">
        <v>122</v>
      </c>
      <c r="BO1096" s="2" t="s">
        <v>172</v>
      </c>
      <c r="BP1096" s="2" t="s">
        <v>173</v>
      </c>
      <c r="BQ1096" s="2" t="s">
        <v>174</v>
      </c>
      <c r="BR1096" s="2" t="s">
        <v>175</v>
      </c>
      <c r="BS1096" s="2" t="s">
        <v>176</v>
      </c>
      <c r="BT1096" s="2" t="s">
        <v>177</v>
      </c>
      <c r="BU1096" s="2" t="s">
        <v>178</v>
      </c>
      <c r="BV1096" s="2" t="s">
        <v>179</v>
      </c>
      <c r="BW1096" s="2" t="s">
        <v>180</v>
      </c>
      <c r="BX1096" s="2" t="s">
        <v>123</v>
      </c>
      <c r="BY1096" s="2" t="s">
        <v>181</v>
      </c>
      <c r="BZ1096" s="2" t="s">
        <v>182</v>
      </c>
      <c r="CA1096" s="2" t="s">
        <v>183</v>
      </c>
      <c r="CB1096" s="2" t="s">
        <v>184</v>
      </c>
      <c r="CC1096" s="2" t="s">
        <v>185</v>
      </c>
      <c r="CD1096" s="2" t="s">
        <v>186</v>
      </c>
      <c r="CE1096" s="2" t="s">
        <v>187</v>
      </c>
      <c r="CF1096" s="2" t="s">
        <v>188</v>
      </c>
      <c r="CG1096" s="2" t="s">
        <v>189</v>
      </c>
    </row>
    <row r="1097" spans="14:452" x14ac:dyDescent="0.2">
      <c r="N1097" s="2">
        <v>375</v>
      </c>
      <c r="O1097" s="2">
        <v>395</v>
      </c>
      <c r="P1097" s="2">
        <v>400</v>
      </c>
      <c r="Q1097" s="2">
        <v>400</v>
      </c>
      <c r="R1097" s="2">
        <v>400</v>
      </c>
      <c r="S1097" s="2">
        <v>400</v>
      </c>
      <c r="T1097" s="2">
        <v>400</v>
      </c>
      <c r="U1097" s="2">
        <v>400</v>
      </c>
      <c r="V1097" s="2">
        <v>400</v>
      </c>
      <c r="W1097" s="2">
        <v>400</v>
      </c>
      <c r="X1097" s="2">
        <v>400</v>
      </c>
      <c r="Y1097" s="2">
        <v>400</v>
      </c>
      <c r="Z1097" s="2">
        <v>400</v>
      </c>
      <c r="AA1097" s="2">
        <v>400</v>
      </c>
      <c r="AB1097" s="2">
        <v>400</v>
      </c>
      <c r="AC1097" s="2">
        <v>400</v>
      </c>
      <c r="AD1097" s="2">
        <v>400</v>
      </c>
      <c r="AE1097" s="2">
        <v>400</v>
      </c>
      <c r="AF1097" s="2">
        <v>400</v>
      </c>
      <c r="AG1097" s="2">
        <v>400</v>
      </c>
      <c r="AH1097" s="2">
        <v>400</v>
      </c>
      <c r="AI1097" s="2">
        <v>400</v>
      </c>
      <c r="AJ1097" s="2">
        <v>407.5</v>
      </c>
      <c r="AK1097" s="2">
        <v>420</v>
      </c>
      <c r="AL1097" s="2">
        <v>425</v>
      </c>
      <c r="AM1097" s="2">
        <v>425</v>
      </c>
      <c r="AN1097" s="2">
        <v>425</v>
      </c>
      <c r="AO1097" s="2">
        <v>425</v>
      </c>
      <c r="AP1097" s="2">
        <v>435</v>
      </c>
      <c r="AQ1097" s="2">
        <v>437.5</v>
      </c>
      <c r="AR1097" s="2">
        <v>440</v>
      </c>
      <c r="AS1097" s="2">
        <v>450</v>
      </c>
      <c r="AT1097" s="2">
        <v>450</v>
      </c>
      <c r="AU1097" s="2">
        <v>450</v>
      </c>
      <c r="AV1097" s="2">
        <v>450</v>
      </c>
      <c r="AW1097" s="2">
        <v>450</v>
      </c>
      <c r="AX1097" s="2">
        <v>450</v>
      </c>
      <c r="AY1097" s="2">
        <v>450</v>
      </c>
      <c r="AZ1097" s="2">
        <v>450</v>
      </c>
      <c r="BA1097" s="2">
        <v>450</v>
      </c>
      <c r="BB1097" s="2">
        <v>450</v>
      </c>
      <c r="BC1097" s="2">
        <v>480</v>
      </c>
      <c r="BD1097" s="2">
        <v>480</v>
      </c>
      <c r="BE1097" s="2">
        <v>480</v>
      </c>
      <c r="BF1097" s="2">
        <v>485</v>
      </c>
      <c r="BG1097" s="2">
        <v>485</v>
      </c>
      <c r="BH1097" s="2">
        <v>500</v>
      </c>
      <c r="BI1097" s="2">
        <v>500</v>
      </c>
      <c r="BJ1097" s="2">
        <v>500</v>
      </c>
      <c r="BK1097" s="2">
        <v>500</v>
      </c>
      <c r="BL1097" s="2">
        <v>500</v>
      </c>
      <c r="BM1097" s="2">
        <v>500</v>
      </c>
      <c r="BN1097" s="2">
        <v>508.33</v>
      </c>
      <c r="BO1097" s="2">
        <v>540</v>
      </c>
      <c r="BP1097" s="2">
        <v>550</v>
      </c>
      <c r="BQ1097" s="2">
        <v>550</v>
      </c>
      <c r="BR1097" s="2">
        <v>550</v>
      </c>
      <c r="BS1097" s="2">
        <v>550</v>
      </c>
      <c r="BT1097" s="2">
        <v>550</v>
      </c>
      <c r="BU1097" s="2">
        <v>550</v>
      </c>
      <c r="BV1097" s="2">
        <v>550</v>
      </c>
      <c r="BW1097" s="2">
        <v>550</v>
      </c>
      <c r="BX1097" s="2">
        <v>550</v>
      </c>
      <c r="BY1097" s="2">
        <v>550</v>
      </c>
      <c r="BZ1097" s="2">
        <v>550</v>
      </c>
      <c r="CA1097" s="2">
        <v>551.79</v>
      </c>
      <c r="CB1097" s="2">
        <v>575</v>
      </c>
      <c r="CC1097" s="2">
        <v>600</v>
      </c>
      <c r="CD1097" s="2">
        <v>600</v>
      </c>
      <c r="CE1097" s="2">
        <v>600</v>
      </c>
      <c r="CF1097" s="2">
        <v>600</v>
      </c>
      <c r="CG1097" s="2">
        <v>600</v>
      </c>
    </row>
    <row r="1098" spans="14:452" x14ac:dyDescent="0.2">
      <c r="N1098" s="2">
        <v>625</v>
      </c>
      <c r="O1098" s="2">
        <v>650</v>
      </c>
      <c r="P1098" s="2">
        <v>650</v>
      </c>
      <c r="Q1098" s="2">
        <v>650</v>
      </c>
      <c r="R1098" s="2">
        <v>650</v>
      </c>
      <c r="S1098" s="2">
        <v>650</v>
      </c>
      <c r="T1098" s="2">
        <v>650</v>
      </c>
      <c r="U1098" s="2">
        <v>650</v>
      </c>
      <c r="V1098" s="2">
        <v>650</v>
      </c>
      <c r="W1098" s="2">
        <v>650</v>
      </c>
      <c r="X1098" s="2">
        <v>650</v>
      </c>
      <c r="Y1098" s="2">
        <v>650</v>
      </c>
      <c r="Z1098" s="2">
        <v>650</v>
      </c>
      <c r="AA1098" s="2">
        <v>650</v>
      </c>
      <c r="AB1098" s="2">
        <v>650</v>
      </c>
      <c r="AC1098" s="2">
        <v>650</v>
      </c>
      <c r="AD1098" s="2">
        <v>650</v>
      </c>
      <c r="AE1098" s="2">
        <v>650</v>
      </c>
      <c r="AF1098" s="2">
        <v>650</v>
      </c>
      <c r="AG1098" s="2">
        <v>650</v>
      </c>
      <c r="AH1098" s="2">
        <v>670</v>
      </c>
      <c r="AI1098" s="2">
        <v>675</v>
      </c>
      <c r="AJ1098" s="2">
        <v>675</v>
      </c>
      <c r="AK1098" s="2">
        <v>675</v>
      </c>
      <c r="AL1098" s="2">
        <v>675</v>
      </c>
      <c r="AM1098" s="2">
        <v>675</v>
      </c>
      <c r="AN1098" s="2">
        <v>675</v>
      </c>
      <c r="AO1098" s="2">
        <v>675</v>
      </c>
      <c r="AP1098" s="2">
        <v>675</v>
      </c>
      <c r="AQ1098" s="2">
        <v>675</v>
      </c>
      <c r="AR1098" s="2">
        <v>675</v>
      </c>
      <c r="AS1098" s="2">
        <v>695</v>
      </c>
      <c r="AT1098" s="2">
        <v>695</v>
      </c>
      <c r="AU1098" s="2">
        <v>695</v>
      </c>
      <c r="AV1098" s="2">
        <v>695</v>
      </c>
      <c r="AW1098" s="2">
        <v>695</v>
      </c>
      <c r="AX1098" s="2">
        <v>700</v>
      </c>
      <c r="AY1098" s="2">
        <v>700</v>
      </c>
      <c r="AZ1098" s="2">
        <v>700</v>
      </c>
      <c r="BA1098" s="2">
        <v>700</v>
      </c>
      <c r="BB1098" s="2">
        <v>700</v>
      </c>
      <c r="BC1098" s="2">
        <v>700</v>
      </c>
      <c r="BD1098" s="2">
        <v>700</v>
      </c>
      <c r="BE1098" s="2">
        <v>700</v>
      </c>
      <c r="BF1098" s="2">
        <v>700</v>
      </c>
      <c r="BG1098" s="2">
        <v>700</v>
      </c>
      <c r="BH1098" s="2">
        <v>700</v>
      </c>
      <c r="BI1098" s="2">
        <v>700</v>
      </c>
      <c r="BJ1098" s="2">
        <v>700</v>
      </c>
      <c r="BK1098" s="2">
        <v>720</v>
      </c>
      <c r="BL1098" s="2">
        <v>725</v>
      </c>
      <c r="BM1098" s="2">
        <v>725</v>
      </c>
      <c r="BN1098" s="2">
        <v>725</v>
      </c>
      <c r="BO1098" s="2">
        <v>725</v>
      </c>
      <c r="BP1098" s="2">
        <v>725</v>
      </c>
      <c r="BQ1098" s="2">
        <v>730</v>
      </c>
      <c r="BR1098" s="2">
        <v>750</v>
      </c>
      <c r="BS1098" s="2">
        <v>750</v>
      </c>
      <c r="BT1098" s="2">
        <v>750</v>
      </c>
      <c r="BU1098" s="2">
        <v>750</v>
      </c>
      <c r="BV1098" s="2">
        <v>750</v>
      </c>
      <c r="BW1098" s="2">
        <v>750</v>
      </c>
      <c r="BX1098" s="2">
        <v>750</v>
      </c>
      <c r="BY1098" s="2">
        <v>750</v>
      </c>
      <c r="BZ1098" s="2">
        <v>750</v>
      </c>
      <c r="CA1098" s="2">
        <v>750</v>
      </c>
      <c r="CB1098" s="2">
        <v>750</v>
      </c>
      <c r="CC1098" s="2">
        <v>775</v>
      </c>
      <c r="CD1098" s="2">
        <v>800</v>
      </c>
      <c r="CE1098" s="2">
        <v>800</v>
      </c>
      <c r="CF1098" s="2">
        <v>825</v>
      </c>
      <c r="CG1098" s="2">
        <v>870</v>
      </c>
    </row>
    <row r="1099" spans="14:452" x14ac:dyDescent="0.2">
      <c r="N1099" s="2">
        <v>800</v>
      </c>
      <c r="O1099" s="2">
        <v>800</v>
      </c>
      <c r="P1099" s="2">
        <v>800</v>
      </c>
      <c r="Q1099" s="2">
        <v>800</v>
      </c>
      <c r="R1099" s="2">
        <v>800</v>
      </c>
      <c r="S1099" s="2">
        <v>800</v>
      </c>
      <c r="T1099" s="2">
        <v>825</v>
      </c>
      <c r="U1099" s="2">
        <v>825</v>
      </c>
      <c r="V1099" s="2">
        <v>825</v>
      </c>
      <c r="W1099" s="2">
        <v>825</v>
      </c>
      <c r="X1099" s="2">
        <v>825</v>
      </c>
      <c r="Y1099" s="2">
        <v>850</v>
      </c>
      <c r="Z1099" s="2">
        <v>850</v>
      </c>
      <c r="AA1099" s="2">
        <v>850</v>
      </c>
      <c r="AB1099" s="2">
        <v>850</v>
      </c>
      <c r="AC1099" s="2">
        <v>850</v>
      </c>
      <c r="AD1099" s="2">
        <v>850</v>
      </c>
      <c r="AE1099" s="2">
        <v>850</v>
      </c>
      <c r="AF1099" s="2">
        <v>850</v>
      </c>
      <c r="AG1099" s="2">
        <v>850</v>
      </c>
      <c r="AH1099" s="2">
        <v>850</v>
      </c>
      <c r="AI1099" s="2">
        <v>850</v>
      </c>
      <c r="AJ1099" s="2">
        <v>875</v>
      </c>
      <c r="AK1099" s="2">
        <v>875</v>
      </c>
      <c r="AL1099" s="2">
        <v>875</v>
      </c>
      <c r="AM1099" s="2">
        <v>875</v>
      </c>
      <c r="AN1099" s="2">
        <v>875</v>
      </c>
      <c r="AO1099" s="2">
        <v>895</v>
      </c>
      <c r="AP1099" s="2">
        <v>895</v>
      </c>
      <c r="AQ1099" s="2">
        <v>895</v>
      </c>
      <c r="AR1099" s="2">
        <v>900</v>
      </c>
      <c r="AS1099" s="2">
        <v>900</v>
      </c>
      <c r="AT1099" s="2">
        <v>900</v>
      </c>
      <c r="AU1099" s="2">
        <v>900</v>
      </c>
      <c r="AV1099" s="2">
        <v>900</v>
      </c>
      <c r="AW1099" s="2">
        <v>900</v>
      </c>
      <c r="AX1099" s="2">
        <v>900</v>
      </c>
      <c r="AY1099" s="2">
        <v>900</v>
      </c>
      <c r="AZ1099" s="2">
        <v>900</v>
      </c>
      <c r="BA1099" s="2">
        <v>925</v>
      </c>
      <c r="BB1099" s="2">
        <v>925</v>
      </c>
      <c r="BC1099" s="2">
        <v>950</v>
      </c>
      <c r="BD1099" s="2">
        <v>950</v>
      </c>
      <c r="BE1099" s="2">
        <v>950</v>
      </c>
      <c r="BF1099" s="2">
        <v>950</v>
      </c>
      <c r="BG1099" s="2">
        <v>950</v>
      </c>
      <c r="BH1099" s="2">
        <v>950</v>
      </c>
      <c r="BI1099" s="2">
        <v>950</v>
      </c>
      <c r="BJ1099" s="2">
        <v>975</v>
      </c>
      <c r="BK1099" s="2">
        <v>975</v>
      </c>
      <c r="BL1099" s="2">
        <v>975</v>
      </c>
      <c r="BM1099" s="2">
        <v>995</v>
      </c>
      <c r="BN1099" s="2">
        <v>995</v>
      </c>
      <c r="BO1099" s="2">
        <v>995</v>
      </c>
      <c r="BP1099" s="2">
        <v>1000</v>
      </c>
      <c r="BQ1099" s="2">
        <v>1000</v>
      </c>
      <c r="BR1099" s="2">
        <v>1000</v>
      </c>
      <c r="BS1099" s="2">
        <v>1000</v>
      </c>
      <c r="BT1099" s="2">
        <v>1000</v>
      </c>
      <c r="BU1099" s="2">
        <v>1000</v>
      </c>
      <c r="BV1099" s="2">
        <v>1050</v>
      </c>
      <c r="BW1099" s="2">
        <v>1100</v>
      </c>
      <c r="BX1099" s="2">
        <v>1100</v>
      </c>
      <c r="BY1099" s="2">
        <v>1100</v>
      </c>
      <c r="BZ1099" s="2">
        <v>1100</v>
      </c>
      <c r="CA1099" s="2">
        <v>1100</v>
      </c>
      <c r="CB1099" s="2">
        <v>1200</v>
      </c>
      <c r="CC1099" s="2">
        <v>1200</v>
      </c>
      <c r="CD1099" s="2">
        <v>1200</v>
      </c>
      <c r="CE1099" s="2">
        <v>1200</v>
      </c>
      <c r="CF1099" s="2">
        <v>1250</v>
      </c>
      <c r="CG1099" s="2">
        <v>1300</v>
      </c>
    </row>
    <row r="1100" spans="14:452" x14ac:dyDescent="0.2">
      <c r="N1100" s="2">
        <v>925</v>
      </c>
      <c r="O1100" s="2">
        <v>950</v>
      </c>
      <c r="P1100" s="2">
        <v>950</v>
      </c>
      <c r="Q1100" s="2">
        <v>950</v>
      </c>
      <c r="R1100" s="2">
        <v>950</v>
      </c>
      <c r="S1100" s="2">
        <v>950</v>
      </c>
      <c r="T1100" s="2">
        <v>950</v>
      </c>
      <c r="U1100" s="2">
        <v>975</v>
      </c>
      <c r="V1100" s="2">
        <v>975</v>
      </c>
      <c r="W1100" s="2">
        <v>995</v>
      </c>
      <c r="X1100" s="2">
        <v>995</v>
      </c>
      <c r="Y1100" s="2">
        <v>995</v>
      </c>
      <c r="Z1100" s="2">
        <v>1000</v>
      </c>
      <c r="AA1100" s="2">
        <v>1000</v>
      </c>
      <c r="AB1100" s="2">
        <v>1000</v>
      </c>
      <c r="AC1100" s="2">
        <v>1000</v>
      </c>
      <c r="AD1100" s="2">
        <v>1000</v>
      </c>
      <c r="AE1100" s="2">
        <v>1000</v>
      </c>
      <c r="AF1100" s="2">
        <v>1000</v>
      </c>
      <c r="AG1100" s="2">
        <v>1050</v>
      </c>
      <c r="AH1100" s="2">
        <v>1080</v>
      </c>
      <c r="AI1100" s="2">
        <v>1100</v>
      </c>
      <c r="AJ1100" s="2">
        <v>1100</v>
      </c>
      <c r="AK1100" s="2">
        <v>1100</v>
      </c>
      <c r="AL1100" s="2">
        <v>1100</v>
      </c>
      <c r="AM1100" s="2">
        <v>1100</v>
      </c>
      <c r="AN1100" s="2">
        <v>1100</v>
      </c>
      <c r="AO1100" s="2">
        <v>1100</v>
      </c>
      <c r="AP1100" s="2">
        <v>1100</v>
      </c>
      <c r="AQ1100" s="2">
        <v>1100</v>
      </c>
      <c r="AR1100" s="2">
        <v>1100</v>
      </c>
      <c r="AS1100" s="2">
        <v>1134</v>
      </c>
      <c r="AT1100" s="2">
        <v>1150</v>
      </c>
      <c r="AU1100" s="2">
        <v>1150</v>
      </c>
      <c r="AV1100" s="2">
        <v>1175</v>
      </c>
      <c r="AW1100" s="2">
        <v>1200</v>
      </c>
      <c r="AX1100" s="2">
        <v>1200</v>
      </c>
      <c r="AY1100" s="2">
        <v>1200</v>
      </c>
      <c r="AZ1100" s="2">
        <v>1200</v>
      </c>
      <c r="BA1100" s="2">
        <v>1200</v>
      </c>
      <c r="BB1100" s="2">
        <v>1200</v>
      </c>
      <c r="BC1100" s="2">
        <v>1200</v>
      </c>
      <c r="BD1100" s="2">
        <v>1200</v>
      </c>
      <c r="BE1100" s="2">
        <v>1200</v>
      </c>
      <c r="BF1100" s="2">
        <v>1200</v>
      </c>
      <c r="BG1100" s="2">
        <v>1200</v>
      </c>
      <c r="BH1100" s="2">
        <v>1200</v>
      </c>
      <c r="BI1100" s="2">
        <v>1250</v>
      </c>
      <c r="BJ1100" s="2">
        <v>1250</v>
      </c>
      <c r="BK1100" s="2">
        <v>1250</v>
      </c>
      <c r="BL1100" s="2">
        <v>1250</v>
      </c>
      <c r="BM1100" s="2">
        <v>1275</v>
      </c>
      <c r="BN1100" s="2">
        <v>1300</v>
      </c>
      <c r="BO1100" s="2">
        <v>1300</v>
      </c>
      <c r="BP1100" s="2">
        <v>1300</v>
      </c>
      <c r="BQ1100" s="2">
        <v>1300</v>
      </c>
      <c r="BR1100" s="2">
        <v>1350</v>
      </c>
      <c r="BS1100" s="2">
        <v>1350</v>
      </c>
      <c r="BT1100" s="2">
        <v>1350</v>
      </c>
      <c r="BU1100" s="2">
        <v>1350</v>
      </c>
      <c r="BV1100" s="2">
        <v>1400</v>
      </c>
      <c r="BW1100" s="2">
        <v>1400</v>
      </c>
      <c r="BX1100" s="2">
        <v>1400</v>
      </c>
      <c r="BY1100" s="2">
        <v>1400</v>
      </c>
      <c r="BZ1100" s="2">
        <v>1450</v>
      </c>
      <c r="CA1100" s="2">
        <v>1500</v>
      </c>
      <c r="CB1100" s="2">
        <v>1500</v>
      </c>
      <c r="CC1100" s="2">
        <v>1500</v>
      </c>
      <c r="CD1100" s="2">
        <v>1600</v>
      </c>
      <c r="CE1100" s="2">
        <v>1600</v>
      </c>
      <c r="CF1100" s="2">
        <v>1700</v>
      </c>
      <c r="CG1100" s="2">
        <v>1750</v>
      </c>
    </row>
    <row r="1101" spans="14:452" x14ac:dyDescent="0.2">
      <c r="N1101" s="2">
        <v>1295</v>
      </c>
      <c r="O1101" s="2">
        <v>1300</v>
      </c>
      <c r="P1101" s="2">
        <v>1300</v>
      </c>
      <c r="Q1101" s="2">
        <v>1300</v>
      </c>
      <c r="R1101" s="2">
        <v>1300</v>
      </c>
      <c r="S1101" s="2">
        <v>1300</v>
      </c>
      <c r="T1101" s="2">
        <v>1300</v>
      </c>
      <c r="U1101" s="2">
        <v>1300</v>
      </c>
      <c r="V1101" s="2">
        <v>1350</v>
      </c>
      <c r="W1101" s="2">
        <v>1350</v>
      </c>
      <c r="X1101" s="2">
        <v>1350</v>
      </c>
      <c r="Y1101" s="2">
        <v>1350</v>
      </c>
      <c r="Z1101" s="2">
        <v>1350</v>
      </c>
      <c r="AA1101" s="2">
        <v>1400</v>
      </c>
      <c r="AB1101" s="2">
        <v>1400</v>
      </c>
      <c r="AC1101" s="2">
        <v>1400</v>
      </c>
      <c r="AD1101" s="2">
        <v>1400</v>
      </c>
      <c r="AE1101" s="2">
        <v>1400</v>
      </c>
      <c r="AF1101" s="2">
        <v>1400</v>
      </c>
      <c r="AG1101" s="2">
        <v>1400</v>
      </c>
      <c r="AH1101" s="2">
        <v>1400</v>
      </c>
      <c r="AI1101" s="2">
        <v>1450</v>
      </c>
      <c r="AJ1101" s="2">
        <v>1450</v>
      </c>
      <c r="AK1101" s="2">
        <v>1500</v>
      </c>
      <c r="AL1101" s="2">
        <v>1500</v>
      </c>
      <c r="AM1101" s="2">
        <v>1500</v>
      </c>
      <c r="AN1101" s="2">
        <v>1500</v>
      </c>
      <c r="AO1101" s="2">
        <v>1500</v>
      </c>
      <c r="AP1101" s="2">
        <v>1500</v>
      </c>
      <c r="AQ1101" s="2">
        <v>1500</v>
      </c>
      <c r="AR1101" s="2">
        <v>1500</v>
      </c>
      <c r="AS1101" s="2">
        <v>1500</v>
      </c>
      <c r="AT1101" s="2">
        <v>1500</v>
      </c>
      <c r="AU1101" s="2">
        <v>1500</v>
      </c>
      <c r="AV1101" s="2">
        <v>1550</v>
      </c>
      <c r="AW1101" s="2">
        <v>1600</v>
      </c>
      <c r="AX1101" s="2">
        <v>1600</v>
      </c>
      <c r="AY1101" s="2">
        <v>1600</v>
      </c>
      <c r="AZ1101" s="2">
        <v>1600</v>
      </c>
      <c r="BA1101" s="2">
        <v>1600</v>
      </c>
      <c r="BB1101" s="2">
        <v>1600</v>
      </c>
      <c r="BC1101" s="2">
        <v>1600</v>
      </c>
      <c r="BD1101" s="2">
        <v>1600</v>
      </c>
      <c r="BE1101" s="2">
        <v>1650</v>
      </c>
      <c r="BF1101" s="2">
        <v>1650</v>
      </c>
      <c r="BG1101" s="2">
        <v>1700</v>
      </c>
      <c r="BH1101" s="2">
        <v>1700</v>
      </c>
      <c r="BI1101" s="2">
        <v>1700</v>
      </c>
      <c r="BJ1101" s="2">
        <v>1750</v>
      </c>
      <c r="BK1101" s="2">
        <v>1750</v>
      </c>
      <c r="BL1101" s="2">
        <v>1800</v>
      </c>
      <c r="BM1101" s="2">
        <v>1800</v>
      </c>
      <c r="BN1101" s="2">
        <v>1800</v>
      </c>
      <c r="BO1101" s="2">
        <v>1800</v>
      </c>
      <c r="BP1101" s="2">
        <v>1800</v>
      </c>
      <c r="BQ1101" s="2">
        <v>1800</v>
      </c>
      <c r="BR1101" s="2">
        <v>1850</v>
      </c>
      <c r="BS1101" s="2">
        <v>1900</v>
      </c>
      <c r="BT1101" s="2">
        <v>1900</v>
      </c>
      <c r="BU1101" s="2">
        <v>1900</v>
      </c>
      <c r="BV1101" s="2">
        <v>1995</v>
      </c>
      <c r="BW1101" s="2">
        <v>2000</v>
      </c>
      <c r="BX1101" s="2">
        <v>2000</v>
      </c>
      <c r="BY1101" s="2">
        <v>2000</v>
      </c>
      <c r="BZ1101" s="2">
        <v>2000</v>
      </c>
      <c r="CA1101" s="2">
        <v>2000</v>
      </c>
      <c r="CB1101" s="2">
        <v>2100</v>
      </c>
      <c r="CC1101" s="2">
        <v>2200</v>
      </c>
      <c r="CD1101" s="2">
        <v>2250</v>
      </c>
      <c r="CE1101" s="2">
        <v>2300</v>
      </c>
      <c r="CF1101" s="2">
        <v>2300</v>
      </c>
      <c r="CG1101" s="2">
        <v>2400</v>
      </c>
    </row>
    <row r="1102" spans="14:452" x14ac:dyDescent="0.2">
      <c r="N1102" s="2">
        <v>1000</v>
      </c>
      <c r="O1102" s="2">
        <v>1000</v>
      </c>
      <c r="P1102" s="2">
        <v>1000</v>
      </c>
      <c r="Q1102" s="2">
        <v>1000</v>
      </c>
      <c r="R1102" s="2">
        <v>1000</v>
      </c>
      <c r="S1102" s="2">
        <v>1000</v>
      </c>
      <c r="T1102" s="2">
        <v>1350</v>
      </c>
      <c r="U1102" s="2">
        <v>1350</v>
      </c>
      <c r="V1102" s="2">
        <v>1350</v>
      </c>
      <c r="W1102" s="2">
        <v>1350</v>
      </c>
      <c r="X1102" s="2">
        <v>1350</v>
      </c>
      <c r="Y1102" s="2">
        <v>1350</v>
      </c>
      <c r="Z1102" s="2">
        <v>1350</v>
      </c>
      <c r="AA1102" s="2">
        <v>1350</v>
      </c>
      <c r="AB1102" s="2">
        <v>1500</v>
      </c>
      <c r="AC1102" s="2">
        <v>1500</v>
      </c>
      <c r="AD1102" s="2">
        <v>1500</v>
      </c>
      <c r="AE1102" s="2">
        <v>1500</v>
      </c>
      <c r="AF1102" s="2">
        <v>1500</v>
      </c>
      <c r="AG1102" s="2">
        <v>1500</v>
      </c>
      <c r="AH1102" s="2">
        <v>1500</v>
      </c>
      <c r="AI1102" s="2">
        <v>1500</v>
      </c>
      <c r="AJ1102" s="2">
        <v>1500</v>
      </c>
      <c r="AK1102" s="2">
        <v>1500</v>
      </c>
      <c r="AL1102" s="2">
        <v>1500</v>
      </c>
      <c r="AM1102" s="2">
        <v>1500</v>
      </c>
      <c r="AN1102" s="2">
        <v>1500</v>
      </c>
      <c r="AO1102" s="2">
        <v>1500</v>
      </c>
      <c r="AP1102" s="2">
        <v>1500</v>
      </c>
      <c r="AQ1102" s="2">
        <v>1500</v>
      </c>
      <c r="AR1102" s="2">
        <v>1500</v>
      </c>
      <c r="AS1102" s="2">
        <v>1550</v>
      </c>
      <c r="AT1102" s="2">
        <v>1550</v>
      </c>
      <c r="AU1102" s="2">
        <v>1550</v>
      </c>
      <c r="AV1102" s="2">
        <v>1550</v>
      </c>
      <c r="AW1102" s="2">
        <v>1550</v>
      </c>
      <c r="AX1102" s="2">
        <v>1550</v>
      </c>
      <c r="AY1102" s="2">
        <v>1550</v>
      </c>
      <c r="AZ1102" s="2">
        <v>1550</v>
      </c>
      <c r="BA1102" s="2">
        <v>1700</v>
      </c>
      <c r="BB1102" s="2">
        <v>1700</v>
      </c>
      <c r="BC1102" s="2">
        <v>1700</v>
      </c>
      <c r="BD1102" s="2">
        <v>1700</v>
      </c>
      <c r="BE1102" s="2">
        <v>1700</v>
      </c>
      <c r="BF1102" s="2">
        <v>1700</v>
      </c>
      <c r="BG1102" s="2">
        <v>1700</v>
      </c>
      <c r="BH1102" s="2">
        <v>1700</v>
      </c>
      <c r="BI1102" s="2">
        <v>1825</v>
      </c>
      <c r="BJ1102" s="2">
        <v>1950</v>
      </c>
      <c r="BK1102" s="2">
        <v>1950</v>
      </c>
      <c r="BL1102" s="2">
        <v>1950</v>
      </c>
      <c r="BM1102" s="2">
        <v>1950</v>
      </c>
      <c r="BN1102" s="2">
        <v>1950</v>
      </c>
      <c r="BO1102" s="2">
        <v>1950</v>
      </c>
      <c r="BP1102" s="2">
        <v>1950</v>
      </c>
      <c r="BQ1102" s="2">
        <v>1950</v>
      </c>
      <c r="BR1102" s="2">
        <v>2200</v>
      </c>
      <c r="BS1102" s="2">
        <v>2200</v>
      </c>
      <c r="BT1102" s="2">
        <v>2200</v>
      </c>
      <c r="BU1102" s="2">
        <v>2200</v>
      </c>
      <c r="BV1102" s="2">
        <v>2200</v>
      </c>
      <c r="BW1102" s="2">
        <v>2200</v>
      </c>
      <c r="BX1102" s="2">
        <v>2200</v>
      </c>
      <c r="BY1102" s="2">
        <v>2200</v>
      </c>
      <c r="BZ1102" s="2">
        <v>2350</v>
      </c>
      <c r="CA1102" s="2">
        <v>2350</v>
      </c>
      <c r="CB1102" s="2">
        <v>2350</v>
      </c>
      <c r="CC1102" s="2">
        <v>2350</v>
      </c>
      <c r="CD1102" s="2">
        <v>2350</v>
      </c>
      <c r="CE1102" s="2">
        <v>2350</v>
      </c>
      <c r="CF1102" s="2">
        <v>2350</v>
      </c>
      <c r="CG1102" s="2">
        <v>2350</v>
      </c>
    </row>
    <row r="1103" spans="14:452" x14ac:dyDescent="0.2">
      <c r="N1103" s="2">
        <v>550</v>
      </c>
      <c r="O1103" s="2">
        <v>550</v>
      </c>
      <c r="P1103" s="2">
        <v>550</v>
      </c>
      <c r="Q1103" s="2">
        <v>550</v>
      </c>
      <c r="R1103" s="2">
        <v>550</v>
      </c>
      <c r="S1103" s="2">
        <v>550</v>
      </c>
      <c r="T1103" s="2">
        <v>550</v>
      </c>
      <c r="U1103" s="2">
        <v>550</v>
      </c>
      <c r="V1103" s="2">
        <v>550</v>
      </c>
      <c r="W1103" s="2">
        <v>550</v>
      </c>
      <c r="X1103" s="2">
        <v>550</v>
      </c>
      <c r="Y1103" s="2">
        <v>550</v>
      </c>
      <c r="Z1103" s="2">
        <v>550</v>
      </c>
      <c r="AA1103" s="2">
        <v>550</v>
      </c>
      <c r="AB1103" s="2">
        <v>550</v>
      </c>
      <c r="AC1103" s="2">
        <v>550</v>
      </c>
      <c r="AD1103" s="2">
        <v>550</v>
      </c>
      <c r="AE1103" s="2">
        <v>550</v>
      </c>
      <c r="AF1103" s="2">
        <v>550</v>
      </c>
      <c r="AG1103" s="2">
        <v>550</v>
      </c>
      <c r="AH1103" s="2">
        <v>550</v>
      </c>
      <c r="AI1103" s="2">
        <v>575</v>
      </c>
      <c r="AJ1103" s="2">
        <v>575</v>
      </c>
      <c r="AK1103" s="2">
        <v>575</v>
      </c>
      <c r="AL1103" s="2">
        <v>575</v>
      </c>
      <c r="AM1103" s="2">
        <v>575</v>
      </c>
      <c r="AN1103" s="2">
        <v>575</v>
      </c>
      <c r="AO1103" s="2">
        <v>575</v>
      </c>
      <c r="AP1103" s="2">
        <v>575</v>
      </c>
      <c r="AQ1103" s="2">
        <v>575</v>
      </c>
      <c r="AR1103" s="2">
        <v>575</v>
      </c>
      <c r="AS1103" s="2">
        <v>575</v>
      </c>
      <c r="AT1103" s="2">
        <v>575</v>
      </c>
      <c r="AU1103" s="2">
        <v>575</v>
      </c>
      <c r="AV1103" s="2">
        <v>590</v>
      </c>
      <c r="AW1103" s="2">
        <v>590</v>
      </c>
      <c r="AX1103" s="2">
        <v>590</v>
      </c>
      <c r="AY1103" s="2">
        <v>595</v>
      </c>
      <c r="AZ1103" s="2">
        <v>595</v>
      </c>
      <c r="BA1103" s="2">
        <v>595</v>
      </c>
      <c r="BB1103" s="2">
        <v>600</v>
      </c>
      <c r="BC1103" s="2">
        <v>600</v>
      </c>
      <c r="BD1103" s="2">
        <v>600</v>
      </c>
      <c r="BE1103" s="2">
        <v>600</v>
      </c>
      <c r="BF1103" s="2">
        <v>600</v>
      </c>
      <c r="BG1103" s="2">
        <v>600</v>
      </c>
      <c r="BH1103" s="2">
        <v>600</v>
      </c>
      <c r="BI1103" s="2">
        <v>600</v>
      </c>
      <c r="BJ1103" s="2">
        <v>600</v>
      </c>
      <c r="BK1103" s="2">
        <v>600</v>
      </c>
      <c r="BL1103" s="2">
        <v>600</v>
      </c>
      <c r="BM1103" s="2">
        <v>600</v>
      </c>
      <c r="BN1103" s="2">
        <v>600</v>
      </c>
      <c r="BO1103" s="2">
        <v>625</v>
      </c>
      <c r="BP1103" s="2">
        <v>625</v>
      </c>
      <c r="BQ1103" s="2">
        <v>625</v>
      </c>
      <c r="BR1103" s="2">
        <v>625</v>
      </c>
      <c r="BS1103" s="2">
        <v>625</v>
      </c>
      <c r="BT1103" s="2">
        <v>625</v>
      </c>
      <c r="BU1103" s="2">
        <v>625</v>
      </c>
      <c r="BV1103" s="2">
        <v>625</v>
      </c>
      <c r="BW1103" s="2">
        <v>625</v>
      </c>
      <c r="BX1103" s="2">
        <v>625</v>
      </c>
      <c r="BY1103" s="2">
        <v>625</v>
      </c>
      <c r="BZ1103" s="2">
        <v>625</v>
      </c>
      <c r="CA1103" s="2">
        <v>625</v>
      </c>
      <c r="CB1103" s="2">
        <v>650</v>
      </c>
      <c r="CC1103" s="2">
        <v>650</v>
      </c>
      <c r="CD1103" s="2">
        <v>650</v>
      </c>
      <c r="CE1103" s="2">
        <v>670</v>
      </c>
      <c r="CF1103" s="2">
        <v>670</v>
      </c>
      <c r="CG1103" s="2">
        <v>670</v>
      </c>
    </row>
    <row r="1104" spans="14:452" x14ac:dyDescent="0.2">
      <c r="N1104" s="2">
        <v>275</v>
      </c>
      <c r="O1104" s="2">
        <v>285</v>
      </c>
      <c r="P1104" s="2">
        <v>294.35000000000002</v>
      </c>
      <c r="Q1104" s="2">
        <v>300</v>
      </c>
      <c r="R1104" s="2">
        <v>300</v>
      </c>
      <c r="S1104" s="2">
        <v>300</v>
      </c>
      <c r="T1104" s="2">
        <v>300</v>
      </c>
      <c r="U1104" s="2">
        <v>300</v>
      </c>
      <c r="V1104" s="2">
        <v>300</v>
      </c>
      <c r="W1104" s="2">
        <v>300</v>
      </c>
      <c r="X1104" s="2">
        <v>300</v>
      </c>
      <c r="Y1104" s="2">
        <v>304.17</v>
      </c>
      <c r="Z1104" s="2">
        <v>304.17</v>
      </c>
      <c r="AA1104" s="2">
        <v>305</v>
      </c>
      <c r="AB1104" s="2">
        <v>305</v>
      </c>
      <c r="AC1104" s="2">
        <v>305</v>
      </c>
      <c r="AD1104" s="2">
        <v>305</v>
      </c>
      <c r="AE1104" s="2">
        <v>305</v>
      </c>
      <c r="AF1104" s="2">
        <v>316.07</v>
      </c>
      <c r="AG1104" s="2">
        <v>316.07</v>
      </c>
      <c r="AH1104" s="2">
        <v>316.07</v>
      </c>
      <c r="AI1104" s="2">
        <v>316.07</v>
      </c>
      <c r="AJ1104" s="2">
        <v>325</v>
      </c>
      <c r="AK1104" s="2">
        <v>325</v>
      </c>
      <c r="AL1104" s="2">
        <v>325</v>
      </c>
      <c r="AM1104" s="2">
        <v>325</v>
      </c>
      <c r="AN1104" s="2">
        <v>325</v>
      </c>
      <c r="AO1104" s="2">
        <v>325</v>
      </c>
      <c r="AP1104" s="2">
        <v>325</v>
      </c>
      <c r="AQ1104" s="2">
        <v>325</v>
      </c>
      <c r="AR1104" s="2">
        <v>325</v>
      </c>
      <c r="AS1104" s="2">
        <v>325</v>
      </c>
      <c r="AT1104" s="2">
        <v>325</v>
      </c>
      <c r="AU1104" s="2">
        <v>325</v>
      </c>
      <c r="AV1104" s="2">
        <v>325.89</v>
      </c>
      <c r="AW1104" s="2">
        <v>337.62</v>
      </c>
      <c r="AX1104" s="2">
        <v>337.62</v>
      </c>
      <c r="AY1104" s="2">
        <v>337.8</v>
      </c>
      <c r="AZ1104" s="2">
        <v>337.8</v>
      </c>
      <c r="BA1104" s="2">
        <v>337.8</v>
      </c>
      <c r="BB1104" s="2">
        <v>345</v>
      </c>
      <c r="BC1104" s="2">
        <v>345</v>
      </c>
      <c r="BD1104" s="2">
        <v>345</v>
      </c>
      <c r="BE1104" s="2">
        <v>345</v>
      </c>
      <c r="BF1104" s="2">
        <v>345</v>
      </c>
      <c r="BG1104" s="2">
        <v>347.62</v>
      </c>
      <c r="BH1104" s="2">
        <v>347.62</v>
      </c>
      <c r="BI1104" s="2">
        <v>347.62</v>
      </c>
      <c r="BJ1104" s="2">
        <v>347.62</v>
      </c>
      <c r="BK1104" s="2">
        <v>359.52</v>
      </c>
      <c r="BL1104" s="2">
        <v>359.52</v>
      </c>
      <c r="BM1104" s="2">
        <v>359.52</v>
      </c>
      <c r="BN1104" s="2">
        <v>359.52</v>
      </c>
      <c r="BO1104" s="2">
        <v>359.52</v>
      </c>
      <c r="BP1104" s="2">
        <v>359.52</v>
      </c>
      <c r="BQ1104" s="2">
        <v>369.35</v>
      </c>
      <c r="BR1104" s="2">
        <v>375</v>
      </c>
      <c r="BS1104" s="2">
        <v>375</v>
      </c>
      <c r="BT1104" s="2">
        <v>375</v>
      </c>
      <c r="BU1104" s="2">
        <v>381.07</v>
      </c>
      <c r="BV1104" s="2">
        <v>421.43</v>
      </c>
      <c r="BW1104" s="2">
        <v>421.43</v>
      </c>
      <c r="BX1104" s="2">
        <v>421.43</v>
      </c>
      <c r="BY1104" s="2">
        <v>421.43</v>
      </c>
      <c r="BZ1104" s="2">
        <v>421.43</v>
      </c>
      <c r="CA1104" s="2">
        <v>421.43</v>
      </c>
      <c r="CB1104" s="2">
        <v>424.52</v>
      </c>
      <c r="CC1104" s="2">
        <v>424.52</v>
      </c>
      <c r="CD1104" s="2">
        <v>424.52</v>
      </c>
      <c r="CE1104" s="2">
        <v>424.52</v>
      </c>
      <c r="CF1104" s="2">
        <v>434.52</v>
      </c>
      <c r="CG1104" s="2">
        <v>551.79</v>
      </c>
    </row>
    <row r="1105" spans="14:85" x14ac:dyDescent="0.2">
      <c r="N1105" s="2">
        <v>360</v>
      </c>
      <c r="O1105" s="2">
        <v>364</v>
      </c>
      <c r="P1105" s="2">
        <v>375</v>
      </c>
      <c r="Q1105" s="2">
        <v>375</v>
      </c>
      <c r="R1105" s="2">
        <v>375</v>
      </c>
      <c r="S1105" s="2">
        <v>375</v>
      </c>
      <c r="T1105" s="2">
        <v>375</v>
      </c>
      <c r="U1105" s="2">
        <v>375</v>
      </c>
      <c r="V1105" s="2">
        <v>375</v>
      </c>
      <c r="W1105" s="2">
        <v>375</v>
      </c>
      <c r="X1105" s="2">
        <v>375</v>
      </c>
      <c r="Y1105" s="2">
        <v>375</v>
      </c>
      <c r="Z1105" s="2">
        <v>380</v>
      </c>
      <c r="AA1105" s="2">
        <v>390</v>
      </c>
      <c r="AB1105" s="2">
        <v>390</v>
      </c>
      <c r="AC1105" s="2">
        <v>395</v>
      </c>
      <c r="AD1105" s="2">
        <v>395</v>
      </c>
      <c r="AE1105" s="2">
        <v>395</v>
      </c>
      <c r="AF1105" s="2">
        <v>395</v>
      </c>
      <c r="AG1105" s="2">
        <v>395</v>
      </c>
      <c r="AH1105" s="2">
        <v>395</v>
      </c>
      <c r="AI1105" s="2">
        <v>400</v>
      </c>
      <c r="AJ1105" s="2">
        <v>400</v>
      </c>
      <c r="AK1105" s="2">
        <v>400</v>
      </c>
      <c r="AL1105" s="2">
        <v>400</v>
      </c>
      <c r="AM1105" s="2">
        <v>400</v>
      </c>
      <c r="AN1105" s="2">
        <v>400</v>
      </c>
      <c r="AO1105" s="2">
        <v>400</v>
      </c>
      <c r="AP1105" s="2">
        <v>400</v>
      </c>
      <c r="AQ1105" s="2">
        <v>400</v>
      </c>
      <c r="AR1105" s="2">
        <v>400</v>
      </c>
      <c r="AS1105" s="2">
        <v>400</v>
      </c>
      <c r="AT1105" s="2">
        <v>400</v>
      </c>
      <c r="AU1105" s="2">
        <v>400</v>
      </c>
      <c r="AV1105" s="2">
        <v>400</v>
      </c>
      <c r="AW1105" s="2">
        <v>400</v>
      </c>
      <c r="AX1105" s="2">
        <v>400</v>
      </c>
      <c r="AY1105" s="2">
        <v>410</v>
      </c>
      <c r="AZ1105" s="2">
        <v>420</v>
      </c>
      <c r="BA1105" s="2">
        <v>420</v>
      </c>
      <c r="BB1105" s="2">
        <v>420</v>
      </c>
      <c r="BC1105" s="2">
        <v>425</v>
      </c>
      <c r="BD1105" s="2">
        <v>425</v>
      </c>
      <c r="BE1105" s="2">
        <v>425</v>
      </c>
      <c r="BF1105" s="2">
        <v>425</v>
      </c>
      <c r="BG1105" s="2">
        <v>425</v>
      </c>
      <c r="BH1105" s="2">
        <v>425</v>
      </c>
      <c r="BI1105" s="2">
        <v>450</v>
      </c>
      <c r="BJ1105" s="2">
        <v>450</v>
      </c>
      <c r="BK1105" s="2">
        <v>450</v>
      </c>
      <c r="BL1105" s="2">
        <v>450</v>
      </c>
      <c r="BM1105" s="2">
        <v>450</v>
      </c>
      <c r="BN1105" s="2">
        <v>450</v>
      </c>
      <c r="BO1105" s="2">
        <v>450</v>
      </c>
      <c r="BP1105" s="2">
        <v>450</v>
      </c>
      <c r="BQ1105" s="2">
        <v>450</v>
      </c>
      <c r="BR1105" s="2">
        <v>450</v>
      </c>
      <c r="BS1105" s="2">
        <v>450</v>
      </c>
      <c r="BT1105" s="2">
        <v>450</v>
      </c>
      <c r="BU1105" s="2">
        <v>450</v>
      </c>
      <c r="BV1105" s="2">
        <v>460</v>
      </c>
      <c r="BW1105" s="2">
        <v>465</v>
      </c>
      <c r="BX1105" s="2">
        <v>470</v>
      </c>
      <c r="BY1105" s="2">
        <v>475</v>
      </c>
      <c r="BZ1105" s="2">
        <v>485</v>
      </c>
      <c r="CA1105" s="2">
        <v>495</v>
      </c>
      <c r="CB1105" s="2">
        <v>495</v>
      </c>
      <c r="CC1105" s="2">
        <v>495</v>
      </c>
      <c r="CD1105" s="2">
        <v>500</v>
      </c>
      <c r="CE1105" s="2">
        <v>500</v>
      </c>
      <c r="CF1105" s="2">
        <v>517.08000000000004</v>
      </c>
      <c r="CG1105" s="2">
        <v>550</v>
      </c>
    </row>
    <row r="1106" spans="14:85" x14ac:dyDescent="0.2">
      <c r="N1106" s="2">
        <v>450</v>
      </c>
      <c r="O1106" s="2">
        <v>450</v>
      </c>
      <c r="P1106" s="2">
        <v>450</v>
      </c>
      <c r="Q1106" s="2">
        <v>450</v>
      </c>
      <c r="R1106" s="2">
        <v>450</v>
      </c>
      <c r="S1106" s="2">
        <v>460</v>
      </c>
      <c r="T1106" s="2">
        <v>475</v>
      </c>
      <c r="U1106" s="2">
        <v>475</v>
      </c>
      <c r="V1106" s="2">
        <v>475</v>
      </c>
      <c r="W1106" s="2">
        <v>475</v>
      </c>
      <c r="X1106" s="2">
        <v>475</v>
      </c>
      <c r="Y1106" s="2">
        <v>475</v>
      </c>
      <c r="Z1106" s="2">
        <v>475</v>
      </c>
      <c r="AA1106" s="2">
        <v>475</v>
      </c>
      <c r="AB1106" s="2">
        <v>490</v>
      </c>
      <c r="AC1106" s="2">
        <v>495</v>
      </c>
      <c r="AD1106" s="2">
        <v>495</v>
      </c>
      <c r="AE1106" s="2">
        <v>495</v>
      </c>
      <c r="AF1106" s="2">
        <v>495</v>
      </c>
      <c r="AG1106" s="2">
        <v>495</v>
      </c>
      <c r="AH1106" s="2">
        <v>495</v>
      </c>
      <c r="AI1106" s="2">
        <v>495</v>
      </c>
      <c r="AJ1106" s="2">
        <v>495</v>
      </c>
      <c r="AK1106" s="2">
        <v>500</v>
      </c>
      <c r="AL1106" s="2">
        <v>500</v>
      </c>
      <c r="AM1106" s="2">
        <v>500</v>
      </c>
      <c r="AN1106" s="2">
        <v>500</v>
      </c>
      <c r="AO1106" s="2">
        <v>500</v>
      </c>
      <c r="AP1106" s="2">
        <v>500</v>
      </c>
      <c r="AQ1106" s="2">
        <v>500</v>
      </c>
      <c r="AR1106" s="2">
        <v>500</v>
      </c>
      <c r="AS1106" s="2">
        <v>500</v>
      </c>
      <c r="AT1106" s="2">
        <v>500</v>
      </c>
      <c r="AU1106" s="2">
        <v>525</v>
      </c>
      <c r="AV1106" s="2">
        <v>525</v>
      </c>
      <c r="AW1106" s="2">
        <v>525</v>
      </c>
      <c r="AX1106" s="2">
        <v>525</v>
      </c>
      <c r="AY1106" s="2">
        <v>525</v>
      </c>
      <c r="AZ1106" s="2">
        <v>525</v>
      </c>
      <c r="BA1106" s="2">
        <v>530</v>
      </c>
      <c r="BB1106" s="2">
        <v>550</v>
      </c>
      <c r="BC1106" s="2">
        <v>550</v>
      </c>
      <c r="BD1106" s="2">
        <v>550</v>
      </c>
      <c r="BE1106" s="2">
        <v>550</v>
      </c>
      <c r="BF1106" s="2">
        <v>550</v>
      </c>
      <c r="BG1106" s="2">
        <v>550</v>
      </c>
      <c r="BH1106" s="2">
        <v>550</v>
      </c>
      <c r="BI1106" s="2">
        <v>550</v>
      </c>
      <c r="BJ1106" s="2">
        <v>550</v>
      </c>
      <c r="BK1106" s="2">
        <v>550</v>
      </c>
      <c r="BL1106" s="2">
        <v>550</v>
      </c>
      <c r="BM1106" s="2">
        <v>550</v>
      </c>
      <c r="BN1106" s="2">
        <v>575</v>
      </c>
      <c r="BO1106" s="2">
        <v>575</v>
      </c>
      <c r="BP1106" s="2">
        <v>575</v>
      </c>
      <c r="BQ1106" s="2">
        <v>585</v>
      </c>
      <c r="BR1106" s="2">
        <v>595</v>
      </c>
      <c r="BS1106" s="2">
        <v>599</v>
      </c>
      <c r="BT1106" s="2">
        <v>600</v>
      </c>
      <c r="BU1106" s="2">
        <v>600</v>
      </c>
      <c r="BV1106" s="2">
        <v>600</v>
      </c>
      <c r="BW1106" s="2">
        <v>600</v>
      </c>
      <c r="BX1106" s="2">
        <v>625</v>
      </c>
      <c r="BY1106" s="2">
        <v>625</v>
      </c>
      <c r="BZ1106" s="2">
        <v>625</v>
      </c>
      <c r="CA1106" s="2">
        <v>650</v>
      </c>
      <c r="CB1106" s="2">
        <v>650</v>
      </c>
      <c r="CC1106" s="2">
        <v>675</v>
      </c>
      <c r="CD1106" s="2">
        <v>675</v>
      </c>
      <c r="CE1106" s="2">
        <v>695</v>
      </c>
      <c r="CF1106" s="2">
        <v>750</v>
      </c>
      <c r="CG1106" s="2">
        <v>895</v>
      </c>
    </row>
    <row r="1107" spans="14:85" x14ac:dyDescent="0.2">
      <c r="N1107" s="2">
        <v>520</v>
      </c>
      <c r="O1107" s="2">
        <v>525</v>
      </c>
      <c r="P1107" s="2">
        <v>525</v>
      </c>
      <c r="Q1107" s="2">
        <v>550</v>
      </c>
      <c r="R1107" s="2">
        <v>550</v>
      </c>
      <c r="S1107" s="2">
        <v>550</v>
      </c>
      <c r="T1107" s="2">
        <v>550</v>
      </c>
      <c r="U1107" s="2">
        <v>550</v>
      </c>
      <c r="V1107" s="2">
        <v>550</v>
      </c>
      <c r="W1107" s="2">
        <v>550</v>
      </c>
      <c r="X1107" s="2">
        <v>550</v>
      </c>
      <c r="Y1107" s="2">
        <v>550</v>
      </c>
      <c r="Z1107" s="2">
        <v>550</v>
      </c>
      <c r="AA1107" s="2">
        <v>550</v>
      </c>
      <c r="AB1107" s="2">
        <v>550</v>
      </c>
      <c r="AC1107" s="2">
        <v>550</v>
      </c>
      <c r="AD1107" s="2">
        <v>550</v>
      </c>
      <c r="AE1107" s="2">
        <v>550</v>
      </c>
      <c r="AF1107" s="2">
        <v>575</v>
      </c>
      <c r="AG1107" s="2">
        <v>575</v>
      </c>
      <c r="AH1107" s="2">
        <v>595</v>
      </c>
      <c r="AI1107" s="2">
        <v>595</v>
      </c>
      <c r="AJ1107" s="2">
        <v>595</v>
      </c>
      <c r="AK1107" s="2">
        <v>595</v>
      </c>
      <c r="AL1107" s="2">
        <v>600</v>
      </c>
      <c r="AM1107" s="2">
        <v>600</v>
      </c>
      <c r="AN1107" s="2">
        <v>600</v>
      </c>
      <c r="AO1107" s="2">
        <v>620</v>
      </c>
      <c r="AP1107" s="2">
        <v>625</v>
      </c>
      <c r="AQ1107" s="2">
        <v>625</v>
      </c>
      <c r="AR1107" s="2">
        <v>625</v>
      </c>
      <c r="AS1107" s="2">
        <v>650</v>
      </c>
      <c r="AT1107" s="2">
        <v>650</v>
      </c>
      <c r="AU1107" s="2">
        <v>650</v>
      </c>
      <c r="AV1107" s="2">
        <v>650</v>
      </c>
      <c r="AW1107" s="2">
        <v>650</v>
      </c>
      <c r="AX1107" s="2">
        <v>650</v>
      </c>
      <c r="AY1107" s="2">
        <v>650</v>
      </c>
      <c r="AZ1107" s="2">
        <v>650</v>
      </c>
      <c r="BA1107" s="2">
        <v>650</v>
      </c>
      <c r="BB1107" s="2">
        <v>650</v>
      </c>
      <c r="BC1107" s="2">
        <v>650</v>
      </c>
      <c r="BD1107" s="2">
        <v>650</v>
      </c>
      <c r="BE1107" s="2">
        <v>650</v>
      </c>
      <c r="BF1107" s="2">
        <v>650</v>
      </c>
      <c r="BG1107" s="2">
        <v>650</v>
      </c>
      <c r="BH1107" s="2">
        <v>675</v>
      </c>
      <c r="BI1107" s="2">
        <v>675</v>
      </c>
      <c r="BJ1107" s="2">
        <v>695</v>
      </c>
      <c r="BK1107" s="2">
        <v>695</v>
      </c>
      <c r="BL1107" s="2">
        <v>695</v>
      </c>
      <c r="BM1107" s="2">
        <v>700</v>
      </c>
      <c r="BN1107" s="2">
        <v>725</v>
      </c>
      <c r="BO1107" s="2">
        <v>725</v>
      </c>
      <c r="BP1107" s="2">
        <v>750</v>
      </c>
      <c r="BQ1107" s="2">
        <v>750</v>
      </c>
      <c r="BR1107" s="2">
        <v>750</v>
      </c>
      <c r="BS1107" s="2">
        <v>750</v>
      </c>
      <c r="BT1107" s="2">
        <v>795</v>
      </c>
      <c r="BU1107" s="2">
        <v>795</v>
      </c>
      <c r="BV1107" s="2">
        <v>795</v>
      </c>
      <c r="BW1107" s="2">
        <v>795</v>
      </c>
      <c r="BX1107" s="2">
        <v>800</v>
      </c>
      <c r="BY1107" s="2">
        <v>850</v>
      </c>
      <c r="BZ1107" s="2">
        <v>850</v>
      </c>
      <c r="CA1107" s="2">
        <v>895</v>
      </c>
      <c r="CB1107" s="2">
        <v>895</v>
      </c>
      <c r="CC1107" s="2">
        <v>900</v>
      </c>
      <c r="CD1107" s="2">
        <v>900</v>
      </c>
      <c r="CE1107" s="2">
        <v>950</v>
      </c>
      <c r="CF1107" s="2">
        <v>950</v>
      </c>
      <c r="CG1107" s="2">
        <v>1295</v>
      </c>
    </row>
    <row r="1108" spans="14:85" x14ac:dyDescent="0.2">
      <c r="N1108" s="2">
        <v>850</v>
      </c>
      <c r="O1108" s="2">
        <v>850</v>
      </c>
      <c r="P1108" s="2">
        <v>850</v>
      </c>
      <c r="Q1108" s="2">
        <v>850</v>
      </c>
      <c r="R1108" s="2">
        <v>850</v>
      </c>
      <c r="S1108" s="2">
        <v>850</v>
      </c>
      <c r="T1108" s="2">
        <v>850</v>
      </c>
      <c r="U1108" s="2">
        <v>850</v>
      </c>
      <c r="V1108" s="2">
        <v>850</v>
      </c>
      <c r="W1108" s="2">
        <v>850</v>
      </c>
      <c r="X1108" s="2">
        <v>875</v>
      </c>
      <c r="Y1108" s="2">
        <v>875</v>
      </c>
      <c r="Z1108" s="2">
        <v>875</v>
      </c>
      <c r="AA1108" s="2">
        <v>875</v>
      </c>
      <c r="AB1108" s="2">
        <v>875</v>
      </c>
      <c r="AC1108" s="2">
        <v>875</v>
      </c>
      <c r="AD1108" s="2">
        <v>875</v>
      </c>
      <c r="AE1108" s="2">
        <v>885</v>
      </c>
      <c r="AF1108" s="2">
        <v>895</v>
      </c>
      <c r="AG1108" s="2">
        <v>895</v>
      </c>
      <c r="AH1108" s="2">
        <v>900</v>
      </c>
      <c r="AI1108" s="2">
        <v>900</v>
      </c>
      <c r="AJ1108" s="2">
        <v>900</v>
      </c>
      <c r="AK1108" s="2">
        <v>900</v>
      </c>
      <c r="AL1108" s="2">
        <v>900</v>
      </c>
      <c r="AM1108" s="2">
        <v>900</v>
      </c>
      <c r="AN1108" s="2">
        <v>900</v>
      </c>
      <c r="AO1108" s="2">
        <v>900</v>
      </c>
      <c r="AP1108" s="2">
        <v>900</v>
      </c>
      <c r="AQ1108" s="2">
        <v>900</v>
      </c>
      <c r="AR1108" s="2">
        <v>900</v>
      </c>
      <c r="AS1108" s="2">
        <v>900</v>
      </c>
      <c r="AT1108" s="2">
        <v>912.5</v>
      </c>
      <c r="AU1108" s="2">
        <v>925</v>
      </c>
      <c r="AV1108" s="2">
        <v>925</v>
      </c>
      <c r="AW1108" s="2">
        <v>950</v>
      </c>
      <c r="AX1108" s="2">
        <v>950</v>
      </c>
      <c r="AY1108" s="2">
        <v>950</v>
      </c>
      <c r="AZ1108" s="2">
        <v>950</v>
      </c>
      <c r="BA1108" s="2">
        <v>950</v>
      </c>
      <c r="BB1108" s="2">
        <v>950</v>
      </c>
      <c r="BC1108" s="2">
        <v>950</v>
      </c>
      <c r="BD1108" s="2">
        <v>972.5</v>
      </c>
      <c r="BE1108" s="2">
        <v>995</v>
      </c>
      <c r="BF1108" s="2">
        <v>995</v>
      </c>
      <c r="BG1108" s="2">
        <v>995</v>
      </c>
      <c r="BH1108" s="2">
        <v>995</v>
      </c>
      <c r="BI1108" s="2">
        <v>995</v>
      </c>
      <c r="BJ1108" s="2">
        <v>995</v>
      </c>
      <c r="BK1108" s="2">
        <v>995</v>
      </c>
      <c r="BL1108" s="2">
        <v>995</v>
      </c>
      <c r="BM1108" s="2">
        <v>995</v>
      </c>
      <c r="BN1108" s="2">
        <v>1047.5</v>
      </c>
      <c r="BO1108" s="2">
        <v>1100</v>
      </c>
      <c r="BP1108" s="2">
        <v>1100</v>
      </c>
      <c r="BQ1108" s="2">
        <v>1100</v>
      </c>
      <c r="BR1108" s="2">
        <v>1100</v>
      </c>
      <c r="BS1108" s="2">
        <v>1175</v>
      </c>
      <c r="BT1108" s="2">
        <v>1250</v>
      </c>
      <c r="BU1108" s="2">
        <v>1250</v>
      </c>
      <c r="BV1108" s="2">
        <v>1250</v>
      </c>
      <c r="BW1108" s="2">
        <v>1250</v>
      </c>
      <c r="BX1108" s="2">
        <v>1300</v>
      </c>
      <c r="BY1108" s="2">
        <v>1350</v>
      </c>
      <c r="BZ1108" s="2">
        <v>1350</v>
      </c>
      <c r="CA1108" s="2">
        <v>1400</v>
      </c>
      <c r="CB1108" s="2">
        <v>1400</v>
      </c>
      <c r="CC1108" s="2">
        <v>1450</v>
      </c>
      <c r="CD1108" s="2">
        <v>1500</v>
      </c>
      <c r="CE1108" s="2">
        <v>1500</v>
      </c>
      <c r="CF1108" s="2">
        <v>1570</v>
      </c>
      <c r="CG1108" s="2">
        <v>1570</v>
      </c>
    </row>
    <row r="1109" spans="14:85" x14ac:dyDescent="0.2">
      <c r="N1109" s="2">
        <v>995</v>
      </c>
      <c r="O1109" s="2">
        <v>995</v>
      </c>
      <c r="P1109" s="2">
        <v>995</v>
      </c>
      <c r="Q1109" s="2">
        <v>995</v>
      </c>
      <c r="R1109" s="2">
        <v>995</v>
      </c>
      <c r="S1109" s="2">
        <v>995</v>
      </c>
      <c r="T1109" s="2">
        <v>995</v>
      </c>
      <c r="U1109" s="2">
        <v>995</v>
      </c>
      <c r="V1109" s="2">
        <v>995</v>
      </c>
      <c r="W1109" s="2">
        <v>995</v>
      </c>
      <c r="X1109" s="2">
        <v>995</v>
      </c>
      <c r="Y1109" s="2">
        <v>995</v>
      </c>
      <c r="Z1109" s="2">
        <v>995</v>
      </c>
      <c r="AA1109" s="2">
        <v>995</v>
      </c>
      <c r="AB1109" s="2">
        <v>995</v>
      </c>
      <c r="AC1109" s="2">
        <v>995</v>
      </c>
      <c r="AD1109" s="2">
        <v>1000</v>
      </c>
      <c r="AE1109" s="2">
        <v>1000</v>
      </c>
      <c r="AF1109" s="2">
        <v>1000</v>
      </c>
      <c r="AG1109" s="2">
        <v>1000</v>
      </c>
      <c r="AH1109" s="2">
        <v>1000</v>
      </c>
      <c r="AI1109" s="2">
        <v>1000</v>
      </c>
      <c r="AJ1109" s="2">
        <v>1050</v>
      </c>
      <c r="AK1109" s="2">
        <v>1100</v>
      </c>
      <c r="AL1109" s="2">
        <v>1100</v>
      </c>
      <c r="AM1109" s="2">
        <v>1100</v>
      </c>
      <c r="AN1109" s="2">
        <v>1100</v>
      </c>
      <c r="AO1109" s="2">
        <v>1100</v>
      </c>
      <c r="AP1109" s="2">
        <v>1100</v>
      </c>
      <c r="AQ1109" s="2">
        <v>1100</v>
      </c>
      <c r="AR1109" s="2">
        <v>1100</v>
      </c>
      <c r="AS1109" s="2">
        <v>1100</v>
      </c>
      <c r="AT1109" s="2">
        <v>1100</v>
      </c>
      <c r="AU1109" s="2">
        <v>1100</v>
      </c>
      <c r="AV1109" s="2">
        <v>1100</v>
      </c>
      <c r="AW1109" s="2">
        <v>1150</v>
      </c>
      <c r="AX1109" s="2">
        <v>1150</v>
      </c>
      <c r="AY1109" s="2">
        <v>1150</v>
      </c>
      <c r="AZ1109" s="2">
        <v>1150</v>
      </c>
      <c r="BA1109" s="2">
        <v>1150</v>
      </c>
      <c r="BB1109" s="2">
        <v>1150</v>
      </c>
      <c r="BC1109" s="2">
        <v>1250</v>
      </c>
      <c r="BD1109" s="2">
        <v>1250</v>
      </c>
      <c r="BE1109" s="2">
        <v>1250</v>
      </c>
      <c r="BF1109" s="2">
        <v>1250</v>
      </c>
      <c r="BG1109" s="2">
        <v>1250</v>
      </c>
      <c r="BH1109" s="2">
        <v>1250</v>
      </c>
      <c r="BI1109" s="2">
        <v>1250</v>
      </c>
      <c r="BJ1109" s="2">
        <v>1250</v>
      </c>
      <c r="BK1109" s="2">
        <v>1250</v>
      </c>
      <c r="BL1109" s="2">
        <v>1250</v>
      </c>
      <c r="BM1109" s="2">
        <v>1250</v>
      </c>
      <c r="BN1109" s="2">
        <v>1250</v>
      </c>
      <c r="BO1109" s="2">
        <v>1250</v>
      </c>
      <c r="BP1109" s="2">
        <v>1250</v>
      </c>
      <c r="BQ1109" s="2">
        <v>1250</v>
      </c>
      <c r="BR1109" s="2">
        <v>1250</v>
      </c>
      <c r="BS1109" s="2">
        <v>1250</v>
      </c>
      <c r="BT1109" s="2">
        <v>1250</v>
      </c>
      <c r="BU1109" s="2">
        <v>1250</v>
      </c>
      <c r="BV1109" s="2">
        <v>1350</v>
      </c>
      <c r="BW1109" s="2">
        <v>1350</v>
      </c>
      <c r="BX1109" s="2">
        <v>1350</v>
      </c>
      <c r="BY1109" s="2">
        <v>1350</v>
      </c>
      <c r="BZ1109" s="2">
        <v>1350</v>
      </c>
      <c r="CA1109" s="2">
        <v>1350</v>
      </c>
      <c r="CB1109" s="2">
        <v>3000</v>
      </c>
      <c r="CC1109" s="2">
        <v>3000</v>
      </c>
      <c r="CD1109" s="2">
        <v>3000</v>
      </c>
      <c r="CE1109" s="2">
        <v>3000</v>
      </c>
      <c r="CF1109" s="2">
        <v>3000</v>
      </c>
      <c r="CG1109" s="2">
        <v>3000</v>
      </c>
    </row>
    <row r="1110" spans="14:85" x14ac:dyDescent="0.2">
      <c r="N1110" s="2">
        <v>300</v>
      </c>
      <c r="O1110" s="2">
        <v>300</v>
      </c>
      <c r="P1110" s="2">
        <v>300</v>
      </c>
      <c r="Q1110" s="2">
        <v>300</v>
      </c>
      <c r="R1110" s="2">
        <v>300</v>
      </c>
      <c r="S1110" s="2">
        <v>300</v>
      </c>
      <c r="T1110" s="2">
        <v>300</v>
      </c>
      <c r="U1110" s="2">
        <v>300</v>
      </c>
      <c r="V1110" s="2">
        <v>300</v>
      </c>
      <c r="W1110" s="2">
        <v>300</v>
      </c>
      <c r="X1110" s="2">
        <v>300</v>
      </c>
      <c r="Y1110" s="2">
        <v>300</v>
      </c>
      <c r="Z1110" s="2">
        <v>300</v>
      </c>
      <c r="AA1110" s="2">
        <v>300</v>
      </c>
      <c r="AB1110" s="2">
        <v>300</v>
      </c>
      <c r="AC1110" s="2">
        <v>300</v>
      </c>
      <c r="AD1110" s="2">
        <v>300</v>
      </c>
      <c r="AE1110" s="2">
        <v>300</v>
      </c>
      <c r="AF1110" s="2">
        <v>300</v>
      </c>
      <c r="AG1110" s="2">
        <v>300</v>
      </c>
      <c r="AH1110" s="2">
        <v>300</v>
      </c>
      <c r="AI1110" s="2">
        <v>300</v>
      </c>
      <c r="AJ1110" s="2">
        <v>300</v>
      </c>
      <c r="AK1110" s="2">
        <v>300</v>
      </c>
      <c r="AL1110" s="2">
        <v>300</v>
      </c>
      <c r="AM1110" s="2">
        <v>300</v>
      </c>
      <c r="AN1110" s="2">
        <v>300</v>
      </c>
      <c r="AO1110" s="2">
        <v>300</v>
      </c>
      <c r="AP1110" s="2">
        <v>300</v>
      </c>
      <c r="AQ1110" s="2">
        <v>300</v>
      </c>
      <c r="AR1110" s="2">
        <v>300</v>
      </c>
      <c r="AS1110" s="2">
        <v>300</v>
      </c>
      <c r="AT1110" s="2">
        <v>300</v>
      </c>
      <c r="AU1110" s="2">
        <v>300</v>
      </c>
      <c r="AV1110" s="2">
        <v>300</v>
      </c>
      <c r="AW1110" s="2">
        <v>300</v>
      </c>
      <c r="AX1110" s="2">
        <v>300</v>
      </c>
      <c r="AY1110" s="2">
        <v>300</v>
      </c>
      <c r="AZ1110" s="2">
        <v>300</v>
      </c>
      <c r="BA1110" s="2">
        <v>330</v>
      </c>
      <c r="BB1110" s="2">
        <v>330</v>
      </c>
      <c r="BC1110" s="2">
        <v>330</v>
      </c>
      <c r="BD1110" s="2">
        <v>330</v>
      </c>
      <c r="BE1110" s="2">
        <v>330</v>
      </c>
      <c r="BF1110" s="2">
        <v>330</v>
      </c>
      <c r="BG1110" s="2">
        <v>330</v>
      </c>
      <c r="BH1110" s="2">
        <v>330</v>
      </c>
      <c r="BI1110" s="2">
        <v>330</v>
      </c>
      <c r="BJ1110" s="2">
        <v>330</v>
      </c>
      <c r="BK1110" s="2">
        <v>330</v>
      </c>
      <c r="BL1110" s="2">
        <v>330</v>
      </c>
      <c r="BM1110" s="2">
        <v>330</v>
      </c>
      <c r="BN1110" s="2">
        <v>330</v>
      </c>
      <c r="BO1110" s="2">
        <v>330</v>
      </c>
      <c r="BP1110" s="2">
        <v>330</v>
      </c>
      <c r="BQ1110" s="2">
        <v>330</v>
      </c>
      <c r="BR1110" s="2">
        <v>330</v>
      </c>
      <c r="BS1110" s="2">
        <v>330</v>
      </c>
      <c r="BT1110" s="2">
        <v>330</v>
      </c>
      <c r="BU1110" s="2">
        <v>330</v>
      </c>
      <c r="BV1110" s="2">
        <v>330</v>
      </c>
      <c r="BW1110" s="2">
        <v>330</v>
      </c>
      <c r="BX1110" s="2">
        <v>330</v>
      </c>
      <c r="BY1110" s="2">
        <v>330</v>
      </c>
      <c r="BZ1110" s="2">
        <v>330</v>
      </c>
      <c r="CA1110" s="2">
        <v>330</v>
      </c>
      <c r="CB1110" s="2">
        <v>330</v>
      </c>
      <c r="CC1110" s="2">
        <v>330</v>
      </c>
      <c r="CD1110" s="2">
        <v>330</v>
      </c>
      <c r="CE1110" s="2">
        <v>330</v>
      </c>
      <c r="CF1110" s="2">
        <v>330</v>
      </c>
      <c r="CG1110" s="2">
        <v>330</v>
      </c>
    </row>
    <row r="1111" spans="14:85" x14ac:dyDescent="0.2">
      <c r="N1111" s="2">
        <v>275</v>
      </c>
      <c r="O1111" s="2">
        <v>275</v>
      </c>
      <c r="P1111" s="2">
        <v>275</v>
      </c>
      <c r="Q1111" s="2">
        <v>275</v>
      </c>
      <c r="R1111" s="2">
        <v>275</v>
      </c>
      <c r="S1111" s="2">
        <v>275</v>
      </c>
      <c r="T1111" s="2">
        <v>275</v>
      </c>
      <c r="U1111" s="2">
        <v>275</v>
      </c>
      <c r="V1111" s="2">
        <v>280</v>
      </c>
      <c r="W1111" s="2">
        <v>280</v>
      </c>
      <c r="X1111" s="2">
        <v>282.44</v>
      </c>
      <c r="Y1111" s="2">
        <v>283</v>
      </c>
      <c r="Z1111" s="2">
        <v>285</v>
      </c>
      <c r="AA1111" s="2">
        <v>290</v>
      </c>
      <c r="AB1111" s="2">
        <v>294.33999999999997</v>
      </c>
      <c r="AC1111" s="2">
        <v>294.33999999999997</v>
      </c>
      <c r="AD1111" s="2">
        <v>294.33999999999997</v>
      </c>
      <c r="AE1111" s="2">
        <v>294.33999999999997</v>
      </c>
      <c r="AF1111" s="2">
        <v>294.33999999999997</v>
      </c>
      <c r="AG1111" s="2">
        <v>294.35000000000002</v>
      </c>
      <c r="AH1111" s="2">
        <v>294.35000000000002</v>
      </c>
      <c r="AI1111" s="2">
        <v>295</v>
      </c>
      <c r="AJ1111" s="2">
        <v>300</v>
      </c>
      <c r="AK1111" s="2">
        <v>300</v>
      </c>
      <c r="AL1111" s="2">
        <v>300</v>
      </c>
      <c r="AM1111" s="2">
        <v>300</v>
      </c>
      <c r="AN1111" s="2">
        <v>300</v>
      </c>
      <c r="AO1111" s="2">
        <v>300</v>
      </c>
      <c r="AP1111" s="2">
        <v>300</v>
      </c>
      <c r="AQ1111" s="2">
        <v>304.16000000000003</v>
      </c>
      <c r="AR1111" s="2">
        <v>304.16000000000003</v>
      </c>
      <c r="AS1111" s="2">
        <v>305</v>
      </c>
      <c r="AT1111" s="2">
        <v>305</v>
      </c>
      <c r="AU1111" s="2">
        <v>305</v>
      </c>
      <c r="AV1111" s="2">
        <v>315</v>
      </c>
      <c r="AW1111" s="2">
        <v>316.07</v>
      </c>
      <c r="AX1111" s="2">
        <v>316.07</v>
      </c>
      <c r="AY1111" s="2">
        <v>316.07</v>
      </c>
      <c r="AZ1111" s="2">
        <v>316.07</v>
      </c>
      <c r="BA1111" s="2">
        <v>316.07</v>
      </c>
      <c r="BB1111" s="2">
        <v>325</v>
      </c>
      <c r="BC1111" s="2">
        <v>325</v>
      </c>
      <c r="BD1111" s="2">
        <v>325</v>
      </c>
      <c r="BE1111" s="2">
        <v>325</v>
      </c>
      <c r="BF1111" s="2">
        <v>325</v>
      </c>
      <c r="BG1111" s="2">
        <v>325.89</v>
      </c>
      <c r="BH1111" s="2">
        <v>325.89</v>
      </c>
      <c r="BI1111" s="2">
        <v>333</v>
      </c>
      <c r="BJ1111" s="2">
        <v>333</v>
      </c>
      <c r="BK1111" s="2">
        <v>337.79</v>
      </c>
      <c r="BL1111" s="2">
        <v>350</v>
      </c>
      <c r="BM1111" s="2">
        <v>350</v>
      </c>
      <c r="BN1111" s="2">
        <v>359.52</v>
      </c>
      <c r="BO1111" s="2">
        <v>359.52</v>
      </c>
      <c r="BP1111" s="2">
        <v>359.52</v>
      </c>
      <c r="BQ1111" s="2">
        <v>359.52</v>
      </c>
      <c r="BR1111" s="2">
        <v>359.52</v>
      </c>
      <c r="BS1111" s="2">
        <v>359.52</v>
      </c>
      <c r="BT1111" s="2">
        <v>359.52</v>
      </c>
      <c r="BU1111" s="2">
        <v>359.52</v>
      </c>
      <c r="BV1111" s="2">
        <v>359.52</v>
      </c>
      <c r="BW1111" s="2">
        <v>359.52</v>
      </c>
      <c r="BX1111" s="2">
        <v>359.52</v>
      </c>
      <c r="BY1111" s="2">
        <v>359.52</v>
      </c>
      <c r="BZ1111" s="2">
        <v>365</v>
      </c>
      <c r="CA1111" s="2">
        <v>367.52</v>
      </c>
      <c r="CB1111" s="2">
        <v>375</v>
      </c>
      <c r="CC1111" s="2">
        <v>402.97</v>
      </c>
      <c r="CD1111" s="2">
        <v>402.97</v>
      </c>
      <c r="CE1111" s="2">
        <v>434.52</v>
      </c>
      <c r="CF1111" s="2">
        <v>468.15</v>
      </c>
      <c r="CG1111" s="2">
        <v>468.15</v>
      </c>
    </row>
    <row r="1112" spans="14:85" x14ac:dyDescent="0.2">
      <c r="N1112" s="2">
        <v>340</v>
      </c>
      <c r="O1112" s="2">
        <v>350</v>
      </c>
      <c r="P1112" s="2">
        <v>350</v>
      </c>
      <c r="Q1112" s="2">
        <v>350</v>
      </c>
      <c r="R1112" s="2">
        <v>350</v>
      </c>
      <c r="S1112" s="2">
        <v>350</v>
      </c>
      <c r="T1112" s="2">
        <v>350</v>
      </c>
      <c r="U1112" s="2">
        <v>350</v>
      </c>
      <c r="V1112" s="2">
        <v>350</v>
      </c>
      <c r="W1112" s="2">
        <v>350</v>
      </c>
      <c r="X1112" s="2">
        <v>350</v>
      </c>
      <c r="Y1112" s="2">
        <v>350</v>
      </c>
      <c r="Z1112" s="2">
        <v>350</v>
      </c>
      <c r="AA1112" s="2">
        <v>350</v>
      </c>
      <c r="AB1112" s="2">
        <v>350</v>
      </c>
      <c r="AC1112" s="2">
        <v>350</v>
      </c>
      <c r="AD1112" s="2">
        <v>350</v>
      </c>
      <c r="AE1112" s="2">
        <v>350</v>
      </c>
      <c r="AF1112" s="2">
        <v>350</v>
      </c>
      <c r="AG1112" s="2">
        <v>350</v>
      </c>
      <c r="AH1112" s="2">
        <v>350</v>
      </c>
      <c r="AI1112" s="2">
        <v>350</v>
      </c>
      <c r="AJ1112" s="2">
        <v>350</v>
      </c>
      <c r="AK1112" s="2">
        <v>360</v>
      </c>
      <c r="AL1112" s="2">
        <v>360</v>
      </c>
      <c r="AM1112" s="2">
        <v>360</v>
      </c>
      <c r="AN1112" s="2">
        <v>365</v>
      </c>
      <c r="AO1112" s="2">
        <v>375</v>
      </c>
      <c r="AP1112" s="2">
        <v>375</v>
      </c>
      <c r="AQ1112" s="2">
        <v>375</v>
      </c>
      <c r="AR1112" s="2">
        <v>375</v>
      </c>
      <c r="AS1112" s="2">
        <v>375</v>
      </c>
      <c r="AT1112" s="2">
        <v>375</v>
      </c>
      <c r="AU1112" s="2">
        <v>375</v>
      </c>
      <c r="AV1112" s="2">
        <v>375</v>
      </c>
      <c r="AW1112" s="2">
        <v>375</v>
      </c>
      <c r="AX1112" s="2">
        <v>375</v>
      </c>
      <c r="AY1112" s="2">
        <v>375</v>
      </c>
      <c r="AZ1112" s="2">
        <v>375</v>
      </c>
      <c r="BA1112" s="2">
        <v>375</v>
      </c>
      <c r="BB1112" s="2">
        <v>375</v>
      </c>
      <c r="BC1112" s="2">
        <v>380</v>
      </c>
      <c r="BD1112" s="2">
        <v>380</v>
      </c>
      <c r="BE1112" s="2">
        <v>380</v>
      </c>
      <c r="BF1112" s="2">
        <v>380</v>
      </c>
      <c r="BG1112" s="2">
        <v>385</v>
      </c>
      <c r="BH1112" s="2">
        <v>390</v>
      </c>
      <c r="BI1112" s="2">
        <v>395</v>
      </c>
      <c r="BJ1112" s="2">
        <v>395</v>
      </c>
      <c r="BK1112" s="2">
        <v>395</v>
      </c>
      <c r="BL1112" s="2">
        <v>395</v>
      </c>
      <c r="BM1112" s="2">
        <v>395</v>
      </c>
      <c r="BN1112" s="2">
        <v>395</v>
      </c>
      <c r="BO1112" s="2">
        <v>395</v>
      </c>
      <c r="BP1112" s="2">
        <v>400</v>
      </c>
      <c r="BQ1112" s="2">
        <v>400</v>
      </c>
      <c r="BR1112" s="2">
        <v>400</v>
      </c>
      <c r="BS1112" s="2">
        <v>400</v>
      </c>
      <c r="BT1112" s="2">
        <v>400</v>
      </c>
      <c r="BU1112" s="2">
        <v>400</v>
      </c>
      <c r="BV1112" s="2">
        <v>412</v>
      </c>
      <c r="BW1112" s="2">
        <v>425</v>
      </c>
      <c r="BX1112" s="2">
        <v>425</v>
      </c>
      <c r="BY1112" s="2">
        <v>425</v>
      </c>
      <c r="BZ1112" s="2">
        <v>425</v>
      </c>
      <c r="CA1112" s="2">
        <v>430</v>
      </c>
      <c r="CB1112" s="2">
        <v>440</v>
      </c>
      <c r="CC1112" s="2">
        <v>450</v>
      </c>
      <c r="CD1112" s="2">
        <v>450</v>
      </c>
      <c r="CE1112" s="2">
        <v>450</v>
      </c>
      <c r="CF1112" s="2">
        <v>475</v>
      </c>
      <c r="CG1112" s="2">
        <v>550</v>
      </c>
    </row>
    <row r="1113" spans="14:85" x14ac:dyDescent="0.2">
      <c r="N1113" s="2">
        <v>425</v>
      </c>
      <c r="O1113" s="2">
        <v>425</v>
      </c>
      <c r="P1113" s="2">
        <v>425</v>
      </c>
      <c r="Q1113" s="2">
        <v>425</v>
      </c>
      <c r="R1113" s="2">
        <v>425</v>
      </c>
      <c r="S1113" s="2">
        <v>425</v>
      </c>
      <c r="T1113" s="2">
        <v>425</v>
      </c>
      <c r="U1113" s="2">
        <v>425</v>
      </c>
      <c r="V1113" s="2">
        <v>425</v>
      </c>
      <c r="W1113" s="2">
        <v>425</v>
      </c>
      <c r="X1113" s="2">
        <v>425</v>
      </c>
      <c r="Y1113" s="2">
        <v>425</v>
      </c>
      <c r="Z1113" s="2">
        <v>425</v>
      </c>
      <c r="AA1113" s="2">
        <v>430</v>
      </c>
      <c r="AB1113" s="2">
        <v>435</v>
      </c>
      <c r="AC1113" s="2">
        <v>450</v>
      </c>
      <c r="AD1113" s="2">
        <v>450</v>
      </c>
      <c r="AE1113" s="2">
        <v>450</v>
      </c>
      <c r="AF1113" s="2">
        <v>450</v>
      </c>
      <c r="AG1113" s="2">
        <v>450</v>
      </c>
      <c r="AH1113" s="2">
        <v>450</v>
      </c>
      <c r="AI1113" s="2">
        <v>450</v>
      </c>
      <c r="AJ1113" s="2">
        <v>450</v>
      </c>
      <c r="AK1113" s="2">
        <v>450</v>
      </c>
      <c r="AL1113" s="2">
        <v>450</v>
      </c>
      <c r="AM1113" s="2">
        <v>450</v>
      </c>
      <c r="AN1113" s="2">
        <v>450</v>
      </c>
      <c r="AO1113" s="2">
        <v>450</v>
      </c>
      <c r="AP1113" s="2">
        <v>450</v>
      </c>
      <c r="AQ1113" s="2">
        <v>450</v>
      </c>
      <c r="AR1113" s="2">
        <v>450</v>
      </c>
      <c r="AS1113" s="2">
        <v>450</v>
      </c>
      <c r="AT1113" s="2">
        <v>450</v>
      </c>
      <c r="AU1113" s="2">
        <v>460</v>
      </c>
      <c r="AV1113" s="2">
        <v>470</v>
      </c>
      <c r="AW1113" s="2">
        <v>475</v>
      </c>
      <c r="AX1113" s="2">
        <v>475</v>
      </c>
      <c r="AY1113" s="2">
        <v>475</v>
      </c>
      <c r="AZ1113" s="2">
        <v>475</v>
      </c>
      <c r="BA1113" s="2">
        <v>475</v>
      </c>
      <c r="BB1113" s="2">
        <v>475</v>
      </c>
      <c r="BC1113" s="2">
        <v>475</v>
      </c>
      <c r="BD1113" s="2">
        <v>480</v>
      </c>
      <c r="BE1113" s="2">
        <v>490</v>
      </c>
      <c r="BF1113" s="2">
        <v>495</v>
      </c>
      <c r="BG1113" s="2">
        <v>495</v>
      </c>
      <c r="BH1113" s="2">
        <v>500</v>
      </c>
      <c r="BI1113" s="2">
        <v>500</v>
      </c>
      <c r="BJ1113" s="2">
        <v>500</v>
      </c>
      <c r="BK1113" s="2">
        <v>500</v>
      </c>
      <c r="BL1113" s="2">
        <v>500</v>
      </c>
      <c r="BM1113" s="2">
        <v>500</v>
      </c>
      <c r="BN1113" s="2">
        <v>525</v>
      </c>
      <c r="BO1113" s="2">
        <v>525</v>
      </c>
      <c r="BP1113" s="2">
        <v>525</v>
      </c>
      <c r="BQ1113" s="2">
        <v>525</v>
      </c>
      <c r="BR1113" s="2">
        <v>525</v>
      </c>
      <c r="BS1113" s="2">
        <v>540</v>
      </c>
      <c r="BT1113" s="2">
        <v>550</v>
      </c>
      <c r="BU1113" s="2">
        <v>550</v>
      </c>
      <c r="BV1113" s="2">
        <v>550</v>
      </c>
      <c r="BW1113" s="2">
        <v>550</v>
      </c>
      <c r="BX1113" s="2">
        <v>550</v>
      </c>
      <c r="BY1113" s="2">
        <v>565</v>
      </c>
      <c r="BZ1113" s="2">
        <v>575</v>
      </c>
      <c r="CA1113" s="2">
        <v>575</v>
      </c>
      <c r="CB1113" s="2">
        <v>595</v>
      </c>
      <c r="CC1113" s="2">
        <v>595</v>
      </c>
      <c r="CD1113" s="2">
        <v>625</v>
      </c>
      <c r="CE1113" s="2">
        <v>650</v>
      </c>
      <c r="CF1113" s="2">
        <v>670</v>
      </c>
      <c r="CG1113" s="2">
        <v>695</v>
      </c>
    </row>
    <row r="1114" spans="14:85" x14ac:dyDescent="0.2">
      <c r="N1114" s="2">
        <v>495</v>
      </c>
      <c r="O1114" s="2">
        <v>495</v>
      </c>
      <c r="P1114" s="2">
        <v>500</v>
      </c>
      <c r="Q1114" s="2">
        <v>500</v>
      </c>
      <c r="R1114" s="2">
        <v>500</v>
      </c>
      <c r="S1114" s="2">
        <v>500</v>
      </c>
      <c r="T1114" s="2">
        <v>500</v>
      </c>
      <c r="U1114" s="2">
        <v>500</v>
      </c>
      <c r="V1114" s="2">
        <v>500</v>
      </c>
      <c r="W1114" s="2">
        <v>500</v>
      </c>
      <c r="X1114" s="2">
        <v>500</v>
      </c>
      <c r="Y1114" s="2">
        <v>500</v>
      </c>
      <c r="Z1114" s="2">
        <v>500</v>
      </c>
      <c r="AA1114" s="2">
        <v>500</v>
      </c>
      <c r="AB1114" s="2">
        <v>520</v>
      </c>
      <c r="AC1114" s="2">
        <v>525</v>
      </c>
      <c r="AD1114" s="2">
        <v>525</v>
      </c>
      <c r="AE1114" s="2">
        <v>525</v>
      </c>
      <c r="AF1114" s="2">
        <v>525</v>
      </c>
      <c r="AG1114" s="2">
        <v>525</v>
      </c>
      <c r="AH1114" s="2">
        <v>525</v>
      </c>
      <c r="AI1114" s="2">
        <v>525</v>
      </c>
      <c r="AJ1114" s="2">
        <v>525</v>
      </c>
      <c r="AK1114" s="2">
        <v>530</v>
      </c>
      <c r="AL1114" s="2">
        <v>550</v>
      </c>
      <c r="AM1114" s="2">
        <v>550</v>
      </c>
      <c r="AN1114" s="2">
        <v>550</v>
      </c>
      <c r="AO1114" s="2">
        <v>550</v>
      </c>
      <c r="AP1114" s="2">
        <v>550</v>
      </c>
      <c r="AQ1114" s="2">
        <v>550</v>
      </c>
      <c r="AR1114" s="2">
        <v>550</v>
      </c>
      <c r="AS1114" s="2">
        <v>555</v>
      </c>
      <c r="AT1114" s="2">
        <v>575</v>
      </c>
      <c r="AU1114" s="2">
        <v>575</v>
      </c>
      <c r="AV1114" s="2">
        <v>575</v>
      </c>
      <c r="AW1114" s="2">
        <v>580</v>
      </c>
      <c r="AX1114" s="2">
        <v>595</v>
      </c>
      <c r="AY1114" s="2">
        <v>595</v>
      </c>
      <c r="AZ1114" s="2">
        <v>595</v>
      </c>
      <c r="BA1114" s="2">
        <v>600</v>
      </c>
      <c r="BB1114" s="2">
        <v>600</v>
      </c>
      <c r="BC1114" s="2">
        <v>600</v>
      </c>
      <c r="BD1114" s="2">
        <v>617.5</v>
      </c>
      <c r="BE1114" s="2">
        <v>625</v>
      </c>
      <c r="BF1114" s="2">
        <v>625</v>
      </c>
      <c r="BG1114" s="2">
        <v>625</v>
      </c>
      <c r="BH1114" s="2">
        <v>625</v>
      </c>
      <c r="BI1114" s="2">
        <v>642.5</v>
      </c>
      <c r="BJ1114" s="2">
        <v>650</v>
      </c>
      <c r="BK1114" s="2">
        <v>650</v>
      </c>
      <c r="BL1114" s="2">
        <v>650</v>
      </c>
      <c r="BM1114" s="2">
        <v>650</v>
      </c>
      <c r="BN1114" s="2">
        <v>650</v>
      </c>
      <c r="BO1114" s="2">
        <v>650</v>
      </c>
      <c r="BP1114" s="2">
        <v>675</v>
      </c>
      <c r="BQ1114" s="2">
        <v>680</v>
      </c>
      <c r="BR1114" s="2">
        <v>695</v>
      </c>
      <c r="BS1114" s="2">
        <v>695</v>
      </c>
      <c r="BT1114" s="2">
        <v>700</v>
      </c>
      <c r="BU1114" s="2">
        <v>700</v>
      </c>
      <c r="BV1114" s="2">
        <v>700</v>
      </c>
      <c r="BW1114" s="2">
        <v>725</v>
      </c>
      <c r="BX1114" s="2">
        <v>745</v>
      </c>
      <c r="BY1114" s="2">
        <v>750</v>
      </c>
      <c r="BZ1114" s="2">
        <v>750</v>
      </c>
      <c r="CA1114" s="2">
        <v>750</v>
      </c>
      <c r="CB1114" s="2">
        <v>750</v>
      </c>
      <c r="CC1114" s="2">
        <v>795</v>
      </c>
      <c r="CD1114" s="2">
        <v>800</v>
      </c>
      <c r="CE1114" s="2">
        <v>850</v>
      </c>
      <c r="CF1114" s="2">
        <v>895</v>
      </c>
      <c r="CG1114" s="2">
        <v>1100</v>
      </c>
    </row>
    <row r="1115" spans="14:85" x14ac:dyDescent="0.2">
      <c r="N1115" s="2">
        <v>700</v>
      </c>
      <c r="O1115" s="2">
        <v>700</v>
      </c>
      <c r="P1115" s="2">
        <v>700</v>
      </c>
      <c r="Q1115" s="2">
        <v>725</v>
      </c>
      <c r="R1115" s="2">
        <v>725</v>
      </c>
      <c r="S1115" s="2">
        <v>725</v>
      </c>
      <c r="T1115" s="2">
        <v>750</v>
      </c>
      <c r="U1115" s="2">
        <v>750</v>
      </c>
      <c r="V1115" s="2">
        <v>750</v>
      </c>
      <c r="W1115" s="2">
        <v>750</v>
      </c>
      <c r="X1115" s="2">
        <v>750</v>
      </c>
      <c r="Y1115" s="2">
        <v>750</v>
      </c>
      <c r="Z1115" s="2">
        <v>775</v>
      </c>
      <c r="AA1115" s="2">
        <v>795</v>
      </c>
      <c r="AB1115" s="2">
        <v>795</v>
      </c>
      <c r="AC1115" s="2">
        <v>795</v>
      </c>
      <c r="AD1115" s="2">
        <v>795</v>
      </c>
      <c r="AE1115" s="2">
        <v>800</v>
      </c>
      <c r="AF1115" s="2">
        <v>800</v>
      </c>
      <c r="AG1115" s="2">
        <v>800</v>
      </c>
      <c r="AH1115" s="2">
        <v>810</v>
      </c>
      <c r="AI1115" s="2">
        <v>825</v>
      </c>
      <c r="AJ1115" s="2">
        <v>850</v>
      </c>
      <c r="AK1115" s="2">
        <v>850</v>
      </c>
      <c r="AL1115" s="2">
        <v>850</v>
      </c>
      <c r="AM1115" s="2">
        <v>850</v>
      </c>
      <c r="AN1115" s="2">
        <v>850</v>
      </c>
      <c r="AO1115" s="2">
        <v>850</v>
      </c>
      <c r="AP1115" s="2">
        <v>850</v>
      </c>
      <c r="AQ1115" s="2">
        <v>850</v>
      </c>
      <c r="AR1115" s="2">
        <v>850</v>
      </c>
      <c r="AS1115" s="2">
        <v>850</v>
      </c>
      <c r="AT1115" s="2">
        <v>850</v>
      </c>
      <c r="AU1115" s="2">
        <v>850</v>
      </c>
      <c r="AV1115" s="2">
        <v>875</v>
      </c>
      <c r="AW1115" s="2">
        <v>875</v>
      </c>
      <c r="AX1115" s="2">
        <v>895</v>
      </c>
      <c r="AY1115" s="2">
        <v>895</v>
      </c>
      <c r="AZ1115" s="2">
        <v>900</v>
      </c>
      <c r="BA1115" s="2">
        <v>950</v>
      </c>
      <c r="BB1115" s="2">
        <v>950</v>
      </c>
      <c r="BC1115" s="2">
        <v>950</v>
      </c>
      <c r="BD1115" s="2">
        <v>950</v>
      </c>
      <c r="BE1115" s="2">
        <v>950</v>
      </c>
      <c r="BF1115" s="2">
        <v>950</v>
      </c>
      <c r="BG1115" s="2">
        <v>975</v>
      </c>
      <c r="BH1115" s="2">
        <v>995</v>
      </c>
      <c r="BI1115" s="2">
        <v>995</v>
      </c>
      <c r="BJ1115" s="2">
        <v>995</v>
      </c>
      <c r="BK1115" s="2">
        <v>995</v>
      </c>
      <c r="BL1115" s="2">
        <v>995</v>
      </c>
      <c r="BM1115" s="2">
        <v>1000</v>
      </c>
      <c r="BN1115" s="2">
        <v>1000</v>
      </c>
      <c r="BO1115" s="2">
        <v>1050</v>
      </c>
      <c r="BP1115" s="2">
        <v>1050</v>
      </c>
      <c r="BQ1115" s="2">
        <v>1100</v>
      </c>
      <c r="BR1115" s="2">
        <v>1100</v>
      </c>
      <c r="BS1115" s="2">
        <v>1175</v>
      </c>
      <c r="BT1115" s="2">
        <v>1200</v>
      </c>
      <c r="BU1115" s="2">
        <v>1200</v>
      </c>
      <c r="BV1115" s="2">
        <v>1200</v>
      </c>
      <c r="BW1115" s="2">
        <v>1200</v>
      </c>
      <c r="BX1115" s="2">
        <v>1200</v>
      </c>
      <c r="BY1115" s="2">
        <v>1250</v>
      </c>
      <c r="BZ1115" s="2">
        <v>1250</v>
      </c>
      <c r="CA1115" s="2">
        <v>1275</v>
      </c>
      <c r="CB1115" s="2">
        <v>1295</v>
      </c>
      <c r="CC1115" s="2">
        <v>1295</v>
      </c>
      <c r="CD1115" s="2">
        <v>1395</v>
      </c>
      <c r="CE1115" s="2">
        <v>1450</v>
      </c>
      <c r="CF1115" s="2">
        <v>1750</v>
      </c>
      <c r="CG1115" s="2">
        <v>1800</v>
      </c>
    </row>
    <row r="1116" spans="14:85" x14ac:dyDescent="0.2">
      <c r="N1116" s="2">
        <v>775</v>
      </c>
      <c r="O1116" s="2">
        <v>775</v>
      </c>
      <c r="P1116" s="2">
        <v>825</v>
      </c>
      <c r="Q1116" s="2">
        <v>825</v>
      </c>
      <c r="R1116" s="2">
        <v>825</v>
      </c>
      <c r="S1116" s="2">
        <v>850</v>
      </c>
      <c r="T1116" s="2">
        <v>850</v>
      </c>
      <c r="U1116" s="2">
        <v>850</v>
      </c>
      <c r="V1116" s="2">
        <v>895</v>
      </c>
      <c r="W1116" s="2">
        <v>895</v>
      </c>
      <c r="X1116" s="2">
        <v>895</v>
      </c>
      <c r="Y1116" s="2">
        <v>895</v>
      </c>
      <c r="Z1116" s="2">
        <v>895</v>
      </c>
      <c r="AA1116" s="2">
        <v>895</v>
      </c>
      <c r="AB1116" s="2">
        <v>900</v>
      </c>
      <c r="AC1116" s="2">
        <v>900</v>
      </c>
      <c r="AD1116" s="2">
        <v>900</v>
      </c>
      <c r="AE1116" s="2">
        <v>900</v>
      </c>
      <c r="AF1116" s="2">
        <v>900</v>
      </c>
      <c r="AG1116" s="2">
        <v>900</v>
      </c>
      <c r="AH1116" s="2">
        <v>900</v>
      </c>
      <c r="AI1116" s="2">
        <v>925</v>
      </c>
      <c r="AJ1116" s="2">
        <v>925</v>
      </c>
      <c r="AK1116" s="2">
        <v>925</v>
      </c>
      <c r="AL1116" s="2">
        <v>950</v>
      </c>
      <c r="AM1116" s="2">
        <v>950</v>
      </c>
      <c r="AN1116" s="2">
        <v>950</v>
      </c>
      <c r="AO1116" s="2">
        <v>995</v>
      </c>
      <c r="AP1116" s="2">
        <v>995</v>
      </c>
      <c r="AQ1116" s="2">
        <v>995</v>
      </c>
      <c r="AR1116" s="2">
        <v>995</v>
      </c>
      <c r="AS1116" s="2">
        <v>1050</v>
      </c>
      <c r="AT1116" s="2">
        <v>1050</v>
      </c>
      <c r="AU1116" s="2">
        <v>1050</v>
      </c>
      <c r="AV1116" s="2">
        <v>1175</v>
      </c>
      <c r="AW1116" s="2">
        <v>1175</v>
      </c>
      <c r="AX1116" s="2">
        <v>1175</v>
      </c>
      <c r="AY1116" s="2">
        <v>1200</v>
      </c>
      <c r="AZ1116" s="2">
        <v>1200</v>
      </c>
      <c r="BA1116" s="2">
        <v>1200</v>
      </c>
      <c r="BB1116" s="2">
        <v>1200</v>
      </c>
      <c r="BC1116" s="2">
        <v>1200</v>
      </c>
      <c r="BD1116" s="2">
        <v>1200</v>
      </c>
      <c r="BE1116" s="2">
        <v>1200</v>
      </c>
      <c r="BF1116" s="2">
        <v>1200</v>
      </c>
      <c r="BG1116" s="2">
        <v>1200</v>
      </c>
      <c r="BH1116" s="2">
        <v>1200</v>
      </c>
      <c r="BI1116" s="2">
        <v>1200</v>
      </c>
      <c r="BJ1116" s="2">
        <v>1200</v>
      </c>
      <c r="BK1116" s="2">
        <v>1200</v>
      </c>
      <c r="BL1116" s="2">
        <v>1200</v>
      </c>
      <c r="BM1116" s="2">
        <v>1200</v>
      </c>
      <c r="BN1116" s="2">
        <v>1200</v>
      </c>
      <c r="BO1116" s="2">
        <v>1250</v>
      </c>
      <c r="BP1116" s="2">
        <v>1250</v>
      </c>
      <c r="BQ1116" s="2">
        <v>1250</v>
      </c>
      <c r="BR1116" s="2">
        <v>1295</v>
      </c>
      <c r="BS1116" s="2">
        <v>1295</v>
      </c>
      <c r="BT1116" s="2">
        <v>1295</v>
      </c>
      <c r="BU1116" s="2">
        <v>1295</v>
      </c>
      <c r="BV1116" s="2">
        <v>1303.57</v>
      </c>
      <c r="BW1116" s="2">
        <v>1303.57</v>
      </c>
      <c r="BX1116" s="2">
        <v>1303.57</v>
      </c>
      <c r="BY1116" s="2">
        <v>1350</v>
      </c>
      <c r="BZ1116" s="2">
        <v>1350</v>
      </c>
      <c r="CA1116" s="2">
        <v>1350</v>
      </c>
      <c r="CB1116" s="2">
        <v>1400</v>
      </c>
      <c r="CC1116" s="2">
        <v>1400</v>
      </c>
      <c r="CD1116" s="2">
        <v>1400</v>
      </c>
      <c r="CE1116" s="2">
        <v>1500</v>
      </c>
      <c r="CF1116" s="2">
        <v>1500</v>
      </c>
      <c r="CG1116" s="2">
        <v>1500</v>
      </c>
    </row>
    <row r="1117" spans="14:85" x14ac:dyDescent="0.2">
      <c r="N1117" s="2">
        <v>325</v>
      </c>
      <c r="O1117" s="2">
        <v>325</v>
      </c>
      <c r="P1117" s="2">
        <v>325</v>
      </c>
      <c r="Q1117" s="2">
        <v>325</v>
      </c>
      <c r="R1117" s="2">
        <v>325</v>
      </c>
      <c r="S1117" s="2">
        <v>325</v>
      </c>
      <c r="T1117" s="2">
        <v>325</v>
      </c>
      <c r="U1117" s="2">
        <v>325</v>
      </c>
      <c r="V1117" s="2">
        <v>325</v>
      </c>
      <c r="W1117" s="2">
        <v>325</v>
      </c>
      <c r="X1117" s="2">
        <v>325</v>
      </c>
      <c r="Y1117" s="2">
        <v>325</v>
      </c>
      <c r="Z1117" s="2">
        <v>325</v>
      </c>
      <c r="AA1117" s="2">
        <v>325</v>
      </c>
      <c r="AB1117" s="2">
        <v>325</v>
      </c>
      <c r="AC1117" s="2">
        <v>325</v>
      </c>
      <c r="AD1117" s="2">
        <v>325</v>
      </c>
      <c r="AE1117" s="2">
        <v>325</v>
      </c>
      <c r="AF1117" s="2">
        <v>325</v>
      </c>
      <c r="AG1117" s="2">
        <v>325</v>
      </c>
      <c r="AH1117" s="2">
        <v>325</v>
      </c>
      <c r="AI1117" s="2">
        <v>325</v>
      </c>
      <c r="AJ1117" s="2">
        <v>347.5</v>
      </c>
      <c r="AK1117" s="2">
        <v>370</v>
      </c>
      <c r="AL1117" s="2">
        <v>370</v>
      </c>
      <c r="AM1117" s="2">
        <v>370</v>
      </c>
      <c r="AN1117" s="2">
        <v>370</v>
      </c>
      <c r="AO1117" s="2">
        <v>370</v>
      </c>
      <c r="AP1117" s="2">
        <v>370</v>
      </c>
      <c r="AQ1117" s="2">
        <v>370</v>
      </c>
      <c r="AR1117" s="2">
        <v>370</v>
      </c>
      <c r="AS1117" s="2">
        <v>370</v>
      </c>
      <c r="AT1117" s="2">
        <v>370</v>
      </c>
      <c r="AU1117" s="2">
        <v>370</v>
      </c>
      <c r="AV1117" s="2">
        <v>370</v>
      </c>
      <c r="AW1117" s="2">
        <v>370</v>
      </c>
      <c r="AX1117" s="2">
        <v>370</v>
      </c>
      <c r="AY1117" s="2">
        <v>370</v>
      </c>
      <c r="AZ1117" s="2">
        <v>370</v>
      </c>
      <c r="BA1117" s="2">
        <v>370</v>
      </c>
      <c r="BB1117" s="2">
        <v>370</v>
      </c>
      <c r="BC1117" s="2">
        <v>370</v>
      </c>
      <c r="BD1117" s="2">
        <v>370</v>
      </c>
      <c r="BE1117" s="2">
        <v>370</v>
      </c>
      <c r="BF1117" s="2">
        <v>370</v>
      </c>
      <c r="BG1117" s="2">
        <v>370</v>
      </c>
      <c r="BH1117" s="2">
        <v>370</v>
      </c>
      <c r="BI1117" s="2">
        <v>370</v>
      </c>
      <c r="BJ1117" s="2">
        <v>370</v>
      </c>
      <c r="BK1117" s="2">
        <v>370</v>
      </c>
      <c r="BL1117" s="2">
        <v>370</v>
      </c>
      <c r="BM1117" s="2">
        <v>370</v>
      </c>
      <c r="BN1117" s="2">
        <v>370</v>
      </c>
      <c r="BO1117" s="2">
        <v>370</v>
      </c>
      <c r="BP1117" s="2">
        <v>370</v>
      </c>
      <c r="BQ1117" s="2">
        <v>370</v>
      </c>
      <c r="BR1117" s="2">
        <v>370</v>
      </c>
      <c r="BS1117" s="2">
        <v>370</v>
      </c>
      <c r="BT1117" s="2">
        <v>370</v>
      </c>
      <c r="BU1117" s="2">
        <v>370</v>
      </c>
      <c r="BV1117" s="2">
        <v>370</v>
      </c>
      <c r="BW1117" s="2">
        <v>370</v>
      </c>
      <c r="BX1117" s="2">
        <v>370</v>
      </c>
      <c r="BY1117" s="2">
        <v>370</v>
      </c>
      <c r="BZ1117" s="2">
        <v>370</v>
      </c>
      <c r="CA1117" s="2">
        <v>370</v>
      </c>
      <c r="CB1117" s="2">
        <v>370</v>
      </c>
      <c r="CC1117" s="2">
        <v>370</v>
      </c>
      <c r="CD1117" s="2">
        <v>370</v>
      </c>
      <c r="CE1117" s="2">
        <v>370</v>
      </c>
      <c r="CF1117" s="2">
        <v>370</v>
      </c>
      <c r="CG1117" s="2">
        <v>370</v>
      </c>
    </row>
    <row r="1118" spans="14:85" x14ac:dyDescent="0.2">
      <c r="N1118" s="2">
        <v>260</v>
      </c>
      <c r="O1118" s="2">
        <v>265</v>
      </c>
      <c r="P1118" s="2">
        <v>265</v>
      </c>
      <c r="Q1118" s="2">
        <v>265</v>
      </c>
      <c r="R1118" s="2">
        <v>270</v>
      </c>
      <c r="S1118" s="2">
        <v>272.62</v>
      </c>
      <c r="T1118" s="2">
        <v>275</v>
      </c>
      <c r="U1118" s="2">
        <v>275</v>
      </c>
      <c r="V1118" s="2">
        <v>275</v>
      </c>
      <c r="W1118" s="2">
        <v>275</v>
      </c>
      <c r="X1118" s="2">
        <v>275</v>
      </c>
      <c r="Y1118" s="2">
        <v>275</v>
      </c>
      <c r="Z1118" s="2">
        <v>275</v>
      </c>
      <c r="AA1118" s="2">
        <v>275</v>
      </c>
      <c r="AB1118" s="2">
        <v>275</v>
      </c>
      <c r="AC1118" s="2">
        <v>275</v>
      </c>
      <c r="AD1118" s="2">
        <v>275</v>
      </c>
      <c r="AE1118" s="2">
        <v>275</v>
      </c>
      <c r="AF1118" s="2">
        <v>275</v>
      </c>
      <c r="AG1118" s="2">
        <v>275</v>
      </c>
      <c r="AH1118" s="2">
        <v>275</v>
      </c>
      <c r="AI1118" s="2">
        <v>280.62</v>
      </c>
      <c r="AJ1118" s="2">
        <v>281.81</v>
      </c>
      <c r="AK1118" s="2">
        <v>283</v>
      </c>
      <c r="AL1118" s="2">
        <v>285</v>
      </c>
      <c r="AM1118" s="2">
        <v>285</v>
      </c>
      <c r="AN1118" s="2">
        <v>285</v>
      </c>
      <c r="AO1118" s="2">
        <v>285</v>
      </c>
      <c r="AP1118" s="2">
        <v>285</v>
      </c>
      <c r="AQ1118" s="2">
        <v>285</v>
      </c>
      <c r="AR1118" s="2">
        <v>285</v>
      </c>
      <c r="AS1118" s="2">
        <v>285</v>
      </c>
      <c r="AT1118" s="2">
        <v>289.68</v>
      </c>
      <c r="AU1118" s="2">
        <v>294.35000000000002</v>
      </c>
      <c r="AV1118" s="2">
        <v>295</v>
      </c>
      <c r="AW1118" s="2">
        <v>295</v>
      </c>
      <c r="AX1118" s="2">
        <v>295</v>
      </c>
      <c r="AY1118" s="2">
        <v>295</v>
      </c>
      <c r="AZ1118" s="2">
        <v>295</v>
      </c>
      <c r="BA1118" s="2">
        <v>295</v>
      </c>
      <c r="BB1118" s="2">
        <v>295</v>
      </c>
      <c r="BC1118" s="2">
        <v>295</v>
      </c>
      <c r="BD1118" s="2">
        <v>295</v>
      </c>
      <c r="BE1118" s="2">
        <v>295</v>
      </c>
      <c r="BF1118" s="2">
        <v>305</v>
      </c>
      <c r="BG1118" s="2">
        <v>305</v>
      </c>
      <c r="BH1118" s="2">
        <v>305</v>
      </c>
      <c r="BI1118" s="2">
        <v>305</v>
      </c>
      <c r="BJ1118" s="2">
        <v>305</v>
      </c>
      <c r="BK1118" s="2">
        <v>305</v>
      </c>
      <c r="BL1118" s="2">
        <v>305</v>
      </c>
      <c r="BM1118" s="2">
        <v>305</v>
      </c>
      <c r="BN1118" s="2">
        <v>305</v>
      </c>
      <c r="BO1118" s="2">
        <v>305</v>
      </c>
      <c r="BP1118" s="2">
        <v>305</v>
      </c>
      <c r="BQ1118" s="2">
        <v>305</v>
      </c>
      <c r="BR1118" s="2">
        <v>305</v>
      </c>
      <c r="BS1118" s="2">
        <v>305</v>
      </c>
      <c r="BT1118" s="2">
        <v>305</v>
      </c>
      <c r="BU1118" s="2">
        <v>305</v>
      </c>
      <c r="BV1118" s="2">
        <v>305</v>
      </c>
      <c r="BW1118" s="2">
        <v>315</v>
      </c>
      <c r="BX1118" s="2">
        <v>315</v>
      </c>
      <c r="BY1118" s="2">
        <v>315</v>
      </c>
      <c r="BZ1118" s="2">
        <v>315</v>
      </c>
      <c r="CA1118" s="2">
        <v>316.07</v>
      </c>
      <c r="CB1118" s="2">
        <v>316.07</v>
      </c>
      <c r="CC1118" s="2">
        <v>320.54000000000002</v>
      </c>
      <c r="CD1118" s="2">
        <v>325</v>
      </c>
      <c r="CE1118" s="2">
        <v>335</v>
      </c>
      <c r="CF1118" s="2">
        <v>335</v>
      </c>
      <c r="CG1118" s="2">
        <v>359.52</v>
      </c>
    </row>
    <row r="1119" spans="14:85" x14ac:dyDescent="0.2">
      <c r="N1119" s="2">
        <v>350</v>
      </c>
      <c r="O1119" s="2">
        <v>350</v>
      </c>
      <c r="P1119" s="2">
        <v>350</v>
      </c>
      <c r="Q1119" s="2">
        <v>350</v>
      </c>
      <c r="R1119" s="2">
        <v>350</v>
      </c>
      <c r="S1119" s="2">
        <v>350</v>
      </c>
      <c r="T1119" s="2">
        <v>360</v>
      </c>
      <c r="U1119" s="2">
        <v>360</v>
      </c>
      <c r="V1119" s="2">
        <v>368.33</v>
      </c>
      <c r="W1119" s="2">
        <v>368.33</v>
      </c>
      <c r="X1119" s="2">
        <v>368.33</v>
      </c>
      <c r="Y1119" s="2">
        <v>369.35</v>
      </c>
      <c r="Z1119" s="2">
        <v>370</v>
      </c>
      <c r="AA1119" s="2">
        <v>370</v>
      </c>
      <c r="AB1119" s="2">
        <v>375</v>
      </c>
      <c r="AC1119" s="2">
        <v>375</v>
      </c>
      <c r="AD1119" s="2">
        <v>375</v>
      </c>
      <c r="AE1119" s="2">
        <v>375</v>
      </c>
      <c r="AF1119" s="2">
        <v>375</v>
      </c>
      <c r="AG1119" s="2">
        <v>375</v>
      </c>
      <c r="AH1119" s="2">
        <v>375</v>
      </c>
      <c r="AI1119" s="2">
        <v>375</v>
      </c>
      <c r="AJ1119" s="2">
        <v>375</v>
      </c>
      <c r="AK1119" s="2">
        <v>375</v>
      </c>
      <c r="AL1119" s="2">
        <v>375</v>
      </c>
      <c r="AM1119" s="2">
        <v>375</v>
      </c>
      <c r="AN1119" s="2">
        <v>380</v>
      </c>
      <c r="AO1119" s="2">
        <v>380</v>
      </c>
      <c r="AP1119" s="2">
        <v>380</v>
      </c>
      <c r="AQ1119" s="2">
        <v>389</v>
      </c>
      <c r="AR1119" s="2">
        <v>390</v>
      </c>
      <c r="AS1119" s="2">
        <v>390</v>
      </c>
      <c r="AT1119" s="2">
        <v>390</v>
      </c>
      <c r="AU1119" s="2">
        <v>390</v>
      </c>
      <c r="AV1119" s="2">
        <v>390</v>
      </c>
      <c r="AW1119" s="2">
        <v>395</v>
      </c>
      <c r="AX1119" s="2">
        <v>395</v>
      </c>
      <c r="AY1119" s="2">
        <v>395</v>
      </c>
      <c r="AZ1119" s="2">
        <v>395</v>
      </c>
      <c r="BA1119" s="2">
        <v>395</v>
      </c>
      <c r="BB1119" s="2">
        <v>395</v>
      </c>
      <c r="BC1119" s="2">
        <v>400</v>
      </c>
      <c r="BD1119" s="2">
        <v>400</v>
      </c>
      <c r="BE1119" s="2">
        <v>400</v>
      </c>
      <c r="BF1119" s="2">
        <v>400</v>
      </c>
      <c r="BG1119" s="2">
        <v>400</v>
      </c>
      <c r="BH1119" s="2">
        <v>400</v>
      </c>
      <c r="BI1119" s="2">
        <v>400</v>
      </c>
      <c r="BJ1119" s="2">
        <v>400</v>
      </c>
      <c r="BK1119" s="2">
        <v>400</v>
      </c>
      <c r="BL1119" s="2">
        <v>400</v>
      </c>
      <c r="BM1119" s="2">
        <v>400</v>
      </c>
      <c r="BN1119" s="2">
        <v>400</v>
      </c>
      <c r="BO1119" s="2">
        <v>400</v>
      </c>
      <c r="BP1119" s="2">
        <v>400</v>
      </c>
      <c r="BQ1119" s="2">
        <v>400</v>
      </c>
      <c r="BR1119" s="2">
        <v>400</v>
      </c>
      <c r="BS1119" s="2">
        <v>400</v>
      </c>
      <c r="BT1119" s="2">
        <v>403</v>
      </c>
      <c r="BU1119" s="2">
        <v>410</v>
      </c>
      <c r="BV1119" s="2">
        <v>414</v>
      </c>
      <c r="BW1119" s="2">
        <v>415</v>
      </c>
      <c r="BX1119" s="2">
        <v>420</v>
      </c>
      <c r="BY1119" s="2">
        <v>420</v>
      </c>
      <c r="BZ1119" s="2">
        <v>420</v>
      </c>
      <c r="CA1119" s="2">
        <v>425</v>
      </c>
      <c r="CB1119" s="2">
        <v>425</v>
      </c>
      <c r="CC1119" s="2">
        <v>425</v>
      </c>
      <c r="CD1119" s="2">
        <v>425</v>
      </c>
      <c r="CE1119" s="2">
        <v>425</v>
      </c>
      <c r="CF1119" s="2">
        <v>440</v>
      </c>
      <c r="CG1119" s="2">
        <v>450</v>
      </c>
    </row>
    <row r="1120" spans="14:85" x14ac:dyDescent="0.2">
      <c r="N1120" s="2">
        <v>425</v>
      </c>
      <c r="O1120" s="2">
        <v>425</v>
      </c>
      <c r="P1120" s="2">
        <v>425</v>
      </c>
      <c r="Q1120" s="2">
        <v>425</v>
      </c>
      <c r="R1120" s="2">
        <v>425</v>
      </c>
      <c r="S1120" s="2">
        <v>425</v>
      </c>
      <c r="T1120" s="2">
        <v>425</v>
      </c>
      <c r="U1120" s="2">
        <v>425</v>
      </c>
      <c r="V1120" s="2">
        <v>425</v>
      </c>
      <c r="W1120" s="2">
        <v>425</v>
      </c>
      <c r="X1120" s="2">
        <v>425</v>
      </c>
      <c r="Y1120" s="2">
        <v>430</v>
      </c>
      <c r="Z1120" s="2">
        <v>430</v>
      </c>
      <c r="AA1120" s="2">
        <v>435</v>
      </c>
      <c r="AB1120" s="2">
        <v>435</v>
      </c>
      <c r="AC1120" s="2">
        <v>437</v>
      </c>
      <c r="AD1120" s="2">
        <v>440</v>
      </c>
      <c r="AE1120" s="2">
        <v>440</v>
      </c>
      <c r="AF1120" s="2">
        <v>440</v>
      </c>
      <c r="AG1120" s="2">
        <v>450</v>
      </c>
      <c r="AH1120" s="2">
        <v>450</v>
      </c>
      <c r="AI1120" s="2">
        <v>450</v>
      </c>
      <c r="AJ1120" s="2">
        <v>450</v>
      </c>
      <c r="AK1120" s="2">
        <v>450</v>
      </c>
      <c r="AL1120" s="2">
        <v>450</v>
      </c>
      <c r="AM1120" s="2">
        <v>450</v>
      </c>
      <c r="AN1120" s="2">
        <v>450</v>
      </c>
      <c r="AO1120" s="2">
        <v>450</v>
      </c>
      <c r="AP1120" s="2">
        <v>450</v>
      </c>
      <c r="AQ1120" s="2">
        <v>450</v>
      </c>
      <c r="AR1120" s="2">
        <v>450</v>
      </c>
      <c r="AS1120" s="2">
        <v>450</v>
      </c>
      <c r="AT1120" s="2">
        <v>450</v>
      </c>
      <c r="AU1120" s="2">
        <v>450</v>
      </c>
      <c r="AV1120" s="2">
        <v>450</v>
      </c>
      <c r="AW1120" s="2">
        <v>450</v>
      </c>
      <c r="AX1120" s="2">
        <v>450</v>
      </c>
      <c r="AY1120" s="2">
        <v>450</v>
      </c>
      <c r="AZ1120" s="2">
        <v>450</v>
      </c>
      <c r="BA1120" s="2">
        <v>460</v>
      </c>
      <c r="BB1120" s="2">
        <v>465</v>
      </c>
      <c r="BC1120" s="2">
        <v>470</v>
      </c>
      <c r="BD1120" s="2">
        <v>475</v>
      </c>
      <c r="BE1120" s="2">
        <v>475</v>
      </c>
      <c r="BF1120" s="2">
        <v>475</v>
      </c>
      <c r="BG1120" s="2">
        <v>475</v>
      </c>
      <c r="BH1120" s="2">
        <v>475</v>
      </c>
      <c r="BI1120" s="2">
        <v>475</v>
      </c>
      <c r="BJ1120" s="2">
        <v>475</v>
      </c>
      <c r="BK1120" s="2">
        <v>475</v>
      </c>
      <c r="BL1120" s="2">
        <v>480</v>
      </c>
      <c r="BM1120" s="2">
        <v>480</v>
      </c>
      <c r="BN1120" s="2">
        <v>485</v>
      </c>
      <c r="BO1120" s="2">
        <v>485</v>
      </c>
      <c r="BP1120" s="2">
        <v>495</v>
      </c>
      <c r="BQ1120" s="2">
        <v>500</v>
      </c>
      <c r="BR1120" s="2">
        <v>500</v>
      </c>
      <c r="BS1120" s="2">
        <v>500</v>
      </c>
      <c r="BT1120" s="2">
        <v>500</v>
      </c>
      <c r="BU1120" s="2">
        <v>500</v>
      </c>
      <c r="BV1120" s="2">
        <v>500</v>
      </c>
      <c r="BW1120" s="2">
        <v>500</v>
      </c>
      <c r="BX1120" s="2">
        <v>500</v>
      </c>
      <c r="BY1120" s="2">
        <v>500</v>
      </c>
      <c r="BZ1120" s="2">
        <v>500</v>
      </c>
      <c r="CA1120" s="2">
        <v>520</v>
      </c>
      <c r="CB1120" s="2">
        <v>525</v>
      </c>
      <c r="CC1120" s="2">
        <v>525</v>
      </c>
      <c r="CD1120" s="2">
        <v>525</v>
      </c>
      <c r="CE1120" s="2">
        <v>550</v>
      </c>
      <c r="CF1120" s="2">
        <v>550</v>
      </c>
      <c r="CG1120" s="2">
        <v>550</v>
      </c>
    </row>
    <row r="1121" spans="14:85" x14ac:dyDescent="0.2">
      <c r="N1121" s="2">
        <v>460</v>
      </c>
      <c r="O1121" s="2">
        <v>475</v>
      </c>
      <c r="P1121" s="2">
        <v>475</v>
      </c>
      <c r="Q1121" s="2">
        <v>475</v>
      </c>
      <c r="R1121" s="2">
        <v>475</v>
      </c>
      <c r="S1121" s="2">
        <v>475</v>
      </c>
      <c r="T1121" s="2">
        <v>475</v>
      </c>
      <c r="U1121" s="2">
        <v>475</v>
      </c>
      <c r="V1121" s="2">
        <v>475</v>
      </c>
      <c r="W1121" s="2">
        <v>475</v>
      </c>
      <c r="X1121" s="2">
        <v>475</v>
      </c>
      <c r="Y1121" s="2">
        <v>480</v>
      </c>
      <c r="Z1121" s="2">
        <v>480</v>
      </c>
      <c r="AA1121" s="2">
        <v>480</v>
      </c>
      <c r="AB1121" s="2">
        <v>485</v>
      </c>
      <c r="AC1121" s="2">
        <v>485</v>
      </c>
      <c r="AD1121" s="2">
        <v>486</v>
      </c>
      <c r="AE1121" s="2">
        <v>495</v>
      </c>
      <c r="AF1121" s="2">
        <v>495</v>
      </c>
      <c r="AG1121" s="2">
        <v>495</v>
      </c>
      <c r="AH1121" s="2">
        <v>500</v>
      </c>
      <c r="AI1121" s="2">
        <v>500</v>
      </c>
      <c r="AJ1121" s="2">
        <v>500</v>
      </c>
      <c r="AK1121" s="2">
        <v>500</v>
      </c>
      <c r="AL1121" s="2">
        <v>500</v>
      </c>
      <c r="AM1121" s="2">
        <v>500</v>
      </c>
      <c r="AN1121" s="2">
        <v>500</v>
      </c>
      <c r="AO1121" s="2">
        <v>500</v>
      </c>
      <c r="AP1121" s="2">
        <v>500</v>
      </c>
      <c r="AQ1121" s="2">
        <v>500</v>
      </c>
      <c r="AR1121" s="2">
        <v>500</v>
      </c>
      <c r="AS1121" s="2">
        <v>500</v>
      </c>
      <c r="AT1121" s="2">
        <v>500</v>
      </c>
      <c r="AU1121" s="2">
        <v>500</v>
      </c>
      <c r="AV1121" s="2">
        <v>500</v>
      </c>
      <c r="AW1121" s="2">
        <v>500</v>
      </c>
      <c r="AX1121" s="2">
        <v>500</v>
      </c>
      <c r="AY1121" s="2">
        <v>520</v>
      </c>
      <c r="AZ1121" s="2">
        <v>525</v>
      </c>
      <c r="BA1121" s="2">
        <v>525</v>
      </c>
      <c r="BB1121" s="2">
        <v>525</v>
      </c>
      <c r="BC1121" s="2">
        <v>540</v>
      </c>
      <c r="BD1121" s="2">
        <v>550</v>
      </c>
      <c r="BE1121" s="2">
        <v>550</v>
      </c>
      <c r="BF1121" s="2">
        <v>550</v>
      </c>
      <c r="BG1121" s="2">
        <v>550</v>
      </c>
      <c r="BH1121" s="2">
        <v>550</v>
      </c>
      <c r="BI1121" s="2">
        <v>550</v>
      </c>
      <c r="BJ1121" s="2">
        <v>550</v>
      </c>
      <c r="BK1121" s="2">
        <v>550</v>
      </c>
      <c r="BL1121" s="2">
        <v>550</v>
      </c>
      <c r="BM1121" s="2">
        <v>560</v>
      </c>
      <c r="BN1121" s="2">
        <v>565</v>
      </c>
      <c r="BO1121" s="2">
        <v>575</v>
      </c>
      <c r="BP1121" s="2">
        <v>575</v>
      </c>
      <c r="BQ1121" s="2">
        <v>575</v>
      </c>
      <c r="BR1121" s="2">
        <v>575</v>
      </c>
      <c r="BS1121" s="2">
        <v>580</v>
      </c>
      <c r="BT1121" s="2">
        <v>595</v>
      </c>
      <c r="BU1121" s="2">
        <v>595</v>
      </c>
      <c r="BV1121" s="2">
        <v>595</v>
      </c>
      <c r="BW1121" s="2">
        <v>600</v>
      </c>
      <c r="BX1121" s="2">
        <v>600</v>
      </c>
      <c r="BY1121" s="2">
        <v>600</v>
      </c>
      <c r="BZ1121" s="2">
        <v>600</v>
      </c>
      <c r="CA1121" s="2">
        <v>625</v>
      </c>
      <c r="CB1121" s="2">
        <v>625</v>
      </c>
      <c r="CC1121" s="2">
        <v>625</v>
      </c>
      <c r="CD1121" s="2">
        <v>650</v>
      </c>
      <c r="CE1121" s="2">
        <v>650</v>
      </c>
      <c r="CF1121" s="2">
        <v>650</v>
      </c>
      <c r="CG1121" s="2">
        <v>650</v>
      </c>
    </row>
    <row r="1122" spans="14:85" x14ac:dyDescent="0.2">
      <c r="N1122" s="2">
        <v>565</v>
      </c>
      <c r="O1122" s="2">
        <v>565</v>
      </c>
      <c r="P1122" s="2">
        <v>570</v>
      </c>
      <c r="Q1122" s="2">
        <v>570</v>
      </c>
      <c r="R1122" s="2">
        <v>570</v>
      </c>
      <c r="S1122" s="2">
        <v>575</v>
      </c>
      <c r="T1122" s="2">
        <v>575</v>
      </c>
      <c r="U1122" s="2">
        <v>575</v>
      </c>
      <c r="V1122" s="2">
        <v>575</v>
      </c>
      <c r="W1122" s="2">
        <v>575</v>
      </c>
      <c r="X1122" s="2">
        <v>590</v>
      </c>
      <c r="Y1122" s="2">
        <v>600</v>
      </c>
      <c r="Z1122" s="2">
        <v>600</v>
      </c>
      <c r="AA1122" s="2">
        <v>600</v>
      </c>
      <c r="AB1122" s="2">
        <v>600</v>
      </c>
      <c r="AC1122" s="2">
        <v>600</v>
      </c>
      <c r="AD1122" s="2">
        <v>600</v>
      </c>
      <c r="AE1122" s="2">
        <v>600</v>
      </c>
      <c r="AF1122" s="2">
        <v>630</v>
      </c>
      <c r="AG1122" s="2">
        <v>650</v>
      </c>
      <c r="AH1122" s="2">
        <v>650</v>
      </c>
      <c r="AI1122" s="2">
        <v>650</v>
      </c>
      <c r="AJ1122" s="2">
        <v>650</v>
      </c>
      <c r="AK1122" s="2">
        <v>650</v>
      </c>
      <c r="AL1122" s="2">
        <v>650</v>
      </c>
      <c r="AM1122" s="2">
        <v>650</v>
      </c>
      <c r="AN1122" s="2">
        <v>650</v>
      </c>
      <c r="AO1122" s="2">
        <v>650</v>
      </c>
      <c r="AP1122" s="2">
        <v>650</v>
      </c>
      <c r="AQ1122" s="2">
        <v>650</v>
      </c>
      <c r="AR1122" s="2">
        <v>650</v>
      </c>
      <c r="AS1122" s="2">
        <v>650</v>
      </c>
      <c r="AT1122" s="2">
        <v>675</v>
      </c>
      <c r="AU1122" s="2">
        <v>675</v>
      </c>
      <c r="AV1122" s="2">
        <v>675</v>
      </c>
      <c r="AW1122" s="2">
        <v>690</v>
      </c>
      <c r="AX1122" s="2">
        <v>690</v>
      </c>
      <c r="AY1122" s="2">
        <v>700</v>
      </c>
      <c r="AZ1122" s="2">
        <v>700</v>
      </c>
      <c r="BA1122" s="2">
        <v>700</v>
      </c>
      <c r="BB1122" s="2">
        <v>700</v>
      </c>
      <c r="BC1122" s="2">
        <v>700</v>
      </c>
      <c r="BD1122" s="2">
        <v>700</v>
      </c>
      <c r="BE1122" s="2">
        <v>700</v>
      </c>
      <c r="BF1122" s="2">
        <v>700</v>
      </c>
      <c r="BG1122" s="2">
        <v>750</v>
      </c>
      <c r="BH1122" s="2">
        <v>750</v>
      </c>
      <c r="BI1122" s="2">
        <v>750</v>
      </c>
      <c r="BJ1122" s="2">
        <v>750</v>
      </c>
      <c r="BK1122" s="2">
        <v>750</v>
      </c>
      <c r="BL1122" s="2">
        <v>750</v>
      </c>
      <c r="BM1122" s="2">
        <v>750</v>
      </c>
      <c r="BN1122" s="2">
        <v>750</v>
      </c>
      <c r="BO1122" s="2">
        <v>750</v>
      </c>
      <c r="BP1122" s="2">
        <v>750</v>
      </c>
      <c r="BQ1122" s="2">
        <v>750</v>
      </c>
      <c r="BR1122" s="2">
        <v>750</v>
      </c>
      <c r="BS1122" s="2">
        <v>750</v>
      </c>
      <c r="BT1122" s="2">
        <v>800</v>
      </c>
      <c r="BU1122" s="2">
        <v>800</v>
      </c>
      <c r="BV1122" s="2">
        <v>800</v>
      </c>
      <c r="BW1122" s="2">
        <v>825</v>
      </c>
      <c r="BX1122" s="2">
        <v>825</v>
      </c>
      <c r="BY1122" s="2">
        <v>825</v>
      </c>
      <c r="BZ1122" s="2">
        <v>850</v>
      </c>
      <c r="CA1122" s="2">
        <v>850</v>
      </c>
      <c r="CB1122" s="2">
        <v>850</v>
      </c>
      <c r="CC1122" s="2">
        <v>850</v>
      </c>
      <c r="CD1122" s="2">
        <v>850</v>
      </c>
      <c r="CE1122" s="2">
        <v>975</v>
      </c>
      <c r="CF1122" s="2">
        <v>975</v>
      </c>
      <c r="CG1122" s="2">
        <v>1250</v>
      </c>
    </row>
    <row r="1123" spans="14:85" x14ac:dyDescent="0.2">
      <c r="N1123" s="2">
        <v>650</v>
      </c>
      <c r="O1123" s="2">
        <v>675</v>
      </c>
      <c r="P1123" s="2">
        <v>675</v>
      </c>
      <c r="Q1123" s="2">
        <v>675</v>
      </c>
      <c r="R1123" s="2">
        <v>675</v>
      </c>
      <c r="S1123" s="2">
        <v>675</v>
      </c>
      <c r="T1123" s="2">
        <v>675</v>
      </c>
      <c r="U1123" s="2">
        <v>675</v>
      </c>
      <c r="V1123" s="2">
        <v>675</v>
      </c>
      <c r="W1123" s="2">
        <v>675</v>
      </c>
      <c r="X1123" s="2">
        <v>675</v>
      </c>
      <c r="Y1123" s="2">
        <v>680</v>
      </c>
      <c r="Z1123" s="2">
        <v>680</v>
      </c>
      <c r="AA1123" s="2">
        <v>680</v>
      </c>
      <c r="AB1123" s="2">
        <v>680</v>
      </c>
      <c r="AC1123" s="2">
        <v>750</v>
      </c>
      <c r="AD1123" s="2">
        <v>750</v>
      </c>
      <c r="AE1123" s="2">
        <v>750</v>
      </c>
      <c r="AF1123" s="2">
        <v>750</v>
      </c>
      <c r="AG1123" s="2">
        <v>750</v>
      </c>
      <c r="AH1123" s="2">
        <v>750</v>
      </c>
      <c r="AI1123" s="2">
        <v>750</v>
      </c>
      <c r="AJ1123" s="2">
        <v>750</v>
      </c>
      <c r="AK1123" s="2">
        <v>750</v>
      </c>
      <c r="AL1123" s="2">
        <v>750</v>
      </c>
      <c r="AM1123" s="2">
        <v>795</v>
      </c>
      <c r="AN1123" s="2">
        <v>795</v>
      </c>
      <c r="AO1123" s="2">
        <v>795</v>
      </c>
      <c r="AP1123" s="2">
        <v>795</v>
      </c>
      <c r="AQ1123" s="2">
        <v>795</v>
      </c>
      <c r="AR1123" s="2">
        <v>800</v>
      </c>
      <c r="AS1123" s="2">
        <v>800</v>
      </c>
      <c r="AT1123" s="2">
        <v>800</v>
      </c>
      <c r="AU1123" s="2">
        <v>800</v>
      </c>
      <c r="AV1123" s="2">
        <v>800</v>
      </c>
      <c r="AW1123" s="2">
        <v>800</v>
      </c>
      <c r="AX1123" s="2">
        <v>800</v>
      </c>
      <c r="AY1123" s="2">
        <v>800</v>
      </c>
      <c r="AZ1123" s="2">
        <v>800</v>
      </c>
      <c r="BA1123" s="2">
        <v>825</v>
      </c>
      <c r="BB1123" s="2">
        <v>825</v>
      </c>
      <c r="BC1123" s="2">
        <v>825</v>
      </c>
      <c r="BD1123" s="2">
        <v>825</v>
      </c>
      <c r="BE1123" s="2">
        <v>825</v>
      </c>
      <c r="BF1123" s="2">
        <v>850</v>
      </c>
      <c r="BG1123" s="2">
        <v>850</v>
      </c>
      <c r="BH1123" s="2">
        <v>850</v>
      </c>
      <c r="BI1123" s="2">
        <v>850</v>
      </c>
      <c r="BJ1123" s="2">
        <v>850</v>
      </c>
      <c r="BK1123" s="2">
        <v>900</v>
      </c>
      <c r="BL1123" s="2">
        <v>900</v>
      </c>
      <c r="BM1123" s="2">
        <v>900</v>
      </c>
      <c r="BN1123" s="2">
        <v>900</v>
      </c>
      <c r="BO1123" s="2">
        <v>900</v>
      </c>
      <c r="BP1123" s="2">
        <v>900</v>
      </c>
      <c r="BQ1123" s="2">
        <v>900</v>
      </c>
      <c r="BR1123" s="2">
        <v>900</v>
      </c>
      <c r="BS1123" s="2">
        <v>900</v>
      </c>
      <c r="BT1123" s="2">
        <v>950</v>
      </c>
      <c r="BU1123" s="2">
        <v>950</v>
      </c>
      <c r="BV1123" s="2">
        <v>950</v>
      </c>
      <c r="BW1123" s="2">
        <v>950</v>
      </c>
      <c r="BX1123" s="2">
        <v>950</v>
      </c>
      <c r="BY1123" s="2">
        <v>1000</v>
      </c>
      <c r="BZ1123" s="2">
        <v>1000</v>
      </c>
      <c r="CA1123" s="2">
        <v>1000</v>
      </c>
      <c r="CB1123" s="2">
        <v>1000</v>
      </c>
      <c r="CC1123" s="2">
        <v>1000</v>
      </c>
      <c r="CD1123" s="2">
        <v>1260</v>
      </c>
      <c r="CE1123" s="2">
        <v>1260</v>
      </c>
      <c r="CF1123" s="2">
        <v>1260</v>
      </c>
      <c r="CG1123" s="2">
        <v>1260</v>
      </c>
    </row>
    <row r="1124" spans="14:85" x14ac:dyDescent="0.2">
      <c r="N1124" s="2">
        <v>275</v>
      </c>
      <c r="O1124" s="2">
        <v>275</v>
      </c>
      <c r="P1124" s="2">
        <v>275</v>
      </c>
      <c r="Q1124" s="2">
        <v>275</v>
      </c>
      <c r="R1124" s="2">
        <v>275</v>
      </c>
      <c r="S1124" s="2">
        <v>275</v>
      </c>
      <c r="T1124" s="2">
        <v>300</v>
      </c>
      <c r="U1124" s="2">
        <v>300</v>
      </c>
      <c r="V1124" s="2">
        <v>300</v>
      </c>
      <c r="W1124" s="2">
        <v>300</v>
      </c>
      <c r="X1124" s="2">
        <v>300</v>
      </c>
      <c r="Y1124" s="2">
        <v>300</v>
      </c>
      <c r="Z1124" s="2">
        <v>300</v>
      </c>
      <c r="AA1124" s="2">
        <v>300</v>
      </c>
      <c r="AB1124" s="2">
        <v>300</v>
      </c>
      <c r="AC1124" s="2">
        <v>300</v>
      </c>
      <c r="AD1124" s="2">
        <v>300</v>
      </c>
      <c r="AE1124" s="2">
        <v>300</v>
      </c>
      <c r="AF1124" s="2">
        <v>300</v>
      </c>
      <c r="AG1124" s="2">
        <v>300</v>
      </c>
      <c r="AH1124" s="2">
        <v>300</v>
      </c>
      <c r="AI1124" s="2">
        <v>300</v>
      </c>
      <c r="AJ1124" s="2">
        <v>300</v>
      </c>
      <c r="AK1124" s="2">
        <v>300</v>
      </c>
      <c r="AL1124" s="2">
        <v>300</v>
      </c>
      <c r="AM1124" s="2">
        <v>300</v>
      </c>
      <c r="AN1124" s="2">
        <v>300</v>
      </c>
      <c r="AO1124" s="2">
        <v>300</v>
      </c>
      <c r="AP1124" s="2">
        <v>300</v>
      </c>
      <c r="AQ1124" s="2">
        <v>300</v>
      </c>
      <c r="AR1124" s="2">
        <v>300</v>
      </c>
      <c r="AS1124" s="2">
        <v>300</v>
      </c>
      <c r="AT1124" s="2">
        <v>300</v>
      </c>
      <c r="AU1124" s="2">
        <v>300</v>
      </c>
      <c r="AV1124" s="2">
        <v>300</v>
      </c>
      <c r="AW1124" s="2">
        <v>300</v>
      </c>
      <c r="AX1124" s="2">
        <v>300</v>
      </c>
      <c r="AY1124" s="2">
        <v>300</v>
      </c>
      <c r="AZ1124" s="2">
        <v>300</v>
      </c>
      <c r="BA1124" s="2">
        <v>325</v>
      </c>
      <c r="BB1124" s="2">
        <v>325</v>
      </c>
      <c r="BC1124" s="2">
        <v>325</v>
      </c>
      <c r="BD1124" s="2">
        <v>325</v>
      </c>
      <c r="BE1124" s="2">
        <v>325</v>
      </c>
      <c r="BF1124" s="2">
        <v>325</v>
      </c>
      <c r="BG1124" s="2">
        <v>325</v>
      </c>
      <c r="BH1124" s="2">
        <v>325</v>
      </c>
      <c r="BI1124" s="2">
        <v>325</v>
      </c>
      <c r="BJ1124" s="2">
        <v>325</v>
      </c>
      <c r="BK1124" s="2">
        <v>325</v>
      </c>
      <c r="BL1124" s="2">
        <v>325</v>
      </c>
      <c r="BM1124" s="2">
        <v>325</v>
      </c>
      <c r="BN1124" s="2">
        <v>325</v>
      </c>
      <c r="BO1124" s="2">
        <v>325</v>
      </c>
      <c r="BP1124" s="2">
        <v>325</v>
      </c>
      <c r="BQ1124" s="2">
        <v>325</v>
      </c>
      <c r="BR1124" s="2">
        <v>325</v>
      </c>
      <c r="BS1124" s="2">
        <v>325</v>
      </c>
      <c r="BT1124" s="2">
        <v>325</v>
      </c>
      <c r="BU1124" s="2">
        <v>325</v>
      </c>
      <c r="BV1124" s="2">
        <v>325</v>
      </c>
      <c r="BW1124" s="2">
        <v>325</v>
      </c>
      <c r="BX1124" s="2">
        <v>325</v>
      </c>
      <c r="BY1124" s="2">
        <v>325</v>
      </c>
      <c r="BZ1124" s="2">
        <v>325</v>
      </c>
      <c r="CA1124" s="2">
        <v>325</v>
      </c>
      <c r="CB1124" s="2">
        <v>325</v>
      </c>
      <c r="CC1124" s="2">
        <v>325</v>
      </c>
      <c r="CD1124" s="2">
        <v>325</v>
      </c>
      <c r="CE1124" s="2">
        <v>325</v>
      </c>
      <c r="CF1124" s="2">
        <v>325</v>
      </c>
      <c r="CG1124" s="2">
        <v>325</v>
      </c>
    </row>
    <row r="1125" spans="14:85" x14ac:dyDescent="0.2">
      <c r="N1125" s="2">
        <v>250</v>
      </c>
      <c r="O1125" s="2">
        <v>260</v>
      </c>
      <c r="P1125" s="2">
        <v>269.35000000000002</v>
      </c>
      <c r="Q1125" s="2">
        <v>269.35000000000002</v>
      </c>
      <c r="R1125" s="2">
        <v>269.35000000000002</v>
      </c>
      <c r="S1125" s="2">
        <v>270</v>
      </c>
      <c r="T1125" s="2">
        <v>275</v>
      </c>
      <c r="U1125" s="2">
        <v>275</v>
      </c>
      <c r="V1125" s="2">
        <v>275</v>
      </c>
      <c r="W1125" s="2">
        <v>275</v>
      </c>
      <c r="X1125" s="2">
        <v>275</v>
      </c>
      <c r="Y1125" s="2">
        <v>280</v>
      </c>
      <c r="Z1125" s="2">
        <v>280</v>
      </c>
      <c r="AA1125" s="2">
        <v>280</v>
      </c>
      <c r="AB1125" s="2">
        <v>280</v>
      </c>
      <c r="AC1125" s="2">
        <v>280</v>
      </c>
      <c r="AD1125" s="2">
        <v>280</v>
      </c>
      <c r="AE1125" s="2">
        <v>285</v>
      </c>
      <c r="AF1125" s="2">
        <v>285</v>
      </c>
      <c r="AG1125" s="2">
        <v>285</v>
      </c>
      <c r="AH1125" s="2">
        <v>289</v>
      </c>
      <c r="AI1125" s="2">
        <v>290</v>
      </c>
      <c r="AJ1125" s="2">
        <v>290</v>
      </c>
      <c r="AK1125" s="2">
        <v>291.07</v>
      </c>
      <c r="AL1125" s="2">
        <v>300</v>
      </c>
      <c r="AM1125" s="2">
        <v>300</v>
      </c>
      <c r="AN1125" s="2">
        <v>300</v>
      </c>
      <c r="AO1125" s="2">
        <v>300</v>
      </c>
      <c r="AP1125" s="2">
        <v>300</v>
      </c>
      <c r="AQ1125" s="2">
        <v>300</v>
      </c>
      <c r="AR1125" s="2">
        <v>300</v>
      </c>
      <c r="AS1125" s="2">
        <v>300</v>
      </c>
      <c r="AT1125" s="2">
        <v>300</v>
      </c>
      <c r="AU1125" s="2">
        <v>300</v>
      </c>
      <c r="AV1125" s="2">
        <v>300</v>
      </c>
      <c r="AW1125" s="2">
        <v>300</v>
      </c>
      <c r="AX1125" s="2">
        <v>300</v>
      </c>
      <c r="AY1125" s="2">
        <v>300</v>
      </c>
      <c r="AZ1125" s="2">
        <v>300</v>
      </c>
      <c r="BA1125" s="2">
        <v>300</v>
      </c>
      <c r="BB1125" s="2">
        <v>300</v>
      </c>
      <c r="BC1125" s="2">
        <v>300</v>
      </c>
      <c r="BD1125" s="2">
        <v>310</v>
      </c>
      <c r="BE1125" s="2">
        <v>310</v>
      </c>
      <c r="BF1125" s="2">
        <v>312</v>
      </c>
      <c r="BG1125" s="2">
        <v>317</v>
      </c>
      <c r="BH1125" s="2">
        <v>320</v>
      </c>
      <c r="BI1125" s="2">
        <v>320</v>
      </c>
      <c r="BJ1125" s="2">
        <v>320</v>
      </c>
      <c r="BK1125" s="2">
        <v>320</v>
      </c>
      <c r="BL1125" s="2">
        <v>325</v>
      </c>
      <c r="BM1125" s="2">
        <v>325</v>
      </c>
      <c r="BN1125" s="2">
        <v>325</v>
      </c>
      <c r="BO1125" s="2">
        <v>325</v>
      </c>
      <c r="BP1125" s="2">
        <v>325</v>
      </c>
      <c r="BQ1125" s="2">
        <v>325</v>
      </c>
      <c r="BR1125" s="2">
        <v>330</v>
      </c>
      <c r="BS1125" s="2">
        <v>330</v>
      </c>
      <c r="BT1125" s="2">
        <v>334.52</v>
      </c>
      <c r="BU1125" s="2">
        <v>340</v>
      </c>
      <c r="BV1125" s="2">
        <v>347.62</v>
      </c>
      <c r="BW1125" s="2">
        <v>347.62</v>
      </c>
      <c r="BX1125" s="2">
        <v>350</v>
      </c>
      <c r="BY1125" s="2">
        <v>350</v>
      </c>
      <c r="BZ1125" s="2">
        <v>350</v>
      </c>
      <c r="CA1125" s="2">
        <v>350</v>
      </c>
      <c r="CB1125" s="2">
        <v>350</v>
      </c>
      <c r="CC1125" s="2">
        <v>370</v>
      </c>
      <c r="CD1125" s="2">
        <v>380</v>
      </c>
      <c r="CE1125" s="2">
        <v>400</v>
      </c>
      <c r="CF1125" s="2">
        <v>400</v>
      </c>
      <c r="CG1125" s="2">
        <v>400</v>
      </c>
    </row>
    <row r="1126" spans="14:85" x14ac:dyDescent="0.2">
      <c r="N1126" s="2">
        <v>350</v>
      </c>
      <c r="O1126" s="2">
        <v>350</v>
      </c>
      <c r="P1126" s="2">
        <v>350</v>
      </c>
      <c r="Q1126" s="2">
        <v>350</v>
      </c>
      <c r="R1126" s="2">
        <v>350</v>
      </c>
      <c r="S1126" s="2">
        <v>350</v>
      </c>
      <c r="T1126" s="2">
        <v>350</v>
      </c>
      <c r="U1126" s="2">
        <v>350</v>
      </c>
      <c r="V1126" s="2">
        <v>350</v>
      </c>
      <c r="W1126" s="2">
        <v>350</v>
      </c>
      <c r="X1126" s="2">
        <v>350</v>
      </c>
      <c r="Y1126" s="2">
        <v>360</v>
      </c>
      <c r="Z1126" s="2">
        <v>360</v>
      </c>
      <c r="AA1126" s="2">
        <v>360</v>
      </c>
      <c r="AB1126" s="2">
        <v>360</v>
      </c>
      <c r="AC1126" s="2">
        <v>360</v>
      </c>
      <c r="AD1126" s="2">
        <v>360</v>
      </c>
      <c r="AE1126" s="2">
        <v>365</v>
      </c>
      <c r="AF1126" s="2">
        <v>365</v>
      </c>
      <c r="AG1126" s="2">
        <v>370</v>
      </c>
      <c r="AH1126" s="2">
        <v>370</v>
      </c>
      <c r="AI1126" s="2">
        <v>375</v>
      </c>
      <c r="AJ1126" s="2">
        <v>375</v>
      </c>
      <c r="AK1126" s="2">
        <v>375</v>
      </c>
      <c r="AL1126" s="2">
        <v>375</v>
      </c>
      <c r="AM1126" s="2">
        <v>375</v>
      </c>
      <c r="AN1126" s="2">
        <v>375</v>
      </c>
      <c r="AO1126" s="2">
        <v>375</v>
      </c>
      <c r="AP1126" s="2">
        <v>380</v>
      </c>
      <c r="AQ1126" s="2">
        <v>380</v>
      </c>
      <c r="AR1126" s="2">
        <v>380</v>
      </c>
      <c r="AS1126" s="2">
        <v>380</v>
      </c>
      <c r="AT1126" s="2">
        <v>380</v>
      </c>
      <c r="AU1126" s="2">
        <v>385</v>
      </c>
      <c r="AV1126" s="2">
        <v>385</v>
      </c>
      <c r="AW1126" s="2">
        <v>390</v>
      </c>
      <c r="AX1126" s="2">
        <v>390</v>
      </c>
      <c r="AY1126" s="2">
        <v>395</v>
      </c>
      <c r="AZ1126" s="2">
        <v>395</v>
      </c>
      <c r="BA1126" s="2">
        <v>400</v>
      </c>
      <c r="BB1126" s="2">
        <v>400</v>
      </c>
      <c r="BC1126" s="2">
        <v>400</v>
      </c>
      <c r="BD1126" s="2">
        <v>400</v>
      </c>
      <c r="BE1126" s="2">
        <v>400</v>
      </c>
      <c r="BF1126" s="2">
        <v>400</v>
      </c>
      <c r="BG1126" s="2">
        <v>400</v>
      </c>
      <c r="BH1126" s="2">
        <v>400</v>
      </c>
      <c r="BI1126" s="2">
        <v>400</v>
      </c>
      <c r="BJ1126" s="2">
        <v>400</v>
      </c>
      <c r="BK1126" s="2">
        <v>400</v>
      </c>
      <c r="BL1126" s="2">
        <v>400</v>
      </c>
      <c r="BM1126" s="2">
        <v>410</v>
      </c>
      <c r="BN1126" s="2">
        <v>415</v>
      </c>
      <c r="BO1126" s="2">
        <v>420</v>
      </c>
      <c r="BP1126" s="2">
        <v>425</v>
      </c>
      <c r="BQ1126" s="2">
        <v>425</v>
      </c>
      <c r="BR1126" s="2">
        <v>425</v>
      </c>
      <c r="BS1126" s="2">
        <v>425</v>
      </c>
      <c r="BT1126" s="2">
        <v>434.52</v>
      </c>
      <c r="BU1126" s="2">
        <v>445</v>
      </c>
      <c r="BV1126" s="2">
        <v>450</v>
      </c>
      <c r="BW1126" s="2">
        <v>450</v>
      </c>
      <c r="BX1126" s="2">
        <v>450</v>
      </c>
      <c r="BY1126" s="2">
        <v>450</v>
      </c>
      <c r="BZ1126" s="2">
        <v>450</v>
      </c>
      <c r="CA1126" s="2">
        <v>465</v>
      </c>
      <c r="CB1126" s="2">
        <v>475</v>
      </c>
      <c r="CC1126" s="2">
        <v>485</v>
      </c>
      <c r="CD1126" s="2">
        <v>500</v>
      </c>
      <c r="CE1126" s="2">
        <v>500</v>
      </c>
      <c r="CF1126" s="2">
        <v>525</v>
      </c>
      <c r="CG1126" s="2">
        <v>600</v>
      </c>
    </row>
    <row r="1127" spans="14:85" x14ac:dyDescent="0.2">
      <c r="N1127" s="2">
        <v>460</v>
      </c>
      <c r="O1127" s="2">
        <v>470</v>
      </c>
      <c r="P1127" s="2">
        <v>475</v>
      </c>
      <c r="Q1127" s="2">
        <v>475</v>
      </c>
      <c r="R1127" s="2">
        <v>475</v>
      </c>
      <c r="S1127" s="2">
        <v>475</v>
      </c>
      <c r="T1127" s="2">
        <v>475</v>
      </c>
      <c r="U1127" s="2">
        <v>480</v>
      </c>
      <c r="V1127" s="2">
        <v>480</v>
      </c>
      <c r="W1127" s="2">
        <v>490</v>
      </c>
      <c r="X1127" s="2">
        <v>495</v>
      </c>
      <c r="Y1127" s="2">
        <v>495</v>
      </c>
      <c r="Z1127" s="2">
        <v>495</v>
      </c>
      <c r="AA1127" s="2">
        <v>495</v>
      </c>
      <c r="AB1127" s="2">
        <v>500</v>
      </c>
      <c r="AC1127" s="2">
        <v>500</v>
      </c>
      <c r="AD1127" s="2">
        <v>500</v>
      </c>
      <c r="AE1127" s="2">
        <v>500</v>
      </c>
      <c r="AF1127" s="2">
        <v>500</v>
      </c>
      <c r="AG1127" s="2">
        <v>500</v>
      </c>
      <c r="AH1127" s="2">
        <v>500</v>
      </c>
      <c r="AI1127" s="2">
        <v>500</v>
      </c>
      <c r="AJ1127" s="2">
        <v>517.5</v>
      </c>
      <c r="AK1127" s="2">
        <v>525</v>
      </c>
      <c r="AL1127" s="2">
        <v>525</v>
      </c>
      <c r="AM1127" s="2">
        <v>525</v>
      </c>
      <c r="AN1127" s="2">
        <v>525</v>
      </c>
      <c r="AO1127" s="2">
        <v>530</v>
      </c>
      <c r="AP1127" s="2">
        <v>540</v>
      </c>
      <c r="AQ1127" s="2">
        <v>545</v>
      </c>
      <c r="AR1127" s="2">
        <v>550</v>
      </c>
      <c r="AS1127" s="2">
        <v>550</v>
      </c>
      <c r="AT1127" s="2">
        <v>550</v>
      </c>
      <c r="AU1127" s="2">
        <v>550</v>
      </c>
      <c r="AV1127" s="2">
        <v>550</v>
      </c>
      <c r="AW1127" s="2">
        <v>550</v>
      </c>
      <c r="AX1127" s="2">
        <v>550</v>
      </c>
      <c r="AY1127" s="2">
        <v>555</v>
      </c>
      <c r="AZ1127" s="2">
        <v>560</v>
      </c>
      <c r="BA1127" s="2">
        <v>575</v>
      </c>
      <c r="BB1127" s="2">
        <v>575</v>
      </c>
      <c r="BC1127" s="2">
        <v>575</v>
      </c>
      <c r="BD1127" s="2">
        <v>580</v>
      </c>
      <c r="BE1127" s="2">
        <v>590</v>
      </c>
      <c r="BF1127" s="2">
        <v>590</v>
      </c>
      <c r="BG1127" s="2">
        <v>595</v>
      </c>
      <c r="BH1127" s="2">
        <v>600</v>
      </c>
      <c r="BI1127" s="2">
        <v>600</v>
      </c>
      <c r="BJ1127" s="2">
        <v>600</v>
      </c>
      <c r="BK1127" s="2">
        <v>600</v>
      </c>
      <c r="BL1127" s="2">
        <v>600</v>
      </c>
      <c r="BM1127" s="2">
        <v>600</v>
      </c>
      <c r="BN1127" s="2">
        <v>600</v>
      </c>
      <c r="BO1127" s="2">
        <v>600</v>
      </c>
      <c r="BP1127" s="2">
        <v>600</v>
      </c>
      <c r="BQ1127" s="2">
        <v>620</v>
      </c>
      <c r="BR1127" s="2">
        <v>625</v>
      </c>
      <c r="BS1127" s="2">
        <v>630</v>
      </c>
      <c r="BT1127" s="2">
        <v>640</v>
      </c>
      <c r="BU1127" s="2">
        <v>650</v>
      </c>
      <c r="BV1127" s="2">
        <v>650</v>
      </c>
      <c r="BW1127" s="2">
        <v>650</v>
      </c>
      <c r="BX1127" s="2">
        <v>660</v>
      </c>
      <c r="BY1127" s="2">
        <v>675</v>
      </c>
      <c r="BZ1127" s="2">
        <v>675</v>
      </c>
      <c r="CA1127" s="2">
        <v>685</v>
      </c>
      <c r="CB1127" s="2">
        <v>700</v>
      </c>
      <c r="CC1127" s="2">
        <v>720</v>
      </c>
      <c r="CD1127" s="2">
        <v>725</v>
      </c>
      <c r="CE1127" s="2">
        <v>750</v>
      </c>
      <c r="CF1127" s="2">
        <v>750</v>
      </c>
      <c r="CG1127" s="2">
        <v>775</v>
      </c>
    </row>
    <row r="1128" spans="14:85" x14ac:dyDescent="0.2">
      <c r="N1128" s="2">
        <v>580</v>
      </c>
      <c r="O1128" s="2">
        <v>590</v>
      </c>
      <c r="P1128" s="2">
        <v>595</v>
      </c>
      <c r="Q1128" s="2">
        <v>595</v>
      </c>
      <c r="R1128" s="2">
        <v>600</v>
      </c>
      <c r="S1128" s="2">
        <v>600</v>
      </c>
      <c r="T1128" s="2">
        <v>600</v>
      </c>
      <c r="U1128" s="2">
        <v>600</v>
      </c>
      <c r="V1128" s="2">
        <v>620</v>
      </c>
      <c r="W1128" s="2">
        <v>620</v>
      </c>
      <c r="X1128" s="2">
        <v>625</v>
      </c>
      <c r="Y1128" s="2">
        <v>630</v>
      </c>
      <c r="Z1128" s="2">
        <v>650</v>
      </c>
      <c r="AA1128" s="2">
        <v>650</v>
      </c>
      <c r="AB1128" s="2">
        <v>650</v>
      </c>
      <c r="AC1128" s="2">
        <v>650</v>
      </c>
      <c r="AD1128" s="2">
        <v>650</v>
      </c>
      <c r="AE1128" s="2">
        <v>650</v>
      </c>
      <c r="AF1128" s="2">
        <v>660</v>
      </c>
      <c r="AG1128" s="2">
        <v>675</v>
      </c>
      <c r="AH1128" s="2">
        <v>675</v>
      </c>
      <c r="AI1128" s="2">
        <v>690</v>
      </c>
      <c r="AJ1128" s="2">
        <v>690</v>
      </c>
      <c r="AK1128" s="2">
        <v>695</v>
      </c>
      <c r="AL1128" s="2">
        <v>695</v>
      </c>
      <c r="AM1128" s="2">
        <v>700</v>
      </c>
      <c r="AN1128" s="2">
        <v>700</v>
      </c>
      <c r="AO1128" s="2">
        <v>700</v>
      </c>
      <c r="AP1128" s="2">
        <v>700</v>
      </c>
      <c r="AQ1128" s="2">
        <v>700</v>
      </c>
      <c r="AR1128" s="2">
        <v>700</v>
      </c>
      <c r="AS1128" s="2">
        <v>720</v>
      </c>
      <c r="AT1128" s="2">
        <v>725</v>
      </c>
      <c r="AU1128" s="2">
        <v>725</v>
      </c>
      <c r="AV1128" s="2">
        <v>750</v>
      </c>
      <c r="AW1128" s="2">
        <v>750</v>
      </c>
      <c r="AX1128" s="2">
        <v>750</v>
      </c>
      <c r="AY1128" s="2">
        <v>750</v>
      </c>
      <c r="AZ1128" s="2">
        <v>750</v>
      </c>
      <c r="BA1128" s="2">
        <v>750</v>
      </c>
      <c r="BB1128" s="2">
        <v>750</v>
      </c>
      <c r="BC1128" s="2">
        <v>750</v>
      </c>
      <c r="BD1128" s="2">
        <v>775</v>
      </c>
      <c r="BE1128" s="2">
        <v>775</v>
      </c>
      <c r="BF1128" s="2">
        <v>780</v>
      </c>
      <c r="BG1128" s="2">
        <v>780</v>
      </c>
      <c r="BH1128" s="2">
        <v>795</v>
      </c>
      <c r="BI1128" s="2">
        <v>795</v>
      </c>
      <c r="BJ1128" s="2">
        <v>800</v>
      </c>
      <c r="BK1128" s="2">
        <v>800</v>
      </c>
      <c r="BL1128" s="2">
        <v>800</v>
      </c>
      <c r="BM1128" s="2">
        <v>810</v>
      </c>
      <c r="BN1128" s="2">
        <v>825</v>
      </c>
      <c r="BO1128" s="2">
        <v>825</v>
      </c>
      <c r="BP1128" s="2">
        <v>825</v>
      </c>
      <c r="BQ1128" s="2">
        <v>825</v>
      </c>
      <c r="BR1128" s="2">
        <v>840</v>
      </c>
      <c r="BS1128" s="2">
        <v>850</v>
      </c>
      <c r="BT1128" s="2">
        <v>850</v>
      </c>
      <c r="BU1128" s="2">
        <v>855</v>
      </c>
      <c r="BV1128" s="2">
        <v>855</v>
      </c>
      <c r="BW1128" s="2">
        <v>855</v>
      </c>
      <c r="BX1128" s="2">
        <v>870</v>
      </c>
      <c r="BY1128" s="2">
        <v>875</v>
      </c>
      <c r="BZ1128" s="2">
        <v>900</v>
      </c>
      <c r="CA1128" s="2">
        <v>900</v>
      </c>
      <c r="CB1128" s="2">
        <v>900</v>
      </c>
      <c r="CC1128" s="2">
        <v>900</v>
      </c>
      <c r="CD1128" s="2">
        <v>900</v>
      </c>
      <c r="CE1128" s="2">
        <v>950</v>
      </c>
      <c r="CF1128" s="2">
        <v>975</v>
      </c>
      <c r="CG1128" s="2">
        <v>1100</v>
      </c>
    </row>
    <row r="1129" spans="14:85" x14ac:dyDescent="0.2">
      <c r="N1129" s="2">
        <v>850</v>
      </c>
      <c r="O1129" s="2">
        <v>850</v>
      </c>
      <c r="P1129" s="2">
        <v>850</v>
      </c>
      <c r="Q1129" s="2">
        <v>850</v>
      </c>
      <c r="R1129" s="2">
        <v>850</v>
      </c>
      <c r="S1129" s="2">
        <v>850</v>
      </c>
      <c r="T1129" s="2">
        <v>850</v>
      </c>
      <c r="U1129" s="2">
        <v>850</v>
      </c>
      <c r="V1129" s="2">
        <v>875</v>
      </c>
      <c r="W1129" s="2">
        <v>880</v>
      </c>
      <c r="X1129" s="2">
        <v>880</v>
      </c>
      <c r="Y1129" s="2">
        <v>895</v>
      </c>
      <c r="Z1129" s="2">
        <v>897.5</v>
      </c>
      <c r="AA1129" s="2">
        <v>900</v>
      </c>
      <c r="AB1129" s="2">
        <v>900</v>
      </c>
      <c r="AC1129" s="2">
        <v>900</v>
      </c>
      <c r="AD1129" s="2">
        <v>900</v>
      </c>
      <c r="AE1129" s="2">
        <v>900</v>
      </c>
      <c r="AF1129" s="2">
        <v>900</v>
      </c>
      <c r="AG1129" s="2">
        <v>920</v>
      </c>
      <c r="AH1129" s="2">
        <v>925</v>
      </c>
      <c r="AI1129" s="2">
        <v>940</v>
      </c>
      <c r="AJ1129" s="2">
        <v>950</v>
      </c>
      <c r="AK1129" s="2">
        <v>950</v>
      </c>
      <c r="AL1129" s="2">
        <v>950</v>
      </c>
      <c r="AM1129" s="2">
        <v>950</v>
      </c>
      <c r="AN1129" s="2">
        <v>960</v>
      </c>
      <c r="AO1129" s="2">
        <v>960</v>
      </c>
      <c r="AP1129" s="2">
        <v>975</v>
      </c>
      <c r="AQ1129" s="2">
        <v>990</v>
      </c>
      <c r="AR1129" s="2">
        <v>995</v>
      </c>
      <c r="AS1129" s="2">
        <v>995</v>
      </c>
      <c r="AT1129" s="2">
        <v>1000</v>
      </c>
      <c r="AU1129" s="2">
        <v>1000</v>
      </c>
      <c r="AV1129" s="2">
        <v>1000</v>
      </c>
      <c r="AW1129" s="2">
        <v>1000</v>
      </c>
      <c r="AX1129" s="2">
        <v>1000</v>
      </c>
      <c r="AY1129" s="2">
        <v>1000</v>
      </c>
      <c r="AZ1129" s="2">
        <v>1050</v>
      </c>
      <c r="BA1129" s="2">
        <v>1100</v>
      </c>
      <c r="BB1129" s="2">
        <v>1100</v>
      </c>
      <c r="BC1129" s="2">
        <v>1100</v>
      </c>
      <c r="BD1129" s="2">
        <v>1100</v>
      </c>
      <c r="BE1129" s="2">
        <v>1120</v>
      </c>
      <c r="BF1129" s="2">
        <v>1140</v>
      </c>
      <c r="BG1129" s="2">
        <v>1140</v>
      </c>
      <c r="BH1129" s="2">
        <v>1140</v>
      </c>
      <c r="BI1129" s="2">
        <v>1140</v>
      </c>
      <c r="BJ1129" s="2">
        <v>1140</v>
      </c>
      <c r="BK1129" s="2">
        <v>1140</v>
      </c>
      <c r="BL1129" s="2">
        <v>1180</v>
      </c>
      <c r="BM1129" s="2">
        <v>1195</v>
      </c>
      <c r="BN1129" s="2">
        <v>1197.5</v>
      </c>
      <c r="BO1129" s="2">
        <v>1200</v>
      </c>
      <c r="BP1129" s="2">
        <v>1200</v>
      </c>
      <c r="BQ1129" s="2">
        <v>1200</v>
      </c>
      <c r="BR1129" s="2">
        <v>1200</v>
      </c>
      <c r="BS1129" s="2">
        <v>1200</v>
      </c>
      <c r="BT1129" s="2">
        <v>1200</v>
      </c>
      <c r="BU1129" s="2">
        <v>1200</v>
      </c>
      <c r="BV1129" s="2">
        <v>1200</v>
      </c>
      <c r="BW1129" s="2">
        <v>1200</v>
      </c>
      <c r="BX1129" s="2">
        <v>1250</v>
      </c>
      <c r="BY1129" s="2">
        <v>1250</v>
      </c>
      <c r="BZ1129" s="2">
        <v>1260</v>
      </c>
      <c r="CA1129" s="2">
        <v>1300</v>
      </c>
      <c r="CB1129" s="2">
        <v>1300</v>
      </c>
      <c r="CC1129" s="2">
        <v>1300</v>
      </c>
      <c r="CD1129" s="2">
        <v>1300</v>
      </c>
      <c r="CE1129" s="2">
        <v>1300</v>
      </c>
      <c r="CF1129" s="2">
        <v>1300</v>
      </c>
      <c r="CG1129" s="2">
        <v>1320</v>
      </c>
    </row>
    <row r="1130" spans="14:85" x14ac:dyDescent="0.2">
      <c r="N1130" s="2">
        <v>750</v>
      </c>
      <c r="O1130" s="2">
        <v>800</v>
      </c>
      <c r="P1130" s="2">
        <v>800</v>
      </c>
      <c r="Q1130" s="2">
        <v>800</v>
      </c>
      <c r="R1130" s="2">
        <v>800</v>
      </c>
      <c r="S1130" s="2">
        <v>800</v>
      </c>
      <c r="T1130" s="2">
        <v>800</v>
      </c>
      <c r="U1130" s="2">
        <v>800</v>
      </c>
      <c r="V1130" s="2">
        <v>950</v>
      </c>
      <c r="W1130" s="2">
        <v>950</v>
      </c>
      <c r="X1130" s="2">
        <v>950</v>
      </c>
      <c r="Y1130" s="2">
        <v>950</v>
      </c>
      <c r="Z1130" s="2">
        <v>950</v>
      </c>
      <c r="AA1130" s="2">
        <v>950</v>
      </c>
      <c r="AB1130" s="2">
        <v>950</v>
      </c>
      <c r="AC1130" s="2">
        <v>1100</v>
      </c>
      <c r="AD1130" s="2">
        <v>1100</v>
      </c>
      <c r="AE1130" s="2">
        <v>1100</v>
      </c>
      <c r="AF1130" s="2">
        <v>1100</v>
      </c>
      <c r="AG1130" s="2">
        <v>1100</v>
      </c>
      <c r="AH1130" s="2">
        <v>1100</v>
      </c>
      <c r="AI1130" s="2">
        <v>1100</v>
      </c>
      <c r="AJ1130" s="2">
        <v>1112.5</v>
      </c>
      <c r="AK1130" s="2">
        <v>1125</v>
      </c>
      <c r="AL1130" s="2">
        <v>1125</v>
      </c>
      <c r="AM1130" s="2">
        <v>1125</v>
      </c>
      <c r="AN1130" s="2">
        <v>1125</v>
      </c>
      <c r="AO1130" s="2">
        <v>1125</v>
      </c>
      <c r="AP1130" s="2">
        <v>1125</v>
      </c>
      <c r="AQ1130" s="2">
        <v>1125</v>
      </c>
      <c r="AR1130" s="2">
        <v>1425</v>
      </c>
      <c r="AS1130" s="2">
        <v>1425</v>
      </c>
      <c r="AT1130" s="2">
        <v>1425</v>
      </c>
      <c r="AU1130" s="2">
        <v>1425</v>
      </c>
      <c r="AV1130" s="2">
        <v>1425</v>
      </c>
      <c r="AW1130" s="2">
        <v>1425</v>
      </c>
      <c r="AX1130" s="2">
        <v>1425</v>
      </c>
      <c r="AY1130" s="2">
        <v>1425</v>
      </c>
      <c r="AZ1130" s="2">
        <v>1425</v>
      </c>
      <c r="BA1130" s="2">
        <v>1425</v>
      </c>
      <c r="BB1130" s="2">
        <v>1425</v>
      </c>
      <c r="BC1130" s="2">
        <v>1425</v>
      </c>
      <c r="BD1130" s="2">
        <v>1425</v>
      </c>
      <c r="BE1130" s="2">
        <v>1425</v>
      </c>
      <c r="BF1130" s="2">
        <v>1425</v>
      </c>
      <c r="BG1130" s="2">
        <v>1425</v>
      </c>
      <c r="BH1130" s="2">
        <v>1425</v>
      </c>
      <c r="BI1130" s="2">
        <v>1425</v>
      </c>
      <c r="BJ1130" s="2">
        <v>1425</v>
      </c>
      <c r="BK1130" s="2">
        <v>1425</v>
      </c>
      <c r="BL1130" s="2">
        <v>1425</v>
      </c>
      <c r="BM1130" s="2">
        <v>1500</v>
      </c>
      <c r="BN1130" s="2">
        <v>1500</v>
      </c>
      <c r="BO1130" s="2">
        <v>1500</v>
      </c>
      <c r="BP1130" s="2">
        <v>1500</v>
      </c>
      <c r="BQ1130" s="2">
        <v>1500</v>
      </c>
      <c r="BR1130" s="2">
        <v>1500</v>
      </c>
      <c r="BS1130" s="2">
        <v>1500</v>
      </c>
      <c r="BT1130" s="2">
        <v>1500</v>
      </c>
      <c r="BU1130" s="2">
        <v>1500</v>
      </c>
      <c r="BV1130" s="2">
        <v>1500</v>
      </c>
      <c r="BW1130" s="2">
        <v>1500</v>
      </c>
      <c r="BX1130" s="2">
        <v>1500</v>
      </c>
      <c r="BY1130" s="2">
        <v>1500</v>
      </c>
      <c r="BZ1130" s="2">
        <v>1500</v>
      </c>
      <c r="CA1130" s="2">
        <v>1625</v>
      </c>
      <c r="CB1130" s="2">
        <v>1625</v>
      </c>
      <c r="CC1130" s="2">
        <v>1625</v>
      </c>
      <c r="CD1130" s="2">
        <v>1625</v>
      </c>
      <c r="CE1130" s="2">
        <v>1625</v>
      </c>
      <c r="CF1130" s="2">
        <v>1625</v>
      </c>
      <c r="CG1130" s="2">
        <v>1625</v>
      </c>
    </row>
    <row r="1131" spans="14:85" x14ac:dyDescent="0.2">
      <c r="N1131" s="2">
        <v>280</v>
      </c>
      <c r="O1131" s="2">
        <v>290</v>
      </c>
      <c r="P1131" s="2">
        <v>290</v>
      </c>
      <c r="Q1131" s="2">
        <v>290</v>
      </c>
      <c r="R1131" s="2">
        <v>290</v>
      </c>
      <c r="S1131" s="2">
        <v>290</v>
      </c>
      <c r="T1131" s="2">
        <v>290</v>
      </c>
      <c r="U1131" s="2">
        <v>300</v>
      </c>
      <c r="V1131" s="2">
        <v>300</v>
      </c>
      <c r="W1131" s="2">
        <v>300</v>
      </c>
      <c r="X1131" s="2">
        <v>300</v>
      </c>
      <c r="Y1131" s="2">
        <v>300</v>
      </c>
      <c r="Z1131" s="2">
        <v>300</v>
      </c>
      <c r="AA1131" s="2">
        <v>300</v>
      </c>
      <c r="AB1131" s="2">
        <v>300</v>
      </c>
      <c r="AC1131" s="2">
        <v>300</v>
      </c>
      <c r="AD1131" s="2">
        <v>300</v>
      </c>
      <c r="AE1131" s="2">
        <v>300</v>
      </c>
      <c r="AF1131" s="2">
        <v>300</v>
      </c>
      <c r="AG1131" s="2">
        <v>300</v>
      </c>
      <c r="AH1131" s="2">
        <v>300</v>
      </c>
      <c r="AI1131" s="2">
        <v>300</v>
      </c>
      <c r="AJ1131" s="2">
        <v>300</v>
      </c>
      <c r="AK1131" s="2">
        <v>300</v>
      </c>
      <c r="AL1131" s="2">
        <v>300</v>
      </c>
      <c r="AM1131" s="2">
        <v>300</v>
      </c>
      <c r="AN1131" s="2">
        <v>300</v>
      </c>
      <c r="AO1131" s="2">
        <v>300</v>
      </c>
      <c r="AP1131" s="2">
        <v>300</v>
      </c>
      <c r="AQ1131" s="2">
        <v>300</v>
      </c>
      <c r="AR1131" s="2">
        <v>300</v>
      </c>
      <c r="AS1131" s="2">
        <v>300</v>
      </c>
      <c r="AT1131" s="2">
        <v>320</v>
      </c>
      <c r="AU1131" s="2">
        <v>320</v>
      </c>
      <c r="AV1131" s="2">
        <v>320</v>
      </c>
      <c r="AW1131" s="2">
        <v>325</v>
      </c>
      <c r="AX1131" s="2">
        <v>325</v>
      </c>
      <c r="AY1131" s="2">
        <v>325</v>
      </c>
      <c r="AZ1131" s="2">
        <v>325</v>
      </c>
      <c r="BA1131" s="2">
        <v>325</v>
      </c>
      <c r="BB1131" s="2">
        <v>325</v>
      </c>
      <c r="BC1131" s="2">
        <v>325</v>
      </c>
      <c r="BD1131" s="2">
        <v>325</v>
      </c>
      <c r="BE1131" s="2">
        <v>325</v>
      </c>
      <c r="BF1131" s="2">
        <v>340</v>
      </c>
      <c r="BG1131" s="2">
        <v>340</v>
      </c>
      <c r="BH1131" s="2">
        <v>340</v>
      </c>
      <c r="BI1131" s="2">
        <v>340</v>
      </c>
      <c r="BJ1131" s="2">
        <v>340</v>
      </c>
      <c r="BK1131" s="2">
        <v>340</v>
      </c>
      <c r="BL1131" s="2">
        <v>340</v>
      </c>
      <c r="BM1131" s="2">
        <v>340</v>
      </c>
      <c r="BN1131" s="2">
        <v>340</v>
      </c>
      <c r="BO1131" s="2">
        <v>340</v>
      </c>
      <c r="BP1131" s="2">
        <v>340</v>
      </c>
      <c r="BQ1131" s="2">
        <v>340</v>
      </c>
      <c r="BR1131" s="2">
        <v>340</v>
      </c>
      <c r="BS1131" s="2">
        <v>340</v>
      </c>
      <c r="BT1131" s="2">
        <v>340</v>
      </c>
      <c r="BU1131" s="2">
        <v>340</v>
      </c>
      <c r="BV1131" s="2">
        <v>350</v>
      </c>
      <c r="BW1131" s="2">
        <v>350</v>
      </c>
      <c r="BX1131" s="2">
        <v>350</v>
      </c>
      <c r="BY1131" s="2">
        <v>350</v>
      </c>
      <c r="BZ1131" s="2">
        <v>350</v>
      </c>
      <c r="CA1131" s="2">
        <v>350</v>
      </c>
      <c r="CB1131" s="2">
        <v>375</v>
      </c>
      <c r="CC1131" s="2">
        <v>375</v>
      </c>
      <c r="CD1131" s="2">
        <v>375</v>
      </c>
      <c r="CE1131" s="2">
        <v>434.52</v>
      </c>
      <c r="CF1131" s="2">
        <v>434.52</v>
      </c>
      <c r="CG1131" s="2">
        <v>434.52</v>
      </c>
    </row>
    <row r="1132" spans="14:85" x14ac:dyDescent="0.2">
      <c r="N1132" s="2">
        <v>285</v>
      </c>
      <c r="O1132" s="2">
        <v>300</v>
      </c>
      <c r="P1132" s="2">
        <v>300</v>
      </c>
      <c r="Q1132" s="2">
        <v>300</v>
      </c>
      <c r="R1132" s="2">
        <v>300</v>
      </c>
      <c r="S1132" s="2">
        <v>300</v>
      </c>
      <c r="T1132" s="2">
        <v>300</v>
      </c>
      <c r="U1132" s="2">
        <v>300</v>
      </c>
      <c r="V1132" s="2">
        <v>300</v>
      </c>
      <c r="W1132" s="2">
        <v>300</v>
      </c>
      <c r="X1132" s="2">
        <v>305</v>
      </c>
      <c r="Y1132" s="2">
        <v>305</v>
      </c>
      <c r="Z1132" s="2">
        <v>305</v>
      </c>
      <c r="AA1132" s="2">
        <v>316.07</v>
      </c>
      <c r="AB1132" s="2">
        <v>316.07</v>
      </c>
      <c r="AC1132" s="2">
        <v>316.07</v>
      </c>
      <c r="AD1132" s="2">
        <v>316.07</v>
      </c>
      <c r="AE1132" s="2">
        <v>316.07</v>
      </c>
      <c r="AF1132" s="2">
        <v>316.07</v>
      </c>
      <c r="AG1132" s="2">
        <v>319.07</v>
      </c>
      <c r="AH1132" s="2">
        <v>319.07</v>
      </c>
      <c r="AI1132" s="2">
        <v>319.07</v>
      </c>
      <c r="AJ1132" s="2">
        <v>319.54000000000002</v>
      </c>
      <c r="AK1132" s="2">
        <v>320</v>
      </c>
      <c r="AL1132" s="2">
        <v>320</v>
      </c>
      <c r="AM1132" s="2">
        <v>320</v>
      </c>
      <c r="AN1132" s="2">
        <v>320</v>
      </c>
      <c r="AO1132" s="2">
        <v>320</v>
      </c>
      <c r="AP1132" s="2">
        <v>320</v>
      </c>
      <c r="AQ1132" s="2">
        <v>320</v>
      </c>
      <c r="AR1132" s="2">
        <v>320</v>
      </c>
      <c r="AS1132" s="2">
        <v>320</v>
      </c>
      <c r="AT1132" s="2">
        <v>325</v>
      </c>
      <c r="AU1132" s="2">
        <v>325</v>
      </c>
      <c r="AV1132" s="2">
        <v>325</v>
      </c>
      <c r="AW1132" s="2">
        <v>325</v>
      </c>
      <c r="AX1132" s="2">
        <v>325</v>
      </c>
      <c r="AY1132" s="2">
        <v>325</v>
      </c>
      <c r="AZ1132" s="2">
        <v>325</v>
      </c>
      <c r="BA1132" s="2">
        <v>325</v>
      </c>
      <c r="BB1132" s="2">
        <v>325</v>
      </c>
      <c r="BC1132" s="2">
        <v>325</v>
      </c>
      <c r="BD1132" s="2">
        <v>325</v>
      </c>
      <c r="BE1132" s="2">
        <v>325</v>
      </c>
      <c r="BF1132" s="2">
        <v>325</v>
      </c>
      <c r="BG1132" s="2">
        <v>325</v>
      </c>
      <c r="BH1132" s="2">
        <v>325</v>
      </c>
      <c r="BI1132" s="2">
        <v>325</v>
      </c>
      <c r="BJ1132" s="2">
        <v>325</v>
      </c>
      <c r="BK1132" s="2">
        <v>325</v>
      </c>
      <c r="BL1132" s="2">
        <v>325</v>
      </c>
      <c r="BM1132" s="2">
        <v>345</v>
      </c>
      <c r="BN1132" s="2">
        <v>345</v>
      </c>
      <c r="BO1132" s="2">
        <v>345</v>
      </c>
      <c r="BP1132" s="2">
        <v>375</v>
      </c>
      <c r="BQ1132" s="2">
        <v>375</v>
      </c>
      <c r="BR1132" s="2">
        <v>375</v>
      </c>
      <c r="BS1132" s="2">
        <v>400</v>
      </c>
      <c r="BT1132" s="2">
        <v>400</v>
      </c>
      <c r="BU1132" s="2">
        <v>400</v>
      </c>
      <c r="BV1132" s="2">
        <v>400</v>
      </c>
      <c r="BW1132" s="2">
        <v>400</v>
      </c>
      <c r="BX1132" s="2">
        <v>400</v>
      </c>
      <c r="BY1132" s="2">
        <v>425</v>
      </c>
      <c r="BZ1132" s="2">
        <v>425</v>
      </c>
      <c r="CA1132" s="2">
        <v>425</v>
      </c>
      <c r="CB1132" s="2">
        <v>446.42</v>
      </c>
      <c r="CC1132" s="2">
        <v>446.42</v>
      </c>
      <c r="CD1132" s="2">
        <v>446.42</v>
      </c>
      <c r="CE1132" s="2">
        <v>446.42</v>
      </c>
      <c r="CF1132" s="2">
        <v>446.42</v>
      </c>
      <c r="CG1132" s="2">
        <v>446.42</v>
      </c>
    </row>
    <row r="1133" spans="14:85" x14ac:dyDescent="0.2">
      <c r="N1133" s="2">
        <v>425</v>
      </c>
      <c r="O1133" s="2">
        <v>425</v>
      </c>
      <c r="P1133" s="2">
        <v>425</v>
      </c>
      <c r="Q1133" s="2">
        <v>425</v>
      </c>
      <c r="R1133" s="2">
        <v>425</v>
      </c>
      <c r="S1133" s="2">
        <v>425</v>
      </c>
      <c r="T1133" s="2">
        <v>425</v>
      </c>
      <c r="U1133" s="2">
        <v>425</v>
      </c>
      <c r="V1133" s="2">
        <v>425</v>
      </c>
      <c r="W1133" s="2">
        <v>425</v>
      </c>
      <c r="X1133" s="2">
        <v>425</v>
      </c>
      <c r="Y1133" s="2">
        <v>425</v>
      </c>
      <c r="Z1133" s="2">
        <v>425</v>
      </c>
      <c r="AA1133" s="2">
        <v>425</v>
      </c>
      <c r="AB1133" s="2">
        <v>425</v>
      </c>
      <c r="AC1133" s="2">
        <v>425</v>
      </c>
      <c r="AD1133" s="2">
        <v>425</v>
      </c>
      <c r="AE1133" s="2">
        <v>425</v>
      </c>
      <c r="AF1133" s="2">
        <v>435</v>
      </c>
      <c r="AG1133" s="2">
        <v>435</v>
      </c>
      <c r="AH1133" s="2">
        <v>445</v>
      </c>
      <c r="AI1133" s="2">
        <v>450</v>
      </c>
      <c r="AJ1133" s="2">
        <v>450</v>
      </c>
      <c r="AK1133" s="2">
        <v>450</v>
      </c>
      <c r="AL1133" s="2">
        <v>450</v>
      </c>
      <c r="AM1133" s="2">
        <v>450</v>
      </c>
      <c r="AN1133" s="2">
        <v>450</v>
      </c>
      <c r="AO1133" s="2">
        <v>450</v>
      </c>
      <c r="AP1133" s="2">
        <v>450</v>
      </c>
      <c r="AQ1133" s="2">
        <v>450</v>
      </c>
      <c r="AR1133" s="2">
        <v>450</v>
      </c>
      <c r="AS1133" s="2">
        <v>450</v>
      </c>
      <c r="AT1133" s="2">
        <v>450</v>
      </c>
      <c r="AU1133" s="2">
        <v>450</v>
      </c>
      <c r="AV1133" s="2">
        <v>450</v>
      </c>
      <c r="AW1133" s="2">
        <v>450</v>
      </c>
      <c r="AX1133" s="2">
        <v>450</v>
      </c>
      <c r="AY1133" s="2">
        <v>450</v>
      </c>
      <c r="AZ1133" s="2">
        <v>450</v>
      </c>
      <c r="BA1133" s="2">
        <v>450</v>
      </c>
      <c r="BB1133" s="2">
        <v>455</v>
      </c>
      <c r="BC1133" s="2">
        <v>475</v>
      </c>
      <c r="BD1133" s="2">
        <v>475</v>
      </c>
      <c r="BE1133" s="2">
        <v>475</v>
      </c>
      <c r="BF1133" s="2">
        <v>475</v>
      </c>
      <c r="BG1133" s="2">
        <v>475</v>
      </c>
      <c r="BH1133" s="2">
        <v>480</v>
      </c>
      <c r="BI1133" s="2">
        <v>495</v>
      </c>
      <c r="BJ1133" s="2">
        <v>495</v>
      </c>
      <c r="BK1133" s="2">
        <v>495</v>
      </c>
      <c r="BL1133" s="2">
        <v>495</v>
      </c>
      <c r="BM1133" s="2">
        <v>500</v>
      </c>
      <c r="BN1133" s="2">
        <v>500</v>
      </c>
      <c r="BO1133" s="2">
        <v>500</v>
      </c>
      <c r="BP1133" s="2">
        <v>500</v>
      </c>
      <c r="BQ1133" s="2">
        <v>500</v>
      </c>
      <c r="BR1133" s="2">
        <v>525</v>
      </c>
      <c r="BS1133" s="2">
        <v>525</v>
      </c>
      <c r="BT1133" s="2">
        <v>525</v>
      </c>
      <c r="BU1133" s="2">
        <v>525</v>
      </c>
      <c r="BV1133" s="2">
        <v>550</v>
      </c>
      <c r="BW1133" s="2">
        <v>550</v>
      </c>
      <c r="BX1133" s="2">
        <v>550</v>
      </c>
      <c r="BY1133" s="2">
        <v>550</v>
      </c>
      <c r="BZ1133" s="2">
        <v>550</v>
      </c>
      <c r="CA1133" s="2">
        <v>575</v>
      </c>
      <c r="CB1133" s="2">
        <v>595</v>
      </c>
      <c r="CC1133" s="2">
        <v>595</v>
      </c>
      <c r="CD1133" s="2">
        <v>625</v>
      </c>
      <c r="CE1133" s="2">
        <v>650</v>
      </c>
      <c r="CF1133" s="2">
        <v>700</v>
      </c>
      <c r="CG1133" s="2">
        <v>820</v>
      </c>
    </row>
    <row r="1134" spans="14:85" x14ac:dyDescent="0.2">
      <c r="N1134" s="2">
        <v>525</v>
      </c>
      <c r="O1134" s="2">
        <v>525</v>
      </c>
      <c r="P1134" s="2">
        <v>525</v>
      </c>
      <c r="Q1134" s="2">
        <v>525</v>
      </c>
      <c r="R1134" s="2">
        <v>525</v>
      </c>
      <c r="S1134" s="2">
        <v>525</v>
      </c>
      <c r="T1134" s="2">
        <v>545</v>
      </c>
      <c r="U1134" s="2">
        <v>550</v>
      </c>
      <c r="V1134" s="2">
        <v>550</v>
      </c>
      <c r="W1134" s="2">
        <v>550</v>
      </c>
      <c r="X1134" s="2">
        <v>550</v>
      </c>
      <c r="Y1134" s="2">
        <v>550</v>
      </c>
      <c r="Z1134" s="2">
        <v>550</v>
      </c>
      <c r="AA1134" s="2">
        <v>550</v>
      </c>
      <c r="AB1134" s="2">
        <v>550</v>
      </c>
      <c r="AC1134" s="2">
        <v>550</v>
      </c>
      <c r="AD1134" s="2">
        <v>550</v>
      </c>
      <c r="AE1134" s="2">
        <v>550</v>
      </c>
      <c r="AF1134" s="2">
        <v>575</v>
      </c>
      <c r="AG1134" s="2">
        <v>575</v>
      </c>
      <c r="AH1134" s="2">
        <v>575</v>
      </c>
      <c r="AI1134" s="2">
        <v>575</v>
      </c>
      <c r="AJ1134" s="2">
        <v>575</v>
      </c>
      <c r="AK1134" s="2">
        <v>590</v>
      </c>
      <c r="AL1134" s="2">
        <v>595</v>
      </c>
      <c r="AM1134" s="2">
        <v>595</v>
      </c>
      <c r="AN1134" s="2">
        <v>595</v>
      </c>
      <c r="AO1134" s="2">
        <v>595</v>
      </c>
      <c r="AP1134" s="2">
        <v>595</v>
      </c>
      <c r="AQ1134" s="2">
        <v>595</v>
      </c>
      <c r="AR1134" s="2">
        <v>595</v>
      </c>
      <c r="AS1134" s="2">
        <v>600</v>
      </c>
      <c r="AT1134" s="2">
        <v>610</v>
      </c>
      <c r="AU1134" s="2">
        <v>615</v>
      </c>
      <c r="AV1134" s="2">
        <v>625</v>
      </c>
      <c r="AW1134" s="2">
        <v>625</v>
      </c>
      <c r="AX1134" s="2">
        <v>625</v>
      </c>
      <c r="AY1134" s="2">
        <v>625</v>
      </c>
      <c r="AZ1134" s="2">
        <v>625</v>
      </c>
      <c r="BA1134" s="2">
        <v>640</v>
      </c>
      <c r="BB1134" s="2">
        <v>650</v>
      </c>
      <c r="BC1134" s="2">
        <v>650</v>
      </c>
      <c r="BD1134" s="2">
        <v>650</v>
      </c>
      <c r="BE1134" s="2">
        <v>650</v>
      </c>
      <c r="BF1134" s="2">
        <v>650</v>
      </c>
      <c r="BG1134" s="2">
        <v>650</v>
      </c>
      <c r="BH1134" s="2">
        <v>660</v>
      </c>
      <c r="BI1134" s="2">
        <v>675</v>
      </c>
      <c r="BJ1134" s="2">
        <v>685</v>
      </c>
      <c r="BK1134" s="2">
        <v>695</v>
      </c>
      <c r="BL1134" s="2">
        <v>695</v>
      </c>
      <c r="BM1134" s="2">
        <v>695</v>
      </c>
      <c r="BN1134" s="2">
        <v>695</v>
      </c>
      <c r="BO1134" s="2">
        <v>700</v>
      </c>
      <c r="BP1134" s="2">
        <v>700</v>
      </c>
      <c r="BQ1134" s="2">
        <v>700</v>
      </c>
      <c r="BR1134" s="2">
        <v>725</v>
      </c>
      <c r="BS1134" s="2">
        <v>725</v>
      </c>
      <c r="BT1134" s="2">
        <v>750</v>
      </c>
      <c r="BU1134" s="2">
        <v>750</v>
      </c>
      <c r="BV1134" s="2">
        <v>750</v>
      </c>
      <c r="BW1134" s="2">
        <v>770</v>
      </c>
      <c r="BX1134" s="2">
        <v>795</v>
      </c>
      <c r="BY1134" s="2">
        <v>795</v>
      </c>
      <c r="BZ1134" s="2">
        <v>795</v>
      </c>
      <c r="CA1134" s="2">
        <v>800</v>
      </c>
      <c r="CB1134" s="2">
        <v>850</v>
      </c>
      <c r="CC1134" s="2">
        <v>895</v>
      </c>
      <c r="CD1134" s="2">
        <v>895</v>
      </c>
      <c r="CE1134" s="2">
        <v>900</v>
      </c>
      <c r="CF1134" s="2">
        <v>995</v>
      </c>
      <c r="CG1134" s="2">
        <v>1100</v>
      </c>
    </row>
    <row r="1135" spans="14:85" x14ac:dyDescent="0.2">
      <c r="N1135" s="2">
        <v>700</v>
      </c>
      <c r="O1135" s="2">
        <v>700</v>
      </c>
      <c r="P1135" s="2">
        <v>700</v>
      </c>
      <c r="Q1135" s="2">
        <v>700</v>
      </c>
      <c r="R1135" s="2">
        <v>700</v>
      </c>
      <c r="S1135" s="2">
        <v>725</v>
      </c>
      <c r="T1135" s="2">
        <v>725</v>
      </c>
      <c r="U1135" s="2">
        <v>725</v>
      </c>
      <c r="V1135" s="2">
        <v>750</v>
      </c>
      <c r="W1135" s="2">
        <v>750</v>
      </c>
      <c r="X1135" s="2">
        <v>750</v>
      </c>
      <c r="Y1135" s="2">
        <v>750</v>
      </c>
      <c r="Z1135" s="2">
        <v>770</v>
      </c>
      <c r="AA1135" s="2">
        <v>775</v>
      </c>
      <c r="AB1135" s="2">
        <v>775</v>
      </c>
      <c r="AC1135" s="2">
        <v>795</v>
      </c>
      <c r="AD1135" s="2">
        <v>795</v>
      </c>
      <c r="AE1135" s="2">
        <v>795</v>
      </c>
      <c r="AF1135" s="2">
        <v>795</v>
      </c>
      <c r="AG1135" s="2">
        <v>795</v>
      </c>
      <c r="AH1135" s="2">
        <v>795</v>
      </c>
      <c r="AI1135" s="2">
        <v>795</v>
      </c>
      <c r="AJ1135" s="2">
        <v>797.5</v>
      </c>
      <c r="AK1135" s="2">
        <v>800</v>
      </c>
      <c r="AL1135" s="2">
        <v>800</v>
      </c>
      <c r="AM1135" s="2">
        <v>800</v>
      </c>
      <c r="AN1135" s="2">
        <v>800</v>
      </c>
      <c r="AO1135" s="2">
        <v>800</v>
      </c>
      <c r="AP1135" s="2">
        <v>800</v>
      </c>
      <c r="AQ1135" s="2">
        <v>800</v>
      </c>
      <c r="AR1135" s="2">
        <v>825</v>
      </c>
      <c r="AS1135" s="2">
        <v>850</v>
      </c>
      <c r="AT1135" s="2">
        <v>850</v>
      </c>
      <c r="AU1135" s="2">
        <v>850</v>
      </c>
      <c r="AV1135" s="2">
        <v>850</v>
      </c>
      <c r="AW1135" s="2">
        <v>875</v>
      </c>
      <c r="AX1135" s="2">
        <v>875</v>
      </c>
      <c r="AY1135" s="2">
        <v>875</v>
      </c>
      <c r="AZ1135" s="2">
        <v>890</v>
      </c>
      <c r="BA1135" s="2">
        <v>895</v>
      </c>
      <c r="BB1135" s="2">
        <v>895</v>
      </c>
      <c r="BC1135" s="2">
        <v>895</v>
      </c>
      <c r="BD1135" s="2">
        <v>900</v>
      </c>
      <c r="BE1135" s="2">
        <v>900</v>
      </c>
      <c r="BF1135" s="2">
        <v>900</v>
      </c>
      <c r="BG1135" s="2">
        <v>900</v>
      </c>
      <c r="BH1135" s="2">
        <v>900</v>
      </c>
      <c r="BI1135" s="2">
        <v>900</v>
      </c>
      <c r="BJ1135" s="2">
        <v>900</v>
      </c>
      <c r="BK1135" s="2">
        <v>925</v>
      </c>
      <c r="BL1135" s="2">
        <v>950</v>
      </c>
      <c r="BM1135" s="2">
        <v>950</v>
      </c>
      <c r="BN1135" s="2">
        <v>950</v>
      </c>
      <c r="BO1135" s="2">
        <v>950</v>
      </c>
      <c r="BP1135" s="2">
        <v>950</v>
      </c>
      <c r="BQ1135" s="2">
        <v>950</v>
      </c>
      <c r="BR1135" s="2">
        <v>975</v>
      </c>
      <c r="BS1135" s="2">
        <v>995</v>
      </c>
      <c r="BT1135" s="2">
        <v>995</v>
      </c>
      <c r="BU1135" s="2">
        <v>995</v>
      </c>
      <c r="BV1135" s="2">
        <v>1050</v>
      </c>
      <c r="BW1135" s="2">
        <v>1050</v>
      </c>
      <c r="BX1135" s="2">
        <v>1100</v>
      </c>
      <c r="BY1135" s="2">
        <v>1100</v>
      </c>
      <c r="BZ1135" s="2">
        <v>1100</v>
      </c>
      <c r="CA1135" s="2">
        <v>1150</v>
      </c>
      <c r="CB1135" s="2">
        <v>1150</v>
      </c>
      <c r="CC1135" s="2">
        <v>1150</v>
      </c>
      <c r="CD1135" s="2">
        <v>1200</v>
      </c>
      <c r="CE1135" s="2">
        <v>1250</v>
      </c>
      <c r="CF1135" s="2">
        <v>1495</v>
      </c>
      <c r="CG1135" s="2">
        <v>1500</v>
      </c>
    </row>
    <row r="1136" spans="14:85" x14ac:dyDescent="0.2">
      <c r="N1136" s="2">
        <v>995</v>
      </c>
      <c r="O1136" s="2">
        <v>1000</v>
      </c>
      <c r="P1136" s="2">
        <v>1000</v>
      </c>
      <c r="Q1136" s="2">
        <v>1095</v>
      </c>
      <c r="R1136" s="2">
        <v>1095</v>
      </c>
      <c r="S1136" s="2">
        <v>1100</v>
      </c>
      <c r="T1136" s="2">
        <v>1100</v>
      </c>
      <c r="U1136" s="2">
        <v>1100</v>
      </c>
      <c r="V1136" s="2">
        <v>1100</v>
      </c>
      <c r="W1136" s="2">
        <v>1100</v>
      </c>
      <c r="X1136" s="2">
        <v>1100</v>
      </c>
      <c r="Y1136" s="2">
        <v>1100</v>
      </c>
      <c r="Z1136" s="2">
        <v>1195</v>
      </c>
      <c r="AA1136" s="2">
        <v>1195</v>
      </c>
      <c r="AB1136" s="2">
        <v>1200</v>
      </c>
      <c r="AC1136" s="2">
        <v>1200</v>
      </c>
      <c r="AD1136" s="2">
        <v>1200</v>
      </c>
      <c r="AE1136" s="2">
        <v>1200</v>
      </c>
      <c r="AF1136" s="2">
        <v>1200</v>
      </c>
      <c r="AG1136" s="2">
        <v>1200</v>
      </c>
      <c r="AH1136" s="2">
        <v>1200</v>
      </c>
      <c r="AI1136" s="2">
        <v>1200</v>
      </c>
      <c r="AJ1136" s="2">
        <v>1200</v>
      </c>
      <c r="AK1136" s="2">
        <v>1200</v>
      </c>
      <c r="AL1136" s="2">
        <v>1200</v>
      </c>
      <c r="AM1136" s="2">
        <v>1250</v>
      </c>
      <c r="AN1136" s="2">
        <v>1250</v>
      </c>
      <c r="AO1136" s="2">
        <v>1250</v>
      </c>
      <c r="AP1136" s="2">
        <v>1250</v>
      </c>
      <c r="AQ1136" s="2">
        <v>1300</v>
      </c>
      <c r="AR1136" s="2">
        <v>1300</v>
      </c>
      <c r="AS1136" s="2">
        <v>1300</v>
      </c>
      <c r="AT1136" s="2">
        <v>1300</v>
      </c>
      <c r="AU1136" s="2">
        <v>1350</v>
      </c>
      <c r="AV1136" s="2">
        <v>1350</v>
      </c>
      <c r="AW1136" s="2">
        <v>1350</v>
      </c>
      <c r="AX1136" s="2">
        <v>1400</v>
      </c>
      <c r="AY1136" s="2">
        <v>1400</v>
      </c>
      <c r="AZ1136" s="2">
        <v>1400</v>
      </c>
      <c r="BA1136" s="2">
        <v>1400</v>
      </c>
      <c r="BB1136" s="2">
        <v>1495</v>
      </c>
      <c r="BC1136" s="2">
        <v>1495</v>
      </c>
      <c r="BD1136" s="2">
        <v>1500</v>
      </c>
      <c r="BE1136" s="2">
        <v>1500</v>
      </c>
      <c r="BF1136" s="2">
        <v>1500</v>
      </c>
      <c r="BG1136" s="2">
        <v>1500</v>
      </c>
      <c r="BH1136" s="2">
        <v>1500</v>
      </c>
      <c r="BI1136" s="2">
        <v>1500</v>
      </c>
      <c r="BJ1136" s="2">
        <v>1500</v>
      </c>
      <c r="BK1136" s="2">
        <v>1500</v>
      </c>
      <c r="BL1136" s="2">
        <v>1500</v>
      </c>
      <c r="BM1136" s="2">
        <v>1500</v>
      </c>
      <c r="BN1136" s="2">
        <v>1500</v>
      </c>
      <c r="BO1136" s="2">
        <v>1500</v>
      </c>
      <c r="BP1136" s="2">
        <v>1500</v>
      </c>
      <c r="BQ1136" s="2">
        <v>1550</v>
      </c>
      <c r="BR1136" s="2">
        <v>1550</v>
      </c>
      <c r="BS1136" s="2">
        <v>1600</v>
      </c>
      <c r="BT1136" s="2">
        <v>1600</v>
      </c>
      <c r="BU1136" s="2">
        <v>1650</v>
      </c>
      <c r="BV1136" s="2">
        <v>1650</v>
      </c>
      <c r="BW1136" s="2">
        <v>1650</v>
      </c>
      <c r="BX1136" s="2">
        <v>1700</v>
      </c>
      <c r="BY1136" s="2">
        <v>1700</v>
      </c>
      <c r="BZ1136" s="2">
        <v>1800</v>
      </c>
      <c r="CA1136" s="2">
        <v>1800</v>
      </c>
      <c r="CB1136" s="2">
        <v>1950</v>
      </c>
      <c r="CC1136" s="2">
        <v>1950</v>
      </c>
      <c r="CD1136" s="2">
        <v>2200</v>
      </c>
      <c r="CE1136" s="2">
        <v>2200</v>
      </c>
      <c r="CF1136" s="2">
        <v>2250</v>
      </c>
      <c r="CG1136" s="2">
        <v>2250</v>
      </c>
    </row>
    <row r="1137" spans="14:85" x14ac:dyDescent="0.2">
      <c r="N1137" s="2">
        <v>1600</v>
      </c>
      <c r="O1137" s="2">
        <v>1600</v>
      </c>
      <c r="P1137" s="2">
        <v>1600</v>
      </c>
      <c r="Q1137" s="2">
        <v>1600</v>
      </c>
      <c r="R1137" s="2">
        <v>1600</v>
      </c>
      <c r="S1137" s="2">
        <v>1600</v>
      </c>
      <c r="T1137" s="2">
        <v>1600</v>
      </c>
      <c r="U1137" s="2">
        <v>1600</v>
      </c>
      <c r="V1137" s="2">
        <v>1600</v>
      </c>
      <c r="W1137" s="2">
        <v>1600</v>
      </c>
      <c r="X1137" s="2">
        <v>1600</v>
      </c>
      <c r="Y1137" s="2">
        <v>1600</v>
      </c>
      <c r="Z1137" s="2">
        <v>1600</v>
      </c>
      <c r="AA1137" s="2">
        <v>1600</v>
      </c>
      <c r="AB1137" s="2">
        <v>1600</v>
      </c>
      <c r="AC1137" s="2">
        <v>1600</v>
      </c>
      <c r="AD1137" s="2">
        <v>1600</v>
      </c>
      <c r="AE1137" s="2">
        <v>1600</v>
      </c>
      <c r="AF1137" s="2">
        <v>1600</v>
      </c>
      <c r="AG1137" s="2">
        <v>1600</v>
      </c>
      <c r="AH1137" s="2">
        <v>1600</v>
      </c>
      <c r="AI1137" s="2">
        <v>1600</v>
      </c>
      <c r="AJ1137" s="2">
        <v>1697.5</v>
      </c>
      <c r="AK1137" s="2">
        <v>1795</v>
      </c>
      <c r="AL1137" s="2">
        <v>1795</v>
      </c>
      <c r="AM1137" s="2">
        <v>1795</v>
      </c>
      <c r="AN1137" s="2">
        <v>1795</v>
      </c>
      <c r="AO1137" s="2">
        <v>1795</v>
      </c>
      <c r="AP1137" s="2">
        <v>1795</v>
      </c>
      <c r="AQ1137" s="2">
        <v>1795</v>
      </c>
      <c r="AR1137" s="2">
        <v>1795</v>
      </c>
      <c r="AS1137" s="2">
        <v>1795</v>
      </c>
      <c r="AT1137" s="2">
        <v>1795</v>
      </c>
      <c r="AU1137" s="2">
        <v>1795</v>
      </c>
      <c r="AV1137" s="2">
        <v>1795</v>
      </c>
      <c r="AW1137" s="2">
        <v>1795</v>
      </c>
      <c r="AX1137" s="2">
        <v>1795</v>
      </c>
      <c r="AY1137" s="2">
        <v>1795</v>
      </c>
      <c r="AZ1137" s="2">
        <v>1795</v>
      </c>
      <c r="BA1137" s="2">
        <v>1950</v>
      </c>
      <c r="BB1137" s="2">
        <v>1950</v>
      </c>
      <c r="BC1137" s="2">
        <v>1950</v>
      </c>
      <c r="BD1137" s="2">
        <v>1950</v>
      </c>
      <c r="BE1137" s="2">
        <v>1950</v>
      </c>
      <c r="BF1137" s="2">
        <v>1950</v>
      </c>
      <c r="BG1137" s="2">
        <v>1950</v>
      </c>
      <c r="BH1137" s="2">
        <v>1950</v>
      </c>
      <c r="BI1137" s="2">
        <v>1950</v>
      </c>
      <c r="BJ1137" s="2">
        <v>1950</v>
      </c>
      <c r="BK1137" s="2">
        <v>1950</v>
      </c>
      <c r="BL1137" s="2">
        <v>1950</v>
      </c>
      <c r="BM1137" s="2">
        <v>1950</v>
      </c>
      <c r="BN1137" s="2">
        <v>1950</v>
      </c>
      <c r="BO1137" s="2">
        <v>1950</v>
      </c>
      <c r="BP1137" s="2">
        <v>1950</v>
      </c>
      <c r="BQ1137" s="2">
        <v>1950</v>
      </c>
      <c r="BR1137" s="2">
        <v>1950</v>
      </c>
      <c r="BS1137" s="2">
        <v>1950</v>
      </c>
      <c r="BT1137" s="2">
        <v>1950</v>
      </c>
      <c r="BU1137" s="2">
        <v>1950</v>
      </c>
      <c r="BV1137" s="2">
        <v>1950</v>
      </c>
      <c r="BW1137" s="2">
        <v>1950</v>
      </c>
      <c r="BX1137" s="2">
        <v>1950</v>
      </c>
      <c r="BY1137" s="2">
        <v>1950</v>
      </c>
      <c r="BZ1137" s="2">
        <v>1950</v>
      </c>
      <c r="CA1137" s="2">
        <v>1950</v>
      </c>
      <c r="CB1137" s="2">
        <v>1950</v>
      </c>
      <c r="CC1137" s="2">
        <v>1950</v>
      </c>
      <c r="CD1137" s="2">
        <v>1950</v>
      </c>
      <c r="CE1137" s="2">
        <v>1950</v>
      </c>
      <c r="CF1137" s="2">
        <v>1950</v>
      </c>
      <c r="CG1137" s="2">
        <v>1950</v>
      </c>
    </row>
    <row r="1138" spans="14:85" x14ac:dyDescent="0.2">
      <c r="N1138" s="2">
        <v>425</v>
      </c>
      <c r="O1138" s="2">
        <v>425</v>
      </c>
      <c r="P1138" s="2">
        <v>425</v>
      </c>
      <c r="Q1138" s="2">
        <v>425</v>
      </c>
      <c r="R1138" s="2">
        <v>425</v>
      </c>
      <c r="S1138" s="2">
        <v>425</v>
      </c>
      <c r="T1138" s="2">
        <v>425</v>
      </c>
      <c r="U1138" s="2">
        <v>425</v>
      </c>
      <c r="V1138" s="2">
        <v>425</v>
      </c>
      <c r="W1138" s="2">
        <v>425</v>
      </c>
      <c r="X1138" s="2">
        <v>425</v>
      </c>
      <c r="Y1138" s="2">
        <v>425</v>
      </c>
      <c r="Z1138" s="2">
        <v>425</v>
      </c>
      <c r="AA1138" s="2">
        <v>425</v>
      </c>
      <c r="AB1138" s="2">
        <v>425</v>
      </c>
      <c r="AC1138" s="2">
        <v>425</v>
      </c>
      <c r="AD1138" s="2">
        <v>425</v>
      </c>
      <c r="AE1138" s="2">
        <v>425</v>
      </c>
      <c r="AF1138" s="2">
        <v>425</v>
      </c>
      <c r="AG1138" s="2">
        <v>425</v>
      </c>
      <c r="AH1138" s="2">
        <v>425</v>
      </c>
      <c r="AI1138" s="2">
        <v>425</v>
      </c>
      <c r="AJ1138" s="2">
        <v>512.5</v>
      </c>
      <c r="AK1138" s="2">
        <v>600</v>
      </c>
      <c r="AL1138" s="2">
        <v>600</v>
      </c>
      <c r="AM1138" s="2">
        <v>600</v>
      </c>
      <c r="AN1138" s="2">
        <v>600</v>
      </c>
      <c r="AO1138" s="2">
        <v>600</v>
      </c>
      <c r="AP1138" s="2">
        <v>600</v>
      </c>
      <c r="AQ1138" s="2">
        <v>600</v>
      </c>
      <c r="AR1138" s="2">
        <v>600</v>
      </c>
      <c r="AS1138" s="2">
        <v>600</v>
      </c>
      <c r="AT1138" s="2">
        <v>600</v>
      </c>
      <c r="AU1138" s="2">
        <v>600</v>
      </c>
      <c r="AV1138" s="2">
        <v>600</v>
      </c>
      <c r="AW1138" s="2">
        <v>600</v>
      </c>
      <c r="AX1138" s="2">
        <v>600</v>
      </c>
      <c r="AY1138" s="2">
        <v>600</v>
      </c>
      <c r="AZ1138" s="2">
        <v>600</v>
      </c>
      <c r="BA1138" s="2">
        <v>600</v>
      </c>
      <c r="BB1138" s="2">
        <v>600</v>
      </c>
      <c r="BC1138" s="2">
        <v>600</v>
      </c>
      <c r="BD1138" s="2">
        <v>600</v>
      </c>
      <c r="BE1138" s="2">
        <v>600</v>
      </c>
      <c r="BF1138" s="2">
        <v>600</v>
      </c>
      <c r="BG1138" s="2">
        <v>600</v>
      </c>
      <c r="BH1138" s="2">
        <v>600</v>
      </c>
      <c r="BI1138" s="2">
        <v>600</v>
      </c>
      <c r="BJ1138" s="2">
        <v>600</v>
      </c>
      <c r="BK1138" s="2">
        <v>600</v>
      </c>
      <c r="BL1138" s="2">
        <v>600</v>
      </c>
      <c r="BM1138" s="2">
        <v>600</v>
      </c>
      <c r="BN1138" s="2">
        <v>600</v>
      </c>
      <c r="BO1138" s="2">
        <v>600</v>
      </c>
      <c r="BP1138" s="2">
        <v>600</v>
      </c>
      <c r="BQ1138" s="2">
        <v>600</v>
      </c>
      <c r="BR1138" s="2">
        <v>600</v>
      </c>
      <c r="BS1138" s="2">
        <v>600</v>
      </c>
      <c r="BT1138" s="2">
        <v>600</v>
      </c>
      <c r="BU1138" s="2">
        <v>600</v>
      </c>
      <c r="BV1138" s="2">
        <v>600</v>
      </c>
      <c r="BW1138" s="2">
        <v>600</v>
      </c>
      <c r="BX1138" s="2">
        <v>600</v>
      </c>
      <c r="BY1138" s="2">
        <v>600</v>
      </c>
      <c r="BZ1138" s="2">
        <v>600</v>
      </c>
      <c r="CA1138" s="2">
        <v>600</v>
      </c>
      <c r="CB1138" s="2">
        <v>600</v>
      </c>
      <c r="CC1138" s="2">
        <v>600</v>
      </c>
      <c r="CD1138" s="2">
        <v>600</v>
      </c>
      <c r="CE1138" s="2">
        <v>600</v>
      </c>
      <c r="CF1138" s="2">
        <v>600</v>
      </c>
      <c r="CG1138" s="2">
        <v>600</v>
      </c>
    </row>
    <row r="1139" spans="14:85" x14ac:dyDescent="0.2">
      <c r="N1139" s="2">
        <v>275</v>
      </c>
      <c r="O1139" s="2">
        <v>275</v>
      </c>
      <c r="P1139" s="2">
        <v>275</v>
      </c>
      <c r="Q1139" s="2">
        <v>280.62</v>
      </c>
      <c r="R1139" s="2">
        <v>282.44</v>
      </c>
      <c r="S1139" s="2">
        <v>285</v>
      </c>
      <c r="T1139" s="2">
        <v>285</v>
      </c>
      <c r="U1139" s="2">
        <v>294.33999999999997</v>
      </c>
      <c r="V1139" s="2">
        <v>297.61</v>
      </c>
      <c r="W1139" s="2">
        <v>300</v>
      </c>
      <c r="X1139" s="2">
        <v>300</v>
      </c>
      <c r="Y1139" s="2">
        <v>300</v>
      </c>
      <c r="Z1139" s="2">
        <v>305</v>
      </c>
      <c r="AA1139" s="2">
        <v>305</v>
      </c>
      <c r="AB1139" s="2">
        <v>305</v>
      </c>
      <c r="AC1139" s="2">
        <v>305</v>
      </c>
      <c r="AD1139" s="2">
        <v>305</v>
      </c>
      <c r="AE1139" s="2">
        <v>305</v>
      </c>
      <c r="AF1139" s="2">
        <v>305</v>
      </c>
      <c r="AG1139" s="2">
        <v>315</v>
      </c>
      <c r="AH1139" s="2">
        <v>316.07</v>
      </c>
      <c r="AI1139" s="2">
        <v>316.07</v>
      </c>
      <c r="AJ1139" s="2">
        <v>316.07</v>
      </c>
      <c r="AK1139" s="2">
        <v>316.07</v>
      </c>
      <c r="AL1139" s="2">
        <v>316.07</v>
      </c>
      <c r="AM1139" s="2">
        <v>316.07</v>
      </c>
      <c r="AN1139" s="2">
        <v>316.07</v>
      </c>
      <c r="AO1139" s="2">
        <v>316.07</v>
      </c>
      <c r="AP1139" s="2">
        <v>316.07</v>
      </c>
      <c r="AQ1139" s="2">
        <v>316.07</v>
      </c>
      <c r="AR1139" s="2">
        <v>316.07</v>
      </c>
      <c r="AS1139" s="2">
        <v>316.07</v>
      </c>
      <c r="AT1139" s="2">
        <v>319.33999999999997</v>
      </c>
      <c r="AU1139" s="2">
        <v>325</v>
      </c>
      <c r="AV1139" s="2">
        <v>325</v>
      </c>
      <c r="AW1139" s="2">
        <v>325</v>
      </c>
      <c r="AX1139" s="2">
        <v>325</v>
      </c>
      <c r="AY1139" s="2">
        <v>325</v>
      </c>
      <c r="AZ1139" s="2">
        <v>325</v>
      </c>
      <c r="BA1139" s="2">
        <v>325.89</v>
      </c>
      <c r="BB1139" s="2">
        <v>333</v>
      </c>
      <c r="BC1139" s="2">
        <v>334.52</v>
      </c>
      <c r="BD1139" s="2">
        <v>337.79</v>
      </c>
      <c r="BE1139" s="2">
        <v>345</v>
      </c>
      <c r="BF1139" s="2">
        <v>350</v>
      </c>
      <c r="BG1139" s="2">
        <v>350</v>
      </c>
      <c r="BH1139" s="2">
        <v>350</v>
      </c>
      <c r="BI1139" s="2">
        <v>355</v>
      </c>
      <c r="BJ1139" s="2">
        <v>359.52</v>
      </c>
      <c r="BK1139" s="2">
        <v>359.52</v>
      </c>
      <c r="BL1139" s="2">
        <v>359.52</v>
      </c>
      <c r="BM1139" s="2">
        <v>359.52</v>
      </c>
      <c r="BN1139" s="2">
        <v>359.52</v>
      </c>
      <c r="BO1139" s="2">
        <v>359.52</v>
      </c>
      <c r="BP1139" s="2">
        <v>359.52</v>
      </c>
      <c r="BQ1139" s="2">
        <v>359.52</v>
      </c>
      <c r="BR1139" s="2">
        <v>359.52</v>
      </c>
      <c r="BS1139" s="2">
        <v>367.52</v>
      </c>
      <c r="BT1139" s="2">
        <v>367.52</v>
      </c>
      <c r="BU1139" s="2">
        <v>375</v>
      </c>
      <c r="BV1139" s="2">
        <v>379.52</v>
      </c>
      <c r="BW1139" s="2">
        <v>405</v>
      </c>
      <c r="BX1139" s="2">
        <v>410.98</v>
      </c>
      <c r="BY1139" s="2">
        <v>410.98</v>
      </c>
      <c r="BZ1139" s="2">
        <v>425</v>
      </c>
      <c r="CA1139" s="2">
        <v>425</v>
      </c>
      <c r="CB1139" s="2">
        <v>425</v>
      </c>
      <c r="CC1139" s="2">
        <v>468.15</v>
      </c>
      <c r="CD1139" s="2">
        <v>475</v>
      </c>
      <c r="CE1139" s="2">
        <v>475</v>
      </c>
      <c r="CF1139" s="2">
        <v>490</v>
      </c>
      <c r="CG1139" s="2">
        <v>533.33000000000004</v>
      </c>
    </row>
    <row r="1140" spans="14:85" x14ac:dyDescent="0.2">
      <c r="N1140" s="2">
        <v>350</v>
      </c>
      <c r="O1140" s="2">
        <v>350</v>
      </c>
      <c r="P1140" s="2">
        <v>360</v>
      </c>
      <c r="Q1140" s="2">
        <v>360</v>
      </c>
      <c r="R1140" s="2">
        <v>360</v>
      </c>
      <c r="S1140" s="2">
        <v>360</v>
      </c>
      <c r="T1140" s="2">
        <v>360</v>
      </c>
      <c r="U1140" s="2">
        <v>360</v>
      </c>
      <c r="V1140" s="2">
        <v>361.74</v>
      </c>
      <c r="W1140" s="2">
        <v>365</v>
      </c>
      <c r="X1140" s="2">
        <v>370</v>
      </c>
      <c r="Y1140" s="2">
        <v>370</v>
      </c>
      <c r="Z1140" s="2">
        <v>370</v>
      </c>
      <c r="AA1140" s="2">
        <v>375</v>
      </c>
      <c r="AB1140" s="2">
        <v>375</v>
      </c>
      <c r="AC1140" s="2">
        <v>375</v>
      </c>
      <c r="AD1140" s="2">
        <v>375</v>
      </c>
      <c r="AE1140" s="2">
        <v>380</v>
      </c>
      <c r="AF1140" s="2">
        <v>380</v>
      </c>
      <c r="AG1140" s="2">
        <v>385</v>
      </c>
      <c r="AH1140" s="2">
        <v>385</v>
      </c>
      <c r="AI1140" s="2">
        <v>390</v>
      </c>
      <c r="AJ1140" s="2">
        <v>395</v>
      </c>
      <c r="AK1140" s="2">
        <v>395</v>
      </c>
      <c r="AL1140" s="2">
        <v>395</v>
      </c>
      <c r="AM1140" s="2">
        <v>395</v>
      </c>
      <c r="AN1140" s="2">
        <v>395</v>
      </c>
      <c r="AO1140" s="2">
        <v>395</v>
      </c>
      <c r="AP1140" s="2">
        <v>395</v>
      </c>
      <c r="AQ1140" s="2">
        <v>395</v>
      </c>
      <c r="AR1140" s="2">
        <v>395</v>
      </c>
      <c r="AS1140" s="2">
        <v>400</v>
      </c>
      <c r="AT1140" s="2">
        <v>400</v>
      </c>
      <c r="AU1140" s="2">
        <v>400</v>
      </c>
      <c r="AV1140" s="2">
        <v>400</v>
      </c>
      <c r="AW1140" s="2">
        <v>400</v>
      </c>
      <c r="AX1140" s="2">
        <v>400</v>
      </c>
      <c r="AY1140" s="2">
        <v>400</v>
      </c>
      <c r="AZ1140" s="2">
        <v>400</v>
      </c>
      <c r="BA1140" s="2">
        <v>400</v>
      </c>
      <c r="BB1140" s="2">
        <v>400</v>
      </c>
      <c r="BC1140" s="2">
        <v>410</v>
      </c>
      <c r="BD1140" s="2">
        <v>420</v>
      </c>
      <c r="BE1140" s="2">
        <v>420</v>
      </c>
      <c r="BF1140" s="2">
        <v>420</v>
      </c>
      <c r="BG1140" s="2">
        <v>425</v>
      </c>
      <c r="BH1140" s="2">
        <v>425</v>
      </c>
      <c r="BI1140" s="2">
        <v>425</v>
      </c>
      <c r="BJ1140" s="2">
        <v>425</v>
      </c>
      <c r="BK1140" s="2">
        <v>425</v>
      </c>
      <c r="BL1140" s="2">
        <v>425</v>
      </c>
      <c r="BM1140" s="2">
        <v>425</v>
      </c>
      <c r="BN1140" s="2">
        <v>425</v>
      </c>
      <c r="BO1140" s="2">
        <v>425</v>
      </c>
      <c r="BP1140" s="2">
        <v>430</v>
      </c>
      <c r="BQ1140" s="2">
        <v>430</v>
      </c>
      <c r="BR1140" s="2">
        <v>445</v>
      </c>
      <c r="BS1140" s="2">
        <v>450</v>
      </c>
      <c r="BT1140" s="2">
        <v>450</v>
      </c>
      <c r="BU1140" s="2">
        <v>450</v>
      </c>
      <c r="BV1140" s="2">
        <v>450</v>
      </c>
      <c r="BW1140" s="2">
        <v>450</v>
      </c>
      <c r="BX1140" s="2">
        <v>450</v>
      </c>
      <c r="BY1140" s="2">
        <v>450</v>
      </c>
      <c r="BZ1140" s="2">
        <v>460</v>
      </c>
      <c r="CA1140" s="2">
        <v>475</v>
      </c>
      <c r="CB1140" s="2">
        <v>495</v>
      </c>
      <c r="CC1140" s="2">
        <v>525</v>
      </c>
      <c r="CD1140" s="2">
        <v>550</v>
      </c>
      <c r="CE1140" s="2">
        <v>550</v>
      </c>
      <c r="CF1140" s="2">
        <v>650</v>
      </c>
      <c r="CG1140" s="2">
        <v>750</v>
      </c>
    </row>
    <row r="1141" spans="14:85" x14ac:dyDescent="0.2">
      <c r="N1141" s="2">
        <v>450</v>
      </c>
      <c r="O1141" s="2">
        <v>450</v>
      </c>
      <c r="P1141" s="2">
        <v>450</v>
      </c>
      <c r="Q1141" s="2">
        <v>450</v>
      </c>
      <c r="R1141" s="2">
        <v>450</v>
      </c>
      <c r="S1141" s="2">
        <v>450</v>
      </c>
      <c r="T1141" s="2">
        <v>450</v>
      </c>
      <c r="U1141" s="2">
        <v>450</v>
      </c>
      <c r="V1141" s="2">
        <v>450</v>
      </c>
      <c r="W1141" s="2">
        <v>450</v>
      </c>
      <c r="X1141" s="2">
        <v>450</v>
      </c>
      <c r="Y1141" s="2">
        <v>450</v>
      </c>
      <c r="Z1141" s="2">
        <v>460</v>
      </c>
      <c r="AA1141" s="2">
        <v>465</v>
      </c>
      <c r="AB1141" s="2">
        <v>470</v>
      </c>
      <c r="AC1141" s="2">
        <v>470</v>
      </c>
      <c r="AD1141" s="2">
        <v>475</v>
      </c>
      <c r="AE1141" s="2">
        <v>475</v>
      </c>
      <c r="AF1141" s="2">
        <v>475</v>
      </c>
      <c r="AG1141" s="2">
        <v>475</v>
      </c>
      <c r="AH1141" s="2">
        <v>475</v>
      </c>
      <c r="AI1141" s="2">
        <v>475</v>
      </c>
      <c r="AJ1141" s="2">
        <v>475</v>
      </c>
      <c r="AK1141" s="2">
        <v>480</v>
      </c>
      <c r="AL1141" s="2">
        <v>480</v>
      </c>
      <c r="AM1141" s="2">
        <v>485</v>
      </c>
      <c r="AN1141" s="2">
        <v>485</v>
      </c>
      <c r="AO1141" s="2">
        <v>495</v>
      </c>
      <c r="AP1141" s="2">
        <v>495</v>
      </c>
      <c r="AQ1141" s="2">
        <v>495</v>
      </c>
      <c r="AR1141" s="2">
        <v>495</v>
      </c>
      <c r="AS1141" s="2">
        <v>495</v>
      </c>
      <c r="AT1141" s="2">
        <v>495</v>
      </c>
      <c r="AU1141" s="2">
        <v>495</v>
      </c>
      <c r="AV1141" s="2">
        <v>500</v>
      </c>
      <c r="AW1141" s="2">
        <v>500</v>
      </c>
      <c r="AX1141" s="2">
        <v>500</v>
      </c>
      <c r="AY1141" s="2">
        <v>500</v>
      </c>
      <c r="AZ1141" s="2">
        <v>500</v>
      </c>
      <c r="BA1141" s="2">
        <v>520</v>
      </c>
      <c r="BB1141" s="2">
        <v>525</v>
      </c>
      <c r="BC1141" s="2">
        <v>525</v>
      </c>
      <c r="BD1141" s="2">
        <v>525</v>
      </c>
      <c r="BE1141" s="2">
        <v>525</v>
      </c>
      <c r="BF1141" s="2">
        <v>525</v>
      </c>
      <c r="BG1141" s="2">
        <v>530</v>
      </c>
      <c r="BH1141" s="2">
        <v>540</v>
      </c>
      <c r="BI1141" s="2">
        <v>550</v>
      </c>
      <c r="BJ1141" s="2">
        <v>550</v>
      </c>
      <c r="BK1141" s="2">
        <v>550</v>
      </c>
      <c r="BL1141" s="2">
        <v>550</v>
      </c>
      <c r="BM1141" s="2">
        <v>550</v>
      </c>
      <c r="BN1141" s="2">
        <v>550</v>
      </c>
      <c r="BO1141" s="2">
        <v>550</v>
      </c>
      <c r="BP1141" s="2">
        <v>550</v>
      </c>
      <c r="BQ1141" s="2">
        <v>570</v>
      </c>
      <c r="BR1141" s="2">
        <v>575</v>
      </c>
      <c r="BS1141" s="2">
        <v>575</v>
      </c>
      <c r="BT1141" s="2">
        <v>575</v>
      </c>
      <c r="BU1141" s="2">
        <v>585</v>
      </c>
      <c r="BV1141" s="2">
        <v>595</v>
      </c>
      <c r="BW1141" s="2">
        <v>595</v>
      </c>
      <c r="BX1141" s="2">
        <v>600</v>
      </c>
      <c r="BY1141" s="2">
        <v>600</v>
      </c>
      <c r="BZ1141" s="2">
        <v>625</v>
      </c>
      <c r="CA1141" s="2">
        <v>650</v>
      </c>
      <c r="CB1141" s="2">
        <v>650</v>
      </c>
      <c r="CC1141" s="2">
        <v>670</v>
      </c>
      <c r="CD1141" s="2">
        <v>695</v>
      </c>
      <c r="CE1141" s="2">
        <v>730</v>
      </c>
      <c r="CF1141" s="2">
        <v>765</v>
      </c>
      <c r="CG1141" s="2">
        <v>875</v>
      </c>
    </row>
    <row r="1142" spans="14:85" x14ac:dyDescent="0.2">
      <c r="N1142" s="2">
        <v>525</v>
      </c>
      <c r="O1142" s="2">
        <v>525</v>
      </c>
      <c r="P1142" s="2">
        <v>525</v>
      </c>
      <c r="Q1142" s="2">
        <v>525</v>
      </c>
      <c r="R1142" s="2">
        <v>525</v>
      </c>
      <c r="S1142" s="2">
        <v>525</v>
      </c>
      <c r="T1142" s="2">
        <v>525</v>
      </c>
      <c r="U1142" s="2">
        <v>525</v>
      </c>
      <c r="V1142" s="2">
        <v>525</v>
      </c>
      <c r="W1142" s="2">
        <v>540</v>
      </c>
      <c r="X1142" s="2">
        <v>545</v>
      </c>
      <c r="Y1142" s="2">
        <v>550</v>
      </c>
      <c r="Z1142" s="2">
        <v>550</v>
      </c>
      <c r="AA1142" s="2">
        <v>550</v>
      </c>
      <c r="AB1142" s="2">
        <v>550</v>
      </c>
      <c r="AC1142" s="2">
        <v>550</v>
      </c>
      <c r="AD1142" s="2">
        <v>550</v>
      </c>
      <c r="AE1142" s="2">
        <v>550</v>
      </c>
      <c r="AF1142" s="2">
        <v>550</v>
      </c>
      <c r="AG1142" s="2">
        <v>550</v>
      </c>
      <c r="AH1142" s="2">
        <v>565</v>
      </c>
      <c r="AI1142" s="2">
        <v>575</v>
      </c>
      <c r="AJ1142" s="2">
        <v>575</v>
      </c>
      <c r="AK1142" s="2">
        <v>575</v>
      </c>
      <c r="AL1142" s="2">
        <v>575</v>
      </c>
      <c r="AM1142" s="2">
        <v>575</v>
      </c>
      <c r="AN1142" s="2">
        <v>580</v>
      </c>
      <c r="AO1142" s="2">
        <v>588.41</v>
      </c>
      <c r="AP1142" s="2">
        <v>595</v>
      </c>
      <c r="AQ1142" s="2">
        <v>595</v>
      </c>
      <c r="AR1142" s="2">
        <v>595</v>
      </c>
      <c r="AS1142" s="2">
        <v>600</v>
      </c>
      <c r="AT1142" s="2">
        <v>600</v>
      </c>
      <c r="AU1142" s="2">
        <v>600</v>
      </c>
      <c r="AV1142" s="2">
        <v>620</v>
      </c>
      <c r="AW1142" s="2">
        <v>625</v>
      </c>
      <c r="AX1142" s="2">
        <v>625</v>
      </c>
      <c r="AY1142" s="2">
        <v>625</v>
      </c>
      <c r="AZ1142" s="2">
        <v>625</v>
      </c>
      <c r="BA1142" s="2">
        <v>650</v>
      </c>
      <c r="BB1142" s="2">
        <v>650</v>
      </c>
      <c r="BC1142" s="2">
        <v>650</v>
      </c>
      <c r="BD1142" s="2">
        <v>650</v>
      </c>
      <c r="BE1142" s="2">
        <v>660</v>
      </c>
      <c r="BF1142" s="2">
        <v>675</v>
      </c>
      <c r="BG1142" s="2">
        <v>675</v>
      </c>
      <c r="BH1142" s="2">
        <v>675</v>
      </c>
      <c r="BI1142" s="2">
        <v>680</v>
      </c>
      <c r="BJ1142" s="2">
        <v>695</v>
      </c>
      <c r="BK1142" s="2">
        <v>695</v>
      </c>
      <c r="BL1142" s="2">
        <v>695</v>
      </c>
      <c r="BM1142" s="2">
        <v>695</v>
      </c>
      <c r="BN1142" s="2">
        <v>700</v>
      </c>
      <c r="BO1142" s="2">
        <v>700</v>
      </c>
      <c r="BP1142" s="2">
        <v>725</v>
      </c>
      <c r="BQ1142" s="2">
        <v>725</v>
      </c>
      <c r="BR1142" s="2">
        <v>725</v>
      </c>
      <c r="BS1142" s="2">
        <v>750</v>
      </c>
      <c r="BT1142" s="2">
        <v>750</v>
      </c>
      <c r="BU1142" s="2">
        <v>750</v>
      </c>
      <c r="BV1142" s="2">
        <v>750</v>
      </c>
      <c r="BW1142" s="2">
        <v>750</v>
      </c>
      <c r="BX1142" s="2">
        <v>760</v>
      </c>
      <c r="BY1142" s="2">
        <v>775</v>
      </c>
      <c r="BZ1142" s="2">
        <v>785</v>
      </c>
      <c r="CA1142" s="2">
        <v>795</v>
      </c>
      <c r="CB1142" s="2">
        <v>800</v>
      </c>
      <c r="CC1142" s="2">
        <v>825</v>
      </c>
      <c r="CD1142" s="2">
        <v>850</v>
      </c>
      <c r="CE1142" s="2">
        <v>875</v>
      </c>
      <c r="CF1142" s="2">
        <v>900</v>
      </c>
      <c r="CG1142" s="2">
        <v>995</v>
      </c>
    </row>
    <row r="1143" spans="14:85" x14ac:dyDescent="0.2">
      <c r="N1143" s="2">
        <v>750</v>
      </c>
      <c r="O1143" s="2">
        <v>750</v>
      </c>
      <c r="P1143" s="2">
        <v>775</v>
      </c>
      <c r="Q1143" s="2">
        <v>785</v>
      </c>
      <c r="R1143" s="2">
        <v>795</v>
      </c>
      <c r="S1143" s="2">
        <v>795</v>
      </c>
      <c r="T1143" s="2">
        <v>795</v>
      </c>
      <c r="U1143" s="2">
        <v>800</v>
      </c>
      <c r="V1143" s="2">
        <v>800</v>
      </c>
      <c r="W1143" s="2">
        <v>800</v>
      </c>
      <c r="X1143" s="2">
        <v>825</v>
      </c>
      <c r="Y1143" s="2">
        <v>825</v>
      </c>
      <c r="Z1143" s="2">
        <v>825</v>
      </c>
      <c r="AA1143" s="2">
        <v>825</v>
      </c>
      <c r="AB1143" s="2">
        <v>830</v>
      </c>
      <c r="AC1143" s="2">
        <v>845</v>
      </c>
      <c r="AD1143" s="2">
        <v>850</v>
      </c>
      <c r="AE1143" s="2">
        <v>850</v>
      </c>
      <c r="AF1143" s="2">
        <v>850</v>
      </c>
      <c r="AG1143" s="2">
        <v>850</v>
      </c>
      <c r="AH1143" s="2">
        <v>850</v>
      </c>
      <c r="AI1143" s="2">
        <v>850</v>
      </c>
      <c r="AJ1143" s="2">
        <v>850</v>
      </c>
      <c r="AK1143" s="2">
        <v>875</v>
      </c>
      <c r="AL1143" s="2">
        <v>875</v>
      </c>
      <c r="AM1143" s="2">
        <v>875</v>
      </c>
      <c r="AN1143" s="2">
        <v>875</v>
      </c>
      <c r="AO1143" s="2">
        <v>875</v>
      </c>
      <c r="AP1143" s="2">
        <v>890</v>
      </c>
      <c r="AQ1143" s="2">
        <v>895</v>
      </c>
      <c r="AR1143" s="2">
        <v>895</v>
      </c>
      <c r="AS1143" s="2">
        <v>895</v>
      </c>
      <c r="AT1143" s="2">
        <v>895</v>
      </c>
      <c r="AU1143" s="2">
        <v>900</v>
      </c>
      <c r="AV1143" s="2">
        <v>900</v>
      </c>
      <c r="AW1143" s="2">
        <v>900</v>
      </c>
      <c r="AX1143" s="2">
        <v>900</v>
      </c>
      <c r="AY1143" s="2">
        <v>900</v>
      </c>
      <c r="AZ1143" s="2">
        <v>900</v>
      </c>
      <c r="BA1143" s="2">
        <v>900</v>
      </c>
      <c r="BB1143" s="2">
        <v>925</v>
      </c>
      <c r="BC1143" s="2">
        <v>950</v>
      </c>
      <c r="BD1143" s="2">
        <v>950</v>
      </c>
      <c r="BE1143" s="2">
        <v>950</v>
      </c>
      <c r="BF1143" s="2">
        <v>950</v>
      </c>
      <c r="BG1143" s="2">
        <v>950</v>
      </c>
      <c r="BH1143" s="2">
        <v>950</v>
      </c>
      <c r="BI1143" s="2">
        <v>950</v>
      </c>
      <c r="BJ1143" s="2">
        <v>950</v>
      </c>
      <c r="BK1143" s="2">
        <v>950</v>
      </c>
      <c r="BL1143" s="2">
        <v>975</v>
      </c>
      <c r="BM1143" s="2">
        <v>995</v>
      </c>
      <c r="BN1143" s="2">
        <v>995</v>
      </c>
      <c r="BO1143" s="2">
        <v>1000</v>
      </c>
      <c r="BP1143" s="2">
        <v>1000</v>
      </c>
      <c r="BQ1143" s="2">
        <v>1000</v>
      </c>
      <c r="BR1143" s="2">
        <v>1000</v>
      </c>
      <c r="BS1143" s="2">
        <v>1025</v>
      </c>
      <c r="BT1143" s="2">
        <v>1050</v>
      </c>
      <c r="BU1143" s="2">
        <v>1100</v>
      </c>
      <c r="BV1143" s="2">
        <v>1100</v>
      </c>
      <c r="BW1143" s="2">
        <v>1100</v>
      </c>
      <c r="BX1143" s="2">
        <v>1100</v>
      </c>
      <c r="BY1143" s="2">
        <v>1200</v>
      </c>
      <c r="BZ1143" s="2">
        <v>1200</v>
      </c>
      <c r="CA1143" s="2">
        <v>1200</v>
      </c>
      <c r="CB1143" s="2">
        <v>1250</v>
      </c>
      <c r="CC1143" s="2">
        <v>1250</v>
      </c>
      <c r="CD1143" s="2">
        <v>1300</v>
      </c>
      <c r="CE1143" s="2">
        <v>1300</v>
      </c>
      <c r="CF1143" s="2">
        <v>1500</v>
      </c>
      <c r="CG1143" s="2">
        <v>2000</v>
      </c>
    </row>
    <row r="1144" spans="14:85" x14ac:dyDescent="0.2">
      <c r="N1144" s="2">
        <v>895</v>
      </c>
      <c r="O1144" s="2">
        <v>895</v>
      </c>
      <c r="P1144" s="2">
        <v>895</v>
      </c>
      <c r="Q1144" s="2">
        <v>895</v>
      </c>
      <c r="R1144" s="2">
        <v>900</v>
      </c>
      <c r="S1144" s="2">
        <v>900</v>
      </c>
      <c r="T1144" s="2">
        <v>900</v>
      </c>
      <c r="U1144" s="2">
        <v>915</v>
      </c>
      <c r="V1144" s="2">
        <v>915</v>
      </c>
      <c r="W1144" s="2">
        <v>950</v>
      </c>
      <c r="X1144" s="2">
        <v>950</v>
      </c>
      <c r="Y1144" s="2">
        <v>950</v>
      </c>
      <c r="Z1144" s="2">
        <v>950</v>
      </c>
      <c r="AA1144" s="2">
        <v>950</v>
      </c>
      <c r="AB1144" s="2">
        <v>950</v>
      </c>
      <c r="AC1144" s="2">
        <v>950</v>
      </c>
      <c r="AD1144" s="2">
        <v>975</v>
      </c>
      <c r="AE1144" s="2">
        <v>975</v>
      </c>
      <c r="AF1144" s="2">
        <v>975</v>
      </c>
      <c r="AG1144" s="2">
        <v>995</v>
      </c>
      <c r="AH1144" s="2">
        <v>995</v>
      </c>
      <c r="AI1144" s="2">
        <v>995</v>
      </c>
      <c r="AJ1144" s="2">
        <v>995</v>
      </c>
      <c r="AK1144" s="2">
        <v>995</v>
      </c>
      <c r="AL1144" s="2">
        <v>1000</v>
      </c>
      <c r="AM1144" s="2">
        <v>1000</v>
      </c>
      <c r="AN1144" s="2">
        <v>1100</v>
      </c>
      <c r="AO1144" s="2">
        <v>1100</v>
      </c>
      <c r="AP1144" s="2">
        <v>1100</v>
      </c>
      <c r="AQ1144" s="2">
        <v>1100</v>
      </c>
      <c r="AR1144" s="2">
        <v>1100</v>
      </c>
      <c r="AS1144" s="2">
        <v>1150</v>
      </c>
      <c r="AT1144" s="2">
        <v>1150</v>
      </c>
      <c r="AU1144" s="2">
        <v>1200</v>
      </c>
      <c r="AV1144" s="2">
        <v>1200</v>
      </c>
      <c r="AW1144" s="2">
        <v>1200</v>
      </c>
      <c r="AX1144" s="2">
        <v>1200</v>
      </c>
      <c r="AY1144" s="2">
        <v>1200</v>
      </c>
      <c r="AZ1144" s="2">
        <v>1200</v>
      </c>
      <c r="BA1144" s="2">
        <v>1200</v>
      </c>
      <c r="BB1144" s="2">
        <v>1200</v>
      </c>
      <c r="BC1144" s="2">
        <v>1300</v>
      </c>
      <c r="BD1144" s="2">
        <v>1300</v>
      </c>
      <c r="BE1144" s="2">
        <v>1300</v>
      </c>
      <c r="BF1144" s="2">
        <v>1300</v>
      </c>
      <c r="BG1144" s="2">
        <v>1300</v>
      </c>
      <c r="BH1144" s="2">
        <v>1380</v>
      </c>
      <c r="BI1144" s="2">
        <v>1380</v>
      </c>
      <c r="BJ1144" s="2">
        <v>1500</v>
      </c>
      <c r="BK1144" s="2">
        <v>1500</v>
      </c>
      <c r="BL1144" s="2">
        <v>1500</v>
      </c>
      <c r="BM1144" s="2">
        <v>1500</v>
      </c>
      <c r="BN1144" s="2">
        <v>1500</v>
      </c>
      <c r="BO1144" s="2">
        <v>1500</v>
      </c>
      <c r="BP1144" s="2">
        <v>1500</v>
      </c>
      <c r="BQ1144" s="2">
        <v>1550</v>
      </c>
      <c r="BR1144" s="2">
        <v>1550</v>
      </c>
      <c r="BS1144" s="2">
        <v>1550</v>
      </c>
      <c r="BT1144" s="2">
        <v>1600</v>
      </c>
      <c r="BU1144" s="2">
        <v>1600</v>
      </c>
      <c r="BV1144" s="2">
        <v>1850</v>
      </c>
      <c r="BW1144" s="2">
        <v>1850</v>
      </c>
      <c r="BX1144" s="2">
        <v>1850</v>
      </c>
      <c r="BY1144" s="2">
        <v>1900</v>
      </c>
      <c r="BZ1144" s="2">
        <v>1900</v>
      </c>
      <c r="CA1144" s="2">
        <v>1950</v>
      </c>
      <c r="CB1144" s="2">
        <v>1950</v>
      </c>
      <c r="CC1144" s="2">
        <v>1950</v>
      </c>
      <c r="CD1144" s="2">
        <v>2300</v>
      </c>
      <c r="CE1144" s="2">
        <v>2300</v>
      </c>
      <c r="CF1144" s="2">
        <v>2450</v>
      </c>
      <c r="CG1144" s="2">
        <v>2450</v>
      </c>
    </row>
    <row r="1145" spans="14:85" x14ac:dyDescent="0.2">
      <c r="N1145" s="2">
        <v>300</v>
      </c>
      <c r="O1145" s="2">
        <v>300</v>
      </c>
      <c r="P1145" s="2">
        <v>300</v>
      </c>
      <c r="Q1145" s="2">
        <v>300</v>
      </c>
      <c r="R1145" s="2">
        <v>300</v>
      </c>
      <c r="S1145" s="2">
        <v>300</v>
      </c>
      <c r="T1145" s="2">
        <v>320</v>
      </c>
      <c r="U1145" s="2">
        <v>320</v>
      </c>
      <c r="V1145" s="2">
        <v>320</v>
      </c>
      <c r="W1145" s="2">
        <v>320</v>
      </c>
      <c r="X1145" s="2">
        <v>320</v>
      </c>
      <c r="Y1145" s="2">
        <v>320</v>
      </c>
      <c r="Z1145" s="2">
        <v>320</v>
      </c>
      <c r="AA1145" s="2">
        <v>320</v>
      </c>
      <c r="AB1145" s="2">
        <v>320</v>
      </c>
      <c r="AC1145" s="2">
        <v>320</v>
      </c>
      <c r="AD1145" s="2">
        <v>320</v>
      </c>
      <c r="AE1145" s="2">
        <v>325</v>
      </c>
      <c r="AF1145" s="2">
        <v>325</v>
      </c>
      <c r="AG1145" s="2">
        <v>325</v>
      </c>
      <c r="AH1145" s="2">
        <v>325</v>
      </c>
      <c r="AI1145" s="2">
        <v>325</v>
      </c>
      <c r="AJ1145" s="2">
        <v>325</v>
      </c>
      <c r="AK1145" s="2">
        <v>325</v>
      </c>
      <c r="AL1145" s="2">
        <v>325</v>
      </c>
      <c r="AM1145" s="2">
        <v>325</v>
      </c>
      <c r="AN1145" s="2">
        <v>325</v>
      </c>
      <c r="AO1145" s="2">
        <v>325</v>
      </c>
      <c r="AP1145" s="2">
        <v>350</v>
      </c>
      <c r="AQ1145" s="2">
        <v>350</v>
      </c>
      <c r="AR1145" s="2">
        <v>350</v>
      </c>
      <c r="AS1145" s="2">
        <v>350</v>
      </c>
      <c r="AT1145" s="2">
        <v>350</v>
      </c>
      <c r="AU1145" s="2">
        <v>350</v>
      </c>
      <c r="AV1145" s="2">
        <v>350</v>
      </c>
      <c r="AW1145" s="2">
        <v>350</v>
      </c>
      <c r="AX1145" s="2">
        <v>350</v>
      </c>
      <c r="AY1145" s="2">
        <v>350</v>
      </c>
      <c r="AZ1145" s="2">
        <v>350</v>
      </c>
      <c r="BA1145" s="2">
        <v>350</v>
      </c>
      <c r="BB1145" s="2">
        <v>350</v>
      </c>
      <c r="BC1145" s="2">
        <v>350</v>
      </c>
      <c r="BD1145" s="2">
        <v>350</v>
      </c>
      <c r="BE1145" s="2">
        <v>350</v>
      </c>
      <c r="BF1145" s="2">
        <v>350</v>
      </c>
      <c r="BG1145" s="2">
        <v>350</v>
      </c>
      <c r="BH1145" s="2">
        <v>350</v>
      </c>
      <c r="BI1145" s="2">
        <v>350</v>
      </c>
      <c r="BJ1145" s="2">
        <v>350</v>
      </c>
      <c r="BK1145" s="2">
        <v>350</v>
      </c>
      <c r="BL1145" s="2">
        <v>350</v>
      </c>
      <c r="BM1145" s="2">
        <v>350</v>
      </c>
      <c r="BN1145" s="2">
        <v>350</v>
      </c>
      <c r="BO1145" s="2">
        <v>350</v>
      </c>
      <c r="BP1145" s="2">
        <v>350</v>
      </c>
      <c r="BQ1145" s="2">
        <v>350</v>
      </c>
      <c r="BR1145" s="2">
        <v>350</v>
      </c>
      <c r="BS1145" s="2">
        <v>350</v>
      </c>
      <c r="BT1145" s="2">
        <v>350</v>
      </c>
      <c r="BU1145" s="2">
        <v>350</v>
      </c>
      <c r="BV1145" s="2">
        <v>350</v>
      </c>
      <c r="BW1145" s="2">
        <v>550</v>
      </c>
      <c r="BX1145" s="2">
        <v>550</v>
      </c>
      <c r="BY1145" s="2">
        <v>550</v>
      </c>
      <c r="BZ1145" s="2">
        <v>550</v>
      </c>
      <c r="CA1145" s="2">
        <v>550</v>
      </c>
      <c r="CB1145" s="2">
        <v>550</v>
      </c>
      <c r="CC1145" s="2">
        <v>550</v>
      </c>
      <c r="CD1145" s="2">
        <v>550</v>
      </c>
      <c r="CE1145" s="2">
        <v>550</v>
      </c>
      <c r="CF1145" s="2">
        <v>550</v>
      </c>
      <c r="CG1145" s="2">
        <v>550</v>
      </c>
    </row>
    <row r="1146" spans="14:85" x14ac:dyDescent="0.2">
      <c r="N1146" s="2">
        <v>272.62</v>
      </c>
      <c r="O1146" s="2">
        <v>275</v>
      </c>
      <c r="P1146" s="2">
        <v>275</v>
      </c>
      <c r="Q1146" s="2">
        <v>275</v>
      </c>
      <c r="R1146" s="2">
        <v>275</v>
      </c>
      <c r="S1146" s="2">
        <v>275</v>
      </c>
      <c r="T1146" s="2">
        <v>275</v>
      </c>
      <c r="U1146" s="2">
        <v>275</v>
      </c>
      <c r="V1146" s="2">
        <v>275</v>
      </c>
      <c r="W1146" s="2">
        <v>275</v>
      </c>
      <c r="X1146" s="2">
        <v>285</v>
      </c>
      <c r="Y1146" s="2">
        <v>290</v>
      </c>
      <c r="Z1146" s="2">
        <v>290</v>
      </c>
      <c r="AA1146" s="2">
        <v>290</v>
      </c>
      <c r="AB1146" s="2">
        <v>290</v>
      </c>
      <c r="AC1146" s="2">
        <v>294.35000000000002</v>
      </c>
      <c r="AD1146" s="2">
        <v>294.35000000000002</v>
      </c>
      <c r="AE1146" s="2">
        <v>294.35000000000002</v>
      </c>
      <c r="AF1146" s="2">
        <v>300</v>
      </c>
      <c r="AG1146" s="2">
        <v>300</v>
      </c>
      <c r="AH1146" s="2">
        <v>300</v>
      </c>
      <c r="AI1146" s="2">
        <v>300</v>
      </c>
      <c r="AJ1146" s="2">
        <v>300</v>
      </c>
      <c r="AK1146" s="2">
        <v>300</v>
      </c>
      <c r="AL1146" s="2">
        <v>300</v>
      </c>
      <c r="AM1146" s="2">
        <v>300</v>
      </c>
      <c r="AN1146" s="2">
        <v>300</v>
      </c>
      <c r="AO1146" s="2">
        <v>313</v>
      </c>
      <c r="AP1146" s="2">
        <v>315</v>
      </c>
      <c r="AQ1146" s="2">
        <v>315</v>
      </c>
      <c r="AR1146" s="2">
        <v>315</v>
      </c>
      <c r="AS1146" s="2">
        <v>316.07</v>
      </c>
      <c r="AT1146" s="2">
        <v>316.07</v>
      </c>
      <c r="AU1146" s="2">
        <v>316.07</v>
      </c>
      <c r="AV1146" s="2">
        <v>320</v>
      </c>
      <c r="AW1146" s="2">
        <v>324.07</v>
      </c>
      <c r="AX1146" s="2">
        <v>325</v>
      </c>
      <c r="AY1146" s="2">
        <v>325</v>
      </c>
      <c r="AZ1146" s="2">
        <v>325</v>
      </c>
      <c r="BA1146" s="2">
        <v>325</v>
      </c>
      <c r="BB1146" s="2">
        <v>325</v>
      </c>
      <c r="BC1146" s="2">
        <v>325</v>
      </c>
      <c r="BD1146" s="2">
        <v>325</v>
      </c>
      <c r="BE1146" s="2">
        <v>325</v>
      </c>
      <c r="BF1146" s="2">
        <v>333</v>
      </c>
      <c r="BG1146" s="2">
        <v>333</v>
      </c>
      <c r="BH1146" s="2">
        <v>334.52</v>
      </c>
      <c r="BI1146" s="2">
        <v>350</v>
      </c>
      <c r="BJ1146" s="2">
        <v>359.52</v>
      </c>
      <c r="BK1146" s="2">
        <v>359.52</v>
      </c>
      <c r="BL1146" s="2">
        <v>359.52</v>
      </c>
      <c r="BM1146" s="2">
        <v>359.52</v>
      </c>
      <c r="BN1146" s="2">
        <v>359.52</v>
      </c>
      <c r="BO1146" s="2">
        <v>359.52</v>
      </c>
      <c r="BP1146" s="2">
        <v>359.52</v>
      </c>
      <c r="BQ1146" s="2">
        <v>359.52</v>
      </c>
      <c r="BR1146" s="2">
        <v>359.52</v>
      </c>
      <c r="BS1146" s="2">
        <v>359.52</v>
      </c>
      <c r="BT1146" s="2">
        <v>359.52</v>
      </c>
      <c r="BU1146" s="2">
        <v>359.52</v>
      </c>
      <c r="BV1146" s="2">
        <v>359.52</v>
      </c>
      <c r="BW1146" s="2">
        <v>375</v>
      </c>
      <c r="BX1146" s="2">
        <v>375</v>
      </c>
      <c r="BY1146" s="2">
        <v>390</v>
      </c>
      <c r="BZ1146" s="2">
        <v>402.98</v>
      </c>
      <c r="CA1146" s="2">
        <v>410.98</v>
      </c>
      <c r="CB1146" s="2">
        <v>443.15</v>
      </c>
      <c r="CC1146" s="2">
        <v>446.43</v>
      </c>
      <c r="CD1146" s="2">
        <v>446.43</v>
      </c>
      <c r="CE1146" s="2">
        <v>446.43</v>
      </c>
      <c r="CF1146" s="2">
        <v>489.88</v>
      </c>
      <c r="CG1146" s="2">
        <v>489.88</v>
      </c>
    </row>
    <row r="1147" spans="14:85" x14ac:dyDescent="0.2">
      <c r="N1147" s="2">
        <v>360</v>
      </c>
      <c r="O1147" s="2">
        <v>360</v>
      </c>
      <c r="P1147" s="2">
        <v>365</v>
      </c>
      <c r="Q1147" s="2">
        <v>370</v>
      </c>
      <c r="R1147" s="2">
        <v>370</v>
      </c>
      <c r="S1147" s="2">
        <v>375</v>
      </c>
      <c r="T1147" s="2">
        <v>375</v>
      </c>
      <c r="U1147" s="2">
        <v>375</v>
      </c>
      <c r="V1147" s="2">
        <v>375</v>
      </c>
      <c r="W1147" s="2">
        <v>375</v>
      </c>
      <c r="X1147" s="2">
        <v>375</v>
      </c>
      <c r="Y1147" s="2">
        <v>375</v>
      </c>
      <c r="Z1147" s="2">
        <v>375</v>
      </c>
      <c r="AA1147" s="2">
        <v>375</v>
      </c>
      <c r="AB1147" s="2">
        <v>375</v>
      </c>
      <c r="AC1147" s="2">
        <v>375</v>
      </c>
      <c r="AD1147" s="2">
        <v>375</v>
      </c>
      <c r="AE1147" s="2">
        <v>375</v>
      </c>
      <c r="AF1147" s="2">
        <v>375</v>
      </c>
      <c r="AG1147" s="2">
        <v>375</v>
      </c>
      <c r="AH1147" s="2">
        <v>375</v>
      </c>
      <c r="AI1147" s="2">
        <v>375</v>
      </c>
      <c r="AJ1147" s="2">
        <v>380</v>
      </c>
      <c r="AK1147" s="2">
        <v>385</v>
      </c>
      <c r="AL1147" s="2">
        <v>395</v>
      </c>
      <c r="AM1147" s="2">
        <v>395</v>
      </c>
      <c r="AN1147" s="2">
        <v>395</v>
      </c>
      <c r="AO1147" s="2">
        <v>395</v>
      </c>
      <c r="AP1147" s="2">
        <v>395</v>
      </c>
      <c r="AQ1147" s="2">
        <v>395</v>
      </c>
      <c r="AR1147" s="2">
        <v>399.5</v>
      </c>
      <c r="AS1147" s="2">
        <v>400</v>
      </c>
      <c r="AT1147" s="2">
        <v>400</v>
      </c>
      <c r="AU1147" s="2">
        <v>400</v>
      </c>
      <c r="AV1147" s="2">
        <v>400</v>
      </c>
      <c r="AW1147" s="2">
        <v>400</v>
      </c>
      <c r="AX1147" s="2">
        <v>400</v>
      </c>
      <c r="AY1147" s="2">
        <v>412.5</v>
      </c>
      <c r="AZ1147" s="2">
        <v>415</v>
      </c>
      <c r="BA1147" s="2">
        <v>420</v>
      </c>
      <c r="BB1147" s="2">
        <v>420</v>
      </c>
      <c r="BC1147" s="2">
        <v>422.5</v>
      </c>
      <c r="BD1147" s="2">
        <v>425</v>
      </c>
      <c r="BE1147" s="2">
        <v>425</v>
      </c>
      <c r="BF1147" s="2">
        <v>425</v>
      </c>
      <c r="BG1147" s="2">
        <v>425</v>
      </c>
      <c r="BH1147" s="2">
        <v>425</v>
      </c>
      <c r="BI1147" s="2">
        <v>425</v>
      </c>
      <c r="BJ1147" s="2">
        <v>425</v>
      </c>
      <c r="BK1147" s="2">
        <v>425</v>
      </c>
      <c r="BL1147" s="2">
        <v>425</v>
      </c>
      <c r="BM1147" s="2">
        <v>425</v>
      </c>
      <c r="BN1147" s="2">
        <v>425.42</v>
      </c>
      <c r="BO1147" s="2">
        <v>435</v>
      </c>
      <c r="BP1147" s="2">
        <v>445</v>
      </c>
      <c r="BQ1147" s="2">
        <v>450</v>
      </c>
      <c r="BR1147" s="2">
        <v>450</v>
      </c>
      <c r="BS1147" s="2">
        <v>450</v>
      </c>
      <c r="BT1147" s="2">
        <v>450</v>
      </c>
      <c r="BU1147" s="2">
        <v>450</v>
      </c>
      <c r="BV1147" s="2">
        <v>450</v>
      </c>
      <c r="BW1147" s="2">
        <v>450</v>
      </c>
      <c r="BX1147" s="2">
        <v>462.5</v>
      </c>
      <c r="BY1147" s="2">
        <v>475</v>
      </c>
      <c r="BZ1147" s="2">
        <v>475</v>
      </c>
      <c r="CA1147" s="2">
        <v>490</v>
      </c>
      <c r="CB1147" s="2">
        <v>495</v>
      </c>
      <c r="CC1147" s="2">
        <v>495</v>
      </c>
      <c r="CD1147" s="2">
        <v>500</v>
      </c>
      <c r="CE1147" s="2">
        <v>525</v>
      </c>
      <c r="CF1147" s="2">
        <v>550</v>
      </c>
      <c r="CG1147" s="2">
        <v>597.5</v>
      </c>
    </row>
    <row r="1148" spans="14:85" x14ac:dyDescent="0.2">
      <c r="N1148" s="2">
        <v>450</v>
      </c>
      <c r="O1148" s="2">
        <v>450</v>
      </c>
      <c r="P1148" s="2">
        <v>450</v>
      </c>
      <c r="Q1148" s="2">
        <v>450</v>
      </c>
      <c r="R1148" s="2">
        <v>450</v>
      </c>
      <c r="S1148" s="2">
        <v>450</v>
      </c>
      <c r="T1148" s="2">
        <v>450</v>
      </c>
      <c r="U1148" s="2">
        <v>450</v>
      </c>
      <c r="V1148" s="2">
        <v>450</v>
      </c>
      <c r="W1148" s="2">
        <v>450</v>
      </c>
      <c r="X1148" s="2">
        <v>450</v>
      </c>
      <c r="Y1148" s="2">
        <v>465</v>
      </c>
      <c r="Z1148" s="2">
        <v>475</v>
      </c>
      <c r="AA1148" s="2">
        <v>475</v>
      </c>
      <c r="AB1148" s="2">
        <v>475</v>
      </c>
      <c r="AC1148" s="2">
        <v>475</v>
      </c>
      <c r="AD1148" s="2">
        <v>475</v>
      </c>
      <c r="AE1148" s="2">
        <v>475</v>
      </c>
      <c r="AF1148" s="2">
        <v>475</v>
      </c>
      <c r="AG1148" s="2">
        <v>485</v>
      </c>
      <c r="AH1148" s="2">
        <v>495</v>
      </c>
      <c r="AI1148" s="2">
        <v>495</v>
      </c>
      <c r="AJ1148" s="2">
        <v>495</v>
      </c>
      <c r="AK1148" s="2">
        <v>495</v>
      </c>
      <c r="AL1148" s="2">
        <v>495</v>
      </c>
      <c r="AM1148" s="2">
        <v>495</v>
      </c>
      <c r="AN1148" s="2">
        <v>500</v>
      </c>
      <c r="AO1148" s="2">
        <v>500</v>
      </c>
      <c r="AP1148" s="2">
        <v>500</v>
      </c>
      <c r="AQ1148" s="2">
        <v>500</v>
      </c>
      <c r="AR1148" s="2">
        <v>500</v>
      </c>
      <c r="AS1148" s="2">
        <v>525</v>
      </c>
      <c r="AT1148" s="2">
        <v>525</v>
      </c>
      <c r="AU1148" s="2">
        <v>525</v>
      </c>
      <c r="AV1148" s="2">
        <v>525</v>
      </c>
      <c r="AW1148" s="2">
        <v>525</v>
      </c>
      <c r="AX1148" s="2">
        <v>525</v>
      </c>
      <c r="AY1148" s="2">
        <v>540</v>
      </c>
      <c r="AZ1148" s="2">
        <v>550</v>
      </c>
      <c r="BA1148" s="2">
        <v>550</v>
      </c>
      <c r="BB1148" s="2">
        <v>550</v>
      </c>
      <c r="BC1148" s="2">
        <v>550</v>
      </c>
      <c r="BD1148" s="2">
        <v>550</v>
      </c>
      <c r="BE1148" s="2">
        <v>550</v>
      </c>
      <c r="BF1148" s="2">
        <v>550</v>
      </c>
      <c r="BG1148" s="2">
        <v>550</v>
      </c>
      <c r="BH1148" s="2">
        <v>550</v>
      </c>
      <c r="BI1148" s="2">
        <v>550</v>
      </c>
      <c r="BJ1148" s="2">
        <v>565</v>
      </c>
      <c r="BK1148" s="2">
        <v>575</v>
      </c>
      <c r="BL1148" s="2">
        <v>575</v>
      </c>
      <c r="BM1148" s="2">
        <v>575</v>
      </c>
      <c r="BN1148" s="2">
        <v>575</v>
      </c>
      <c r="BO1148" s="2">
        <v>580</v>
      </c>
      <c r="BP1148" s="2">
        <v>595</v>
      </c>
      <c r="BQ1148" s="2">
        <v>595</v>
      </c>
      <c r="BR1148" s="2">
        <v>595</v>
      </c>
      <c r="BS1148" s="2">
        <v>595</v>
      </c>
      <c r="BT1148" s="2">
        <v>595</v>
      </c>
      <c r="BU1148" s="2">
        <v>600</v>
      </c>
      <c r="BV1148" s="2">
        <v>600</v>
      </c>
      <c r="BW1148" s="2">
        <v>600</v>
      </c>
      <c r="BX1148" s="2">
        <v>615</v>
      </c>
      <c r="BY1148" s="2">
        <v>625</v>
      </c>
      <c r="BZ1148" s="2">
        <v>625</v>
      </c>
      <c r="CA1148" s="2">
        <v>650</v>
      </c>
      <c r="CB1148" s="2">
        <v>650</v>
      </c>
      <c r="CC1148" s="2">
        <v>695</v>
      </c>
      <c r="CD1148" s="2">
        <v>700</v>
      </c>
      <c r="CE1148" s="2">
        <v>750</v>
      </c>
      <c r="CF1148" s="2">
        <v>800</v>
      </c>
      <c r="CG1148" s="2">
        <v>895</v>
      </c>
    </row>
    <row r="1149" spans="14:85" x14ac:dyDescent="0.2">
      <c r="N1149" s="2">
        <v>530</v>
      </c>
      <c r="O1149" s="2">
        <v>540</v>
      </c>
      <c r="P1149" s="2">
        <v>550</v>
      </c>
      <c r="Q1149" s="2">
        <v>550</v>
      </c>
      <c r="R1149" s="2">
        <v>550</v>
      </c>
      <c r="S1149" s="2">
        <v>550</v>
      </c>
      <c r="T1149" s="2">
        <v>550</v>
      </c>
      <c r="U1149" s="2">
        <v>550</v>
      </c>
      <c r="V1149" s="2">
        <v>550</v>
      </c>
      <c r="W1149" s="2">
        <v>550</v>
      </c>
      <c r="X1149" s="2">
        <v>550</v>
      </c>
      <c r="Y1149" s="2">
        <v>575</v>
      </c>
      <c r="Z1149" s="2">
        <v>575</v>
      </c>
      <c r="AA1149" s="2">
        <v>575</v>
      </c>
      <c r="AB1149" s="2">
        <v>580</v>
      </c>
      <c r="AC1149" s="2">
        <v>595</v>
      </c>
      <c r="AD1149" s="2">
        <v>595</v>
      </c>
      <c r="AE1149" s="2">
        <v>595</v>
      </c>
      <c r="AF1149" s="2">
        <v>595</v>
      </c>
      <c r="AG1149" s="2">
        <v>595</v>
      </c>
      <c r="AH1149" s="2">
        <v>595</v>
      </c>
      <c r="AI1149" s="2">
        <v>595</v>
      </c>
      <c r="AJ1149" s="2">
        <v>600</v>
      </c>
      <c r="AK1149" s="2">
        <v>600</v>
      </c>
      <c r="AL1149" s="2">
        <v>600</v>
      </c>
      <c r="AM1149" s="2">
        <v>600</v>
      </c>
      <c r="AN1149" s="2">
        <v>625</v>
      </c>
      <c r="AO1149" s="2">
        <v>625</v>
      </c>
      <c r="AP1149" s="2">
        <v>645</v>
      </c>
      <c r="AQ1149" s="2">
        <v>650</v>
      </c>
      <c r="AR1149" s="2">
        <v>650</v>
      </c>
      <c r="AS1149" s="2">
        <v>650</v>
      </c>
      <c r="AT1149" s="2">
        <v>650</v>
      </c>
      <c r="AU1149" s="2">
        <v>650</v>
      </c>
      <c r="AV1149" s="2">
        <v>650</v>
      </c>
      <c r="AW1149" s="2">
        <v>650</v>
      </c>
      <c r="AX1149" s="2">
        <v>650</v>
      </c>
      <c r="AY1149" s="2">
        <v>675</v>
      </c>
      <c r="AZ1149" s="2">
        <v>675</v>
      </c>
      <c r="BA1149" s="2">
        <v>675</v>
      </c>
      <c r="BB1149" s="2">
        <v>675</v>
      </c>
      <c r="BC1149" s="2">
        <v>695</v>
      </c>
      <c r="BD1149" s="2">
        <v>695</v>
      </c>
      <c r="BE1149" s="2">
        <v>695</v>
      </c>
      <c r="BF1149" s="2">
        <v>695</v>
      </c>
      <c r="BG1149" s="2">
        <v>695</v>
      </c>
      <c r="BH1149" s="2">
        <v>695</v>
      </c>
      <c r="BI1149" s="2">
        <v>695</v>
      </c>
      <c r="BJ1149" s="2">
        <v>700</v>
      </c>
      <c r="BK1149" s="2">
        <v>700</v>
      </c>
      <c r="BL1149" s="2">
        <v>725</v>
      </c>
      <c r="BM1149" s="2">
        <v>725</v>
      </c>
      <c r="BN1149" s="2">
        <v>725</v>
      </c>
      <c r="BO1149" s="2">
        <v>750</v>
      </c>
      <c r="BP1149" s="2">
        <v>750</v>
      </c>
      <c r="BQ1149" s="2">
        <v>750</v>
      </c>
      <c r="BR1149" s="2">
        <v>750</v>
      </c>
      <c r="BS1149" s="2">
        <v>795</v>
      </c>
      <c r="BT1149" s="2">
        <v>795</v>
      </c>
      <c r="BU1149" s="2">
        <v>800</v>
      </c>
      <c r="BV1149" s="2">
        <v>800</v>
      </c>
      <c r="BW1149" s="2">
        <v>850</v>
      </c>
      <c r="BX1149" s="2">
        <v>850</v>
      </c>
      <c r="BY1149" s="2">
        <v>850</v>
      </c>
      <c r="BZ1149" s="2">
        <v>860</v>
      </c>
      <c r="CA1149" s="2">
        <v>900</v>
      </c>
      <c r="CB1149" s="2">
        <v>900</v>
      </c>
      <c r="CC1149" s="2">
        <v>950</v>
      </c>
      <c r="CD1149" s="2">
        <v>995</v>
      </c>
      <c r="CE1149" s="2">
        <v>1000</v>
      </c>
      <c r="CF1149" s="2">
        <v>1200</v>
      </c>
      <c r="CG1149" s="2">
        <v>1200</v>
      </c>
    </row>
    <row r="1150" spans="14:85" x14ac:dyDescent="0.2">
      <c r="N1150" s="2">
        <v>795</v>
      </c>
      <c r="O1150" s="2">
        <v>795</v>
      </c>
      <c r="P1150" s="2">
        <v>795</v>
      </c>
      <c r="Q1150" s="2">
        <v>795</v>
      </c>
      <c r="R1150" s="2">
        <v>800</v>
      </c>
      <c r="S1150" s="2">
        <v>825</v>
      </c>
      <c r="T1150" s="2">
        <v>825</v>
      </c>
      <c r="U1150" s="2">
        <v>825</v>
      </c>
      <c r="V1150" s="2">
        <v>825</v>
      </c>
      <c r="W1150" s="2">
        <v>825</v>
      </c>
      <c r="X1150" s="2">
        <v>850</v>
      </c>
      <c r="Y1150" s="2">
        <v>850</v>
      </c>
      <c r="Z1150" s="2">
        <v>850</v>
      </c>
      <c r="AA1150" s="2">
        <v>850</v>
      </c>
      <c r="AB1150" s="2">
        <v>850</v>
      </c>
      <c r="AC1150" s="2">
        <v>850</v>
      </c>
      <c r="AD1150" s="2">
        <v>850</v>
      </c>
      <c r="AE1150" s="2">
        <v>850</v>
      </c>
      <c r="AF1150" s="2">
        <v>850</v>
      </c>
      <c r="AG1150" s="2">
        <v>850</v>
      </c>
      <c r="AH1150" s="2">
        <v>850</v>
      </c>
      <c r="AI1150" s="2">
        <v>850</v>
      </c>
      <c r="AJ1150" s="2">
        <v>850</v>
      </c>
      <c r="AK1150" s="2">
        <v>875</v>
      </c>
      <c r="AL1150" s="2">
        <v>875</v>
      </c>
      <c r="AM1150" s="2">
        <v>875</v>
      </c>
      <c r="AN1150" s="2">
        <v>875</v>
      </c>
      <c r="AO1150" s="2">
        <v>875</v>
      </c>
      <c r="AP1150" s="2">
        <v>895</v>
      </c>
      <c r="AQ1150" s="2">
        <v>895</v>
      </c>
      <c r="AR1150" s="2">
        <v>895</v>
      </c>
      <c r="AS1150" s="2">
        <v>895</v>
      </c>
      <c r="AT1150" s="2">
        <v>900</v>
      </c>
      <c r="AU1150" s="2">
        <v>950</v>
      </c>
      <c r="AV1150" s="2">
        <v>950</v>
      </c>
      <c r="AW1150" s="2">
        <v>950</v>
      </c>
      <c r="AX1150" s="2">
        <v>950</v>
      </c>
      <c r="AY1150" s="2">
        <v>950</v>
      </c>
      <c r="AZ1150" s="2">
        <v>950</v>
      </c>
      <c r="BA1150" s="2">
        <v>950</v>
      </c>
      <c r="BB1150" s="2">
        <v>950</v>
      </c>
      <c r="BC1150" s="2">
        <v>950</v>
      </c>
      <c r="BD1150" s="2">
        <v>960</v>
      </c>
      <c r="BE1150" s="2">
        <v>960</v>
      </c>
      <c r="BF1150" s="2">
        <v>995</v>
      </c>
      <c r="BG1150" s="2">
        <v>995</v>
      </c>
      <c r="BH1150" s="2">
        <v>995</v>
      </c>
      <c r="BI1150" s="2">
        <v>1000</v>
      </c>
      <c r="BJ1150" s="2">
        <v>1000</v>
      </c>
      <c r="BK1150" s="2">
        <v>1000</v>
      </c>
      <c r="BL1150" s="2">
        <v>1095</v>
      </c>
      <c r="BM1150" s="2">
        <v>1100</v>
      </c>
      <c r="BN1150" s="2">
        <v>1100</v>
      </c>
      <c r="BO1150" s="2">
        <v>1100</v>
      </c>
      <c r="BP1150" s="2">
        <v>1100</v>
      </c>
      <c r="BQ1150" s="2">
        <v>1100</v>
      </c>
      <c r="BR1150" s="2">
        <v>1100</v>
      </c>
      <c r="BS1150" s="2">
        <v>1150</v>
      </c>
      <c r="BT1150" s="2">
        <v>1200</v>
      </c>
      <c r="BU1150" s="2">
        <v>1200</v>
      </c>
      <c r="BV1150" s="2">
        <v>1200</v>
      </c>
      <c r="BW1150" s="2">
        <v>1200</v>
      </c>
      <c r="BX1150" s="2">
        <v>1240</v>
      </c>
      <c r="BY1150" s="2">
        <v>1250</v>
      </c>
      <c r="BZ1150" s="2">
        <v>1250</v>
      </c>
      <c r="CA1150" s="2">
        <v>1295</v>
      </c>
      <c r="CB1150" s="2">
        <v>1300</v>
      </c>
      <c r="CC1150" s="2">
        <v>1300</v>
      </c>
      <c r="CD1150" s="2">
        <v>1300</v>
      </c>
      <c r="CE1150" s="2">
        <v>1350</v>
      </c>
      <c r="CF1150" s="2">
        <v>1695</v>
      </c>
      <c r="CG1150" s="2">
        <v>1700</v>
      </c>
    </row>
    <row r="1151" spans="14:85" x14ac:dyDescent="0.2">
      <c r="N1151" s="2">
        <v>1200</v>
      </c>
      <c r="O1151" s="2">
        <v>1200</v>
      </c>
      <c r="P1151" s="2">
        <v>1200</v>
      </c>
      <c r="Q1151" s="2">
        <v>1200</v>
      </c>
      <c r="R1151" s="2">
        <v>1200</v>
      </c>
      <c r="S1151" s="2">
        <v>1200</v>
      </c>
      <c r="T1151" s="2">
        <v>1200</v>
      </c>
      <c r="U1151" s="2">
        <v>1200</v>
      </c>
      <c r="V1151" s="2">
        <v>1200</v>
      </c>
      <c r="W1151" s="2">
        <v>1200</v>
      </c>
      <c r="X1151" s="2">
        <v>1200</v>
      </c>
      <c r="Y1151" s="2">
        <v>1200</v>
      </c>
      <c r="Z1151" s="2">
        <v>1200</v>
      </c>
      <c r="AA1151" s="2">
        <v>1200</v>
      </c>
      <c r="AB1151" s="2">
        <v>1350</v>
      </c>
      <c r="AC1151" s="2">
        <v>1350</v>
      </c>
      <c r="AD1151" s="2">
        <v>1350</v>
      </c>
      <c r="AE1151" s="2">
        <v>1350</v>
      </c>
      <c r="AF1151" s="2">
        <v>1400</v>
      </c>
      <c r="AG1151" s="2">
        <v>1400</v>
      </c>
      <c r="AH1151" s="2">
        <v>1400</v>
      </c>
      <c r="AI1151" s="2">
        <v>1400</v>
      </c>
      <c r="AJ1151" s="2">
        <v>1400</v>
      </c>
      <c r="AK1151" s="2">
        <v>1400</v>
      </c>
      <c r="AL1151" s="2">
        <v>1400</v>
      </c>
      <c r="AM1151" s="2">
        <v>1400</v>
      </c>
      <c r="AN1151" s="2">
        <v>1400</v>
      </c>
      <c r="AO1151" s="2">
        <v>1500</v>
      </c>
      <c r="AP1151" s="2">
        <v>1500</v>
      </c>
      <c r="AQ1151" s="2">
        <v>1500</v>
      </c>
      <c r="AR1151" s="2">
        <v>1500</v>
      </c>
      <c r="AS1151" s="2">
        <v>1500</v>
      </c>
      <c r="AT1151" s="2">
        <v>1500</v>
      </c>
      <c r="AU1151" s="2">
        <v>1500</v>
      </c>
      <c r="AV1151" s="2">
        <v>1500</v>
      </c>
      <c r="AW1151" s="2">
        <v>1500</v>
      </c>
      <c r="AX1151" s="2">
        <v>1500</v>
      </c>
      <c r="AY1151" s="2">
        <v>1500</v>
      </c>
      <c r="AZ1151" s="2">
        <v>1500</v>
      </c>
      <c r="BA1151" s="2">
        <v>1660</v>
      </c>
      <c r="BB1151" s="2">
        <v>1660</v>
      </c>
      <c r="BC1151" s="2">
        <v>1660</v>
      </c>
      <c r="BD1151" s="2">
        <v>1660</v>
      </c>
      <c r="BE1151" s="2">
        <v>1695</v>
      </c>
      <c r="BF1151" s="2">
        <v>1695</v>
      </c>
      <c r="BG1151" s="2">
        <v>1695</v>
      </c>
      <c r="BH1151" s="2">
        <v>1695</v>
      </c>
      <c r="BI1151" s="2">
        <v>1697.5</v>
      </c>
      <c r="BJ1151" s="2">
        <v>1700</v>
      </c>
      <c r="BK1151" s="2">
        <v>1700</v>
      </c>
      <c r="BL1151" s="2">
        <v>1700</v>
      </c>
      <c r="BM1151" s="2">
        <v>1700</v>
      </c>
      <c r="BN1151" s="2">
        <v>1700</v>
      </c>
      <c r="BO1151" s="2">
        <v>1700</v>
      </c>
      <c r="BP1151" s="2">
        <v>1700</v>
      </c>
      <c r="BQ1151" s="2">
        <v>1700</v>
      </c>
      <c r="BR1151" s="2">
        <v>1700</v>
      </c>
      <c r="BS1151" s="2">
        <v>1700</v>
      </c>
      <c r="BT1151" s="2">
        <v>1700</v>
      </c>
      <c r="BU1151" s="2">
        <v>1700</v>
      </c>
      <c r="BV1151" s="2">
        <v>1950</v>
      </c>
      <c r="BW1151" s="2">
        <v>1950</v>
      </c>
      <c r="BX1151" s="2">
        <v>1950</v>
      </c>
      <c r="BY1151" s="2">
        <v>1950</v>
      </c>
      <c r="BZ1151" s="2">
        <v>2000</v>
      </c>
      <c r="CA1151" s="2">
        <v>2000</v>
      </c>
      <c r="CB1151" s="2">
        <v>2000</v>
      </c>
      <c r="CC1151" s="2">
        <v>2000</v>
      </c>
      <c r="CD1151" s="2">
        <v>2200</v>
      </c>
      <c r="CE1151" s="2">
        <v>2200</v>
      </c>
      <c r="CF1151" s="2">
        <v>2200</v>
      </c>
      <c r="CG1151" s="2">
        <v>2200</v>
      </c>
    </row>
    <row r="1152" spans="14:85" x14ac:dyDescent="0.2">
      <c r="N1152" s="2">
        <v>350</v>
      </c>
      <c r="O1152" s="2">
        <v>350</v>
      </c>
      <c r="P1152" s="2">
        <v>350</v>
      </c>
      <c r="Q1152" s="2">
        <v>350</v>
      </c>
      <c r="R1152" s="2">
        <v>350</v>
      </c>
      <c r="S1152" s="2">
        <v>350</v>
      </c>
      <c r="T1152" s="2">
        <v>350</v>
      </c>
      <c r="U1152" s="2">
        <v>350</v>
      </c>
      <c r="V1152" s="2">
        <v>350</v>
      </c>
      <c r="W1152" s="2">
        <v>350</v>
      </c>
      <c r="X1152" s="2">
        <v>375</v>
      </c>
      <c r="Y1152" s="2">
        <v>375</v>
      </c>
      <c r="Z1152" s="2">
        <v>375</v>
      </c>
      <c r="AA1152" s="2">
        <v>375</v>
      </c>
      <c r="AB1152" s="2">
        <v>375</v>
      </c>
      <c r="AC1152" s="2">
        <v>375</v>
      </c>
      <c r="AD1152" s="2">
        <v>375</v>
      </c>
      <c r="AE1152" s="2">
        <v>375</v>
      </c>
      <c r="AF1152" s="2">
        <v>375</v>
      </c>
      <c r="AG1152" s="2">
        <v>375</v>
      </c>
      <c r="AH1152" s="2">
        <v>375</v>
      </c>
      <c r="AI1152" s="2">
        <v>375</v>
      </c>
      <c r="AJ1152" s="2">
        <v>385</v>
      </c>
      <c r="AK1152" s="2">
        <v>395</v>
      </c>
      <c r="AL1152" s="2">
        <v>395</v>
      </c>
      <c r="AM1152" s="2">
        <v>395</v>
      </c>
      <c r="AN1152" s="2">
        <v>395</v>
      </c>
      <c r="AO1152" s="2">
        <v>395</v>
      </c>
      <c r="AP1152" s="2">
        <v>395</v>
      </c>
      <c r="AQ1152" s="2">
        <v>395</v>
      </c>
      <c r="AR1152" s="2">
        <v>395</v>
      </c>
      <c r="AS1152" s="2">
        <v>395</v>
      </c>
      <c r="AT1152" s="2">
        <v>395</v>
      </c>
      <c r="AU1152" s="2">
        <v>395</v>
      </c>
      <c r="AV1152" s="2">
        <v>395</v>
      </c>
      <c r="AW1152" s="2">
        <v>395</v>
      </c>
      <c r="AX1152" s="2">
        <v>395</v>
      </c>
      <c r="AY1152" s="2">
        <v>395</v>
      </c>
      <c r="AZ1152" s="2">
        <v>395</v>
      </c>
      <c r="BA1152" s="2">
        <v>395</v>
      </c>
      <c r="BB1152" s="2">
        <v>395</v>
      </c>
      <c r="BC1152" s="2">
        <v>395</v>
      </c>
      <c r="BD1152" s="2">
        <v>395</v>
      </c>
      <c r="BE1152" s="2">
        <v>395</v>
      </c>
      <c r="BF1152" s="2">
        <v>395</v>
      </c>
      <c r="BG1152" s="2">
        <v>395</v>
      </c>
      <c r="BH1152" s="2">
        <v>395</v>
      </c>
      <c r="BI1152" s="2">
        <v>397.5</v>
      </c>
      <c r="BJ1152" s="2">
        <v>400</v>
      </c>
      <c r="BK1152" s="2">
        <v>400</v>
      </c>
      <c r="BL1152" s="2">
        <v>400</v>
      </c>
      <c r="BM1152" s="2">
        <v>400</v>
      </c>
      <c r="BN1152" s="2">
        <v>400</v>
      </c>
      <c r="BO1152" s="2">
        <v>400</v>
      </c>
      <c r="BP1152" s="2">
        <v>400</v>
      </c>
      <c r="BQ1152" s="2">
        <v>400</v>
      </c>
      <c r="BR1152" s="2">
        <v>400</v>
      </c>
      <c r="BS1152" s="2">
        <v>400</v>
      </c>
      <c r="BT1152" s="2">
        <v>400</v>
      </c>
      <c r="BU1152" s="2">
        <v>400</v>
      </c>
      <c r="BV1152" s="2">
        <v>450</v>
      </c>
      <c r="BW1152" s="2">
        <v>450</v>
      </c>
      <c r="BX1152" s="2">
        <v>450</v>
      </c>
      <c r="BY1152" s="2">
        <v>450</v>
      </c>
      <c r="BZ1152" s="2">
        <v>450</v>
      </c>
      <c r="CA1152" s="2">
        <v>450</v>
      </c>
      <c r="CB1152" s="2">
        <v>450</v>
      </c>
      <c r="CC1152" s="2">
        <v>450</v>
      </c>
      <c r="CD1152" s="2">
        <v>450</v>
      </c>
      <c r="CE1152" s="2">
        <v>450</v>
      </c>
      <c r="CF1152" s="2">
        <v>450</v>
      </c>
      <c r="CG1152" s="2">
        <v>450</v>
      </c>
    </row>
    <row r="1153" spans="14:85" x14ac:dyDescent="0.2">
      <c r="N1153" s="2">
        <v>300</v>
      </c>
      <c r="O1153" s="2">
        <v>300</v>
      </c>
      <c r="P1153" s="2">
        <v>300</v>
      </c>
      <c r="Q1153" s="2">
        <v>300</v>
      </c>
      <c r="R1153" s="2">
        <v>300</v>
      </c>
      <c r="S1153" s="2">
        <v>300</v>
      </c>
      <c r="T1153" s="2">
        <v>304.17</v>
      </c>
      <c r="U1153" s="2">
        <v>310</v>
      </c>
      <c r="V1153" s="2">
        <v>310</v>
      </c>
      <c r="W1153" s="2">
        <v>316.07</v>
      </c>
      <c r="X1153" s="2">
        <v>316.07</v>
      </c>
      <c r="Y1153" s="2">
        <v>320</v>
      </c>
      <c r="Z1153" s="2">
        <v>320</v>
      </c>
      <c r="AA1153" s="2">
        <v>325</v>
      </c>
      <c r="AB1153" s="2">
        <v>325</v>
      </c>
      <c r="AC1153" s="2">
        <v>325</v>
      </c>
      <c r="AD1153" s="2">
        <v>325</v>
      </c>
      <c r="AE1153" s="2">
        <v>325</v>
      </c>
      <c r="AF1153" s="2">
        <v>325</v>
      </c>
      <c r="AG1153" s="2">
        <v>325</v>
      </c>
      <c r="AH1153" s="2">
        <v>330</v>
      </c>
      <c r="AI1153" s="2">
        <v>330</v>
      </c>
      <c r="AJ1153" s="2">
        <v>335</v>
      </c>
      <c r="AK1153" s="2">
        <v>340</v>
      </c>
      <c r="AL1153" s="2">
        <v>340</v>
      </c>
      <c r="AM1153" s="2">
        <v>345</v>
      </c>
      <c r="AN1153" s="2">
        <v>350</v>
      </c>
      <c r="AO1153" s="2">
        <v>350</v>
      </c>
      <c r="AP1153" s="2">
        <v>350</v>
      </c>
      <c r="AQ1153" s="2">
        <v>359.52</v>
      </c>
      <c r="AR1153" s="2">
        <v>360</v>
      </c>
      <c r="AS1153" s="2">
        <v>360</v>
      </c>
      <c r="AT1153" s="2">
        <v>369.35</v>
      </c>
      <c r="AU1153" s="2">
        <v>370</v>
      </c>
      <c r="AV1153" s="2">
        <v>375</v>
      </c>
      <c r="AW1153" s="2">
        <v>375</v>
      </c>
      <c r="AX1153" s="2">
        <v>375</v>
      </c>
      <c r="AY1153" s="2">
        <v>375</v>
      </c>
      <c r="AZ1153" s="2">
        <v>375</v>
      </c>
      <c r="BA1153" s="2">
        <v>375</v>
      </c>
      <c r="BB1153" s="2">
        <v>375</v>
      </c>
      <c r="BC1153" s="2">
        <v>380</v>
      </c>
      <c r="BD1153" s="2">
        <v>385</v>
      </c>
      <c r="BE1153" s="2">
        <v>390</v>
      </c>
      <c r="BF1153" s="2">
        <v>400</v>
      </c>
      <c r="BG1153" s="2">
        <v>400</v>
      </c>
      <c r="BH1153" s="2">
        <v>400</v>
      </c>
      <c r="BI1153" s="2">
        <v>400</v>
      </c>
      <c r="BJ1153" s="2">
        <v>400</v>
      </c>
      <c r="BK1153" s="2">
        <v>405</v>
      </c>
      <c r="BL1153" s="2">
        <v>405</v>
      </c>
      <c r="BM1153" s="2">
        <v>420</v>
      </c>
      <c r="BN1153" s="2">
        <v>422</v>
      </c>
      <c r="BO1153" s="2">
        <v>425</v>
      </c>
      <c r="BP1153" s="2">
        <v>425</v>
      </c>
      <c r="BQ1153" s="2">
        <v>425</v>
      </c>
      <c r="BR1153" s="2">
        <v>430</v>
      </c>
      <c r="BS1153" s="2">
        <v>435</v>
      </c>
      <c r="BT1153" s="2">
        <v>446.43</v>
      </c>
      <c r="BU1153" s="2">
        <v>450</v>
      </c>
      <c r="BV1153" s="2">
        <v>450</v>
      </c>
      <c r="BW1153" s="2">
        <v>460</v>
      </c>
      <c r="BX1153" s="2">
        <v>468.15</v>
      </c>
      <c r="BY1153" s="2">
        <v>475</v>
      </c>
      <c r="BZ1153" s="2">
        <v>475</v>
      </c>
      <c r="CA1153" s="2">
        <v>485.54</v>
      </c>
      <c r="CB1153" s="2">
        <v>495</v>
      </c>
      <c r="CC1153" s="2">
        <v>502</v>
      </c>
      <c r="CD1153" s="2">
        <v>525</v>
      </c>
      <c r="CE1153" s="2">
        <v>528.99</v>
      </c>
      <c r="CF1153" s="2">
        <v>533.33000000000004</v>
      </c>
      <c r="CG1153" s="2">
        <v>576.79</v>
      </c>
    </row>
    <row r="1154" spans="14:85" x14ac:dyDescent="0.2">
      <c r="N1154" s="2">
        <v>425</v>
      </c>
      <c r="O1154" s="2">
        <v>425</v>
      </c>
      <c r="P1154" s="2">
        <v>425</v>
      </c>
      <c r="Q1154" s="2">
        <v>425</v>
      </c>
      <c r="R1154" s="2">
        <v>430</v>
      </c>
      <c r="S1154" s="2">
        <v>445</v>
      </c>
      <c r="T1154" s="2">
        <v>450</v>
      </c>
      <c r="U1154" s="2">
        <v>450</v>
      </c>
      <c r="V1154" s="2">
        <v>450</v>
      </c>
      <c r="W1154" s="2">
        <v>450</v>
      </c>
      <c r="X1154" s="2">
        <v>450</v>
      </c>
      <c r="Y1154" s="2">
        <v>450</v>
      </c>
      <c r="Z1154" s="2">
        <v>450</v>
      </c>
      <c r="AA1154" s="2">
        <v>450</v>
      </c>
      <c r="AB1154" s="2">
        <v>450</v>
      </c>
      <c r="AC1154" s="2">
        <v>450</v>
      </c>
      <c r="AD1154" s="2">
        <v>470</v>
      </c>
      <c r="AE1154" s="2">
        <v>475</v>
      </c>
      <c r="AF1154" s="2">
        <v>475</v>
      </c>
      <c r="AG1154" s="2">
        <v>475</v>
      </c>
      <c r="AH1154" s="2">
        <v>475</v>
      </c>
      <c r="AI1154" s="2">
        <v>475</v>
      </c>
      <c r="AJ1154" s="2">
        <v>480</v>
      </c>
      <c r="AK1154" s="2">
        <v>490</v>
      </c>
      <c r="AL1154" s="2">
        <v>495</v>
      </c>
      <c r="AM1154" s="2">
        <v>495</v>
      </c>
      <c r="AN1154" s="2">
        <v>495</v>
      </c>
      <c r="AO1154" s="2">
        <v>495</v>
      </c>
      <c r="AP1154" s="2">
        <v>495</v>
      </c>
      <c r="AQ1154" s="2">
        <v>495</v>
      </c>
      <c r="AR1154" s="2">
        <v>500</v>
      </c>
      <c r="AS1154" s="2">
        <v>500</v>
      </c>
      <c r="AT1154" s="2">
        <v>500</v>
      </c>
      <c r="AU1154" s="2">
        <v>520</v>
      </c>
      <c r="AV1154" s="2">
        <v>525</v>
      </c>
      <c r="AW1154" s="2">
        <v>525</v>
      </c>
      <c r="AX1154" s="2">
        <v>525</v>
      </c>
      <c r="AY1154" s="2">
        <v>525</v>
      </c>
      <c r="AZ1154" s="2">
        <v>535</v>
      </c>
      <c r="BA1154" s="2">
        <v>550</v>
      </c>
      <c r="BB1154" s="2">
        <v>550</v>
      </c>
      <c r="BC1154" s="2">
        <v>550</v>
      </c>
      <c r="BD1154" s="2">
        <v>550</v>
      </c>
      <c r="BE1154" s="2">
        <v>550</v>
      </c>
      <c r="BF1154" s="2">
        <v>550</v>
      </c>
      <c r="BG1154" s="2">
        <v>550</v>
      </c>
      <c r="BH1154" s="2">
        <v>575</v>
      </c>
      <c r="BI1154" s="2">
        <v>575</v>
      </c>
      <c r="BJ1154" s="2">
        <v>575</v>
      </c>
      <c r="BK1154" s="2">
        <v>575</v>
      </c>
      <c r="BL1154" s="2">
        <v>595</v>
      </c>
      <c r="BM1154" s="2">
        <v>595</v>
      </c>
      <c r="BN1154" s="2">
        <v>595</v>
      </c>
      <c r="BO1154" s="2">
        <v>595</v>
      </c>
      <c r="BP1154" s="2">
        <v>600</v>
      </c>
      <c r="BQ1154" s="2">
        <v>600</v>
      </c>
      <c r="BR1154" s="2">
        <v>620</v>
      </c>
      <c r="BS1154" s="2">
        <v>625</v>
      </c>
      <c r="BT1154" s="2">
        <v>625</v>
      </c>
      <c r="BU1154" s="2">
        <v>650</v>
      </c>
      <c r="BV1154" s="2">
        <v>650</v>
      </c>
      <c r="BW1154" s="2">
        <v>650</v>
      </c>
      <c r="BX1154" s="2">
        <v>650</v>
      </c>
      <c r="BY1154" s="2">
        <v>675</v>
      </c>
      <c r="BZ1154" s="2">
        <v>690</v>
      </c>
      <c r="CA1154" s="2">
        <v>695</v>
      </c>
      <c r="CB1154" s="2">
        <v>700</v>
      </c>
      <c r="CC1154" s="2">
        <v>715</v>
      </c>
      <c r="CD1154" s="2">
        <v>750</v>
      </c>
      <c r="CE1154" s="2">
        <v>750</v>
      </c>
      <c r="CF1154" s="2">
        <v>750</v>
      </c>
      <c r="CG1154" s="2">
        <v>850</v>
      </c>
    </row>
    <row r="1155" spans="14:85" x14ac:dyDescent="0.2">
      <c r="N1155" s="2">
        <v>550</v>
      </c>
      <c r="O1155" s="2">
        <v>550</v>
      </c>
      <c r="P1155" s="2">
        <v>550</v>
      </c>
      <c r="Q1155" s="2">
        <v>550</v>
      </c>
      <c r="R1155" s="2">
        <v>550</v>
      </c>
      <c r="S1155" s="2">
        <v>550</v>
      </c>
      <c r="T1155" s="2">
        <v>550</v>
      </c>
      <c r="U1155" s="2">
        <v>565</v>
      </c>
      <c r="V1155" s="2">
        <v>575</v>
      </c>
      <c r="W1155" s="2">
        <v>575</v>
      </c>
      <c r="X1155" s="2">
        <v>575</v>
      </c>
      <c r="Y1155" s="2">
        <v>575</v>
      </c>
      <c r="Z1155" s="2">
        <v>595</v>
      </c>
      <c r="AA1155" s="2">
        <v>595</v>
      </c>
      <c r="AB1155" s="2">
        <v>595</v>
      </c>
      <c r="AC1155" s="2">
        <v>595</v>
      </c>
      <c r="AD1155" s="2">
        <v>595</v>
      </c>
      <c r="AE1155" s="2">
        <v>600</v>
      </c>
      <c r="AF1155" s="2">
        <v>600</v>
      </c>
      <c r="AG1155" s="2">
        <v>600</v>
      </c>
      <c r="AH1155" s="2">
        <v>600</v>
      </c>
      <c r="AI1155" s="2">
        <v>620</v>
      </c>
      <c r="AJ1155" s="2">
        <v>625</v>
      </c>
      <c r="AK1155" s="2">
        <v>625</v>
      </c>
      <c r="AL1155" s="2">
        <v>625</v>
      </c>
      <c r="AM1155" s="2">
        <v>625</v>
      </c>
      <c r="AN1155" s="2">
        <v>645</v>
      </c>
      <c r="AO1155" s="2">
        <v>650</v>
      </c>
      <c r="AP1155" s="2">
        <v>650</v>
      </c>
      <c r="AQ1155" s="2">
        <v>650</v>
      </c>
      <c r="AR1155" s="2">
        <v>650</v>
      </c>
      <c r="AS1155" s="2">
        <v>650</v>
      </c>
      <c r="AT1155" s="2">
        <v>650</v>
      </c>
      <c r="AU1155" s="2">
        <v>650</v>
      </c>
      <c r="AV1155" s="2">
        <v>675</v>
      </c>
      <c r="AW1155" s="2">
        <v>675</v>
      </c>
      <c r="AX1155" s="2">
        <v>685</v>
      </c>
      <c r="AY1155" s="2">
        <v>695</v>
      </c>
      <c r="AZ1155" s="2">
        <v>695</v>
      </c>
      <c r="BA1155" s="2">
        <v>695</v>
      </c>
      <c r="BB1155" s="2">
        <v>700</v>
      </c>
      <c r="BC1155" s="2">
        <v>700</v>
      </c>
      <c r="BD1155" s="2">
        <v>725</v>
      </c>
      <c r="BE1155" s="2">
        <v>725</v>
      </c>
      <c r="BF1155" s="2">
        <v>750</v>
      </c>
      <c r="BG1155" s="2">
        <v>750</v>
      </c>
      <c r="BH1155" s="2">
        <v>750</v>
      </c>
      <c r="BI1155" s="2">
        <v>750</v>
      </c>
      <c r="BJ1155" s="2">
        <v>775</v>
      </c>
      <c r="BK1155" s="2">
        <v>795</v>
      </c>
      <c r="BL1155" s="2">
        <v>795</v>
      </c>
      <c r="BM1155" s="2">
        <v>795</v>
      </c>
      <c r="BN1155" s="2">
        <v>800</v>
      </c>
      <c r="BO1155" s="2">
        <v>800</v>
      </c>
      <c r="BP1155" s="2">
        <v>825</v>
      </c>
      <c r="BQ1155" s="2">
        <v>825</v>
      </c>
      <c r="BR1155" s="2">
        <v>850</v>
      </c>
      <c r="BS1155" s="2">
        <v>850</v>
      </c>
      <c r="BT1155" s="2">
        <v>850</v>
      </c>
      <c r="BU1155" s="2">
        <v>875</v>
      </c>
      <c r="BV1155" s="2">
        <v>895</v>
      </c>
      <c r="BW1155" s="2">
        <v>895</v>
      </c>
      <c r="BX1155" s="2">
        <v>895</v>
      </c>
      <c r="BY1155" s="2">
        <v>900</v>
      </c>
      <c r="BZ1155" s="2">
        <v>925</v>
      </c>
      <c r="CA1155" s="2">
        <v>950</v>
      </c>
      <c r="CB1155" s="2">
        <v>975</v>
      </c>
      <c r="CC1155" s="2">
        <v>995</v>
      </c>
      <c r="CD1155" s="2">
        <v>1000</v>
      </c>
      <c r="CE1155" s="2">
        <v>1150</v>
      </c>
      <c r="CF1155" s="2">
        <v>1200</v>
      </c>
      <c r="CG1155" s="2">
        <v>1385</v>
      </c>
    </row>
    <row r="1156" spans="14:85" x14ac:dyDescent="0.2">
      <c r="N1156" s="2">
        <v>595</v>
      </c>
      <c r="O1156" s="2">
        <v>595</v>
      </c>
      <c r="P1156" s="2">
        <v>600</v>
      </c>
      <c r="Q1156" s="2">
        <v>600</v>
      </c>
      <c r="R1156" s="2">
        <v>620</v>
      </c>
      <c r="S1156" s="2">
        <v>625</v>
      </c>
      <c r="T1156" s="2">
        <v>645</v>
      </c>
      <c r="U1156" s="2">
        <v>650</v>
      </c>
      <c r="V1156" s="2">
        <v>650</v>
      </c>
      <c r="W1156" s="2">
        <v>650</v>
      </c>
      <c r="X1156" s="2">
        <v>650</v>
      </c>
      <c r="Y1156" s="2">
        <v>650</v>
      </c>
      <c r="Z1156" s="2">
        <v>650</v>
      </c>
      <c r="AA1156" s="2">
        <v>675</v>
      </c>
      <c r="AB1156" s="2">
        <v>675</v>
      </c>
      <c r="AC1156" s="2">
        <v>695</v>
      </c>
      <c r="AD1156" s="2">
        <v>695</v>
      </c>
      <c r="AE1156" s="2">
        <v>695</v>
      </c>
      <c r="AF1156" s="2">
        <v>695</v>
      </c>
      <c r="AG1156" s="2">
        <v>710</v>
      </c>
      <c r="AH1156" s="2">
        <v>725</v>
      </c>
      <c r="AI1156" s="2">
        <v>725</v>
      </c>
      <c r="AJ1156" s="2">
        <v>750</v>
      </c>
      <c r="AK1156" s="2">
        <v>750</v>
      </c>
      <c r="AL1156" s="2">
        <v>750</v>
      </c>
      <c r="AM1156" s="2">
        <v>750</v>
      </c>
      <c r="AN1156" s="2">
        <v>750</v>
      </c>
      <c r="AO1156" s="2">
        <v>750</v>
      </c>
      <c r="AP1156" s="2">
        <v>775</v>
      </c>
      <c r="AQ1156" s="2">
        <v>795</v>
      </c>
      <c r="AR1156" s="2">
        <v>795</v>
      </c>
      <c r="AS1156" s="2">
        <v>800</v>
      </c>
      <c r="AT1156" s="2">
        <v>825</v>
      </c>
      <c r="AU1156" s="2">
        <v>850</v>
      </c>
      <c r="AV1156" s="2">
        <v>850</v>
      </c>
      <c r="AW1156" s="2">
        <v>850</v>
      </c>
      <c r="AX1156" s="2">
        <v>850</v>
      </c>
      <c r="AY1156" s="2">
        <v>850</v>
      </c>
      <c r="AZ1156" s="2">
        <v>850</v>
      </c>
      <c r="BA1156" s="2">
        <v>875</v>
      </c>
      <c r="BB1156" s="2">
        <v>895</v>
      </c>
      <c r="BC1156" s="2">
        <v>900</v>
      </c>
      <c r="BD1156" s="2">
        <v>900</v>
      </c>
      <c r="BE1156" s="2">
        <v>900</v>
      </c>
      <c r="BF1156" s="2">
        <v>925</v>
      </c>
      <c r="BG1156" s="2">
        <v>950</v>
      </c>
      <c r="BH1156" s="2">
        <v>950</v>
      </c>
      <c r="BI1156" s="2">
        <v>975</v>
      </c>
      <c r="BJ1156" s="2">
        <v>995</v>
      </c>
      <c r="BK1156" s="2">
        <v>995</v>
      </c>
      <c r="BL1156" s="2">
        <v>1000</v>
      </c>
      <c r="BM1156" s="2">
        <v>1000</v>
      </c>
      <c r="BN1156" s="2">
        <v>1050</v>
      </c>
      <c r="BO1156" s="2">
        <v>1075</v>
      </c>
      <c r="BP1156" s="2">
        <v>1100</v>
      </c>
      <c r="BQ1156" s="2">
        <v>1125</v>
      </c>
      <c r="BR1156" s="2">
        <v>1150</v>
      </c>
      <c r="BS1156" s="2">
        <v>1170</v>
      </c>
      <c r="BT1156" s="2">
        <v>1200</v>
      </c>
      <c r="BU1156" s="2">
        <v>1200</v>
      </c>
      <c r="BV1156" s="2">
        <v>1200</v>
      </c>
      <c r="BW1156" s="2">
        <v>1200</v>
      </c>
      <c r="BX1156" s="2">
        <v>1250</v>
      </c>
      <c r="BY1156" s="2">
        <v>1275</v>
      </c>
      <c r="BZ1156" s="2">
        <v>1300</v>
      </c>
      <c r="CA1156" s="2">
        <v>1400</v>
      </c>
      <c r="CB1156" s="2">
        <v>1450</v>
      </c>
      <c r="CC1156" s="2">
        <v>1500</v>
      </c>
      <c r="CD1156" s="2">
        <v>1595</v>
      </c>
      <c r="CE1156" s="2">
        <v>1795</v>
      </c>
      <c r="CF1156" s="2">
        <v>1895</v>
      </c>
      <c r="CG1156" s="2">
        <v>2100</v>
      </c>
    </row>
    <row r="1157" spans="14:85" x14ac:dyDescent="0.2">
      <c r="N1157" s="2">
        <v>895</v>
      </c>
      <c r="O1157" s="2">
        <v>895</v>
      </c>
      <c r="P1157" s="2">
        <v>900</v>
      </c>
      <c r="Q1157" s="2">
        <v>900</v>
      </c>
      <c r="R1157" s="2">
        <v>925</v>
      </c>
      <c r="S1157" s="2">
        <v>925</v>
      </c>
      <c r="T1157" s="2">
        <v>950</v>
      </c>
      <c r="U1157" s="2">
        <v>975</v>
      </c>
      <c r="V1157" s="2">
        <v>975</v>
      </c>
      <c r="W1157" s="2">
        <v>995</v>
      </c>
      <c r="X1157" s="2">
        <v>995</v>
      </c>
      <c r="Y1157" s="2">
        <v>995</v>
      </c>
      <c r="Z1157" s="2">
        <v>995</v>
      </c>
      <c r="AA1157" s="2">
        <v>995</v>
      </c>
      <c r="AB1157" s="2">
        <v>995</v>
      </c>
      <c r="AC1157" s="2">
        <v>995</v>
      </c>
      <c r="AD1157" s="2">
        <v>995</v>
      </c>
      <c r="AE1157" s="2">
        <v>1000</v>
      </c>
      <c r="AF1157" s="2">
        <v>1050</v>
      </c>
      <c r="AG1157" s="2">
        <v>1050</v>
      </c>
      <c r="AH1157" s="2">
        <v>1100</v>
      </c>
      <c r="AI1157" s="2">
        <v>1100</v>
      </c>
      <c r="AJ1157" s="2">
        <v>1100</v>
      </c>
      <c r="AK1157" s="2">
        <v>1100</v>
      </c>
      <c r="AL1157" s="2">
        <v>1150</v>
      </c>
      <c r="AM1157" s="2">
        <v>1150</v>
      </c>
      <c r="AN1157" s="2">
        <v>1200</v>
      </c>
      <c r="AO1157" s="2">
        <v>1200</v>
      </c>
      <c r="AP1157" s="2">
        <v>1200</v>
      </c>
      <c r="AQ1157" s="2">
        <v>1200</v>
      </c>
      <c r="AR1157" s="2">
        <v>1200</v>
      </c>
      <c r="AS1157" s="2">
        <v>1200</v>
      </c>
      <c r="AT1157" s="2">
        <v>1250</v>
      </c>
      <c r="AU1157" s="2">
        <v>1250</v>
      </c>
      <c r="AV1157" s="2">
        <v>1295</v>
      </c>
      <c r="AW1157" s="2">
        <v>1300</v>
      </c>
      <c r="AX1157" s="2">
        <v>1300</v>
      </c>
      <c r="AY1157" s="2">
        <v>1300</v>
      </c>
      <c r="AZ1157" s="2">
        <v>1350</v>
      </c>
      <c r="BA1157" s="2">
        <v>1395</v>
      </c>
      <c r="BB1157" s="2">
        <v>1400</v>
      </c>
      <c r="BC1157" s="2">
        <v>1400</v>
      </c>
      <c r="BD1157" s="2">
        <v>1400</v>
      </c>
      <c r="BE1157" s="2">
        <v>1400</v>
      </c>
      <c r="BF1157" s="2">
        <v>1400</v>
      </c>
      <c r="BG1157" s="2">
        <v>1450</v>
      </c>
      <c r="BH1157" s="2">
        <v>1450</v>
      </c>
      <c r="BI1157" s="2">
        <v>1500</v>
      </c>
      <c r="BJ1157" s="2">
        <v>1500</v>
      </c>
      <c r="BK1157" s="2">
        <v>1500</v>
      </c>
      <c r="BL1157" s="2">
        <v>1500</v>
      </c>
      <c r="BM1157" s="2">
        <v>1500</v>
      </c>
      <c r="BN1157" s="2">
        <v>1500</v>
      </c>
      <c r="BO1157" s="2">
        <v>1540</v>
      </c>
      <c r="BP1157" s="2">
        <v>1560</v>
      </c>
      <c r="BQ1157" s="2">
        <v>1560</v>
      </c>
      <c r="BR1157" s="2">
        <v>1580</v>
      </c>
      <c r="BS1157" s="2">
        <v>1595</v>
      </c>
      <c r="BT1157" s="2">
        <v>1595</v>
      </c>
      <c r="BU1157" s="2">
        <v>1600</v>
      </c>
      <c r="BV1157" s="2">
        <v>1600</v>
      </c>
      <c r="BW1157" s="2">
        <v>1660</v>
      </c>
      <c r="BX1157" s="2">
        <v>1695</v>
      </c>
      <c r="BY1157" s="2">
        <v>1750</v>
      </c>
      <c r="BZ1157" s="2">
        <v>1750</v>
      </c>
      <c r="CA1157" s="2">
        <v>1850</v>
      </c>
      <c r="CB1157" s="2">
        <v>1900</v>
      </c>
      <c r="CC1157" s="2">
        <v>1900</v>
      </c>
      <c r="CD1157" s="2">
        <v>1950</v>
      </c>
      <c r="CE1157" s="2">
        <v>1995</v>
      </c>
      <c r="CF1157" s="2">
        <v>2000</v>
      </c>
      <c r="CG1157" s="2">
        <v>2750</v>
      </c>
    </row>
    <row r="1158" spans="14:85" x14ac:dyDescent="0.2">
      <c r="N1158" s="2">
        <v>1400</v>
      </c>
      <c r="O1158" s="2">
        <v>1500</v>
      </c>
      <c r="P1158" s="2">
        <v>1500</v>
      </c>
      <c r="Q1158" s="2">
        <v>1500</v>
      </c>
      <c r="R1158" s="2">
        <v>1500</v>
      </c>
      <c r="S1158" s="2">
        <v>1500</v>
      </c>
      <c r="T1158" s="2">
        <v>1500</v>
      </c>
      <c r="U1158" s="2">
        <v>1595</v>
      </c>
      <c r="V1158" s="2">
        <v>1595</v>
      </c>
      <c r="W1158" s="2">
        <v>1595</v>
      </c>
      <c r="X1158" s="2">
        <v>1650</v>
      </c>
      <c r="Y1158" s="2">
        <v>1650</v>
      </c>
      <c r="Z1158" s="2">
        <v>1700</v>
      </c>
      <c r="AA1158" s="2">
        <v>1750</v>
      </c>
      <c r="AB1158" s="2">
        <v>1750</v>
      </c>
      <c r="AC1158" s="2">
        <v>1750</v>
      </c>
      <c r="AD1158" s="2">
        <v>1750</v>
      </c>
      <c r="AE1158" s="2">
        <v>1750</v>
      </c>
      <c r="AF1158" s="2">
        <v>1750</v>
      </c>
      <c r="AG1158" s="2">
        <v>1750</v>
      </c>
      <c r="AH1158" s="2">
        <v>1750</v>
      </c>
      <c r="AI1158" s="2">
        <v>1800</v>
      </c>
      <c r="AJ1158" s="2">
        <v>1800</v>
      </c>
      <c r="AK1158" s="2">
        <v>1800</v>
      </c>
      <c r="AL1158" s="2">
        <v>1800</v>
      </c>
      <c r="AM1158" s="2">
        <v>1800</v>
      </c>
      <c r="AN1158" s="2">
        <v>1800</v>
      </c>
      <c r="AO1158" s="2">
        <v>1800</v>
      </c>
      <c r="AP1158" s="2">
        <v>1800</v>
      </c>
      <c r="AQ1158" s="2">
        <v>1800</v>
      </c>
      <c r="AR1158" s="2">
        <v>1875</v>
      </c>
      <c r="AS1158" s="2">
        <v>1875</v>
      </c>
      <c r="AT1158" s="2">
        <v>1935</v>
      </c>
      <c r="AU1158" s="2">
        <v>1995</v>
      </c>
      <c r="AV1158" s="2">
        <v>1995</v>
      </c>
      <c r="AW1158" s="2">
        <v>2000</v>
      </c>
      <c r="AX1158" s="2">
        <v>2000</v>
      </c>
      <c r="AY1158" s="2">
        <v>2000</v>
      </c>
      <c r="AZ1158" s="2">
        <v>2000</v>
      </c>
      <c r="BA1158" s="2">
        <v>2000</v>
      </c>
      <c r="BB1158" s="2">
        <v>2000</v>
      </c>
      <c r="BC1158" s="2">
        <v>2000</v>
      </c>
      <c r="BD1158" s="2">
        <v>2000</v>
      </c>
      <c r="BE1158" s="2">
        <v>2000</v>
      </c>
      <c r="BF1158" s="2">
        <v>2125</v>
      </c>
      <c r="BG1158" s="2">
        <v>2125</v>
      </c>
      <c r="BH1158" s="2">
        <v>2125</v>
      </c>
      <c r="BI1158" s="2">
        <v>2200</v>
      </c>
      <c r="BJ1158" s="2">
        <v>2200</v>
      </c>
      <c r="BK1158" s="2">
        <v>2200</v>
      </c>
      <c r="BL1158" s="2">
        <v>2340</v>
      </c>
      <c r="BM1158" s="2">
        <v>2340</v>
      </c>
      <c r="BN1158" s="2">
        <v>2345</v>
      </c>
      <c r="BO1158" s="2">
        <v>2350</v>
      </c>
      <c r="BP1158" s="2">
        <v>2350</v>
      </c>
      <c r="BQ1158" s="2">
        <v>2500</v>
      </c>
      <c r="BR1158" s="2">
        <v>2500</v>
      </c>
      <c r="BS1158" s="2">
        <v>2500</v>
      </c>
      <c r="BT1158" s="2">
        <v>2750</v>
      </c>
      <c r="BU1158" s="2">
        <v>2750</v>
      </c>
      <c r="BV1158" s="2">
        <v>2750</v>
      </c>
      <c r="BW1158" s="2">
        <v>2750</v>
      </c>
      <c r="BX1158" s="2">
        <v>2750</v>
      </c>
      <c r="BY1158" s="2">
        <v>2750</v>
      </c>
      <c r="BZ1158" s="2">
        <v>2750</v>
      </c>
      <c r="CA1158" s="2">
        <v>2750</v>
      </c>
      <c r="CB1158" s="2">
        <v>2750</v>
      </c>
      <c r="CC1158" s="2">
        <v>2995</v>
      </c>
      <c r="CD1158" s="2">
        <v>2995</v>
      </c>
      <c r="CE1158" s="2">
        <v>2995</v>
      </c>
      <c r="CF1158" s="2">
        <v>3500</v>
      </c>
      <c r="CG1158" s="2">
        <v>3500</v>
      </c>
    </row>
    <row r="1159" spans="14:85" x14ac:dyDescent="0.2">
      <c r="N1159" s="2">
        <v>362.5</v>
      </c>
      <c r="O1159" s="2">
        <v>375</v>
      </c>
      <c r="P1159" s="2">
        <v>375</v>
      </c>
      <c r="Q1159" s="2">
        <v>375</v>
      </c>
      <c r="R1159" s="2">
        <v>382.5</v>
      </c>
      <c r="S1159" s="2">
        <v>390</v>
      </c>
      <c r="T1159" s="2">
        <v>390</v>
      </c>
      <c r="U1159" s="2">
        <v>390</v>
      </c>
      <c r="V1159" s="2">
        <v>392.5</v>
      </c>
      <c r="W1159" s="2">
        <v>395</v>
      </c>
      <c r="X1159" s="2">
        <v>395</v>
      </c>
      <c r="Y1159" s="2">
        <v>395</v>
      </c>
      <c r="Z1159" s="2">
        <v>395</v>
      </c>
      <c r="AA1159" s="2">
        <v>395</v>
      </c>
      <c r="AB1159" s="2">
        <v>395</v>
      </c>
      <c r="AC1159" s="2">
        <v>395</v>
      </c>
      <c r="AD1159" s="2">
        <v>397.5</v>
      </c>
      <c r="AE1159" s="2">
        <v>400</v>
      </c>
      <c r="AF1159" s="2">
        <v>400</v>
      </c>
      <c r="AG1159" s="2">
        <v>400</v>
      </c>
      <c r="AH1159" s="2">
        <v>400</v>
      </c>
      <c r="AI1159" s="2">
        <v>400</v>
      </c>
      <c r="AJ1159" s="2">
        <v>400</v>
      </c>
      <c r="AK1159" s="2">
        <v>400</v>
      </c>
      <c r="AL1159" s="2">
        <v>412.5</v>
      </c>
      <c r="AM1159" s="2">
        <v>425</v>
      </c>
      <c r="AN1159" s="2">
        <v>425</v>
      </c>
      <c r="AO1159" s="2">
        <v>425</v>
      </c>
      <c r="AP1159" s="2">
        <v>425</v>
      </c>
      <c r="AQ1159" s="2">
        <v>425</v>
      </c>
      <c r="AR1159" s="2">
        <v>425</v>
      </c>
      <c r="AS1159" s="2">
        <v>425</v>
      </c>
      <c r="AT1159" s="2">
        <v>437.5</v>
      </c>
      <c r="AU1159" s="2">
        <v>450</v>
      </c>
      <c r="AV1159" s="2">
        <v>450</v>
      </c>
      <c r="AW1159" s="2">
        <v>450</v>
      </c>
      <c r="AX1159" s="2">
        <v>450</v>
      </c>
      <c r="AY1159" s="2">
        <v>450</v>
      </c>
      <c r="AZ1159" s="2">
        <v>450</v>
      </c>
      <c r="BA1159" s="2">
        <v>450</v>
      </c>
      <c r="BB1159" s="2">
        <v>450</v>
      </c>
      <c r="BC1159" s="2">
        <v>450</v>
      </c>
      <c r="BD1159" s="2">
        <v>450</v>
      </c>
      <c r="BE1159" s="2">
        <v>450</v>
      </c>
      <c r="BF1159" s="2">
        <v>462.5</v>
      </c>
      <c r="BG1159" s="2">
        <v>475</v>
      </c>
      <c r="BH1159" s="2">
        <v>475</v>
      </c>
      <c r="BI1159" s="2">
        <v>475</v>
      </c>
      <c r="BJ1159" s="2">
        <v>475</v>
      </c>
      <c r="BK1159" s="2">
        <v>475</v>
      </c>
      <c r="BL1159" s="2">
        <v>475</v>
      </c>
      <c r="BM1159" s="2">
        <v>475</v>
      </c>
      <c r="BN1159" s="2">
        <v>485</v>
      </c>
      <c r="BO1159" s="2">
        <v>495</v>
      </c>
      <c r="BP1159" s="2">
        <v>495</v>
      </c>
      <c r="BQ1159" s="2">
        <v>495</v>
      </c>
      <c r="BR1159" s="2">
        <v>527.5</v>
      </c>
      <c r="BS1159" s="2">
        <v>560</v>
      </c>
      <c r="BT1159" s="2">
        <v>560</v>
      </c>
      <c r="BU1159" s="2">
        <v>560</v>
      </c>
      <c r="BV1159" s="2">
        <v>577.5</v>
      </c>
      <c r="BW1159" s="2">
        <v>595</v>
      </c>
      <c r="BX1159" s="2">
        <v>595</v>
      </c>
      <c r="BY1159" s="2">
        <v>595</v>
      </c>
      <c r="BZ1159" s="2">
        <v>617.5</v>
      </c>
      <c r="CA1159" s="2">
        <v>640</v>
      </c>
      <c r="CB1159" s="2">
        <v>640</v>
      </c>
      <c r="CC1159" s="2">
        <v>640</v>
      </c>
      <c r="CD1159" s="2">
        <v>682.5</v>
      </c>
      <c r="CE1159" s="2">
        <v>725</v>
      </c>
      <c r="CF1159" s="2">
        <v>725</v>
      </c>
      <c r="CG1159" s="2">
        <v>725</v>
      </c>
    </row>
    <row r="1160" spans="14:85" x14ac:dyDescent="0.2">
      <c r="N1160" s="2">
        <v>270</v>
      </c>
      <c r="O1160" s="2">
        <v>275</v>
      </c>
      <c r="P1160" s="2">
        <v>275.89</v>
      </c>
      <c r="Q1160" s="2">
        <v>275.89</v>
      </c>
      <c r="R1160" s="2">
        <v>280</v>
      </c>
      <c r="S1160" s="2">
        <v>280</v>
      </c>
      <c r="T1160" s="2">
        <v>280</v>
      </c>
      <c r="U1160" s="2">
        <v>285</v>
      </c>
      <c r="V1160" s="2">
        <v>286.73</v>
      </c>
      <c r="W1160" s="2">
        <v>290</v>
      </c>
      <c r="X1160" s="2">
        <v>290</v>
      </c>
      <c r="Y1160" s="2">
        <v>290</v>
      </c>
      <c r="Z1160" s="2">
        <v>290</v>
      </c>
      <c r="AA1160" s="2">
        <v>290</v>
      </c>
      <c r="AB1160" s="2">
        <v>291.07</v>
      </c>
      <c r="AC1160" s="2">
        <v>291.07</v>
      </c>
      <c r="AD1160" s="2">
        <v>297.62</v>
      </c>
      <c r="AE1160" s="2">
        <v>297.62</v>
      </c>
      <c r="AF1160" s="2">
        <v>300</v>
      </c>
      <c r="AG1160" s="2">
        <v>300</v>
      </c>
      <c r="AH1160" s="2">
        <v>300</v>
      </c>
      <c r="AI1160" s="2">
        <v>300</v>
      </c>
      <c r="AJ1160" s="2">
        <v>300</v>
      </c>
      <c r="AK1160" s="2">
        <v>300</v>
      </c>
      <c r="AL1160" s="2">
        <v>300</v>
      </c>
      <c r="AM1160" s="2">
        <v>300</v>
      </c>
      <c r="AN1160" s="2">
        <v>300</v>
      </c>
      <c r="AO1160" s="2">
        <v>300</v>
      </c>
      <c r="AP1160" s="2">
        <v>300</v>
      </c>
      <c r="AQ1160" s="2">
        <v>300</v>
      </c>
      <c r="AR1160" s="2">
        <v>300</v>
      </c>
      <c r="AS1160" s="2">
        <v>310</v>
      </c>
      <c r="AT1160" s="2">
        <v>312.8</v>
      </c>
      <c r="AU1160" s="2">
        <v>312.8</v>
      </c>
      <c r="AV1160" s="2">
        <v>312.8</v>
      </c>
      <c r="AW1160" s="2">
        <v>315</v>
      </c>
      <c r="AX1160" s="2">
        <v>320</v>
      </c>
      <c r="AY1160" s="2">
        <v>325</v>
      </c>
      <c r="AZ1160" s="2">
        <v>325</v>
      </c>
      <c r="BA1160" s="2">
        <v>325</v>
      </c>
      <c r="BB1160" s="2">
        <v>325.83</v>
      </c>
      <c r="BC1160" s="2">
        <v>325.89</v>
      </c>
      <c r="BD1160" s="2">
        <v>330</v>
      </c>
      <c r="BE1160" s="2">
        <v>330.18</v>
      </c>
      <c r="BF1160" s="2">
        <v>334.52</v>
      </c>
      <c r="BG1160" s="2">
        <v>334.52</v>
      </c>
      <c r="BH1160" s="2">
        <v>334.52</v>
      </c>
      <c r="BI1160" s="2">
        <v>334.52</v>
      </c>
      <c r="BJ1160" s="2">
        <v>334.52</v>
      </c>
      <c r="BK1160" s="2">
        <v>334.52</v>
      </c>
      <c r="BL1160" s="2">
        <v>334.52</v>
      </c>
      <c r="BM1160" s="2">
        <v>334.52</v>
      </c>
      <c r="BN1160" s="2">
        <v>340</v>
      </c>
      <c r="BO1160" s="2">
        <v>350</v>
      </c>
      <c r="BP1160" s="2">
        <v>350</v>
      </c>
      <c r="BQ1160" s="2">
        <v>350</v>
      </c>
      <c r="BR1160" s="2">
        <v>350</v>
      </c>
      <c r="BS1160" s="2">
        <v>350</v>
      </c>
      <c r="BT1160" s="2">
        <v>350</v>
      </c>
      <c r="BU1160" s="2">
        <v>355</v>
      </c>
      <c r="BV1160" s="2">
        <v>377.97</v>
      </c>
      <c r="BW1160" s="2">
        <v>377.98</v>
      </c>
      <c r="BX1160" s="2">
        <v>391.07</v>
      </c>
      <c r="BY1160" s="2">
        <v>400</v>
      </c>
      <c r="BZ1160" s="2">
        <v>400</v>
      </c>
      <c r="CA1160" s="2">
        <v>421.43</v>
      </c>
      <c r="CB1160" s="2">
        <v>421.43</v>
      </c>
      <c r="CC1160" s="2">
        <v>421.43</v>
      </c>
      <c r="CD1160" s="2">
        <v>464.88</v>
      </c>
      <c r="CE1160" s="2">
        <v>495</v>
      </c>
      <c r="CF1160" s="2">
        <v>660.42</v>
      </c>
      <c r="CG1160" s="2">
        <v>660.42</v>
      </c>
    </row>
    <row r="1161" spans="14:85" x14ac:dyDescent="0.2">
      <c r="N1161" s="2">
        <v>400</v>
      </c>
      <c r="O1161" s="2">
        <v>410</v>
      </c>
      <c r="P1161" s="2">
        <v>420</v>
      </c>
      <c r="Q1161" s="2">
        <v>420</v>
      </c>
      <c r="R1161" s="2">
        <v>425</v>
      </c>
      <c r="S1161" s="2">
        <v>425</v>
      </c>
      <c r="T1161" s="2">
        <v>425</v>
      </c>
      <c r="U1161" s="2">
        <v>425</v>
      </c>
      <c r="V1161" s="2">
        <v>425</v>
      </c>
      <c r="W1161" s="2">
        <v>430</v>
      </c>
      <c r="X1161" s="2">
        <v>430</v>
      </c>
      <c r="Y1161" s="2">
        <v>433</v>
      </c>
      <c r="Z1161" s="2">
        <v>433</v>
      </c>
      <c r="AA1161" s="2">
        <v>435</v>
      </c>
      <c r="AB1161" s="2">
        <v>445</v>
      </c>
      <c r="AC1161" s="2">
        <v>450</v>
      </c>
      <c r="AD1161" s="2">
        <v>450</v>
      </c>
      <c r="AE1161" s="2">
        <v>450</v>
      </c>
      <c r="AF1161" s="2">
        <v>450</v>
      </c>
      <c r="AG1161" s="2">
        <v>450</v>
      </c>
      <c r="AH1161" s="2">
        <v>450</v>
      </c>
      <c r="AI1161" s="2">
        <v>450</v>
      </c>
      <c r="AJ1161" s="2">
        <v>450</v>
      </c>
      <c r="AK1161" s="2">
        <v>450</v>
      </c>
      <c r="AL1161" s="2">
        <v>450</v>
      </c>
      <c r="AM1161" s="2">
        <v>450</v>
      </c>
      <c r="AN1161" s="2">
        <v>450</v>
      </c>
      <c r="AO1161" s="2">
        <v>450</v>
      </c>
      <c r="AP1161" s="2">
        <v>450</v>
      </c>
      <c r="AQ1161" s="2">
        <v>450</v>
      </c>
      <c r="AR1161" s="2">
        <v>460</v>
      </c>
      <c r="AS1161" s="2">
        <v>460</v>
      </c>
      <c r="AT1161" s="2">
        <v>460</v>
      </c>
      <c r="AU1161" s="2">
        <v>465</v>
      </c>
      <c r="AV1161" s="2">
        <v>470</v>
      </c>
      <c r="AW1161" s="2">
        <v>475</v>
      </c>
      <c r="AX1161" s="2">
        <v>475</v>
      </c>
      <c r="AY1161" s="2">
        <v>475</v>
      </c>
      <c r="AZ1161" s="2">
        <v>475</v>
      </c>
      <c r="BA1161" s="2">
        <v>475</v>
      </c>
      <c r="BB1161" s="2">
        <v>475</v>
      </c>
      <c r="BC1161" s="2">
        <v>480</v>
      </c>
      <c r="BD1161" s="2">
        <v>480</v>
      </c>
      <c r="BE1161" s="2">
        <v>480</v>
      </c>
      <c r="BF1161" s="2">
        <v>480</v>
      </c>
      <c r="BG1161" s="2">
        <v>485</v>
      </c>
      <c r="BH1161" s="2">
        <v>490</v>
      </c>
      <c r="BI1161" s="2">
        <v>495</v>
      </c>
      <c r="BJ1161" s="2">
        <v>495</v>
      </c>
      <c r="BK1161" s="2">
        <v>495</v>
      </c>
      <c r="BL1161" s="2">
        <v>495</v>
      </c>
      <c r="BM1161" s="2">
        <v>495</v>
      </c>
      <c r="BN1161" s="2">
        <v>495</v>
      </c>
      <c r="BO1161" s="2">
        <v>495</v>
      </c>
      <c r="BP1161" s="2">
        <v>495</v>
      </c>
      <c r="BQ1161" s="2">
        <v>500</v>
      </c>
      <c r="BR1161" s="2">
        <v>500</v>
      </c>
      <c r="BS1161" s="2">
        <v>500</v>
      </c>
      <c r="BT1161" s="2">
        <v>500</v>
      </c>
      <c r="BU1161" s="2">
        <v>500</v>
      </c>
      <c r="BV1161" s="2">
        <v>510</v>
      </c>
      <c r="BW1161" s="2">
        <v>520</v>
      </c>
      <c r="BX1161" s="2">
        <v>525</v>
      </c>
      <c r="BY1161" s="2">
        <v>525</v>
      </c>
      <c r="BZ1161" s="2">
        <v>525</v>
      </c>
      <c r="CA1161" s="2">
        <v>525</v>
      </c>
      <c r="CB1161" s="2">
        <v>540</v>
      </c>
      <c r="CC1161" s="2">
        <v>550</v>
      </c>
      <c r="CD1161" s="2">
        <v>550</v>
      </c>
      <c r="CE1161" s="2">
        <v>550</v>
      </c>
      <c r="CF1161" s="2">
        <v>560</v>
      </c>
      <c r="CG1161" s="2">
        <v>650</v>
      </c>
    </row>
    <row r="1162" spans="14:85" x14ac:dyDescent="0.2">
      <c r="N1162" s="2">
        <v>495</v>
      </c>
      <c r="O1162" s="2">
        <v>495</v>
      </c>
      <c r="P1162" s="2">
        <v>500</v>
      </c>
      <c r="Q1162" s="2">
        <v>500</v>
      </c>
      <c r="R1162" s="2">
        <v>500</v>
      </c>
      <c r="S1162" s="2">
        <v>500</v>
      </c>
      <c r="T1162" s="2">
        <v>500</v>
      </c>
      <c r="U1162" s="2">
        <v>500</v>
      </c>
      <c r="V1162" s="2">
        <v>500</v>
      </c>
      <c r="W1162" s="2">
        <v>500</v>
      </c>
      <c r="X1162" s="2">
        <v>500</v>
      </c>
      <c r="Y1162" s="2">
        <v>510</v>
      </c>
      <c r="Z1162" s="2">
        <v>520</v>
      </c>
      <c r="AA1162" s="2">
        <v>525</v>
      </c>
      <c r="AB1162" s="2">
        <v>525</v>
      </c>
      <c r="AC1162" s="2">
        <v>525</v>
      </c>
      <c r="AD1162" s="2">
        <v>525</v>
      </c>
      <c r="AE1162" s="2">
        <v>525</v>
      </c>
      <c r="AF1162" s="2">
        <v>525</v>
      </c>
      <c r="AG1162" s="2">
        <v>530</v>
      </c>
      <c r="AH1162" s="2">
        <v>530</v>
      </c>
      <c r="AI1162" s="2">
        <v>540</v>
      </c>
      <c r="AJ1162" s="2">
        <v>550</v>
      </c>
      <c r="AK1162" s="2">
        <v>550</v>
      </c>
      <c r="AL1162" s="2">
        <v>550</v>
      </c>
      <c r="AM1162" s="2">
        <v>550</v>
      </c>
      <c r="AN1162" s="2">
        <v>550</v>
      </c>
      <c r="AO1162" s="2">
        <v>550</v>
      </c>
      <c r="AP1162" s="2">
        <v>550</v>
      </c>
      <c r="AQ1162" s="2">
        <v>550</v>
      </c>
      <c r="AR1162" s="2">
        <v>550</v>
      </c>
      <c r="AS1162" s="2">
        <v>550</v>
      </c>
      <c r="AT1162" s="2">
        <v>550</v>
      </c>
      <c r="AU1162" s="2">
        <v>560</v>
      </c>
      <c r="AV1162" s="2">
        <v>565</v>
      </c>
      <c r="AW1162" s="2">
        <v>570</v>
      </c>
      <c r="AX1162" s="2">
        <v>575</v>
      </c>
      <c r="AY1162" s="2">
        <v>575</v>
      </c>
      <c r="AZ1162" s="2">
        <v>575</v>
      </c>
      <c r="BA1162" s="2">
        <v>575</v>
      </c>
      <c r="BB1162" s="2">
        <v>575</v>
      </c>
      <c r="BC1162" s="2">
        <v>580</v>
      </c>
      <c r="BD1162" s="2">
        <v>585</v>
      </c>
      <c r="BE1162" s="2">
        <v>595</v>
      </c>
      <c r="BF1162" s="2">
        <v>595</v>
      </c>
      <c r="BG1162" s="2">
        <v>595</v>
      </c>
      <c r="BH1162" s="2">
        <v>595</v>
      </c>
      <c r="BI1162" s="2">
        <v>600</v>
      </c>
      <c r="BJ1162" s="2">
        <v>600</v>
      </c>
      <c r="BK1162" s="2">
        <v>600</v>
      </c>
      <c r="BL1162" s="2">
        <v>600</v>
      </c>
      <c r="BM1162" s="2">
        <v>600</v>
      </c>
      <c r="BN1162" s="2">
        <v>600</v>
      </c>
      <c r="BO1162" s="2">
        <v>610</v>
      </c>
      <c r="BP1162" s="2">
        <v>620</v>
      </c>
      <c r="BQ1162" s="2">
        <v>625</v>
      </c>
      <c r="BR1162" s="2">
        <v>625</v>
      </c>
      <c r="BS1162" s="2">
        <v>625</v>
      </c>
      <c r="BT1162" s="2">
        <v>630</v>
      </c>
      <c r="BU1162" s="2">
        <v>650</v>
      </c>
      <c r="BV1162" s="2">
        <v>650</v>
      </c>
      <c r="BW1162" s="2">
        <v>650</v>
      </c>
      <c r="BX1162" s="2">
        <v>650</v>
      </c>
      <c r="BY1162" s="2">
        <v>650</v>
      </c>
      <c r="BZ1162" s="2">
        <v>670</v>
      </c>
      <c r="CA1162" s="2">
        <v>675</v>
      </c>
      <c r="CB1162" s="2">
        <v>675</v>
      </c>
      <c r="CC1162" s="2">
        <v>690</v>
      </c>
      <c r="CD1162" s="2">
        <v>695</v>
      </c>
      <c r="CE1162" s="2">
        <v>695</v>
      </c>
      <c r="CF1162" s="2">
        <v>725</v>
      </c>
      <c r="CG1162" s="2">
        <v>750</v>
      </c>
    </row>
    <row r="1163" spans="14:85" x14ac:dyDescent="0.2">
      <c r="N1163" s="2">
        <v>550</v>
      </c>
      <c r="O1163" s="2">
        <v>550</v>
      </c>
      <c r="P1163" s="2">
        <v>575</v>
      </c>
      <c r="Q1163" s="2">
        <v>575</v>
      </c>
      <c r="R1163" s="2">
        <v>575</v>
      </c>
      <c r="S1163" s="2">
        <v>575</v>
      </c>
      <c r="T1163" s="2">
        <v>580</v>
      </c>
      <c r="U1163" s="2">
        <v>595</v>
      </c>
      <c r="V1163" s="2">
        <v>595</v>
      </c>
      <c r="W1163" s="2">
        <v>600</v>
      </c>
      <c r="X1163" s="2">
        <v>600</v>
      </c>
      <c r="Y1163" s="2">
        <v>600</v>
      </c>
      <c r="Z1163" s="2">
        <v>600</v>
      </c>
      <c r="AA1163" s="2">
        <v>600</v>
      </c>
      <c r="AB1163" s="2">
        <v>600</v>
      </c>
      <c r="AC1163" s="2">
        <v>600</v>
      </c>
      <c r="AD1163" s="2">
        <v>625</v>
      </c>
      <c r="AE1163" s="2">
        <v>625</v>
      </c>
      <c r="AF1163" s="2">
        <v>625</v>
      </c>
      <c r="AG1163" s="2">
        <v>650</v>
      </c>
      <c r="AH1163" s="2">
        <v>650</v>
      </c>
      <c r="AI1163" s="2">
        <v>650</v>
      </c>
      <c r="AJ1163" s="2">
        <v>650</v>
      </c>
      <c r="AK1163" s="2">
        <v>650</v>
      </c>
      <c r="AL1163" s="2">
        <v>650</v>
      </c>
      <c r="AM1163" s="2">
        <v>650</v>
      </c>
      <c r="AN1163" s="2">
        <v>650</v>
      </c>
      <c r="AO1163" s="2">
        <v>650</v>
      </c>
      <c r="AP1163" s="2">
        <v>675</v>
      </c>
      <c r="AQ1163" s="2">
        <v>675</v>
      </c>
      <c r="AR1163" s="2">
        <v>675</v>
      </c>
      <c r="AS1163" s="2">
        <v>675</v>
      </c>
      <c r="AT1163" s="2">
        <v>680</v>
      </c>
      <c r="AU1163" s="2">
        <v>695</v>
      </c>
      <c r="AV1163" s="2">
        <v>695</v>
      </c>
      <c r="AW1163" s="2">
        <v>695</v>
      </c>
      <c r="AX1163" s="2">
        <v>695</v>
      </c>
      <c r="AY1163" s="2">
        <v>700</v>
      </c>
      <c r="AZ1163" s="2">
        <v>700</v>
      </c>
      <c r="BA1163" s="2">
        <v>700</v>
      </c>
      <c r="BB1163" s="2">
        <v>720</v>
      </c>
      <c r="BC1163" s="2">
        <v>725</v>
      </c>
      <c r="BD1163" s="2">
        <v>725</v>
      </c>
      <c r="BE1163" s="2">
        <v>725</v>
      </c>
      <c r="BF1163" s="2">
        <v>750</v>
      </c>
      <c r="BG1163" s="2">
        <v>750</v>
      </c>
      <c r="BH1163" s="2">
        <v>750</v>
      </c>
      <c r="BI1163" s="2">
        <v>750</v>
      </c>
      <c r="BJ1163" s="2">
        <v>750</v>
      </c>
      <c r="BK1163" s="2">
        <v>750</v>
      </c>
      <c r="BL1163" s="2">
        <v>750</v>
      </c>
      <c r="BM1163" s="2">
        <v>750</v>
      </c>
      <c r="BN1163" s="2">
        <v>750</v>
      </c>
      <c r="BO1163" s="2">
        <v>775</v>
      </c>
      <c r="BP1163" s="2">
        <v>775</v>
      </c>
      <c r="BQ1163" s="2">
        <v>775</v>
      </c>
      <c r="BR1163" s="2">
        <v>795</v>
      </c>
      <c r="BS1163" s="2">
        <v>795</v>
      </c>
      <c r="BT1163" s="2">
        <v>795</v>
      </c>
      <c r="BU1163" s="2">
        <v>800</v>
      </c>
      <c r="BV1163" s="2">
        <v>800</v>
      </c>
      <c r="BW1163" s="2">
        <v>800</v>
      </c>
      <c r="BX1163" s="2">
        <v>825</v>
      </c>
      <c r="BY1163" s="2">
        <v>825</v>
      </c>
      <c r="BZ1163" s="2">
        <v>850</v>
      </c>
      <c r="CA1163" s="2">
        <v>850</v>
      </c>
      <c r="CB1163" s="2">
        <v>875</v>
      </c>
      <c r="CC1163" s="2">
        <v>895</v>
      </c>
      <c r="CD1163" s="2">
        <v>900</v>
      </c>
      <c r="CE1163" s="2">
        <v>900</v>
      </c>
      <c r="CF1163" s="2">
        <v>950</v>
      </c>
      <c r="CG1163" s="2">
        <v>975</v>
      </c>
    </row>
    <row r="1164" spans="14:85" x14ac:dyDescent="0.2">
      <c r="N1164" s="2">
        <v>700</v>
      </c>
      <c r="O1164" s="2">
        <v>700</v>
      </c>
      <c r="P1164" s="2">
        <v>700</v>
      </c>
      <c r="Q1164" s="2">
        <v>725</v>
      </c>
      <c r="R1164" s="2">
        <v>725</v>
      </c>
      <c r="S1164" s="2">
        <v>725</v>
      </c>
      <c r="T1164" s="2">
        <v>725</v>
      </c>
      <c r="U1164" s="2">
        <v>738.69</v>
      </c>
      <c r="V1164" s="2">
        <v>750</v>
      </c>
      <c r="W1164" s="2">
        <v>750</v>
      </c>
      <c r="X1164" s="2">
        <v>750</v>
      </c>
      <c r="Y1164" s="2">
        <v>750</v>
      </c>
      <c r="Z1164" s="2">
        <v>750</v>
      </c>
      <c r="AA1164" s="2">
        <v>750</v>
      </c>
      <c r="AB1164" s="2">
        <v>750</v>
      </c>
      <c r="AC1164" s="2">
        <v>750</v>
      </c>
      <c r="AD1164" s="2">
        <v>750</v>
      </c>
      <c r="AE1164" s="2">
        <v>775</v>
      </c>
      <c r="AF1164" s="2">
        <v>780</v>
      </c>
      <c r="AG1164" s="2">
        <v>780</v>
      </c>
      <c r="AH1164" s="2">
        <v>795</v>
      </c>
      <c r="AI1164" s="2">
        <v>795</v>
      </c>
      <c r="AJ1164" s="2">
        <v>795</v>
      </c>
      <c r="AK1164" s="2">
        <v>800</v>
      </c>
      <c r="AL1164" s="2">
        <v>800</v>
      </c>
      <c r="AM1164" s="2">
        <v>800</v>
      </c>
      <c r="AN1164" s="2">
        <v>800</v>
      </c>
      <c r="AO1164" s="2">
        <v>800</v>
      </c>
      <c r="AP1164" s="2">
        <v>825</v>
      </c>
      <c r="AQ1164" s="2">
        <v>825</v>
      </c>
      <c r="AR1164" s="2">
        <v>825</v>
      </c>
      <c r="AS1164" s="2">
        <v>825</v>
      </c>
      <c r="AT1164" s="2">
        <v>825</v>
      </c>
      <c r="AU1164" s="2">
        <v>825</v>
      </c>
      <c r="AV1164" s="2">
        <v>840</v>
      </c>
      <c r="AW1164" s="2">
        <v>850</v>
      </c>
      <c r="AX1164" s="2">
        <v>850</v>
      </c>
      <c r="AY1164" s="2">
        <v>850</v>
      </c>
      <c r="AZ1164" s="2">
        <v>875</v>
      </c>
      <c r="BA1164" s="2">
        <v>875</v>
      </c>
      <c r="BB1164" s="2">
        <v>875</v>
      </c>
      <c r="BC1164" s="2">
        <v>875</v>
      </c>
      <c r="BD1164" s="2">
        <v>875</v>
      </c>
      <c r="BE1164" s="2">
        <v>875</v>
      </c>
      <c r="BF1164" s="2">
        <v>875</v>
      </c>
      <c r="BG1164" s="2">
        <v>895</v>
      </c>
      <c r="BH1164" s="2">
        <v>900</v>
      </c>
      <c r="BI1164" s="2">
        <v>900</v>
      </c>
      <c r="BJ1164" s="2">
        <v>920</v>
      </c>
      <c r="BK1164" s="2">
        <v>925</v>
      </c>
      <c r="BL1164" s="2">
        <v>925</v>
      </c>
      <c r="BM1164" s="2">
        <v>925</v>
      </c>
      <c r="BN1164" s="2">
        <v>925</v>
      </c>
      <c r="BO1164" s="2">
        <v>925</v>
      </c>
      <c r="BP1164" s="2">
        <v>950</v>
      </c>
      <c r="BQ1164" s="2">
        <v>950</v>
      </c>
      <c r="BR1164" s="2">
        <v>950</v>
      </c>
      <c r="BS1164" s="2">
        <v>950</v>
      </c>
      <c r="BT1164" s="2">
        <v>975</v>
      </c>
      <c r="BU1164" s="2">
        <v>995</v>
      </c>
      <c r="BV1164" s="2">
        <v>995</v>
      </c>
      <c r="BW1164" s="2">
        <v>995</v>
      </c>
      <c r="BX1164" s="2">
        <v>1000</v>
      </c>
      <c r="BY1164" s="2">
        <v>1050</v>
      </c>
      <c r="BZ1164" s="2">
        <v>1100</v>
      </c>
      <c r="CA1164" s="2">
        <v>1100</v>
      </c>
      <c r="CB1164" s="2">
        <v>1150</v>
      </c>
      <c r="CC1164" s="2">
        <v>1200</v>
      </c>
      <c r="CD1164" s="2">
        <v>1200</v>
      </c>
      <c r="CE1164" s="2">
        <v>1200</v>
      </c>
      <c r="CF1164" s="2">
        <v>1400</v>
      </c>
      <c r="CG1164" s="2">
        <v>1400</v>
      </c>
    </row>
    <row r="1165" spans="14:85" x14ac:dyDescent="0.2">
      <c r="N1165" s="2">
        <v>630</v>
      </c>
      <c r="O1165" s="2">
        <v>630</v>
      </c>
      <c r="P1165" s="2">
        <v>630</v>
      </c>
      <c r="Q1165" s="2">
        <v>630</v>
      </c>
      <c r="R1165" s="2">
        <v>630</v>
      </c>
      <c r="S1165" s="2">
        <v>630</v>
      </c>
      <c r="T1165" s="2">
        <v>875</v>
      </c>
      <c r="U1165" s="2">
        <v>875</v>
      </c>
      <c r="V1165" s="2">
        <v>875</v>
      </c>
      <c r="W1165" s="2">
        <v>875</v>
      </c>
      <c r="X1165" s="2">
        <v>875</v>
      </c>
      <c r="Y1165" s="2">
        <v>875</v>
      </c>
      <c r="Z1165" s="2">
        <v>875</v>
      </c>
      <c r="AA1165" s="2">
        <v>875</v>
      </c>
      <c r="AB1165" s="2">
        <v>875</v>
      </c>
      <c r="AC1165" s="2">
        <v>875</v>
      </c>
      <c r="AD1165" s="2">
        <v>875</v>
      </c>
      <c r="AE1165" s="2">
        <v>875</v>
      </c>
      <c r="AF1165" s="2">
        <v>875</v>
      </c>
      <c r="AG1165" s="2">
        <v>875</v>
      </c>
      <c r="AH1165" s="2">
        <v>875</v>
      </c>
      <c r="AI1165" s="2">
        <v>875</v>
      </c>
      <c r="AJ1165" s="2">
        <v>875</v>
      </c>
      <c r="AK1165" s="2">
        <v>875</v>
      </c>
      <c r="AL1165" s="2">
        <v>875</v>
      </c>
      <c r="AM1165" s="2">
        <v>875</v>
      </c>
      <c r="AN1165" s="2">
        <v>875</v>
      </c>
      <c r="AO1165" s="2">
        <v>875</v>
      </c>
      <c r="AP1165" s="2">
        <v>875</v>
      </c>
      <c r="AQ1165" s="2">
        <v>875</v>
      </c>
      <c r="AR1165" s="2">
        <v>875</v>
      </c>
      <c r="AS1165" s="2">
        <v>875</v>
      </c>
      <c r="AT1165" s="2">
        <v>875</v>
      </c>
      <c r="AU1165" s="2">
        <v>875</v>
      </c>
      <c r="AV1165" s="2">
        <v>875</v>
      </c>
      <c r="AW1165" s="2">
        <v>875</v>
      </c>
      <c r="AX1165" s="2">
        <v>875</v>
      </c>
      <c r="AY1165" s="2">
        <v>875</v>
      </c>
      <c r="AZ1165" s="2">
        <v>875</v>
      </c>
      <c r="BA1165" s="2">
        <v>1200</v>
      </c>
      <c r="BB1165" s="2">
        <v>1200</v>
      </c>
      <c r="BC1165" s="2">
        <v>1200</v>
      </c>
      <c r="BD1165" s="2">
        <v>1200</v>
      </c>
      <c r="BE1165" s="2">
        <v>1200</v>
      </c>
      <c r="BF1165" s="2">
        <v>1200</v>
      </c>
      <c r="BG1165" s="2">
        <v>1200</v>
      </c>
      <c r="BH1165" s="2">
        <v>1200</v>
      </c>
      <c r="BI1165" s="2">
        <v>1200</v>
      </c>
      <c r="BJ1165" s="2">
        <v>1200</v>
      </c>
      <c r="BK1165" s="2">
        <v>1200</v>
      </c>
      <c r="BL1165" s="2">
        <v>1200</v>
      </c>
      <c r="BM1165" s="2">
        <v>1200</v>
      </c>
      <c r="BN1165" s="2">
        <v>1200</v>
      </c>
      <c r="BO1165" s="2">
        <v>1200</v>
      </c>
      <c r="BP1165" s="2">
        <v>1200</v>
      </c>
      <c r="BQ1165" s="2">
        <v>1200</v>
      </c>
      <c r="BR1165" s="2">
        <v>1200</v>
      </c>
      <c r="BS1165" s="2">
        <v>1200</v>
      </c>
      <c r="BT1165" s="2">
        <v>1200</v>
      </c>
      <c r="BU1165" s="2">
        <v>1200</v>
      </c>
      <c r="BV1165" s="2">
        <v>1200</v>
      </c>
      <c r="BW1165" s="2">
        <v>1200</v>
      </c>
      <c r="BX1165" s="2">
        <v>1200</v>
      </c>
      <c r="BY1165" s="2">
        <v>1200</v>
      </c>
      <c r="BZ1165" s="2">
        <v>1200</v>
      </c>
      <c r="CA1165" s="2">
        <v>1200</v>
      </c>
      <c r="CB1165" s="2">
        <v>1200</v>
      </c>
      <c r="CC1165" s="2">
        <v>1200</v>
      </c>
      <c r="CD1165" s="2">
        <v>1200</v>
      </c>
      <c r="CE1165" s="2">
        <v>1200</v>
      </c>
      <c r="CF1165" s="2">
        <v>1200</v>
      </c>
      <c r="CG1165" s="2">
        <v>1200</v>
      </c>
    </row>
    <row r="1166" spans="14:85" x14ac:dyDescent="0.2">
      <c r="N1166" s="2">
        <v>315</v>
      </c>
      <c r="O1166" s="2">
        <v>315</v>
      </c>
      <c r="P1166" s="2">
        <v>315</v>
      </c>
      <c r="Q1166" s="2">
        <v>315</v>
      </c>
      <c r="R1166" s="2">
        <v>315</v>
      </c>
      <c r="S1166" s="2">
        <v>315</v>
      </c>
      <c r="T1166" s="2">
        <v>350</v>
      </c>
      <c r="U1166" s="2">
        <v>350</v>
      </c>
      <c r="V1166" s="2">
        <v>350</v>
      </c>
      <c r="W1166" s="2">
        <v>350</v>
      </c>
      <c r="X1166" s="2">
        <v>350</v>
      </c>
      <c r="Y1166" s="2">
        <v>350</v>
      </c>
      <c r="Z1166" s="2">
        <v>350</v>
      </c>
      <c r="AA1166" s="2">
        <v>350</v>
      </c>
      <c r="AB1166" s="2">
        <v>350</v>
      </c>
      <c r="AC1166" s="2">
        <v>350</v>
      </c>
      <c r="AD1166" s="2">
        <v>350</v>
      </c>
      <c r="AE1166" s="2">
        <v>350</v>
      </c>
      <c r="AF1166" s="2">
        <v>350</v>
      </c>
      <c r="AG1166" s="2">
        <v>350</v>
      </c>
      <c r="AH1166" s="2">
        <v>350</v>
      </c>
      <c r="AI1166" s="2">
        <v>350</v>
      </c>
      <c r="AJ1166" s="2">
        <v>365</v>
      </c>
      <c r="AK1166" s="2">
        <v>380</v>
      </c>
      <c r="AL1166" s="2">
        <v>380</v>
      </c>
      <c r="AM1166" s="2">
        <v>380</v>
      </c>
      <c r="AN1166" s="2">
        <v>380</v>
      </c>
      <c r="AO1166" s="2">
        <v>380</v>
      </c>
      <c r="AP1166" s="2">
        <v>380</v>
      </c>
      <c r="AQ1166" s="2">
        <v>380</v>
      </c>
      <c r="AR1166" s="2">
        <v>380</v>
      </c>
      <c r="AS1166" s="2">
        <v>380</v>
      </c>
      <c r="AT1166" s="2">
        <v>380</v>
      </c>
      <c r="AU1166" s="2">
        <v>380</v>
      </c>
      <c r="AV1166" s="2">
        <v>380</v>
      </c>
      <c r="AW1166" s="2">
        <v>380</v>
      </c>
      <c r="AX1166" s="2">
        <v>380</v>
      </c>
      <c r="AY1166" s="2">
        <v>380</v>
      </c>
      <c r="AZ1166" s="2">
        <v>380</v>
      </c>
      <c r="BA1166" s="2">
        <v>395</v>
      </c>
      <c r="BB1166" s="2">
        <v>395</v>
      </c>
      <c r="BC1166" s="2">
        <v>395</v>
      </c>
      <c r="BD1166" s="2">
        <v>395</v>
      </c>
      <c r="BE1166" s="2">
        <v>395</v>
      </c>
      <c r="BF1166" s="2">
        <v>395</v>
      </c>
      <c r="BG1166" s="2">
        <v>395</v>
      </c>
      <c r="BH1166" s="2">
        <v>395</v>
      </c>
      <c r="BI1166" s="2">
        <v>395</v>
      </c>
      <c r="BJ1166" s="2">
        <v>395</v>
      </c>
      <c r="BK1166" s="2">
        <v>395</v>
      </c>
      <c r="BL1166" s="2">
        <v>395</v>
      </c>
      <c r="BM1166" s="2">
        <v>395</v>
      </c>
      <c r="BN1166" s="2">
        <v>395</v>
      </c>
      <c r="BO1166" s="2">
        <v>395</v>
      </c>
      <c r="BP1166" s="2">
        <v>395</v>
      </c>
      <c r="BQ1166" s="2">
        <v>395</v>
      </c>
      <c r="BR1166" s="2">
        <v>450</v>
      </c>
      <c r="BS1166" s="2">
        <v>450</v>
      </c>
      <c r="BT1166" s="2">
        <v>450</v>
      </c>
      <c r="BU1166" s="2">
        <v>450</v>
      </c>
      <c r="BV1166" s="2">
        <v>450</v>
      </c>
      <c r="BW1166" s="2">
        <v>450</v>
      </c>
      <c r="BX1166" s="2">
        <v>450</v>
      </c>
      <c r="BY1166" s="2">
        <v>450</v>
      </c>
      <c r="BZ1166" s="2">
        <v>450</v>
      </c>
      <c r="CA1166" s="2">
        <v>450</v>
      </c>
      <c r="CB1166" s="2">
        <v>450</v>
      </c>
      <c r="CC1166" s="2">
        <v>450</v>
      </c>
      <c r="CD1166" s="2">
        <v>450</v>
      </c>
      <c r="CE1166" s="2">
        <v>450</v>
      </c>
      <c r="CF1166" s="2">
        <v>450</v>
      </c>
      <c r="CG1166" s="2">
        <v>450</v>
      </c>
    </row>
    <row r="1167" spans="14:85" x14ac:dyDescent="0.2">
      <c r="N1167" s="2">
        <v>315</v>
      </c>
      <c r="O1167" s="2">
        <v>324</v>
      </c>
      <c r="P1167" s="2">
        <v>325</v>
      </c>
      <c r="Q1167" s="2">
        <v>325</v>
      </c>
      <c r="R1167" s="2">
        <v>325</v>
      </c>
      <c r="S1167" s="2">
        <v>325</v>
      </c>
      <c r="T1167" s="2">
        <v>325</v>
      </c>
      <c r="U1167" s="2">
        <v>325</v>
      </c>
      <c r="V1167" s="2">
        <v>325</v>
      </c>
      <c r="W1167" s="2">
        <v>325</v>
      </c>
      <c r="X1167" s="2">
        <v>325</v>
      </c>
      <c r="Y1167" s="2">
        <v>325</v>
      </c>
      <c r="Z1167" s="2">
        <v>325</v>
      </c>
      <c r="AA1167" s="2">
        <v>325</v>
      </c>
      <c r="AB1167" s="2">
        <v>325</v>
      </c>
      <c r="AC1167" s="2">
        <v>333</v>
      </c>
      <c r="AD1167" s="2">
        <v>335</v>
      </c>
      <c r="AE1167" s="2">
        <v>337.8</v>
      </c>
      <c r="AF1167" s="2">
        <v>340</v>
      </c>
      <c r="AG1167" s="2">
        <v>345</v>
      </c>
      <c r="AH1167" s="2">
        <v>350</v>
      </c>
      <c r="AI1167" s="2">
        <v>350</v>
      </c>
      <c r="AJ1167" s="2">
        <v>350</v>
      </c>
      <c r="AK1167" s="2">
        <v>350</v>
      </c>
      <c r="AL1167" s="2">
        <v>350</v>
      </c>
      <c r="AM1167" s="2">
        <v>350</v>
      </c>
      <c r="AN1167" s="2">
        <v>350</v>
      </c>
      <c r="AO1167" s="2">
        <v>350</v>
      </c>
      <c r="AP1167" s="2">
        <v>350</v>
      </c>
      <c r="AQ1167" s="2">
        <v>359</v>
      </c>
      <c r="AR1167" s="2">
        <v>359.52</v>
      </c>
      <c r="AS1167" s="2">
        <v>359.52</v>
      </c>
      <c r="AT1167" s="2">
        <v>360</v>
      </c>
      <c r="AU1167" s="2">
        <v>365</v>
      </c>
      <c r="AV1167" s="2">
        <v>375</v>
      </c>
      <c r="AW1167" s="2">
        <v>375</v>
      </c>
      <c r="AX1167" s="2">
        <v>375</v>
      </c>
      <c r="AY1167" s="2">
        <v>375</v>
      </c>
      <c r="AZ1167" s="2">
        <v>375</v>
      </c>
      <c r="BA1167" s="2">
        <v>375</v>
      </c>
      <c r="BB1167" s="2">
        <v>375</v>
      </c>
      <c r="BC1167" s="2">
        <v>375</v>
      </c>
      <c r="BD1167" s="2">
        <v>375</v>
      </c>
      <c r="BE1167" s="2">
        <v>375</v>
      </c>
      <c r="BF1167" s="2">
        <v>380</v>
      </c>
      <c r="BG1167" s="2">
        <v>388</v>
      </c>
      <c r="BH1167" s="2">
        <v>390</v>
      </c>
      <c r="BI1167" s="2">
        <v>395</v>
      </c>
      <c r="BJ1167" s="2">
        <v>400</v>
      </c>
      <c r="BK1167" s="2">
        <v>400</v>
      </c>
      <c r="BL1167" s="2">
        <v>400</v>
      </c>
      <c r="BM1167" s="2">
        <v>400</v>
      </c>
      <c r="BN1167" s="2">
        <v>400</v>
      </c>
      <c r="BO1167" s="2">
        <v>405</v>
      </c>
      <c r="BP1167" s="2">
        <v>415</v>
      </c>
      <c r="BQ1167" s="2">
        <v>425</v>
      </c>
      <c r="BR1167" s="2">
        <v>425</v>
      </c>
      <c r="BS1167" s="2">
        <v>425</v>
      </c>
      <c r="BT1167" s="2">
        <v>425</v>
      </c>
      <c r="BU1167" s="2">
        <v>425</v>
      </c>
      <c r="BV1167" s="2">
        <v>425</v>
      </c>
      <c r="BW1167" s="2">
        <v>430</v>
      </c>
      <c r="BX1167" s="2">
        <v>446.43</v>
      </c>
      <c r="BY1167" s="2">
        <v>450</v>
      </c>
      <c r="BZ1167" s="2">
        <v>450</v>
      </c>
      <c r="CA1167" s="2">
        <v>468.15</v>
      </c>
      <c r="CB1167" s="2">
        <v>475</v>
      </c>
      <c r="CC1167" s="2">
        <v>475</v>
      </c>
      <c r="CD1167" s="2">
        <v>485</v>
      </c>
      <c r="CE1167" s="2">
        <v>500</v>
      </c>
      <c r="CF1167" s="2">
        <v>500</v>
      </c>
      <c r="CG1167" s="2">
        <v>545</v>
      </c>
    </row>
    <row r="1168" spans="14:85" x14ac:dyDescent="0.2">
      <c r="N1168" s="2">
        <v>550</v>
      </c>
      <c r="O1168" s="2">
        <v>550</v>
      </c>
      <c r="P1168" s="2">
        <v>550</v>
      </c>
      <c r="Q1168" s="2">
        <v>550</v>
      </c>
      <c r="R1168" s="2">
        <v>550</v>
      </c>
      <c r="S1168" s="2">
        <v>550</v>
      </c>
      <c r="T1168" s="2">
        <v>550</v>
      </c>
      <c r="U1168" s="2">
        <v>560</v>
      </c>
      <c r="V1168" s="2">
        <v>560</v>
      </c>
      <c r="W1168" s="2">
        <v>570</v>
      </c>
      <c r="X1168" s="2">
        <v>575</v>
      </c>
      <c r="Y1168" s="2">
        <v>575</v>
      </c>
      <c r="Z1168" s="2">
        <v>575</v>
      </c>
      <c r="AA1168" s="2">
        <v>575</v>
      </c>
      <c r="AB1168" s="2">
        <v>575</v>
      </c>
      <c r="AC1168" s="2">
        <v>575</v>
      </c>
      <c r="AD1168" s="2">
        <v>575</v>
      </c>
      <c r="AE1168" s="2">
        <v>575</v>
      </c>
      <c r="AF1168" s="2">
        <v>580</v>
      </c>
      <c r="AG1168" s="2">
        <v>585</v>
      </c>
      <c r="AH1168" s="2">
        <v>595</v>
      </c>
      <c r="AI1168" s="2">
        <v>595</v>
      </c>
      <c r="AJ1168" s="2">
        <v>595</v>
      </c>
      <c r="AK1168" s="2">
        <v>595</v>
      </c>
      <c r="AL1168" s="2">
        <v>595</v>
      </c>
      <c r="AM1168" s="2">
        <v>595</v>
      </c>
      <c r="AN1168" s="2">
        <v>600</v>
      </c>
      <c r="AO1168" s="2">
        <v>600</v>
      </c>
      <c r="AP1168" s="2">
        <v>600</v>
      </c>
      <c r="AQ1168" s="2">
        <v>600</v>
      </c>
      <c r="AR1168" s="2">
        <v>600</v>
      </c>
      <c r="AS1168" s="2">
        <v>615</v>
      </c>
      <c r="AT1168" s="2">
        <v>625</v>
      </c>
      <c r="AU1168" s="2">
        <v>625</v>
      </c>
      <c r="AV1168" s="2">
        <v>625</v>
      </c>
      <c r="AW1168" s="2">
        <v>625</v>
      </c>
      <c r="AX1168" s="2">
        <v>625</v>
      </c>
      <c r="AY1168" s="2">
        <v>625</v>
      </c>
      <c r="AZ1168" s="2">
        <v>630</v>
      </c>
      <c r="BA1168" s="2">
        <v>645</v>
      </c>
      <c r="BB1168" s="2">
        <v>650</v>
      </c>
      <c r="BC1168" s="2">
        <v>650</v>
      </c>
      <c r="BD1168" s="2">
        <v>650</v>
      </c>
      <c r="BE1168" s="2">
        <v>650</v>
      </c>
      <c r="BF1168" s="2">
        <v>650</v>
      </c>
      <c r="BG1168" s="2">
        <v>650</v>
      </c>
      <c r="BH1168" s="2">
        <v>655</v>
      </c>
      <c r="BI1168" s="2">
        <v>675</v>
      </c>
      <c r="BJ1168" s="2">
        <v>675</v>
      </c>
      <c r="BK1168" s="2">
        <v>675</v>
      </c>
      <c r="BL1168" s="2">
        <v>675</v>
      </c>
      <c r="BM1168" s="2">
        <v>680</v>
      </c>
      <c r="BN1168" s="2">
        <v>685</v>
      </c>
      <c r="BO1168" s="2">
        <v>695</v>
      </c>
      <c r="BP1168" s="2">
        <v>695</v>
      </c>
      <c r="BQ1168" s="2">
        <v>700</v>
      </c>
      <c r="BR1168" s="2">
        <v>705</v>
      </c>
      <c r="BS1168" s="2">
        <v>725</v>
      </c>
      <c r="BT1168" s="2">
        <v>725</v>
      </c>
      <c r="BU1168" s="2">
        <v>735</v>
      </c>
      <c r="BV1168" s="2">
        <v>750</v>
      </c>
      <c r="BW1168" s="2">
        <v>750</v>
      </c>
      <c r="BX1168" s="2">
        <v>760</v>
      </c>
      <c r="BY1168" s="2">
        <v>770</v>
      </c>
      <c r="BZ1168" s="2">
        <v>775</v>
      </c>
      <c r="CA1168" s="2">
        <v>800</v>
      </c>
      <c r="CB1168" s="2">
        <v>810</v>
      </c>
      <c r="CC1168" s="2">
        <v>850</v>
      </c>
      <c r="CD1168" s="2">
        <v>875</v>
      </c>
      <c r="CE1168" s="2">
        <v>900</v>
      </c>
      <c r="CF1168" s="2">
        <v>1000</v>
      </c>
      <c r="CG1168" s="2">
        <v>1100</v>
      </c>
    </row>
    <row r="1169" spans="14:85" x14ac:dyDescent="0.2">
      <c r="N1169" s="2">
        <v>680</v>
      </c>
      <c r="O1169" s="2">
        <v>695</v>
      </c>
      <c r="P1169" s="2">
        <v>695</v>
      </c>
      <c r="Q1169" s="2">
        <v>695</v>
      </c>
      <c r="R1169" s="2">
        <v>695</v>
      </c>
      <c r="S1169" s="2">
        <v>700</v>
      </c>
      <c r="T1169" s="2">
        <v>700</v>
      </c>
      <c r="U1169" s="2">
        <v>700</v>
      </c>
      <c r="V1169" s="2">
        <v>710</v>
      </c>
      <c r="W1169" s="2">
        <v>720</v>
      </c>
      <c r="X1169" s="2">
        <v>725</v>
      </c>
      <c r="Y1169" s="2">
        <v>725</v>
      </c>
      <c r="Z1169" s="2">
        <v>725</v>
      </c>
      <c r="AA1169" s="2">
        <v>735</v>
      </c>
      <c r="AB1169" s="2">
        <v>750</v>
      </c>
      <c r="AC1169" s="2">
        <v>750</v>
      </c>
      <c r="AD1169" s="2">
        <v>750</v>
      </c>
      <c r="AE1169" s="2">
        <v>750</v>
      </c>
      <c r="AF1169" s="2">
        <v>750</v>
      </c>
      <c r="AG1169" s="2">
        <v>750</v>
      </c>
      <c r="AH1169" s="2">
        <v>750</v>
      </c>
      <c r="AI1169" s="2">
        <v>760</v>
      </c>
      <c r="AJ1169" s="2">
        <v>775</v>
      </c>
      <c r="AK1169" s="2">
        <v>775</v>
      </c>
      <c r="AL1169" s="2">
        <v>775</v>
      </c>
      <c r="AM1169" s="2">
        <v>785</v>
      </c>
      <c r="AN1169" s="2">
        <v>795</v>
      </c>
      <c r="AO1169" s="2">
        <v>795</v>
      </c>
      <c r="AP1169" s="2">
        <v>795</v>
      </c>
      <c r="AQ1169" s="2">
        <v>800</v>
      </c>
      <c r="AR1169" s="2">
        <v>800</v>
      </c>
      <c r="AS1169" s="2">
        <v>800</v>
      </c>
      <c r="AT1169" s="2">
        <v>810</v>
      </c>
      <c r="AU1169" s="2">
        <v>825</v>
      </c>
      <c r="AV1169" s="2">
        <v>825</v>
      </c>
      <c r="AW1169" s="2">
        <v>825</v>
      </c>
      <c r="AX1169" s="2">
        <v>850</v>
      </c>
      <c r="AY1169" s="2">
        <v>850</v>
      </c>
      <c r="AZ1169" s="2">
        <v>850</v>
      </c>
      <c r="BA1169" s="2">
        <v>850</v>
      </c>
      <c r="BB1169" s="2">
        <v>850</v>
      </c>
      <c r="BC1169" s="2">
        <v>870</v>
      </c>
      <c r="BD1169" s="2">
        <v>875</v>
      </c>
      <c r="BE1169" s="2">
        <v>875</v>
      </c>
      <c r="BF1169" s="2">
        <v>890</v>
      </c>
      <c r="BG1169" s="2">
        <v>895</v>
      </c>
      <c r="BH1169" s="2">
        <v>895</v>
      </c>
      <c r="BI1169" s="2">
        <v>900</v>
      </c>
      <c r="BJ1169" s="2">
        <v>900</v>
      </c>
      <c r="BK1169" s="2">
        <v>915</v>
      </c>
      <c r="BL1169" s="2">
        <v>925</v>
      </c>
      <c r="BM1169" s="2">
        <v>945</v>
      </c>
      <c r="BN1169" s="2">
        <v>950</v>
      </c>
      <c r="BO1169" s="2">
        <v>950</v>
      </c>
      <c r="BP1169" s="2">
        <v>950</v>
      </c>
      <c r="BQ1169" s="2">
        <v>980</v>
      </c>
      <c r="BR1169" s="2">
        <v>995</v>
      </c>
      <c r="BS1169" s="2">
        <v>1000</v>
      </c>
      <c r="BT1169" s="2">
        <v>1050</v>
      </c>
      <c r="BU1169" s="2">
        <v>1100</v>
      </c>
      <c r="BV1169" s="2">
        <v>1100</v>
      </c>
      <c r="BW1169" s="2">
        <v>1150</v>
      </c>
      <c r="BX1169" s="2">
        <v>1155</v>
      </c>
      <c r="BY1169" s="2">
        <v>1200</v>
      </c>
      <c r="BZ1169" s="2">
        <v>1200</v>
      </c>
      <c r="CA1169" s="2">
        <v>1250</v>
      </c>
      <c r="CB1169" s="2">
        <v>1260</v>
      </c>
      <c r="CC1169" s="2">
        <v>1300</v>
      </c>
      <c r="CD1169" s="2">
        <v>1365</v>
      </c>
      <c r="CE1169" s="2">
        <v>1400</v>
      </c>
      <c r="CF1169" s="2">
        <v>1500</v>
      </c>
      <c r="CG1169" s="2">
        <v>1600</v>
      </c>
    </row>
    <row r="1170" spans="14:85" x14ac:dyDescent="0.2">
      <c r="N1170" s="2">
        <v>850</v>
      </c>
      <c r="O1170" s="2">
        <v>850</v>
      </c>
      <c r="P1170" s="2">
        <v>875</v>
      </c>
      <c r="Q1170" s="2">
        <v>895</v>
      </c>
      <c r="R1170" s="2">
        <v>895</v>
      </c>
      <c r="S1170" s="2">
        <v>895</v>
      </c>
      <c r="T1170" s="2">
        <v>900</v>
      </c>
      <c r="U1170" s="2">
        <v>900</v>
      </c>
      <c r="V1170" s="2">
        <v>900</v>
      </c>
      <c r="W1170" s="2">
        <v>915</v>
      </c>
      <c r="X1170" s="2">
        <v>925</v>
      </c>
      <c r="Y1170" s="2">
        <v>945</v>
      </c>
      <c r="Z1170" s="2">
        <v>950</v>
      </c>
      <c r="AA1170" s="2">
        <v>950</v>
      </c>
      <c r="AB1170" s="2">
        <v>950</v>
      </c>
      <c r="AC1170" s="2">
        <v>975</v>
      </c>
      <c r="AD1170" s="2">
        <v>975</v>
      </c>
      <c r="AE1170" s="2">
        <v>980</v>
      </c>
      <c r="AF1170" s="2">
        <v>995</v>
      </c>
      <c r="AG1170" s="2">
        <v>995</v>
      </c>
      <c r="AH1170" s="2">
        <v>995</v>
      </c>
      <c r="AI1170" s="2">
        <v>1000</v>
      </c>
      <c r="AJ1170" s="2">
        <v>1000</v>
      </c>
      <c r="AK1170" s="2">
        <v>1000</v>
      </c>
      <c r="AL1170" s="2">
        <v>1020</v>
      </c>
      <c r="AM1170" s="2">
        <v>1050</v>
      </c>
      <c r="AN1170" s="2">
        <v>1050</v>
      </c>
      <c r="AO1170" s="2">
        <v>1080</v>
      </c>
      <c r="AP1170" s="2">
        <v>1095</v>
      </c>
      <c r="AQ1170" s="2">
        <v>1100</v>
      </c>
      <c r="AR1170" s="2">
        <v>1100</v>
      </c>
      <c r="AS1170" s="2">
        <v>1100</v>
      </c>
      <c r="AT1170" s="2">
        <v>1100</v>
      </c>
      <c r="AU1170" s="2">
        <v>1130</v>
      </c>
      <c r="AV1170" s="2">
        <v>1150</v>
      </c>
      <c r="AW1170" s="2">
        <v>1150</v>
      </c>
      <c r="AX1170" s="2">
        <v>1185</v>
      </c>
      <c r="AY1170" s="2">
        <v>1200</v>
      </c>
      <c r="AZ1170" s="2">
        <v>1200</v>
      </c>
      <c r="BA1170" s="2">
        <v>1200</v>
      </c>
      <c r="BB1170" s="2">
        <v>1200</v>
      </c>
      <c r="BC1170" s="2">
        <v>1200</v>
      </c>
      <c r="BD1170" s="2">
        <v>1225</v>
      </c>
      <c r="BE1170" s="2">
        <v>1250</v>
      </c>
      <c r="BF1170" s="2">
        <v>1250</v>
      </c>
      <c r="BG1170" s="2">
        <v>1250</v>
      </c>
      <c r="BH1170" s="2">
        <v>1260</v>
      </c>
      <c r="BI1170" s="2">
        <v>1300</v>
      </c>
      <c r="BJ1170" s="2">
        <v>1300</v>
      </c>
      <c r="BK1170" s="2">
        <v>1300</v>
      </c>
      <c r="BL1170" s="2">
        <v>1335</v>
      </c>
      <c r="BM1170" s="2">
        <v>1350</v>
      </c>
      <c r="BN1170" s="2">
        <v>1350</v>
      </c>
      <c r="BO1170" s="2">
        <v>1395</v>
      </c>
      <c r="BP1170" s="2">
        <v>1400</v>
      </c>
      <c r="BQ1170" s="2">
        <v>1410</v>
      </c>
      <c r="BR1170" s="2">
        <v>1450</v>
      </c>
      <c r="BS1170" s="2">
        <v>1495</v>
      </c>
      <c r="BT1170" s="2">
        <v>1500</v>
      </c>
      <c r="BU1170" s="2">
        <v>1500</v>
      </c>
      <c r="BV1170" s="2">
        <v>1550</v>
      </c>
      <c r="BW1170" s="2">
        <v>1575</v>
      </c>
      <c r="BX1170" s="2">
        <v>1595</v>
      </c>
      <c r="BY1170" s="2">
        <v>1600</v>
      </c>
      <c r="BZ1170" s="2">
        <v>1625</v>
      </c>
      <c r="CA1170" s="2">
        <v>1680</v>
      </c>
      <c r="CB1170" s="2">
        <v>1705</v>
      </c>
      <c r="CC1170" s="2">
        <v>1750</v>
      </c>
      <c r="CD1170" s="2">
        <v>1850</v>
      </c>
      <c r="CE1170" s="2">
        <v>1950</v>
      </c>
      <c r="CF1170" s="2">
        <v>2000</v>
      </c>
      <c r="CG1170" s="2">
        <v>2200</v>
      </c>
    </row>
    <row r="1171" spans="14:85" x14ac:dyDescent="0.2">
      <c r="N1171" s="2">
        <v>1250</v>
      </c>
      <c r="O1171" s="2">
        <v>1250</v>
      </c>
      <c r="P1171" s="2">
        <v>1280</v>
      </c>
      <c r="Q1171" s="2">
        <v>1295</v>
      </c>
      <c r="R1171" s="2">
        <v>1300</v>
      </c>
      <c r="S1171" s="2">
        <v>1300</v>
      </c>
      <c r="T1171" s="2">
        <v>1300</v>
      </c>
      <c r="U1171" s="2">
        <v>1300</v>
      </c>
      <c r="V1171" s="2">
        <v>1350</v>
      </c>
      <c r="W1171" s="2">
        <v>1350</v>
      </c>
      <c r="X1171" s="2">
        <v>1350</v>
      </c>
      <c r="Y1171" s="2">
        <v>1365</v>
      </c>
      <c r="Z1171" s="2">
        <v>1400</v>
      </c>
      <c r="AA1171" s="2">
        <v>1400</v>
      </c>
      <c r="AB1171" s="2">
        <v>1400</v>
      </c>
      <c r="AC1171" s="2">
        <v>1425</v>
      </c>
      <c r="AD1171" s="2">
        <v>1450</v>
      </c>
      <c r="AE1171" s="2">
        <v>1450</v>
      </c>
      <c r="AF1171" s="2">
        <v>1450</v>
      </c>
      <c r="AG1171" s="2">
        <v>1460</v>
      </c>
      <c r="AH1171" s="2">
        <v>1495</v>
      </c>
      <c r="AI1171" s="2">
        <v>1496</v>
      </c>
      <c r="AJ1171" s="2">
        <v>1500</v>
      </c>
      <c r="AK1171" s="2">
        <v>1500</v>
      </c>
      <c r="AL1171" s="2">
        <v>1500</v>
      </c>
      <c r="AM1171" s="2">
        <v>1500</v>
      </c>
      <c r="AN1171" s="2">
        <v>1500</v>
      </c>
      <c r="AO1171" s="2">
        <v>1500</v>
      </c>
      <c r="AP1171" s="2">
        <v>1500</v>
      </c>
      <c r="AQ1171" s="2">
        <v>1515</v>
      </c>
      <c r="AR1171" s="2">
        <v>1520</v>
      </c>
      <c r="AS1171" s="2">
        <v>1540</v>
      </c>
      <c r="AT1171" s="2">
        <v>1595</v>
      </c>
      <c r="AU1171" s="2">
        <v>1596</v>
      </c>
      <c r="AV1171" s="2">
        <v>1600</v>
      </c>
      <c r="AW1171" s="2">
        <v>1600</v>
      </c>
      <c r="AX1171" s="2">
        <v>1600</v>
      </c>
      <c r="AY1171" s="2">
        <v>1600</v>
      </c>
      <c r="AZ1171" s="2">
        <v>1600</v>
      </c>
      <c r="BA1171" s="2">
        <v>1600</v>
      </c>
      <c r="BB1171" s="2">
        <v>1640</v>
      </c>
      <c r="BC1171" s="2">
        <v>1680</v>
      </c>
      <c r="BD1171" s="2">
        <v>1695</v>
      </c>
      <c r="BE1171" s="2">
        <v>1700</v>
      </c>
      <c r="BF1171" s="2">
        <v>1700</v>
      </c>
      <c r="BG1171" s="2">
        <v>1700</v>
      </c>
      <c r="BH1171" s="2">
        <v>1700</v>
      </c>
      <c r="BI1171" s="2">
        <v>1730</v>
      </c>
      <c r="BJ1171" s="2">
        <v>1750</v>
      </c>
      <c r="BK1171" s="2">
        <v>1785</v>
      </c>
      <c r="BL1171" s="2">
        <v>1795</v>
      </c>
      <c r="BM1171" s="2">
        <v>1800</v>
      </c>
      <c r="BN1171" s="2">
        <v>1800</v>
      </c>
      <c r="BO1171" s="2">
        <v>1800</v>
      </c>
      <c r="BP1171" s="2">
        <v>1820</v>
      </c>
      <c r="BQ1171" s="2">
        <v>1850</v>
      </c>
      <c r="BR1171" s="2">
        <v>1890</v>
      </c>
      <c r="BS1171" s="2">
        <v>1890</v>
      </c>
      <c r="BT1171" s="2">
        <v>1900</v>
      </c>
      <c r="BU1171" s="2">
        <v>1995</v>
      </c>
      <c r="BV1171" s="2">
        <v>2000</v>
      </c>
      <c r="BW1171" s="2">
        <v>2000</v>
      </c>
      <c r="BX1171" s="2">
        <v>2000</v>
      </c>
      <c r="BY1171" s="2">
        <v>2200</v>
      </c>
      <c r="BZ1171" s="2">
        <v>2200</v>
      </c>
      <c r="CA1171" s="2">
        <v>2250</v>
      </c>
      <c r="CB1171" s="2">
        <v>2250</v>
      </c>
      <c r="CC1171" s="2">
        <v>2250</v>
      </c>
      <c r="CD1171" s="2">
        <v>2300</v>
      </c>
      <c r="CE1171" s="2">
        <v>2500</v>
      </c>
      <c r="CF1171" s="2">
        <v>2500</v>
      </c>
      <c r="CG1171" s="2">
        <v>2520</v>
      </c>
    </row>
    <row r="1172" spans="14:85" x14ac:dyDescent="0.2">
      <c r="N1172" s="2">
        <v>1550</v>
      </c>
      <c r="O1172" s="2">
        <v>1650</v>
      </c>
      <c r="P1172" s="2">
        <v>1650</v>
      </c>
      <c r="Q1172" s="2">
        <v>1650</v>
      </c>
      <c r="R1172" s="2">
        <v>1675</v>
      </c>
      <c r="S1172" s="2">
        <v>1690</v>
      </c>
      <c r="T1172" s="2">
        <v>1750</v>
      </c>
      <c r="U1172" s="2">
        <v>1750</v>
      </c>
      <c r="V1172" s="2">
        <v>1750</v>
      </c>
      <c r="W1172" s="2">
        <v>1750</v>
      </c>
      <c r="X1172" s="2">
        <v>1750</v>
      </c>
      <c r="Y1172" s="2">
        <v>1750</v>
      </c>
      <c r="Z1172" s="2">
        <v>1750</v>
      </c>
      <c r="AA1172" s="2">
        <v>1750</v>
      </c>
      <c r="AB1172" s="2">
        <v>1750</v>
      </c>
      <c r="AC1172" s="2">
        <v>1785</v>
      </c>
      <c r="AD1172" s="2">
        <v>1785</v>
      </c>
      <c r="AE1172" s="2">
        <v>1800</v>
      </c>
      <c r="AF1172" s="2">
        <v>1800</v>
      </c>
      <c r="AG1172" s="2">
        <v>1800</v>
      </c>
      <c r="AH1172" s="2">
        <v>1800</v>
      </c>
      <c r="AI1172" s="2">
        <v>1875</v>
      </c>
      <c r="AJ1172" s="2">
        <v>1875</v>
      </c>
      <c r="AK1172" s="2">
        <v>1890</v>
      </c>
      <c r="AL1172" s="2">
        <v>1900</v>
      </c>
      <c r="AM1172" s="2">
        <v>1900</v>
      </c>
      <c r="AN1172" s="2">
        <v>1950</v>
      </c>
      <c r="AO1172" s="2">
        <v>1995</v>
      </c>
      <c r="AP1172" s="2">
        <v>1995</v>
      </c>
      <c r="AQ1172" s="2">
        <v>1995</v>
      </c>
      <c r="AR1172" s="2">
        <v>1995</v>
      </c>
      <c r="AS1172" s="2">
        <v>2000</v>
      </c>
      <c r="AT1172" s="2">
        <v>2000</v>
      </c>
      <c r="AU1172" s="2">
        <v>2000</v>
      </c>
      <c r="AV1172" s="2">
        <v>2000</v>
      </c>
      <c r="AW1172" s="2">
        <v>2000</v>
      </c>
      <c r="AX1172" s="2">
        <v>2100</v>
      </c>
      <c r="AY1172" s="2">
        <v>2100</v>
      </c>
      <c r="AZ1172" s="2">
        <v>2100</v>
      </c>
      <c r="BA1172" s="2">
        <v>2100</v>
      </c>
      <c r="BB1172" s="2">
        <v>2100</v>
      </c>
      <c r="BC1172" s="2">
        <v>2100</v>
      </c>
      <c r="BD1172" s="2">
        <v>2100</v>
      </c>
      <c r="BE1172" s="2">
        <v>2200</v>
      </c>
      <c r="BF1172" s="2">
        <v>2250</v>
      </c>
      <c r="BG1172" s="2">
        <v>2250</v>
      </c>
      <c r="BH1172" s="2">
        <v>2250</v>
      </c>
      <c r="BI1172" s="2">
        <v>2250</v>
      </c>
      <c r="BJ1172" s="2">
        <v>2250</v>
      </c>
      <c r="BK1172" s="2">
        <v>2300</v>
      </c>
      <c r="BL1172" s="2">
        <v>2360</v>
      </c>
      <c r="BM1172" s="2">
        <v>2360</v>
      </c>
      <c r="BN1172" s="2">
        <v>2395</v>
      </c>
      <c r="BO1172" s="2">
        <v>2450</v>
      </c>
      <c r="BP1172" s="2">
        <v>2500</v>
      </c>
      <c r="BQ1172" s="2">
        <v>2500</v>
      </c>
      <c r="BR1172" s="2">
        <v>2500</v>
      </c>
      <c r="BS1172" s="2">
        <v>2500</v>
      </c>
      <c r="BT1172" s="2">
        <v>2500</v>
      </c>
      <c r="BU1172" s="2">
        <v>2500</v>
      </c>
      <c r="BV1172" s="2">
        <v>2500</v>
      </c>
      <c r="BW1172" s="2">
        <v>2500</v>
      </c>
      <c r="BX1172" s="2">
        <v>2600</v>
      </c>
      <c r="BY1172" s="2">
        <v>2600</v>
      </c>
      <c r="BZ1172" s="2">
        <v>2600</v>
      </c>
      <c r="CA1172" s="2">
        <v>2650</v>
      </c>
      <c r="CB1172" s="2">
        <v>2800</v>
      </c>
      <c r="CC1172" s="2">
        <v>2950</v>
      </c>
      <c r="CD1172" s="2">
        <v>2950</v>
      </c>
      <c r="CE1172" s="2">
        <v>3100</v>
      </c>
      <c r="CF1172" s="2">
        <v>3250</v>
      </c>
      <c r="CG1172" s="2">
        <v>3750</v>
      </c>
    </row>
    <row r="1173" spans="14:85" x14ac:dyDescent="0.2">
      <c r="N1173" s="2">
        <v>465</v>
      </c>
      <c r="O1173" s="2">
        <v>465</v>
      </c>
      <c r="P1173" s="2">
        <v>465</v>
      </c>
      <c r="Q1173" s="2">
        <v>465</v>
      </c>
      <c r="R1173" s="2">
        <v>475</v>
      </c>
      <c r="S1173" s="2">
        <v>475</v>
      </c>
      <c r="T1173" s="2">
        <v>490</v>
      </c>
      <c r="U1173" s="2">
        <v>490</v>
      </c>
      <c r="V1173" s="2">
        <v>495</v>
      </c>
      <c r="W1173" s="2">
        <v>495</v>
      </c>
      <c r="X1173" s="2">
        <v>495</v>
      </c>
      <c r="Y1173" s="2">
        <v>495</v>
      </c>
      <c r="Z1173" s="2">
        <v>497.5</v>
      </c>
      <c r="AA1173" s="2">
        <v>500</v>
      </c>
      <c r="AB1173" s="2">
        <v>500</v>
      </c>
      <c r="AC1173" s="2">
        <v>500</v>
      </c>
      <c r="AD1173" s="2">
        <v>500</v>
      </c>
      <c r="AE1173" s="2">
        <v>500</v>
      </c>
      <c r="AF1173" s="2">
        <v>500</v>
      </c>
      <c r="AG1173" s="2">
        <v>500</v>
      </c>
      <c r="AH1173" s="2">
        <v>500</v>
      </c>
      <c r="AI1173" s="2">
        <v>525</v>
      </c>
      <c r="AJ1173" s="2">
        <v>525</v>
      </c>
      <c r="AK1173" s="2">
        <v>525</v>
      </c>
      <c r="AL1173" s="2">
        <v>525</v>
      </c>
      <c r="AM1173" s="2">
        <v>525</v>
      </c>
      <c r="AN1173" s="2">
        <v>525</v>
      </c>
      <c r="AO1173" s="2">
        <v>525</v>
      </c>
      <c r="AP1173" s="2">
        <v>525</v>
      </c>
      <c r="AQ1173" s="2">
        <v>525</v>
      </c>
      <c r="AR1173" s="2">
        <v>525</v>
      </c>
      <c r="AS1173" s="2">
        <v>525</v>
      </c>
      <c r="AT1173" s="2">
        <v>525</v>
      </c>
      <c r="AU1173" s="2">
        <v>525</v>
      </c>
      <c r="AV1173" s="2">
        <v>525</v>
      </c>
      <c r="AW1173" s="2">
        <v>550</v>
      </c>
      <c r="AX1173" s="2">
        <v>550</v>
      </c>
      <c r="AY1173" s="2">
        <v>550</v>
      </c>
      <c r="AZ1173" s="2">
        <v>550</v>
      </c>
      <c r="BA1173" s="2">
        <v>550</v>
      </c>
      <c r="BB1173" s="2">
        <v>550</v>
      </c>
      <c r="BC1173" s="2">
        <v>550</v>
      </c>
      <c r="BD1173" s="2">
        <v>550</v>
      </c>
      <c r="BE1173" s="2">
        <v>550</v>
      </c>
      <c r="BF1173" s="2">
        <v>550</v>
      </c>
      <c r="BG1173" s="2">
        <v>550</v>
      </c>
      <c r="BH1173" s="2">
        <v>550</v>
      </c>
      <c r="BI1173" s="2">
        <v>550</v>
      </c>
      <c r="BJ1173" s="2">
        <v>570</v>
      </c>
      <c r="BK1173" s="2">
        <v>570</v>
      </c>
      <c r="BL1173" s="2">
        <v>575</v>
      </c>
      <c r="BM1173" s="2">
        <v>575</v>
      </c>
      <c r="BN1173" s="2">
        <v>575</v>
      </c>
      <c r="BO1173" s="2">
        <v>575</v>
      </c>
      <c r="BP1173" s="2">
        <v>575</v>
      </c>
      <c r="BQ1173" s="2">
        <v>575</v>
      </c>
      <c r="BR1173" s="2">
        <v>575</v>
      </c>
      <c r="BS1173" s="2">
        <v>605</v>
      </c>
      <c r="BT1173" s="2">
        <v>605</v>
      </c>
      <c r="BU1173" s="2">
        <v>625</v>
      </c>
      <c r="BV1173" s="2">
        <v>625</v>
      </c>
      <c r="BW1173" s="2">
        <v>650</v>
      </c>
      <c r="BX1173" s="2">
        <v>650</v>
      </c>
      <c r="BY1173" s="2">
        <v>650</v>
      </c>
      <c r="BZ1173" s="2">
        <v>650</v>
      </c>
      <c r="CA1173" s="2">
        <v>650</v>
      </c>
      <c r="CB1173" s="2">
        <v>700</v>
      </c>
      <c r="CC1173" s="2">
        <v>700</v>
      </c>
      <c r="CD1173" s="2">
        <v>705</v>
      </c>
      <c r="CE1173" s="2">
        <v>705</v>
      </c>
      <c r="CF1173" s="2">
        <v>800</v>
      </c>
      <c r="CG1173" s="2">
        <v>800</v>
      </c>
    </row>
    <row r="1174" spans="14:85" x14ac:dyDescent="0.2">
      <c r="N1174" s="2">
        <v>260.70999999999998</v>
      </c>
      <c r="O1174" s="2">
        <v>270</v>
      </c>
      <c r="P1174" s="2">
        <v>275</v>
      </c>
      <c r="Q1174" s="2">
        <v>275</v>
      </c>
      <c r="R1174" s="2">
        <v>275</v>
      </c>
      <c r="S1174" s="2">
        <v>275</v>
      </c>
      <c r="T1174" s="2">
        <v>275</v>
      </c>
      <c r="U1174" s="2">
        <v>275</v>
      </c>
      <c r="V1174" s="2">
        <v>275</v>
      </c>
      <c r="W1174" s="2">
        <v>275</v>
      </c>
      <c r="X1174" s="2">
        <v>275</v>
      </c>
      <c r="Y1174" s="2">
        <v>275</v>
      </c>
      <c r="Z1174" s="2">
        <v>275</v>
      </c>
      <c r="AA1174" s="2">
        <v>275</v>
      </c>
      <c r="AB1174" s="2">
        <v>275</v>
      </c>
      <c r="AC1174" s="2">
        <v>275</v>
      </c>
      <c r="AD1174" s="2">
        <v>300</v>
      </c>
      <c r="AE1174" s="2">
        <v>300</v>
      </c>
      <c r="AF1174" s="2">
        <v>300</v>
      </c>
      <c r="AG1174" s="2">
        <v>300</v>
      </c>
      <c r="AH1174" s="2">
        <v>300</v>
      </c>
      <c r="AI1174" s="2">
        <v>300</v>
      </c>
      <c r="AJ1174" s="2">
        <v>300</v>
      </c>
      <c r="AK1174" s="2">
        <v>300</v>
      </c>
      <c r="AL1174" s="2">
        <v>300</v>
      </c>
      <c r="AM1174" s="2">
        <v>300</v>
      </c>
      <c r="AN1174" s="2">
        <v>300</v>
      </c>
      <c r="AO1174" s="2">
        <v>300</v>
      </c>
      <c r="AP1174" s="2">
        <v>300</v>
      </c>
      <c r="AQ1174" s="2">
        <v>300</v>
      </c>
      <c r="AR1174" s="2">
        <v>300</v>
      </c>
      <c r="AS1174" s="2">
        <v>300</v>
      </c>
      <c r="AT1174" s="2">
        <v>300</v>
      </c>
      <c r="AU1174" s="2">
        <v>304.17</v>
      </c>
      <c r="AV1174" s="2">
        <v>304.17</v>
      </c>
      <c r="AW1174" s="2">
        <v>310</v>
      </c>
      <c r="AX1174" s="2">
        <v>310</v>
      </c>
      <c r="AY1174" s="2">
        <v>316.07</v>
      </c>
      <c r="AZ1174" s="2">
        <v>320</v>
      </c>
      <c r="BA1174" s="2">
        <v>320</v>
      </c>
      <c r="BB1174" s="2">
        <v>325</v>
      </c>
      <c r="BC1174" s="2">
        <v>325.89</v>
      </c>
      <c r="BD1174" s="2">
        <v>325.89</v>
      </c>
      <c r="BE1174" s="2">
        <v>325.89</v>
      </c>
      <c r="BF1174" s="2">
        <v>330</v>
      </c>
      <c r="BG1174" s="2">
        <v>330</v>
      </c>
      <c r="BH1174" s="2">
        <v>330</v>
      </c>
      <c r="BI1174" s="2">
        <v>338.81</v>
      </c>
      <c r="BJ1174" s="2">
        <v>347.62</v>
      </c>
      <c r="BK1174" s="2">
        <v>350</v>
      </c>
      <c r="BL1174" s="2">
        <v>350</v>
      </c>
      <c r="BM1174" s="2">
        <v>350</v>
      </c>
      <c r="BN1174" s="2">
        <v>359.52</v>
      </c>
      <c r="BO1174" s="2">
        <v>359.52</v>
      </c>
      <c r="BP1174" s="2">
        <v>359.52</v>
      </c>
      <c r="BQ1174" s="2">
        <v>359.52</v>
      </c>
      <c r="BR1174" s="2">
        <v>359.52</v>
      </c>
      <c r="BS1174" s="2">
        <v>359.52</v>
      </c>
      <c r="BT1174" s="2">
        <v>375</v>
      </c>
      <c r="BU1174" s="2">
        <v>375</v>
      </c>
      <c r="BV1174" s="2">
        <v>375</v>
      </c>
      <c r="BW1174" s="2">
        <v>375</v>
      </c>
      <c r="BX1174" s="2">
        <v>385.98</v>
      </c>
      <c r="BY1174" s="2">
        <v>390</v>
      </c>
      <c r="BZ1174" s="2">
        <v>390</v>
      </c>
      <c r="CA1174" s="2">
        <v>400</v>
      </c>
      <c r="CB1174" s="2">
        <v>402.98</v>
      </c>
      <c r="CC1174" s="2">
        <v>402.98</v>
      </c>
      <c r="CD1174" s="2">
        <v>425</v>
      </c>
      <c r="CE1174" s="2">
        <v>576.79</v>
      </c>
      <c r="CF1174" s="2">
        <v>576.79</v>
      </c>
      <c r="CG1174" s="2">
        <v>794.05</v>
      </c>
    </row>
    <row r="1175" spans="14:85" x14ac:dyDescent="0.2">
      <c r="N1175" s="2">
        <v>350</v>
      </c>
      <c r="O1175" s="2">
        <v>350</v>
      </c>
      <c r="P1175" s="2">
        <v>350</v>
      </c>
      <c r="Q1175" s="2">
        <v>350</v>
      </c>
      <c r="R1175" s="2">
        <v>350</v>
      </c>
      <c r="S1175" s="2">
        <v>350</v>
      </c>
      <c r="T1175" s="2">
        <v>350</v>
      </c>
      <c r="U1175" s="2">
        <v>355</v>
      </c>
      <c r="V1175" s="2">
        <v>365</v>
      </c>
      <c r="W1175" s="2">
        <v>370</v>
      </c>
      <c r="X1175" s="2">
        <v>370</v>
      </c>
      <c r="Y1175" s="2">
        <v>375</v>
      </c>
      <c r="Z1175" s="2">
        <v>375</v>
      </c>
      <c r="AA1175" s="2">
        <v>375</v>
      </c>
      <c r="AB1175" s="2">
        <v>375</v>
      </c>
      <c r="AC1175" s="2">
        <v>375</v>
      </c>
      <c r="AD1175" s="2">
        <v>375</v>
      </c>
      <c r="AE1175" s="2">
        <v>375</v>
      </c>
      <c r="AF1175" s="2">
        <v>375</v>
      </c>
      <c r="AG1175" s="2">
        <v>375</v>
      </c>
      <c r="AH1175" s="2">
        <v>375</v>
      </c>
      <c r="AI1175" s="2">
        <v>375</v>
      </c>
      <c r="AJ1175" s="2">
        <v>375</v>
      </c>
      <c r="AK1175" s="2">
        <v>375</v>
      </c>
      <c r="AL1175" s="2">
        <v>375</v>
      </c>
      <c r="AM1175" s="2">
        <v>375</v>
      </c>
      <c r="AN1175" s="2">
        <v>375</v>
      </c>
      <c r="AO1175" s="2">
        <v>377.5</v>
      </c>
      <c r="AP1175" s="2">
        <v>380</v>
      </c>
      <c r="AQ1175" s="2">
        <v>390</v>
      </c>
      <c r="AR1175" s="2">
        <v>390</v>
      </c>
      <c r="AS1175" s="2">
        <v>395</v>
      </c>
      <c r="AT1175" s="2">
        <v>395</v>
      </c>
      <c r="AU1175" s="2">
        <v>395</v>
      </c>
      <c r="AV1175" s="2">
        <v>395</v>
      </c>
      <c r="AW1175" s="2">
        <v>395</v>
      </c>
      <c r="AX1175" s="2">
        <v>395</v>
      </c>
      <c r="AY1175" s="2">
        <v>395</v>
      </c>
      <c r="AZ1175" s="2">
        <v>395</v>
      </c>
      <c r="BA1175" s="2">
        <v>395</v>
      </c>
      <c r="BB1175" s="2">
        <v>395</v>
      </c>
      <c r="BC1175" s="2">
        <v>395</v>
      </c>
      <c r="BD1175" s="2">
        <v>400</v>
      </c>
      <c r="BE1175" s="2">
        <v>400</v>
      </c>
      <c r="BF1175" s="2">
        <v>400</v>
      </c>
      <c r="BG1175" s="2">
        <v>400</v>
      </c>
      <c r="BH1175" s="2">
        <v>400</v>
      </c>
      <c r="BI1175" s="2">
        <v>400</v>
      </c>
      <c r="BJ1175" s="2">
        <v>400</v>
      </c>
      <c r="BK1175" s="2">
        <v>400</v>
      </c>
      <c r="BL1175" s="2">
        <v>415</v>
      </c>
      <c r="BM1175" s="2">
        <v>425</v>
      </c>
      <c r="BN1175" s="2">
        <v>425</v>
      </c>
      <c r="BO1175" s="2">
        <v>425</v>
      </c>
      <c r="BP1175" s="2">
        <v>425</v>
      </c>
      <c r="BQ1175" s="2">
        <v>425</v>
      </c>
      <c r="BR1175" s="2">
        <v>430</v>
      </c>
      <c r="BS1175" s="2">
        <v>445</v>
      </c>
      <c r="BT1175" s="2">
        <v>450</v>
      </c>
      <c r="BU1175" s="2">
        <v>450</v>
      </c>
      <c r="BV1175" s="2">
        <v>450</v>
      </c>
      <c r="BW1175" s="2">
        <v>450</v>
      </c>
      <c r="BX1175" s="2">
        <v>450</v>
      </c>
      <c r="BY1175" s="2">
        <v>450</v>
      </c>
      <c r="BZ1175" s="2">
        <v>450</v>
      </c>
      <c r="CA1175" s="2">
        <v>450</v>
      </c>
      <c r="CB1175" s="2">
        <v>470</v>
      </c>
      <c r="CC1175" s="2">
        <v>475</v>
      </c>
      <c r="CD1175" s="2">
        <v>475</v>
      </c>
      <c r="CE1175" s="2">
        <v>500</v>
      </c>
      <c r="CF1175" s="2">
        <v>500</v>
      </c>
      <c r="CG1175" s="2">
        <v>550</v>
      </c>
    </row>
    <row r="1176" spans="14:85" x14ac:dyDescent="0.2">
      <c r="N1176" s="2">
        <v>425</v>
      </c>
      <c r="O1176" s="2">
        <v>425</v>
      </c>
      <c r="P1176" s="2">
        <v>435</v>
      </c>
      <c r="Q1176" s="2">
        <v>440</v>
      </c>
      <c r="R1176" s="2">
        <v>450</v>
      </c>
      <c r="S1176" s="2">
        <v>450</v>
      </c>
      <c r="T1176" s="2">
        <v>450</v>
      </c>
      <c r="U1176" s="2">
        <v>450</v>
      </c>
      <c r="V1176" s="2">
        <v>450</v>
      </c>
      <c r="W1176" s="2">
        <v>450</v>
      </c>
      <c r="X1176" s="2">
        <v>450</v>
      </c>
      <c r="Y1176" s="2">
        <v>450</v>
      </c>
      <c r="Z1176" s="2">
        <v>450</v>
      </c>
      <c r="AA1176" s="2">
        <v>450</v>
      </c>
      <c r="AB1176" s="2">
        <v>450</v>
      </c>
      <c r="AC1176" s="2">
        <v>450</v>
      </c>
      <c r="AD1176" s="2">
        <v>450</v>
      </c>
      <c r="AE1176" s="2">
        <v>450</v>
      </c>
      <c r="AF1176" s="2">
        <v>450</v>
      </c>
      <c r="AG1176" s="2">
        <v>450</v>
      </c>
      <c r="AH1176" s="2">
        <v>450</v>
      </c>
      <c r="AI1176" s="2">
        <v>450</v>
      </c>
      <c r="AJ1176" s="2">
        <v>450</v>
      </c>
      <c r="AK1176" s="2">
        <v>460</v>
      </c>
      <c r="AL1176" s="2">
        <v>460</v>
      </c>
      <c r="AM1176" s="2">
        <v>475</v>
      </c>
      <c r="AN1176" s="2">
        <v>475</v>
      </c>
      <c r="AO1176" s="2">
        <v>475</v>
      </c>
      <c r="AP1176" s="2">
        <v>475</v>
      </c>
      <c r="AQ1176" s="2">
        <v>475</v>
      </c>
      <c r="AR1176" s="2">
        <v>475</v>
      </c>
      <c r="AS1176" s="2">
        <v>475</v>
      </c>
      <c r="AT1176" s="2">
        <v>475</v>
      </c>
      <c r="AU1176" s="2">
        <v>475</v>
      </c>
      <c r="AV1176" s="2">
        <v>485</v>
      </c>
      <c r="AW1176" s="2">
        <v>495</v>
      </c>
      <c r="AX1176" s="2">
        <v>495</v>
      </c>
      <c r="AY1176" s="2">
        <v>495</v>
      </c>
      <c r="AZ1176" s="2">
        <v>495</v>
      </c>
      <c r="BA1176" s="2">
        <v>495</v>
      </c>
      <c r="BB1176" s="2">
        <v>495</v>
      </c>
      <c r="BC1176" s="2">
        <v>495</v>
      </c>
      <c r="BD1176" s="2">
        <v>500</v>
      </c>
      <c r="BE1176" s="2">
        <v>500</v>
      </c>
      <c r="BF1176" s="2">
        <v>500</v>
      </c>
      <c r="BG1176" s="2">
        <v>500</v>
      </c>
      <c r="BH1176" s="2">
        <v>500</v>
      </c>
      <c r="BI1176" s="2">
        <v>525</v>
      </c>
      <c r="BJ1176" s="2">
        <v>525</v>
      </c>
      <c r="BK1176" s="2">
        <v>525</v>
      </c>
      <c r="BL1176" s="2">
        <v>525</v>
      </c>
      <c r="BM1176" s="2">
        <v>525</v>
      </c>
      <c r="BN1176" s="2">
        <v>525</v>
      </c>
      <c r="BO1176" s="2">
        <v>525</v>
      </c>
      <c r="BP1176" s="2">
        <v>540</v>
      </c>
      <c r="BQ1176" s="2">
        <v>550</v>
      </c>
      <c r="BR1176" s="2">
        <v>550</v>
      </c>
      <c r="BS1176" s="2">
        <v>550</v>
      </c>
      <c r="BT1176" s="2">
        <v>550</v>
      </c>
      <c r="BU1176" s="2">
        <v>550</v>
      </c>
      <c r="BV1176" s="2">
        <v>550</v>
      </c>
      <c r="BW1176" s="2">
        <v>550</v>
      </c>
      <c r="BX1176" s="2">
        <v>550</v>
      </c>
      <c r="BY1176" s="2">
        <v>575</v>
      </c>
      <c r="BZ1176" s="2">
        <v>580</v>
      </c>
      <c r="CA1176" s="2">
        <v>585</v>
      </c>
      <c r="CB1176" s="2">
        <v>595</v>
      </c>
      <c r="CC1176" s="2">
        <v>595</v>
      </c>
      <c r="CD1176" s="2">
        <v>600</v>
      </c>
      <c r="CE1176" s="2">
        <v>650</v>
      </c>
      <c r="CF1176" s="2">
        <v>650</v>
      </c>
      <c r="CG1176" s="2">
        <v>695</v>
      </c>
    </row>
    <row r="1177" spans="14:85" x14ac:dyDescent="0.2">
      <c r="N1177" s="2">
        <v>495</v>
      </c>
      <c r="O1177" s="2">
        <v>495</v>
      </c>
      <c r="P1177" s="2">
        <v>500</v>
      </c>
      <c r="Q1177" s="2">
        <v>500</v>
      </c>
      <c r="R1177" s="2">
        <v>500</v>
      </c>
      <c r="S1177" s="2">
        <v>500</v>
      </c>
      <c r="T1177" s="2">
        <v>500</v>
      </c>
      <c r="U1177" s="2">
        <v>510</v>
      </c>
      <c r="V1177" s="2">
        <v>525</v>
      </c>
      <c r="W1177" s="2">
        <v>525</v>
      </c>
      <c r="X1177" s="2">
        <v>525</v>
      </c>
      <c r="Y1177" s="2">
        <v>525</v>
      </c>
      <c r="Z1177" s="2">
        <v>525</v>
      </c>
      <c r="AA1177" s="2">
        <v>525</v>
      </c>
      <c r="AB1177" s="2">
        <v>525</v>
      </c>
      <c r="AC1177" s="2">
        <v>545</v>
      </c>
      <c r="AD1177" s="2">
        <v>550</v>
      </c>
      <c r="AE1177" s="2">
        <v>550</v>
      </c>
      <c r="AF1177" s="2">
        <v>550</v>
      </c>
      <c r="AG1177" s="2">
        <v>550</v>
      </c>
      <c r="AH1177" s="2">
        <v>550</v>
      </c>
      <c r="AI1177" s="2">
        <v>550</v>
      </c>
      <c r="AJ1177" s="2">
        <v>550</v>
      </c>
      <c r="AK1177" s="2">
        <v>550</v>
      </c>
      <c r="AL1177" s="2">
        <v>550</v>
      </c>
      <c r="AM1177" s="2">
        <v>550</v>
      </c>
      <c r="AN1177" s="2">
        <v>550</v>
      </c>
      <c r="AO1177" s="2">
        <v>550</v>
      </c>
      <c r="AP1177" s="2">
        <v>560</v>
      </c>
      <c r="AQ1177" s="2">
        <v>575</v>
      </c>
      <c r="AR1177" s="2">
        <v>575</v>
      </c>
      <c r="AS1177" s="2">
        <v>575</v>
      </c>
      <c r="AT1177" s="2">
        <v>575</v>
      </c>
      <c r="AU1177" s="2">
        <v>575</v>
      </c>
      <c r="AV1177" s="2">
        <v>575</v>
      </c>
      <c r="AW1177" s="2">
        <v>590</v>
      </c>
      <c r="AX1177" s="2">
        <v>595</v>
      </c>
      <c r="AY1177" s="2">
        <v>595</v>
      </c>
      <c r="AZ1177" s="2">
        <v>595</v>
      </c>
      <c r="BA1177" s="2">
        <v>600</v>
      </c>
      <c r="BB1177" s="2">
        <v>600</v>
      </c>
      <c r="BC1177" s="2">
        <v>600</v>
      </c>
      <c r="BD1177" s="2">
        <v>600</v>
      </c>
      <c r="BE1177" s="2">
        <v>625</v>
      </c>
      <c r="BF1177" s="2">
        <v>625</v>
      </c>
      <c r="BG1177" s="2">
        <v>625</v>
      </c>
      <c r="BH1177" s="2">
        <v>636</v>
      </c>
      <c r="BI1177" s="2">
        <v>650</v>
      </c>
      <c r="BJ1177" s="2">
        <v>650</v>
      </c>
      <c r="BK1177" s="2">
        <v>650</v>
      </c>
      <c r="BL1177" s="2">
        <v>650</v>
      </c>
      <c r="BM1177" s="2">
        <v>650</v>
      </c>
      <c r="BN1177" s="2">
        <v>650</v>
      </c>
      <c r="BO1177" s="2">
        <v>650</v>
      </c>
      <c r="BP1177" s="2">
        <v>650</v>
      </c>
      <c r="BQ1177" s="2">
        <v>675</v>
      </c>
      <c r="BR1177" s="2">
        <v>675</v>
      </c>
      <c r="BS1177" s="2">
        <v>695</v>
      </c>
      <c r="BT1177" s="2">
        <v>695</v>
      </c>
      <c r="BU1177" s="2">
        <v>695</v>
      </c>
      <c r="BV1177" s="2">
        <v>695</v>
      </c>
      <c r="BW1177" s="2">
        <v>700</v>
      </c>
      <c r="BX1177" s="2">
        <v>725</v>
      </c>
      <c r="BY1177" s="2">
        <v>750</v>
      </c>
      <c r="BZ1177" s="2">
        <v>750</v>
      </c>
      <c r="CA1177" s="2">
        <v>750</v>
      </c>
      <c r="CB1177" s="2">
        <v>750</v>
      </c>
      <c r="CC1177" s="2">
        <v>795</v>
      </c>
      <c r="CD1177" s="2">
        <v>795</v>
      </c>
      <c r="CE1177" s="2">
        <v>800</v>
      </c>
      <c r="CF1177" s="2">
        <v>850</v>
      </c>
      <c r="CG1177" s="2">
        <v>895</v>
      </c>
    </row>
    <row r="1178" spans="14:85" x14ac:dyDescent="0.2">
      <c r="N1178" s="2">
        <v>750</v>
      </c>
      <c r="O1178" s="2">
        <v>750</v>
      </c>
      <c r="P1178" s="2">
        <v>750</v>
      </c>
      <c r="Q1178" s="2">
        <v>775</v>
      </c>
      <c r="R1178" s="2">
        <v>775</v>
      </c>
      <c r="S1178" s="2">
        <v>795</v>
      </c>
      <c r="T1178" s="2">
        <v>795</v>
      </c>
      <c r="U1178" s="2">
        <v>795</v>
      </c>
      <c r="V1178" s="2">
        <v>795</v>
      </c>
      <c r="W1178" s="2">
        <v>795</v>
      </c>
      <c r="X1178" s="2">
        <v>800</v>
      </c>
      <c r="Y1178" s="2">
        <v>800</v>
      </c>
      <c r="Z1178" s="2">
        <v>800</v>
      </c>
      <c r="AA1178" s="2">
        <v>800</v>
      </c>
      <c r="AB1178" s="2">
        <v>835</v>
      </c>
      <c r="AC1178" s="2">
        <v>835</v>
      </c>
      <c r="AD1178" s="2">
        <v>845</v>
      </c>
      <c r="AE1178" s="2">
        <v>845</v>
      </c>
      <c r="AF1178" s="2">
        <v>850</v>
      </c>
      <c r="AG1178" s="2">
        <v>850</v>
      </c>
      <c r="AH1178" s="2">
        <v>850</v>
      </c>
      <c r="AI1178" s="2">
        <v>850</v>
      </c>
      <c r="AJ1178" s="2">
        <v>850</v>
      </c>
      <c r="AK1178" s="2">
        <v>850</v>
      </c>
      <c r="AL1178" s="2">
        <v>850</v>
      </c>
      <c r="AM1178" s="2">
        <v>850</v>
      </c>
      <c r="AN1178" s="2">
        <v>850</v>
      </c>
      <c r="AO1178" s="2">
        <v>850</v>
      </c>
      <c r="AP1178" s="2">
        <v>850</v>
      </c>
      <c r="AQ1178" s="2">
        <v>850</v>
      </c>
      <c r="AR1178" s="2">
        <v>850</v>
      </c>
      <c r="AS1178" s="2">
        <v>850</v>
      </c>
      <c r="AT1178" s="2">
        <v>875</v>
      </c>
      <c r="AU1178" s="2">
        <v>875</v>
      </c>
      <c r="AV1178" s="2">
        <v>875</v>
      </c>
      <c r="AW1178" s="2">
        <v>895</v>
      </c>
      <c r="AX1178" s="2">
        <v>895</v>
      </c>
      <c r="AY1178" s="2">
        <v>895</v>
      </c>
      <c r="AZ1178" s="2">
        <v>895</v>
      </c>
      <c r="BA1178" s="2">
        <v>900</v>
      </c>
      <c r="BB1178" s="2">
        <v>900</v>
      </c>
      <c r="BC1178" s="2">
        <v>900</v>
      </c>
      <c r="BD1178" s="2">
        <v>950</v>
      </c>
      <c r="BE1178" s="2">
        <v>950</v>
      </c>
      <c r="BF1178" s="2">
        <v>950</v>
      </c>
      <c r="BG1178" s="2">
        <v>950</v>
      </c>
      <c r="BH1178" s="2">
        <v>950</v>
      </c>
      <c r="BI1178" s="2">
        <v>950</v>
      </c>
      <c r="BJ1178" s="2">
        <v>975</v>
      </c>
      <c r="BK1178" s="2">
        <v>975</v>
      </c>
      <c r="BL1178" s="2">
        <v>995</v>
      </c>
      <c r="BM1178" s="2">
        <v>995</v>
      </c>
      <c r="BN1178" s="2">
        <v>995</v>
      </c>
      <c r="BO1178" s="2">
        <v>995</v>
      </c>
      <c r="BP1178" s="2">
        <v>995</v>
      </c>
      <c r="BQ1178" s="2">
        <v>1095</v>
      </c>
      <c r="BR1178" s="2">
        <v>1100</v>
      </c>
      <c r="BS1178" s="2">
        <v>1100</v>
      </c>
      <c r="BT1178" s="2">
        <v>1150</v>
      </c>
      <c r="BU1178" s="2">
        <v>1150</v>
      </c>
      <c r="BV1178" s="2">
        <v>1150</v>
      </c>
      <c r="BW1178" s="2">
        <v>1150</v>
      </c>
      <c r="BX1178" s="2">
        <v>1150</v>
      </c>
      <c r="BY1178" s="2">
        <v>1200</v>
      </c>
      <c r="BZ1178" s="2">
        <v>1200</v>
      </c>
      <c r="CA1178" s="2">
        <v>1200</v>
      </c>
      <c r="CB1178" s="2">
        <v>1300</v>
      </c>
      <c r="CC1178" s="2">
        <v>1300</v>
      </c>
      <c r="CD1178" s="2">
        <v>1699</v>
      </c>
      <c r="CE1178" s="2">
        <v>1800</v>
      </c>
      <c r="CF1178" s="2">
        <v>1800</v>
      </c>
      <c r="CG1178" s="2">
        <v>1800</v>
      </c>
    </row>
    <row r="1179" spans="14:85" x14ac:dyDescent="0.2">
      <c r="N1179" s="2">
        <v>850</v>
      </c>
      <c r="O1179" s="2">
        <v>850</v>
      </c>
      <c r="P1179" s="2">
        <v>862.5</v>
      </c>
      <c r="Q1179" s="2">
        <v>875</v>
      </c>
      <c r="R1179" s="2">
        <v>875</v>
      </c>
      <c r="S1179" s="2">
        <v>875</v>
      </c>
      <c r="T1179" s="2">
        <v>875</v>
      </c>
      <c r="U1179" s="2">
        <v>875</v>
      </c>
      <c r="V1179" s="2">
        <v>875</v>
      </c>
      <c r="W1179" s="2">
        <v>875</v>
      </c>
      <c r="X1179" s="2">
        <v>875</v>
      </c>
      <c r="Y1179" s="2">
        <v>875</v>
      </c>
      <c r="Z1179" s="2">
        <v>912.5</v>
      </c>
      <c r="AA1179" s="2">
        <v>950</v>
      </c>
      <c r="AB1179" s="2">
        <v>950</v>
      </c>
      <c r="AC1179" s="2">
        <v>950</v>
      </c>
      <c r="AD1179" s="2">
        <v>950</v>
      </c>
      <c r="AE1179" s="2">
        <v>950</v>
      </c>
      <c r="AF1179" s="2">
        <v>950</v>
      </c>
      <c r="AG1179" s="2">
        <v>950</v>
      </c>
      <c r="AH1179" s="2">
        <v>950</v>
      </c>
      <c r="AI1179" s="2">
        <v>950</v>
      </c>
      <c r="AJ1179" s="2">
        <v>1025</v>
      </c>
      <c r="AK1179" s="2">
        <v>1100</v>
      </c>
      <c r="AL1179" s="2">
        <v>1100</v>
      </c>
      <c r="AM1179" s="2">
        <v>1100</v>
      </c>
      <c r="AN1179" s="2">
        <v>1100</v>
      </c>
      <c r="AO1179" s="2">
        <v>1100</v>
      </c>
      <c r="AP1179" s="2">
        <v>1100</v>
      </c>
      <c r="AQ1179" s="2">
        <v>1100</v>
      </c>
      <c r="AR1179" s="2">
        <v>1100</v>
      </c>
      <c r="AS1179" s="2">
        <v>1100</v>
      </c>
      <c r="AT1179" s="2">
        <v>1100</v>
      </c>
      <c r="AU1179" s="2">
        <v>1100</v>
      </c>
      <c r="AV1179" s="2">
        <v>1100</v>
      </c>
      <c r="AW1179" s="2">
        <v>1100</v>
      </c>
      <c r="AX1179" s="2">
        <v>1100</v>
      </c>
      <c r="AY1179" s="2">
        <v>1100</v>
      </c>
      <c r="AZ1179" s="2">
        <v>1100</v>
      </c>
      <c r="BA1179" s="2">
        <v>1100</v>
      </c>
      <c r="BB1179" s="2">
        <v>1100</v>
      </c>
      <c r="BC1179" s="2">
        <v>1100</v>
      </c>
      <c r="BD1179" s="2">
        <v>1175</v>
      </c>
      <c r="BE1179" s="2">
        <v>1250</v>
      </c>
      <c r="BF1179" s="2">
        <v>1250</v>
      </c>
      <c r="BG1179" s="2">
        <v>1250</v>
      </c>
      <c r="BH1179" s="2">
        <v>1250</v>
      </c>
      <c r="BI1179" s="2">
        <v>1250</v>
      </c>
      <c r="BJ1179" s="2">
        <v>1250</v>
      </c>
      <c r="BK1179" s="2">
        <v>1250</v>
      </c>
      <c r="BL1179" s="2">
        <v>1250</v>
      </c>
      <c r="BM1179" s="2">
        <v>1250</v>
      </c>
      <c r="BN1179" s="2">
        <v>1325</v>
      </c>
      <c r="BO1179" s="2">
        <v>1400</v>
      </c>
      <c r="BP1179" s="2">
        <v>1400</v>
      </c>
      <c r="BQ1179" s="2">
        <v>1400</v>
      </c>
      <c r="BR1179" s="2">
        <v>1400</v>
      </c>
      <c r="BS1179" s="2">
        <v>1400</v>
      </c>
      <c r="BT1179" s="2">
        <v>1400</v>
      </c>
      <c r="BU1179" s="2">
        <v>1400</v>
      </c>
      <c r="BV1179" s="2">
        <v>1400</v>
      </c>
      <c r="BW1179" s="2">
        <v>1400</v>
      </c>
      <c r="BX1179" s="2">
        <v>1700</v>
      </c>
      <c r="BY1179" s="2">
        <v>2000</v>
      </c>
      <c r="BZ1179" s="2">
        <v>2000</v>
      </c>
      <c r="CA1179" s="2">
        <v>2000</v>
      </c>
      <c r="CB1179" s="2">
        <v>2000</v>
      </c>
      <c r="CC1179" s="2">
        <v>2000</v>
      </c>
      <c r="CD1179" s="2">
        <v>2000</v>
      </c>
      <c r="CE1179" s="2">
        <v>2000</v>
      </c>
      <c r="CF1179" s="2">
        <v>2000</v>
      </c>
      <c r="CG1179" s="2">
        <v>2000</v>
      </c>
    </row>
    <row r="1180" spans="14:85" x14ac:dyDescent="0.2">
      <c r="N1180" s="2">
        <v>250</v>
      </c>
      <c r="O1180" s="2">
        <v>250</v>
      </c>
      <c r="P1180" s="2">
        <v>250</v>
      </c>
      <c r="Q1180" s="2">
        <v>250</v>
      </c>
      <c r="R1180" s="2">
        <v>250</v>
      </c>
      <c r="S1180" s="2">
        <v>250</v>
      </c>
      <c r="T1180" s="2">
        <v>250</v>
      </c>
      <c r="U1180" s="2">
        <v>250</v>
      </c>
      <c r="V1180" s="2">
        <v>250</v>
      </c>
      <c r="W1180" s="2">
        <v>250</v>
      </c>
      <c r="X1180" s="2">
        <v>250</v>
      </c>
      <c r="Y1180" s="2">
        <v>250</v>
      </c>
      <c r="Z1180" s="2">
        <v>250</v>
      </c>
      <c r="AA1180" s="2">
        <v>250</v>
      </c>
      <c r="AB1180" s="2">
        <v>250</v>
      </c>
      <c r="AC1180" s="2">
        <v>250</v>
      </c>
      <c r="AD1180" s="2">
        <v>250</v>
      </c>
      <c r="AE1180" s="2">
        <v>250</v>
      </c>
      <c r="AF1180" s="2">
        <v>250</v>
      </c>
      <c r="AG1180" s="2">
        <v>250</v>
      </c>
      <c r="AH1180" s="2">
        <v>250</v>
      </c>
      <c r="AI1180" s="2">
        <v>250</v>
      </c>
      <c r="AJ1180" s="2">
        <v>250</v>
      </c>
      <c r="AK1180" s="2">
        <v>250</v>
      </c>
      <c r="AL1180" s="2">
        <v>250</v>
      </c>
      <c r="AM1180" s="2">
        <v>250</v>
      </c>
      <c r="AN1180" s="2">
        <v>250</v>
      </c>
      <c r="AO1180" s="2">
        <v>250</v>
      </c>
      <c r="AP1180" s="2">
        <v>250</v>
      </c>
      <c r="AQ1180" s="2">
        <v>250</v>
      </c>
      <c r="AR1180" s="2">
        <v>250</v>
      </c>
      <c r="AS1180" s="2">
        <v>250</v>
      </c>
      <c r="AT1180" s="2">
        <v>250</v>
      </c>
      <c r="AU1180" s="2">
        <v>250</v>
      </c>
      <c r="AV1180" s="2">
        <v>250</v>
      </c>
      <c r="AW1180" s="2">
        <v>250</v>
      </c>
      <c r="AX1180" s="2">
        <v>250</v>
      </c>
      <c r="AY1180" s="2">
        <v>250</v>
      </c>
      <c r="AZ1180" s="2">
        <v>250</v>
      </c>
      <c r="BA1180" s="2">
        <v>250</v>
      </c>
      <c r="BB1180" s="2">
        <v>250</v>
      </c>
      <c r="BC1180" s="2">
        <v>250</v>
      </c>
      <c r="BD1180" s="2">
        <v>250</v>
      </c>
      <c r="BE1180" s="2">
        <v>250</v>
      </c>
      <c r="BF1180" s="2">
        <v>250</v>
      </c>
      <c r="BG1180" s="2">
        <v>250</v>
      </c>
      <c r="BH1180" s="2">
        <v>250</v>
      </c>
      <c r="BI1180" s="2">
        <v>250</v>
      </c>
      <c r="BJ1180" s="2">
        <v>250</v>
      </c>
      <c r="BK1180" s="2">
        <v>250</v>
      </c>
      <c r="BL1180" s="2">
        <v>250</v>
      </c>
      <c r="BM1180" s="2">
        <v>250</v>
      </c>
      <c r="BN1180" s="2">
        <v>250</v>
      </c>
      <c r="BO1180" s="2">
        <v>250</v>
      </c>
      <c r="BP1180" s="2">
        <v>250</v>
      </c>
      <c r="BQ1180" s="2">
        <v>250</v>
      </c>
      <c r="BR1180" s="2">
        <v>250</v>
      </c>
      <c r="BS1180" s="2">
        <v>250</v>
      </c>
      <c r="BT1180" s="2">
        <v>250</v>
      </c>
      <c r="BU1180" s="2">
        <v>250</v>
      </c>
      <c r="BV1180" s="2">
        <v>250</v>
      </c>
      <c r="BW1180" s="2">
        <v>250</v>
      </c>
      <c r="BX1180" s="2">
        <v>250</v>
      </c>
      <c r="BY1180" s="2">
        <v>250</v>
      </c>
      <c r="BZ1180" s="2">
        <v>250</v>
      </c>
      <c r="CA1180" s="2">
        <v>250</v>
      </c>
      <c r="CB1180" s="2">
        <v>250</v>
      </c>
      <c r="CC1180" s="2">
        <v>250</v>
      </c>
      <c r="CD1180" s="2">
        <v>250</v>
      </c>
      <c r="CE1180" s="2">
        <v>250</v>
      </c>
      <c r="CF1180" s="2">
        <v>250</v>
      </c>
      <c r="CG1180" s="2">
        <v>250</v>
      </c>
    </row>
    <row r="1181" spans="14:85" x14ac:dyDescent="0.2">
      <c r="N1181" s="2">
        <v>254.17</v>
      </c>
      <c r="O1181" s="2">
        <v>260</v>
      </c>
      <c r="P1181" s="2">
        <v>260</v>
      </c>
      <c r="Q1181" s="2">
        <v>269.35000000000002</v>
      </c>
      <c r="R1181" s="2">
        <v>269.35000000000002</v>
      </c>
      <c r="S1181" s="2">
        <v>270</v>
      </c>
      <c r="T1181" s="2">
        <v>270</v>
      </c>
      <c r="U1181" s="2">
        <v>275</v>
      </c>
      <c r="V1181" s="2">
        <v>275</v>
      </c>
      <c r="W1181" s="2">
        <v>275</v>
      </c>
      <c r="X1181" s="2">
        <v>275</v>
      </c>
      <c r="Y1181" s="2">
        <v>280</v>
      </c>
      <c r="Z1181" s="2">
        <v>280</v>
      </c>
      <c r="AA1181" s="2">
        <v>280</v>
      </c>
      <c r="AB1181" s="2">
        <v>280</v>
      </c>
      <c r="AC1181" s="2">
        <v>280</v>
      </c>
      <c r="AD1181" s="2">
        <v>280</v>
      </c>
      <c r="AE1181" s="2">
        <v>291.07</v>
      </c>
      <c r="AF1181" s="2">
        <v>291.07</v>
      </c>
      <c r="AG1181" s="2">
        <v>291.07</v>
      </c>
      <c r="AH1181" s="2">
        <v>291.07</v>
      </c>
      <c r="AI1181" s="2">
        <v>291.07</v>
      </c>
      <c r="AJ1181" s="2">
        <v>291.07</v>
      </c>
      <c r="AK1181" s="2">
        <v>291.07</v>
      </c>
      <c r="AL1181" s="2">
        <v>297.62</v>
      </c>
      <c r="AM1181" s="2">
        <v>297.62</v>
      </c>
      <c r="AN1181" s="2">
        <v>297.62</v>
      </c>
      <c r="AO1181" s="2">
        <v>297.62</v>
      </c>
      <c r="AP1181" s="2">
        <v>297.62</v>
      </c>
      <c r="AQ1181" s="2">
        <v>297.62</v>
      </c>
      <c r="AR1181" s="2">
        <v>300</v>
      </c>
      <c r="AS1181" s="2">
        <v>300</v>
      </c>
      <c r="AT1181" s="2">
        <v>300</v>
      </c>
      <c r="AU1181" s="2">
        <v>300</v>
      </c>
      <c r="AV1181" s="2">
        <v>300</v>
      </c>
      <c r="AW1181" s="2">
        <v>300</v>
      </c>
      <c r="AX1181" s="2">
        <v>300</v>
      </c>
      <c r="AY1181" s="2">
        <v>300</v>
      </c>
      <c r="AZ1181" s="2">
        <v>300</v>
      </c>
      <c r="BA1181" s="2">
        <v>300</v>
      </c>
      <c r="BB1181" s="2">
        <v>300</v>
      </c>
      <c r="BC1181" s="2">
        <v>300</v>
      </c>
      <c r="BD1181" s="2">
        <v>325</v>
      </c>
      <c r="BE1181" s="2">
        <v>325</v>
      </c>
      <c r="BF1181" s="2">
        <v>325</v>
      </c>
      <c r="BG1181" s="2">
        <v>325</v>
      </c>
      <c r="BH1181" s="2">
        <v>330</v>
      </c>
      <c r="BI1181" s="2">
        <v>330</v>
      </c>
      <c r="BJ1181" s="2">
        <v>330</v>
      </c>
      <c r="BK1181" s="2">
        <v>330</v>
      </c>
      <c r="BL1181" s="2">
        <v>330</v>
      </c>
      <c r="BM1181" s="2">
        <v>330</v>
      </c>
      <c r="BN1181" s="2">
        <v>334.52</v>
      </c>
      <c r="BO1181" s="2">
        <v>334.52</v>
      </c>
      <c r="BP1181" s="2">
        <v>334.52</v>
      </c>
      <c r="BQ1181" s="2">
        <v>334.52</v>
      </c>
      <c r="BR1181" s="2">
        <v>350</v>
      </c>
      <c r="BS1181" s="2">
        <v>350</v>
      </c>
      <c r="BT1181" s="2">
        <v>350</v>
      </c>
      <c r="BU1181" s="2">
        <v>350</v>
      </c>
      <c r="BV1181" s="2">
        <v>350</v>
      </c>
      <c r="BW1181" s="2">
        <v>350</v>
      </c>
      <c r="BX1181" s="2">
        <v>350</v>
      </c>
      <c r="BY1181" s="2">
        <v>350</v>
      </c>
      <c r="BZ1181" s="2">
        <v>370</v>
      </c>
      <c r="CA1181" s="2">
        <v>370</v>
      </c>
      <c r="CB1181" s="2">
        <v>399.7</v>
      </c>
      <c r="CC1181" s="2">
        <v>399.7</v>
      </c>
      <c r="CD1181" s="2">
        <v>399.7</v>
      </c>
      <c r="CE1181" s="2">
        <v>399.7</v>
      </c>
      <c r="CF1181" s="2">
        <v>421.43</v>
      </c>
      <c r="CG1181" s="2">
        <v>421.43</v>
      </c>
    </row>
    <row r="1182" spans="14:85" x14ac:dyDescent="0.2">
      <c r="N1182" s="2">
        <v>375</v>
      </c>
      <c r="O1182" s="2">
        <v>380</v>
      </c>
      <c r="P1182" s="2">
        <v>380</v>
      </c>
      <c r="Q1182" s="2">
        <v>380</v>
      </c>
      <c r="R1182" s="2">
        <v>380</v>
      </c>
      <c r="S1182" s="2">
        <v>380</v>
      </c>
      <c r="T1182" s="2">
        <v>380</v>
      </c>
      <c r="U1182" s="2">
        <v>380</v>
      </c>
      <c r="V1182" s="2">
        <v>385</v>
      </c>
      <c r="W1182" s="2">
        <v>385</v>
      </c>
      <c r="X1182" s="2">
        <v>390</v>
      </c>
      <c r="Y1182" s="2">
        <v>390</v>
      </c>
      <c r="Z1182" s="2">
        <v>390</v>
      </c>
      <c r="AA1182" s="2">
        <v>395</v>
      </c>
      <c r="AB1182" s="2">
        <v>395</v>
      </c>
      <c r="AC1182" s="2">
        <v>395</v>
      </c>
      <c r="AD1182" s="2">
        <v>395</v>
      </c>
      <c r="AE1182" s="2">
        <v>400</v>
      </c>
      <c r="AF1182" s="2">
        <v>400</v>
      </c>
      <c r="AG1182" s="2">
        <v>400</v>
      </c>
      <c r="AH1182" s="2">
        <v>400</v>
      </c>
      <c r="AI1182" s="2">
        <v>400</v>
      </c>
      <c r="AJ1182" s="2">
        <v>400</v>
      </c>
      <c r="AK1182" s="2">
        <v>400</v>
      </c>
      <c r="AL1182" s="2">
        <v>400</v>
      </c>
      <c r="AM1182" s="2">
        <v>400</v>
      </c>
      <c r="AN1182" s="2">
        <v>400</v>
      </c>
      <c r="AO1182" s="2">
        <v>400</v>
      </c>
      <c r="AP1182" s="2">
        <v>400</v>
      </c>
      <c r="AQ1182" s="2">
        <v>400</v>
      </c>
      <c r="AR1182" s="2">
        <v>400</v>
      </c>
      <c r="AS1182" s="2">
        <v>400</v>
      </c>
      <c r="AT1182" s="2">
        <v>400</v>
      </c>
      <c r="AU1182" s="2">
        <v>400</v>
      </c>
      <c r="AV1182" s="2">
        <v>420</v>
      </c>
      <c r="AW1182" s="2">
        <v>420</v>
      </c>
      <c r="AX1182" s="2">
        <v>420</v>
      </c>
      <c r="AY1182" s="2">
        <v>420</v>
      </c>
      <c r="AZ1182" s="2">
        <v>420</v>
      </c>
      <c r="BA1182" s="2">
        <v>420</v>
      </c>
      <c r="BB1182" s="2">
        <v>420</v>
      </c>
      <c r="BC1182" s="2">
        <v>420</v>
      </c>
      <c r="BD1182" s="2">
        <v>425</v>
      </c>
      <c r="BE1182" s="2">
        <v>425</v>
      </c>
      <c r="BF1182" s="2">
        <v>425</v>
      </c>
      <c r="BG1182" s="2">
        <v>425</v>
      </c>
      <c r="BH1182" s="2">
        <v>425</v>
      </c>
      <c r="BI1182" s="2">
        <v>425</v>
      </c>
      <c r="BJ1182" s="2">
        <v>430</v>
      </c>
      <c r="BK1182" s="2">
        <v>435</v>
      </c>
      <c r="BL1182" s="2">
        <v>435</v>
      </c>
      <c r="BM1182" s="2">
        <v>435</v>
      </c>
      <c r="BN1182" s="2">
        <v>435</v>
      </c>
      <c r="BO1182" s="2">
        <v>440</v>
      </c>
      <c r="BP1182" s="2">
        <v>450</v>
      </c>
      <c r="BQ1182" s="2">
        <v>450</v>
      </c>
      <c r="BR1182" s="2">
        <v>450</v>
      </c>
      <c r="BS1182" s="2">
        <v>450</v>
      </c>
      <c r="BT1182" s="2">
        <v>450</v>
      </c>
      <c r="BU1182" s="2">
        <v>450</v>
      </c>
      <c r="BV1182" s="2">
        <v>460</v>
      </c>
      <c r="BW1182" s="2">
        <v>475</v>
      </c>
      <c r="BX1182" s="2">
        <v>475</v>
      </c>
      <c r="BY1182" s="2">
        <v>475</v>
      </c>
      <c r="BZ1182" s="2">
        <v>475</v>
      </c>
      <c r="CA1182" s="2">
        <v>475</v>
      </c>
      <c r="CB1182" s="2">
        <v>475</v>
      </c>
      <c r="CC1182" s="2">
        <v>490</v>
      </c>
      <c r="CD1182" s="2">
        <v>495</v>
      </c>
      <c r="CE1182" s="2">
        <v>500</v>
      </c>
      <c r="CF1182" s="2">
        <v>520</v>
      </c>
      <c r="CG1182" s="2">
        <v>530</v>
      </c>
    </row>
    <row r="1183" spans="14:85" x14ac:dyDescent="0.2">
      <c r="N1183" s="2">
        <v>480</v>
      </c>
      <c r="O1183" s="2">
        <v>480</v>
      </c>
      <c r="P1183" s="2">
        <v>495</v>
      </c>
      <c r="Q1183" s="2">
        <v>495</v>
      </c>
      <c r="R1183" s="2">
        <v>495</v>
      </c>
      <c r="S1183" s="2">
        <v>495</v>
      </c>
      <c r="T1183" s="2">
        <v>495</v>
      </c>
      <c r="U1183" s="2">
        <v>495</v>
      </c>
      <c r="V1183" s="2">
        <v>500</v>
      </c>
      <c r="W1183" s="2">
        <v>500</v>
      </c>
      <c r="X1183" s="2">
        <v>500</v>
      </c>
      <c r="Y1183" s="2">
        <v>500</v>
      </c>
      <c r="Z1183" s="2">
        <v>500</v>
      </c>
      <c r="AA1183" s="2">
        <v>500</v>
      </c>
      <c r="AB1183" s="2">
        <v>500</v>
      </c>
      <c r="AC1183" s="2">
        <v>500</v>
      </c>
      <c r="AD1183" s="2">
        <v>500</v>
      </c>
      <c r="AE1183" s="2">
        <v>500</v>
      </c>
      <c r="AF1183" s="2">
        <v>500</v>
      </c>
      <c r="AG1183" s="2">
        <v>520</v>
      </c>
      <c r="AH1183" s="2">
        <v>525</v>
      </c>
      <c r="AI1183" s="2">
        <v>525</v>
      </c>
      <c r="AJ1183" s="2">
        <v>525</v>
      </c>
      <c r="AK1183" s="2">
        <v>525</v>
      </c>
      <c r="AL1183" s="2">
        <v>525</v>
      </c>
      <c r="AM1183" s="2">
        <v>525</v>
      </c>
      <c r="AN1183" s="2">
        <v>525</v>
      </c>
      <c r="AO1183" s="2">
        <v>525</v>
      </c>
      <c r="AP1183" s="2">
        <v>530</v>
      </c>
      <c r="AQ1183" s="2">
        <v>545</v>
      </c>
      <c r="AR1183" s="2">
        <v>550</v>
      </c>
      <c r="AS1183" s="2">
        <v>550</v>
      </c>
      <c r="AT1183" s="2">
        <v>550</v>
      </c>
      <c r="AU1183" s="2">
        <v>550</v>
      </c>
      <c r="AV1183" s="2">
        <v>550</v>
      </c>
      <c r="AW1183" s="2">
        <v>550</v>
      </c>
      <c r="AX1183" s="2">
        <v>550</v>
      </c>
      <c r="AY1183" s="2">
        <v>550</v>
      </c>
      <c r="AZ1183" s="2">
        <v>550</v>
      </c>
      <c r="BA1183" s="2">
        <v>550</v>
      </c>
      <c r="BB1183" s="2">
        <v>550</v>
      </c>
      <c r="BC1183" s="2">
        <v>550</v>
      </c>
      <c r="BD1183" s="2">
        <v>550</v>
      </c>
      <c r="BE1183" s="2">
        <v>550</v>
      </c>
      <c r="BF1183" s="2">
        <v>550</v>
      </c>
      <c r="BG1183" s="2">
        <v>575</v>
      </c>
      <c r="BH1183" s="2">
        <v>575</v>
      </c>
      <c r="BI1183" s="2">
        <v>575</v>
      </c>
      <c r="BJ1183" s="2">
        <v>575</v>
      </c>
      <c r="BK1183" s="2">
        <v>575</v>
      </c>
      <c r="BL1183" s="2">
        <v>585</v>
      </c>
      <c r="BM1183" s="2">
        <v>595</v>
      </c>
      <c r="BN1183" s="2">
        <v>595</v>
      </c>
      <c r="BO1183" s="2">
        <v>595</v>
      </c>
      <c r="BP1183" s="2">
        <v>595</v>
      </c>
      <c r="BQ1183" s="2">
        <v>595</v>
      </c>
      <c r="BR1183" s="2">
        <v>600</v>
      </c>
      <c r="BS1183" s="2">
        <v>600</v>
      </c>
      <c r="BT1183" s="2">
        <v>600</v>
      </c>
      <c r="BU1183" s="2">
        <v>600</v>
      </c>
      <c r="BV1183" s="2">
        <v>625</v>
      </c>
      <c r="BW1183" s="2">
        <v>625</v>
      </c>
      <c r="BX1183" s="2">
        <v>625</v>
      </c>
      <c r="BY1183" s="2">
        <v>625</v>
      </c>
      <c r="BZ1183" s="2">
        <v>650</v>
      </c>
      <c r="CA1183" s="2">
        <v>650</v>
      </c>
      <c r="CB1183" s="2">
        <v>650</v>
      </c>
      <c r="CC1183" s="2">
        <v>650</v>
      </c>
      <c r="CD1183" s="2">
        <v>650</v>
      </c>
      <c r="CE1183" s="2">
        <v>675</v>
      </c>
      <c r="CF1183" s="2">
        <v>700</v>
      </c>
      <c r="CG1183" s="2">
        <v>750</v>
      </c>
    </row>
    <row r="1184" spans="14:85" x14ac:dyDescent="0.2">
      <c r="N1184" s="2">
        <v>600</v>
      </c>
      <c r="O1184" s="2">
        <v>600</v>
      </c>
      <c r="P1184" s="2">
        <v>600</v>
      </c>
      <c r="Q1184" s="2">
        <v>600</v>
      </c>
      <c r="R1184" s="2">
        <v>600</v>
      </c>
      <c r="S1184" s="2">
        <v>600</v>
      </c>
      <c r="T1184" s="2">
        <v>600</v>
      </c>
      <c r="U1184" s="2">
        <v>620</v>
      </c>
      <c r="V1184" s="2">
        <v>625</v>
      </c>
      <c r="W1184" s="2">
        <v>625</v>
      </c>
      <c r="X1184" s="2">
        <v>625</v>
      </c>
      <c r="Y1184" s="2">
        <v>625</v>
      </c>
      <c r="Z1184" s="2">
        <v>650</v>
      </c>
      <c r="AA1184" s="2">
        <v>650</v>
      </c>
      <c r="AB1184" s="2">
        <v>650</v>
      </c>
      <c r="AC1184" s="2">
        <v>650</v>
      </c>
      <c r="AD1184" s="2">
        <v>650</v>
      </c>
      <c r="AE1184" s="2">
        <v>650</v>
      </c>
      <c r="AF1184" s="2">
        <v>650</v>
      </c>
      <c r="AG1184" s="2">
        <v>650</v>
      </c>
      <c r="AH1184" s="2">
        <v>650</v>
      </c>
      <c r="AI1184" s="2">
        <v>650</v>
      </c>
      <c r="AJ1184" s="2">
        <v>650</v>
      </c>
      <c r="AK1184" s="2">
        <v>650</v>
      </c>
      <c r="AL1184" s="2">
        <v>675</v>
      </c>
      <c r="AM1184" s="2">
        <v>675</v>
      </c>
      <c r="AN1184" s="2">
        <v>675</v>
      </c>
      <c r="AO1184" s="2">
        <v>675</v>
      </c>
      <c r="AP1184" s="2">
        <v>675</v>
      </c>
      <c r="AQ1184" s="2">
        <v>675</v>
      </c>
      <c r="AR1184" s="2">
        <v>695</v>
      </c>
      <c r="AS1184" s="2">
        <v>695</v>
      </c>
      <c r="AT1184" s="2">
        <v>695</v>
      </c>
      <c r="AU1184" s="2">
        <v>695</v>
      </c>
      <c r="AV1184" s="2">
        <v>695</v>
      </c>
      <c r="AW1184" s="2">
        <v>695</v>
      </c>
      <c r="AX1184" s="2">
        <v>695</v>
      </c>
      <c r="AY1184" s="2">
        <v>695</v>
      </c>
      <c r="AZ1184" s="2">
        <v>700</v>
      </c>
      <c r="BA1184" s="2">
        <v>700</v>
      </c>
      <c r="BB1184" s="2">
        <v>700</v>
      </c>
      <c r="BC1184" s="2">
        <v>700</v>
      </c>
      <c r="BD1184" s="2">
        <v>700</v>
      </c>
      <c r="BE1184" s="2">
        <v>725</v>
      </c>
      <c r="BF1184" s="2">
        <v>725</v>
      </c>
      <c r="BG1184" s="2">
        <v>750</v>
      </c>
      <c r="BH1184" s="2">
        <v>750</v>
      </c>
      <c r="BI1184" s="2">
        <v>750</v>
      </c>
      <c r="BJ1184" s="2">
        <v>750</v>
      </c>
      <c r="BK1184" s="2">
        <v>750</v>
      </c>
      <c r="BL1184" s="2">
        <v>750</v>
      </c>
      <c r="BM1184" s="2">
        <v>775</v>
      </c>
      <c r="BN1184" s="2">
        <v>775</v>
      </c>
      <c r="BO1184" s="2">
        <v>775</v>
      </c>
      <c r="BP1184" s="2">
        <v>795</v>
      </c>
      <c r="BQ1184" s="2">
        <v>795</v>
      </c>
      <c r="BR1184" s="2">
        <v>795</v>
      </c>
      <c r="BS1184" s="2">
        <v>795</v>
      </c>
      <c r="BT1184" s="2">
        <v>800</v>
      </c>
      <c r="BU1184" s="2">
        <v>800</v>
      </c>
      <c r="BV1184" s="2">
        <v>825</v>
      </c>
      <c r="BW1184" s="2">
        <v>825</v>
      </c>
      <c r="BX1184" s="2">
        <v>850</v>
      </c>
      <c r="BY1184" s="2">
        <v>875</v>
      </c>
      <c r="BZ1184" s="2">
        <v>895</v>
      </c>
      <c r="CA1184" s="2">
        <v>895</v>
      </c>
      <c r="CB1184" s="2">
        <v>900</v>
      </c>
      <c r="CC1184" s="2">
        <v>900</v>
      </c>
      <c r="CD1184" s="2">
        <v>950</v>
      </c>
      <c r="CE1184" s="2">
        <v>995</v>
      </c>
      <c r="CF1184" s="2">
        <v>995</v>
      </c>
      <c r="CG1184" s="2">
        <v>1000</v>
      </c>
    </row>
    <row r="1185" spans="14:85" x14ac:dyDescent="0.2">
      <c r="N1185" s="2">
        <v>875</v>
      </c>
      <c r="O1185" s="2">
        <v>875</v>
      </c>
      <c r="P1185" s="2">
        <v>875</v>
      </c>
      <c r="Q1185" s="2">
        <v>880</v>
      </c>
      <c r="R1185" s="2">
        <v>880</v>
      </c>
      <c r="S1185" s="2">
        <v>890</v>
      </c>
      <c r="T1185" s="2">
        <v>890</v>
      </c>
      <c r="U1185" s="2">
        <v>895</v>
      </c>
      <c r="V1185" s="2">
        <v>895</v>
      </c>
      <c r="W1185" s="2">
        <v>895</v>
      </c>
      <c r="X1185" s="2">
        <v>895</v>
      </c>
      <c r="Y1185" s="2">
        <v>895</v>
      </c>
      <c r="Z1185" s="2">
        <v>895</v>
      </c>
      <c r="AA1185" s="2">
        <v>900</v>
      </c>
      <c r="AB1185" s="2">
        <v>900</v>
      </c>
      <c r="AC1185" s="2">
        <v>950</v>
      </c>
      <c r="AD1185" s="2">
        <v>950</v>
      </c>
      <c r="AE1185" s="2">
        <v>950</v>
      </c>
      <c r="AF1185" s="2">
        <v>950</v>
      </c>
      <c r="AG1185" s="2">
        <v>950</v>
      </c>
      <c r="AH1185" s="2">
        <v>950</v>
      </c>
      <c r="AI1185" s="2">
        <v>950</v>
      </c>
      <c r="AJ1185" s="2">
        <v>972.5</v>
      </c>
      <c r="AK1185" s="2">
        <v>995</v>
      </c>
      <c r="AL1185" s="2">
        <v>995</v>
      </c>
      <c r="AM1185" s="2">
        <v>995</v>
      </c>
      <c r="AN1185" s="2">
        <v>995</v>
      </c>
      <c r="AO1185" s="2">
        <v>995</v>
      </c>
      <c r="AP1185" s="2">
        <v>995</v>
      </c>
      <c r="AQ1185" s="2">
        <v>995</v>
      </c>
      <c r="AR1185" s="2">
        <v>995</v>
      </c>
      <c r="AS1185" s="2">
        <v>995</v>
      </c>
      <c r="AT1185" s="2">
        <v>1000</v>
      </c>
      <c r="AU1185" s="2">
        <v>1000</v>
      </c>
      <c r="AV1185" s="2">
        <v>1000</v>
      </c>
      <c r="AW1185" s="2">
        <v>1000</v>
      </c>
      <c r="AX1185" s="2">
        <v>1000</v>
      </c>
      <c r="AY1185" s="2">
        <v>1000</v>
      </c>
      <c r="AZ1185" s="2">
        <v>1050</v>
      </c>
      <c r="BA1185" s="2">
        <v>1050</v>
      </c>
      <c r="BB1185" s="2">
        <v>1050</v>
      </c>
      <c r="BC1185" s="2">
        <v>1050</v>
      </c>
      <c r="BD1185" s="2">
        <v>1050</v>
      </c>
      <c r="BE1185" s="2">
        <v>1050</v>
      </c>
      <c r="BF1185" s="2">
        <v>1095</v>
      </c>
      <c r="BG1185" s="2">
        <v>1095</v>
      </c>
      <c r="BH1185" s="2">
        <v>1100</v>
      </c>
      <c r="BI1185" s="2">
        <v>1100</v>
      </c>
      <c r="BJ1185" s="2">
        <v>1100</v>
      </c>
      <c r="BK1185" s="2">
        <v>1100</v>
      </c>
      <c r="BL1185" s="2">
        <v>1100</v>
      </c>
      <c r="BM1185" s="2">
        <v>1100</v>
      </c>
      <c r="BN1185" s="2">
        <v>1100</v>
      </c>
      <c r="BO1185" s="2">
        <v>1200</v>
      </c>
      <c r="BP1185" s="2">
        <v>1200</v>
      </c>
      <c r="BQ1185" s="2">
        <v>1200</v>
      </c>
      <c r="BR1185" s="2">
        <v>1200</v>
      </c>
      <c r="BS1185" s="2">
        <v>1200</v>
      </c>
      <c r="BT1185" s="2">
        <v>1200</v>
      </c>
      <c r="BU1185" s="2">
        <v>1200</v>
      </c>
      <c r="BV1185" s="2">
        <v>1200</v>
      </c>
      <c r="BW1185" s="2">
        <v>1250</v>
      </c>
      <c r="BX1185" s="2">
        <v>1250</v>
      </c>
      <c r="BY1185" s="2">
        <v>1295</v>
      </c>
      <c r="BZ1185" s="2">
        <v>1295</v>
      </c>
      <c r="CA1185" s="2">
        <v>1300</v>
      </c>
      <c r="CB1185" s="2">
        <v>1300</v>
      </c>
      <c r="CC1185" s="2">
        <v>1300</v>
      </c>
      <c r="CD1185" s="2">
        <v>1300</v>
      </c>
      <c r="CE1185" s="2">
        <v>1500</v>
      </c>
      <c r="CF1185" s="2">
        <v>1500</v>
      </c>
      <c r="CG1185" s="2">
        <v>1600</v>
      </c>
    </row>
    <row r="1186" spans="14:85" x14ac:dyDescent="0.2">
      <c r="N1186" s="2">
        <v>850</v>
      </c>
      <c r="O1186" s="2">
        <v>895</v>
      </c>
      <c r="P1186" s="2">
        <v>895</v>
      </c>
      <c r="Q1186" s="2">
        <v>895</v>
      </c>
      <c r="R1186" s="2">
        <v>895</v>
      </c>
      <c r="S1186" s="2">
        <v>895</v>
      </c>
      <c r="T1186" s="2">
        <v>895</v>
      </c>
      <c r="U1186" s="2">
        <v>895</v>
      </c>
      <c r="V1186" s="2">
        <v>895</v>
      </c>
      <c r="W1186" s="2">
        <v>895</v>
      </c>
      <c r="X1186" s="2">
        <v>895</v>
      </c>
      <c r="Y1186" s="2">
        <v>895</v>
      </c>
      <c r="Z1186" s="2">
        <v>895</v>
      </c>
      <c r="AA1186" s="2">
        <v>895</v>
      </c>
      <c r="AB1186" s="2">
        <v>895</v>
      </c>
      <c r="AC1186" s="2">
        <v>950</v>
      </c>
      <c r="AD1186" s="2">
        <v>950</v>
      </c>
      <c r="AE1186" s="2">
        <v>950</v>
      </c>
      <c r="AF1186" s="2">
        <v>950</v>
      </c>
      <c r="AG1186" s="2">
        <v>950</v>
      </c>
      <c r="AH1186" s="2">
        <v>950</v>
      </c>
      <c r="AI1186" s="2">
        <v>950</v>
      </c>
      <c r="AJ1186" s="2">
        <v>950</v>
      </c>
      <c r="AK1186" s="2">
        <v>950</v>
      </c>
      <c r="AL1186" s="2">
        <v>950</v>
      </c>
      <c r="AM1186" s="2">
        <v>950</v>
      </c>
      <c r="AN1186" s="2">
        <v>950</v>
      </c>
      <c r="AO1186" s="2">
        <v>950</v>
      </c>
      <c r="AP1186" s="2">
        <v>950</v>
      </c>
      <c r="AQ1186" s="2">
        <v>950</v>
      </c>
      <c r="AR1186" s="2">
        <v>1150</v>
      </c>
      <c r="AS1186" s="2">
        <v>1150</v>
      </c>
      <c r="AT1186" s="2">
        <v>1150</v>
      </c>
      <c r="AU1186" s="2">
        <v>1150</v>
      </c>
      <c r="AV1186" s="2">
        <v>1150</v>
      </c>
      <c r="AW1186" s="2">
        <v>1150</v>
      </c>
      <c r="AX1186" s="2">
        <v>1150</v>
      </c>
      <c r="AY1186" s="2">
        <v>1150</v>
      </c>
      <c r="AZ1186" s="2">
        <v>1150</v>
      </c>
      <c r="BA1186" s="2">
        <v>1150</v>
      </c>
      <c r="BB1186" s="2">
        <v>1150</v>
      </c>
      <c r="BC1186" s="2">
        <v>1150</v>
      </c>
      <c r="BD1186" s="2">
        <v>1150</v>
      </c>
      <c r="BE1186" s="2">
        <v>1150</v>
      </c>
      <c r="BF1186" s="2">
        <v>1295</v>
      </c>
      <c r="BG1186" s="2">
        <v>1295</v>
      </c>
      <c r="BH1186" s="2">
        <v>1295</v>
      </c>
      <c r="BI1186" s="2">
        <v>1295</v>
      </c>
      <c r="BJ1186" s="2">
        <v>1295</v>
      </c>
      <c r="BK1186" s="2">
        <v>1295</v>
      </c>
      <c r="BL1186" s="2">
        <v>1295</v>
      </c>
      <c r="BM1186" s="2">
        <v>1295</v>
      </c>
      <c r="BN1186" s="2">
        <v>1295</v>
      </c>
      <c r="BO1186" s="2">
        <v>1295</v>
      </c>
      <c r="BP1186" s="2">
        <v>1295</v>
      </c>
      <c r="BQ1186" s="2">
        <v>1295</v>
      </c>
      <c r="BR1186" s="2">
        <v>1295</v>
      </c>
      <c r="BS1186" s="2">
        <v>1295</v>
      </c>
      <c r="BT1186" s="2">
        <v>2000</v>
      </c>
      <c r="BU1186" s="2">
        <v>2000</v>
      </c>
      <c r="BV1186" s="2">
        <v>2000</v>
      </c>
      <c r="BW1186" s="2">
        <v>2000</v>
      </c>
      <c r="BX1186" s="2">
        <v>2000</v>
      </c>
      <c r="BY1186" s="2">
        <v>2000</v>
      </c>
      <c r="BZ1186" s="2">
        <v>2000</v>
      </c>
      <c r="CA1186" s="2">
        <v>2000</v>
      </c>
      <c r="CB1186" s="2">
        <v>2000</v>
      </c>
      <c r="CC1186" s="2">
        <v>2000</v>
      </c>
      <c r="CD1186" s="2">
        <v>2000</v>
      </c>
      <c r="CE1186" s="2">
        <v>2000</v>
      </c>
      <c r="CF1186" s="2">
        <v>2000</v>
      </c>
      <c r="CG1186" s="2">
        <v>2000</v>
      </c>
    </row>
    <row r="1187" spans="14:85" x14ac:dyDescent="0.2">
      <c r="N1187" s="2">
        <v>295</v>
      </c>
      <c r="O1187" s="2">
        <v>325</v>
      </c>
      <c r="P1187" s="2">
        <v>325</v>
      </c>
      <c r="Q1187" s="2">
        <v>325</v>
      </c>
      <c r="R1187" s="2">
        <v>325</v>
      </c>
      <c r="S1187" s="2">
        <v>325</v>
      </c>
      <c r="T1187" s="2">
        <v>325</v>
      </c>
      <c r="U1187" s="2">
        <v>325</v>
      </c>
      <c r="V1187" s="2">
        <v>325</v>
      </c>
      <c r="W1187" s="2">
        <v>325</v>
      </c>
      <c r="X1187" s="2">
        <v>325</v>
      </c>
      <c r="Y1187" s="2">
        <v>325</v>
      </c>
      <c r="Z1187" s="2">
        <v>325</v>
      </c>
      <c r="AA1187" s="2">
        <v>325</v>
      </c>
      <c r="AB1187" s="2">
        <v>325</v>
      </c>
      <c r="AC1187" s="2">
        <v>350</v>
      </c>
      <c r="AD1187" s="2">
        <v>350</v>
      </c>
      <c r="AE1187" s="2">
        <v>350</v>
      </c>
      <c r="AF1187" s="2">
        <v>350</v>
      </c>
      <c r="AG1187" s="2">
        <v>350</v>
      </c>
      <c r="AH1187" s="2">
        <v>350</v>
      </c>
      <c r="AI1187" s="2">
        <v>350</v>
      </c>
      <c r="AJ1187" s="2">
        <v>350</v>
      </c>
      <c r="AK1187" s="2">
        <v>350</v>
      </c>
      <c r="AL1187" s="2">
        <v>350</v>
      </c>
      <c r="AM1187" s="2">
        <v>350</v>
      </c>
      <c r="AN1187" s="2">
        <v>350</v>
      </c>
      <c r="AO1187" s="2">
        <v>350</v>
      </c>
      <c r="AP1187" s="2">
        <v>350</v>
      </c>
      <c r="AQ1187" s="2">
        <v>350</v>
      </c>
      <c r="AR1187" s="2">
        <v>350</v>
      </c>
      <c r="AS1187" s="2">
        <v>350</v>
      </c>
      <c r="AT1187" s="2">
        <v>350</v>
      </c>
      <c r="AU1187" s="2">
        <v>350</v>
      </c>
      <c r="AV1187" s="2">
        <v>350</v>
      </c>
      <c r="AW1187" s="2">
        <v>350</v>
      </c>
      <c r="AX1187" s="2">
        <v>350</v>
      </c>
      <c r="AY1187" s="2">
        <v>350</v>
      </c>
      <c r="AZ1187" s="2">
        <v>350</v>
      </c>
      <c r="BA1187" s="2">
        <v>350</v>
      </c>
      <c r="BB1187" s="2">
        <v>350</v>
      </c>
      <c r="BC1187" s="2">
        <v>350</v>
      </c>
      <c r="BD1187" s="2">
        <v>350</v>
      </c>
      <c r="BE1187" s="2">
        <v>350</v>
      </c>
      <c r="BF1187" s="2">
        <v>350</v>
      </c>
      <c r="BG1187" s="2">
        <v>350</v>
      </c>
      <c r="BH1187" s="2">
        <v>350</v>
      </c>
      <c r="BI1187" s="2">
        <v>350</v>
      </c>
      <c r="BJ1187" s="2">
        <v>350</v>
      </c>
      <c r="BK1187" s="2">
        <v>350</v>
      </c>
      <c r="BL1187" s="2">
        <v>350</v>
      </c>
      <c r="BM1187" s="2">
        <v>350</v>
      </c>
      <c r="BN1187" s="2">
        <v>350</v>
      </c>
      <c r="BO1187" s="2">
        <v>350</v>
      </c>
      <c r="BP1187" s="2">
        <v>350</v>
      </c>
      <c r="BQ1187" s="2">
        <v>350</v>
      </c>
      <c r="BR1187" s="2">
        <v>350</v>
      </c>
      <c r="BS1187" s="2">
        <v>350</v>
      </c>
      <c r="BT1187" s="2">
        <v>430</v>
      </c>
      <c r="BU1187" s="2">
        <v>430</v>
      </c>
      <c r="BV1187" s="2">
        <v>430</v>
      </c>
      <c r="BW1187" s="2">
        <v>430</v>
      </c>
      <c r="BX1187" s="2">
        <v>430</v>
      </c>
      <c r="BY1187" s="2">
        <v>430</v>
      </c>
      <c r="BZ1187" s="2">
        <v>430</v>
      </c>
      <c r="CA1187" s="2">
        <v>430</v>
      </c>
      <c r="CB1187" s="2">
        <v>430</v>
      </c>
      <c r="CC1187" s="2">
        <v>430</v>
      </c>
      <c r="CD1187" s="2">
        <v>430</v>
      </c>
      <c r="CE1187" s="2">
        <v>430</v>
      </c>
      <c r="CF1187" s="2">
        <v>430</v>
      </c>
      <c r="CG1187" s="2">
        <v>430</v>
      </c>
    </row>
    <row r="1188" spans="14:85" x14ac:dyDescent="0.2">
      <c r="N1188" s="2">
        <v>260.70999999999998</v>
      </c>
      <c r="O1188" s="2">
        <v>265</v>
      </c>
      <c r="P1188" s="2">
        <v>272.62</v>
      </c>
      <c r="Q1188" s="2">
        <v>272.62</v>
      </c>
      <c r="R1188" s="2">
        <v>272.62</v>
      </c>
      <c r="S1188" s="2">
        <v>272.62</v>
      </c>
      <c r="T1188" s="2">
        <v>275</v>
      </c>
      <c r="U1188" s="2">
        <v>275</v>
      </c>
      <c r="V1188" s="2">
        <v>275</v>
      </c>
      <c r="W1188" s="2">
        <v>275</v>
      </c>
      <c r="X1188" s="2">
        <v>275</v>
      </c>
      <c r="Y1188" s="2">
        <v>275</v>
      </c>
      <c r="Z1188" s="2">
        <v>275</v>
      </c>
      <c r="AA1188" s="2">
        <v>275</v>
      </c>
      <c r="AB1188" s="2">
        <v>275</v>
      </c>
      <c r="AC1188" s="2">
        <v>275</v>
      </c>
      <c r="AD1188" s="2">
        <v>275</v>
      </c>
      <c r="AE1188" s="2">
        <v>275.89</v>
      </c>
      <c r="AF1188" s="2">
        <v>282.44</v>
      </c>
      <c r="AG1188" s="2">
        <v>290</v>
      </c>
      <c r="AH1188" s="2">
        <v>290</v>
      </c>
      <c r="AI1188" s="2">
        <v>294.33999999999997</v>
      </c>
      <c r="AJ1188" s="2">
        <v>294.35000000000002</v>
      </c>
      <c r="AK1188" s="2">
        <v>295</v>
      </c>
      <c r="AL1188" s="2">
        <v>295</v>
      </c>
      <c r="AM1188" s="2">
        <v>295</v>
      </c>
      <c r="AN1188" s="2">
        <v>300</v>
      </c>
      <c r="AO1188" s="2">
        <v>300</v>
      </c>
      <c r="AP1188" s="2">
        <v>300</v>
      </c>
      <c r="AQ1188" s="2">
        <v>300</v>
      </c>
      <c r="AR1188" s="2">
        <v>300</v>
      </c>
      <c r="AS1188" s="2">
        <v>300</v>
      </c>
      <c r="AT1188" s="2">
        <v>300</v>
      </c>
      <c r="AU1188" s="2">
        <v>300</v>
      </c>
      <c r="AV1188" s="2">
        <v>300</v>
      </c>
      <c r="AW1188" s="2">
        <v>300</v>
      </c>
      <c r="AX1188" s="2">
        <v>300</v>
      </c>
      <c r="AY1188" s="2">
        <v>304.17</v>
      </c>
      <c r="AZ1188" s="2">
        <v>304.17</v>
      </c>
      <c r="BA1188" s="2">
        <v>305</v>
      </c>
      <c r="BB1188" s="2">
        <v>305</v>
      </c>
      <c r="BC1188" s="2">
        <v>305</v>
      </c>
      <c r="BD1188" s="2">
        <v>310</v>
      </c>
      <c r="BE1188" s="2">
        <v>315</v>
      </c>
      <c r="BF1188" s="2">
        <v>315</v>
      </c>
      <c r="BG1188" s="2">
        <v>320</v>
      </c>
      <c r="BH1188" s="2">
        <v>320</v>
      </c>
      <c r="BI1188" s="2">
        <v>320</v>
      </c>
      <c r="BJ1188" s="2">
        <v>320</v>
      </c>
      <c r="BK1188" s="2">
        <v>320</v>
      </c>
      <c r="BL1188" s="2">
        <v>325</v>
      </c>
      <c r="BM1188" s="2">
        <v>325</v>
      </c>
      <c r="BN1188" s="2">
        <v>325</v>
      </c>
      <c r="BO1188" s="2">
        <v>325.89</v>
      </c>
      <c r="BP1188" s="2">
        <v>330</v>
      </c>
      <c r="BQ1188" s="2">
        <v>340</v>
      </c>
      <c r="BR1188" s="2">
        <v>350</v>
      </c>
      <c r="BS1188" s="2">
        <v>350</v>
      </c>
      <c r="BT1188" s="2">
        <v>350</v>
      </c>
      <c r="BU1188" s="2">
        <v>359.52</v>
      </c>
      <c r="BV1188" s="2">
        <v>359.52</v>
      </c>
      <c r="BW1188" s="2">
        <v>359.52</v>
      </c>
      <c r="BX1188" s="2">
        <v>359.52</v>
      </c>
      <c r="BY1188" s="2">
        <v>359.52</v>
      </c>
      <c r="BZ1188" s="2">
        <v>359.52</v>
      </c>
      <c r="CA1188" s="2">
        <v>359.52</v>
      </c>
      <c r="CB1188" s="2">
        <v>375</v>
      </c>
      <c r="CC1188" s="2">
        <v>377.97</v>
      </c>
      <c r="CD1188" s="2">
        <v>377.97</v>
      </c>
      <c r="CE1188" s="2">
        <v>400</v>
      </c>
      <c r="CF1188" s="2">
        <v>425</v>
      </c>
      <c r="CG1188" s="2">
        <v>434.52</v>
      </c>
    </row>
    <row r="1189" spans="14:85" x14ac:dyDescent="0.2">
      <c r="N1189" s="2">
        <v>350</v>
      </c>
      <c r="O1189" s="2">
        <v>350</v>
      </c>
      <c r="P1189" s="2">
        <v>350</v>
      </c>
      <c r="Q1189" s="2">
        <v>350</v>
      </c>
      <c r="R1189" s="2">
        <v>350</v>
      </c>
      <c r="S1189" s="2">
        <v>350</v>
      </c>
      <c r="T1189" s="2">
        <v>350</v>
      </c>
      <c r="U1189" s="2">
        <v>350</v>
      </c>
      <c r="V1189" s="2">
        <v>350</v>
      </c>
      <c r="W1189" s="2">
        <v>350</v>
      </c>
      <c r="X1189" s="2">
        <v>350</v>
      </c>
      <c r="Y1189" s="2">
        <v>350</v>
      </c>
      <c r="Z1189" s="2">
        <v>350</v>
      </c>
      <c r="AA1189" s="2">
        <v>350</v>
      </c>
      <c r="AB1189" s="2">
        <v>350</v>
      </c>
      <c r="AC1189" s="2">
        <v>350</v>
      </c>
      <c r="AD1189" s="2">
        <v>350</v>
      </c>
      <c r="AE1189" s="2">
        <v>350</v>
      </c>
      <c r="AF1189" s="2">
        <v>350</v>
      </c>
      <c r="AG1189" s="2">
        <v>350</v>
      </c>
      <c r="AH1189" s="2">
        <v>350</v>
      </c>
      <c r="AI1189" s="2">
        <v>350</v>
      </c>
      <c r="AJ1189" s="2">
        <v>350</v>
      </c>
      <c r="AK1189" s="2">
        <v>360</v>
      </c>
      <c r="AL1189" s="2">
        <v>365</v>
      </c>
      <c r="AM1189" s="2">
        <v>375</v>
      </c>
      <c r="AN1189" s="2">
        <v>375</v>
      </c>
      <c r="AO1189" s="2">
        <v>375</v>
      </c>
      <c r="AP1189" s="2">
        <v>375</v>
      </c>
      <c r="AQ1189" s="2">
        <v>375</v>
      </c>
      <c r="AR1189" s="2">
        <v>375</v>
      </c>
      <c r="AS1189" s="2">
        <v>375</v>
      </c>
      <c r="AT1189" s="2">
        <v>375</v>
      </c>
      <c r="AU1189" s="2">
        <v>375</v>
      </c>
      <c r="AV1189" s="2">
        <v>375</v>
      </c>
      <c r="AW1189" s="2">
        <v>375</v>
      </c>
      <c r="AX1189" s="2">
        <v>380</v>
      </c>
      <c r="AY1189" s="2">
        <v>380</v>
      </c>
      <c r="AZ1189" s="2">
        <v>385</v>
      </c>
      <c r="BA1189" s="2">
        <v>388</v>
      </c>
      <c r="BB1189" s="2">
        <v>395</v>
      </c>
      <c r="BC1189" s="2">
        <v>395</v>
      </c>
      <c r="BD1189" s="2">
        <v>395</v>
      </c>
      <c r="BE1189" s="2">
        <v>395</v>
      </c>
      <c r="BF1189" s="2">
        <v>395</v>
      </c>
      <c r="BG1189" s="2">
        <v>399</v>
      </c>
      <c r="BH1189" s="2">
        <v>400</v>
      </c>
      <c r="BI1189" s="2">
        <v>400</v>
      </c>
      <c r="BJ1189" s="2">
        <v>400</v>
      </c>
      <c r="BK1189" s="2">
        <v>400</v>
      </c>
      <c r="BL1189" s="2">
        <v>400</v>
      </c>
      <c r="BM1189" s="2">
        <v>410</v>
      </c>
      <c r="BN1189" s="2">
        <v>425</v>
      </c>
      <c r="BO1189" s="2">
        <v>425</v>
      </c>
      <c r="BP1189" s="2">
        <v>425</v>
      </c>
      <c r="BQ1189" s="2">
        <v>425</v>
      </c>
      <c r="BR1189" s="2">
        <v>425</v>
      </c>
      <c r="BS1189" s="2">
        <v>425</v>
      </c>
      <c r="BT1189" s="2">
        <v>445</v>
      </c>
      <c r="BU1189" s="2">
        <v>450</v>
      </c>
      <c r="BV1189" s="2">
        <v>450</v>
      </c>
      <c r="BW1189" s="2">
        <v>450</v>
      </c>
      <c r="BX1189" s="2">
        <v>450</v>
      </c>
      <c r="BY1189" s="2">
        <v>465</v>
      </c>
      <c r="BZ1189" s="2">
        <v>475</v>
      </c>
      <c r="CA1189" s="2">
        <v>475</v>
      </c>
      <c r="CB1189" s="2">
        <v>475</v>
      </c>
      <c r="CC1189" s="2">
        <v>485</v>
      </c>
      <c r="CD1189" s="2">
        <v>495</v>
      </c>
      <c r="CE1189" s="2">
        <v>520</v>
      </c>
      <c r="CF1189" s="2">
        <v>550</v>
      </c>
      <c r="CG1189" s="2">
        <v>575</v>
      </c>
    </row>
    <row r="1190" spans="14:85" x14ac:dyDescent="0.2">
      <c r="N1190" s="2">
        <v>425</v>
      </c>
      <c r="O1190" s="2">
        <v>425</v>
      </c>
      <c r="P1190" s="2">
        <v>440</v>
      </c>
      <c r="Q1190" s="2">
        <v>445</v>
      </c>
      <c r="R1190" s="2">
        <v>450</v>
      </c>
      <c r="S1190" s="2">
        <v>450</v>
      </c>
      <c r="T1190" s="2">
        <v>450</v>
      </c>
      <c r="U1190" s="2">
        <v>450</v>
      </c>
      <c r="V1190" s="2">
        <v>450</v>
      </c>
      <c r="W1190" s="2">
        <v>450</v>
      </c>
      <c r="X1190" s="2">
        <v>450</v>
      </c>
      <c r="Y1190" s="2">
        <v>450</v>
      </c>
      <c r="Z1190" s="2">
        <v>450</v>
      </c>
      <c r="AA1190" s="2">
        <v>450</v>
      </c>
      <c r="AB1190" s="2">
        <v>450</v>
      </c>
      <c r="AC1190" s="2">
        <v>450</v>
      </c>
      <c r="AD1190" s="2">
        <v>450</v>
      </c>
      <c r="AE1190" s="2">
        <v>450</v>
      </c>
      <c r="AF1190" s="2">
        <v>450</v>
      </c>
      <c r="AG1190" s="2">
        <v>450</v>
      </c>
      <c r="AH1190" s="2">
        <v>460</v>
      </c>
      <c r="AI1190" s="2">
        <v>465</v>
      </c>
      <c r="AJ1190" s="2">
        <v>475</v>
      </c>
      <c r="AK1190" s="2">
        <v>475</v>
      </c>
      <c r="AL1190" s="2">
        <v>475</v>
      </c>
      <c r="AM1190" s="2">
        <v>475</v>
      </c>
      <c r="AN1190" s="2">
        <v>475</v>
      </c>
      <c r="AO1190" s="2">
        <v>475</v>
      </c>
      <c r="AP1190" s="2">
        <v>475</v>
      </c>
      <c r="AQ1190" s="2">
        <v>475</v>
      </c>
      <c r="AR1190" s="2">
        <v>480</v>
      </c>
      <c r="AS1190" s="2">
        <v>495</v>
      </c>
      <c r="AT1190" s="2">
        <v>495</v>
      </c>
      <c r="AU1190" s="2">
        <v>495</v>
      </c>
      <c r="AV1190" s="2">
        <v>495</v>
      </c>
      <c r="AW1190" s="2">
        <v>499</v>
      </c>
      <c r="AX1190" s="2">
        <v>500</v>
      </c>
      <c r="AY1190" s="2">
        <v>500</v>
      </c>
      <c r="AZ1190" s="2">
        <v>500</v>
      </c>
      <c r="BA1190" s="2">
        <v>500</v>
      </c>
      <c r="BB1190" s="2">
        <v>525</v>
      </c>
      <c r="BC1190" s="2">
        <v>525</v>
      </c>
      <c r="BD1190" s="2">
        <v>525</v>
      </c>
      <c r="BE1190" s="2">
        <v>525</v>
      </c>
      <c r="BF1190" s="2">
        <v>525</v>
      </c>
      <c r="BG1190" s="2">
        <v>525</v>
      </c>
      <c r="BH1190" s="2">
        <v>545</v>
      </c>
      <c r="BI1190" s="2">
        <v>550</v>
      </c>
      <c r="BJ1190" s="2">
        <v>550</v>
      </c>
      <c r="BK1190" s="2">
        <v>550</v>
      </c>
      <c r="BL1190" s="2">
        <v>550</v>
      </c>
      <c r="BM1190" s="2">
        <v>550</v>
      </c>
      <c r="BN1190" s="2">
        <v>550</v>
      </c>
      <c r="BO1190" s="2">
        <v>550</v>
      </c>
      <c r="BP1190" s="2">
        <v>565</v>
      </c>
      <c r="BQ1190" s="2">
        <v>575</v>
      </c>
      <c r="BR1190" s="2">
        <v>575</v>
      </c>
      <c r="BS1190" s="2">
        <v>595</v>
      </c>
      <c r="BT1190" s="2">
        <v>595</v>
      </c>
      <c r="BU1190" s="2">
        <v>595</v>
      </c>
      <c r="BV1190" s="2">
        <v>600</v>
      </c>
      <c r="BW1190" s="2">
        <v>600</v>
      </c>
      <c r="BX1190" s="2">
        <v>600</v>
      </c>
      <c r="BY1190" s="2">
        <v>625</v>
      </c>
      <c r="BZ1190" s="2">
        <v>625</v>
      </c>
      <c r="CA1190" s="2">
        <v>650</v>
      </c>
      <c r="CB1190" s="2">
        <v>650</v>
      </c>
      <c r="CC1190" s="2">
        <v>650</v>
      </c>
      <c r="CD1190" s="2">
        <v>675</v>
      </c>
      <c r="CE1190" s="2">
        <v>695</v>
      </c>
      <c r="CF1190" s="2">
        <v>750</v>
      </c>
      <c r="CG1190" s="2">
        <v>750</v>
      </c>
    </row>
    <row r="1191" spans="14:85" x14ac:dyDescent="0.2">
      <c r="N1191" s="2">
        <v>525</v>
      </c>
      <c r="O1191" s="2">
        <v>525</v>
      </c>
      <c r="P1191" s="2">
        <v>550</v>
      </c>
      <c r="Q1191" s="2">
        <v>550</v>
      </c>
      <c r="R1191" s="2">
        <v>550</v>
      </c>
      <c r="S1191" s="2">
        <v>550</v>
      </c>
      <c r="T1191" s="2">
        <v>550</v>
      </c>
      <c r="U1191" s="2">
        <v>550</v>
      </c>
      <c r="V1191" s="2">
        <v>550</v>
      </c>
      <c r="W1191" s="2">
        <v>550</v>
      </c>
      <c r="X1191" s="2">
        <v>550</v>
      </c>
      <c r="Y1191" s="2">
        <v>560</v>
      </c>
      <c r="Z1191" s="2">
        <v>575</v>
      </c>
      <c r="AA1191" s="2">
        <v>575</v>
      </c>
      <c r="AB1191" s="2">
        <v>580</v>
      </c>
      <c r="AC1191" s="2">
        <v>595</v>
      </c>
      <c r="AD1191" s="2">
        <v>595</v>
      </c>
      <c r="AE1191" s="2">
        <v>595</v>
      </c>
      <c r="AF1191" s="2">
        <v>595</v>
      </c>
      <c r="AG1191" s="2">
        <v>595</v>
      </c>
      <c r="AH1191" s="2">
        <v>600</v>
      </c>
      <c r="AI1191" s="2">
        <v>625</v>
      </c>
      <c r="AJ1191" s="2">
        <v>625</v>
      </c>
      <c r="AK1191" s="2">
        <v>625</v>
      </c>
      <c r="AL1191" s="2">
        <v>650</v>
      </c>
      <c r="AM1191" s="2">
        <v>650</v>
      </c>
      <c r="AN1191" s="2">
        <v>650</v>
      </c>
      <c r="AO1191" s="2">
        <v>650</v>
      </c>
      <c r="AP1191" s="2">
        <v>650</v>
      </c>
      <c r="AQ1191" s="2">
        <v>650</v>
      </c>
      <c r="AR1191" s="2">
        <v>650</v>
      </c>
      <c r="AS1191" s="2">
        <v>650</v>
      </c>
      <c r="AT1191" s="2">
        <v>675</v>
      </c>
      <c r="AU1191" s="2">
        <v>675</v>
      </c>
      <c r="AV1191" s="2">
        <v>675</v>
      </c>
      <c r="AW1191" s="2">
        <v>680</v>
      </c>
      <c r="AX1191" s="2">
        <v>695</v>
      </c>
      <c r="AY1191" s="2">
        <v>695</v>
      </c>
      <c r="AZ1191" s="2">
        <v>695</v>
      </c>
      <c r="BA1191" s="2">
        <v>695</v>
      </c>
      <c r="BB1191" s="2">
        <v>695</v>
      </c>
      <c r="BC1191" s="2">
        <v>695</v>
      </c>
      <c r="BD1191" s="2">
        <v>700</v>
      </c>
      <c r="BE1191" s="2">
        <v>700</v>
      </c>
      <c r="BF1191" s="2">
        <v>700</v>
      </c>
      <c r="BG1191" s="2">
        <v>700</v>
      </c>
      <c r="BH1191" s="2">
        <v>725</v>
      </c>
      <c r="BI1191" s="2">
        <v>725</v>
      </c>
      <c r="BJ1191" s="2">
        <v>750</v>
      </c>
      <c r="BK1191" s="2">
        <v>750</v>
      </c>
      <c r="BL1191" s="2">
        <v>750</v>
      </c>
      <c r="BM1191" s="2">
        <v>750</v>
      </c>
      <c r="BN1191" s="2">
        <v>775</v>
      </c>
      <c r="BO1191" s="2">
        <v>775</v>
      </c>
      <c r="BP1191" s="2">
        <v>795</v>
      </c>
      <c r="BQ1191" s="2">
        <v>795</v>
      </c>
      <c r="BR1191" s="2">
        <v>799</v>
      </c>
      <c r="BS1191" s="2">
        <v>800</v>
      </c>
      <c r="BT1191" s="2">
        <v>825</v>
      </c>
      <c r="BU1191" s="2">
        <v>850</v>
      </c>
      <c r="BV1191" s="2">
        <v>850</v>
      </c>
      <c r="BW1191" s="2">
        <v>850</v>
      </c>
      <c r="BX1191" s="2">
        <v>850</v>
      </c>
      <c r="BY1191" s="2">
        <v>850</v>
      </c>
      <c r="BZ1191" s="2">
        <v>895</v>
      </c>
      <c r="CA1191" s="2">
        <v>900</v>
      </c>
      <c r="CB1191" s="2">
        <v>950</v>
      </c>
      <c r="CC1191" s="2">
        <v>995</v>
      </c>
      <c r="CD1191" s="2">
        <v>995</v>
      </c>
      <c r="CE1191" s="2">
        <v>1100</v>
      </c>
      <c r="CF1191" s="2">
        <v>1200</v>
      </c>
      <c r="CG1191" s="2">
        <v>1600</v>
      </c>
    </row>
    <row r="1192" spans="14:85" x14ac:dyDescent="0.2">
      <c r="N1192" s="2">
        <v>800</v>
      </c>
      <c r="O1192" s="2">
        <v>800</v>
      </c>
      <c r="P1192" s="2">
        <v>850</v>
      </c>
      <c r="Q1192" s="2">
        <v>850</v>
      </c>
      <c r="R1192" s="2">
        <v>850</v>
      </c>
      <c r="S1192" s="2">
        <v>850</v>
      </c>
      <c r="T1192" s="2">
        <v>850</v>
      </c>
      <c r="U1192" s="2">
        <v>850</v>
      </c>
      <c r="V1192" s="2">
        <v>850</v>
      </c>
      <c r="W1192" s="2">
        <v>850</v>
      </c>
      <c r="X1192" s="2">
        <v>850</v>
      </c>
      <c r="Y1192" s="2">
        <v>850</v>
      </c>
      <c r="Z1192" s="2">
        <v>850</v>
      </c>
      <c r="AA1192" s="2">
        <v>850</v>
      </c>
      <c r="AB1192" s="2">
        <v>850</v>
      </c>
      <c r="AC1192" s="2">
        <v>850</v>
      </c>
      <c r="AD1192" s="2">
        <v>860</v>
      </c>
      <c r="AE1192" s="2">
        <v>875</v>
      </c>
      <c r="AF1192" s="2">
        <v>895</v>
      </c>
      <c r="AG1192" s="2">
        <v>895</v>
      </c>
      <c r="AH1192" s="2">
        <v>895</v>
      </c>
      <c r="AI1192" s="2">
        <v>895</v>
      </c>
      <c r="AJ1192" s="2">
        <v>895</v>
      </c>
      <c r="AK1192" s="2">
        <v>900</v>
      </c>
      <c r="AL1192" s="2">
        <v>900</v>
      </c>
      <c r="AM1192" s="2">
        <v>900</v>
      </c>
      <c r="AN1192" s="2">
        <v>925</v>
      </c>
      <c r="AO1192" s="2">
        <v>945</v>
      </c>
      <c r="AP1192" s="2">
        <v>950</v>
      </c>
      <c r="AQ1192" s="2">
        <v>950</v>
      </c>
      <c r="AR1192" s="2">
        <v>950</v>
      </c>
      <c r="AS1192" s="2">
        <v>950</v>
      </c>
      <c r="AT1192" s="2">
        <v>950</v>
      </c>
      <c r="AU1192" s="2">
        <v>950</v>
      </c>
      <c r="AV1192" s="2">
        <v>975</v>
      </c>
      <c r="AW1192" s="2">
        <v>975</v>
      </c>
      <c r="AX1192" s="2">
        <v>975</v>
      </c>
      <c r="AY1192" s="2">
        <v>975</v>
      </c>
      <c r="AZ1192" s="2">
        <v>995</v>
      </c>
      <c r="BA1192" s="2">
        <v>995</v>
      </c>
      <c r="BB1192" s="2">
        <v>995</v>
      </c>
      <c r="BC1192" s="2">
        <v>995</v>
      </c>
      <c r="BD1192" s="2">
        <v>995</v>
      </c>
      <c r="BE1192" s="2">
        <v>995</v>
      </c>
      <c r="BF1192" s="2">
        <v>1000</v>
      </c>
      <c r="BG1192" s="2">
        <v>1050</v>
      </c>
      <c r="BH1192" s="2">
        <v>1050</v>
      </c>
      <c r="BI1192" s="2">
        <v>1100</v>
      </c>
      <c r="BJ1192" s="2">
        <v>1100</v>
      </c>
      <c r="BK1192" s="2">
        <v>1100</v>
      </c>
      <c r="BL1192" s="2">
        <v>1100</v>
      </c>
      <c r="BM1192" s="2">
        <v>1100</v>
      </c>
      <c r="BN1192" s="2">
        <v>1125</v>
      </c>
      <c r="BO1192" s="2">
        <v>1150</v>
      </c>
      <c r="BP1192" s="2">
        <v>1200</v>
      </c>
      <c r="BQ1192" s="2">
        <v>1200</v>
      </c>
      <c r="BR1192" s="2">
        <v>1200</v>
      </c>
      <c r="BS1192" s="2">
        <v>1200</v>
      </c>
      <c r="BT1192" s="2">
        <v>1200</v>
      </c>
      <c r="BU1192" s="2">
        <v>1250</v>
      </c>
      <c r="BV1192" s="2">
        <v>1295</v>
      </c>
      <c r="BW1192" s="2">
        <v>1295</v>
      </c>
      <c r="BX1192" s="2">
        <v>1300</v>
      </c>
      <c r="BY1192" s="2">
        <v>1350</v>
      </c>
      <c r="BZ1192" s="2">
        <v>1400</v>
      </c>
      <c r="CA1192" s="2">
        <v>1400</v>
      </c>
      <c r="CB1192" s="2">
        <v>1400</v>
      </c>
      <c r="CC1192" s="2">
        <v>1500</v>
      </c>
      <c r="CD1192" s="2">
        <v>1500</v>
      </c>
      <c r="CE1192" s="2">
        <v>1650</v>
      </c>
      <c r="CF1192" s="2">
        <v>1750</v>
      </c>
      <c r="CG1192" s="2">
        <v>2995</v>
      </c>
    </row>
    <row r="1193" spans="14:85" x14ac:dyDescent="0.2">
      <c r="N1193" s="2">
        <v>1000</v>
      </c>
      <c r="O1193" s="2">
        <v>1100</v>
      </c>
      <c r="P1193" s="2">
        <v>1100</v>
      </c>
      <c r="Q1193" s="2">
        <v>1100</v>
      </c>
      <c r="R1193" s="2">
        <v>1100</v>
      </c>
      <c r="S1193" s="2">
        <v>1100</v>
      </c>
      <c r="T1193" s="2">
        <v>1195</v>
      </c>
      <c r="U1193" s="2">
        <v>1195</v>
      </c>
      <c r="V1193" s="2">
        <v>1195</v>
      </c>
      <c r="W1193" s="2">
        <v>1195</v>
      </c>
      <c r="X1193" s="2">
        <v>1195</v>
      </c>
      <c r="Y1193" s="2">
        <v>1200</v>
      </c>
      <c r="Z1193" s="2">
        <v>1200</v>
      </c>
      <c r="AA1193" s="2">
        <v>1200</v>
      </c>
      <c r="AB1193" s="2">
        <v>1200</v>
      </c>
      <c r="AC1193" s="2">
        <v>1250</v>
      </c>
      <c r="AD1193" s="2">
        <v>1250</v>
      </c>
      <c r="AE1193" s="2">
        <v>1250</v>
      </c>
      <c r="AF1193" s="2">
        <v>1250</v>
      </c>
      <c r="AG1193" s="2">
        <v>1250</v>
      </c>
      <c r="AH1193" s="2">
        <v>1300</v>
      </c>
      <c r="AI1193" s="2">
        <v>1300</v>
      </c>
      <c r="AJ1193" s="2">
        <v>1300</v>
      </c>
      <c r="AK1193" s="2">
        <v>1300</v>
      </c>
      <c r="AL1193" s="2">
        <v>1300</v>
      </c>
      <c r="AM1193" s="2">
        <v>1400</v>
      </c>
      <c r="AN1193" s="2">
        <v>1400</v>
      </c>
      <c r="AO1193" s="2">
        <v>1400</v>
      </c>
      <c r="AP1193" s="2">
        <v>1400</v>
      </c>
      <c r="AQ1193" s="2">
        <v>1400</v>
      </c>
      <c r="AR1193" s="2">
        <v>1400</v>
      </c>
      <c r="AS1193" s="2">
        <v>1400</v>
      </c>
      <c r="AT1193" s="2">
        <v>1400</v>
      </c>
      <c r="AU1193" s="2">
        <v>1400</v>
      </c>
      <c r="AV1193" s="2">
        <v>1400</v>
      </c>
      <c r="AW1193" s="2">
        <v>1400</v>
      </c>
      <c r="AX1193" s="2">
        <v>1400</v>
      </c>
      <c r="AY1193" s="2">
        <v>1400</v>
      </c>
      <c r="AZ1193" s="2">
        <v>1400</v>
      </c>
      <c r="BA1193" s="2">
        <v>1495</v>
      </c>
      <c r="BB1193" s="2">
        <v>1495</v>
      </c>
      <c r="BC1193" s="2">
        <v>1495</v>
      </c>
      <c r="BD1193" s="2">
        <v>1495</v>
      </c>
      <c r="BE1193" s="2">
        <v>1495</v>
      </c>
      <c r="BF1193" s="2">
        <v>1500</v>
      </c>
      <c r="BG1193" s="2">
        <v>1500</v>
      </c>
      <c r="BH1193" s="2">
        <v>1500</v>
      </c>
      <c r="BI1193" s="2">
        <v>1500</v>
      </c>
      <c r="BJ1193" s="2">
        <v>1500</v>
      </c>
      <c r="BK1193" s="2">
        <v>1575</v>
      </c>
      <c r="BL1193" s="2">
        <v>1575</v>
      </c>
      <c r="BM1193" s="2">
        <v>1575</v>
      </c>
      <c r="BN1193" s="2">
        <v>1575</v>
      </c>
      <c r="BO1193" s="2">
        <v>1950</v>
      </c>
      <c r="BP1193" s="2">
        <v>1950</v>
      </c>
      <c r="BQ1193" s="2">
        <v>1950</v>
      </c>
      <c r="BR1193" s="2">
        <v>1950</v>
      </c>
      <c r="BS1193" s="2">
        <v>1950</v>
      </c>
      <c r="BT1193" s="2">
        <v>2000</v>
      </c>
      <c r="BU1193" s="2">
        <v>2000</v>
      </c>
      <c r="BV1193" s="2">
        <v>2000</v>
      </c>
      <c r="BW1193" s="2">
        <v>2000</v>
      </c>
      <c r="BX1193" s="2">
        <v>2000</v>
      </c>
      <c r="BY1193" s="2">
        <v>2500</v>
      </c>
      <c r="BZ1193" s="2">
        <v>2500</v>
      </c>
      <c r="CA1193" s="2">
        <v>2500</v>
      </c>
      <c r="CB1193" s="2">
        <v>2500</v>
      </c>
      <c r="CC1193" s="2">
        <v>2500</v>
      </c>
      <c r="CD1193" s="2">
        <v>2750</v>
      </c>
      <c r="CE1193" s="2">
        <v>2750</v>
      </c>
      <c r="CF1193" s="2">
        <v>2750</v>
      </c>
      <c r="CG1193" s="2">
        <v>2750</v>
      </c>
    </row>
    <row r="1194" spans="14:85" x14ac:dyDescent="0.2">
      <c r="N1194" s="2">
        <v>250</v>
      </c>
      <c r="O1194" s="2">
        <v>250</v>
      </c>
      <c r="P1194" s="2">
        <v>250</v>
      </c>
      <c r="Q1194" s="2">
        <v>250</v>
      </c>
      <c r="R1194" s="2">
        <v>250</v>
      </c>
      <c r="S1194" s="2">
        <v>250</v>
      </c>
      <c r="T1194" s="2">
        <v>275</v>
      </c>
      <c r="U1194" s="2">
        <v>275</v>
      </c>
      <c r="V1194" s="2">
        <v>275</v>
      </c>
      <c r="W1194" s="2">
        <v>275</v>
      </c>
      <c r="X1194" s="2">
        <v>275</v>
      </c>
      <c r="Y1194" s="2">
        <v>275</v>
      </c>
      <c r="Z1194" s="2">
        <v>275</v>
      </c>
      <c r="AA1194" s="2">
        <v>275</v>
      </c>
      <c r="AB1194" s="2">
        <v>280</v>
      </c>
      <c r="AC1194" s="2">
        <v>280</v>
      </c>
      <c r="AD1194" s="2">
        <v>280</v>
      </c>
      <c r="AE1194" s="2">
        <v>280</v>
      </c>
      <c r="AF1194" s="2">
        <v>280</v>
      </c>
      <c r="AG1194" s="2">
        <v>280</v>
      </c>
      <c r="AH1194" s="2">
        <v>280</v>
      </c>
      <c r="AI1194" s="2">
        <v>280</v>
      </c>
      <c r="AJ1194" s="2">
        <v>302.5</v>
      </c>
      <c r="AK1194" s="2">
        <v>325</v>
      </c>
      <c r="AL1194" s="2">
        <v>325</v>
      </c>
      <c r="AM1194" s="2">
        <v>325</v>
      </c>
      <c r="AN1194" s="2">
        <v>325</v>
      </c>
      <c r="AO1194" s="2">
        <v>325</v>
      </c>
      <c r="AP1194" s="2">
        <v>325</v>
      </c>
      <c r="AQ1194" s="2">
        <v>325</v>
      </c>
      <c r="AR1194" s="2">
        <v>325</v>
      </c>
      <c r="AS1194" s="2">
        <v>350</v>
      </c>
      <c r="AT1194" s="2">
        <v>350</v>
      </c>
      <c r="AU1194" s="2">
        <v>350</v>
      </c>
      <c r="AV1194" s="2">
        <v>350</v>
      </c>
      <c r="AW1194" s="2">
        <v>350</v>
      </c>
      <c r="AX1194" s="2">
        <v>350</v>
      </c>
      <c r="AY1194" s="2">
        <v>350</v>
      </c>
      <c r="AZ1194" s="2">
        <v>350</v>
      </c>
      <c r="BA1194" s="2">
        <v>350</v>
      </c>
      <c r="BB1194" s="2">
        <v>350</v>
      </c>
      <c r="BC1194" s="2">
        <v>350</v>
      </c>
      <c r="BD1194" s="2">
        <v>350</v>
      </c>
      <c r="BE1194" s="2">
        <v>350</v>
      </c>
      <c r="BF1194" s="2">
        <v>350</v>
      </c>
      <c r="BG1194" s="2">
        <v>350</v>
      </c>
      <c r="BH1194" s="2">
        <v>350</v>
      </c>
      <c r="BI1194" s="2">
        <v>350</v>
      </c>
      <c r="BJ1194" s="2">
        <v>350</v>
      </c>
      <c r="BK1194" s="2">
        <v>350</v>
      </c>
      <c r="BL1194" s="2">
        <v>350</v>
      </c>
      <c r="BM1194" s="2">
        <v>350</v>
      </c>
      <c r="BN1194" s="2">
        <v>350</v>
      </c>
      <c r="BO1194" s="2">
        <v>350</v>
      </c>
      <c r="BP1194" s="2">
        <v>350</v>
      </c>
      <c r="BQ1194" s="2">
        <v>350</v>
      </c>
      <c r="BR1194" s="2">
        <v>350</v>
      </c>
      <c r="BS1194" s="2">
        <v>350</v>
      </c>
      <c r="BT1194" s="2">
        <v>350</v>
      </c>
      <c r="BU1194" s="2">
        <v>350</v>
      </c>
      <c r="BV1194" s="2">
        <v>350</v>
      </c>
      <c r="BW1194" s="2">
        <v>350</v>
      </c>
      <c r="BX1194" s="2">
        <v>350</v>
      </c>
      <c r="BY1194" s="2">
        <v>350</v>
      </c>
      <c r="BZ1194" s="2">
        <v>375</v>
      </c>
      <c r="CA1194" s="2">
        <v>375</v>
      </c>
      <c r="CB1194" s="2">
        <v>375</v>
      </c>
      <c r="CC1194" s="2">
        <v>375</v>
      </c>
      <c r="CD1194" s="2">
        <v>375</v>
      </c>
      <c r="CE1194" s="2">
        <v>375</v>
      </c>
      <c r="CF1194" s="2">
        <v>375</v>
      </c>
      <c r="CG1194" s="2">
        <v>375</v>
      </c>
    </row>
    <row r="1195" spans="14:85" x14ac:dyDescent="0.2">
      <c r="N1195" s="2">
        <v>250</v>
      </c>
      <c r="O1195" s="2">
        <v>250</v>
      </c>
      <c r="P1195" s="2">
        <v>250</v>
      </c>
      <c r="Q1195" s="2">
        <v>250</v>
      </c>
      <c r="R1195" s="2">
        <v>250</v>
      </c>
      <c r="S1195" s="2">
        <v>250</v>
      </c>
      <c r="T1195" s="2">
        <v>250</v>
      </c>
      <c r="U1195" s="2">
        <v>250</v>
      </c>
      <c r="V1195" s="2">
        <v>250</v>
      </c>
      <c r="W1195" s="2">
        <v>250</v>
      </c>
      <c r="X1195" s="2">
        <v>250</v>
      </c>
      <c r="Y1195" s="2">
        <v>250</v>
      </c>
      <c r="Z1195" s="2">
        <v>250</v>
      </c>
      <c r="AA1195" s="2">
        <v>250</v>
      </c>
      <c r="AB1195" s="2">
        <v>250</v>
      </c>
      <c r="AC1195" s="2">
        <v>250</v>
      </c>
      <c r="AD1195" s="2">
        <v>250.89</v>
      </c>
      <c r="AE1195" s="2">
        <v>250.89</v>
      </c>
      <c r="AF1195" s="2">
        <v>250.89</v>
      </c>
      <c r="AG1195" s="2">
        <v>250.89</v>
      </c>
      <c r="AH1195" s="2">
        <v>250.89</v>
      </c>
      <c r="AI1195" s="2">
        <v>250.89</v>
      </c>
      <c r="AJ1195" s="2">
        <v>250.89</v>
      </c>
      <c r="AK1195" s="2">
        <v>250.89</v>
      </c>
      <c r="AL1195" s="2">
        <v>254.17</v>
      </c>
      <c r="AM1195" s="2">
        <v>254.17</v>
      </c>
      <c r="AN1195" s="2">
        <v>254.17</v>
      </c>
      <c r="AO1195" s="2">
        <v>258.89</v>
      </c>
      <c r="AP1195" s="2">
        <v>258.89</v>
      </c>
      <c r="AQ1195" s="2">
        <v>260.89</v>
      </c>
      <c r="AR1195" s="2">
        <v>260.89</v>
      </c>
      <c r="AS1195" s="2">
        <v>260.89</v>
      </c>
      <c r="AT1195" s="2">
        <v>275</v>
      </c>
      <c r="AU1195" s="2">
        <v>275</v>
      </c>
      <c r="AV1195" s="2">
        <v>275</v>
      </c>
      <c r="AW1195" s="2">
        <v>282.62</v>
      </c>
      <c r="AX1195" s="2">
        <v>282.62</v>
      </c>
      <c r="AY1195" s="2">
        <v>291.07</v>
      </c>
      <c r="AZ1195" s="2">
        <v>291.07</v>
      </c>
      <c r="BA1195" s="2">
        <v>291.07</v>
      </c>
      <c r="BB1195" s="2">
        <v>291.07</v>
      </c>
      <c r="BC1195" s="2">
        <v>291.07</v>
      </c>
      <c r="BD1195" s="2">
        <v>291.07</v>
      </c>
      <c r="BE1195" s="2">
        <v>291.07</v>
      </c>
      <c r="BF1195" s="2">
        <v>291.07</v>
      </c>
      <c r="BG1195" s="2">
        <v>300</v>
      </c>
      <c r="BH1195" s="2">
        <v>300</v>
      </c>
      <c r="BI1195" s="2">
        <v>300</v>
      </c>
      <c r="BJ1195" s="2">
        <v>311.73</v>
      </c>
      <c r="BK1195" s="2">
        <v>311.73</v>
      </c>
      <c r="BL1195" s="2">
        <v>311.73</v>
      </c>
      <c r="BM1195" s="2">
        <v>315</v>
      </c>
      <c r="BN1195" s="2">
        <v>315</v>
      </c>
      <c r="BO1195" s="2">
        <v>315</v>
      </c>
      <c r="BP1195" s="2">
        <v>316.07</v>
      </c>
      <c r="BQ1195" s="2">
        <v>316.07</v>
      </c>
      <c r="BR1195" s="2">
        <v>316.07</v>
      </c>
      <c r="BS1195" s="2">
        <v>316.07</v>
      </c>
      <c r="BT1195" s="2">
        <v>316.07</v>
      </c>
      <c r="BU1195" s="2">
        <v>325</v>
      </c>
      <c r="BV1195" s="2">
        <v>325</v>
      </c>
      <c r="BW1195" s="2">
        <v>325</v>
      </c>
      <c r="BX1195" s="2">
        <v>325</v>
      </c>
      <c r="BY1195" s="2">
        <v>325</v>
      </c>
      <c r="BZ1195" s="2">
        <v>355</v>
      </c>
      <c r="CA1195" s="2">
        <v>355</v>
      </c>
      <c r="CB1195" s="2">
        <v>355</v>
      </c>
      <c r="CC1195" s="2">
        <v>356.25</v>
      </c>
      <c r="CD1195" s="2">
        <v>356.25</v>
      </c>
      <c r="CE1195" s="2">
        <v>356.25</v>
      </c>
      <c r="CF1195" s="2">
        <v>434.52</v>
      </c>
      <c r="CG1195" s="2">
        <v>434.52</v>
      </c>
    </row>
    <row r="1196" spans="14:85" x14ac:dyDescent="0.2">
      <c r="N1196" s="2">
        <v>300</v>
      </c>
      <c r="O1196" s="2">
        <v>310</v>
      </c>
      <c r="P1196" s="2">
        <v>315</v>
      </c>
      <c r="Q1196" s="2">
        <v>315</v>
      </c>
      <c r="R1196" s="2">
        <v>320</v>
      </c>
      <c r="S1196" s="2">
        <v>325</v>
      </c>
      <c r="T1196" s="2">
        <v>325</v>
      </c>
      <c r="U1196" s="2">
        <v>325</v>
      </c>
      <c r="V1196" s="2">
        <v>325</v>
      </c>
      <c r="W1196" s="2">
        <v>325</v>
      </c>
      <c r="X1196" s="2">
        <v>325</v>
      </c>
      <c r="Y1196" s="2">
        <v>325</v>
      </c>
      <c r="Z1196" s="2">
        <v>325</v>
      </c>
      <c r="AA1196" s="2">
        <v>325</v>
      </c>
      <c r="AB1196" s="2">
        <v>330</v>
      </c>
      <c r="AC1196" s="2">
        <v>330</v>
      </c>
      <c r="AD1196" s="2">
        <v>330</v>
      </c>
      <c r="AE1196" s="2">
        <v>330</v>
      </c>
      <c r="AF1196" s="2">
        <v>335</v>
      </c>
      <c r="AG1196" s="2">
        <v>340</v>
      </c>
      <c r="AH1196" s="2">
        <v>340</v>
      </c>
      <c r="AI1196" s="2">
        <v>340</v>
      </c>
      <c r="AJ1196" s="2">
        <v>345</v>
      </c>
      <c r="AK1196" s="2">
        <v>350</v>
      </c>
      <c r="AL1196" s="2">
        <v>350</v>
      </c>
      <c r="AM1196" s="2">
        <v>350</v>
      </c>
      <c r="AN1196" s="2">
        <v>350</v>
      </c>
      <c r="AO1196" s="2">
        <v>350</v>
      </c>
      <c r="AP1196" s="2">
        <v>350</v>
      </c>
      <c r="AQ1196" s="2">
        <v>350</v>
      </c>
      <c r="AR1196" s="2">
        <v>350</v>
      </c>
      <c r="AS1196" s="2">
        <v>350</v>
      </c>
      <c r="AT1196" s="2">
        <v>350</v>
      </c>
      <c r="AU1196" s="2">
        <v>350</v>
      </c>
      <c r="AV1196" s="2">
        <v>350</v>
      </c>
      <c r="AW1196" s="2">
        <v>350</v>
      </c>
      <c r="AX1196" s="2">
        <v>350</v>
      </c>
      <c r="AY1196" s="2">
        <v>350</v>
      </c>
      <c r="AZ1196" s="2">
        <v>350</v>
      </c>
      <c r="BA1196" s="2">
        <v>350</v>
      </c>
      <c r="BB1196" s="2">
        <v>350</v>
      </c>
      <c r="BC1196" s="2">
        <v>350</v>
      </c>
      <c r="BD1196" s="2">
        <v>350</v>
      </c>
      <c r="BE1196" s="2">
        <v>350</v>
      </c>
      <c r="BF1196" s="2">
        <v>350</v>
      </c>
      <c r="BG1196" s="2">
        <v>360</v>
      </c>
      <c r="BH1196" s="2">
        <v>360</v>
      </c>
      <c r="BI1196" s="2">
        <v>360</v>
      </c>
      <c r="BJ1196" s="2">
        <v>360</v>
      </c>
      <c r="BK1196" s="2">
        <v>360</v>
      </c>
      <c r="BL1196" s="2">
        <v>360</v>
      </c>
      <c r="BM1196" s="2">
        <v>365</v>
      </c>
      <c r="BN1196" s="2">
        <v>365</v>
      </c>
      <c r="BO1196" s="2">
        <v>370</v>
      </c>
      <c r="BP1196" s="2">
        <v>375</v>
      </c>
      <c r="BQ1196" s="2">
        <v>375</v>
      </c>
      <c r="BR1196" s="2">
        <v>375</v>
      </c>
      <c r="BS1196" s="2">
        <v>375</v>
      </c>
      <c r="BT1196" s="2">
        <v>380</v>
      </c>
      <c r="BU1196" s="2">
        <v>390</v>
      </c>
      <c r="BV1196" s="2">
        <v>395</v>
      </c>
      <c r="BW1196" s="2">
        <v>395</v>
      </c>
      <c r="BX1196" s="2">
        <v>395</v>
      </c>
      <c r="BY1196" s="2">
        <v>395</v>
      </c>
      <c r="BZ1196" s="2">
        <v>395</v>
      </c>
      <c r="CA1196" s="2">
        <v>400</v>
      </c>
      <c r="CB1196" s="2">
        <v>425</v>
      </c>
      <c r="CC1196" s="2">
        <v>425</v>
      </c>
      <c r="CD1196" s="2">
        <v>450</v>
      </c>
      <c r="CE1196" s="2">
        <v>495</v>
      </c>
      <c r="CF1196" s="2">
        <v>500</v>
      </c>
      <c r="CG1196" s="2">
        <v>550</v>
      </c>
    </row>
    <row r="1197" spans="14:85" x14ac:dyDescent="0.2">
      <c r="N1197" s="2">
        <v>400</v>
      </c>
      <c r="O1197" s="2">
        <v>400</v>
      </c>
      <c r="P1197" s="2">
        <v>400</v>
      </c>
      <c r="Q1197" s="2">
        <v>400</v>
      </c>
      <c r="R1197" s="2">
        <v>400</v>
      </c>
      <c r="S1197" s="2">
        <v>400</v>
      </c>
      <c r="T1197" s="2">
        <v>410</v>
      </c>
      <c r="U1197" s="2">
        <v>420</v>
      </c>
      <c r="V1197" s="2">
        <v>420</v>
      </c>
      <c r="W1197" s="2">
        <v>425</v>
      </c>
      <c r="X1197" s="2">
        <v>425</v>
      </c>
      <c r="Y1197" s="2">
        <v>425</v>
      </c>
      <c r="Z1197" s="2">
        <v>425</v>
      </c>
      <c r="AA1197" s="2">
        <v>425</v>
      </c>
      <c r="AB1197" s="2">
        <v>425</v>
      </c>
      <c r="AC1197" s="2">
        <v>425</v>
      </c>
      <c r="AD1197" s="2">
        <v>425</v>
      </c>
      <c r="AE1197" s="2">
        <v>425</v>
      </c>
      <c r="AF1197" s="2">
        <v>425</v>
      </c>
      <c r="AG1197" s="2">
        <v>425</v>
      </c>
      <c r="AH1197" s="2">
        <v>430</v>
      </c>
      <c r="AI1197" s="2">
        <v>430</v>
      </c>
      <c r="AJ1197" s="2">
        <v>435</v>
      </c>
      <c r="AK1197" s="2">
        <v>440</v>
      </c>
      <c r="AL1197" s="2">
        <v>440</v>
      </c>
      <c r="AM1197" s="2">
        <v>450</v>
      </c>
      <c r="AN1197" s="2">
        <v>450</v>
      </c>
      <c r="AO1197" s="2">
        <v>450</v>
      </c>
      <c r="AP1197" s="2">
        <v>450</v>
      </c>
      <c r="AQ1197" s="2">
        <v>450</v>
      </c>
      <c r="AR1197" s="2">
        <v>450</v>
      </c>
      <c r="AS1197" s="2">
        <v>450</v>
      </c>
      <c r="AT1197" s="2">
        <v>450</v>
      </c>
      <c r="AU1197" s="2">
        <v>450</v>
      </c>
      <c r="AV1197" s="2">
        <v>450</v>
      </c>
      <c r="AW1197" s="2">
        <v>450</v>
      </c>
      <c r="AX1197" s="2">
        <v>460</v>
      </c>
      <c r="AY1197" s="2">
        <v>460</v>
      </c>
      <c r="AZ1197" s="2">
        <v>460</v>
      </c>
      <c r="BA1197" s="2">
        <v>475</v>
      </c>
      <c r="BB1197" s="2">
        <v>475</v>
      </c>
      <c r="BC1197" s="2">
        <v>475</v>
      </c>
      <c r="BD1197" s="2">
        <v>475</v>
      </c>
      <c r="BE1197" s="2">
        <v>475</v>
      </c>
      <c r="BF1197" s="2">
        <v>475</v>
      </c>
      <c r="BG1197" s="2">
        <v>475</v>
      </c>
      <c r="BH1197" s="2">
        <v>485</v>
      </c>
      <c r="BI1197" s="2">
        <v>490</v>
      </c>
      <c r="BJ1197" s="2">
        <v>495</v>
      </c>
      <c r="BK1197" s="2">
        <v>495</v>
      </c>
      <c r="BL1197" s="2">
        <v>495</v>
      </c>
      <c r="BM1197" s="2">
        <v>495</v>
      </c>
      <c r="BN1197" s="2">
        <v>500</v>
      </c>
      <c r="BO1197" s="2">
        <v>500</v>
      </c>
      <c r="BP1197" s="2">
        <v>500</v>
      </c>
      <c r="BQ1197" s="2">
        <v>500</v>
      </c>
      <c r="BR1197" s="2">
        <v>500</v>
      </c>
      <c r="BS1197" s="2">
        <v>520</v>
      </c>
      <c r="BT1197" s="2">
        <v>525</v>
      </c>
      <c r="BU1197" s="2">
        <v>525</v>
      </c>
      <c r="BV1197" s="2">
        <v>525</v>
      </c>
      <c r="BW1197" s="2">
        <v>550</v>
      </c>
      <c r="BX1197" s="2">
        <v>550</v>
      </c>
      <c r="BY1197" s="2">
        <v>550</v>
      </c>
      <c r="BZ1197" s="2">
        <v>550</v>
      </c>
      <c r="CA1197" s="2">
        <v>550</v>
      </c>
      <c r="CB1197" s="2">
        <v>550</v>
      </c>
      <c r="CC1197" s="2">
        <v>575</v>
      </c>
      <c r="CD1197" s="2">
        <v>580</v>
      </c>
      <c r="CE1197" s="2">
        <v>600</v>
      </c>
      <c r="CF1197" s="2">
        <v>650</v>
      </c>
      <c r="CG1197" s="2">
        <v>650</v>
      </c>
    </row>
    <row r="1198" spans="14:85" x14ac:dyDescent="0.2">
      <c r="N1198" s="2">
        <v>465</v>
      </c>
      <c r="O1198" s="2">
        <v>470</v>
      </c>
      <c r="P1198" s="2">
        <v>475</v>
      </c>
      <c r="Q1198" s="2">
        <v>475</v>
      </c>
      <c r="R1198" s="2">
        <v>475</v>
      </c>
      <c r="S1198" s="2">
        <v>480</v>
      </c>
      <c r="T1198" s="2">
        <v>485</v>
      </c>
      <c r="U1198" s="2">
        <v>490</v>
      </c>
      <c r="V1198" s="2">
        <v>495</v>
      </c>
      <c r="W1198" s="2">
        <v>495</v>
      </c>
      <c r="X1198" s="2">
        <v>495</v>
      </c>
      <c r="Y1198" s="2">
        <v>495</v>
      </c>
      <c r="Z1198" s="2">
        <v>495</v>
      </c>
      <c r="AA1198" s="2">
        <v>495</v>
      </c>
      <c r="AB1198" s="2">
        <v>499.7</v>
      </c>
      <c r="AC1198" s="2">
        <v>500</v>
      </c>
      <c r="AD1198" s="2">
        <v>500</v>
      </c>
      <c r="AE1198" s="2">
        <v>500</v>
      </c>
      <c r="AF1198" s="2">
        <v>515</v>
      </c>
      <c r="AG1198" s="2">
        <v>525</v>
      </c>
      <c r="AH1198" s="2">
        <v>525</v>
      </c>
      <c r="AI1198" s="2">
        <v>525</v>
      </c>
      <c r="AJ1198" s="2">
        <v>525</v>
      </c>
      <c r="AK1198" s="2">
        <v>525</v>
      </c>
      <c r="AL1198" s="2">
        <v>535</v>
      </c>
      <c r="AM1198" s="2">
        <v>550</v>
      </c>
      <c r="AN1198" s="2">
        <v>550</v>
      </c>
      <c r="AO1198" s="2">
        <v>550</v>
      </c>
      <c r="AP1198" s="2">
        <v>550</v>
      </c>
      <c r="AQ1198" s="2">
        <v>550</v>
      </c>
      <c r="AR1198" s="2">
        <v>550</v>
      </c>
      <c r="AS1198" s="2">
        <v>550</v>
      </c>
      <c r="AT1198" s="2">
        <v>550</v>
      </c>
      <c r="AU1198" s="2">
        <v>550</v>
      </c>
      <c r="AV1198" s="2">
        <v>550</v>
      </c>
      <c r="AW1198" s="2">
        <v>550</v>
      </c>
      <c r="AX1198" s="2">
        <v>560</v>
      </c>
      <c r="AY1198" s="2">
        <v>575</v>
      </c>
      <c r="AZ1198" s="2">
        <v>575</v>
      </c>
      <c r="BA1198" s="2">
        <v>575</v>
      </c>
      <c r="BB1198" s="2">
        <v>575</v>
      </c>
      <c r="BC1198" s="2">
        <v>575</v>
      </c>
      <c r="BD1198" s="2">
        <v>575</v>
      </c>
      <c r="BE1198" s="2">
        <v>575</v>
      </c>
      <c r="BF1198" s="2">
        <v>580</v>
      </c>
      <c r="BG1198" s="2">
        <v>590</v>
      </c>
      <c r="BH1198" s="2">
        <v>595</v>
      </c>
      <c r="BI1198" s="2">
        <v>595</v>
      </c>
      <c r="BJ1198" s="2">
        <v>595</v>
      </c>
      <c r="BK1198" s="2">
        <v>600</v>
      </c>
      <c r="BL1198" s="2">
        <v>600</v>
      </c>
      <c r="BM1198" s="2">
        <v>615</v>
      </c>
      <c r="BN1198" s="2">
        <v>620</v>
      </c>
      <c r="BO1198" s="2">
        <v>625</v>
      </c>
      <c r="BP1198" s="2">
        <v>625</v>
      </c>
      <c r="BQ1198" s="2">
        <v>625</v>
      </c>
      <c r="BR1198" s="2">
        <v>650</v>
      </c>
      <c r="BS1198" s="2">
        <v>650</v>
      </c>
      <c r="BT1198" s="2">
        <v>650</v>
      </c>
      <c r="BU1198" s="2">
        <v>650</v>
      </c>
      <c r="BV1198" s="2">
        <v>650</v>
      </c>
      <c r="BW1198" s="2">
        <v>655</v>
      </c>
      <c r="BX1198" s="2">
        <v>660</v>
      </c>
      <c r="BY1198" s="2">
        <v>675</v>
      </c>
      <c r="BZ1198" s="2">
        <v>695</v>
      </c>
      <c r="CA1198" s="2">
        <v>700</v>
      </c>
      <c r="CB1198" s="2">
        <v>700</v>
      </c>
      <c r="CC1198" s="2">
        <v>700</v>
      </c>
      <c r="CD1198" s="2">
        <v>720</v>
      </c>
      <c r="CE1198" s="2">
        <v>750</v>
      </c>
      <c r="CF1198" s="2">
        <v>750</v>
      </c>
      <c r="CG1198" s="2">
        <v>850</v>
      </c>
    </row>
    <row r="1199" spans="14:85" x14ac:dyDescent="0.2">
      <c r="N1199" s="2">
        <v>695</v>
      </c>
      <c r="O1199" s="2">
        <v>695</v>
      </c>
      <c r="P1199" s="2">
        <v>695</v>
      </c>
      <c r="Q1199" s="2">
        <v>695</v>
      </c>
      <c r="R1199" s="2">
        <v>725</v>
      </c>
      <c r="S1199" s="2">
        <v>725</v>
      </c>
      <c r="T1199" s="2">
        <v>725</v>
      </c>
      <c r="U1199" s="2">
        <v>725</v>
      </c>
      <c r="V1199" s="2">
        <v>725</v>
      </c>
      <c r="W1199" s="2">
        <v>735</v>
      </c>
      <c r="X1199" s="2">
        <v>735</v>
      </c>
      <c r="Y1199" s="2">
        <v>750</v>
      </c>
      <c r="Z1199" s="2">
        <v>750</v>
      </c>
      <c r="AA1199" s="2">
        <v>750</v>
      </c>
      <c r="AB1199" s="2">
        <v>750</v>
      </c>
      <c r="AC1199" s="2">
        <v>750</v>
      </c>
      <c r="AD1199" s="2">
        <v>750</v>
      </c>
      <c r="AE1199" s="2">
        <v>750</v>
      </c>
      <c r="AF1199" s="2">
        <v>750</v>
      </c>
      <c r="AG1199" s="2">
        <v>750</v>
      </c>
      <c r="AH1199" s="2">
        <v>750</v>
      </c>
      <c r="AI1199" s="2">
        <v>750</v>
      </c>
      <c r="AJ1199" s="2">
        <v>755</v>
      </c>
      <c r="AK1199" s="2">
        <v>760</v>
      </c>
      <c r="AL1199" s="2">
        <v>780</v>
      </c>
      <c r="AM1199" s="2">
        <v>780</v>
      </c>
      <c r="AN1199" s="2">
        <v>780</v>
      </c>
      <c r="AO1199" s="2">
        <v>787.5</v>
      </c>
      <c r="AP1199" s="2">
        <v>795</v>
      </c>
      <c r="AQ1199" s="2">
        <v>795</v>
      </c>
      <c r="AR1199" s="2">
        <v>795</v>
      </c>
      <c r="AS1199" s="2">
        <v>795</v>
      </c>
      <c r="AT1199" s="2">
        <v>797.5</v>
      </c>
      <c r="AU1199" s="2">
        <v>800</v>
      </c>
      <c r="AV1199" s="2">
        <v>800</v>
      </c>
      <c r="AW1199" s="2">
        <v>800</v>
      </c>
      <c r="AX1199" s="2">
        <v>800</v>
      </c>
      <c r="AY1199" s="2">
        <v>800</v>
      </c>
      <c r="AZ1199" s="2">
        <v>800</v>
      </c>
      <c r="BA1199" s="2">
        <v>800</v>
      </c>
      <c r="BB1199" s="2">
        <v>800</v>
      </c>
      <c r="BC1199" s="2">
        <v>800</v>
      </c>
      <c r="BD1199" s="2">
        <v>812.5</v>
      </c>
      <c r="BE1199" s="2">
        <v>825</v>
      </c>
      <c r="BF1199" s="2">
        <v>825</v>
      </c>
      <c r="BG1199" s="2">
        <v>825</v>
      </c>
      <c r="BH1199" s="2">
        <v>830</v>
      </c>
      <c r="BI1199" s="2">
        <v>830</v>
      </c>
      <c r="BJ1199" s="2">
        <v>830</v>
      </c>
      <c r="BK1199" s="2">
        <v>850</v>
      </c>
      <c r="BL1199" s="2">
        <v>850</v>
      </c>
      <c r="BM1199" s="2">
        <v>850</v>
      </c>
      <c r="BN1199" s="2">
        <v>850</v>
      </c>
      <c r="BO1199" s="2">
        <v>850</v>
      </c>
      <c r="BP1199" s="2">
        <v>850</v>
      </c>
      <c r="BQ1199" s="2">
        <v>850</v>
      </c>
      <c r="BR1199" s="2">
        <v>850</v>
      </c>
      <c r="BS1199" s="2">
        <v>850</v>
      </c>
      <c r="BT1199" s="2">
        <v>850</v>
      </c>
      <c r="BU1199" s="2">
        <v>850</v>
      </c>
      <c r="BV1199" s="2">
        <v>850</v>
      </c>
      <c r="BW1199" s="2">
        <v>885</v>
      </c>
      <c r="BX1199" s="2">
        <v>887.5</v>
      </c>
      <c r="BY1199" s="2">
        <v>890</v>
      </c>
      <c r="BZ1199" s="2">
        <v>895</v>
      </c>
      <c r="CA1199" s="2">
        <v>895</v>
      </c>
      <c r="CB1199" s="2">
        <v>950</v>
      </c>
      <c r="CC1199" s="2">
        <v>975</v>
      </c>
      <c r="CD1199" s="2">
        <v>1000</v>
      </c>
      <c r="CE1199" s="2">
        <v>1000</v>
      </c>
      <c r="CF1199" s="2">
        <v>1000</v>
      </c>
      <c r="CG1199" s="2">
        <v>1050</v>
      </c>
    </row>
    <row r="1200" spans="14:85" x14ac:dyDescent="0.2">
      <c r="N1200" s="2">
        <v>800</v>
      </c>
      <c r="O1200" s="2">
        <v>800</v>
      </c>
      <c r="P1200" s="2">
        <v>800</v>
      </c>
      <c r="Q1200" s="2">
        <v>860</v>
      </c>
      <c r="R1200" s="2">
        <v>860</v>
      </c>
      <c r="S1200" s="2">
        <v>860</v>
      </c>
      <c r="T1200" s="2">
        <v>860</v>
      </c>
      <c r="U1200" s="2">
        <v>895</v>
      </c>
      <c r="V1200" s="2">
        <v>895</v>
      </c>
      <c r="W1200" s="2">
        <v>895</v>
      </c>
      <c r="X1200" s="2">
        <v>895</v>
      </c>
      <c r="Y1200" s="2">
        <v>925</v>
      </c>
      <c r="Z1200" s="2">
        <v>925</v>
      </c>
      <c r="AA1200" s="2">
        <v>925</v>
      </c>
      <c r="AB1200" s="2">
        <v>925</v>
      </c>
      <c r="AC1200" s="2">
        <v>975</v>
      </c>
      <c r="AD1200" s="2">
        <v>975</v>
      </c>
      <c r="AE1200" s="2">
        <v>975</v>
      </c>
      <c r="AF1200" s="2">
        <v>975</v>
      </c>
      <c r="AG1200" s="2">
        <v>1000</v>
      </c>
      <c r="AH1200" s="2">
        <v>1000</v>
      </c>
      <c r="AI1200" s="2">
        <v>1000</v>
      </c>
      <c r="AJ1200" s="2">
        <v>1000</v>
      </c>
      <c r="AK1200" s="2">
        <v>1000</v>
      </c>
      <c r="AL1200" s="2">
        <v>1000</v>
      </c>
      <c r="AM1200" s="2">
        <v>1000</v>
      </c>
      <c r="AN1200" s="2">
        <v>1100</v>
      </c>
      <c r="AO1200" s="2">
        <v>1100</v>
      </c>
      <c r="AP1200" s="2">
        <v>1100</v>
      </c>
      <c r="AQ1200" s="2">
        <v>1100</v>
      </c>
      <c r="AR1200" s="2">
        <v>1200</v>
      </c>
      <c r="AS1200" s="2">
        <v>1200</v>
      </c>
      <c r="AT1200" s="2">
        <v>1200</v>
      </c>
      <c r="AU1200" s="2">
        <v>1200</v>
      </c>
      <c r="AV1200" s="2">
        <v>1225</v>
      </c>
      <c r="AW1200" s="2">
        <v>1225</v>
      </c>
      <c r="AX1200" s="2">
        <v>1225</v>
      </c>
      <c r="AY1200" s="2">
        <v>1225</v>
      </c>
      <c r="AZ1200" s="2">
        <v>1225</v>
      </c>
      <c r="BA1200" s="2">
        <v>1225</v>
      </c>
      <c r="BB1200" s="2">
        <v>1225</v>
      </c>
      <c r="BC1200" s="2">
        <v>1225</v>
      </c>
      <c r="BD1200" s="2">
        <v>1300</v>
      </c>
      <c r="BE1200" s="2">
        <v>1300</v>
      </c>
      <c r="BF1200" s="2">
        <v>1300</v>
      </c>
      <c r="BG1200" s="2">
        <v>1300</v>
      </c>
      <c r="BH1200" s="2">
        <v>1300</v>
      </c>
      <c r="BI1200" s="2">
        <v>1300</v>
      </c>
      <c r="BJ1200" s="2">
        <v>1300</v>
      </c>
      <c r="BK1200" s="2">
        <v>1350</v>
      </c>
      <c r="BL1200" s="2">
        <v>1350</v>
      </c>
      <c r="BM1200" s="2">
        <v>1350</v>
      </c>
      <c r="BN1200" s="2">
        <v>1350</v>
      </c>
      <c r="BO1200" s="2">
        <v>1350</v>
      </c>
      <c r="BP1200" s="2">
        <v>1350</v>
      </c>
      <c r="BQ1200" s="2">
        <v>1350</v>
      </c>
      <c r="BR1200" s="2">
        <v>1350</v>
      </c>
      <c r="BS1200" s="2">
        <v>1475</v>
      </c>
      <c r="BT1200" s="2">
        <v>1475</v>
      </c>
      <c r="BU1200" s="2">
        <v>1475</v>
      </c>
      <c r="BV1200" s="2">
        <v>1475</v>
      </c>
      <c r="BW1200" s="2">
        <v>1500</v>
      </c>
      <c r="BX1200" s="2">
        <v>1500</v>
      </c>
      <c r="BY1200" s="2">
        <v>1500</v>
      </c>
      <c r="BZ1200" s="2">
        <v>1500</v>
      </c>
      <c r="CA1200" s="2">
        <v>1750</v>
      </c>
      <c r="CB1200" s="2">
        <v>1750</v>
      </c>
      <c r="CC1200" s="2">
        <v>1750</v>
      </c>
      <c r="CD1200" s="2">
        <v>1750</v>
      </c>
      <c r="CE1200" s="2">
        <v>2000</v>
      </c>
      <c r="CF1200" s="2">
        <v>2000</v>
      </c>
      <c r="CG1200" s="2">
        <v>2000</v>
      </c>
    </row>
    <row r="1201" spans="14:85" x14ac:dyDescent="0.2">
      <c r="N1201" s="2">
        <v>230</v>
      </c>
      <c r="O1201" s="2">
        <v>230</v>
      </c>
      <c r="P1201" s="2">
        <v>230</v>
      </c>
      <c r="Q1201" s="2">
        <v>230</v>
      </c>
      <c r="R1201" s="2">
        <v>230</v>
      </c>
      <c r="S1201" s="2">
        <v>230</v>
      </c>
      <c r="T1201" s="2">
        <v>230</v>
      </c>
      <c r="U1201" s="2">
        <v>230</v>
      </c>
      <c r="V1201" s="2">
        <v>230</v>
      </c>
      <c r="W1201" s="2">
        <v>230</v>
      </c>
      <c r="X1201" s="2">
        <v>230</v>
      </c>
      <c r="Y1201" s="2">
        <v>230</v>
      </c>
      <c r="Z1201" s="2">
        <v>230</v>
      </c>
      <c r="AA1201" s="2">
        <v>230</v>
      </c>
      <c r="AB1201" s="2">
        <v>230</v>
      </c>
      <c r="AC1201" s="2">
        <v>230</v>
      </c>
      <c r="AD1201" s="2">
        <v>230</v>
      </c>
      <c r="AE1201" s="2">
        <v>230</v>
      </c>
      <c r="AF1201" s="2">
        <v>230</v>
      </c>
      <c r="AG1201" s="2">
        <v>230</v>
      </c>
      <c r="AH1201" s="2">
        <v>230</v>
      </c>
      <c r="AI1201" s="2">
        <v>230</v>
      </c>
      <c r="AJ1201" s="2">
        <v>240</v>
      </c>
      <c r="AK1201" s="2">
        <v>250</v>
      </c>
      <c r="AL1201" s="2">
        <v>250</v>
      </c>
      <c r="AM1201" s="2">
        <v>250</v>
      </c>
      <c r="AN1201" s="2">
        <v>250</v>
      </c>
      <c r="AO1201" s="2">
        <v>250</v>
      </c>
      <c r="AP1201" s="2">
        <v>250</v>
      </c>
      <c r="AQ1201" s="2">
        <v>250</v>
      </c>
      <c r="AR1201" s="2">
        <v>250</v>
      </c>
      <c r="AS1201" s="2">
        <v>250</v>
      </c>
      <c r="AT1201" s="2">
        <v>250</v>
      </c>
      <c r="AU1201" s="2">
        <v>250</v>
      </c>
      <c r="AV1201" s="2">
        <v>250</v>
      </c>
      <c r="AW1201" s="2">
        <v>250</v>
      </c>
      <c r="AX1201" s="2">
        <v>250</v>
      </c>
      <c r="AY1201" s="2">
        <v>250</v>
      </c>
      <c r="AZ1201" s="2">
        <v>250</v>
      </c>
      <c r="BA1201" s="2">
        <v>250</v>
      </c>
      <c r="BB1201" s="2">
        <v>250</v>
      </c>
      <c r="BC1201" s="2">
        <v>250</v>
      </c>
      <c r="BD1201" s="2">
        <v>250</v>
      </c>
      <c r="BE1201" s="2">
        <v>250</v>
      </c>
      <c r="BF1201" s="2">
        <v>250</v>
      </c>
      <c r="BG1201" s="2">
        <v>250</v>
      </c>
      <c r="BH1201" s="2">
        <v>250</v>
      </c>
      <c r="BI1201" s="2">
        <v>287.5</v>
      </c>
      <c r="BJ1201" s="2">
        <v>325</v>
      </c>
      <c r="BK1201" s="2">
        <v>325</v>
      </c>
      <c r="BL1201" s="2">
        <v>325</v>
      </c>
      <c r="BM1201" s="2">
        <v>325</v>
      </c>
      <c r="BN1201" s="2">
        <v>325</v>
      </c>
      <c r="BO1201" s="2">
        <v>325</v>
      </c>
      <c r="BP1201" s="2">
        <v>325</v>
      </c>
      <c r="BQ1201" s="2">
        <v>325</v>
      </c>
      <c r="BR1201" s="2">
        <v>325</v>
      </c>
      <c r="BS1201" s="2">
        <v>325</v>
      </c>
      <c r="BT1201" s="2">
        <v>325</v>
      </c>
      <c r="BU1201" s="2">
        <v>325</v>
      </c>
      <c r="BV1201" s="2">
        <v>325</v>
      </c>
      <c r="BW1201" s="2">
        <v>325</v>
      </c>
      <c r="BX1201" s="2">
        <v>325</v>
      </c>
      <c r="BY1201" s="2">
        <v>325</v>
      </c>
      <c r="BZ1201" s="2">
        <v>325</v>
      </c>
      <c r="CA1201" s="2">
        <v>325</v>
      </c>
      <c r="CB1201" s="2">
        <v>325</v>
      </c>
      <c r="CC1201" s="2">
        <v>325</v>
      </c>
      <c r="CD1201" s="2">
        <v>325</v>
      </c>
      <c r="CE1201" s="2">
        <v>325</v>
      </c>
      <c r="CF1201" s="2">
        <v>325</v>
      </c>
      <c r="CG1201" s="2">
        <v>325</v>
      </c>
    </row>
    <row r="1202" spans="14:85" x14ac:dyDescent="0.2">
      <c r="N1202" s="2">
        <v>290</v>
      </c>
      <c r="O1202" s="2">
        <v>294.35000000000002</v>
      </c>
      <c r="P1202" s="2">
        <v>297.62</v>
      </c>
      <c r="Q1202" s="2">
        <v>297.62</v>
      </c>
      <c r="R1202" s="2">
        <v>300</v>
      </c>
      <c r="S1202" s="2">
        <v>300</v>
      </c>
      <c r="T1202" s="2">
        <v>300</v>
      </c>
      <c r="U1202" s="2">
        <v>300</v>
      </c>
      <c r="V1202" s="2">
        <v>300</v>
      </c>
      <c r="W1202" s="2">
        <v>300</v>
      </c>
      <c r="X1202" s="2">
        <v>300</v>
      </c>
      <c r="Y1202" s="2">
        <v>300</v>
      </c>
      <c r="Z1202" s="2">
        <v>300</v>
      </c>
      <c r="AA1202" s="2">
        <v>300</v>
      </c>
      <c r="AB1202" s="2">
        <v>300</v>
      </c>
      <c r="AC1202" s="2">
        <v>300</v>
      </c>
      <c r="AD1202" s="2">
        <v>300</v>
      </c>
      <c r="AE1202" s="2">
        <v>305</v>
      </c>
      <c r="AF1202" s="2">
        <v>305</v>
      </c>
      <c r="AG1202" s="2">
        <v>316.07</v>
      </c>
      <c r="AH1202" s="2">
        <v>316.07</v>
      </c>
      <c r="AI1202" s="2">
        <v>316.07</v>
      </c>
      <c r="AJ1202" s="2">
        <v>325</v>
      </c>
      <c r="AK1202" s="2">
        <v>325</v>
      </c>
      <c r="AL1202" s="2">
        <v>325</v>
      </c>
      <c r="AM1202" s="2">
        <v>325</v>
      </c>
      <c r="AN1202" s="2">
        <v>325</v>
      </c>
      <c r="AO1202" s="2">
        <v>325</v>
      </c>
      <c r="AP1202" s="2">
        <v>325</v>
      </c>
      <c r="AQ1202" s="2">
        <v>325</v>
      </c>
      <c r="AR1202" s="2">
        <v>325</v>
      </c>
      <c r="AS1202" s="2">
        <v>325</v>
      </c>
      <c r="AT1202" s="2">
        <v>325.89</v>
      </c>
      <c r="AU1202" s="2">
        <v>325.89</v>
      </c>
      <c r="AV1202" s="2">
        <v>340</v>
      </c>
      <c r="AW1202" s="2">
        <v>341.07</v>
      </c>
      <c r="AX1202" s="2">
        <v>341.07</v>
      </c>
      <c r="AY1202" s="2">
        <v>345</v>
      </c>
      <c r="AZ1202" s="2">
        <v>350</v>
      </c>
      <c r="BA1202" s="2">
        <v>350</v>
      </c>
      <c r="BB1202" s="2">
        <v>350</v>
      </c>
      <c r="BC1202" s="2">
        <v>350</v>
      </c>
      <c r="BD1202" s="2">
        <v>350</v>
      </c>
      <c r="BE1202" s="2">
        <v>350</v>
      </c>
      <c r="BF1202" s="2">
        <v>350</v>
      </c>
      <c r="BG1202" s="2">
        <v>350</v>
      </c>
      <c r="BH1202" s="2">
        <v>359.52</v>
      </c>
      <c r="BI1202" s="2">
        <v>359.52</v>
      </c>
      <c r="BJ1202" s="2">
        <v>359.52</v>
      </c>
      <c r="BK1202" s="2">
        <v>369.52</v>
      </c>
      <c r="BL1202" s="2">
        <v>384.52</v>
      </c>
      <c r="BM1202" s="2">
        <v>384.52</v>
      </c>
      <c r="BN1202" s="2">
        <v>400</v>
      </c>
      <c r="BO1202" s="2">
        <v>400</v>
      </c>
      <c r="BP1202" s="2">
        <v>400</v>
      </c>
      <c r="BQ1202" s="2">
        <v>400</v>
      </c>
      <c r="BR1202" s="2">
        <v>400</v>
      </c>
      <c r="BS1202" s="2">
        <v>400</v>
      </c>
      <c r="BT1202" s="2">
        <v>400</v>
      </c>
      <c r="BU1202" s="2">
        <v>400</v>
      </c>
      <c r="BV1202" s="2">
        <v>400</v>
      </c>
      <c r="BW1202" s="2">
        <v>400</v>
      </c>
      <c r="BX1202" s="2">
        <v>400</v>
      </c>
      <c r="BY1202" s="2">
        <v>400</v>
      </c>
      <c r="BZ1202" s="2">
        <v>400</v>
      </c>
      <c r="CA1202" s="2">
        <v>434.52</v>
      </c>
      <c r="CB1202" s="2">
        <v>434.52</v>
      </c>
      <c r="CC1202" s="2">
        <v>445</v>
      </c>
      <c r="CD1202" s="2">
        <v>445</v>
      </c>
      <c r="CE1202" s="2">
        <v>445</v>
      </c>
      <c r="CF1202" s="2">
        <v>450</v>
      </c>
      <c r="CG1202" s="2">
        <v>450</v>
      </c>
    </row>
    <row r="1203" spans="14:85" x14ac:dyDescent="0.2">
      <c r="N1203" s="2">
        <v>360</v>
      </c>
      <c r="O1203" s="2">
        <v>360</v>
      </c>
      <c r="P1203" s="2">
        <v>365</v>
      </c>
      <c r="Q1203" s="2">
        <v>370</v>
      </c>
      <c r="R1203" s="2">
        <v>370</v>
      </c>
      <c r="S1203" s="2">
        <v>375</v>
      </c>
      <c r="T1203" s="2">
        <v>375</v>
      </c>
      <c r="U1203" s="2">
        <v>375</v>
      </c>
      <c r="V1203" s="2">
        <v>375</v>
      </c>
      <c r="W1203" s="2">
        <v>375</v>
      </c>
      <c r="X1203" s="2">
        <v>375</v>
      </c>
      <c r="Y1203" s="2">
        <v>375</v>
      </c>
      <c r="Z1203" s="2">
        <v>375</v>
      </c>
      <c r="AA1203" s="2">
        <v>375</v>
      </c>
      <c r="AB1203" s="2">
        <v>375</v>
      </c>
      <c r="AC1203" s="2">
        <v>375</v>
      </c>
      <c r="AD1203" s="2">
        <v>375</v>
      </c>
      <c r="AE1203" s="2">
        <v>375</v>
      </c>
      <c r="AF1203" s="2">
        <v>375</v>
      </c>
      <c r="AG1203" s="2">
        <v>375</v>
      </c>
      <c r="AH1203" s="2">
        <v>375</v>
      </c>
      <c r="AI1203" s="2">
        <v>380</v>
      </c>
      <c r="AJ1203" s="2">
        <v>380</v>
      </c>
      <c r="AK1203" s="2">
        <v>380</v>
      </c>
      <c r="AL1203" s="2">
        <v>390</v>
      </c>
      <c r="AM1203" s="2">
        <v>395</v>
      </c>
      <c r="AN1203" s="2">
        <v>395</v>
      </c>
      <c r="AO1203" s="2">
        <v>395</v>
      </c>
      <c r="AP1203" s="2">
        <v>395</v>
      </c>
      <c r="AQ1203" s="2">
        <v>395</v>
      </c>
      <c r="AR1203" s="2">
        <v>395</v>
      </c>
      <c r="AS1203" s="2">
        <v>395</v>
      </c>
      <c r="AT1203" s="2">
        <v>395</v>
      </c>
      <c r="AU1203" s="2">
        <v>395</v>
      </c>
      <c r="AV1203" s="2">
        <v>395</v>
      </c>
      <c r="AW1203" s="2">
        <v>395</v>
      </c>
      <c r="AX1203" s="2">
        <v>395</v>
      </c>
      <c r="AY1203" s="2">
        <v>395</v>
      </c>
      <c r="AZ1203" s="2">
        <v>395</v>
      </c>
      <c r="BA1203" s="2">
        <v>395</v>
      </c>
      <c r="BB1203" s="2">
        <v>395</v>
      </c>
      <c r="BC1203" s="2">
        <v>395</v>
      </c>
      <c r="BD1203" s="2">
        <v>400</v>
      </c>
      <c r="BE1203" s="2">
        <v>400</v>
      </c>
      <c r="BF1203" s="2">
        <v>400</v>
      </c>
      <c r="BG1203" s="2">
        <v>400</v>
      </c>
      <c r="BH1203" s="2">
        <v>400</v>
      </c>
      <c r="BI1203" s="2">
        <v>400</v>
      </c>
      <c r="BJ1203" s="2">
        <v>400</v>
      </c>
      <c r="BK1203" s="2">
        <v>400</v>
      </c>
      <c r="BL1203" s="2">
        <v>400</v>
      </c>
      <c r="BM1203" s="2">
        <v>420</v>
      </c>
      <c r="BN1203" s="2">
        <v>425</v>
      </c>
      <c r="BO1203" s="2">
        <v>425</v>
      </c>
      <c r="BP1203" s="2">
        <v>425</v>
      </c>
      <c r="BQ1203" s="2">
        <v>425</v>
      </c>
      <c r="BR1203" s="2">
        <v>425</v>
      </c>
      <c r="BS1203" s="2">
        <v>425</v>
      </c>
      <c r="BT1203" s="2">
        <v>425</v>
      </c>
      <c r="BU1203" s="2">
        <v>425</v>
      </c>
      <c r="BV1203" s="2">
        <v>430</v>
      </c>
      <c r="BW1203" s="2">
        <v>450</v>
      </c>
      <c r="BX1203" s="2">
        <v>450</v>
      </c>
      <c r="BY1203" s="2">
        <v>450</v>
      </c>
      <c r="BZ1203" s="2">
        <v>450</v>
      </c>
      <c r="CA1203" s="2">
        <v>450</v>
      </c>
      <c r="CB1203" s="2">
        <v>450</v>
      </c>
      <c r="CC1203" s="2">
        <v>450</v>
      </c>
      <c r="CD1203" s="2">
        <v>450</v>
      </c>
      <c r="CE1203" s="2">
        <v>450</v>
      </c>
      <c r="CF1203" s="2">
        <v>500</v>
      </c>
      <c r="CG1203" s="2">
        <v>515</v>
      </c>
    </row>
    <row r="1204" spans="14:85" x14ac:dyDescent="0.2">
      <c r="N1204" s="2">
        <v>450</v>
      </c>
      <c r="O1204" s="2">
        <v>450</v>
      </c>
      <c r="P1204" s="2">
        <v>450</v>
      </c>
      <c r="Q1204" s="2">
        <v>450</v>
      </c>
      <c r="R1204" s="2">
        <v>450</v>
      </c>
      <c r="S1204" s="2">
        <v>450</v>
      </c>
      <c r="T1204" s="2">
        <v>450</v>
      </c>
      <c r="U1204" s="2">
        <v>450</v>
      </c>
      <c r="V1204" s="2">
        <v>450</v>
      </c>
      <c r="W1204" s="2">
        <v>450</v>
      </c>
      <c r="X1204" s="2">
        <v>450</v>
      </c>
      <c r="Y1204" s="2">
        <v>450</v>
      </c>
      <c r="Z1204" s="2">
        <v>450</v>
      </c>
      <c r="AA1204" s="2">
        <v>450</v>
      </c>
      <c r="AB1204" s="2">
        <v>450</v>
      </c>
      <c r="AC1204" s="2">
        <v>470</v>
      </c>
      <c r="AD1204" s="2">
        <v>475</v>
      </c>
      <c r="AE1204" s="2">
        <v>475</v>
      </c>
      <c r="AF1204" s="2">
        <v>475</v>
      </c>
      <c r="AG1204" s="2">
        <v>475</v>
      </c>
      <c r="AH1204" s="2">
        <v>475</v>
      </c>
      <c r="AI1204" s="2">
        <v>475</v>
      </c>
      <c r="AJ1204" s="2">
        <v>475</v>
      </c>
      <c r="AK1204" s="2">
        <v>485</v>
      </c>
      <c r="AL1204" s="2">
        <v>495</v>
      </c>
      <c r="AM1204" s="2">
        <v>495</v>
      </c>
      <c r="AN1204" s="2">
        <v>495</v>
      </c>
      <c r="AO1204" s="2">
        <v>495</v>
      </c>
      <c r="AP1204" s="2">
        <v>495</v>
      </c>
      <c r="AQ1204" s="2">
        <v>495</v>
      </c>
      <c r="AR1204" s="2">
        <v>500</v>
      </c>
      <c r="AS1204" s="2">
        <v>500</v>
      </c>
      <c r="AT1204" s="2">
        <v>500</v>
      </c>
      <c r="AU1204" s="2">
        <v>500</v>
      </c>
      <c r="AV1204" s="2">
        <v>500</v>
      </c>
      <c r="AW1204" s="2">
        <v>520</v>
      </c>
      <c r="AX1204" s="2">
        <v>525</v>
      </c>
      <c r="AY1204" s="2">
        <v>525</v>
      </c>
      <c r="AZ1204" s="2">
        <v>525</v>
      </c>
      <c r="BA1204" s="2">
        <v>525</v>
      </c>
      <c r="BB1204" s="2">
        <v>525</v>
      </c>
      <c r="BC1204" s="2">
        <v>525</v>
      </c>
      <c r="BD1204" s="2">
        <v>525</v>
      </c>
      <c r="BE1204" s="2">
        <v>525</v>
      </c>
      <c r="BF1204" s="2">
        <v>550</v>
      </c>
      <c r="BG1204" s="2">
        <v>550</v>
      </c>
      <c r="BH1204" s="2">
        <v>550</v>
      </c>
      <c r="BI1204" s="2">
        <v>550</v>
      </c>
      <c r="BJ1204" s="2">
        <v>550</v>
      </c>
      <c r="BK1204" s="2">
        <v>550</v>
      </c>
      <c r="BL1204" s="2">
        <v>550</v>
      </c>
      <c r="BM1204" s="2">
        <v>550</v>
      </c>
      <c r="BN1204" s="2">
        <v>550</v>
      </c>
      <c r="BO1204" s="2">
        <v>550</v>
      </c>
      <c r="BP1204" s="2">
        <v>550</v>
      </c>
      <c r="BQ1204" s="2">
        <v>550</v>
      </c>
      <c r="BR1204" s="2">
        <v>575</v>
      </c>
      <c r="BS1204" s="2">
        <v>575</v>
      </c>
      <c r="BT1204" s="2">
        <v>575</v>
      </c>
      <c r="BU1204" s="2">
        <v>575</v>
      </c>
      <c r="BV1204" s="2">
        <v>595</v>
      </c>
      <c r="BW1204" s="2">
        <v>595</v>
      </c>
      <c r="BX1204" s="2">
        <v>595</v>
      </c>
      <c r="BY1204" s="2">
        <v>600</v>
      </c>
      <c r="BZ1204" s="2">
        <v>600</v>
      </c>
      <c r="CA1204" s="2">
        <v>625</v>
      </c>
      <c r="CB1204" s="2">
        <v>625</v>
      </c>
      <c r="CC1204" s="2">
        <v>650</v>
      </c>
      <c r="CD1204" s="2">
        <v>650</v>
      </c>
      <c r="CE1204" s="2">
        <v>695</v>
      </c>
      <c r="CF1204" s="2">
        <v>795</v>
      </c>
      <c r="CG1204" s="2">
        <v>850</v>
      </c>
    </row>
    <row r="1205" spans="14:85" x14ac:dyDescent="0.2">
      <c r="N1205" s="2">
        <v>550</v>
      </c>
      <c r="O1205" s="2">
        <v>550</v>
      </c>
      <c r="P1205" s="2">
        <v>560</v>
      </c>
      <c r="Q1205" s="2">
        <v>575</v>
      </c>
      <c r="R1205" s="2">
        <v>575</v>
      </c>
      <c r="S1205" s="2">
        <v>575</v>
      </c>
      <c r="T1205" s="2">
        <v>575</v>
      </c>
      <c r="U1205" s="2">
        <v>575</v>
      </c>
      <c r="V1205" s="2">
        <v>575</v>
      </c>
      <c r="W1205" s="2">
        <v>575</v>
      </c>
      <c r="X1205" s="2">
        <v>595</v>
      </c>
      <c r="Y1205" s="2">
        <v>595</v>
      </c>
      <c r="Z1205" s="2">
        <v>595</v>
      </c>
      <c r="AA1205" s="2">
        <v>595</v>
      </c>
      <c r="AB1205" s="2">
        <v>595</v>
      </c>
      <c r="AC1205" s="2">
        <v>595</v>
      </c>
      <c r="AD1205" s="2">
        <v>595</v>
      </c>
      <c r="AE1205" s="2">
        <v>595</v>
      </c>
      <c r="AF1205" s="2">
        <v>600</v>
      </c>
      <c r="AG1205" s="2">
        <v>600</v>
      </c>
      <c r="AH1205" s="2">
        <v>600</v>
      </c>
      <c r="AI1205" s="2">
        <v>600</v>
      </c>
      <c r="AJ1205" s="2">
        <v>600</v>
      </c>
      <c r="AK1205" s="2">
        <v>600</v>
      </c>
      <c r="AL1205" s="2">
        <v>600</v>
      </c>
      <c r="AM1205" s="2">
        <v>600</v>
      </c>
      <c r="AN1205" s="2">
        <v>600</v>
      </c>
      <c r="AO1205" s="2">
        <v>610</v>
      </c>
      <c r="AP1205" s="2">
        <v>620</v>
      </c>
      <c r="AQ1205" s="2">
        <v>625</v>
      </c>
      <c r="AR1205" s="2">
        <v>625</v>
      </c>
      <c r="AS1205" s="2">
        <v>625</v>
      </c>
      <c r="AT1205" s="2">
        <v>625</v>
      </c>
      <c r="AU1205" s="2">
        <v>625</v>
      </c>
      <c r="AV1205" s="2">
        <v>650</v>
      </c>
      <c r="AW1205" s="2">
        <v>650</v>
      </c>
      <c r="AX1205" s="2">
        <v>650</v>
      </c>
      <c r="AY1205" s="2">
        <v>650</v>
      </c>
      <c r="AZ1205" s="2">
        <v>650</v>
      </c>
      <c r="BA1205" s="2">
        <v>650</v>
      </c>
      <c r="BB1205" s="2">
        <v>650</v>
      </c>
      <c r="BC1205" s="2">
        <v>650</v>
      </c>
      <c r="BD1205" s="2">
        <v>650</v>
      </c>
      <c r="BE1205" s="2">
        <v>675</v>
      </c>
      <c r="BF1205" s="2">
        <v>675</v>
      </c>
      <c r="BG1205" s="2">
        <v>675</v>
      </c>
      <c r="BH1205" s="2">
        <v>675</v>
      </c>
      <c r="BI1205" s="2">
        <v>695</v>
      </c>
      <c r="BJ1205" s="2">
        <v>695</v>
      </c>
      <c r="BK1205" s="2">
        <v>695</v>
      </c>
      <c r="BL1205" s="2">
        <v>700</v>
      </c>
      <c r="BM1205" s="2">
        <v>725</v>
      </c>
      <c r="BN1205" s="2">
        <v>725</v>
      </c>
      <c r="BO1205" s="2">
        <v>725</v>
      </c>
      <c r="BP1205" s="2">
        <v>750</v>
      </c>
      <c r="BQ1205" s="2">
        <v>750</v>
      </c>
      <c r="BR1205" s="2">
        <v>750</v>
      </c>
      <c r="BS1205" s="2">
        <v>750</v>
      </c>
      <c r="BT1205" s="2">
        <v>750</v>
      </c>
      <c r="BU1205" s="2">
        <v>750</v>
      </c>
      <c r="BV1205" s="2">
        <v>775</v>
      </c>
      <c r="BW1205" s="2">
        <v>795</v>
      </c>
      <c r="BX1205" s="2">
        <v>795</v>
      </c>
      <c r="BY1205" s="2">
        <v>795</v>
      </c>
      <c r="BZ1205" s="2">
        <v>795</v>
      </c>
      <c r="CA1205" s="2">
        <v>795</v>
      </c>
      <c r="CB1205" s="2">
        <v>850</v>
      </c>
      <c r="CC1205" s="2">
        <v>850</v>
      </c>
      <c r="CD1205" s="2">
        <v>895</v>
      </c>
      <c r="CE1205" s="2">
        <v>900</v>
      </c>
      <c r="CF1205" s="2">
        <v>995</v>
      </c>
      <c r="CG1205" s="2">
        <v>1300</v>
      </c>
    </row>
    <row r="1206" spans="14:85" x14ac:dyDescent="0.2">
      <c r="N1206" s="2">
        <v>850</v>
      </c>
      <c r="O1206" s="2">
        <v>850</v>
      </c>
      <c r="P1206" s="2">
        <v>862.5</v>
      </c>
      <c r="Q1206" s="2">
        <v>875</v>
      </c>
      <c r="R1206" s="2">
        <v>895</v>
      </c>
      <c r="S1206" s="2">
        <v>895</v>
      </c>
      <c r="T1206" s="2">
        <v>895</v>
      </c>
      <c r="U1206" s="2">
        <v>895</v>
      </c>
      <c r="V1206" s="2">
        <v>895</v>
      </c>
      <c r="W1206" s="2">
        <v>895</v>
      </c>
      <c r="X1206" s="2">
        <v>895</v>
      </c>
      <c r="Y1206" s="2">
        <v>895</v>
      </c>
      <c r="Z1206" s="2">
        <v>897.5</v>
      </c>
      <c r="AA1206" s="2">
        <v>900</v>
      </c>
      <c r="AB1206" s="2">
        <v>925</v>
      </c>
      <c r="AC1206" s="2">
        <v>925</v>
      </c>
      <c r="AD1206" s="2">
        <v>950</v>
      </c>
      <c r="AE1206" s="2">
        <v>950</v>
      </c>
      <c r="AF1206" s="2">
        <v>950</v>
      </c>
      <c r="AG1206" s="2">
        <v>950</v>
      </c>
      <c r="AH1206" s="2">
        <v>950</v>
      </c>
      <c r="AI1206" s="2">
        <v>950</v>
      </c>
      <c r="AJ1206" s="2">
        <v>970</v>
      </c>
      <c r="AK1206" s="2">
        <v>990</v>
      </c>
      <c r="AL1206" s="2">
        <v>995</v>
      </c>
      <c r="AM1206" s="2">
        <v>995</v>
      </c>
      <c r="AN1206" s="2">
        <v>995</v>
      </c>
      <c r="AO1206" s="2">
        <v>995</v>
      </c>
      <c r="AP1206" s="2">
        <v>995</v>
      </c>
      <c r="AQ1206" s="2">
        <v>995</v>
      </c>
      <c r="AR1206" s="2">
        <v>995</v>
      </c>
      <c r="AS1206" s="2">
        <v>995</v>
      </c>
      <c r="AT1206" s="2">
        <v>1022.5</v>
      </c>
      <c r="AU1206" s="2">
        <v>1050</v>
      </c>
      <c r="AV1206" s="2">
        <v>1050</v>
      </c>
      <c r="AW1206" s="2">
        <v>1050</v>
      </c>
      <c r="AX1206" s="2">
        <v>1050</v>
      </c>
      <c r="AY1206" s="2">
        <v>1075</v>
      </c>
      <c r="AZ1206" s="2">
        <v>1100</v>
      </c>
      <c r="BA1206" s="2">
        <v>1100</v>
      </c>
      <c r="BB1206" s="2">
        <v>1100</v>
      </c>
      <c r="BC1206" s="2">
        <v>1100</v>
      </c>
      <c r="BD1206" s="2">
        <v>1100</v>
      </c>
      <c r="BE1206" s="2">
        <v>1100</v>
      </c>
      <c r="BF1206" s="2">
        <v>1200</v>
      </c>
      <c r="BG1206" s="2">
        <v>1200</v>
      </c>
      <c r="BH1206" s="2">
        <v>1200</v>
      </c>
      <c r="BI1206" s="2">
        <v>1200</v>
      </c>
      <c r="BJ1206" s="2">
        <v>1200</v>
      </c>
      <c r="BK1206" s="2">
        <v>1200</v>
      </c>
      <c r="BL1206" s="2">
        <v>1200</v>
      </c>
      <c r="BM1206" s="2">
        <v>1200</v>
      </c>
      <c r="BN1206" s="2">
        <v>1225</v>
      </c>
      <c r="BO1206" s="2">
        <v>1250</v>
      </c>
      <c r="BP1206" s="2">
        <v>1300</v>
      </c>
      <c r="BQ1206" s="2">
        <v>1300</v>
      </c>
      <c r="BR1206" s="2">
        <v>1300</v>
      </c>
      <c r="BS1206" s="2">
        <v>1325</v>
      </c>
      <c r="BT1206" s="2">
        <v>1350</v>
      </c>
      <c r="BU1206" s="2">
        <v>1395</v>
      </c>
      <c r="BV1206" s="2">
        <v>1395</v>
      </c>
      <c r="BW1206" s="2">
        <v>1450</v>
      </c>
      <c r="BX1206" s="2">
        <v>1475</v>
      </c>
      <c r="BY1206" s="2">
        <v>1500</v>
      </c>
      <c r="BZ1206" s="2">
        <v>1500</v>
      </c>
      <c r="CA1206" s="2">
        <v>1500</v>
      </c>
      <c r="CB1206" s="2">
        <v>1595</v>
      </c>
      <c r="CC1206" s="2">
        <v>1697.5</v>
      </c>
      <c r="CD1206" s="2">
        <v>1800</v>
      </c>
      <c r="CE1206" s="2">
        <v>1995</v>
      </c>
      <c r="CF1206" s="2">
        <v>1995</v>
      </c>
      <c r="CG1206" s="2">
        <v>2500</v>
      </c>
    </row>
    <row r="1207" spans="14:85" x14ac:dyDescent="0.2">
      <c r="N1207" s="2">
        <v>800</v>
      </c>
      <c r="O1207" s="2">
        <v>800</v>
      </c>
      <c r="P1207" s="2">
        <v>800</v>
      </c>
      <c r="Q1207" s="2">
        <v>800</v>
      </c>
      <c r="R1207" s="2">
        <v>800</v>
      </c>
      <c r="S1207" s="2">
        <v>800</v>
      </c>
      <c r="T1207" s="2">
        <v>1195</v>
      </c>
      <c r="U1207" s="2">
        <v>1195</v>
      </c>
      <c r="V1207" s="2">
        <v>1195</v>
      </c>
      <c r="W1207" s="2">
        <v>1195</v>
      </c>
      <c r="X1207" s="2">
        <v>1195</v>
      </c>
      <c r="Y1207" s="2">
        <v>1195</v>
      </c>
      <c r="Z1207" s="2">
        <v>1247.5</v>
      </c>
      <c r="AA1207" s="2">
        <v>1300</v>
      </c>
      <c r="AB1207" s="2">
        <v>1300</v>
      </c>
      <c r="AC1207" s="2">
        <v>1300</v>
      </c>
      <c r="AD1207" s="2">
        <v>1300</v>
      </c>
      <c r="AE1207" s="2">
        <v>1300</v>
      </c>
      <c r="AF1207" s="2">
        <v>1300</v>
      </c>
      <c r="AG1207" s="2">
        <v>1395</v>
      </c>
      <c r="AH1207" s="2">
        <v>1395</v>
      </c>
      <c r="AI1207" s="2">
        <v>1395</v>
      </c>
      <c r="AJ1207" s="2">
        <v>1395</v>
      </c>
      <c r="AK1207" s="2">
        <v>1395</v>
      </c>
      <c r="AL1207" s="2">
        <v>1395</v>
      </c>
      <c r="AM1207" s="2">
        <v>1395</v>
      </c>
      <c r="AN1207" s="2">
        <v>1500</v>
      </c>
      <c r="AO1207" s="2">
        <v>1500</v>
      </c>
      <c r="AP1207" s="2">
        <v>1500</v>
      </c>
      <c r="AQ1207" s="2">
        <v>1500</v>
      </c>
      <c r="AR1207" s="2">
        <v>1500</v>
      </c>
      <c r="AS1207" s="2">
        <v>1500</v>
      </c>
      <c r="AT1207" s="2">
        <v>1625</v>
      </c>
      <c r="AU1207" s="2">
        <v>1750</v>
      </c>
      <c r="AV1207" s="2">
        <v>1750</v>
      </c>
      <c r="AW1207" s="2">
        <v>1750</v>
      </c>
      <c r="AX1207" s="2">
        <v>1750</v>
      </c>
      <c r="AY1207" s="2">
        <v>1750</v>
      </c>
      <c r="AZ1207" s="2">
        <v>1750</v>
      </c>
      <c r="BA1207" s="2">
        <v>1950</v>
      </c>
      <c r="BB1207" s="2">
        <v>1950</v>
      </c>
      <c r="BC1207" s="2">
        <v>1950</v>
      </c>
      <c r="BD1207" s="2">
        <v>1950</v>
      </c>
      <c r="BE1207" s="2">
        <v>1950</v>
      </c>
      <c r="BF1207" s="2">
        <v>1950</v>
      </c>
      <c r="BG1207" s="2">
        <v>1950</v>
      </c>
      <c r="BH1207" s="2">
        <v>2000</v>
      </c>
      <c r="BI1207" s="2">
        <v>2000</v>
      </c>
      <c r="BJ1207" s="2">
        <v>2000</v>
      </c>
      <c r="BK1207" s="2">
        <v>2000</v>
      </c>
      <c r="BL1207" s="2">
        <v>2000</v>
      </c>
      <c r="BM1207" s="2">
        <v>2000</v>
      </c>
      <c r="BN1207" s="2">
        <v>2250</v>
      </c>
      <c r="BO1207" s="2">
        <v>2500</v>
      </c>
      <c r="BP1207" s="2">
        <v>2500</v>
      </c>
      <c r="BQ1207" s="2">
        <v>2500</v>
      </c>
      <c r="BR1207" s="2">
        <v>2500</v>
      </c>
      <c r="BS1207" s="2">
        <v>2500</v>
      </c>
      <c r="BT1207" s="2">
        <v>2500</v>
      </c>
      <c r="BU1207" s="2">
        <v>2500</v>
      </c>
      <c r="BV1207" s="2">
        <v>2500</v>
      </c>
      <c r="BW1207" s="2">
        <v>2500</v>
      </c>
      <c r="BX1207" s="2">
        <v>2500</v>
      </c>
      <c r="BY1207" s="2">
        <v>2500</v>
      </c>
      <c r="BZ1207" s="2">
        <v>2500</v>
      </c>
      <c r="CA1207" s="2">
        <v>2500</v>
      </c>
      <c r="CB1207" s="2">
        <v>2800</v>
      </c>
      <c r="CC1207" s="2">
        <v>2800</v>
      </c>
      <c r="CD1207" s="2">
        <v>2800</v>
      </c>
      <c r="CE1207" s="2">
        <v>2800</v>
      </c>
      <c r="CF1207" s="2">
        <v>2800</v>
      </c>
      <c r="CG1207" s="2">
        <v>2800</v>
      </c>
    </row>
    <row r="1208" spans="14:85" x14ac:dyDescent="0.2">
      <c r="N1208" s="2">
        <v>200</v>
      </c>
      <c r="O1208" s="2">
        <v>265</v>
      </c>
      <c r="P1208" s="2">
        <v>265</v>
      </c>
      <c r="Q1208" s="2">
        <v>265</v>
      </c>
      <c r="R1208" s="2">
        <v>265</v>
      </c>
      <c r="S1208" s="2">
        <v>265</v>
      </c>
      <c r="T1208" s="2">
        <v>265</v>
      </c>
      <c r="U1208" s="2">
        <v>265</v>
      </c>
      <c r="V1208" s="2">
        <v>265</v>
      </c>
      <c r="W1208" s="2">
        <v>265</v>
      </c>
      <c r="X1208" s="2">
        <v>265</v>
      </c>
      <c r="Y1208" s="2">
        <v>265</v>
      </c>
      <c r="Z1208" s="2">
        <v>265</v>
      </c>
      <c r="AA1208" s="2">
        <v>265</v>
      </c>
      <c r="AB1208" s="2">
        <v>265</v>
      </c>
      <c r="AC1208" s="2">
        <v>275</v>
      </c>
      <c r="AD1208" s="2">
        <v>275</v>
      </c>
      <c r="AE1208" s="2">
        <v>275</v>
      </c>
      <c r="AF1208" s="2">
        <v>275</v>
      </c>
      <c r="AG1208" s="2">
        <v>275</v>
      </c>
      <c r="AH1208" s="2">
        <v>275</v>
      </c>
      <c r="AI1208" s="2">
        <v>275</v>
      </c>
      <c r="AJ1208" s="2">
        <v>275</v>
      </c>
      <c r="AK1208" s="2">
        <v>275</v>
      </c>
      <c r="AL1208" s="2">
        <v>275</v>
      </c>
      <c r="AM1208" s="2">
        <v>275</v>
      </c>
      <c r="AN1208" s="2">
        <v>275</v>
      </c>
      <c r="AO1208" s="2">
        <v>275</v>
      </c>
      <c r="AP1208" s="2">
        <v>275</v>
      </c>
      <c r="AQ1208" s="2">
        <v>275</v>
      </c>
      <c r="AR1208" s="2">
        <v>280</v>
      </c>
      <c r="AS1208" s="2">
        <v>280</v>
      </c>
      <c r="AT1208" s="2">
        <v>280</v>
      </c>
      <c r="AU1208" s="2">
        <v>280</v>
      </c>
      <c r="AV1208" s="2">
        <v>280</v>
      </c>
      <c r="AW1208" s="2">
        <v>280</v>
      </c>
      <c r="AX1208" s="2">
        <v>280</v>
      </c>
      <c r="AY1208" s="2">
        <v>280</v>
      </c>
      <c r="AZ1208" s="2">
        <v>280</v>
      </c>
      <c r="BA1208" s="2">
        <v>280</v>
      </c>
      <c r="BB1208" s="2">
        <v>280</v>
      </c>
      <c r="BC1208" s="2">
        <v>280</v>
      </c>
      <c r="BD1208" s="2">
        <v>280</v>
      </c>
      <c r="BE1208" s="2">
        <v>280</v>
      </c>
      <c r="BF1208" s="2">
        <v>285</v>
      </c>
      <c r="BG1208" s="2">
        <v>285</v>
      </c>
      <c r="BH1208" s="2">
        <v>285</v>
      </c>
      <c r="BI1208" s="2">
        <v>285</v>
      </c>
      <c r="BJ1208" s="2">
        <v>285</v>
      </c>
      <c r="BK1208" s="2">
        <v>285</v>
      </c>
      <c r="BL1208" s="2">
        <v>285</v>
      </c>
      <c r="BM1208" s="2">
        <v>285</v>
      </c>
      <c r="BN1208" s="2">
        <v>285</v>
      </c>
      <c r="BO1208" s="2">
        <v>285</v>
      </c>
      <c r="BP1208" s="2">
        <v>285</v>
      </c>
      <c r="BQ1208" s="2">
        <v>285</v>
      </c>
      <c r="BR1208" s="2">
        <v>285</v>
      </c>
      <c r="BS1208" s="2">
        <v>285</v>
      </c>
      <c r="BT1208" s="2">
        <v>322</v>
      </c>
      <c r="BU1208" s="2">
        <v>322</v>
      </c>
      <c r="BV1208" s="2">
        <v>322</v>
      </c>
      <c r="BW1208" s="2">
        <v>322</v>
      </c>
      <c r="BX1208" s="2">
        <v>322</v>
      </c>
      <c r="BY1208" s="2">
        <v>322</v>
      </c>
      <c r="BZ1208" s="2">
        <v>322</v>
      </c>
      <c r="CA1208" s="2">
        <v>322</v>
      </c>
      <c r="CB1208" s="2">
        <v>322</v>
      </c>
      <c r="CC1208" s="2">
        <v>322</v>
      </c>
      <c r="CD1208" s="2">
        <v>322</v>
      </c>
      <c r="CE1208" s="2">
        <v>322</v>
      </c>
      <c r="CF1208" s="2">
        <v>322</v>
      </c>
      <c r="CG1208" s="2">
        <v>322</v>
      </c>
    </row>
    <row r="1209" spans="14:85" x14ac:dyDescent="0.2">
      <c r="N1209" s="2">
        <v>275</v>
      </c>
      <c r="O1209" s="2">
        <v>280</v>
      </c>
      <c r="P1209" s="2">
        <v>280</v>
      </c>
      <c r="Q1209" s="2">
        <v>285</v>
      </c>
      <c r="R1209" s="2">
        <v>285</v>
      </c>
      <c r="S1209" s="2">
        <v>285</v>
      </c>
      <c r="T1209" s="2">
        <v>285</v>
      </c>
      <c r="U1209" s="2">
        <v>285</v>
      </c>
      <c r="V1209" s="2">
        <v>285</v>
      </c>
      <c r="W1209" s="2">
        <v>295</v>
      </c>
      <c r="X1209" s="2">
        <v>300</v>
      </c>
      <c r="Y1209" s="2">
        <v>300</v>
      </c>
      <c r="Z1209" s="2">
        <v>300</v>
      </c>
      <c r="AA1209" s="2">
        <v>300</v>
      </c>
      <c r="AB1209" s="2">
        <v>300</v>
      </c>
      <c r="AC1209" s="2">
        <v>300</v>
      </c>
      <c r="AD1209" s="2">
        <v>300</v>
      </c>
      <c r="AE1209" s="2">
        <v>300</v>
      </c>
      <c r="AF1209" s="2">
        <v>300</v>
      </c>
      <c r="AG1209" s="2">
        <v>300</v>
      </c>
      <c r="AH1209" s="2">
        <v>300</v>
      </c>
      <c r="AI1209" s="2">
        <v>300</v>
      </c>
      <c r="AJ1209" s="2">
        <v>305</v>
      </c>
      <c r="AK1209" s="2">
        <v>315</v>
      </c>
      <c r="AL1209" s="2">
        <v>315</v>
      </c>
      <c r="AM1209" s="2">
        <v>320</v>
      </c>
      <c r="AN1209" s="2">
        <v>325</v>
      </c>
      <c r="AO1209" s="2">
        <v>325</v>
      </c>
      <c r="AP1209" s="2">
        <v>325.89</v>
      </c>
      <c r="AQ1209" s="2">
        <v>325.89</v>
      </c>
      <c r="AR1209" s="2">
        <v>325.89</v>
      </c>
      <c r="AS1209" s="2">
        <v>325.89</v>
      </c>
      <c r="AT1209" s="2">
        <v>334.52</v>
      </c>
      <c r="AU1209" s="2">
        <v>334.52</v>
      </c>
      <c r="AV1209" s="2">
        <v>334.52</v>
      </c>
      <c r="AW1209" s="2">
        <v>334.52</v>
      </c>
      <c r="AX1209" s="2">
        <v>345</v>
      </c>
      <c r="AY1209" s="2">
        <v>345</v>
      </c>
      <c r="AZ1209" s="2">
        <v>347.61</v>
      </c>
      <c r="BA1209" s="2">
        <v>350</v>
      </c>
      <c r="BB1209" s="2">
        <v>350</v>
      </c>
      <c r="BC1209" s="2">
        <v>350</v>
      </c>
      <c r="BD1209" s="2">
        <v>359.52</v>
      </c>
      <c r="BE1209" s="2">
        <v>359.52</v>
      </c>
      <c r="BF1209" s="2">
        <v>359.52</v>
      </c>
      <c r="BG1209" s="2">
        <v>359.52</v>
      </c>
      <c r="BH1209" s="2">
        <v>359.52</v>
      </c>
      <c r="BI1209" s="2">
        <v>359.52</v>
      </c>
      <c r="BJ1209" s="2">
        <v>359.52</v>
      </c>
      <c r="BK1209" s="2">
        <v>375</v>
      </c>
      <c r="BL1209" s="2">
        <v>375</v>
      </c>
      <c r="BM1209" s="2">
        <v>375</v>
      </c>
      <c r="BN1209" s="2">
        <v>375</v>
      </c>
      <c r="BO1209" s="2">
        <v>375</v>
      </c>
      <c r="BP1209" s="2">
        <v>375</v>
      </c>
      <c r="BQ1209" s="2">
        <v>375</v>
      </c>
      <c r="BR1209" s="2">
        <v>375</v>
      </c>
      <c r="BS1209" s="2">
        <v>375</v>
      </c>
      <c r="BT1209" s="2">
        <v>375</v>
      </c>
      <c r="BU1209" s="2">
        <v>383</v>
      </c>
      <c r="BV1209" s="2">
        <v>383</v>
      </c>
      <c r="BW1209" s="2">
        <v>400</v>
      </c>
      <c r="BX1209" s="2">
        <v>400</v>
      </c>
      <c r="BY1209" s="2">
        <v>400</v>
      </c>
      <c r="BZ1209" s="2">
        <v>400</v>
      </c>
      <c r="CA1209" s="2">
        <v>400</v>
      </c>
      <c r="CB1209" s="2">
        <v>400</v>
      </c>
      <c r="CC1209" s="2">
        <v>425</v>
      </c>
      <c r="CD1209" s="2">
        <v>425</v>
      </c>
      <c r="CE1209" s="2">
        <v>425</v>
      </c>
      <c r="CF1209" s="2">
        <v>495</v>
      </c>
      <c r="CG1209" s="2">
        <v>543.15</v>
      </c>
    </row>
    <row r="1210" spans="14:85" x14ac:dyDescent="0.2">
      <c r="N1210" s="2">
        <v>370</v>
      </c>
      <c r="O1210" s="2">
        <v>375</v>
      </c>
      <c r="P1210" s="2">
        <v>375</v>
      </c>
      <c r="Q1210" s="2">
        <v>375</v>
      </c>
      <c r="R1210" s="2">
        <v>375</v>
      </c>
      <c r="S1210" s="2">
        <v>375</v>
      </c>
      <c r="T1210" s="2">
        <v>375</v>
      </c>
      <c r="U1210" s="2">
        <v>375</v>
      </c>
      <c r="V1210" s="2">
        <v>375</v>
      </c>
      <c r="W1210" s="2">
        <v>375</v>
      </c>
      <c r="X1210" s="2">
        <v>375</v>
      </c>
      <c r="Y1210" s="2">
        <v>375</v>
      </c>
      <c r="Z1210" s="2">
        <v>375</v>
      </c>
      <c r="AA1210" s="2">
        <v>375</v>
      </c>
      <c r="AB1210" s="2">
        <v>375</v>
      </c>
      <c r="AC1210" s="2">
        <v>375</v>
      </c>
      <c r="AD1210" s="2">
        <v>375</v>
      </c>
      <c r="AE1210" s="2">
        <v>375</v>
      </c>
      <c r="AF1210" s="2">
        <v>380</v>
      </c>
      <c r="AG1210" s="2">
        <v>380</v>
      </c>
      <c r="AH1210" s="2">
        <v>385</v>
      </c>
      <c r="AI1210" s="2">
        <v>395</v>
      </c>
      <c r="AJ1210" s="2">
        <v>395</v>
      </c>
      <c r="AK1210" s="2">
        <v>395</v>
      </c>
      <c r="AL1210" s="2">
        <v>395</v>
      </c>
      <c r="AM1210" s="2">
        <v>395</v>
      </c>
      <c r="AN1210" s="2">
        <v>395</v>
      </c>
      <c r="AO1210" s="2">
        <v>395</v>
      </c>
      <c r="AP1210" s="2">
        <v>395</v>
      </c>
      <c r="AQ1210" s="2">
        <v>395</v>
      </c>
      <c r="AR1210" s="2">
        <v>395</v>
      </c>
      <c r="AS1210" s="2">
        <v>395</v>
      </c>
      <c r="AT1210" s="2">
        <v>395</v>
      </c>
      <c r="AU1210" s="2">
        <v>395</v>
      </c>
      <c r="AV1210" s="2">
        <v>395</v>
      </c>
      <c r="AW1210" s="2">
        <v>400</v>
      </c>
      <c r="AX1210" s="2">
        <v>400</v>
      </c>
      <c r="AY1210" s="2">
        <v>400</v>
      </c>
      <c r="AZ1210" s="2">
        <v>400</v>
      </c>
      <c r="BA1210" s="2">
        <v>400</v>
      </c>
      <c r="BB1210" s="2">
        <v>400</v>
      </c>
      <c r="BC1210" s="2">
        <v>400</v>
      </c>
      <c r="BD1210" s="2">
        <v>400</v>
      </c>
      <c r="BE1210" s="2">
        <v>400</v>
      </c>
      <c r="BF1210" s="2">
        <v>400</v>
      </c>
      <c r="BG1210" s="2">
        <v>400</v>
      </c>
      <c r="BH1210" s="2">
        <v>410</v>
      </c>
      <c r="BI1210" s="2">
        <v>417.5</v>
      </c>
      <c r="BJ1210" s="2">
        <v>425</v>
      </c>
      <c r="BK1210" s="2">
        <v>425</v>
      </c>
      <c r="BL1210" s="2">
        <v>425</v>
      </c>
      <c r="BM1210" s="2">
        <v>425</v>
      </c>
      <c r="BN1210" s="2">
        <v>425</v>
      </c>
      <c r="BO1210" s="2">
        <v>425</v>
      </c>
      <c r="BP1210" s="2">
        <v>425</v>
      </c>
      <c r="BQ1210" s="2">
        <v>425</v>
      </c>
      <c r="BR1210" s="2">
        <v>425</v>
      </c>
      <c r="BS1210" s="2">
        <v>425</v>
      </c>
      <c r="BT1210" s="2">
        <v>425</v>
      </c>
      <c r="BU1210" s="2">
        <v>425</v>
      </c>
      <c r="BV1210" s="2">
        <v>435</v>
      </c>
      <c r="BW1210" s="2">
        <v>450</v>
      </c>
      <c r="BX1210" s="2">
        <v>450</v>
      </c>
      <c r="BY1210" s="2">
        <v>450</v>
      </c>
      <c r="BZ1210" s="2">
        <v>450</v>
      </c>
      <c r="CA1210" s="2">
        <v>450</v>
      </c>
      <c r="CB1210" s="2">
        <v>450</v>
      </c>
      <c r="CC1210" s="2">
        <v>460</v>
      </c>
      <c r="CD1210" s="2">
        <v>475</v>
      </c>
      <c r="CE1210" s="2">
        <v>475</v>
      </c>
      <c r="CF1210" s="2">
        <v>475</v>
      </c>
      <c r="CG1210" s="2">
        <v>500</v>
      </c>
    </row>
    <row r="1211" spans="14:85" x14ac:dyDescent="0.2">
      <c r="N1211" s="2">
        <v>430</v>
      </c>
      <c r="O1211" s="2">
        <v>440</v>
      </c>
      <c r="P1211" s="2">
        <v>450</v>
      </c>
      <c r="Q1211" s="2">
        <v>450</v>
      </c>
      <c r="R1211" s="2">
        <v>450</v>
      </c>
      <c r="S1211" s="2">
        <v>450</v>
      </c>
      <c r="T1211" s="2">
        <v>450</v>
      </c>
      <c r="U1211" s="2">
        <v>450</v>
      </c>
      <c r="V1211" s="2">
        <v>450</v>
      </c>
      <c r="W1211" s="2">
        <v>450</v>
      </c>
      <c r="X1211" s="2">
        <v>450</v>
      </c>
      <c r="Y1211" s="2">
        <v>450</v>
      </c>
      <c r="Z1211" s="2">
        <v>450</v>
      </c>
      <c r="AA1211" s="2">
        <v>450</v>
      </c>
      <c r="AB1211" s="2">
        <v>450</v>
      </c>
      <c r="AC1211" s="2">
        <v>450</v>
      </c>
      <c r="AD1211" s="2">
        <v>450</v>
      </c>
      <c r="AE1211" s="2">
        <v>450</v>
      </c>
      <c r="AF1211" s="2">
        <v>450</v>
      </c>
      <c r="AG1211" s="2">
        <v>450</v>
      </c>
      <c r="AH1211" s="2">
        <v>450</v>
      </c>
      <c r="AI1211" s="2">
        <v>450</v>
      </c>
      <c r="AJ1211" s="2">
        <v>460</v>
      </c>
      <c r="AK1211" s="2">
        <v>460</v>
      </c>
      <c r="AL1211" s="2">
        <v>475</v>
      </c>
      <c r="AM1211" s="2">
        <v>475</v>
      </c>
      <c r="AN1211" s="2">
        <v>475</v>
      </c>
      <c r="AO1211" s="2">
        <v>475</v>
      </c>
      <c r="AP1211" s="2">
        <v>475</v>
      </c>
      <c r="AQ1211" s="2">
        <v>475</v>
      </c>
      <c r="AR1211" s="2">
        <v>475</v>
      </c>
      <c r="AS1211" s="2">
        <v>475</v>
      </c>
      <c r="AT1211" s="2">
        <v>475</v>
      </c>
      <c r="AU1211" s="2">
        <v>490</v>
      </c>
      <c r="AV1211" s="2">
        <v>495</v>
      </c>
      <c r="AW1211" s="2">
        <v>495</v>
      </c>
      <c r="AX1211" s="2">
        <v>495</v>
      </c>
      <c r="AY1211" s="2">
        <v>495</v>
      </c>
      <c r="AZ1211" s="2">
        <v>495</v>
      </c>
      <c r="BA1211" s="2">
        <v>495</v>
      </c>
      <c r="BB1211" s="2">
        <v>495</v>
      </c>
      <c r="BC1211" s="2">
        <v>495</v>
      </c>
      <c r="BD1211" s="2">
        <v>500</v>
      </c>
      <c r="BE1211" s="2">
        <v>500</v>
      </c>
      <c r="BF1211" s="2">
        <v>500</v>
      </c>
      <c r="BG1211" s="2">
        <v>500</v>
      </c>
      <c r="BH1211" s="2">
        <v>500</v>
      </c>
      <c r="BI1211" s="2">
        <v>525</v>
      </c>
      <c r="BJ1211" s="2">
        <v>525</v>
      </c>
      <c r="BK1211" s="2">
        <v>550</v>
      </c>
      <c r="BL1211" s="2">
        <v>550</v>
      </c>
      <c r="BM1211" s="2">
        <v>550</v>
      </c>
      <c r="BN1211" s="2">
        <v>550</v>
      </c>
      <c r="BO1211" s="2">
        <v>550</v>
      </c>
      <c r="BP1211" s="2">
        <v>550</v>
      </c>
      <c r="BQ1211" s="2">
        <v>550</v>
      </c>
      <c r="BR1211" s="2">
        <v>550</v>
      </c>
      <c r="BS1211" s="2">
        <v>550</v>
      </c>
      <c r="BT1211" s="2">
        <v>550</v>
      </c>
      <c r="BU1211" s="2">
        <v>550</v>
      </c>
      <c r="BV1211" s="2">
        <v>575</v>
      </c>
      <c r="BW1211" s="2">
        <v>575</v>
      </c>
      <c r="BX1211" s="2">
        <v>575</v>
      </c>
      <c r="BY1211" s="2">
        <v>575</v>
      </c>
      <c r="BZ1211" s="2">
        <v>575</v>
      </c>
      <c r="CA1211" s="2">
        <v>595</v>
      </c>
      <c r="CB1211" s="2">
        <v>595</v>
      </c>
      <c r="CC1211" s="2">
        <v>595</v>
      </c>
      <c r="CD1211" s="2">
        <v>595</v>
      </c>
      <c r="CE1211" s="2">
        <v>595</v>
      </c>
      <c r="CF1211" s="2">
        <v>650</v>
      </c>
      <c r="CG1211" s="2">
        <v>750</v>
      </c>
    </row>
    <row r="1212" spans="14:85" x14ac:dyDescent="0.2">
      <c r="N1212" s="2">
        <v>495</v>
      </c>
      <c r="O1212" s="2">
        <v>500</v>
      </c>
      <c r="P1212" s="2">
        <v>500</v>
      </c>
      <c r="Q1212" s="2">
        <v>500</v>
      </c>
      <c r="R1212" s="2">
        <v>500</v>
      </c>
      <c r="S1212" s="2">
        <v>500</v>
      </c>
      <c r="T1212" s="2">
        <v>500</v>
      </c>
      <c r="U1212" s="2">
        <v>500</v>
      </c>
      <c r="V1212" s="2">
        <v>500</v>
      </c>
      <c r="W1212" s="2">
        <v>500</v>
      </c>
      <c r="X1212" s="2">
        <v>525</v>
      </c>
      <c r="Y1212" s="2">
        <v>525</v>
      </c>
      <c r="Z1212" s="2">
        <v>525</v>
      </c>
      <c r="AA1212" s="2">
        <v>525</v>
      </c>
      <c r="AB1212" s="2">
        <v>525</v>
      </c>
      <c r="AC1212" s="2">
        <v>550</v>
      </c>
      <c r="AD1212" s="2">
        <v>550</v>
      </c>
      <c r="AE1212" s="2">
        <v>550</v>
      </c>
      <c r="AF1212" s="2">
        <v>550</v>
      </c>
      <c r="AG1212" s="2">
        <v>550</v>
      </c>
      <c r="AH1212" s="2">
        <v>550</v>
      </c>
      <c r="AI1212" s="2">
        <v>550</v>
      </c>
      <c r="AJ1212" s="2">
        <v>550</v>
      </c>
      <c r="AK1212" s="2">
        <v>550</v>
      </c>
      <c r="AL1212" s="2">
        <v>550</v>
      </c>
      <c r="AM1212" s="2">
        <v>550</v>
      </c>
      <c r="AN1212" s="2">
        <v>550</v>
      </c>
      <c r="AO1212" s="2">
        <v>550</v>
      </c>
      <c r="AP1212" s="2">
        <v>550</v>
      </c>
      <c r="AQ1212" s="2">
        <v>550</v>
      </c>
      <c r="AR1212" s="2">
        <v>550</v>
      </c>
      <c r="AS1212" s="2">
        <v>575</v>
      </c>
      <c r="AT1212" s="2">
        <v>575</v>
      </c>
      <c r="AU1212" s="2">
        <v>575</v>
      </c>
      <c r="AV1212" s="2">
        <v>575</v>
      </c>
      <c r="AW1212" s="2">
        <v>575</v>
      </c>
      <c r="AX1212" s="2">
        <v>575</v>
      </c>
      <c r="AY1212" s="2">
        <v>575</v>
      </c>
      <c r="AZ1212" s="2">
        <v>595</v>
      </c>
      <c r="BA1212" s="2">
        <v>595</v>
      </c>
      <c r="BB1212" s="2">
        <v>595</v>
      </c>
      <c r="BC1212" s="2">
        <v>595</v>
      </c>
      <c r="BD1212" s="2">
        <v>595</v>
      </c>
      <c r="BE1212" s="2">
        <v>595</v>
      </c>
      <c r="BF1212" s="2">
        <v>600</v>
      </c>
      <c r="BG1212" s="2">
        <v>620</v>
      </c>
      <c r="BH1212" s="2">
        <v>625</v>
      </c>
      <c r="BI1212" s="2">
        <v>625</v>
      </c>
      <c r="BJ1212" s="2">
        <v>650</v>
      </c>
      <c r="BK1212" s="2">
        <v>650</v>
      </c>
      <c r="BL1212" s="2">
        <v>650</v>
      </c>
      <c r="BM1212" s="2">
        <v>650</v>
      </c>
      <c r="BN1212" s="2">
        <v>650</v>
      </c>
      <c r="BO1212" s="2">
        <v>650</v>
      </c>
      <c r="BP1212" s="2">
        <v>650</v>
      </c>
      <c r="BQ1212" s="2">
        <v>650</v>
      </c>
      <c r="BR1212" s="2">
        <v>695</v>
      </c>
      <c r="BS1212" s="2">
        <v>695</v>
      </c>
      <c r="BT1212" s="2">
        <v>695</v>
      </c>
      <c r="BU1212" s="2">
        <v>695</v>
      </c>
      <c r="BV1212" s="2">
        <v>700</v>
      </c>
      <c r="BW1212" s="2">
        <v>700</v>
      </c>
      <c r="BX1212" s="2">
        <v>745</v>
      </c>
      <c r="BY1212" s="2">
        <v>750</v>
      </c>
      <c r="BZ1212" s="2">
        <v>795</v>
      </c>
      <c r="CA1212" s="2">
        <v>795</v>
      </c>
      <c r="CB1212" s="2">
        <v>795</v>
      </c>
      <c r="CC1212" s="2">
        <v>795</v>
      </c>
      <c r="CD1212" s="2">
        <v>850</v>
      </c>
      <c r="CE1212" s="2">
        <v>850</v>
      </c>
      <c r="CF1212" s="2">
        <v>945</v>
      </c>
      <c r="CG1212" s="2">
        <v>995</v>
      </c>
    </row>
    <row r="1213" spans="14:85" x14ac:dyDescent="0.2">
      <c r="N1213" s="2">
        <v>795</v>
      </c>
      <c r="O1213" s="2">
        <v>795</v>
      </c>
      <c r="P1213" s="2">
        <v>795</v>
      </c>
      <c r="Q1213" s="2">
        <v>795</v>
      </c>
      <c r="R1213" s="2">
        <v>795</v>
      </c>
      <c r="S1213" s="2">
        <v>795</v>
      </c>
      <c r="T1213" s="2">
        <v>795</v>
      </c>
      <c r="U1213" s="2">
        <v>795</v>
      </c>
      <c r="V1213" s="2">
        <v>795</v>
      </c>
      <c r="W1213" s="2">
        <v>795</v>
      </c>
      <c r="X1213" s="2">
        <v>795</v>
      </c>
      <c r="Y1213" s="2">
        <v>800</v>
      </c>
      <c r="Z1213" s="2">
        <v>800</v>
      </c>
      <c r="AA1213" s="2">
        <v>800</v>
      </c>
      <c r="AB1213" s="2">
        <v>800</v>
      </c>
      <c r="AC1213" s="2">
        <v>800</v>
      </c>
      <c r="AD1213" s="2">
        <v>800</v>
      </c>
      <c r="AE1213" s="2">
        <v>800</v>
      </c>
      <c r="AF1213" s="2">
        <v>800</v>
      </c>
      <c r="AG1213" s="2">
        <v>800</v>
      </c>
      <c r="AH1213" s="2">
        <v>800</v>
      </c>
      <c r="AI1213" s="2">
        <v>800</v>
      </c>
      <c r="AJ1213" s="2">
        <v>800</v>
      </c>
      <c r="AK1213" s="2">
        <v>800</v>
      </c>
      <c r="AL1213" s="2">
        <v>800</v>
      </c>
      <c r="AM1213" s="2">
        <v>800</v>
      </c>
      <c r="AN1213" s="2">
        <v>850</v>
      </c>
      <c r="AO1213" s="2">
        <v>850</v>
      </c>
      <c r="AP1213" s="2">
        <v>850</v>
      </c>
      <c r="AQ1213" s="2">
        <v>850</v>
      </c>
      <c r="AR1213" s="2">
        <v>850</v>
      </c>
      <c r="AS1213" s="2">
        <v>850</v>
      </c>
      <c r="AT1213" s="2">
        <v>850</v>
      </c>
      <c r="AU1213" s="2">
        <v>850</v>
      </c>
      <c r="AV1213" s="2">
        <v>860</v>
      </c>
      <c r="AW1213" s="2">
        <v>860</v>
      </c>
      <c r="AX1213" s="2">
        <v>860</v>
      </c>
      <c r="AY1213" s="2">
        <v>860</v>
      </c>
      <c r="AZ1213" s="2">
        <v>860</v>
      </c>
      <c r="BA1213" s="2">
        <v>860</v>
      </c>
      <c r="BB1213" s="2">
        <v>860</v>
      </c>
      <c r="BC1213" s="2">
        <v>860</v>
      </c>
      <c r="BD1213" s="2">
        <v>875</v>
      </c>
      <c r="BE1213" s="2">
        <v>875</v>
      </c>
      <c r="BF1213" s="2">
        <v>875</v>
      </c>
      <c r="BG1213" s="2">
        <v>875</v>
      </c>
      <c r="BH1213" s="2">
        <v>875</v>
      </c>
      <c r="BI1213" s="2">
        <v>875</v>
      </c>
      <c r="BJ1213" s="2">
        <v>875</v>
      </c>
      <c r="BK1213" s="2">
        <v>895</v>
      </c>
      <c r="BL1213" s="2">
        <v>895</v>
      </c>
      <c r="BM1213" s="2">
        <v>895</v>
      </c>
      <c r="BN1213" s="2">
        <v>895</v>
      </c>
      <c r="BO1213" s="2">
        <v>895</v>
      </c>
      <c r="BP1213" s="2">
        <v>895</v>
      </c>
      <c r="BQ1213" s="2">
        <v>895</v>
      </c>
      <c r="BR1213" s="2">
        <v>895</v>
      </c>
      <c r="BS1213" s="2">
        <v>1100</v>
      </c>
      <c r="BT1213" s="2">
        <v>1100</v>
      </c>
      <c r="BU1213" s="2">
        <v>1100</v>
      </c>
      <c r="BV1213" s="2">
        <v>1100</v>
      </c>
      <c r="BW1213" s="2">
        <v>1100</v>
      </c>
      <c r="BX1213" s="2">
        <v>1100</v>
      </c>
      <c r="BY1213" s="2">
        <v>1100</v>
      </c>
      <c r="BZ1213" s="2">
        <v>1100</v>
      </c>
      <c r="CA1213" s="2">
        <v>1200</v>
      </c>
      <c r="CB1213" s="2">
        <v>1200</v>
      </c>
      <c r="CC1213" s="2">
        <v>1200</v>
      </c>
      <c r="CD1213" s="2">
        <v>1200</v>
      </c>
      <c r="CE1213" s="2">
        <v>1200</v>
      </c>
      <c r="CF1213" s="2">
        <v>1200</v>
      </c>
      <c r="CG1213" s="2">
        <v>1200</v>
      </c>
    </row>
    <row r="1214" spans="14:85" x14ac:dyDescent="0.2">
      <c r="N1214" s="2">
        <v>995</v>
      </c>
      <c r="O1214" s="2">
        <v>995</v>
      </c>
      <c r="P1214" s="2">
        <v>995</v>
      </c>
      <c r="Q1214" s="2">
        <v>995</v>
      </c>
      <c r="R1214" s="2">
        <v>995</v>
      </c>
      <c r="S1214" s="2">
        <v>995</v>
      </c>
      <c r="T1214" s="2">
        <v>995</v>
      </c>
      <c r="U1214" s="2">
        <v>995</v>
      </c>
      <c r="V1214" s="2">
        <v>995</v>
      </c>
      <c r="W1214" s="2">
        <v>995</v>
      </c>
      <c r="X1214" s="2">
        <v>995</v>
      </c>
      <c r="Y1214" s="2">
        <v>995</v>
      </c>
      <c r="Z1214" s="2">
        <v>995</v>
      </c>
      <c r="AA1214" s="2">
        <v>995</v>
      </c>
      <c r="AB1214" s="2">
        <v>995</v>
      </c>
      <c r="AC1214" s="2">
        <v>995</v>
      </c>
      <c r="AD1214" s="2">
        <v>995</v>
      </c>
      <c r="AE1214" s="2">
        <v>995</v>
      </c>
      <c r="AF1214" s="2">
        <v>995</v>
      </c>
      <c r="AG1214" s="2">
        <v>995</v>
      </c>
      <c r="AH1214" s="2">
        <v>995</v>
      </c>
      <c r="AI1214" s="2">
        <v>995</v>
      </c>
      <c r="AJ1214" s="2">
        <v>1097.5</v>
      </c>
      <c r="AK1214" s="2">
        <v>1200</v>
      </c>
      <c r="AL1214" s="2">
        <v>1200</v>
      </c>
      <c r="AM1214" s="2">
        <v>1200</v>
      </c>
      <c r="AN1214" s="2">
        <v>1200</v>
      </c>
      <c r="AO1214" s="2">
        <v>1200</v>
      </c>
      <c r="AP1214" s="2">
        <v>1200</v>
      </c>
      <c r="AQ1214" s="2">
        <v>1200</v>
      </c>
      <c r="AR1214" s="2">
        <v>1200</v>
      </c>
      <c r="AS1214" s="2">
        <v>1200</v>
      </c>
      <c r="AT1214" s="2">
        <v>1200</v>
      </c>
      <c r="AU1214" s="2">
        <v>1200</v>
      </c>
      <c r="AV1214" s="2">
        <v>1200</v>
      </c>
      <c r="AW1214" s="2">
        <v>1200</v>
      </c>
      <c r="AX1214" s="2">
        <v>1200</v>
      </c>
      <c r="AY1214" s="2">
        <v>1200</v>
      </c>
      <c r="AZ1214" s="2">
        <v>1200</v>
      </c>
      <c r="BA1214" s="2">
        <v>1200</v>
      </c>
      <c r="BB1214" s="2">
        <v>1200</v>
      </c>
      <c r="BC1214" s="2">
        <v>1200</v>
      </c>
      <c r="BD1214" s="2">
        <v>1200</v>
      </c>
      <c r="BE1214" s="2">
        <v>1200</v>
      </c>
      <c r="BF1214" s="2">
        <v>1200</v>
      </c>
      <c r="BG1214" s="2">
        <v>1200</v>
      </c>
      <c r="BH1214" s="2">
        <v>1200</v>
      </c>
      <c r="BI1214" s="2">
        <v>1200</v>
      </c>
      <c r="BJ1214" s="2">
        <v>1200</v>
      </c>
      <c r="BK1214" s="2">
        <v>1200</v>
      </c>
      <c r="BL1214" s="2">
        <v>1200</v>
      </c>
      <c r="BM1214" s="2">
        <v>1200</v>
      </c>
      <c r="BN1214" s="2">
        <v>1200</v>
      </c>
      <c r="BO1214" s="2">
        <v>1200</v>
      </c>
      <c r="BP1214" s="2">
        <v>1200</v>
      </c>
      <c r="BQ1214" s="2">
        <v>1200</v>
      </c>
      <c r="BR1214" s="2">
        <v>1200</v>
      </c>
      <c r="BS1214" s="2">
        <v>1200</v>
      </c>
      <c r="BT1214" s="2">
        <v>1200</v>
      </c>
      <c r="BU1214" s="2">
        <v>1200</v>
      </c>
      <c r="BV1214" s="2">
        <v>1200</v>
      </c>
      <c r="BW1214" s="2">
        <v>1200</v>
      </c>
      <c r="BX1214" s="2">
        <v>1200</v>
      </c>
      <c r="BY1214" s="2">
        <v>1200</v>
      </c>
      <c r="BZ1214" s="2">
        <v>1200</v>
      </c>
      <c r="CA1214" s="2">
        <v>1200</v>
      </c>
      <c r="CB1214" s="2">
        <v>1200</v>
      </c>
      <c r="CC1214" s="2">
        <v>1200</v>
      </c>
      <c r="CD1214" s="2">
        <v>1200</v>
      </c>
      <c r="CE1214" s="2">
        <v>1200</v>
      </c>
      <c r="CF1214" s="2">
        <v>1200</v>
      </c>
      <c r="CG1214" s="2">
        <v>1200</v>
      </c>
    </row>
    <row r="1215" spans="14:85" x14ac:dyDescent="0.2">
      <c r="N1215" s="2">
        <v>270</v>
      </c>
      <c r="O1215" s="2">
        <v>270</v>
      </c>
      <c r="P1215" s="2">
        <v>270</v>
      </c>
      <c r="Q1215" s="2">
        <v>270</v>
      </c>
      <c r="R1215" s="2">
        <v>270</v>
      </c>
      <c r="S1215" s="2">
        <v>270</v>
      </c>
      <c r="T1215" s="2">
        <v>295</v>
      </c>
      <c r="U1215" s="2">
        <v>295</v>
      </c>
      <c r="V1215" s="2">
        <v>295</v>
      </c>
      <c r="W1215" s="2">
        <v>295</v>
      </c>
      <c r="X1215" s="2">
        <v>295</v>
      </c>
      <c r="Y1215" s="2">
        <v>295</v>
      </c>
      <c r="Z1215" s="2">
        <v>295</v>
      </c>
      <c r="AA1215" s="2">
        <v>295</v>
      </c>
      <c r="AB1215" s="2">
        <v>295</v>
      </c>
      <c r="AC1215" s="2">
        <v>295</v>
      </c>
      <c r="AD1215" s="2">
        <v>295</v>
      </c>
      <c r="AE1215" s="2">
        <v>295</v>
      </c>
      <c r="AF1215" s="2">
        <v>295</v>
      </c>
      <c r="AG1215" s="2">
        <v>295</v>
      </c>
      <c r="AH1215" s="2">
        <v>295</v>
      </c>
      <c r="AI1215" s="2">
        <v>295</v>
      </c>
      <c r="AJ1215" s="2">
        <v>295</v>
      </c>
      <c r="AK1215" s="2">
        <v>295</v>
      </c>
      <c r="AL1215" s="2">
        <v>295</v>
      </c>
      <c r="AM1215" s="2">
        <v>295</v>
      </c>
      <c r="AN1215" s="2">
        <v>295</v>
      </c>
      <c r="AO1215" s="2">
        <v>295</v>
      </c>
      <c r="AP1215" s="2">
        <v>295</v>
      </c>
      <c r="AQ1215" s="2">
        <v>295</v>
      </c>
      <c r="AR1215" s="2">
        <v>295</v>
      </c>
      <c r="AS1215" s="2">
        <v>295</v>
      </c>
      <c r="AT1215" s="2">
        <v>295</v>
      </c>
      <c r="AU1215" s="2">
        <v>295</v>
      </c>
      <c r="AV1215" s="2">
        <v>295</v>
      </c>
      <c r="AW1215" s="2">
        <v>295</v>
      </c>
      <c r="AX1215" s="2">
        <v>295</v>
      </c>
      <c r="AY1215" s="2">
        <v>295</v>
      </c>
      <c r="AZ1215" s="2">
        <v>295</v>
      </c>
      <c r="BA1215" s="2">
        <v>300</v>
      </c>
      <c r="BB1215" s="2">
        <v>300</v>
      </c>
      <c r="BC1215" s="2">
        <v>300</v>
      </c>
      <c r="BD1215" s="2">
        <v>300</v>
      </c>
      <c r="BE1215" s="2">
        <v>300</v>
      </c>
      <c r="BF1215" s="2">
        <v>300</v>
      </c>
      <c r="BG1215" s="2">
        <v>300</v>
      </c>
      <c r="BH1215" s="2">
        <v>300</v>
      </c>
      <c r="BI1215" s="2">
        <v>300</v>
      </c>
      <c r="BJ1215" s="2">
        <v>300</v>
      </c>
      <c r="BK1215" s="2">
        <v>300</v>
      </c>
      <c r="BL1215" s="2">
        <v>300</v>
      </c>
      <c r="BM1215" s="2">
        <v>300</v>
      </c>
      <c r="BN1215" s="2">
        <v>300</v>
      </c>
      <c r="BO1215" s="2">
        <v>300</v>
      </c>
      <c r="BP1215" s="2">
        <v>300</v>
      </c>
      <c r="BQ1215" s="2">
        <v>300</v>
      </c>
      <c r="BR1215" s="2">
        <v>300</v>
      </c>
      <c r="BS1215" s="2">
        <v>300</v>
      </c>
      <c r="BT1215" s="2">
        <v>300</v>
      </c>
      <c r="BU1215" s="2">
        <v>300</v>
      </c>
      <c r="BV1215" s="2">
        <v>300</v>
      </c>
      <c r="BW1215" s="2">
        <v>300</v>
      </c>
      <c r="BX1215" s="2">
        <v>300</v>
      </c>
      <c r="BY1215" s="2">
        <v>300</v>
      </c>
      <c r="BZ1215" s="2">
        <v>300</v>
      </c>
      <c r="CA1215" s="2">
        <v>300</v>
      </c>
      <c r="CB1215" s="2">
        <v>300</v>
      </c>
      <c r="CC1215" s="2">
        <v>300</v>
      </c>
      <c r="CD1215" s="2">
        <v>300</v>
      </c>
      <c r="CE1215" s="2">
        <v>300</v>
      </c>
      <c r="CF1215" s="2">
        <v>300</v>
      </c>
      <c r="CG1215" s="2">
        <v>300</v>
      </c>
    </row>
    <row r="1216" spans="14:85" x14ac:dyDescent="0.2">
      <c r="N1216" s="2">
        <v>260</v>
      </c>
      <c r="O1216" s="2">
        <v>270</v>
      </c>
      <c r="P1216" s="2">
        <v>271.31</v>
      </c>
      <c r="Q1216" s="2">
        <v>272.62</v>
      </c>
      <c r="R1216" s="2">
        <v>272.62</v>
      </c>
      <c r="S1216" s="2">
        <v>272.62</v>
      </c>
      <c r="T1216" s="2">
        <v>272.62</v>
      </c>
      <c r="U1216" s="2">
        <v>272.62</v>
      </c>
      <c r="V1216" s="2">
        <v>275</v>
      </c>
      <c r="W1216" s="2">
        <v>275</v>
      </c>
      <c r="X1216" s="2">
        <v>275</v>
      </c>
      <c r="Y1216" s="2">
        <v>275</v>
      </c>
      <c r="Z1216" s="2">
        <v>275</v>
      </c>
      <c r="AA1216" s="2">
        <v>275</v>
      </c>
      <c r="AB1216" s="2">
        <v>275</v>
      </c>
      <c r="AC1216" s="2">
        <v>280</v>
      </c>
      <c r="AD1216" s="2">
        <v>280</v>
      </c>
      <c r="AE1216" s="2">
        <v>291.07</v>
      </c>
      <c r="AF1216" s="2">
        <v>291.07</v>
      </c>
      <c r="AG1216" s="2">
        <v>291.07</v>
      </c>
      <c r="AH1216" s="2">
        <v>294.35000000000002</v>
      </c>
      <c r="AI1216" s="2">
        <v>300</v>
      </c>
      <c r="AJ1216" s="2">
        <v>300</v>
      </c>
      <c r="AK1216" s="2">
        <v>300</v>
      </c>
      <c r="AL1216" s="2">
        <v>300</v>
      </c>
      <c r="AM1216" s="2">
        <v>305</v>
      </c>
      <c r="AN1216" s="2">
        <v>305</v>
      </c>
      <c r="AO1216" s="2">
        <v>305</v>
      </c>
      <c r="AP1216" s="2">
        <v>316.07</v>
      </c>
      <c r="AQ1216" s="2">
        <v>316.07</v>
      </c>
      <c r="AR1216" s="2">
        <v>316.07</v>
      </c>
      <c r="AS1216" s="2">
        <v>325</v>
      </c>
      <c r="AT1216" s="2">
        <v>325</v>
      </c>
      <c r="AU1216" s="2">
        <v>325</v>
      </c>
      <c r="AV1216" s="2">
        <v>325</v>
      </c>
      <c r="AW1216" s="2">
        <v>325</v>
      </c>
      <c r="AX1216" s="2">
        <v>325</v>
      </c>
      <c r="AY1216" s="2">
        <v>325</v>
      </c>
      <c r="AZ1216" s="2">
        <v>325</v>
      </c>
      <c r="BA1216" s="2">
        <v>325</v>
      </c>
      <c r="BB1216" s="2">
        <v>325</v>
      </c>
      <c r="BC1216" s="2">
        <v>325</v>
      </c>
      <c r="BD1216" s="2">
        <v>325</v>
      </c>
      <c r="BE1216" s="2">
        <v>325</v>
      </c>
      <c r="BF1216" s="2">
        <v>345</v>
      </c>
      <c r="BG1216" s="2">
        <v>347.62</v>
      </c>
      <c r="BH1216" s="2">
        <v>347.62</v>
      </c>
      <c r="BI1216" s="2">
        <v>355</v>
      </c>
      <c r="BJ1216" s="2">
        <v>359.52</v>
      </c>
      <c r="BK1216" s="2">
        <v>359.52</v>
      </c>
      <c r="BL1216" s="2">
        <v>359.52</v>
      </c>
      <c r="BM1216" s="2">
        <v>359.52</v>
      </c>
      <c r="BN1216" s="2">
        <v>359.52</v>
      </c>
      <c r="BO1216" s="2">
        <v>359.52</v>
      </c>
      <c r="BP1216" s="2">
        <v>359.52</v>
      </c>
      <c r="BQ1216" s="2">
        <v>359.52</v>
      </c>
      <c r="BR1216" s="2">
        <v>359.52</v>
      </c>
      <c r="BS1216" s="2">
        <v>359.52</v>
      </c>
      <c r="BT1216" s="2">
        <v>375</v>
      </c>
      <c r="BU1216" s="2">
        <v>375</v>
      </c>
      <c r="BV1216" s="2">
        <v>375</v>
      </c>
      <c r="BW1216" s="2">
        <v>375</v>
      </c>
      <c r="BX1216" s="2">
        <v>378.13</v>
      </c>
      <c r="BY1216" s="2">
        <v>381.25</v>
      </c>
      <c r="BZ1216" s="2">
        <v>385.98</v>
      </c>
      <c r="CA1216" s="2">
        <v>399.7</v>
      </c>
      <c r="CB1216" s="2">
        <v>399.7</v>
      </c>
      <c r="CC1216" s="2">
        <v>400</v>
      </c>
      <c r="CD1216" s="2">
        <v>400</v>
      </c>
      <c r="CE1216" s="2">
        <v>400</v>
      </c>
      <c r="CF1216" s="2">
        <v>400</v>
      </c>
      <c r="CG1216" s="2">
        <v>415</v>
      </c>
    </row>
    <row r="1217" spans="14:85" x14ac:dyDescent="0.2">
      <c r="N1217" s="2">
        <v>425</v>
      </c>
      <c r="O1217" s="2">
        <v>425</v>
      </c>
      <c r="P1217" s="2">
        <v>425</v>
      </c>
      <c r="Q1217" s="2">
        <v>425</v>
      </c>
      <c r="R1217" s="2">
        <v>425</v>
      </c>
      <c r="S1217" s="2">
        <v>425</v>
      </c>
      <c r="T1217" s="2">
        <v>430</v>
      </c>
      <c r="U1217" s="2">
        <v>435</v>
      </c>
      <c r="V1217" s="2">
        <v>435</v>
      </c>
      <c r="W1217" s="2">
        <v>445</v>
      </c>
      <c r="X1217" s="2">
        <v>450</v>
      </c>
      <c r="Y1217" s="2">
        <v>450</v>
      </c>
      <c r="Z1217" s="2">
        <v>450</v>
      </c>
      <c r="AA1217" s="2">
        <v>450</v>
      </c>
      <c r="AB1217" s="2">
        <v>450</v>
      </c>
      <c r="AC1217" s="2">
        <v>450</v>
      </c>
      <c r="AD1217" s="2">
        <v>450</v>
      </c>
      <c r="AE1217" s="2">
        <v>450</v>
      </c>
      <c r="AF1217" s="2">
        <v>450</v>
      </c>
      <c r="AG1217" s="2">
        <v>450</v>
      </c>
      <c r="AH1217" s="2">
        <v>450</v>
      </c>
      <c r="AI1217" s="2">
        <v>450</v>
      </c>
      <c r="AJ1217" s="2">
        <v>450</v>
      </c>
      <c r="AK1217" s="2">
        <v>450</v>
      </c>
      <c r="AL1217" s="2">
        <v>450</v>
      </c>
      <c r="AM1217" s="2">
        <v>450</v>
      </c>
      <c r="AN1217" s="2">
        <v>450</v>
      </c>
      <c r="AO1217" s="2">
        <v>450</v>
      </c>
      <c r="AP1217" s="2">
        <v>450</v>
      </c>
      <c r="AQ1217" s="2">
        <v>450</v>
      </c>
      <c r="AR1217" s="2">
        <v>450</v>
      </c>
      <c r="AS1217" s="2">
        <v>450</v>
      </c>
      <c r="AT1217" s="2">
        <v>450</v>
      </c>
      <c r="AU1217" s="2">
        <v>450</v>
      </c>
      <c r="AV1217" s="2">
        <v>450</v>
      </c>
      <c r="AW1217" s="2">
        <v>450</v>
      </c>
      <c r="AX1217" s="2">
        <v>450</v>
      </c>
      <c r="AY1217" s="2">
        <v>450</v>
      </c>
      <c r="AZ1217" s="2">
        <v>450</v>
      </c>
      <c r="BA1217" s="2">
        <v>450</v>
      </c>
      <c r="BB1217" s="2">
        <v>455</v>
      </c>
      <c r="BC1217" s="2">
        <v>465</v>
      </c>
      <c r="BD1217" s="2">
        <v>470</v>
      </c>
      <c r="BE1217" s="2">
        <v>475</v>
      </c>
      <c r="BF1217" s="2">
        <v>475</v>
      </c>
      <c r="BG1217" s="2">
        <v>475</v>
      </c>
      <c r="BH1217" s="2">
        <v>475</v>
      </c>
      <c r="BI1217" s="2">
        <v>475</v>
      </c>
      <c r="BJ1217" s="2">
        <v>475</v>
      </c>
      <c r="BK1217" s="2">
        <v>475</v>
      </c>
      <c r="BL1217" s="2">
        <v>475</v>
      </c>
      <c r="BM1217" s="2">
        <v>475</v>
      </c>
      <c r="BN1217" s="2">
        <v>475</v>
      </c>
      <c r="BO1217" s="2">
        <v>475</v>
      </c>
      <c r="BP1217" s="2">
        <v>475</v>
      </c>
      <c r="BQ1217" s="2">
        <v>475</v>
      </c>
      <c r="BR1217" s="2">
        <v>475</v>
      </c>
      <c r="BS1217" s="2">
        <v>475</v>
      </c>
      <c r="BT1217" s="2">
        <v>480</v>
      </c>
      <c r="BU1217" s="2">
        <v>485</v>
      </c>
      <c r="BV1217" s="2">
        <v>485</v>
      </c>
      <c r="BW1217" s="2">
        <v>495</v>
      </c>
      <c r="BX1217" s="2">
        <v>495</v>
      </c>
      <c r="BY1217" s="2">
        <v>495</v>
      </c>
      <c r="BZ1217" s="2">
        <v>495</v>
      </c>
      <c r="CA1217" s="2">
        <v>495</v>
      </c>
      <c r="CB1217" s="2">
        <v>495</v>
      </c>
      <c r="CC1217" s="2">
        <v>495</v>
      </c>
      <c r="CD1217" s="2">
        <v>495</v>
      </c>
      <c r="CE1217" s="2">
        <v>500</v>
      </c>
      <c r="CF1217" s="2">
        <v>500</v>
      </c>
      <c r="CG1217" s="2">
        <v>520</v>
      </c>
    </row>
    <row r="1218" spans="14:85" x14ac:dyDescent="0.2">
      <c r="N1218" s="2">
        <v>525</v>
      </c>
      <c r="O1218" s="2">
        <v>525</v>
      </c>
      <c r="P1218" s="2">
        <v>525</v>
      </c>
      <c r="Q1218" s="2">
        <v>525</v>
      </c>
      <c r="R1218" s="2">
        <v>530</v>
      </c>
      <c r="S1218" s="2">
        <v>540</v>
      </c>
      <c r="T1218" s="2">
        <v>545</v>
      </c>
      <c r="U1218" s="2">
        <v>550</v>
      </c>
      <c r="V1218" s="2">
        <v>550</v>
      </c>
      <c r="W1218" s="2">
        <v>550</v>
      </c>
      <c r="X1218" s="2">
        <v>550</v>
      </c>
      <c r="Y1218" s="2">
        <v>550</v>
      </c>
      <c r="Z1218" s="2">
        <v>550</v>
      </c>
      <c r="AA1218" s="2">
        <v>550</v>
      </c>
      <c r="AB1218" s="2">
        <v>550</v>
      </c>
      <c r="AC1218" s="2">
        <v>550</v>
      </c>
      <c r="AD1218" s="2">
        <v>550</v>
      </c>
      <c r="AE1218" s="2">
        <v>550</v>
      </c>
      <c r="AF1218" s="2">
        <v>550</v>
      </c>
      <c r="AG1218" s="2">
        <v>550</v>
      </c>
      <c r="AH1218" s="2">
        <v>550</v>
      </c>
      <c r="AI1218" s="2">
        <v>550</v>
      </c>
      <c r="AJ1218" s="2">
        <v>550</v>
      </c>
      <c r="AK1218" s="2">
        <v>550</v>
      </c>
      <c r="AL1218" s="2">
        <v>550</v>
      </c>
      <c r="AM1218" s="2">
        <v>550</v>
      </c>
      <c r="AN1218" s="2">
        <v>550</v>
      </c>
      <c r="AO1218" s="2">
        <v>550</v>
      </c>
      <c r="AP1218" s="2">
        <v>560</v>
      </c>
      <c r="AQ1218" s="2">
        <v>565</v>
      </c>
      <c r="AR1218" s="2">
        <v>570</v>
      </c>
      <c r="AS1218" s="2">
        <v>575</v>
      </c>
      <c r="AT1218" s="2">
        <v>575</v>
      </c>
      <c r="AU1218" s="2">
        <v>575</v>
      </c>
      <c r="AV1218" s="2">
        <v>575</v>
      </c>
      <c r="AW1218" s="2">
        <v>575</v>
      </c>
      <c r="AX1218" s="2">
        <v>575</v>
      </c>
      <c r="AY1218" s="2">
        <v>575</v>
      </c>
      <c r="AZ1218" s="2">
        <v>575</v>
      </c>
      <c r="BA1218" s="2">
        <v>575</v>
      </c>
      <c r="BB1218" s="2">
        <v>575</v>
      </c>
      <c r="BC1218" s="2">
        <v>575</v>
      </c>
      <c r="BD1218" s="2">
        <v>580</v>
      </c>
      <c r="BE1218" s="2">
        <v>585</v>
      </c>
      <c r="BF1218" s="2">
        <v>595</v>
      </c>
      <c r="BG1218" s="2">
        <v>595</v>
      </c>
      <c r="BH1218" s="2">
        <v>595</v>
      </c>
      <c r="BI1218" s="2">
        <v>595</v>
      </c>
      <c r="BJ1218" s="2">
        <v>595</v>
      </c>
      <c r="BK1218" s="2">
        <v>599</v>
      </c>
      <c r="BL1218" s="2">
        <v>600</v>
      </c>
      <c r="BM1218" s="2">
        <v>600</v>
      </c>
      <c r="BN1218" s="2">
        <v>600</v>
      </c>
      <c r="BO1218" s="2">
        <v>600</v>
      </c>
      <c r="BP1218" s="2">
        <v>600</v>
      </c>
      <c r="BQ1218" s="2">
        <v>600</v>
      </c>
      <c r="BR1218" s="2">
        <v>600</v>
      </c>
      <c r="BS1218" s="2">
        <v>617.5</v>
      </c>
      <c r="BT1218" s="2">
        <v>625</v>
      </c>
      <c r="BU1218" s="2">
        <v>625</v>
      </c>
      <c r="BV1218" s="2">
        <v>625</v>
      </c>
      <c r="BW1218" s="2">
        <v>625</v>
      </c>
      <c r="BX1218" s="2">
        <v>642.5</v>
      </c>
      <c r="BY1218" s="2">
        <v>650</v>
      </c>
      <c r="BZ1218" s="2">
        <v>650</v>
      </c>
      <c r="CA1218" s="2">
        <v>650</v>
      </c>
      <c r="CB1218" s="2">
        <v>650</v>
      </c>
      <c r="CC1218" s="2">
        <v>660</v>
      </c>
      <c r="CD1218" s="2">
        <v>675</v>
      </c>
      <c r="CE1218" s="2">
        <v>695</v>
      </c>
      <c r="CF1218" s="2">
        <v>700</v>
      </c>
      <c r="CG1218" s="2">
        <v>725</v>
      </c>
    </row>
    <row r="1219" spans="14:85" x14ac:dyDescent="0.2">
      <c r="N1219" s="2">
        <v>600</v>
      </c>
      <c r="O1219" s="2">
        <v>600</v>
      </c>
      <c r="P1219" s="2">
        <v>600</v>
      </c>
      <c r="Q1219" s="2">
        <v>600</v>
      </c>
      <c r="R1219" s="2">
        <v>625</v>
      </c>
      <c r="S1219" s="2">
        <v>625</v>
      </c>
      <c r="T1219" s="2">
        <v>625</v>
      </c>
      <c r="U1219" s="2">
        <v>625</v>
      </c>
      <c r="V1219" s="2">
        <v>625</v>
      </c>
      <c r="W1219" s="2">
        <v>625</v>
      </c>
      <c r="X1219" s="2">
        <v>625</v>
      </c>
      <c r="Y1219" s="2">
        <v>645</v>
      </c>
      <c r="Z1219" s="2">
        <v>650</v>
      </c>
      <c r="AA1219" s="2">
        <v>650</v>
      </c>
      <c r="AB1219" s="2">
        <v>650</v>
      </c>
      <c r="AC1219" s="2">
        <v>650</v>
      </c>
      <c r="AD1219" s="2">
        <v>650</v>
      </c>
      <c r="AE1219" s="2">
        <v>650</v>
      </c>
      <c r="AF1219" s="2">
        <v>650</v>
      </c>
      <c r="AG1219" s="2">
        <v>650</v>
      </c>
      <c r="AH1219" s="2">
        <v>650</v>
      </c>
      <c r="AI1219" s="2">
        <v>650</v>
      </c>
      <c r="AJ1219" s="2">
        <v>650</v>
      </c>
      <c r="AK1219" s="2">
        <v>650</v>
      </c>
      <c r="AL1219" s="2">
        <v>650</v>
      </c>
      <c r="AM1219" s="2">
        <v>650</v>
      </c>
      <c r="AN1219" s="2">
        <v>660</v>
      </c>
      <c r="AO1219" s="2">
        <v>670</v>
      </c>
      <c r="AP1219" s="2">
        <v>675</v>
      </c>
      <c r="AQ1219" s="2">
        <v>675</v>
      </c>
      <c r="AR1219" s="2">
        <v>675</v>
      </c>
      <c r="AS1219" s="2">
        <v>675</v>
      </c>
      <c r="AT1219" s="2">
        <v>675</v>
      </c>
      <c r="AU1219" s="2">
        <v>675</v>
      </c>
      <c r="AV1219" s="2">
        <v>675</v>
      </c>
      <c r="AW1219" s="2">
        <v>685</v>
      </c>
      <c r="AX1219" s="2">
        <v>695</v>
      </c>
      <c r="AY1219" s="2">
        <v>695</v>
      </c>
      <c r="AZ1219" s="2">
        <v>695</v>
      </c>
      <c r="BA1219" s="2">
        <v>695</v>
      </c>
      <c r="BB1219" s="2">
        <v>695</v>
      </c>
      <c r="BC1219" s="2">
        <v>695</v>
      </c>
      <c r="BD1219" s="2">
        <v>700</v>
      </c>
      <c r="BE1219" s="2">
        <v>710</v>
      </c>
      <c r="BF1219" s="2">
        <v>710</v>
      </c>
      <c r="BG1219" s="2">
        <v>725</v>
      </c>
      <c r="BH1219" s="2">
        <v>725</v>
      </c>
      <c r="BI1219" s="2">
        <v>725</v>
      </c>
      <c r="BJ1219" s="2">
        <v>750</v>
      </c>
      <c r="BK1219" s="2">
        <v>750</v>
      </c>
      <c r="BL1219" s="2">
        <v>750</v>
      </c>
      <c r="BM1219" s="2">
        <v>750</v>
      </c>
      <c r="BN1219" s="2">
        <v>750</v>
      </c>
      <c r="BO1219" s="2">
        <v>750</v>
      </c>
      <c r="BP1219" s="2">
        <v>750</v>
      </c>
      <c r="BQ1219" s="2">
        <v>760</v>
      </c>
      <c r="BR1219" s="2">
        <v>775</v>
      </c>
      <c r="BS1219" s="2">
        <v>785</v>
      </c>
      <c r="BT1219" s="2">
        <v>795</v>
      </c>
      <c r="BU1219" s="2">
        <v>795</v>
      </c>
      <c r="BV1219" s="2">
        <v>795</v>
      </c>
      <c r="BW1219" s="2">
        <v>795</v>
      </c>
      <c r="BX1219" s="2">
        <v>800</v>
      </c>
      <c r="BY1219" s="2">
        <v>800</v>
      </c>
      <c r="BZ1219" s="2">
        <v>825</v>
      </c>
      <c r="CA1219" s="2">
        <v>825</v>
      </c>
      <c r="CB1219" s="2">
        <v>850</v>
      </c>
      <c r="CC1219" s="2">
        <v>900</v>
      </c>
      <c r="CD1219" s="2">
        <v>950</v>
      </c>
      <c r="CE1219" s="2">
        <v>950</v>
      </c>
      <c r="CF1219" s="2">
        <v>975</v>
      </c>
      <c r="CG1219" s="2">
        <v>995</v>
      </c>
    </row>
    <row r="1220" spans="14:85" x14ac:dyDescent="0.2">
      <c r="N1220" s="2">
        <v>850</v>
      </c>
      <c r="O1220" s="2">
        <v>850</v>
      </c>
      <c r="P1220" s="2">
        <v>850</v>
      </c>
      <c r="Q1220" s="2">
        <v>850</v>
      </c>
      <c r="R1220" s="2">
        <v>850</v>
      </c>
      <c r="S1220" s="2">
        <v>850</v>
      </c>
      <c r="T1220" s="2">
        <v>850</v>
      </c>
      <c r="U1220" s="2">
        <v>862.5</v>
      </c>
      <c r="V1220" s="2">
        <v>875</v>
      </c>
      <c r="W1220" s="2">
        <v>895</v>
      </c>
      <c r="X1220" s="2">
        <v>895</v>
      </c>
      <c r="Y1220" s="2">
        <v>895</v>
      </c>
      <c r="Z1220" s="2">
        <v>895</v>
      </c>
      <c r="AA1220" s="2">
        <v>895</v>
      </c>
      <c r="AB1220" s="2">
        <v>900</v>
      </c>
      <c r="AC1220" s="2">
        <v>900</v>
      </c>
      <c r="AD1220" s="2">
        <v>900</v>
      </c>
      <c r="AE1220" s="2">
        <v>900</v>
      </c>
      <c r="AF1220" s="2">
        <v>900</v>
      </c>
      <c r="AG1220" s="2">
        <v>925</v>
      </c>
      <c r="AH1220" s="2">
        <v>925</v>
      </c>
      <c r="AI1220" s="2">
        <v>925</v>
      </c>
      <c r="AJ1220" s="2">
        <v>935</v>
      </c>
      <c r="AK1220" s="2">
        <v>945</v>
      </c>
      <c r="AL1220" s="2">
        <v>945</v>
      </c>
      <c r="AM1220" s="2">
        <v>945</v>
      </c>
      <c r="AN1220" s="2">
        <v>950</v>
      </c>
      <c r="AO1220" s="2">
        <v>950</v>
      </c>
      <c r="AP1220" s="2">
        <v>950</v>
      </c>
      <c r="AQ1220" s="2">
        <v>950</v>
      </c>
      <c r="AR1220" s="2">
        <v>950</v>
      </c>
      <c r="AS1220" s="2">
        <v>950</v>
      </c>
      <c r="AT1220" s="2">
        <v>950</v>
      </c>
      <c r="AU1220" s="2">
        <v>950</v>
      </c>
      <c r="AV1220" s="2">
        <v>975</v>
      </c>
      <c r="AW1220" s="2">
        <v>975</v>
      </c>
      <c r="AX1220" s="2">
        <v>975</v>
      </c>
      <c r="AY1220" s="2">
        <v>975</v>
      </c>
      <c r="AZ1220" s="2">
        <v>975</v>
      </c>
      <c r="BA1220" s="2">
        <v>985</v>
      </c>
      <c r="BB1220" s="2">
        <v>985</v>
      </c>
      <c r="BC1220" s="2">
        <v>995</v>
      </c>
      <c r="BD1220" s="2">
        <v>997.5</v>
      </c>
      <c r="BE1220" s="2">
        <v>1000</v>
      </c>
      <c r="BF1220" s="2">
        <v>1000</v>
      </c>
      <c r="BG1220" s="2">
        <v>1000</v>
      </c>
      <c r="BH1220" s="2">
        <v>1000</v>
      </c>
      <c r="BI1220" s="2">
        <v>1000</v>
      </c>
      <c r="BJ1220" s="2">
        <v>1000</v>
      </c>
      <c r="BK1220" s="2">
        <v>1000</v>
      </c>
      <c r="BL1220" s="2">
        <v>1000</v>
      </c>
      <c r="BM1220" s="2">
        <v>1000</v>
      </c>
      <c r="BN1220" s="2">
        <v>1000</v>
      </c>
      <c r="BO1220" s="2">
        <v>1000</v>
      </c>
      <c r="BP1220" s="2">
        <v>1100</v>
      </c>
      <c r="BQ1220" s="2">
        <v>1100</v>
      </c>
      <c r="BR1220" s="2">
        <v>1100</v>
      </c>
      <c r="BS1220" s="2">
        <v>1100</v>
      </c>
      <c r="BT1220" s="2">
        <v>1100</v>
      </c>
      <c r="BU1220" s="2">
        <v>1100</v>
      </c>
      <c r="BV1220" s="2">
        <v>1100</v>
      </c>
      <c r="BW1220" s="2">
        <v>1195</v>
      </c>
      <c r="BX1220" s="2">
        <v>1197.5</v>
      </c>
      <c r="BY1220" s="2">
        <v>1200</v>
      </c>
      <c r="BZ1220" s="2">
        <v>1200</v>
      </c>
      <c r="CA1220" s="2">
        <v>1200</v>
      </c>
      <c r="CB1220" s="2">
        <v>1300</v>
      </c>
      <c r="CC1220" s="2">
        <v>1335</v>
      </c>
      <c r="CD1220" s="2">
        <v>1370</v>
      </c>
      <c r="CE1220" s="2">
        <v>1450</v>
      </c>
      <c r="CF1220" s="2">
        <v>1450</v>
      </c>
      <c r="CG1220" s="2">
        <v>1470</v>
      </c>
    </row>
    <row r="1221" spans="14:85" x14ac:dyDescent="0.2">
      <c r="N1221" s="2">
        <v>975</v>
      </c>
      <c r="O1221" s="2">
        <v>975</v>
      </c>
      <c r="P1221" s="2">
        <v>987.5</v>
      </c>
      <c r="Q1221" s="2">
        <v>1000</v>
      </c>
      <c r="R1221" s="2">
        <v>1000</v>
      </c>
      <c r="S1221" s="2">
        <v>1000</v>
      </c>
      <c r="T1221" s="2">
        <v>1000</v>
      </c>
      <c r="U1221" s="2">
        <v>1025</v>
      </c>
      <c r="V1221" s="2">
        <v>1050</v>
      </c>
      <c r="W1221" s="2">
        <v>1050</v>
      </c>
      <c r="X1221" s="2">
        <v>1050</v>
      </c>
      <c r="Y1221" s="2">
        <v>1050</v>
      </c>
      <c r="Z1221" s="2">
        <v>1075</v>
      </c>
      <c r="AA1221" s="2">
        <v>1100</v>
      </c>
      <c r="AB1221" s="2">
        <v>1100</v>
      </c>
      <c r="AC1221" s="2">
        <v>1100</v>
      </c>
      <c r="AD1221" s="2">
        <v>1100</v>
      </c>
      <c r="AE1221" s="2">
        <v>1150</v>
      </c>
      <c r="AF1221" s="2">
        <v>1200</v>
      </c>
      <c r="AG1221" s="2">
        <v>1200</v>
      </c>
      <c r="AH1221" s="2">
        <v>1200</v>
      </c>
      <c r="AI1221" s="2">
        <v>1200</v>
      </c>
      <c r="AJ1221" s="2">
        <v>1200</v>
      </c>
      <c r="AK1221" s="2">
        <v>1200</v>
      </c>
      <c r="AL1221" s="2">
        <v>1200</v>
      </c>
      <c r="AM1221" s="2">
        <v>1200</v>
      </c>
      <c r="AN1221" s="2">
        <v>1200</v>
      </c>
      <c r="AO1221" s="2">
        <v>1225</v>
      </c>
      <c r="AP1221" s="2">
        <v>1250</v>
      </c>
      <c r="AQ1221" s="2">
        <v>1250</v>
      </c>
      <c r="AR1221" s="2">
        <v>1250</v>
      </c>
      <c r="AS1221" s="2">
        <v>1250</v>
      </c>
      <c r="AT1221" s="2">
        <v>1250</v>
      </c>
      <c r="AU1221" s="2">
        <v>1250</v>
      </c>
      <c r="AV1221" s="2">
        <v>1250</v>
      </c>
      <c r="AW1221" s="2">
        <v>1250</v>
      </c>
      <c r="AX1221" s="2">
        <v>1250</v>
      </c>
      <c r="AY1221" s="2">
        <v>1275</v>
      </c>
      <c r="AZ1221" s="2">
        <v>1300</v>
      </c>
      <c r="BA1221" s="2">
        <v>1300</v>
      </c>
      <c r="BB1221" s="2">
        <v>1300</v>
      </c>
      <c r="BC1221" s="2">
        <v>1300</v>
      </c>
      <c r="BD1221" s="2">
        <v>1300</v>
      </c>
      <c r="BE1221" s="2">
        <v>1300</v>
      </c>
      <c r="BF1221" s="2">
        <v>1300</v>
      </c>
      <c r="BG1221" s="2">
        <v>1300</v>
      </c>
      <c r="BH1221" s="2">
        <v>1300</v>
      </c>
      <c r="BI1221" s="2">
        <v>1325</v>
      </c>
      <c r="BJ1221" s="2">
        <v>1350</v>
      </c>
      <c r="BK1221" s="2">
        <v>1350</v>
      </c>
      <c r="BL1221" s="2">
        <v>1350</v>
      </c>
      <c r="BM1221" s="2">
        <v>1350</v>
      </c>
      <c r="BN1221" s="2">
        <v>1375</v>
      </c>
      <c r="BO1221" s="2">
        <v>1400</v>
      </c>
      <c r="BP1221" s="2">
        <v>1400</v>
      </c>
      <c r="BQ1221" s="2">
        <v>1400</v>
      </c>
      <c r="BR1221" s="2">
        <v>1400</v>
      </c>
      <c r="BS1221" s="2">
        <v>1500</v>
      </c>
      <c r="BT1221" s="2">
        <v>1600</v>
      </c>
      <c r="BU1221" s="2">
        <v>1600</v>
      </c>
      <c r="BV1221" s="2">
        <v>1600</v>
      </c>
      <c r="BW1221" s="2">
        <v>1600</v>
      </c>
      <c r="BX1221" s="2">
        <v>1775</v>
      </c>
      <c r="BY1221" s="2">
        <v>1950</v>
      </c>
      <c r="BZ1221" s="2">
        <v>1950</v>
      </c>
      <c r="CA1221" s="2">
        <v>1950</v>
      </c>
      <c r="CB1221" s="2">
        <v>1950</v>
      </c>
      <c r="CC1221" s="2">
        <v>2225</v>
      </c>
      <c r="CD1221" s="2">
        <v>2500</v>
      </c>
      <c r="CE1221" s="2">
        <v>2500</v>
      </c>
      <c r="CF1221" s="2">
        <v>2500</v>
      </c>
      <c r="CG1221" s="2">
        <v>2500</v>
      </c>
    </row>
    <row r="1222" spans="14:85" x14ac:dyDescent="0.2">
      <c r="N1222" s="2">
        <v>350</v>
      </c>
      <c r="O1222" s="2">
        <v>360</v>
      </c>
      <c r="P1222" s="2">
        <v>360</v>
      </c>
      <c r="Q1222" s="2">
        <v>360</v>
      </c>
      <c r="R1222" s="2">
        <v>360</v>
      </c>
      <c r="S1222" s="2">
        <v>360</v>
      </c>
      <c r="T1222" s="2">
        <v>360</v>
      </c>
      <c r="U1222" s="2">
        <v>360</v>
      </c>
      <c r="V1222" s="2">
        <v>360</v>
      </c>
      <c r="W1222" s="2">
        <v>360</v>
      </c>
      <c r="X1222" s="2">
        <v>360</v>
      </c>
      <c r="Y1222" s="2">
        <v>360</v>
      </c>
      <c r="Z1222" s="2">
        <v>360</v>
      </c>
      <c r="AA1222" s="2">
        <v>360</v>
      </c>
      <c r="AB1222" s="2">
        <v>360</v>
      </c>
      <c r="AC1222" s="2">
        <v>375</v>
      </c>
      <c r="AD1222" s="2">
        <v>375</v>
      </c>
      <c r="AE1222" s="2">
        <v>375</v>
      </c>
      <c r="AF1222" s="2">
        <v>375</v>
      </c>
      <c r="AG1222" s="2">
        <v>375</v>
      </c>
      <c r="AH1222" s="2">
        <v>375</v>
      </c>
      <c r="AI1222" s="2">
        <v>375</v>
      </c>
      <c r="AJ1222" s="2">
        <v>375</v>
      </c>
      <c r="AK1222" s="2">
        <v>375</v>
      </c>
      <c r="AL1222" s="2">
        <v>375</v>
      </c>
      <c r="AM1222" s="2">
        <v>375</v>
      </c>
      <c r="AN1222" s="2">
        <v>375</v>
      </c>
      <c r="AO1222" s="2">
        <v>375</v>
      </c>
      <c r="AP1222" s="2">
        <v>375</v>
      </c>
      <c r="AQ1222" s="2">
        <v>375</v>
      </c>
      <c r="AR1222" s="2">
        <v>375</v>
      </c>
      <c r="AS1222" s="2">
        <v>375</v>
      </c>
      <c r="AT1222" s="2">
        <v>375</v>
      </c>
      <c r="AU1222" s="2">
        <v>375</v>
      </c>
      <c r="AV1222" s="2">
        <v>375</v>
      </c>
      <c r="AW1222" s="2">
        <v>375</v>
      </c>
      <c r="AX1222" s="2">
        <v>375</v>
      </c>
      <c r="AY1222" s="2">
        <v>375</v>
      </c>
      <c r="AZ1222" s="2">
        <v>375</v>
      </c>
      <c r="BA1222" s="2">
        <v>375</v>
      </c>
      <c r="BB1222" s="2">
        <v>375</v>
      </c>
      <c r="BC1222" s="2">
        <v>375</v>
      </c>
      <c r="BD1222" s="2">
        <v>375</v>
      </c>
      <c r="BE1222" s="2">
        <v>375</v>
      </c>
      <c r="BF1222" s="2">
        <v>395</v>
      </c>
      <c r="BG1222" s="2">
        <v>395</v>
      </c>
      <c r="BH1222" s="2">
        <v>395</v>
      </c>
      <c r="BI1222" s="2">
        <v>395</v>
      </c>
      <c r="BJ1222" s="2">
        <v>395</v>
      </c>
      <c r="BK1222" s="2">
        <v>395</v>
      </c>
      <c r="BL1222" s="2">
        <v>395</v>
      </c>
      <c r="BM1222" s="2">
        <v>395</v>
      </c>
      <c r="BN1222" s="2">
        <v>395</v>
      </c>
      <c r="BO1222" s="2">
        <v>395</v>
      </c>
      <c r="BP1222" s="2">
        <v>395</v>
      </c>
      <c r="BQ1222" s="2">
        <v>395</v>
      </c>
      <c r="BR1222" s="2">
        <v>395</v>
      </c>
      <c r="BS1222" s="2">
        <v>395</v>
      </c>
      <c r="BT1222" s="2">
        <v>395</v>
      </c>
      <c r="BU1222" s="2">
        <v>395</v>
      </c>
      <c r="BV1222" s="2">
        <v>395</v>
      </c>
      <c r="BW1222" s="2">
        <v>395</v>
      </c>
      <c r="BX1222" s="2">
        <v>395</v>
      </c>
      <c r="BY1222" s="2">
        <v>395</v>
      </c>
      <c r="BZ1222" s="2">
        <v>395</v>
      </c>
      <c r="CA1222" s="2">
        <v>395</v>
      </c>
      <c r="CB1222" s="2">
        <v>395</v>
      </c>
      <c r="CC1222" s="2">
        <v>395</v>
      </c>
      <c r="CD1222" s="2">
        <v>395</v>
      </c>
      <c r="CE1222" s="2">
        <v>395</v>
      </c>
      <c r="CF1222" s="2">
        <v>395</v>
      </c>
      <c r="CG1222" s="2">
        <v>395</v>
      </c>
    </row>
  </sheetData>
  <mergeCells count="2">
    <mergeCell ref="A67:L67"/>
    <mergeCell ref="A69:L69"/>
  </mergeCells>
  <hyperlinks>
    <hyperlink ref="A1" location="Contents!A1" display="Back to contents"/>
  </hyperlinks>
  <pageMargins left="0.7" right="0.7" top="0.75" bottom="0.75" header="0.3" footer="0.3"/>
  <pageSetup paperSize="9" scale="77"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L69"/>
  <sheetViews>
    <sheetView workbookViewId="0"/>
  </sheetViews>
  <sheetFormatPr defaultRowHeight="12.75" x14ac:dyDescent="0.2"/>
  <cols>
    <col min="1" max="1" width="27.5703125" style="2" customWidth="1"/>
    <col min="2" max="2" width="9.140625" style="2"/>
    <col min="3" max="3" width="8" style="2" customWidth="1"/>
    <col min="4" max="4" width="7.42578125" style="2" customWidth="1"/>
    <col min="5" max="5" width="7.28515625" style="2" customWidth="1"/>
    <col min="6" max="6" width="8.5703125" style="2" customWidth="1"/>
    <col min="7" max="7" width="1.85546875" style="2" customWidth="1"/>
    <col min="8" max="16384" width="9.140625" style="2"/>
  </cols>
  <sheetData>
    <row r="1" spans="1:12" x14ac:dyDescent="0.2">
      <c r="A1" s="271" t="s">
        <v>342</v>
      </c>
    </row>
    <row r="2" spans="1:12" ht="15.75" customHeight="1" x14ac:dyDescent="0.25">
      <c r="A2" s="1" t="s">
        <v>335</v>
      </c>
    </row>
    <row r="3" spans="1:12" ht="13.5" customHeight="1" x14ac:dyDescent="0.2">
      <c r="A3" s="18"/>
      <c r="B3" s="18" t="s">
        <v>29</v>
      </c>
      <c r="H3" s="18" t="s">
        <v>30</v>
      </c>
    </row>
    <row r="4" spans="1:12" ht="25.5" x14ac:dyDescent="0.2">
      <c r="A4" s="19"/>
      <c r="B4" s="22" t="s">
        <v>24</v>
      </c>
      <c r="C4" s="23" t="s">
        <v>25</v>
      </c>
      <c r="D4" s="23" t="s">
        <v>26</v>
      </c>
      <c r="E4" s="23" t="s">
        <v>27</v>
      </c>
      <c r="F4" s="4" t="s">
        <v>28</v>
      </c>
      <c r="G4" s="21"/>
      <c r="H4" s="22" t="s">
        <v>24</v>
      </c>
      <c r="I4" s="23" t="s">
        <v>25</v>
      </c>
      <c r="J4" s="23" t="s">
        <v>26</v>
      </c>
      <c r="K4" s="23" t="s">
        <v>27</v>
      </c>
      <c r="L4" s="4" t="s">
        <v>28</v>
      </c>
    </row>
    <row r="5" spans="1:12" x14ac:dyDescent="0.2">
      <c r="A5" s="19" t="s">
        <v>0</v>
      </c>
      <c r="B5" s="25">
        <v>5471</v>
      </c>
      <c r="C5" s="26">
        <v>370</v>
      </c>
      <c r="D5" s="26">
        <v>425</v>
      </c>
      <c r="E5" s="26">
        <v>439.26</v>
      </c>
      <c r="F5" s="27">
        <v>500</v>
      </c>
      <c r="G5" s="24"/>
      <c r="H5" s="25">
        <v>10841</v>
      </c>
      <c r="I5" s="26">
        <v>450</v>
      </c>
      <c r="J5" s="26">
        <v>525</v>
      </c>
      <c r="K5" s="26">
        <v>546.41999999999996</v>
      </c>
      <c r="L5" s="27">
        <v>600</v>
      </c>
    </row>
    <row r="6" spans="1:12" x14ac:dyDescent="0.2">
      <c r="A6" s="13" t="s">
        <v>1</v>
      </c>
      <c r="B6" s="24">
        <v>691</v>
      </c>
      <c r="C6" s="29">
        <v>500</v>
      </c>
      <c r="D6" s="29">
        <v>550</v>
      </c>
      <c r="E6" s="29">
        <v>540.49</v>
      </c>
      <c r="F6" s="30">
        <v>575</v>
      </c>
      <c r="G6" s="24"/>
      <c r="H6" s="24">
        <v>870</v>
      </c>
      <c r="I6" s="29">
        <v>600</v>
      </c>
      <c r="J6" s="29">
        <v>695</v>
      </c>
      <c r="K6" s="29">
        <v>670.81</v>
      </c>
      <c r="L6" s="30">
        <v>750</v>
      </c>
    </row>
    <row r="7" spans="1:12" x14ac:dyDescent="0.2">
      <c r="A7" s="13" t="s">
        <v>3</v>
      </c>
      <c r="B7" s="24">
        <v>89</v>
      </c>
      <c r="C7" s="29">
        <v>325</v>
      </c>
      <c r="D7" s="29">
        <v>395</v>
      </c>
      <c r="E7" s="29">
        <v>369.11</v>
      </c>
      <c r="F7" s="30">
        <v>425</v>
      </c>
      <c r="G7" s="24"/>
      <c r="H7" s="24">
        <v>143</v>
      </c>
      <c r="I7" s="29">
        <v>425</v>
      </c>
      <c r="J7" s="29">
        <v>495</v>
      </c>
      <c r="K7" s="29">
        <v>499.54</v>
      </c>
      <c r="L7" s="30">
        <v>550</v>
      </c>
    </row>
    <row r="8" spans="1:12" x14ac:dyDescent="0.2">
      <c r="A8" s="13" t="s">
        <v>5</v>
      </c>
      <c r="B8" s="24">
        <v>354</v>
      </c>
      <c r="C8" s="29">
        <v>350</v>
      </c>
      <c r="D8" s="29">
        <v>375</v>
      </c>
      <c r="E8" s="29">
        <v>378.48</v>
      </c>
      <c r="F8" s="30">
        <v>400</v>
      </c>
      <c r="G8" s="24"/>
      <c r="H8" s="24">
        <v>737</v>
      </c>
      <c r="I8" s="29">
        <v>425</v>
      </c>
      <c r="J8" s="29">
        <v>450</v>
      </c>
      <c r="K8" s="29">
        <v>469.47</v>
      </c>
      <c r="L8" s="30">
        <v>500</v>
      </c>
    </row>
    <row r="9" spans="1:12" x14ac:dyDescent="0.2">
      <c r="A9" s="13" t="s">
        <v>7</v>
      </c>
      <c r="B9" s="24">
        <v>82</v>
      </c>
      <c r="C9" s="29">
        <v>340</v>
      </c>
      <c r="D9" s="29">
        <v>375</v>
      </c>
      <c r="E9" s="29">
        <v>367.22</v>
      </c>
      <c r="F9" s="30">
        <v>395</v>
      </c>
      <c r="G9" s="24"/>
      <c r="H9" s="24">
        <v>280</v>
      </c>
      <c r="I9" s="29">
        <v>420</v>
      </c>
      <c r="J9" s="29">
        <v>450</v>
      </c>
      <c r="K9" s="29">
        <v>444.21</v>
      </c>
      <c r="L9" s="30">
        <v>475</v>
      </c>
    </row>
    <row r="10" spans="1:12" x14ac:dyDescent="0.2">
      <c r="A10" s="13" t="s">
        <v>9</v>
      </c>
      <c r="B10" s="24">
        <v>458</v>
      </c>
      <c r="C10" s="29">
        <v>325</v>
      </c>
      <c r="D10" s="29">
        <v>350</v>
      </c>
      <c r="E10" s="29">
        <v>360.3</v>
      </c>
      <c r="F10" s="30">
        <v>385</v>
      </c>
      <c r="G10" s="24"/>
      <c r="H10" s="24">
        <v>818</v>
      </c>
      <c r="I10" s="29">
        <v>450</v>
      </c>
      <c r="J10" s="29">
        <v>500</v>
      </c>
      <c r="K10" s="29">
        <v>520.5</v>
      </c>
      <c r="L10" s="30">
        <v>585</v>
      </c>
    </row>
    <row r="11" spans="1:12" x14ac:dyDescent="0.2">
      <c r="A11" s="13" t="s">
        <v>10</v>
      </c>
      <c r="B11" s="24">
        <v>84</v>
      </c>
      <c r="C11" s="29">
        <v>412.5</v>
      </c>
      <c r="D11" s="29">
        <v>450</v>
      </c>
      <c r="E11" s="29">
        <v>456.61</v>
      </c>
      <c r="F11" s="30">
        <v>475</v>
      </c>
      <c r="G11" s="24"/>
      <c r="H11" s="24">
        <v>137</v>
      </c>
      <c r="I11" s="29">
        <v>500</v>
      </c>
      <c r="J11" s="29">
        <v>550</v>
      </c>
      <c r="K11" s="29">
        <v>571.97</v>
      </c>
      <c r="L11" s="30">
        <v>650</v>
      </c>
    </row>
    <row r="12" spans="1:12" x14ac:dyDescent="0.2">
      <c r="A12" s="13" t="s">
        <v>11</v>
      </c>
      <c r="B12" s="24">
        <v>186</v>
      </c>
      <c r="C12" s="29">
        <v>350</v>
      </c>
      <c r="D12" s="29">
        <v>375</v>
      </c>
      <c r="E12" s="29">
        <v>383.44</v>
      </c>
      <c r="F12" s="30">
        <v>400</v>
      </c>
      <c r="G12" s="24"/>
      <c r="H12" s="24">
        <v>503</v>
      </c>
      <c r="I12" s="29">
        <v>425</v>
      </c>
      <c r="J12" s="29">
        <v>470</v>
      </c>
      <c r="K12" s="29">
        <v>476.96</v>
      </c>
      <c r="L12" s="30">
        <v>520</v>
      </c>
    </row>
    <row r="13" spans="1:12" x14ac:dyDescent="0.2">
      <c r="A13" s="13" t="s">
        <v>12</v>
      </c>
      <c r="B13" s="24">
        <v>208</v>
      </c>
      <c r="C13" s="29">
        <v>350</v>
      </c>
      <c r="D13" s="29">
        <v>385</v>
      </c>
      <c r="E13" s="29">
        <v>384.61</v>
      </c>
      <c r="F13" s="30">
        <v>400</v>
      </c>
      <c r="G13" s="24"/>
      <c r="H13" s="24">
        <v>576</v>
      </c>
      <c r="I13" s="29">
        <v>450</v>
      </c>
      <c r="J13" s="29">
        <v>495</v>
      </c>
      <c r="K13" s="29">
        <v>506.53</v>
      </c>
      <c r="L13" s="30">
        <v>550</v>
      </c>
    </row>
    <row r="14" spans="1:12" x14ac:dyDescent="0.2">
      <c r="A14" s="13" t="s">
        <v>13</v>
      </c>
      <c r="B14" s="24">
        <v>747</v>
      </c>
      <c r="C14" s="29">
        <v>395</v>
      </c>
      <c r="D14" s="29">
        <v>450</v>
      </c>
      <c r="E14" s="29">
        <v>451.11</v>
      </c>
      <c r="F14" s="30">
        <v>495</v>
      </c>
      <c r="G14" s="24"/>
      <c r="H14" s="24">
        <v>1374</v>
      </c>
      <c r="I14" s="29">
        <v>495</v>
      </c>
      <c r="J14" s="29">
        <v>550</v>
      </c>
      <c r="K14" s="29">
        <v>588.04999999999995</v>
      </c>
      <c r="L14" s="30">
        <v>650</v>
      </c>
    </row>
    <row r="15" spans="1:12" x14ac:dyDescent="0.2">
      <c r="A15" s="13" t="s">
        <v>14</v>
      </c>
      <c r="B15" s="24">
        <v>244</v>
      </c>
      <c r="C15" s="29">
        <v>375</v>
      </c>
      <c r="D15" s="29">
        <v>420</v>
      </c>
      <c r="E15" s="29">
        <v>419.9</v>
      </c>
      <c r="F15" s="30">
        <v>450</v>
      </c>
      <c r="G15" s="24"/>
      <c r="H15" s="24">
        <v>783</v>
      </c>
      <c r="I15" s="29">
        <v>460</v>
      </c>
      <c r="J15" s="29">
        <v>500</v>
      </c>
      <c r="K15" s="29">
        <v>513.76</v>
      </c>
      <c r="L15" s="30">
        <v>550</v>
      </c>
    </row>
    <row r="16" spans="1:12" x14ac:dyDescent="0.2">
      <c r="A16" s="13" t="s">
        <v>15</v>
      </c>
      <c r="B16" s="24">
        <v>987</v>
      </c>
      <c r="C16" s="29">
        <v>480</v>
      </c>
      <c r="D16" s="29">
        <v>525</v>
      </c>
      <c r="E16" s="29">
        <v>535.28</v>
      </c>
      <c r="F16" s="30">
        <v>575</v>
      </c>
      <c r="G16" s="24"/>
      <c r="H16" s="24">
        <v>1495</v>
      </c>
      <c r="I16" s="29">
        <v>595</v>
      </c>
      <c r="J16" s="29">
        <v>650</v>
      </c>
      <c r="K16" s="29">
        <v>688.96</v>
      </c>
      <c r="L16" s="30">
        <v>750</v>
      </c>
    </row>
    <row r="17" spans="1:12" x14ac:dyDescent="0.2">
      <c r="A17" s="13" t="s">
        <v>16</v>
      </c>
      <c r="B17" s="24">
        <v>185</v>
      </c>
      <c r="C17" s="29">
        <v>350</v>
      </c>
      <c r="D17" s="29">
        <v>375</v>
      </c>
      <c r="E17" s="29">
        <v>378.99</v>
      </c>
      <c r="F17" s="30">
        <v>425</v>
      </c>
      <c r="G17" s="24"/>
      <c r="H17" s="24">
        <v>548</v>
      </c>
      <c r="I17" s="29">
        <v>425</v>
      </c>
      <c r="J17" s="29">
        <v>450</v>
      </c>
      <c r="K17" s="29">
        <v>463.08</v>
      </c>
      <c r="L17" s="30">
        <v>495</v>
      </c>
    </row>
    <row r="18" spans="1:12" x14ac:dyDescent="0.2">
      <c r="A18" s="13" t="s">
        <v>17</v>
      </c>
      <c r="B18" s="24">
        <v>212</v>
      </c>
      <c r="C18" s="29">
        <v>350</v>
      </c>
      <c r="D18" s="29">
        <v>380</v>
      </c>
      <c r="E18" s="29">
        <v>377.57</v>
      </c>
      <c r="F18" s="30">
        <v>400</v>
      </c>
      <c r="G18" s="24"/>
      <c r="H18" s="24">
        <v>472</v>
      </c>
      <c r="I18" s="29">
        <v>452.5</v>
      </c>
      <c r="J18" s="29">
        <v>500</v>
      </c>
      <c r="K18" s="29">
        <v>512.44000000000005</v>
      </c>
      <c r="L18" s="30">
        <v>550</v>
      </c>
    </row>
    <row r="19" spans="1:12" x14ac:dyDescent="0.2">
      <c r="A19" s="13" t="s">
        <v>18</v>
      </c>
      <c r="B19" s="24">
        <v>360</v>
      </c>
      <c r="C19" s="29">
        <v>350</v>
      </c>
      <c r="D19" s="29">
        <v>372.5</v>
      </c>
      <c r="E19" s="29">
        <v>373.37</v>
      </c>
      <c r="F19" s="30">
        <v>395</v>
      </c>
      <c r="G19" s="24"/>
      <c r="H19" s="24">
        <v>653</v>
      </c>
      <c r="I19" s="29">
        <v>425</v>
      </c>
      <c r="J19" s="29">
        <v>475</v>
      </c>
      <c r="K19" s="29">
        <v>477.94</v>
      </c>
      <c r="L19" s="30">
        <v>525</v>
      </c>
    </row>
    <row r="20" spans="1:12" x14ac:dyDescent="0.2">
      <c r="A20" s="13" t="s">
        <v>19</v>
      </c>
      <c r="B20" s="24">
        <v>118</v>
      </c>
      <c r="C20" s="29">
        <v>300</v>
      </c>
      <c r="D20" s="29">
        <v>350</v>
      </c>
      <c r="E20" s="29">
        <v>344.54</v>
      </c>
      <c r="F20" s="30">
        <v>375</v>
      </c>
      <c r="G20" s="24"/>
      <c r="H20" s="24">
        <v>272</v>
      </c>
      <c r="I20" s="29">
        <v>400</v>
      </c>
      <c r="J20" s="29">
        <v>450</v>
      </c>
      <c r="K20" s="29">
        <v>446.24</v>
      </c>
      <c r="L20" s="30">
        <v>495</v>
      </c>
    </row>
    <row r="21" spans="1:12" x14ac:dyDescent="0.2">
      <c r="A21" s="13" t="s">
        <v>20</v>
      </c>
      <c r="B21" s="24">
        <v>272</v>
      </c>
      <c r="C21" s="29">
        <v>350</v>
      </c>
      <c r="D21" s="29">
        <v>375</v>
      </c>
      <c r="E21" s="29">
        <v>384.89</v>
      </c>
      <c r="F21" s="30">
        <v>395</v>
      </c>
      <c r="G21" s="24"/>
      <c r="H21" s="24">
        <v>657</v>
      </c>
      <c r="I21" s="29">
        <v>435</v>
      </c>
      <c r="J21" s="29">
        <v>475</v>
      </c>
      <c r="K21" s="29">
        <v>492.1</v>
      </c>
      <c r="L21" s="30">
        <v>550</v>
      </c>
    </row>
    <row r="22" spans="1:12" x14ac:dyDescent="0.2">
      <c r="A22" s="13" t="s">
        <v>21</v>
      </c>
      <c r="B22" s="24">
        <v>90</v>
      </c>
      <c r="C22" s="29">
        <v>350</v>
      </c>
      <c r="D22" s="29">
        <v>395</v>
      </c>
      <c r="E22" s="29">
        <v>390.11</v>
      </c>
      <c r="F22" s="30">
        <v>425</v>
      </c>
      <c r="G22" s="24"/>
      <c r="H22" s="24">
        <v>161</v>
      </c>
      <c r="I22" s="29">
        <v>450</v>
      </c>
      <c r="J22" s="29">
        <v>495</v>
      </c>
      <c r="K22" s="29">
        <v>493.6</v>
      </c>
      <c r="L22" s="30">
        <v>550</v>
      </c>
    </row>
    <row r="23" spans="1:12" x14ac:dyDescent="0.2">
      <c r="A23" s="14" t="s">
        <v>22</v>
      </c>
      <c r="B23" s="31">
        <v>104</v>
      </c>
      <c r="C23" s="32">
        <v>425</v>
      </c>
      <c r="D23" s="32">
        <v>435</v>
      </c>
      <c r="E23" s="32">
        <v>435.58</v>
      </c>
      <c r="F23" s="33">
        <v>450</v>
      </c>
      <c r="G23" s="31"/>
      <c r="H23" s="31">
        <v>362</v>
      </c>
      <c r="I23" s="32">
        <v>495</v>
      </c>
      <c r="J23" s="32">
        <v>525</v>
      </c>
      <c r="K23" s="32">
        <v>525.86</v>
      </c>
      <c r="L23" s="33">
        <v>550</v>
      </c>
    </row>
    <row r="24" spans="1:12" x14ac:dyDescent="0.2">
      <c r="A24" s="18"/>
      <c r="B24" s="18" t="s">
        <v>31</v>
      </c>
      <c r="H24" s="18" t="s">
        <v>33</v>
      </c>
    </row>
    <row r="25" spans="1:12" ht="25.5" x14ac:dyDescent="0.2">
      <c r="A25" s="19"/>
      <c r="B25" s="22" t="s">
        <v>24</v>
      </c>
      <c r="C25" s="23" t="s">
        <v>25</v>
      </c>
      <c r="D25" s="23" t="s">
        <v>26</v>
      </c>
      <c r="E25" s="23" t="s">
        <v>27</v>
      </c>
      <c r="F25" s="4" t="s">
        <v>28</v>
      </c>
      <c r="G25" s="21"/>
      <c r="H25" s="22" t="s">
        <v>24</v>
      </c>
      <c r="I25" s="23" t="s">
        <v>25</v>
      </c>
      <c r="J25" s="23" t="s">
        <v>26</v>
      </c>
      <c r="K25" s="23" t="s">
        <v>27</v>
      </c>
      <c r="L25" s="4" t="s">
        <v>28</v>
      </c>
    </row>
    <row r="26" spans="1:12" x14ac:dyDescent="0.2">
      <c r="A26" s="19" t="s">
        <v>0</v>
      </c>
      <c r="B26" s="25">
        <v>5268</v>
      </c>
      <c r="C26" s="26">
        <v>545</v>
      </c>
      <c r="D26" s="26">
        <v>625</v>
      </c>
      <c r="E26" s="26">
        <v>672.41</v>
      </c>
      <c r="F26" s="27">
        <v>750</v>
      </c>
      <c r="G26" s="24"/>
      <c r="H26" s="25">
        <v>2243</v>
      </c>
      <c r="I26" s="26">
        <v>750</v>
      </c>
      <c r="J26" s="26">
        <v>875</v>
      </c>
      <c r="K26" s="26">
        <v>970.8</v>
      </c>
      <c r="L26" s="27">
        <v>1100</v>
      </c>
    </row>
    <row r="27" spans="1:12" x14ac:dyDescent="0.2">
      <c r="A27" s="13" t="s">
        <v>1</v>
      </c>
      <c r="B27" s="24">
        <v>364</v>
      </c>
      <c r="C27" s="29">
        <v>650</v>
      </c>
      <c r="D27" s="29">
        <v>750</v>
      </c>
      <c r="E27" s="29">
        <v>752.95</v>
      </c>
      <c r="F27" s="30">
        <v>875</v>
      </c>
      <c r="G27" s="24"/>
      <c r="H27" s="24">
        <v>174</v>
      </c>
      <c r="I27" s="29">
        <v>850</v>
      </c>
      <c r="J27" s="29">
        <v>995</v>
      </c>
      <c r="K27" s="29">
        <v>1017.76</v>
      </c>
      <c r="L27" s="30">
        <v>1200</v>
      </c>
    </row>
    <row r="28" spans="1:12" x14ac:dyDescent="0.2">
      <c r="A28" s="13" t="s">
        <v>3</v>
      </c>
      <c r="B28" s="24">
        <v>87</v>
      </c>
      <c r="C28" s="29">
        <v>495</v>
      </c>
      <c r="D28" s="29">
        <v>595</v>
      </c>
      <c r="E28" s="29">
        <v>627.45000000000005</v>
      </c>
      <c r="F28" s="30">
        <v>750</v>
      </c>
      <c r="G28" s="24"/>
      <c r="H28" s="24">
        <v>46</v>
      </c>
      <c r="I28" s="29">
        <v>725</v>
      </c>
      <c r="J28" s="29">
        <v>800</v>
      </c>
      <c r="K28" s="29">
        <v>834.13</v>
      </c>
      <c r="L28" s="30">
        <v>995</v>
      </c>
    </row>
    <row r="29" spans="1:12" x14ac:dyDescent="0.2">
      <c r="A29" s="13" t="s">
        <v>5</v>
      </c>
      <c r="B29" s="24">
        <v>417</v>
      </c>
      <c r="C29" s="29">
        <v>495</v>
      </c>
      <c r="D29" s="29">
        <v>550</v>
      </c>
      <c r="E29" s="29">
        <v>569.88</v>
      </c>
      <c r="F29" s="30">
        <v>625</v>
      </c>
      <c r="G29" s="24"/>
      <c r="H29" s="24">
        <v>136</v>
      </c>
      <c r="I29" s="29">
        <v>650</v>
      </c>
      <c r="J29" s="29">
        <v>750</v>
      </c>
      <c r="K29" s="29">
        <v>788.66</v>
      </c>
      <c r="L29" s="30">
        <v>875</v>
      </c>
    </row>
    <row r="30" spans="1:12" x14ac:dyDescent="0.2">
      <c r="A30" s="13" t="s">
        <v>7</v>
      </c>
      <c r="B30" s="24">
        <v>200</v>
      </c>
      <c r="C30" s="29">
        <v>450</v>
      </c>
      <c r="D30" s="29">
        <v>500</v>
      </c>
      <c r="E30" s="29">
        <v>509.58</v>
      </c>
      <c r="F30" s="30">
        <v>560</v>
      </c>
      <c r="G30" s="24"/>
      <c r="H30" s="24">
        <v>80</v>
      </c>
      <c r="I30" s="29">
        <v>550</v>
      </c>
      <c r="J30" s="29">
        <v>650</v>
      </c>
      <c r="K30" s="29">
        <v>648.78</v>
      </c>
      <c r="L30" s="30">
        <v>700</v>
      </c>
    </row>
    <row r="31" spans="1:12" x14ac:dyDescent="0.2">
      <c r="A31" s="13" t="s">
        <v>9</v>
      </c>
      <c r="B31" s="24">
        <v>224</v>
      </c>
      <c r="C31" s="29">
        <v>575</v>
      </c>
      <c r="D31" s="29">
        <v>650</v>
      </c>
      <c r="E31" s="29">
        <v>651.09</v>
      </c>
      <c r="F31" s="30">
        <v>750</v>
      </c>
      <c r="G31" s="24"/>
      <c r="H31" s="24">
        <v>107</v>
      </c>
      <c r="I31" s="29">
        <v>780</v>
      </c>
      <c r="J31" s="29">
        <v>850</v>
      </c>
      <c r="K31" s="29">
        <v>894.44</v>
      </c>
      <c r="L31" s="30">
        <v>1000</v>
      </c>
    </row>
    <row r="32" spans="1:12" x14ac:dyDescent="0.2">
      <c r="A32" s="13" t="s">
        <v>10</v>
      </c>
      <c r="B32" s="24">
        <v>115</v>
      </c>
      <c r="C32" s="29">
        <v>650</v>
      </c>
      <c r="D32" s="29">
        <v>730</v>
      </c>
      <c r="E32" s="29">
        <v>772.43</v>
      </c>
      <c r="F32" s="30">
        <v>800</v>
      </c>
      <c r="G32" s="24"/>
      <c r="H32" s="24">
        <v>51</v>
      </c>
      <c r="I32" s="29">
        <v>950</v>
      </c>
      <c r="J32" s="29">
        <v>1100</v>
      </c>
      <c r="K32" s="29">
        <v>1204.31</v>
      </c>
      <c r="L32" s="30">
        <v>1400</v>
      </c>
    </row>
    <row r="33" spans="1:12" x14ac:dyDescent="0.2">
      <c r="A33" s="13" t="s">
        <v>11</v>
      </c>
      <c r="B33" s="24">
        <v>282</v>
      </c>
      <c r="C33" s="29">
        <v>495</v>
      </c>
      <c r="D33" s="29">
        <v>560</v>
      </c>
      <c r="E33" s="29">
        <v>588.67999999999995</v>
      </c>
      <c r="F33" s="30">
        <v>650</v>
      </c>
      <c r="G33" s="24"/>
      <c r="H33" s="24">
        <v>120</v>
      </c>
      <c r="I33" s="29">
        <v>750</v>
      </c>
      <c r="J33" s="29">
        <v>800</v>
      </c>
      <c r="K33" s="29">
        <v>823.76</v>
      </c>
      <c r="L33" s="30">
        <v>895</v>
      </c>
    </row>
    <row r="34" spans="1:12" x14ac:dyDescent="0.2">
      <c r="A34" s="13" t="s">
        <v>12</v>
      </c>
      <c r="B34" s="24">
        <v>241</v>
      </c>
      <c r="C34" s="29">
        <v>545</v>
      </c>
      <c r="D34" s="29">
        <v>600</v>
      </c>
      <c r="E34" s="29">
        <v>626.70000000000005</v>
      </c>
      <c r="F34" s="30">
        <v>695</v>
      </c>
      <c r="G34" s="24"/>
      <c r="H34" s="24">
        <v>144</v>
      </c>
      <c r="I34" s="29">
        <v>732.5</v>
      </c>
      <c r="J34" s="29">
        <v>800</v>
      </c>
      <c r="K34" s="29">
        <v>858.02</v>
      </c>
      <c r="L34" s="30">
        <v>900</v>
      </c>
    </row>
    <row r="35" spans="1:12" x14ac:dyDescent="0.2">
      <c r="A35" s="13" t="s">
        <v>13</v>
      </c>
      <c r="B35" s="24">
        <v>476</v>
      </c>
      <c r="C35" s="29">
        <v>575</v>
      </c>
      <c r="D35" s="29">
        <v>695</v>
      </c>
      <c r="E35" s="29">
        <v>753.27</v>
      </c>
      <c r="F35" s="30">
        <v>862.5</v>
      </c>
      <c r="G35" s="24"/>
      <c r="H35" s="24">
        <v>233</v>
      </c>
      <c r="I35" s="29">
        <v>875</v>
      </c>
      <c r="J35" s="29">
        <v>1100</v>
      </c>
      <c r="K35" s="29">
        <v>1169.83</v>
      </c>
      <c r="L35" s="30">
        <v>1300</v>
      </c>
    </row>
    <row r="36" spans="1:12" x14ac:dyDescent="0.2">
      <c r="A36" s="13" t="s">
        <v>14</v>
      </c>
      <c r="B36" s="24">
        <v>467</v>
      </c>
      <c r="C36" s="29">
        <v>550</v>
      </c>
      <c r="D36" s="29">
        <v>625</v>
      </c>
      <c r="E36" s="29">
        <v>619.54</v>
      </c>
      <c r="F36" s="30">
        <v>695</v>
      </c>
      <c r="G36" s="24"/>
      <c r="H36" s="24">
        <v>170</v>
      </c>
      <c r="I36" s="29">
        <v>650</v>
      </c>
      <c r="J36" s="29">
        <v>750</v>
      </c>
      <c r="K36" s="29">
        <v>745.16</v>
      </c>
      <c r="L36" s="30">
        <v>825</v>
      </c>
    </row>
    <row r="37" spans="1:12" x14ac:dyDescent="0.2">
      <c r="A37" s="13" t="s">
        <v>15</v>
      </c>
      <c r="B37" s="24">
        <v>737</v>
      </c>
      <c r="C37" s="29">
        <v>750</v>
      </c>
      <c r="D37" s="29">
        <v>895</v>
      </c>
      <c r="E37" s="29">
        <v>924.64</v>
      </c>
      <c r="F37" s="30">
        <v>1050</v>
      </c>
      <c r="G37" s="24"/>
      <c r="H37" s="24">
        <v>406</v>
      </c>
      <c r="I37" s="29">
        <v>1045</v>
      </c>
      <c r="J37" s="29">
        <v>1300</v>
      </c>
      <c r="K37" s="29">
        <v>1321.2</v>
      </c>
      <c r="L37" s="30">
        <v>1500</v>
      </c>
    </row>
    <row r="38" spans="1:12" x14ac:dyDescent="0.2">
      <c r="A38" s="13" t="s">
        <v>16</v>
      </c>
      <c r="B38" s="24">
        <v>251</v>
      </c>
      <c r="C38" s="29">
        <v>475</v>
      </c>
      <c r="D38" s="29">
        <v>550</v>
      </c>
      <c r="E38" s="29">
        <v>545.82000000000005</v>
      </c>
      <c r="F38" s="30">
        <v>595</v>
      </c>
      <c r="G38" s="24"/>
      <c r="H38" s="24">
        <v>97</v>
      </c>
      <c r="I38" s="29">
        <v>695</v>
      </c>
      <c r="J38" s="29">
        <v>750</v>
      </c>
      <c r="K38" s="29">
        <v>769.27</v>
      </c>
      <c r="L38" s="30">
        <v>850</v>
      </c>
    </row>
    <row r="39" spans="1:12" x14ac:dyDescent="0.2">
      <c r="A39" s="13" t="s">
        <v>17</v>
      </c>
      <c r="B39" s="24">
        <v>218</v>
      </c>
      <c r="C39" s="29">
        <v>575</v>
      </c>
      <c r="D39" s="29">
        <v>650</v>
      </c>
      <c r="E39" s="29">
        <v>646.58000000000004</v>
      </c>
      <c r="F39" s="30">
        <v>700</v>
      </c>
      <c r="G39" s="24"/>
      <c r="H39" s="24">
        <v>78</v>
      </c>
      <c r="I39" s="29">
        <v>750</v>
      </c>
      <c r="J39" s="29">
        <v>875</v>
      </c>
      <c r="K39" s="29">
        <v>865.06</v>
      </c>
      <c r="L39" s="30">
        <v>975</v>
      </c>
    </row>
    <row r="40" spans="1:12" x14ac:dyDescent="0.2">
      <c r="A40" s="13" t="s">
        <v>18</v>
      </c>
      <c r="B40" s="24">
        <v>269</v>
      </c>
      <c r="C40" s="29">
        <v>500</v>
      </c>
      <c r="D40" s="29">
        <v>595</v>
      </c>
      <c r="E40" s="29">
        <v>620.07000000000005</v>
      </c>
      <c r="F40" s="30">
        <v>695</v>
      </c>
      <c r="G40" s="24"/>
      <c r="H40" s="24">
        <v>100</v>
      </c>
      <c r="I40" s="29">
        <v>775</v>
      </c>
      <c r="J40" s="29">
        <v>875</v>
      </c>
      <c r="K40" s="29">
        <v>954.19</v>
      </c>
      <c r="L40" s="30">
        <v>1000</v>
      </c>
    </row>
    <row r="41" spans="1:12" x14ac:dyDescent="0.2">
      <c r="A41" s="13" t="s">
        <v>19</v>
      </c>
      <c r="B41" s="24">
        <v>235</v>
      </c>
      <c r="C41" s="29">
        <v>450</v>
      </c>
      <c r="D41" s="29">
        <v>525</v>
      </c>
      <c r="E41" s="29">
        <v>539.47</v>
      </c>
      <c r="F41" s="30">
        <v>595</v>
      </c>
      <c r="G41" s="24"/>
      <c r="H41" s="24">
        <v>81</v>
      </c>
      <c r="I41" s="29">
        <v>615</v>
      </c>
      <c r="J41" s="29">
        <v>700</v>
      </c>
      <c r="K41" s="29">
        <v>724.63</v>
      </c>
      <c r="L41" s="30">
        <v>845</v>
      </c>
    </row>
    <row r="42" spans="1:12" x14ac:dyDescent="0.2">
      <c r="A42" s="13" t="s">
        <v>20</v>
      </c>
      <c r="B42" s="24">
        <v>374</v>
      </c>
      <c r="C42" s="29">
        <v>550</v>
      </c>
      <c r="D42" s="29">
        <v>595</v>
      </c>
      <c r="E42" s="29">
        <v>618.54</v>
      </c>
      <c r="F42" s="30">
        <v>675</v>
      </c>
      <c r="G42" s="24"/>
      <c r="H42" s="24">
        <v>121</v>
      </c>
      <c r="I42" s="29">
        <v>750</v>
      </c>
      <c r="J42" s="29">
        <v>850</v>
      </c>
      <c r="K42" s="29">
        <v>925.78</v>
      </c>
      <c r="L42" s="30">
        <v>995</v>
      </c>
    </row>
    <row r="43" spans="1:12" x14ac:dyDescent="0.2">
      <c r="A43" s="13" t="s">
        <v>21</v>
      </c>
      <c r="B43" s="24">
        <v>92</v>
      </c>
      <c r="C43" s="29">
        <v>495</v>
      </c>
      <c r="D43" s="29">
        <v>575</v>
      </c>
      <c r="E43" s="29">
        <v>592.34</v>
      </c>
      <c r="F43" s="30">
        <v>650</v>
      </c>
      <c r="G43" s="24"/>
      <c r="H43" s="24">
        <v>25</v>
      </c>
      <c r="I43" s="29">
        <v>700</v>
      </c>
      <c r="J43" s="29">
        <v>850</v>
      </c>
      <c r="K43" s="29">
        <v>821.4</v>
      </c>
      <c r="L43" s="30">
        <v>900</v>
      </c>
    </row>
    <row r="44" spans="1:12" x14ac:dyDescent="0.2">
      <c r="A44" s="14" t="s">
        <v>22</v>
      </c>
      <c r="B44" s="31">
        <v>219</v>
      </c>
      <c r="C44" s="32">
        <v>575</v>
      </c>
      <c r="D44" s="32">
        <v>600</v>
      </c>
      <c r="E44" s="32">
        <v>619.26</v>
      </c>
      <c r="F44" s="33">
        <v>650</v>
      </c>
      <c r="G44" s="31"/>
      <c r="H44" s="31">
        <v>74</v>
      </c>
      <c r="I44" s="32">
        <v>745</v>
      </c>
      <c r="J44" s="32">
        <v>800</v>
      </c>
      <c r="K44" s="32">
        <v>796.42</v>
      </c>
      <c r="L44" s="33">
        <v>875</v>
      </c>
    </row>
    <row r="45" spans="1:12" x14ac:dyDescent="0.2">
      <c r="B45" s="18" t="s">
        <v>23</v>
      </c>
    </row>
    <row r="46" spans="1:12" ht="25.5" x14ac:dyDescent="0.2">
      <c r="A46" s="5"/>
      <c r="B46" s="22" t="s">
        <v>24</v>
      </c>
      <c r="C46" s="23" t="s">
        <v>25</v>
      </c>
      <c r="D46" s="23" t="s">
        <v>26</v>
      </c>
      <c r="E46" s="23" t="s">
        <v>27</v>
      </c>
      <c r="F46" s="4" t="s">
        <v>28</v>
      </c>
    </row>
    <row r="47" spans="1:12" x14ac:dyDescent="0.2">
      <c r="A47" s="19" t="s">
        <v>0</v>
      </c>
      <c r="B47" s="25">
        <v>1650</v>
      </c>
      <c r="C47" s="26">
        <v>257</v>
      </c>
      <c r="D47" s="26">
        <v>294.67</v>
      </c>
      <c r="E47" s="26">
        <v>293.67</v>
      </c>
      <c r="F47" s="27">
        <v>325</v>
      </c>
    </row>
    <row r="48" spans="1:12" x14ac:dyDescent="0.2">
      <c r="A48" s="13" t="s">
        <v>1</v>
      </c>
      <c r="B48" s="24">
        <v>192</v>
      </c>
      <c r="C48" s="29">
        <v>285</v>
      </c>
      <c r="D48" s="29">
        <v>325</v>
      </c>
      <c r="E48" s="29">
        <v>322.86</v>
      </c>
      <c r="F48" s="30">
        <v>355</v>
      </c>
    </row>
    <row r="49" spans="1:6" x14ac:dyDescent="0.2">
      <c r="A49" s="13" t="s">
        <v>3</v>
      </c>
      <c r="B49" s="24">
        <v>17</v>
      </c>
      <c r="C49" s="29">
        <v>284</v>
      </c>
      <c r="D49" s="29">
        <v>324</v>
      </c>
      <c r="E49" s="29">
        <v>318.41000000000003</v>
      </c>
      <c r="F49" s="30">
        <v>340</v>
      </c>
    </row>
    <row r="50" spans="1:6" x14ac:dyDescent="0.2">
      <c r="A50" s="13" t="s">
        <v>5</v>
      </c>
      <c r="B50" s="24">
        <v>67</v>
      </c>
      <c r="C50" s="29">
        <v>274</v>
      </c>
      <c r="D50" s="29">
        <v>298</v>
      </c>
      <c r="E50" s="29">
        <v>300.68</v>
      </c>
      <c r="F50" s="30">
        <v>324</v>
      </c>
    </row>
    <row r="51" spans="1:6" x14ac:dyDescent="0.2">
      <c r="A51" s="13" t="s">
        <v>7</v>
      </c>
      <c r="B51" s="24">
        <v>59</v>
      </c>
      <c r="C51" s="29">
        <v>255</v>
      </c>
      <c r="D51" s="29">
        <v>275</v>
      </c>
      <c r="E51" s="29">
        <v>274.11</v>
      </c>
      <c r="F51" s="30">
        <v>290</v>
      </c>
    </row>
    <row r="52" spans="1:6" x14ac:dyDescent="0.2">
      <c r="A52" s="13" t="s">
        <v>9</v>
      </c>
      <c r="B52" s="24">
        <v>138</v>
      </c>
      <c r="C52" s="29">
        <v>235</v>
      </c>
      <c r="D52" s="29">
        <v>260</v>
      </c>
      <c r="E52" s="29">
        <v>263.08</v>
      </c>
      <c r="F52" s="30">
        <v>290</v>
      </c>
    </row>
    <row r="53" spans="1:6" x14ac:dyDescent="0.2">
      <c r="A53" s="13" t="s">
        <v>10</v>
      </c>
      <c r="B53" s="24">
        <v>31</v>
      </c>
      <c r="C53" s="29">
        <v>257</v>
      </c>
      <c r="D53" s="29">
        <v>305</v>
      </c>
      <c r="E53" s="29">
        <v>303.58999999999997</v>
      </c>
      <c r="F53" s="30">
        <v>335</v>
      </c>
    </row>
    <row r="54" spans="1:6" x14ac:dyDescent="0.2">
      <c r="A54" s="13" t="s">
        <v>11</v>
      </c>
      <c r="B54" s="24">
        <v>69</v>
      </c>
      <c r="C54" s="29">
        <v>224</v>
      </c>
      <c r="D54" s="29">
        <v>250</v>
      </c>
      <c r="E54" s="29">
        <v>253.94</v>
      </c>
      <c r="F54" s="30">
        <v>275</v>
      </c>
    </row>
    <row r="55" spans="1:6" x14ac:dyDescent="0.2">
      <c r="A55" s="13" t="s">
        <v>12</v>
      </c>
      <c r="B55" s="24">
        <v>56</v>
      </c>
      <c r="C55" s="29">
        <v>250</v>
      </c>
      <c r="D55" s="29">
        <v>275</v>
      </c>
      <c r="E55" s="29">
        <v>278.14</v>
      </c>
      <c r="F55" s="30">
        <v>297.5</v>
      </c>
    </row>
    <row r="56" spans="1:6" x14ac:dyDescent="0.2">
      <c r="A56" s="13" t="s">
        <v>13</v>
      </c>
      <c r="B56" s="24">
        <v>302</v>
      </c>
      <c r="C56" s="29">
        <v>270</v>
      </c>
      <c r="D56" s="29">
        <v>300</v>
      </c>
      <c r="E56" s="29">
        <v>295.45999999999998</v>
      </c>
      <c r="F56" s="30">
        <v>325</v>
      </c>
    </row>
    <row r="57" spans="1:6" x14ac:dyDescent="0.2">
      <c r="A57" s="13" t="s">
        <v>14</v>
      </c>
      <c r="B57" s="24">
        <v>133</v>
      </c>
      <c r="C57" s="29">
        <v>258.27</v>
      </c>
      <c r="D57" s="29">
        <v>285</v>
      </c>
      <c r="E57" s="29">
        <v>289.49</v>
      </c>
      <c r="F57" s="30">
        <v>320</v>
      </c>
    </row>
    <row r="58" spans="1:6" x14ac:dyDescent="0.2">
      <c r="A58" s="13" t="s">
        <v>15</v>
      </c>
      <c r="B58" s="24">
        <v>243</v>
      </c>
      <c r="C58" s="29">
        <v>285</v>
      </c>
      <c r="D58" s="29">
        <v>320</v>
      </c>
      <c r="E58" s="29">
        <v>313.86</v>
      </c>
      <c r="F58" s="30">
        <v>341.47</v>
      </c>
    </row>
    <row r="59" spans="1:6" x14ac:dyDescent="0.2">
      <c r="A59" s="13" t="s">
        <v>16</v>
      </c>
      <c r="B59" s="24">
        <v>51</v>
      </c>
      <c r="C59" s="29">
        <v>280</v>
      </c>
      <c r="D59" s="29">
        <v>300</v>
      </c>
      <c r="E59" s="29">
        <v>306.67</v>
      </c>
      <c r="F59" s="30">
        <v>349</v>
      </c>
    </row>
    <row r="60" spans="1:6" x14ac:dyDescent="0.2">
      <c r="A60" s="13" t="s">
        <v>17</v>
      </c>
      <c r="B60" s="24">
        <v>54</v>
      </c>
      <c r="C60" s="29">
        <v>235</v>
      </c>
      <c r="D60" s="29">
        <v>265</v>
      </c>
      <c r="E60" s="29">
        <v>267.89</v>
      </c>
      <c r="F60" s="30">
        <v>300</v>
      </c>
    </row>
    <row r="61" spans="1:6" x14ac:dyDescent="0.2">
      <c r="A61" s="13" t="s">
        <v>18</v>
      </c>
      <c r="B61" s="24">
        <v>64</v>
      </c>
      <c r="C61" s="29">
        <v>265.5</v>
      </c>
      <c r="D61" s="29">
        <v>300</v>
      </c>
      <c r="E61" s="29">
        <v>299.05</v>
      </c>
      <c r="F61" s="30">
        <v>324</v>
      </c>
    </row>
    <row r="62" spans="1:6" x14ac:dyDescent="0.2">
      <c r="A62" s="13" t="s">
        <v>19</v>
      </c>
      <c r="B62" s="24">
        <v>22</v>
      </c>
      <c r="C62" s="29">
        <v>220</v>
      </c>
      <c r="D62" s="29">
        <v>250</v>
      </c>
      <c r="E62" s="29">
        <v>246.95</v>
      </c>
      <c r="F62" s="30">
        <v>260</v>
      </c>
    </row>
    <row r="63" spans="1:6" x14ac:dyDescent="0.2">
      <c r="A63" s="13" t="s">
        <v>20</v>
      </c>
      <c r="B63" s="24">
        <v>68</v>
      </c>
      <c r="C63" s="29">
        <v>252.5</v>
      </c>
      <c r="D63" s="29">
        <v>285</v>
      </c>
      <c r="E63" s="29">
        <v>290.62</v>
      </c>
      <c r="F63" s="30">
        <v>303</v>
      </c>
    </row>
    <row r="64" spans="1:6" x14ac:dyDescent="0.2">
      <c r="A64" s="13" t="s">
        <v>21</v>
      </c>
      <c r="B64" s="24">
        <v>20</v>
      </c>
      <c r="C64" s="29">
        <v>277</v>
      </c>
      <c r="D64" s="29">
        <v>294</v>
      </c>
      <c r="E64" s="29">
        <v>300.14999999999998</v>
      </c>
      <c r="F64" s="30">
        <v>315</v>
      </c>
    </row>
    <row r="65" spans="1:12" x14ac:dyDescent="0.2">
      <c r="A65" s="14" t="s">
        <v>22</v>
      </c>
      <c r="B65" s="31">
        <v>64</v>
      </c>
      <c r="C65" s="32">
        <v>235</v>
      </c>
      <c r="D65" s="32">
        <v>281.67</v>
      </c>
      <c r="E65" s="32">
        <v>274.61</v>
      </c>
      <c r="F65" s="33">
        <v>304.17</v>
      </c>
    </row>
    <row r="66" spans="1:12" x14ac:dyDescent="0.2">
      <c r="A66" s="2" t="s">
        <v>34</v>
      </c>
    </row>
    <row r="67" spans="1:12" x14ac:dyDescent="0.2">
      <c r="A67" s="285" t="s">
        <v>35</v>
      </c>
      <c r="B67" s="285"/>
      <c r="C67" s="285"/>
      <c r="D67" s="285"/>
      <c r="E67" s="285"/>
      <c r="F67" s="285"/>
      <c r="G67" s="285"/>
      <c r="H67" s="285"/>
      <c r="I67" s="285"/>
      <c r="J67" s="285"/>
      <c r="K67" s="285"/>
      <c r="L67" s="285"/>
    </row>
    <row r="68" spans="1:12" x14ac:dyDescent="0.2">
      <c r="A68" s="2" t="s">
        <v>37</v>
      </c>
    </row>
    <row r="69" spans="1:12" ht="39.75" customHeight="1" x14ac:dyDescent="0.2">
      <c r="A69" s="285" t="s">
        <v>66</v>
      </c>
      <c r="B69" s="285"/>
      <c r="C69" s="285"/>
      <c r="D69" s="285"/>
      <c r="E69" s="285"/>
      <c r="F69" s="285"/>
      <c r="G69" s="285"/>
      <c r="H69" s="285"/>
      <c r="I69" s="285"/>
      <c r="J69" s="285"/>
      <c r="K69" s="285"/>
      <c r="L69" s="285"/>
    </row>
  </sheetData>
  <mergeCells count="2">
    <mergeCell ref="A67:L67"/>
    <mergeCell ref="A69:L69"/>
  </mergeCells>
  <hyperlinks>
    <hyperlink ref="A1" location="Contents!A1" display="Back to contents"/>
  </hyperlinks>
  <pageMargins left="0.7" right="0.7" top="0.75" bottom="0.75" header="0.3" footer="0.3"/>
  <pageSetup paperSize="9" scale="77"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L69"/>
  <sheetViews>
    <sheetView workbookViewId="0"/>
  </sheetViews>
  <sheetFormatPr defaultRowHeight="12.75" x14ac:dyDescent="0.2"/>
  <cols>
    <col min="1" max="1" width="27.5703125" style="2" customWidth="1"/>
    <col min="2" max="2" width="9.140625" style="2"/>
    <col min="3" max="3" width="8" style="2" customWidth="1"/>
    <col min="4" max="4" width="7.42578125" style="2" customWidth="1"/>
    <col min="5" max="5" width="7.28515625" style="2" customWidth="1"/>
    <col min="6" max="6" width="8.5703125" style="2" customWidth="1"/>
    <col min="7" max="7" width="1.85546875" style="2" customWidth="1"/>
    <col min="8" max="16384" width="9.140625" style="2"/>
  </cols>
  <sheetData>
    <row r="1" spans="1:12" x14ac:dyDescent="0.2">
      <c r="A1" s="271" t="s">
        <v>342</v>
      </c>
    </row>
    <row r="2" spans="1:12" ht="15.75" customHeight="1" x14ac:dyDescent="0.25">
      <c r="A2" s="1" t="s">
        <v>336</v>
      </c>
    </row>
    <row r="3" spans="1:12" ht="13.5" customHeight="1" x14ac:dyDescent="0.2">
      <c r="A3" s="18"/>
      <c r="B3" s="18" t="s">
        <v>29</v>
      </c>
      <c r="H3" s="18" t="s">
        <v>30</v>
      </c>
    </row>
    <row r="4" spans="1:12" ht="25.5" x14ac:dyDescent="0.2">
      <c r="A4" s="19"/>
      <c r="B4" s="22" t="s">
        <v>24</v>
      </c>
      <c r="C4" s="23" t="s">
        <v>25</v>
      </c>
      <c r="D4" s="23" t="s">
        <v>26</v>
      </c>
      <c r="E4" s="23" t="s">
        <v>27</v>
      </c>
      <c r="F4" s="4" t="s">
        <v>28</v>
      </c>
      <c r="G4" s="21"/>
      <c r="H4" s="22" t="s">
        <v>24</v>
      </c>
      <c r="I4" s="23" t="s">
        <v>25</v>
      </c>
      <c r="J4" s="23" t="s">
        <v>26</v>
      </c>
      <c r="K4" s="23" t="s">
        <v>27</v>
      </c>
      <c r="L4" s="4" t="s">
        <v>28</v>
      </c>
    </row>
    <row r="5" spans="1:12" x14ac:dyDescent="0.2">
      <c r="A5" s="19" t="s">
        <v>0</v>
      </c>
      <c r="B5" s="25">
        <v>5846</v>
      </c>
      <c r="C5" s="26">
        <v>370</v>
      </c>
      <c r="D5" s="26">
        <v>425</v>
      </c>
      <c r="E5" s="26">
        <v>447.35</v>
      </c>
      <c r="F5" s="27">
        <v>520</v>
      </c>
      <c r="G5" s="24"/>
      <c r="H5" s="25">
        <v>11298</v>
      </c>
      <c r="I5" s="26">
        <v>450</v>
      </c>
      <c r="J5" s="26">
        <v>525</v>
      </c>
      <c r="K5" s="26">
        <v>552.89</v>
      </c>
      <c r="L5" s="27">
        <v>625</v>
      </c>
    </row>
    <row r="6" spans="1:12" x14ac:dyDescent="0.2">
      <c r="A6" s="13" t="s">
        <v>1</v>
      </c>
      <c r="B6" s="24">
        <v>690</v>
      </c>
      <c r="C6" s="29">
        <v>520</v>
      </c>
      <c r="D6" s="29">
        <v>550</v>
      </c>
      <c r="E6" s="29">
        <v>555.25</v>
      </c>
      <c r="F6" s="30">
        <v>600</v>
      </c>
      <c r="G6" s="24"/>
      <c r="H6" s="24">
        <v>1062</v>
      </c>
      <c r="I6" s="29">
        <v>650</v>
      </c>
      <c r="J6" s="29">
        <v>700</v>
      </c>
      <c r="K6" s="29">
        <v>701.44</v>
      </c>
      <c r="L6" s="30">
        <v>775</v>
      </c>
    </row>
    <row r="7" spans="1:12" x14ac:dyDescent="0.2">
      <c r="A7" s="13" t="s">
        <v>3</v>
      </c>
      <c r="B7" s="24">
        <v>95</v>
      </c>
      <c r="C7" s="29">
        <v>350</v>
      </c>
      <c r="D7" s="29">
        <v>395</v>
      </c>
      <c r="E7" s="29">
        <v>383.07</v>
      </c>
      <c r="F7" s="30">
        <v>425</v>
      </c>
      <c r="G7" s="24"/>
      <c r="H7" s="24">
        <v>172</v>
      </c>
      <c r="I7" s="29">
        <v>450</v>
      </c>
      <c r="J7" s="29">
        <v>495</v>
      </c>
      <c r="K7" s="29">
        <v>508.31</v>
      </c>
      <c r="L7" s="30">
        <v>550</v>
      </c>
    </row>
    <row r="8" spans="1:12" x14ac:dyDescent="0.2">
      <c r="A8" s="13" t="s">
        <v>5</v>
      </c>
      <c r="B8" s="24">
        <v>284</v>
      </c>
      <c r="C8" s="29">
        <v>330</v>
      </c>
      <c r="D8" s="29">
        <v>350</v>
      </c>
      <c r="E8" s="29">
        <v>365.01</v>
      </c>
      <c r="F8" s="30">
        <v>395</v>
      </c>
      <c r="G8" s="24"/>
      <c r="H8" s="24">
        <v>607</v>
      </c>
      <c r="I8" s="29">
        <v>425</v>
      </c>
      <c r="J8" s="29">
        <v>450</v>
      </c>
      <c r="K8" s="29">
        <v>459.24</v>
      </c>
      <c r="L8" s="30">
        <v>495</v>
      </c>
    </row>
    <row r="9" spans="1:12" x14ac:dyDescent="0.2">
      <c r="A9" s="13" t="s">
        <v>7</v>
      </c>
      <c r="B9" s="24">
        <v>97</v>
      </c>
      <c r="C9" s="29">
        <v>350</v>
      </c>
      <c r="D9" s="29">
        <v>370</v>
      </c>
      <c r="E9" s="29">
        <v>366.47</v>
      </c>
      <c r="F9" s="30">
        <v>395</v>
      </c>
      <c r="G9" s="24"/>
      <c r="H9" s="24">
        <v>322</v>
      </c>
      <c r="I9" s="29">
        <v>420</v>
      </c>
      <c r="J9" s="29">
        <v>450</v>
      </c>
      <c r="K9" s="29">
        <v>443.75</v>
      </c>
      <c r="L9" s="30">
        <v>475</v>
      </c>
    </row>
    <row r="10" spans="1:12" x14ac:dyDescent="0.2">
      <c r="A10" s="13" t="s">
        <v>9</v>
      </c>
      <c r="B10" s="24">
        <v>483</v>
      </c>
      <c r="C10" s="29">
        <v>330</v>
      </c>
      <c r="D10" s="29">
        <v>360</v>
      </c>
      <c r="E10" s="29">
        <v>361.48</v>
      </c>
      <c r="F10" s="30">
        <v>380</v>
      </c>
      <c r="G10" s="24"/>
      <c r="H10" s="24">
        <v>918</v>
      </c>
      <c r="I10" s="29">
        <v>440</v>
      </c>
      <c r="J10" s="29">
        <v>490</v>
      </c>
      <c r="K10" s="29">
        <v>502.96</v>
      </c>
      <c r="L10" s="30">
        <v>560</v>
      </c>
    </row>
    <row r="11" spans="1:12" x14ac:dyDescent="0.2">
      <c r="A11" s="13" t="s">
        <v>10</v>
      </c>
      <c r="B11" s="24">
        <v>70</v>
      </c>
      <c r="C11" s="29">
        <v>400</v>
      </c>
      <c r="D11" s="29">
        <v>425</v>
      </c>
      <c r="E11" s="29">
        <v>440.86</v>
      </c>
      <c r="F11" s="30">
        <v>475</v>
      </c>
      <c r="G11" s="24"/>
      <c r="H11" s="24">
        <v>114</v>
      </c>
      <c r="I11" s="29">
        <v>525</v>
      </c>
      <c r="J11" s="29">
        <v>595</v>
      </c>
      <c r="K11" s="29">
        <v>608.66</v>
      </c>
      <c r="L11" s="30">
        <v>680</v>
      </c>
    </row>
    <row r="12" spans="1:12" x14ac:dyDescent="0.2">
      <c r="A12" s="13" t="s">
        <v>11</v>
      </c>
      <c r="B12" s="24">
        <v>227</v>
      </c>
      <c r="C12" s="29">
        <v>350</v>
      </c>
      <c r="D12" s="29">
        <v>375</v>
      </c>
      <c r="E12" s="29">
        <v>387.33</v>
      </c>
      <c r="F12" s="30">
        <v>400</v>
      </c>
      <c r="G12" s="24"/>
      <c r="H12" s="24">
        <v>711</v>
      </c>
      <c r="I12" s="29">
        <v>430</v>
      </c>
      <c r="J12" s="29">
        <v>470</v>
      </c>
      <c r="K12" s="29">
        <v>481.34</v>
      </c>
      <c r="L12" s="30">
        <v>510</v>
      </c>
    </row>
    <row r="13" spans="1:12" x14ac:dyDescent="0.2">
      <c r="A13" s="13" t="s">
        <v>12</v>
      </c>
      <c r="B13" s="24">
        <v>217</v>
      </c>
      <c r="C13" s="29">
        <v>350</v>
      </c>
      <c r="D13" s="29">
        <v>395</v>
      </c>
      <c r="E13" s="29">
        <v>392.76</v>
      </c>
      <c r="F13" s="30">
        <v>425</v>
      </c>
      <c r="G13" s="24"/>
      <c r="H13" s="24">
        <v>581</v>
      </c>
      <c r="I13" s="29">
        <v>450</v>
      </c>
      <c r="J13" s="29">
        <v>500</v>
      </c>
      <c r="K13" s="29">
        <v>510.32</v>
      </c>
      <c r="L13" s="30">
        <v>550</v>
      </c>
    </row>
    <row r="14" spans="1:12" x14ac:dyDescent="0.2">
      <c r="A14" s="13" t="s">
        <v>13</v>
      </c>
      <c r="B14" s="24">
        <v>998</v>
      </c>
      <c r="C14" s="29">
        <v>375</v>
      </c>
      <c r="D14" s="29">
        <v>430</v>
      </c>
      <c r="E14" s="29">
        <v>444.05</v>
      </c>
      <c r="F14" s="30">
        <v>495</v>
      </c>
      <c r="G14" s="24"/>
      <c r="H14" s="24">
        <v>1570</v>
      </c>
      <c r="I14" s="29">
        <v>495</v>
      </c>
      <c r="J14" s="29">
        <v>550</v>
      </c>
      <c r="K14" s="29">
        <v>572.74</v>
      </c>
      <c r="L14" s="30">
        <v>625</v>
      </c>
    </row>
    <row r="15" spans="1:12" x14ac:dyDescent="0.2">
      <c r="A15" s="13" t="s">
        <v>14</v>
      </c>
      <c r="B15" s="24">
        <v>257</v>
      </c>
      <c r="C15" s="29">
        <v>375</v>
      </c>
      <c r="D15" s="29">
        <v>425</v>
      </c>
      <c r="E15" s="29">
        <v>424.36</v>
      </c>
      <c r="F15" s="30">
        <v>450</v>
      </c>
      <c r="G15" s="24"/>
      <c r="H15" s="24">
        <v>785</v>
      </c>
      <c r="I15" s="29">
        <v>450</v>
      </c>
      <c r="J15" s="29">
        <v>500</v>
      </c>
      <c r="K15" s="29">
        <v>516.38</v>
      </c>
      <c r="L15" s="30">
        <v>550</v>
      </c>
    </row>
    <row r="16" spans="1:12" x14ac:dyDescent="0.2">
      <c r="A16" s="13" t="s">
        <v>15</v>
      </c>
      <c r="B16" s="24">
        <v>1276</v>
      </c>
      <c r="C16" s="29">
        <v>495</v>
      </c>
      <c r="D16" s="29">
        <v>525</v>
      </c>
      <c r="E16" s="29">
        <v>541.54999999999995</v>
      </c>
      <c r="F16" s="30">
        <v>575</v>
      </c>
      <c r="G16" s="24"/>
      <c r="H16" s="24">
        <v>1654</v>
      </c>
      <c r="I16" s="29">
        <v>600</v>
      </c>
      <c r="J16" s="29">
        <v>650</v>
      </c>
      <c r="K16" s="29">
        <v>699.53</v>
      </c>
      <c r="L16" s="30">
        <v>750</v>
      </c>
    </row>
    <row r="17" spans="1:12" x14ac:dyDescent="0.2">
      <c r="A17" s="13" t="s">
        <v>16</v>
      </c>
      <c r="B17" s="24">
        <v>162</v>
      </c>
      <c r="C17" s="29">
        <v>350</v>
      </c>
      <c r="D17" s="29">
        <v>375</v>
      </c>
      <c r="E17" s="29">
        <v>382.48</v>
      </c>
      <c r="F17" s="30">
        <v>400</v>
      </c>
      <c r="G17" s="24"/>
      <c r="H17" s="24">
        <v>430</v>
      </c>
      <c r="I17" s="29">
        <v>425</v>
      </c>
      <c r="J17" s="29">
        <v>450</v>
      </c>
      <c r="K17" s="29">
        <v>464.37</v>
      </c>
      <c r="L17" s="30">
        <v>500</v>
      </c>
    </row>
    <row r="18" spans="1:12" x14ac:dyDescent="0.2">
      <c r="A18" s="13" t="s">
        <v>17</v>
      </c>
      <c r="B18" s="24">
        <v>210</v>
      </c>
      <c r="C18" s="29">
        <v>350</v>
      </c>
      <c r="D18" s="29">
        <v>380</v>
      </c>
      <c r="E18" s="29">
        <v>380.4</v>
      </c>
      <c r="F18" s="30">
        <v>400</v>
      </c>
      <c r="G18" s="24"/>
      <c r="H18" s="24">
        <v>516</v>
      </c>
      <c r="I18" s="29">
        <v>450</v>
      </c>
      <c r="J18" s="29">
        <v>495</v>
      </c>
      <c r="K18" s="29">
        <v>504.82</v>
      </c>
      <c r="L18" s="30">
        <v>550</v>
      </c>
    </row>
    <row r="19" spans="1:12" x14ac:dyDescent="0.2">
      <c r="A19" s="13" t="s">
        <v>18</v>
      </c>
      <c r="B19" s="24">
        <v>257</v>
      </c>
      <c r="C19" s="29">
        <v>330</v>
      </c>
      <c r="D19" s="29">
        <v>365</v>
      </c>
      <c r="E19" s="29">
        <v>370.31</v>
      </c>
      <c r="F19" s="30">
        <v>395</v>
      </c>
      <c r="G19" s="24"/>
      <c r="H19" s="24">
        <v>528</v>
      </c>
      <c r="I19" s="29">
        <v>425</v>
      </c>
      <c r="J19" s="29">
        <v>475</v>
      </c>
      <c r="K19" s="29">
        <v>484.84</v>
      </c>
      <c r="L19" s="30">
        <v>550</v>
      </c>
    </row>
    <row r="20" spans="1:12" x14ac:dyDescent="0.2">
      <c r="A20" s="13" t="s">
        <v>19</v>
      </c>
      <c r="B20" s="24">
        <v>138</v>
      </c>
      <c r="C20" s="29">
        <v>300</v>
      </c>
      <c r="D20" s="29">
        <v>340</v>
      </c>
      <c r="E20" s="29">
        <v>336.91</v>
      </c>
      <c r="F20" s="30">
        <v>355</v>
      </c>
      <c r="G20" s="24"/>
      <c r="H20" s="24">
        <v>301</v>
      </c>
      <c r="I20" s="29">
        <v>400</v>
      </c>
      <c r="J20" s="29">
        <v>440</v>
      </c>
      <c r="K20" s="29">
        <v>444.92</v>
      </c>
      <c r="L20" s="30">
        <v>485</v>
      </c>
    </row>
    <row r="21" spans="1:12" x14ac:dyDescent="0.2">
      <c r="A21" s="13" t="s">
        <v>20</v>
      </c>
      <c r="B21" s="24">
        <v>246</v>
      </c>
      <c r="C21" s="29">
        <v>350</v>
      </c>
      <c r="D21" s="29">
        <v>375</v>
      </c>
      <c r="E21" s="29">
        <v>379</v>
      </c>
      <c r="F21" s="30">
        <v>395</v>
      </c>
      <c r="G21" s="24"/>
      <c r="H21" s="24">
        <v>597</v>
      </c>
      <c r="I21" s="29">
        <v>425</v>
      </c>
      <c r="J21" s="29">
        <v>475</v>
      </c>
      <c r="K21" s="29">
        <v>485.26</v>
      </c>
      <c r="L21" s="30">
        <v>550</v>
      </c>
    </row>
    <row r="22" spans="1:12" x14ac:dyDescent="0.2">
      <c r="A22" s="13" t="s">
        <v>21</v>
      </c>
      <c r="B22" s="24">
        <v>72</v>
      </c>
      <c r="C22" s="29">
        <v>357.5</v>
      </c>
      <c r="D22" s="29">
        <v>395</v>
      </c>
      <c r="E22" s="29">
        <v>399.03</v>
      </c>
      <c r="F22" s="30">
        <v>425</v>
      </c>
      <c r="G22" s="24"/>
      <c r="H22" s="24">
        <v>165</v>
      </c>
      <c r="I22" s="29">
        <v>450</v>
      </c>
      <c r="J22" s="29">
        <v>495</v>
      </c>
      <c r="K22" s="29">
        <v>493.9</v>
      </c>
      <c r="L22" s="30">
        <v>550</v>
      </c>
    </row>
    <row r="23" spans="1:12" x14ac:dyDescent="0.2">
      <c r="A23" s="14" t="s">
        <v>22</v>
      </c>
      <c r="B23" s="31">
        <v>67</v>
      </c>
      <c r="C23" s="32">
        <v>425</v>
      </c>
      <c r="D23" s="32">
        <v>435</v>
      </c>
      <c r="E23" s="32">
        <v>435.6</v>
      </c>
      <c r="F23" s="33">
        <v>450</v>
      </c>
      <c r="G23" s="31"/>
      <c r="H23" s="31">
        <v>265</v>
      </c>
      <c r="I23" s="32">
        <v>495</v>
      </c>
      <c r="J23" s="32">
        <v>525</v>
      </c>
      <c r="K23" s="32">
        <v>527.74</v>
      </c>
      <c r="L23" s="33">
        <v>550</v>
      </c>
    </row>
    <row r="24" spans="1:12" x14ac:dyDescent="0.2">
      <c r="A24" s="18"/>
      <c r="B24" s="18" t="s">
        <v>31</v>
      </c>
      <c r="H24" s="18" t="s">
        <v>33</v>
      </c>
    </row>
    <row r="25" spans="1:12" ht="25.5" x14ac:dyDescent="0.2">
      <c r="A25" s="19"/>
      <c r="B25" s="22" t="s">
        <v>24</v>
      </c>
      <c r="C25" s="23" t="s">
        <v>25</v>
      </c>
      <c r="D25" s="23" t="s">
        <v>26</v>
      </c>
      <c r="E25" s="23" t="s">
        <v>27</v>
      </c>
      <c r="F25" s="4" t="s">
        <v>28</v>
      </c>
      <c r="G25" s="21"/>
      <c r="H25" s="22" t="s">
        <v>24</v>
      </c>
      <c r="I25" s="23" t="s">
        <v>25</v>
      </c>
      <c r="J25" s="23" t="s">
        <v>26</v>
      </c>
      <c r="K25" s="23" t="s">
        <v>27</v>
      </c>
      <c r="L25" s="4" t="s">
        <v>28</v>
      </c>
    </row>
    <row r="26" spans="1:12" x14ac:dyDescent="0.2">
      <c r="A26" s="19" t="s">
        <v>0</v>
      </c>
      <c r="B26" s="25">
        <v>5337</v>
      </c>
      <c r="C26" s="26">
        <v>550</v>
      </c>
      <c r="D26" s="26">
        <v>650</v>
      </c>
      <c r="E26" s="26">
        <v>695.21</v>
      </c>
      <c r="F26" s="27">
        <v>795</v>
      </c>
      <c r="G26" s="24"/>
      <c r="H26" s="25">
        <v>2357</v>
      </c>
      <c r="I26" s="26">
        <v>750</v>
      </c>
      <c r="J26" s="26">
        <v>895</v>
      </c>
      <c r="K26" s="26">
        <v>982.58</v>
      </c>
      <c r="L26" s="27">
        <v>1200</v>
      </c>
    </row>
    <row r="27" spans="1:12" x14ac:dyDescent="0.2">
      <c r="A27" s="13" t="s">
        <v>1</v>
      </c>
      <c r="B27" s="24">
        <v>486</v>
      </c>
      <c r="C27" s="29">
        <v>700</v>
      </c>
      <c r="D27" s="29">
        <v>825</v>
      </c>
      <c r="E27" s="29">
        <v>827.09</v>
      </c>
      <c r="F27" s="30">
        <v>950</v>
      </c>
      <c r="G27" s="24"/>
      <c r="H27" s="24">
        <v>239</v>
      </c>
      <c r="I27" s="29">
        <v>900</v>
      </c>
      <c r="J27" s="29">
        <v>1100</v>
      </c>
      <c r="K27" s="29">
        <v>1105.08</v>
      </c>
      <c r="L27" s="30">
        <v>1300</v>
      </c>
    </row>
    <row r="28" spans="1:12" x14ac:dyDescent="0.2">
      <c r="A28" s="13" t="s">
        <v>3</v>
      </c>
      <c r="B28" s="24">
        <v>102</v>
      </c>
      <c r="C28" s="29">
        <v>550</v>
      </c>
      <c r="D28" s="29">
        <v>650</v>
      </c>
      <c r="E28" s="29">
        <v>678.87</v>
      </c>
      <c r="F28" s="30">
        <v>775</v>
      </c>
      <c r="G28" s="24"/>
      <c r="H28" s="24">
        <v>51</v>
      </c>
      <c r="I28" s="29">
        <v>725</v>
      </c>
      <c r="J28" s="29">
        <v>800</v>
      </c>
      <c r="K28" s="29">
        <v>877.55</v>
      </c>
      <c r="L28" s="30">
        <v>950</v>
      </c>
    </row>
    <row r="29" spans="1:12" x14ac:dyDescent="0.2">
      <c r="A29" s="13" t="s">
        <v>5</v>
      </c>
      <c r="B29" s="24">
        <v>328</v>
      </c>
      <c r="C29" s="29">
        <v>495</v>
      </c>
      <c r="D29" s="29">
        <v>550</v>
      </c>
      <c r="E29" s="29">
        <v>576.09</v>
      </c>
      <c r="F29" s="30">
        <v>650</v>
      </c>
      <c r="G29" s="24"/>
      <c r="H29" s="24">
        <v>108</v>
      </c>
      <c r="I29" s="29">
        <v>650</v>
      </c>
      <c r="J29" s="29">
        <v>750</v>
      </c>
      <c r="K29" s="29">
        <v>816.47</v>
      </c>
      <c r="L29" s="30">
        <v>900</v>
      </c>
    </row>
    <row r="30" spans="1:12" x14ac:dyDescent="0.2">
      <c r="A30" s="13" t="s">
        <v>7</v>
      </c>
      <c r="B30" s="24">
        <v>256</v>
      </c>
      <c r="C30" s="29">
        <v>450</v>
      </c>
      <c r="D30" s="29">
        <v>500</v>
      </c>
      <c r="E30" s="29">
        <v>507.7</v>
      </c>
      <c r="F30" s="30">
        <v>550</v>
      </c>
      <c r="G30" s="24"/>
      <c r="H30" s="24">
        <v>80</v>
      </c>
      <c r="I30" s="29">
        <v>545</v>
      </c>
      <c r="J30" s="29">
        <v>622.5</v>
      </c>
      <c r="K30" s="29">
        <v>632.94000000000005</v>
      </c>
      <c r="L30" s="30">
        <v>675</v>
      </c>
    </row>
    <row r="31" spans="1:12" x14ac:dyDescent="0.2">
      <c r="A31" s="13" t="s">
        <v>9</v>
      </c>
      <c r="B31" s="24">
        <v>283</v>
      </c>
      <c r="C31" s="29">
        <v>550</v>
      </c>
      <c r="D31" s="29">
        <v>650</v>
      </c>
      <c r="E31" s="29">
        <v>643.12</v>
      </c>
      <c r="F31" s="30">
        <v>725</v>
      </c>
      <c r="G31" s="24"/>
      <c r="H31" s="24">
        <v>121</v>
      </c>
      <c r="I31" s="29">
        <v>750</v>
      </c>
      <c r="J31" s="29">
        <v>850</v>
      </c>
      <c r="K31" s="29">
        <v>849.5</v>
      </c>
      <c r="L31" s="30">
        <v>950</v>
      </c>
    </row>
    <row r="32" spans="1:12" x14ac:dyDescent="0.2">
      <c r="A32" s="13" t="s">
        <v>10</v>
      </c>
      <c r="B32" s="24">
        <v>79</v>
      </c>
      <c r="C32" s="29">
        <v>695</v>
      </c>
      <c r="D32" s="29">
        <v>750</v>
      </c>
      <c r="E32" s="29">
        <v>810.13</v>
      </c>
      <c r="F32" s="30">
        <v>895</v>
      </c>
      <c r="G32" s="24"/>
      <c r="H32" s="24">
        <v>37</v>
      </c>
      <c r="I32" s="29">
        <v>900</v>
      </c>
      <c r="J32" s="29">
        <v>1195</v>
      </c>
      <c r="K32" s="29">
        <v>1137.57</v>
      </c>
      <c r="L32" s="30">
        <v>1300</v>
      </c>
    </row>
    <row r="33" spans="1:12" x14ac:dyDescent="0.2">
      <c r="A33" s="13" t="s">
        <v>11</v>
      </c>
      <c r="B33" s="24">
        <v>407</v>
      </c>
      <c r="C33" s="29">
        <v>500</v>
      </c>
      <c r="D33" s="29">
        <v>575</v>
      </c>
      <c r="E33" s="29">
        <v>592.24</v>
      </c>
      <c r="F33" s="30">
        <v>650</v>
      </c>
      <c r="G33" s="24"/>
      <c r="H33" s="24">
        <v>185</v>
      </c>
      <c r="I33" s="29">
        <v>750</v>
      </c>
      <c r="J33" s="29">
        <v>825</v>
      </c>
      <c r="K33" s="29">
        <v>859.7</v>
      </c>
      <c r="L33" s="30">
        <v>895</v>
      </c>
    </row>
    <row r="34" spans="1:12" x14ac:dyDescent="0.2">
      <c r="A34" s="13" t="s">
        <v>12</v>
      </c>
      <c r="B34" s="24">
        <v>194</v>
      </c>
      <c r="C34" s="29">
        <v>545</v>
      </c>
      <c r="D34" s="29">
        <v>625</v>
      </c>
      <c r="E34" s="29">
        <v>647.5</v>
      </c>
      <c r="F34" s="30">
        <v>725</v>
      </c>
      <c r="G34" s="24"/>
      <c r="H34" s="24">
        <v>114</v>
      </c>
      <c r="I34" s="29">
        <v>750</v>
      </c>
      <c r="J34" s="29">
        <v>850</v>
      </c>
      <c r="K34" s="29">
        <v>883.77</v>
      </c>
      <c r="L34" s="30">
        <v>950</v>
      </c>
    </row>
    <row r="35" spans="1:12" x14ac:dyDescent="0.2">
      <c r="A35" s="13" t="s">
        <v>13</v>
      </c>
      <c r="B35" s="24">
        <v>474</v>
      </c>
      <c r="C35" s="29">
        <v>575</v>
      </c>
      <c r="D35" s="29">
        <v>695</v>
      </c>
      <c r="E35" s="29">
        <v>734.1</v>
      </c>
      <c r="F35" s="30">
        <v>800</v>
      </c>
      <c r="G35" s="24"/>
      <c r="H35" s="24">
        <v>227</v>
      </c>
      <c r="I35" s="29">
        <v>800</v>
      </c>
      <c r="J35" s="29">
        <v>950</v>
      </c>
      <c r="K35" s="29">
        <v>1048.83</v>
      </c>
      <c r="L35" s="30">
        <v>1250</v>
      </c>
    </row>
    <row r="36" spans="1:12" x14ac:dyDescent="0.2">
      <c r="A36" s="13" t="s">
        <v>14</v>
      </c>
      <c r="B36" s="24">
        <v>491</v>
      </c>
      <c r="C36" s="29">
        <v>550</v>
      </c>
      <c r="D36" s="29">
        <v>620</v>
      </c>
      <c r="E36" s="29">
        <v>623.1</v>
      </c>
      <c r="F36" s="30">
        <v>695</v>
      </c>
      <c r="G36" s="24"/>
      <c r="H36" s="24">
        <v>184</v>
      </c>
      <c r="I36" s="29">
        <v>650</v>
      </c>
      <c r="J36" s="29">
        <v>750</v>
      </c>
      <c r="K36" s="29">
        <v>755.01</v>
      </c>
      <c r="L36" s="30">
        <v>850</v>
      </c>
    </row>
    <row r="37" spans="1:12" x14ac:dyDescent="0.2">
      <c r="A37" s="13" t="s">
        <v>15</v>
      </c>
      <c r="B37" s="24">
        <v>801</v>
      </c>
      <c r="C37" s="29">
        <v>795</v>
      </c>
      <c r="D37" s="29">
        <v>925</v>
      </c>
      <c r="E37" s="29">
        <v>983.3</v>
      </c>
      <c r="F37" s="30">
        <v>1100</v>
      </c>
      <c r="G37" s="24"/>
      <c r="H37" s="24">
        <v>442</v>
      </c>
      <c r="I37" s="29">
        <v>1100</v>
      </c>
      <c r="J37" s="29">
        <v>1300</v>
      </c>
      <c r="K37" s="29">
        <v>1341.31</v>
      </c>
      <c r="L37" s="30">
        <v>1500</v>
      </c>
    </row>
    <row r="38" spans="1:12" x14ac:dyDescent="0.2">
      <c r="A38" s="13" t="s">
        <v>16</v>
      </c>
      <c r="B38" s="24">
        <v>229</v>
      </c>
      <c r="C38" s="29">
        <v>495</v>
      </c>
      <c r="D38" s="29">
        <v>550</v>
      </c>
      <c r="E38" s="29">
        <v>571.46</v>
      </c>
      <c r="F38" s="30">
        <v>650</v>
      </c>
      <c r="G38" s="24"/>
      <c r="H38" s="24">
        <v>96</v>
      </c>
      <c r="I38" s="29">
        <v>725</v>
      </c>
      <c r="J38" s="29">
        <v>795</v>
      </c>
      <c r="K38" s="29">
        <v>793.22</v>
      </c>
      <c r="L38" s="30">
        <v>850</v>
      </c>
    </row>
    <row r="39" spans="1:12" x14ac:dyDescent="0.2">
      <c r="A39" s="13" t="s">
        <v>17</v>
      </c>
      <c r="B39" s="24">
        <v>213</v>
      </c>
      <c r="C39" s="29">
        <v>575</v>
      </c>
      <c r="D39" s="29">
        <v>650</v>
      </c>
      <c r="E39" s="29">
        <v>639.04999999999995</v>
      </c>
      <c r="F39" s="30">
        <v>700</v>
      </c>
      <c r="G39" s="24"/>
      <c r="H39" s="24">
        <v>77</v>
      </c>
      <c r="I39" s="29">
        <v>725</v>
      </c>
      <c r="J39" s="29">
        <v>850</v>
      </c>
      <c r="K39" s="29">
        <v>870.84</v>
      </c>
      <c r="L39" s="30">
        <v>995</v>
      </c>
    </row>
    <row r="40" spans="1:12" x14ac:dyDescent="0.2">
      <c r="A40" s="13" t="s">
        <v>18</v>
      </c>
      <c r="B40" s="24">
        <v>199</v>
      </c>
      <c r="C40" s="29">
        <v>500</v>
      </c>
      <c r="D40" s="29">
        <v>595</v>
      </c>
      <c r="E40" s="29">
        <v>609.26</v>
      </c>
      <c r="F40" s="30">
        <v>695</v>
      </c>
      <c r="G40" s="24"/>
      <c r="H40" s="24">
        <v>66</v>
      </c>
      <c r="I40" s="29">
        <v>795</v>
      </c>
      <c r="J40" s="29">
        <v>900</v>
      </c>
      <c r="K40" s="29">
        <v>998.27</v>
      </c>
      <c r="L40" s="30">
        <v>1000</v>
      </c>
    </row>
    <row r="41" spans="1:12" x14ac:dyDescent="0.2">
      <c r="A41" s="13" t="s">
        <v>19</v>
      </c>
      <c r="B41" s="24">
        <v>250</v>
      </c>
      <c r="C41" s="29">
        <v>475</v>
      </c>
      <c r="D41" s="29">
        <v>550</v>
      </c>
      <c r="E41" s="29">
        <v>553.24</v>
      </c>
      <c r="F41" s="30">
        <v>600</v>
      </c>
      <c r="G41" s="24"/>
      <c r="H41" s="24">
        <v>94</v>
      </c>
      <c r="I41" s="29">
        <v>600</v>
      </c>
      <c r="J41" s="29">
        <v>695</v>
      </c>
      <c r="K41" s="29">
        <v>712.45</v>
      </c>
      <c r="L41" s="30">
        <v>800</v>
      </c>
    </row>
    <row r="42" spans="1:12" x14ac:dyDescent="0.2">
      <c r="A42" s="13" t="s">
        <v>20</v>
      </c>
      <c r="B42" s="24">
        <v>299</v>
      </c>
      <c r="C42" s="29">
        <v>550</v>
      </c>
      <c r="D42" s="29">
        <v>595</v>
      </c>
      <c r="E42" s="29">
        <v>625.94000000000005</v>
      </c>
      <c r="F42" s="30">
        <v>695</v>
      </c>
      <c r="G42" s="24"/>
      <c r="H42" s="24">
        <v>158</v>
      </c>
      <c r="I42" s="29">
        <v>795</v>
      </c>
      <c r="J42" s="29">
        <v>885</v>
      </c>
      <c r="K42" s="29">
        <v>956.99</v>
      </c>
      <c r="L42" s="30">
        <v>995</v>
      </c>
    </row>
    <row r="43" spans="1:12" x14ac:dyDescent="0.2">
      <c r="A43" s="13" t="s">
        <v>21</v>
      </c>
      <c r="B43" s="24">
        <v>73</v>
      </c>
      <c r="C43" s="29">
        <v>498</v>
      </c>
      <c r="D43" s="29">
        <v>575</v>
      </c>
      <c r="E43" s="29">
        <v>606.89</v>
      </c>
      <c r="F43" s="30">
        <v>680</v>
      </c>
      <c r="G43" s="24"/>
      <c r="H43" s="24">
        <v>16</v>
      </c>
      <c r="I43" s="29">
        <v>700</v>
      </c>
      <c r="J43" s="29">
        <v>795</v>
      </c>
      <c r="K43" s="29">
        <v>834.38</v>
      </c>
      <c r="L43" s="30">
        <v>912.5</v>
      </c>
    </row>
    <row r="44" spans="1:12" x14ac:dyDescent="0.2">
      <c r="A44" s="14" t="s">
        <v>22</v>
      </c>
      <c r="B44" s="31">
        <v>173</v>
      </c>
      <c r="C44" s="32">
        <v>560</v>
      </c>
      <c r="D44" s="32">
        <v>599</v>
      </c>
      <c r="E44" s="32">
        <v>624.25</v>
      </c>
      <c r="F44" s="33">
        <v>650</v>
      </c>
      <c r="G44" s="31"/>
      <c r="H44" s="31">
        <v>62</v>
      </c>
      <c r="I44" s="32">
        <v>750</v>
      </c>
      <c r="J44" s="32">
        <v>850</v>
      </c>
      <c r="K44" s="32">
        <v>856.56</v>
      </c>
      <c r="L44" s="33">
        <v>895</v>
      </c>
    </row>
    <row r="45" spans="1:12" x14ac:dyDescent="0.2">
      <c r="B45" s="18" t="s">
        <v>23</v>
      </c>
    </row>
    <row r="46" spans="1:12" ht="25.5" x14ac:dyDescent="0.2">
      <c r="A46" s="5"/>
      <c r="B46" s="22" t="s">
        <v>24</v>
      </c>
      <c r="C46" s="23" t="s">
        <v>25</v>
      </c>
      <c r="D46" s="23" t="s">
        <v>26</v>
      </c>
      <c r="E46" s="23" t="s">
        <v>27</v>
      </c>
      <c r="F46" s="4" t="s">
        <v>28</v>
      </c>
    </row>
    <row r="47" spans="1:12" x14ac:dyDescent="0.2">
      <c r="A47" s="19" t="s">
        <v>0</v>
      </c>
      <c r="B47" s="25">
        <v>1926</v>
      </c>
      <c r="C47" s="26">
        <v>260</v>
      </c>
      <c r="D47" s="26">
        <v>300</v>
      </c>
      <c r="E47" s="26">
        <v>300.98</v>
      </c>
      <c r="F47" s="27">
        <v>336.27</v>
      </c>
    </row>
    <row r="48" spans="1:12" x14ac:dyDescent="0.2">
      <c r="A48" s="13" t="s">
        <v>1</v>
      </c>
      <c r="B48" s="24">
        <v>232</v>
      </c>
      <c r="C48" s="29">
        <v>300</v>
      </c>
      <c r="D48" s="29">
        <v>340</v>
      </c>
      <c r="E48" s="29">
        <v>338.34</v>
      </c>
      <c r="F48" s="30">
        <v>375</v>
      </c>
    </row>
    <row r="49" spans="1:6" x14ac:dyDescent="0.2">
      <c r="A49" s="13" t="s">
        <v>3</v>
      </c>
      <c r="B49" s="24">
        <v>38</v>
      </c>
      <c r="C49" s="29">
        <v>260</v>
      </c>
      <c r="D49" s="29">
        <v>281.66000000000003</v>
      </c>
      <c r="E49" s="29">
        <v>274.73</v>
      </c>
      <c r="F49" s="30">
        <v>325</v>
      </c>
    </row>
    <row r="50" spans="1:6" x14ac:dyDescent="0.2">
      <c r="A50" s="13" t="s">
        <v>5</v>
      </c>
      <c r="B50" s="24">
        <v>97</v>
      </c>
      <c r="C50" s="29">
        <v>273</v>
      </c>
      <c r="D50" s="29">
        <v>300</v>
      </c>
      <c r="E50" s="29">
        <v>301.73</v>
      </c>
      <c r="F50" s="30">
        <v>325</v>
      </c>
    </row>
    <row r="51" spans="1:6" x14ac:dyDescent="0.2">
      <c r="A51" s="13" t="s">
        <v>7</v>
      </c>
      <c r="B51" s="24">
        <v>55</v>
      </c>
      <c r="C51" s="29">
        <v>250.47</v>
      </c>
      <c r="D51" s="29">
        <v>275</v>
      </c>
      <c r="E51" s="29">
        <v>274.66000000000003</v>
      </c>
      <c r="F51" s="30">
        <v>305</v>
      </c>
    </row>
    <row r="52" spans="1:6" x14ac:dyDescent="0.2">
      <c r="A52" s="13" t="s">
        <v>9</v>
      </c>
      <c r="B52" s="24">
        <v>143</v>
      </c>
      <c r="C52" s="29">
        <v>238.33</v>
      </c>
      <c r="D52" s="29">
        <v>265</v>
      </c>
      <c r="E52" s="29">
        <v>269.83</v>
      </c>
      <c r="F52" s="30">
        <v>300</v>
      </c>
    </row>
    <row r="53" spans="1:6" x14ac:dyDescent="0.2">
      <c r="A53" s="13" t="s">
        <v>10</v>
      </c>
      <c r="B53" s="24">
        <v>26</v>
      </c>
      <c r="C53" s="29">
        <v>285</v>
      </c>
      <c r="D53" s="29">
        <v>327.5</v>
      </c>
      <c r="E53" s="29">
        <v>338.4</v>
      </c>
      <c r="F53" s="30">
        <v>368.33</v>
      </c>
    </row>
    <row r="54" spans="1:6" x14ac:dyDescent="0.2">
      <c r="A54" s="13" t="s">
        <v>11</v>
      </c>
      <c r="B54" s="24">
        <v>109</v>
      </c>
      <c r="C54" s="29">
        <v>251.33</v>
      </c>
      <c r="D54" s="29">
        <v>285</v>
      </c>
      <c r="E54" s="29">
        <v>292.26</v>
      </c>
      <c r="F54" s="30">
        <v>325</v>
      </c>
    </row>
    <row r="55" spans="1:6" x14ac:dyDescent="0.2">
      <c r="A55" s="13" t="s">
        <v>12</v>
      </c>
      <c r="B55" s="24">
        <v>67</v>
      </c>
      <c r="C55" s="29">
        <v>250</v>
      </c>
      <c r="D55" s="29">
        <v>275</v>
      </c>
      <c r="E55" s="29">
        <v>273.16000000000003</v>
      </c>
      <c r="F55" s="30">
        <v>300</v>
      </c>
    </row>
    <row r="56" spans="1:6" x14ac:dyDescent="0.2">
      <c r="A56" s="13" t="s">
        <v>13</v>
      </c>
      <c r="B56" s="24">
        <v>372</v>
      </c>
      <c r="C56" s="29">
        <v>275</v>
      </c>
      <c r="D56" s="29">
        <v>302.5</v>
      </c>
      <c r="E56" s="29">
        <v>312.27999999999997</v>
      </c>
      <c r="F56" s="30">
        <v>350</v>
      </c>
    </row>
    <row r="57" spans="1:6" x14ac:dyDescent="0.2">
      <c r="A57" s="13" t="s">
        <v>14</v>
      </c>
      <c r="B57" s="24">
        <v>143</v>
      </c>
      <c r="C57" s="29">
        <v>250</v>
      </c>
      <c r="D57" s="29">
        <v>275</v>
      </c>
      <c r="E57" s="29">
        <v>279.29000000000002</v>
      </c>
      <c r="F57" s="30">
        <v>300</v>
      </c>
    </row>
    <row r="58" spans="1:6" x14ac:dyDescent="0.2">
      <c r="A58" s="13" t="s">
        <v>15</v>
      </c>
      <c r="B58" s="24">
        <v>307</v>
      </c>
      <c r="C58" s="29">
        <v>280</v>
      </c>
      <c r="D58" s="29">
        <v>325</v>
      </c>
      <c r="E58" s="29">
        <v>316.18</v>
      </c>
      <c r="F58" s="30">
        <v>350</v>
      </c>
    </row>
    <row r="59" spans="1:6" x14ac:dyDescent="0.2">
      <c r="A59" s="13" t="s">
        <v>16</v>
      </c>
      <c r="B59" s="24">
        <v>64</v>
      </c>
      <c r="C59" s="29">
        <v>255.5</v>
      </c>
      <c r="D59" s="29">
        <v>301.5</v>
      </c>
      <c r="E59" s="29">
        <v>297.25</v>
      </c>
      <c r="F59" s="30">
        <v>329</v>
      </c>
    </row>
    <row r="60" spans="1:6" x14ac:dyDescent="0.2">
      <c r="A60" s="13" t="s">
        <v>17</v>
      </c>
      <c r="B60" s="24">
        <v>69</v>
      </c>
      <c r="C60" s="29">
        <v>236</v>
      </c>
      <c r="D60" s="29">
        <v>253.33</v>
      </c>
      <c r="E60" s="29">
        <v>258.69</v>
      </c>
      <c r="F60" s="30">
        <v>283</v>
      </c>
    </row>
    <row r="61" spans="1:6" x14ac:dyDescent="0.2">
      <c r="A61" s="13" t="s">
        <v>18</v>
      </c>
      <c r="B61" s="24">
        <v>65</v>
      </c>
      <c r="C61" s="29">
        <v>275</v>
      </c>
      <c r="D61" s="29">
        <v>300</v>
      </c>
      <c r="E61" s="29">
        <v>290.55</v>
      </c>
      <c r="F61" s="30">
        <v>320</v>
      </c>
    </row>
    <row r="62" spans="1:6" x14ac:dyDescent="0.2">
      <c r="A62" s="13" t="s">
        <v>19</v>
      </c>
      <c r="B62" s="24">
        <v>16</v>
      </c>
      <c r="C62" s="29">
        <v>225</v>
      </c>
      <c r="D62" s="29">
        <v>244.17</v>
      </c>
      <c r="E62" s="29">
        <v>244.81</v>
      </c>
      <c r="F62" s="30">
        <v>268.67</v>
      </c>
    </row>
    <row r="63" spans="1:6" x14ac:dyDescent="0.2">
      <c r="A63" s="13" t="s">
        <v>20</v>
      </c>
      <c r="B63" s="24">
        <v>66</v>
      </c>
      <c r="C63" s="29">
        <v>260</v>
      </c>
      <c r="D63" s="29">
        <v>300</v>
      </c>
      <c r="E63" s="29">
        <v>304</v>
      </c>
      <c r="F63" s="30">
        <v>320</v>
      </c>
    </row>
    <row r="64" spans="1:6" x14ac:dyDescent="0.2">
      <c r="A64" s="13" t="s">
        <v>21</v>
      </c>
      <c r="B64" s="24">
        <v>18</v>
      </c>
      <c r="C64" s="29">
        <v>268</v>
      </c>
      <c r="D64" s="29">
        <v>292.5</v>
      </c>
      <c r="E64" s="29">
        <v>291.19</v>
      </c>
      <c r="F64" s="30">
        <v>325</v>
      </c>
    </row>
    <row r="65" spans="1:12" x14ac:dyDescent="0.2">
      <c r="A65" s="14" t="s">
        <v>22</v>
      </c>
      <c r="B65" s="31">
        <v>39</v>
      </c>
      <c r="C65" s="32">
        <v>250</v>
      </c>
      <c r="D65" s="32">
        <v>275</v>
      </c>
      <c r="E65" s="32">
        <v>274.07</v>
      </c>
      <c r="F65" s="33">
        <v>295</v>
      </c>
    </row>
    <row r="66" spans="1:12" x14ac:dyDescent="0.2">
      <c r="A66" s="2" t="s">
        <v>34</v>
      </c>
    </row>
    <row r="67" spans="1:12" x14ac:dyDescent="0.2">
      <c r="A67" s="285" t="s">
        <v>35</v>
      </c>
      <c r="B67" s="285"/>
      <c r="C67" s="285"/>
      <c r="D67" s="285"/>
      <c r="E67" s="285"/>
      <c r="F67" s="285"/>
      <c r="G67" s="285"/>
      <c r="H67" s="285"/>
      <c r="I67" s="285"/>
      <c r="J67" s="285"/>
      <c r="K67" s="285"/>
      <c r="L67" s="285"/>
    </row>
    <row r="68" spans="1:12" x14ac:dyDescent="0.2">
      <c r="A68" s="2" t="s">
        <v>37</v>
      </c>
    </row>
    <row r="69" spans="1:12" ht="42.75" customHeight="1" x14ac:dyDescent="0.2">
      <c r="A69" s="285" t="s">
        <v>66</v>
      </c>
      <c r="B69" s="285"/>
      <c r="C69" s="285"/>
      <c r="D69" s="285"/>
      <c r="E69" s="285"/>
      <c r="F69" s="285"/>
      <c r="G69" s="285"/>
      <c r="H69" s="285"/>
      <c r="I69" s="285"/>
      <c r="J69" s="285"/>
      <c r="K69" s="285"/>
      <c r="L69" s="285"/>
    </row>
  </sheetData>
  <mergeCells count="2">
    <mergeCell ref="A67:L67"/>
    <mergeCell ref="A69:L69"/>
  </mergeCells>
  <hyperlinks>
    <hyperlink ref="A1" location="Contents!A1" display="Back to contents"/>
  </hyperlinks>
  <pageMargins left="0.7" right="0.7" top="0.75" bottom="0.75" header="0.3" footer="0.3"/>
  <pageSetup paperSize="9" scale="77"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L69"/>
  <sheetViews>
    <sheetView workbookViewId="0"/>
  </sheetViews>
  <sheetFormatPr defaultRowHeight="12.75" x14ac:dyDescent="0.2"/>
  <cols>
    <col min="1" max="1" width="27.5703125" style="2" customWidth="1"/>
    <col min="2" max="2" width="9.140625" style="2"/>
    <col min="3" max="3" width="8" style="2" customWidth="1"/>
    <col min="4" max="4" width="7.42578125" style="2" customWidth="1"/>
    <col min="5" max="5" width="7.28515625" style="2" customWidth="1"/>
    <col min="6" max="6" width="8.5703125" style="2" customWidth="1"/>
    <col min="7" max="7" width="1.85546875" style="2" customWidth="1"/>
    <col min="8" max="16384" width="9.140625" style="2"/>
  </cols>
  <sheetData>
    <row r="1" spans="1:12" x14ac:dyDescent="0.2">
      <c r="A1" s="271" t="s">
        <v>342</v>
      </c>
    </row>
    <row r="2" spans="1:12" ht="15.75" customHeight="1" x14ac:dyDescent="0.25">
      <c r="A2" s="1" t="s">
        <v>337</v>
      </c>
    </row>
    <row r="3" spans="1:12" ht="13.5" customHeight="1" x14ac:dyDescent="0.2">
      <c r="A3" s="18"/>
      <c r="B3" s="18" t="s">
        <v>29</v>
      </c>
      <c r="H3" s="18" t="s">
        <v>30</v>
      </c>
    </row>
    <row r="4" spans="1:12" ht="25.5" x14ac:dyDescent="0.2">
      <c r="A4" s="19"/>
      <c r="B4" s="22" t="s">
        <v>24</v>
      </c>
      <c r="C4" s="23" t="s">
        <v>25</v>
      </c>
      <c r="D4" s="23" t="s">
        <v>26</v>
      </c>
      <c r="E4" s="23" t="s">
        <v>27</v>
      </c>
      <c r="F4" s="4" t="s">
        <v>28</v>
      </c>
      <c r="G4" s="21"/>
      <c r="H4" s="22" t="s">
        <v>24</v>
      </c>
      <c r="I4" s="23" t="s">
        <v>25</v>
      </c>
      <c r="J4" s="23" t="s">
        <v>26</v>
      </c>
      <c r="K4" s="23" t="s">
        <v>27</v>
      </c>
      <c r="L4" s="4" t="s">
        <v>28</v>
      </c>
    </row>
    <row r="5" spans="1:12" x14ac:dyDescent="0.2">
      <c r="A5" s="19" t="s">
        <v>0</v>
      </c>
      <c r="B5" s="25">
        <v>5112</v>
      </c>
      <c r="C5" s="26">
        <v>375</v>
      </c>
      <c r="D5" s="26">
        <v>425</v>
      </c>
      <c r="E5" s="26">
        <v>454.38</v>
      </c>
      <c r="F5" s="27">
        <v>525</v>
      </c>
      <c r="G5" s="24"/>
      <c r="H5" s="25">
        <v>11005</v>
      </c>
      <c r="I5" s="26">
        <v>450</v>
      </c>
      <c r="J5" s="26">
        <v>530</v>
      </c>
      <c r="K5" s="26">
        <v>575.84</v>
      </c>
      <c r="L5" s="27">
        <v>650</v>
      </c>
    </row>
    <row r="6" spans="1:12" x14ac:dyDescent="0.2">
      <c r="A6" s="13" t="s">
        <v>1</v>
      </c>
      <c r="B6" s="24">
        <v>534</v>
      </c>
      <c r="C6" s="29">
        <v>550</v>
      </c>
      <c r="D6" s="29">
        <v>600</v>
      </c>
      <c r="E6" s="29">
        <v>600.17999999999995</v>
      </c>
      <c r="F6" s="30">
        <v>650</v>
      </c>
      <c r="G6" s="24"/>
      <c r="H6" s="24">
        <v>967</v>
      </c>
      <c r="I6" s="29">
        <v>700</v>
      </c>
      <c r="J6" s="29">
        <v>800</v>
      </c>
      <c r="K6" s="29">
        <v>819.48</v>
      </c>
      <c r="L6" s="30">
        <v>900</v>
      </c>
    </row>
    <row r="7" spans="1:12" x14ac:dyDescent="0.2">
      <c r="A7" s="13" t="s">
        <v>3</v>
      </c>
      <c r="B7" s="24">
        <v>65</v>
      </c>
      <c r="C7" s="29">
        <v>350</v>
      </c>
      <c r="D7" s="29">
        <v>400</v>
      </c>
      <c r="E7" s="29">
        <v>398.82</v>
      </c>
      <c r="F7" s="30">
        <v>440</v>
      </c>
      <c r="G7" s="24"/>
      <c r="H7" s="24">
        <v>151</v>
      </c>
      <c r="I7" s="29">
        <v>450</v>
      </c>
      <c r="J7" s="29">
        <v>495</v>
      </c>
      <c r="K7" s="29">
        <v>502.51</v>
      </c>
      <c r="L7" s="30">
        <v>550</v>
      </c>
    </row>
    <row r="8" spans="1:12" x14ac:dyDescent="0.2">
      <c r="A8" s="13" t="s">
        <v>5</v>
      </c>
      <c r="B8" s="24">
        <v>201</v>
      </c>
      <c r="C8" s="29">
        <v>325</v>
      </c>
      <c r="D8" s="29">
        <v>360</v>
      </c>
      <c r="E8" s="29">
        <v>369.38</v>
      </c>
      <c r="F8" s="30">
        <v>400</v>
      </c>
      <c r="G8" s="24"/>
      <c r="H8" s="24">
        <v>592</v>
      </c>
      <c r="I8" s="29">
        <v>425</v>
      </c>
      <c r="J8" s="29">
        <v>450</v>
      </c>
      <c r="K8" s="29">
        <v>469.51</v>
      </c>
      <c r="L8" s="30">
        <v>500</v>
      </c>
    </row>
    <row r="9" spans="1:12" x14ac:dyDescent="0.2">
      <c r="A9" s="13" t="s">
        <v>7</v>
      </c>
      <c r="B9" s="24">
        <v>102</v>
      </c>
      <c r="C9" s="29">
        <v>350</v>
      </c>
      <c r="D9" s="29">
        <v>375</v>
      </c>
      <c r="E9" s="29">
        <v>374.15</v>
      </c>
      <c r="F9" s="30">
        <v>395</v>
      </c>
      <c r="G9" s="24"/>
      <c r="H9" s="24">
        <v>339</v>
      </c>
      <c r="I9" s="29">
        <v>425</v>
      </c>
      <c r="J9" s="29">
        <v>450</v>
      </c>
      <c r="K9" s="29">
        <v>444.46</v>
      </c>
      <c r="L9" s="30">
        <v>475</v>
      </c>
    </row>
    <row r="10" spans="1:12" x14ac:dyDescent="0.2">
      <c r="A10" s="13" t="s">
        <v>9</v>
      </c>
      <c r="B10" s="24">
        <v>437</v>
      </c>
      <c r="C10" s="29">
        <v>330</v>
      </c>
      <c r="D10" s="29">
        <v>350</v>
      </c>
      <c r="E10" s="29">
        <v>362.12</v>
      </c>
      <c r="F10" s="30">
        <v>385</v>
      </c>
      <c r="G10" s="24"/>
      <c r="H10" s="24">
        <v>790</v>
      </c>
      <c r="I10" s="29">
        <v>450</v>
      </c>
      <c r="J10" s="29">
        <v>500</v>
      </c>
      <c r="K10" s="29">
        <v>515.07000000000005</v>
      </c>
      <c r="L10" s="30">
        <v>575</v>
      </c>
    </row>
    <row r="11" spans="1:12" x14ac:dyDescent="0.2">
      <c r="A11" s="13" t="s">
        <v>10</v>
      </c>
      <c r="B11" s="24">
        <v>52</v>
      </c>
      <c r="C11" s="29">
        <v>420</v>
      </c>
      <c r="D11" s="29">
        <v>450</v>
      </c>
      <c r="E11" s="29">
        <v>465.96</v>
      </c>
      <c r="F11" s="30">
        <v>495</v>
      </c>
      <c r="G11" s="24"/>
      <c r="H11" s="24">
        <v>123</v>
      </c>
      <c r="I11" s="29">
        <v>500</v>
      </c>
      <c r="J11" s="29">
        <v>575</v>
      </c>
      <c r="K11" s="29">
        <v>587.11</v>
      </c>
      <c r="L11" s="30">
        <v>650</v>
      </c>
    </row>
    <row r="12" spans="1:12" x14ac:dyDescent="0.2">
      <c r="A12" s="13" t="s">
        <v>11</v>
      </c>
      <c r="B12" s="24">
        <v>253</v>
      </c>
      <c r="C12" s="29">
        <v>350</v>
      </c>
      <c r="D12" s="29">
        <v>375</v>
      </c>
      <c r="E12" s="29">
        <v>381.48</v>
      </c>
      <c r="F12" s="30">
        <v>400</v>
      </c>
      <c r="G12" s="24"/>
      <c r="H12" s="24">
        <v>738</v>
      </c>
      <c r="I12" s="29">
        <v>425</v>
      </c>
      <c r="J12" s="29">
        <v>475</v>
      </c>
      <c r="K12" s="29">
        <v>485.39</v>
      </c>
      <c r="L12" s="30">
        <v>525</v>
      </c>
    </row>
    <row r="13" spans="1:12" x14ac:dyDescent="0.2">
      <c r="A13" s="13" t="s">
        <v>12</v>
      </c>
      <c r="B13" s="24">
        <v>219</v>
      </c>
      <c r="C13" s="29">
        <v>350</v>
      </c>
      <c r="D13" s="29">
        <v>390</v>
      </c>
      <c r="E13" s="29">
        <v>388.84</v>
      </c>
      <c r="F13" s="30">
        <v>425</v>
      </c>
      <c r="G13" s="24"/>
      <c r="H13" s="24">
        <v>582</v>
      </c>
      <c r="I13" s="29">
        <v>450</v>
      </c>
      <c r="J13" s="29">
        <v>495</v>
      </c>
      <c r="K13" s="29">
        <v>505.6</v>
      </c>
      <c r="L13" s="30">
        <v>550</v>
      </c>
    </row>
    <row r="14" spans="1:12" x14ac:dyDescent="0.2">
      <c r="A14" s="13" t="s">
        <v>13</v>
      </c>
      <c r="B14" s="24">
        <v>945</v>
      </c>
      <c r="C14" s="29">
        <v>395</v>
      </c>
      <c r="D14" s="29">
        <v>450</v>
      </c>
      <c r="E14" s="29">
        <v>455.78</v>
      </c>
      <c r="F14" s="30">
        <v>500</v>
      </c>
      <c r="G14" s="24"/>
      <c r="H14" s="24">
        <v>1623</v>
      </c>
      <c r="I14" s="29">
        <v>495</v>
      </c>
      <c r="J14" s="29">
        <v>550</v>
      </c>
      <c r="K14" s="29">
        <v>593.71</v>
      </c>
      <c r="L14" s="30">
        <v>650</v>
      </c>
    </row>
    <row r="15" spans="1:12" x14ac:dyDescent="0.2">
      <c r="A15" s="13" t="s">
        <v>14</v>
      </c>
      <c r="B15" s="24">
        <v>179</v>
      </c>
      <c r="C15" s="29">
        <v>395</v>
      </c>
      <c r="D15" s="29">
        <v>430</v>
      </c>
      <c r="E15" s="29">
        <v>430.75</v>
      </c>
      <c r="F15" s="30">
        <v>475</v>
      </c>
      <c r="G15" s="24"/>
      <c r="H15" s="24">
        <v>566</v>
      </c>
      <c r="I15" s="29">
        <v>475</v>
      </c>
      <c r="J15" s="29">
        <v>525</v>
      </c>
      <c r="K15" s="29">
        <v>527.24</v>
      </c>
      <c r="L15" s="30">
        <v>575</v>
      </c>
    </row>
    <row r="16" spans="1:12" x14ac:dyDescent="0.2">
      <c r="A16" s="13" t="s">
        <v>15</v>
      </c>
      <c r="B16" s="24">
        <v>1049</v>
      </c>
      <c r="C16" s="29">
        <v>495</v>
      </c>
      <c r="D16" s="29">
        <v>525</v>
      </c>
      <c r="E16" s="29">
        <v>555.27</v>
      </c>
      <c r="F16" s="30">
        <v>595</v>
      </c>
      <c r="G16" s="24"/>
      <c r="H16" s="24">
        <v>1791</v>
      </c>
      <c r="I16" s="29">
        <v>625</v>
      </c>
      <c r="J16" s="29">
        <v>680</v>
      </c>
      <c r="K16" s="29">
        <v>728.57</v>
      </c>
      <c r="L16" s="30">
        <v>775</v>
      </c>
    </row>
    <row r="17" spans="1:12" x14ac:dyDescent="0.2">
      <c r="A17" s="13" t="s">
        <v>16</v>
      </c>
      <c r="B17" s="24">
        <v>127</v>
      </c>
      <c r="C17" s="29">
        <v>350</v>
      </c>
      <c r="D17" s="29">
        <v>375</v>
      </c>
      <c r="E17" s="29">
        <v>382.66</v>
      </c>
      <c r="F17" s="30">
        <v>425</v>
      </c>
      <c r="G17" s="24"/>
      <c r="H17" s="24">
        <v>431</v>
      </c>
      <c r="I17" s="29">
        <v>425</v>
      </c>
      <c r="J17" s="29">
        <v>450</v>
      </c>
      <c r="K17" s="29">
        <v>463.09</v>
      </c>
      <c r="L17" s="30">
        <v>495</v>
      </c>
    </row>
    <row r="18" spans="1:12" x14ac:dyDescent="0.2">
      <c r="A18" s="13" t="s">
        <v>17</v>
      </c>
      <c r="B18" s="24">
        <v>165</v>
      </c>
      <c r="C18" s="29">
        <v>365</v>
      </c>
      <c r="D18" s="29">
        <v>395</v>
      </c>
      <c r="E18" s="29">
        <v>396.18</v>
      </c>
      <c r="F18" s="30">
        <v>420</v>
      </c>
      <c r="G18" s="24"/>
      <c r="H18" s="24">
        <v>419</v>
      </c>
      <c r="I18" s="29">
        <v>460</v>
      </c>
      <c r="J18" s="29">
        <v>500</v>
      </c>
      <c r="K18" s="29">
        <v>518.61</v>
      </c>
      <c r="L18" s="30">
        <v>550</v>
      </c>
    </row>
    <row r="19" spans="1:12" x14ac:dyDescent="0.2">
      <c r="A19" s="13" t="s">
        <v>18</v>
      </c>
      <c r="B19" s="24">
        <v>244</v>
      </c>
      <c r="C19" s="29">
        <v>350</v>
      </c>
      <c r="D19" s="29">
        <v>375</v>
      </c>
      <c r="E19" s="29">
        <v>377.76</v>
      </c>
      <c r="F19" s="30">
        <v>400</v>
      </c>
      <c r="G19" s="24"/>
      <c r="H19" s="24">
        <v>478</v>
      </c>
      <c r="I19" s="29">
        <v>425</v>
      </c>
      <c r="J19" s="29">
        <v>475</v>
      </c>
      <c r="K19" s="29">
        <v>480.45</v>
      </c>
      <c r="L19" s="30">
        <v>525</v>
      </c>
    </row>
    <row r="20" spans="1:12" x14ac:dyDescent="0.2">
      <c r="A20" s="13" t="s">
        <v>19</v>
      </c>
      <c r="B20" s="24">
        <v>141</v>
      </c>
      <c r="C20" s="29">
        <v>300</v>
      </c>
      <c r="D20" s="29">
        <v>325</v>
      </c>
      <c r="E20" s="29">
        <v>331.99</v>
      </c>
      <c r="F20" s="30">
        <v>350</v>
      </c>
      <c r="G20" s="24"/>
      <c r="H20" s="24">
        <v>317</v>
      </c>
      <c r="I20" s="29">
        <v>395</v>
      </c>
      <c r="J20" s="29">
        <v>450</v>
      </c>
      <c r="K20" s="29">
        <v>443.86</v>
      </c>
      <c r="L20" s="30">
        <v>495</v>
      </c>
    </row>
    <row r="21" spans="1:12" x14ac:dyDescent="0.2">
      <c r="A21" s="13" t="s">
        <v>20</v>
      </c>
      <c r="B21" s="24">
        <v>245</v>
      </c>
      <c r="C21" s="29">
        <v>350</v>
      </c>
      <c r="D21" s="29">
        <v>375</v>
      </c>
      <c r="E21" s="29">
        <v>375.26</v>
      </c>
      <c r="F21" s="30">
        <v>395</v>
      </c>
      <c r="G21" s="24"/>
      <c r="H21" s="24">
        <v>565</v>
      </c>
      <c r="I21" s="29">
        <v>435</v>
      </c>
      <c r="J21" s="29">
        <v>475</v>
      </c>
      <c r="K21" s="29">
        <v>490.7</v>
      </c>
      <c r="L21" s="30">
        <v>545</v>
      </c>
    </row>
    <row r="22" spans="1:12" x14ac:dyDescent="0.2">
      <c r="A22" s="13" t="s">
        <v>21</v>
      </c>
      <c r="B22" s="24">
        <v>50</v>
      </c>
      <c r="C22" s="29">
        <v>375</v>
      </c>
      <c r="D22" s="29">
        <v>395</v>
      </c>
      <c r="E22" s="29">
        <v>392.2</v>
      </c>
      <c r="F22" s="30">
        <v>425</v>
      </c>
      <c r="G22" s="24"/>
      <c r="H22" s="24">
        <v>175</v>
      </c>
      <c r="I22" s="29">
        <v>425</v>
      </c>
      <c r="J22" s="29">
        <v>475</v>
      </c>
      <c r="K22" s="29">
        <v>486.03</v>
      </c>
      <c r="L22" s="30">
        <v>550</v>
      </c>
    </row>
    <row r="23" spans="1:12" x14ac:dyDescent="0.2">
      <c r="A23" s="14" t="s">
        <v>22</v>
      </c>
      <c r="B23" s="31">
        <v>104</v>
      </c>
      <c r="C23" s="32">
        <v>400</v>
      </c>
      <c r="D23" s="32">
        <v>435</v>
      </c>
      <c r="E23" s="32">
        <v>433.11</v>
      </c>
      <c r="F23" s="33">
        <v>450</v>
      </c>
      <c r="G23" s="31"/>
      <c r="H23" s="31">
        <v>358</v>
      </c>
      <c r="I23" s="32">
        <v>500</v>
      </c>
      <c r="J23" s="32">
        <v>529</v>
      </c>
      <c r="K23" s="32">
        <v>536.71</v>
      </c>
      <c r="L23" s="33">
        <v>558</v>
      </c>
    </row>
    <row r="24" spans="1:12" x14ac:dyDescent="0.2">
      <c r="A24" s="18"/>
      <c r="B24" s="18" t="s">
        <v>31</v>
      </c>
      <c r="H24" s="18" t="s">
        <v>33</v>
      </c>
    </row>
    <row r="25" spans="1:12" ht="25.5" x14ac:dyDescent="0.2">
      <c r="A25" s="19"/>
      <c r="B25" s="22" t="s">
        <v>24</v>
      </c>
      <c r="C25" s="23" t="s">
        <v>25</v>
      </c>
      <c r="D25" s="23" t="s">
        <v>26</v>
      </c>
      <c r="E25" s="23" t="s">
        <v>27</v>
      </c>
      <c r="F25" s="4" t="s">
        <v>28</v>
      </c>
      <c r="G25" s="21"/>
      <c r="H25" s="22" t="s">
        <v>24</v>
      </c>
      <c r="I25" s="23" t="s">
        <v>25</v>
      </c>
      <c r="J25" s="23" t="s">
        <v>26</v>
      </c>
      <c r="K25" s="23" t="s">
        <v>27</v>
      </c>
      <c r="L25" s="4" t="s">
        <v>28</v>
      </c>
    </row>
    <row r="26" spans="1:12" x14ac:dyDescent="0.2">
      <c r="A26" s="19" t="s">
        <v>0</v>
      </c>
      <c r="B26" s="25">
        <v>4863</v>
      </c>
      <c r="C26" s="26">
        <v>550</v>
      </c>
      <c r="D26" s="26">
        <v>650</v>
      </c>
      <c r="E26" s="26">
        <v>707.47</v>
      </c>
      <c r="F26" s="27">
        <v>795</v>
      </c>
      <c r="G26" s="24"/>
      <c r="H26" s="25">
        <v>1951</v>
      </c>
      <c r="I26" s="26">
        <v>750</v>
      </c>
      <c r="J26" s="26">
        <v>900</v>
      </c>
      <c r="K26" s="26">
        <v>1059.69</v>
      </c>
      <c r="L26" s="27">
        <v>1250</v>
      </c>
    </row>
    <row r="27" spans="1:12" x14ac:dyDescent="0.2">
      <c r="A27" s="13" t="s">
        <v>1</v>
      </c>
      <c r="B27" s="24">
        <v>448</v>
      </c>
      <c r="C27" s="29">
        <v>775</v>
      </c>
      <c r="D27" s="29">
        <v>950</v>
      </c>
      <c r="E27" s="29">
        <v>1019.32</v>
      </c>
      <c r="F27" s="30">
        <v>1200</v>
      </c>
      <c r="G27" s="24"/>
      <c r="H27" s="24">
        <v>324</v>
      </c>
      <c r="I27" s="29">
        <v>1100</v>
      </c>
      <c r="J27" s="29">
        <v>1400</v>
      </c>
      <c r="K27" s="29">
        <v>1484.07</v>
      </c>
      <c r="L27" s="30">
        <v>1800</v>
      </c>
    </row>
    <row r="28" spans="1:12" x14ac:dyDescent="0.2">
      <c r="A28" s="13" t="s">
        <v>3</v>
      </c>
      <c r="B28" s="24">
        <v>83</v>
      </c>
      <c r="C28" s="29">
        <v>500</v>
      </c>
      <c r="D28" s="29">
        <v>600</v>
      </c>
      <c r="E28" s="29">
        <v>624.94000000000005</v>
      </c>
      <c r="F28" s="30">
        <v>745</v>
      </c>
      <c r="G28" s="24"/>
      <c r="H28" s="24">
        <v>60</v>
      </c>
      <c r="I28" s="29">
        <v>722.5</v>
      </c>
      <c r="J28" s="29">
        <v>850</v>
      </c>
      <c r="K28" s="29">
        <v>921.83</v>
      </c>
      <c r="L28" s="30">
        <v>1197.5</v>
      </c>
    </row>
    <row r="29" spans="1:12" x14ac:dyDescent="0.2">
      <c r="A29" s="13" t="s">
        <v>5</v>
      </c>
      <c r="B29" s="24">
        <v>347</v>
      </c>
      <c r="C29" s="29">
        <v>495</v>
      </c>
      <c r="D29" s="29">
        <v>550</v>
      </c>
      <c r="E29" s="29">
        <v>574.91</v>
      </c>
      <c r="F29" s="30">
        <v>650</v>
      </c>
      <c r="G29" s="24"/>
      <c r="H29" s="24">
        <v>136</v>
      </c>
      <c r="I29" s="29">
        <v>677.5</v>
      </c>
      <c r="J29" s="29">
        <v>795</v>
      </c>
      <c r="K29" s="29">
        <v>834.36</v>
      </c>
      <c r="L29" s="30">
        <v>900</v>
      </c>
    </row>
    <row r="30" spans="1:12" x14ac:dyDescent="0.2">
      <c r="A30" s="13" t="s">
        <v>7</v>
      </c>
      <c r="B30" s="24">
        <v>259</v>
      </c>
      <c r="C30" s="29">
        <v>475</v>
      </c>
      <c r="D30" s="29">
        <v>500</v>
      </c>
      <c r="E30" s="29">
        <v>508.44</v>
      </c>
      <c r="F30" s="30">
        <v>550</v>
      </c>
      <c r="G30" s="24"/>
      <c r="H30" s="24">
        <v>80</v>
      </c>
      <c r="I30" s="29">
        <v>550</v>
      </c>
      <c r="J30" s="29">
        <v>632.5</v>
      </c>
      <c r="K30" s="29">
        <v>635.38</v>
      </c>
      <c r="L30" s="30">
        <v>700</v>
      </c>
    </row>
    <row r="31" spans="1:12" x14ac:dyDescent="0.2">
      <c r="A31" s="13" t="s">
        <v>9</v>
      </c>
      <c r="B31" s="24">
        <v>245</v>
      </c>
      <c r="C31" s="29">
        <v>550</v>
      </c>
      <c r="D31" s="29">
        <v>625</v>
      </c>
      <c r="E31" s="29">
        <v>644.39</v>
      </c>
      <c r="F31" s="30">
        <v>750</v>
      </c>
      <c r="G31" s="24"/>
      <c r="H31" s="24">
        <v>93</v>
      </c>
      <c r="I31" s="29">
        <v>750</v>
      </c>
      <c r="J31" s="29">
        <v>850</v>
      </c>
      <c r="K31" s="29">
        <v>883.13</v>
      </c>
      <c r="L31" s="30">
        <v>950</v>
      </c>
    </row>
    <row r="32" spans="1:12" x14ac:dyDescent="0.2">
      <c r="A32" s="13" t="s">
        <v>10</v>
      </c>
      <c r="B32" s="24">
        <v>95</v>
      </c>
      <c r="C32" s="29">
        <v>650</v>
      </c>
      <c r="D32" s="29">
        <v>750</v>
      </c>
      <c r="E32" s="29">
        <v>797.68</v>
      </c>
      <c r="F32" s="30">
        <v>850</v>
      </c>
      <c r="G32" s="24"/>
      <c r="H32" s="24">
        <v>48</v>
      </c>
      <c r="I32" s="29">
        <v>950</v>
      </c>
      <c r="J32" s="29">
        <v>1100</v>
      </c>
      <c r="K32" s="29">
        <v>1246.04</v>
      </c>
      <c r="L32" s="30">
        <v>1500</v>
      </c>
    </row>
    <row r="33" spans="1:12" x14ac:dyDescent="0.2">
      <c r="A33" s="13" t="s">
        <v>11</v>
      </c>
      <c r="B33" s="24">
        <v>381</v>
      </c>
      <c r="C33" s="29">
        <v>500</v>
      </c>
      <c r="D33" s="29">
        <v>575</v>
      </c>
      <c r="E33" s="29">
        <v>600.47</v>
      </c>
      <c r="F33" s="30">
        <v>675</v>
      </c>
      <c r="G33" s="24"/>
      <c r="H33" s="24">
        <v>138</v>
      </c>
      <c r="I33" s="29">
        <v>750</v>
      </c>
      <c r="J33" s="29">
        <v>850</v>
      </c>
      <c r="K33" s="29">
        <v>884.28</v>
      </c>
      <c r="L33" s="30">
        <v>925</v>
      </c>
    </row>
    <row r="34" spans="1:12" x14ac:dyDescent="0.2">
      <c r="A34" s="13" t="s">
        <v>12</v>
      </c>
      <c r="B34" s="24">
        <v>199</v>
      </c>
      <c r="C34" s="29">
        <v>550</v>
      </c>
      <c r="D34" s="29">
        <v>600</v>
      </c>
      <c r="E34" s="29">
        <v>637.34</v>
      </c>
      <c r="F34" s="30">
        <v>695</v>
      </c>
      <c r="G34" s="24"/>
      <c r="H34" s="24">
        <v>71</v>
      </c>
      <c r="I34" s="29">
        <v>775</v>
      </c>
      <c r="J34" s="29">
        <v>850</v>
      </c>
      <c r="K34" s="29">
        <v>891.69</v>
      </c>
      <c r="L34" s="30">
        <v>975</v>
      </c>
    </row>
    <row r="35" spans="1:12" x14ac:dyDescent="0.2">
      <c r="A35" s="13" t="s">
        <v>13</v>
      </c>
      <c r="B35" s="24">
        <v>503</v>
      </c>
      <c r="C35" s="29">
        <v>575</v>
      </c>
      <c r="D35" s="29">
        <v>675</v>
      </c>
      <c r="E35" s="29">
        <v>753.15</v>
      </c>
      <c r="F35" s="30">
        <v>850</v>
      </c>
      <c r="G35" s="24"/>
      <c r="H35" s="24">
        <v>138</v>
      </c>
      <c r="I35" s="29">
        <v>895</v>
      </c>
      <c r="J35" s="29">
        <v>1000</v>
      </c>
      <c r="K35" s="29">
        <v>1189.78</v>
      </c>
      <c r="L35" s="30">
        <v>1400</v>
      </c>
    </row>
    <row r="36" spans="1:12" x14ac:dyDescent="0.2">
      <c r="A36" s="13" t="s">
        <v>14</v>
      </c>
      <c r="B36" s="24">
        <v>355</v>
      </c>
      <c r="C36" s="29">
        <v>550</v>
      </c>
      <c r="D36" s="29">
        <v>600</v>
      </c>
      <c r="E36" s="29">
        <v>620.37</v>
      </c>
      <c r="F36" s="30">
        <v>695</v>
      </c>
      <c r="G36" s="24"/>
      <c r="H36" s="24">
        <v>128</v>
      </c>
      <c r="I36" s="29">
        <v>650</v>
      </c>
      <c r="J36" s="29">
        <v>750</v>
      </c>
      <c r="K36" s="29">
        <v>748.89</v>
      </c>
      <c r="L36" s="30">
        <v>850</v>
      </c>
    </row>
    <row r="37" spans="1:12" x14ac:dyDescent="0.2">
      <c r="A37" s="13" t="s">
        <v>15</v>
      </c>
      <c r="B37" s="24">
        <v>666</v>
      </c>
      <c r="C37" s="29">
        <v>795</v>
      </c>
      <c r="D37" s="29">
        <v>920</v>
      </c>
      <c r="E37" s="29">
        <v>970.95</v>
      </c>
      <c r="F37" s="30">
        <v>1100</v>
      </c>
      <c r="G37" s="24"/>
      <c r="H37" s="24">
        <v>264</v>
      </c>
      <c r="I37" s="29">
        <v>1175</v>
      </c>
      <c r="J37" s="29">
        <v>1400</v>
      </c>
      <c r="K37" s="29">
        <v>1416.47</v>
      </c>
      <c r="L37" s="30">
        <v>1600</v>
      </c>
    </row>
    <row r="38" spans="1:12" x14ac:dyDescent="0.2">
      <c r="A38" s="13" t="s">
        <v>16</v>
      </c>
      <c r="B38" s="24">
        <v>199</v>
      </c>
      <c r="C38" s="29">
        <v>475</v>
      </c>
      <c r="D38" s="29">
        <v>550</v>
      </c>
      <c r="E38" s="29">
        <v>540.87</v>
      </c>
      <c r="F38" s="30">
        <v>600</v>
      </c>
      <c r="G38" s="24"/>
      <c r="H38" s="24">
        <v>66</v>
      </c>
      <c r="I38" s="29">
        <v>750</v>
      </c>
      <c r="J38" s="29">
        <v>800</v>
      </c>
      <c r="K38" s="29">
        <v>826.73</v>
      </c>
      <c r="L38" s="30">
        <v>895</v>
      </c>
    </row>
    <row r="39" spans="1:12" x14ac:dyDescent="0.2">
      <c r="A39" s="13" t="s">
        <v>17</v>
      </c>
      <c r="B39" s="24">
        <v>153</v>
      </c>
      <c r="C39" s="29">
        <v>575</v>
      </c>
      <c r="D39" s="29">
        <v>650</v>
      </c>
      <c r="E39" s="29">
        <v>665.03</v>
      </c>
      <c r="F39" s="30">
        <v>700</v>
      </c>
      <c r="G39" s="24"/>
      <c r="H39" s="24">
        <v>76</v>
      </c>
      <c r="I39" s="29">
        <v>762.5</v>
      </c>
      <c r="J39" s="29">
        <v>895</v>
      </c>
      <c r="K39" s="29">
        <v>972.7</v>
      </c>
      <c r="L39" s="30">
        <v>1000</v>
      </c>
    </row>
    <row r="40" spans="1:12" x14ac:dyDescent="0.2">
      <c r="A40" s="13" t="s">
        <v>18</v>
      </c>
      <c r="B40" s="24">
        <v>195</v>
      </c>
      <c r="C40" s="29">
        <v>525</v>
      </c>
      <c r="D40" s="29">
        <v>625</v>
      </c>
      <c r="E40" s="29">
        <v>626.29</v>
      </c>
      <c r="F40" s="30">
        <v>700</v>
      </c>
      <c r="G40" s="24"/>
      <c r="H40" s="24">
        <v>81</v>
      </c>
      <c r="I40" s="29">
        <v>750</v>
      </c>
      <c r="J40" s="29">
        <v>875</v>
      </c>
      <c r="K40" s="29">
        <v>915.1</v>
      </c>
      <c r="L40" s="30">
        <v>1000</v>
      </c>
    </row>
    <row r="41" spans="1:12" x14ac:dyDescent="0.2">
      <c r="A41" s="13" t="s">
        <v>19</v>
      </c>
      <c r="B41" s="24">
        <v>222</v>
      </c>
      <c r="C41" s="29">
        <v>450</v>
      </c>
      <c r="D41" s="29">
        <v>525</v>
      </c>
      <c r="E41" s="29">
        <v>541.89</v>
      </c>
      <c r="F41" s="30">
        <v>600</v>
      </c>
      <c r="G41" s="24"/>
      <c r="H41" s="24">
        <v>81</v>
      </c>
      <c r="I41" s="29">
        <v>595</v>
      </c>
      <c r="J41" s="29">
        <v>665</v>
      </c>
      <c r="K41" s="29">
        <v>700.65</v>
      </c>
      <c r="L41" s="30">
        <v>795</v>
      </c>
    </row>
    <row r="42" spans="1:12" x14ac:dyDescent="0.2">
      <c r="A42" s="13" t="s">
        <v>20</v>
      </c>
      <c r="B42" s="24">
        <v>251</v>
      </c>
      <c r="C42" s="29">
        <v>525</v>
      </c>
      <c r="D42" s="29">
        <v>595</v>
      </c>
      <c r="E42" s="29">
        <v>615.73</v>
      </c>
      <c r="F42" s="30">
        <v>695</v>
      </c>
      <c r="G42" s="24"/>
      <c r="H42" s="24">
        <v>92</v>
      </c>
      <c r="I42" s="29">
        <v>750</v>
      </c>
      <c r="J42" s="29">
        <v>847.5</v>
      </c>
      <c r="K42" s="29">
        <v>893.4</v>
      </c>
      <c r="L42" s="30">
        <v>995</v>
      </c>
    </row>
    <row r="43" spans="1:12" x14ac:dyDescent="0.2">
      <c r="A43" s="13" t="s">
        <v>21</v>
      </c>
      <c r="B43" s="24">
        <v>79</v>
      </c>
      <c r="C43" s="29">
        <v>495</v>
      </c>
      <c r="D43" s="29">
        <v>550</v>
      </c>
      <c r="E43" s="29">
        <v>573.74</v>
      </c>
      <c r="F43" s="30">
        <v>635</v>
      </c>
      <c r="G43" s="24"/>
      <c r="H43" s="24">
        <v>12</v>
      </c>
      <c r="I43" s="29">
        <v>695</v>
      </c>
      <c r="J43" s="29">
        <v>772.5</v>
      </c>
      <c r="K43" s="29">
        <v>774.17</v>
      </c>
      <c r="L43" s="30">
        <v>850</v>
      </c>
    </row>
    <row r="44" spans="1:12" x14ac:dyDescent="0.2">
      <c r="A44" s="14" t="s">
        <v>22</v>
      </c>
      <c r="B44" s="31">
        <v>183</v>
      </c>
      <c r="C44" s="32">
        <v>558</v>
      </c>
      <c r="D44" s="32">
        <v>608</v>
      </c>
      <c r="E44" s="32">
        <v>623.23</v>
      </c>
      <c r="F44" s="33">
        <v>675</v>
      </c>
      <c r="G44" s="31"/>
      <c r="H44" s="31">
        <v>63</v>
      </c>
      <c r="I44" s="32">
        <v>795</v>
      </c>
      <c r="J44" s="32">
        <v>850</v>
      </c>
      <c r="K44" s="32">
        <v>870.95</v>
      </c>
      <c r="L44" s="33">
        <v>940</v>
      </c>
    </row>
    <row r="45" spans="1:12" x14ac:dyDescent="0.2">
      <c r="B45" s="18" t="s">
        <v>23</v>
      </c>
    </row>
    <row r="46" spans="1:12" ht="25.5" x14ac:dyDescent="0.2">
      <c r="A46" s="5"/>
      <c r="B46" s="22" t="s">
        <v>24</v>
      </c>
      <c r="C46" s="23" t="s">
        <v>25</v>
      </c>
      <c r="D46" s="23" t="s">
        <v>26</v>
      </c>
      <c r="E46" s="23" t="s">
        <v>27</v>
      </c>
      <c r="F46" s="4" t="s">
        <v>28</v>
      </c>
    </row>
    <row r="47" spans="1:12" x14ac:dyDescent="0.2">
      <c r="A47" s="19" t="s">
        <v>0</v>
      </c>
      <c r="B47" s="25">
        <v>2025</v>
      </c>
      <c r="C47" s="26">
        <v>268</v>
      </c>
      <c r="D47" s="26">
        <v>300</v>
      </c>
      <c r="E47" s="26">
        <v>308.81</v>
      </c>
      <c r="F47" s="27">
        <v>340</v>
      </c>
    </row>
    <row r="48" spans="1:12" x14ac:dyDescent="0.2">
      <c r="A48" s="13" t="s">
        <v>1</v>
      </c>
      <c r="B48" s="24">
        <v>142</v>
      </c>
      <c r="C48" s="29">
        <v>316.33</v>
      </c>
      <c r="D48" s="29">
        <v>350</v>
      </c>
      <c r="E48" s="29">
        <v>365.66</v>
      </c>
      <c r="F48" s="30">
        <v>400</v>
      </c>
    </row>
    <row r="49" spans="1:6" x14ac:dyDescent="0.2">
      <c r="A49" s="13" t="s">
        <v>3</v>
      </c>
      <c r="B49" s="24">
        <v>70</v>
      </c>
      <c r="C49" s="29">
        <v>228.33</v>
      </c>
      <c r="D49" s="29">
        <v>301.67</v>
      </c>
      <c r="E49" s="29">
        <v>280.18</v>
      </c>
      <c r="F49" s="30">
        <v>325</v>
      </c>
    </row>
    <row r="50" spans="1:6" x14ac:dyDescent="0.2">
      <c r="A50" s="13" t="s">
        <v>5</v>
      </c>
      <c r="B50" s="24">
        <v>120</v>
      </c>
      <c r="C50" s="29">
        <v>260</v>
      </c>
      <c r="D50" s="29">
        <v>286.5</v>
      </c>
      <c r="E50" s="29">
        <v>301.14999999999998</v>
      </c>
      <c r="F50" s="30">
        <v>325</v>
      </c>
    </row>
    <row r="51" spans="1:6" x14ac:dyDescent="0.2">
      <c r="A51" s="13" t="s">
        <v>7</v>
      </c>
      <c r="B51" s="24">
        <v>65</v>
      </c>
      <c r="C51" s="29">
        <v>250</v>
      </c>
      <c r="D51" s="29">
        <v>265</v>
      </c>
      <c r="E51" s="29">
        <v>272.17</v>
      </c>
      <c r="F51" s="30">
        <v>293.8</v>
      </c>
    </row>
    <row r="52" spans="1:6" x14ac:dyDescent="0.2">
      <c r="A52" s="13" t="s">
        <v>9</v>
      </c>
      <c r="B52" s="24">
        <v>108</v>
      </c>
      <c r="C52" s="29">
        <v>250</v>
      </c>
      <c r="D52" s="29">
        <v>273.33999999999997</v>
      </c>
      <c r="E52" s="29">
        <v>268.35000000000002</v>
      </c>
      <c r="F52" s="30">
        <v>300</v>
      </c>
    </row>
    <row r="53" spans="1:6" x14ac:dyDescent="0.2">
      <c r="A53" s="13" t="s">
        <v>10</v>
      </c>
      <c r="B53" s="24">
        <v>38</v>
      </c>
      <c r="C53" s="29">
        <v>281.66000000000003</v>
      </c>
      <c r="D53" s="29">
        <v>310</v>
      </c>
      <c r="E53" s="29">
        <v>323.36</v>
      </c>
      <c r="F53" s="30">
        <v>376.66</v>
      </c>
    </row>
    <row r="54" spans="1:6" x14ac:dyDescent="0.2">
      <c r="A54" s="13" t="s">
        <v>11</v>
      </c>
      <c r="B54" s="24">
        <v>152</v>
      </c>
      <c r="C54" s="29">
        <v>274</v>
      </c>
      <c r="D54" s="29">
        <v>303.33</v>
      </c>
      <c r="E54" s="29">
        <v>312.87</v>
      </c>
      <c r="F54" s="30">
        <v>336.5</v>
      </c>
    </row>
    <row r="55" spans="1:6" x14ac:dyDescent="0.2">
      <c r="A55" s="13" t="s">
        <v>12</v>
      </c>
      <c r="B55" s="24">
        <v>85</v>
      </c>
      <c r="C55" s="29">
        <v>260</v>
      </c>
      <c r="D55" s="29">
        <v>275</v>
      </c>
      <c r="E55" s="29">
        <v>284.89</v>
      </c>
      <c r="F55" s="30">
        <v>315.47000000000003</v>
      </c>
    </row>
    <row r="56" spans="1:6" x14ac:dyDescent="0.2">
      <c r="A56" s="13" t="s">
        <v>13</v>
      </c>
      <c r="B56" s="24">
        <v>379</v>
      </c>
      <c r="C56" s="29">
        <v>290</v>
      </c>
      <c r="D56" s="29">
        <v>320</v>
      </c>
      <c r="E56" s="29">
        <v>323.08999999999997</v>
      </c>
      <c r="F56" s="30">
        <v>350</v>
      </c>
    </row>
    <row r="57" spans="1:6" x14ac:dyDescent="0.2">
      <c r="A57" s="13" t="s">
        <v>14</v>
      </c>
      <c r="B57" s="24">
        <v>126</v>
      </c>
      <c r="C57" s="29">
        <v>250</v>
      </c>
      <c r="D57" s="29">
        <v>285.33999999999997</v>
      </c>
      <c r="E57" s="29">
        <v>317.58999999999997</v>
      </c>
      <c r="F57" s="30">
        <v>311.67</v>
      </c>
    </row>
    <row r="58" spans="1:6" x14ac:dyDescent="0.2">
      <c r="A58" s="13" t="s">
        <v>15</v>
      </c>
      <c r="B58" s="24">
        <v>329</v>
      </c>
      <c r="C58" s="29">
        <v>285</v>
      </c>
      <c r="D58" s="29">
        <v>325</v>
      </c>
      <c r="E58" s="29">
        <v>327.84</v>
      </c>
      <c r="F58" s="30">
        <v>366.33</v>
      </c>
    </row>
    <row r="59" spans="1:6" x14ac:dyDescent="0.2">
      <c r="A59" s="13" t="s">
        <v>16</v>
      </c>
      <c r="B59" s="24">
        <v>59</v>
      </c>
      <c r="C59" s="29">
        <v>253</v>
      </c>
      <c r="D59" s="29">
        <v>275</v>
      </c>
      <c r="E59" s="29">
        <v>274.70999999999998</v>
      </c>
      <c r="F59" s="30">
        <v>300</v>
      </c>
    </row>
    <row r="60" spans="1:6" x14ac:dyDescent="0.2">
      <c r="A60" s="13" t="s">
        <v>17</v>
      </c>
      <c r="B60" s="24">
        <v>69</v>
      </c>
      <c r="C60" s="29">
        <v>250</v>
      </c>
      <c r="D60" s="29">
        <v>280</v>
      </c>
      <c r="E60" s="29">
        <v>275.49</v>
      </c>
      <c r="F60" s="30">
        <v>300</v>
      </c>
    </row>
    <row r="61" spans="1:6" x14ac:dyDescent="0.2">
      <c r="A61" s="13" t="s">
        <v>18</v>
      </c>
      <c r="B61" s="24">
        <v>88</v>
      </c>
      <c r="C61" s="29">
        <v>250</v>
      </c>
      <c r="D61" s="29">
        <v>287.5</v>
      </c>
      <c r="E61" s="29">
        <v>292.81</v>
      </c>
      <c r="F61" s="30">
        <v>315</v>
      </c>
    </row>
    <row r="62" spans="1:6" x14ac:dyDescent="0.2">
      <c r="A62" s="13" t="s">
        <v>19</v>
      </c>
      <c r="B62" s="24">
        <v>32</v>
      </c>
      <c r="C62" s="29">
        <v>245</v>
      </c>
      <c r="D62" s="29">
        <v>250</v>
      </c>
      <c r="E62" s="29">
        <v>265.16000000000003</v>
      </c>
      <c r="F62" s="30">
        <v>290</v>
      </c>
    </row>
    <row r="63" spans="1:6" x14ac:dyDescent="0.2">
      <c r="A63" s="13" t="s">
        <v>20</v>
      </c>
      <c r="B63" s="24">
        <v>68</v>
      </c>
      <c r="C63" s="29">
        <v>260</v>
      </c>
      <c r="D63" s="29">
        <v>300</v>
      </c>
      <c r="E63" s="29">
        <v>292.51</v>
      </c>
      <c r="F63" s="30">
        <v>317.5</v>
      </c>
    </row>
    <row r="64" spans="1:6" x14ac:dyDescent="0.2">
      <c r="A64" s="13" t="s">
        <v>21</v>
      </c>
      <c r="B64" s="24">
        <v>30</v>
      </c>
      <c r="C64" s="29">
        <v>275</v>
      </c>
      <c r="D64" s="29">
        <v>285</v>
      </c>
      <c r="E64" s="29">
        <v>286.20999999999998</v>
      </c>
      <c r="F64" s="30">
        <v>303.33</v>
      </c>
    </row>
    <row r="65" spans="1:12" x14ac:dyDescent="0.2">
      <c r="A65" s="14" t="s">
        <v>22</v>
      </c>
      <c r="B65" s="31">
        <v>65</v>
      </c>
      <c r="C65" s="32">
        <v>250.47</v>
      </c>
      <c r="D65" s="32">
        <v>275</v>
      </c>
      <c r="E65" s="32">
        <v>287.04000000000002</v>
      </c>
      <c r="F65" s="33">
        <v>325</v>
      </c>
    </row>
    <row r="66" spans="1:12" x14ac:dyDescent="0.2">
      <c r="A66" s="2" t="s">
        <v>34</v>
      </c>
    </row>
    <row r="67" spans="1:12" x14ac:dyDescent="0.2">
      <c r="A67" s="285" t="s">
        <v>35</v>
      </c>
      <c r="B67" s="285"/>
      <c r="C67" s="285"/>
      <c r="D67" s="285"/>
      <c r="E67" s="285"/>
      <c r="F67" s="285"/>
      <c r="G67" s="285"/>
      <c r="H67" s="285"/>
      <c r="I67" s="285"/>
      <c r="J67" s="285"/>
      <c r="K67" s="285"/>
      <c r="L67" s="285"/>
    </row>
    <row r="68" spans="1:12" x14ac:dyDescent="0.2">
      <c r="A68" s="2" t="s">
        <v>37</v>
      </c>
    </row>
    <row r="69" spans="1:12" ht="42" customHeight="1" x14ac:dyDescent="0.2">
      <c r="A69" s="285" t="s">
        <v>66</v>
      </c>
      <c r="B69" s="285"/>
      <c r="C69" s="285"/>
      <c r="D69" s="285"/>
      <c r="E69" s="285"/>
      <c r="F69" s="285"/>
      <c r="G69" s="285"/>
      <c r="H69" s="285"/>
      <c r="I69" s="285"/>
      <c r="J69" s="285"/>
      <c r="K69" s="285"/>
      <c r="L69" s="285"/>
    </row>
  </sheetData>
  <mergeCells count="2">
    <mergeCell ref="A67:L67"/>
    <mergeCell ref="A69:L69"/>
  </mergeCells>
  <hyperlinks>
    <hyperlink ref="A1" location="Contents!A1" display="Back to contents"/>
  </hyperlinks>
  <pageMargins left="0.7" right="0.7" top="0.75" bottom="0.75" header="0.3" footer="0.3"/>
  <pageSetup paperSize="9" scale="77"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L69"/>
  <sheetViews>
    <sheetView workbookViewId="0"/>
  </sheetViews>
  <sheetFormatPr defaultRowHeight="12.75" x14ac:dyDescent="0.2"/>
  <cols>
    <col min="1" max="1" width="27.5703125" style="2" customWidth="1"/>
    <col min="2" max="2" width="9.140625" style="2"/>
    <col min="3" max="3" width="8" style="2" customWidth="1"/>
    <col min="4" max="4" width="7.42578125" style="2" customWidth="1"/>
    <col min="5" max="5" width="7.28515625" style="2" customWidth="1"/>
    <col min="6" max="6" width="8.5703125" style="2" customWidth="1"/>
    <col min="7" max="7" width="1.85546875" style="2" customWidth="1"/>
    <col min="8" max="16384" width="9.140625" style="2"/>
  </cols>
  <sheetData>
    <row r="1" spans="1:12" x14ac:dyDescent="0.2">
      <c r="A1" s="271" t="s">
        <v>342</v>
      </c>
    </row>
    <row r="2" spans="1:12" ht="15.75" customHeight="1" x14ac:dyDescent="0.25">
      <c r="A2" s="1" t="s">
        <v>338</v>
      </c>
    </row>
    <row r="3" spans="1:12" ht="13.5" customHeight="1" x14ac:dyDescent="0.2">
      <c r="A3" s="18"/>
      <c r="B3" s="18" t="s">
        <v>29</v>
      </c>
      <c r="H3" s="18" t="s">
        <v>30</v>
      </c>
    </row>
    <row r="4" spans="1:12" ht="25.5" x14ac:dyDescent="0.2">
      <c r="A4" s="19"/>
      <c r="B4" s="22" t="s">
        <v>24</v>
      </c>
      <c r="C4" s="23" t="s">
        <v>25</v>
      </c>
      <c r="D4" s="23" t="s">
        <v>26</v>
      </c>
      <c r="E4" s="23" t="s">
        <v>27</v>
      </c>
      <c r="F4" s="4" t="s">
        <v>28</v>
      </c>
      <c r="G4" s="21"/>
      <c r="H4" s="22" t="s">
        <v>24</v>
      </c>
      <c r="I4" s="23" t="s">
        <v>25</v>
      </c>
      <c r="J4" s="23" t="s">
        <v>26</v>
      </c>
      <c r="K4" s="23" t="s">
        <v>27</v>
      </c>
      <c r="L4" s="4" t="s">
        <v>28</v>
      </c>
    </row>
    <row r="5" spans="1:12" x14ac:dyDescent="0.2">
      <c r="A5" s="19" t="s">
        <v>0</v>
      </c>
      <c r="B5" s="25">
        <v>5197</v>
      </c>
      <c r="C5" s="26">
        <v>375</v>
      </c>
      <c r="D5" s="26">
        <v>435</v>
      </c>
      <c r="E5" s="26">
        <v>472.18</v>
      </c>
      <c r="F5" s="27">
        <v>550</v>
      </c>
      <c r="G5" s="24"/>
      <c r="H5" s="25">
        <v>11206</v>
      </c>
      <c r="I5" s="26">
        <v>450</v>
      </c>
      <c r="J5" s="26">
        <v>550</v>
      </c>
      <c r="K5" s="26">
        <v>596.45000000000005</v>
      </c>
      <c r="L5" s="27">
        <v>660</v>
      </c>
    </row>
    <row r="6" spans="1:12" x14ac:dyDescent="0.2">
      <c r="A6" s="13" t="s">
        <v>1</v>
      </c>
      <c r="B6" s="24">
        <v>561</v>
      </c>
      <c r="C6" s="29">
        <v>625</v>
      </c>
      <c r="D6" s="29">
        <v>650</v>
      </c>
      <c r="E6" s="29">
        <v>663.52</v>
      </c>
      <c r="F6" s="30">
        <v>725</v>
      </c>
      <c r="G6" s="24"/>
      <c r="H6" s="24">
        <v>1025</v>
      </c>
      <c r="I6" s="29">
        <v>795</v>
      </c>
      <c r="J6" s="29">
        <v>875</v>
      </c>
      <c r="K6" s="29">
        <v>898.08</v>
      </c>
      <c r="L6" s="30">
        <v>1000</v>
      </c>
    </row>
    <row r="7" spans="1:12" x14ac:dyDescent="0.2">
      <c r="A7" s="13" t="s">
        <v>3</v>
      </c>
      <c r="B7" s="24">
        <v>91</v>
      </c>
      <c r="C7" s="29">
        <v>360</v>
      </c>
      <c r="D7" s="29">
        <v>395</v>
      </c>
      <c r="E7" s="29">
        <v>395.47</v>
      </c>
      <c r="F7" s="30">
        <v>425</v>
      </c>
      <c r="G7" s="24"/>
      <c r="H7" s="24">
        <v>140</v>
      </c>
      <c r="I7" s="29">
        <v>425</v>
      </c>
      <c r="J7" s="29">
        <v>495</v>
      </c>
      <c r="K7" s="29">
        <v>495.44</v>
      </c>
      <c r="L7" s="30">
        <v>550</v>
      </c>
    </row>
    <row r="8" spans="1:12" x14ac:dyDescent="0.2">
      <c r="A8" s="13" t="s">
        <v>5</v>
      </c>
      <c r="B8" s="24">
        <v>206</v>
      </c>
      <c r="C8" s="29">
        <v>325</v>
      </c>
      <c r="D8" s="29">
        <v>360</v>
      </c>
      <c r="E8" s="29">
        <v>364.83</v>
      </c>
      <c r="F8" s="30">
        <v>395</v>
      </c>
      <c r="G8" s="24"/>
      <c r="H8" s="24">
        <v>604</v>
      </c>
      <c r="I8" s="29">
        <v>425</v>
      </c>
      <c r="J8" s="29">
        <v>450</v>
      </c>
      <c r="K8" s="29">
        <v>460.9</v>
      </c>
      <c r="L8" s="30">
        <v>497.5</v>
      </c>
    </row>
    <row r="9" spans="1:12" x14ac:dyDescent="0.2">
      <c r="A9" s="13" t="s">
        <v>7</v>
      </c>
      <c r="B9" s="24">
        <v>114</v>
      </c>
      <c r="C9" s="29">
        <v>350</v>
      </c>
      <c r="D9" s="29">
        <v>375</v>
      </c>
      <c r="E9" s="29">
        <v>369.27</v>
      </c>
      <c r="F9" s="30">
        <v>390</v>
      </c>
      <c r="G9" s="24"/>
      <c r="H9" s="24">
        <v>363</v>
      </c>
      <c r="I9" s="29">
        <v>410</v>
      </c>
      <c r="J9" s="29">
        <v>450</v>
      </c>
      <c r="K9" s="29">
        <v>442.14</v>
      </c>
      <c r="L9" s="30">
        <v>475</v>
      </c>
    </row>
    <row r="10" spans="1:12" x14ac:dyDescent="0.2">
      <c r="A10" s="13" t="s">
        <v>9</v>
      </c>
      <c r="B10" s="24">
        <v>405</v>
      </c>
      <c r="C10" s="29">
        <v>335</v>
      </c>
      <c r="D10" s="29">
        <v>365</v>
      </c>
      <c r="E10" s="29">
        <v>369.12</v>
      </c>
      <c r="F10" s="30">
        <v>400</v>
      </c>
      <c r="G10" s="24"/>
      <c r="H10" s="24">
        <v>856</v>
      </c>
      <c r="I10" s="29">
        <v>450</v>
      </c>
      <c r="J10" s="29">
        <v>500</v>
      </c>
      <c r="K10" s="29">
        <v>517.76</v>
      </c>
      <c r="L10" s="30">
        <v>575</v>
      </c>
    </row>
    <row r="11" spans="1:12" x14ac:dyDescent="0.2">
      <c r="A11" s="13" t="s">
        <v>10</v>
      </c>
      <c r="B11" s="24">
        <v>58</v>
      </c>
      <c r="C11" s="29">
        <v>425</v>
      </c>
      <c r="D11" s="29">
        <v>450</v>
      </c>
      <c r="E11" s="29">
        <v>472.07</v>
      </c>
      <c r="F11" s="30">
        <v>525</v>
      </c>
      <c r="G11" s="24"/>
      <c r="H11" s="24">
        <v>150</v>
      </c>
      <c r="I11" s="29">
        <v>525</v>
      </c>
      <c r="J11" s="29">
        <v>575</v>
      </c>
      <c r="K11" s="29">
        <v>603.70000000000005</v>
      </c>
      <c r="L11" s="30">
        <v>695</v>
      </c>
    </row>
    <row r="12" spans="1:12" x14ac:dyDescent="0.2">
      <c r="A12" s="13" t="s">
        <v>11</v>
      </c>
      <c r="B12" s="24">
        <v>180</v>
      </c>
      <c r="C12" s="29">
        <v>350</v>
      </c>
      <c r="D12" s="29">
        <v>395</v>
      </c>
      <c r="E12" s="29">
        <v>405.31</v>
      </c>
      <c r="F12" s="30">
        <v>425</v>
      </c>
      <c r="G12" s="24"/>
      <c r="H12" s="24">
        <v>626</v>
      </c>
      <c r="I12" s="29">
        <v>450</v>
      </c>
      <c r="J12" s="29">
        <v>490</v>
      </c>
      <c r="K12" s="29">
        <v>509.51</v>
      </c>
      <c r="L12" s="30">
        <v>550</v>
      </c>
    </row>
    <row r="13" spans="1:12" x14ac:dyDescent="0.2">
      <c r="A13" s="13" t="s">
        <v>12</v>
      </c>
      <c r="B13" s="24">
        <v>218</v>
      </c>
      <c r="C13" s="29">
        <v>350</v>
      </c>
      <c r="D13" s="29">
        <v>392.5</v>
      </c>
      <c r="E13" s="29">
        <v>387.39</v>
      </c>
      <c r="F13" s="30">
        <v>425</v>
      </c>
      <c r="G13" s="24"/>
      <c r="H13" s="24">
        <v>540</v>
      </c>
      <c r="I13" s="29">
        <v>435</v>
      </c>
      <c r="J13" s="29">
        <v>495</v>
      </c>
      <c r="K13" s="29">
        <v>506.37</v>
      </c>
      <c r="L13" s="30">
        <v>550</v>
      </c>
    </row>
    <row r="14" spans="1:12" x14ac:dyDescent="0.2">
      <c r="A14" s="13" t="s">
        <v>13</v>
      </c>
      <c r="B14" s="24">
        <v>1116</v>
      </c>
      <c r="C14" s="29">
        <v>395</v>
      </c>
      <c r="D14" s="29">
        <v>450</v>
      </c>
      <c r="E14" s="29">
        <v>476.49</v>
      </c>
      <c r="F14" s="30">
        <v>535</v>
      </c>
      <c r="G14" s="24"/>
      <c r="H14" s="24">
        <v>1840</v>
      </c>
      <c r="I14" s="29">
        <v>500</v>
      </c>
      <c r="J14" s="29">
        <v>575</v>
      </c>
      <c r="K14" s="29">
        <v>626.38</v>
      </c>
      <c r="L14" s="30">
        <v>695</v>
      </c>
    </row>
    <row r="15" spans="1:12" x14ac:dyDescent="0.2">
      <c r="A15" s="13" t="s">
        <v>14</v>
      </c>
      <c r="B15" s="24">
        <v>236</v>
      </c>
      <c r="C15" s="29">
        <v>400</v>
      </c>
      <c r="D15" s="29">
        <v>445</v>
      </c>
      <c r="E15" s="29">
        <v>439.51</v>
      </c>
      <c r="F15" s="30">
        <v>475</v>
      </c>
      <c r="G15" s="24"/>
      <c r="H15" s="24">
        <v>741</v>
      </c>
      <c r="I15" s="29">
        <v>475</v>
      </c>
      <c r="J15" s="29">
        <v>525</v>
      </c>
      <c r="K15" s="29">
        <v>532.32000000000005</v>
      </c>
      <c r="L15" s="30">
        <v>580</v>
      </c>
    </row>
    <row r="16" spans="1:12" x14ac:dyDescent="0.2">
      <c r="A16" s="13" t="s">
        <v>15</v>
      </c>
      <c r="B16" s="24">
        <v>950</v>
      </c>
      <c r="C16" s="29">
        <v>515</v>
      </c>
      <c r="D16" s="29">
        <v>550</v>
      </c>
      <c r="E16" s="29">
        <v>582.17999999999995</v>
      </c>
      <c r="F16" s="30">
        <v>625</v>
      </c>
      <c r="G16" s="24"/>
      <c r="H16" s="24">
        <v>1602</v>
      </c>
      <c r="I16" s="29">
        <v>630</v>
      </c>
      <c r="J16" s="29">
        <v>705</v>
      </c>
      <c r="K16" s="29">
        <v>779.12</v>
      </c>
      <c r="L16" s="30">
        <v>840</v>
      </c>
    </row>
    <row r="17" spans="1:12" x14ac:dyDescent="0.2">
      <c r="A17" s="13" t="s">
        <v>16</v>
      </c>
      <c r="B17" s="24">
        <v>164</v>
      </c>
      <c r="C17" s="29">
        <v>350</v>
      </c>
      <c r="D17" s="29">
        <v>375</v>
      </c>
      <c r="E17" s="29">
        <v>375.12</v>
      </c>
      <c r="F17" s="30">
        <v>395</v>
      </c>
      <c r="G17" s="24"/>
      <c r="H17" s="24">
        <v>468</v>
      </c>
      <c r="I17" s="29">
        <v>425</v>
      </c>
      <c r="J17" s="29">
        <v>450</v>
      </c>
      <c r="K17" s="29">
        <v>463.85</v>
      </c>
      <c r="L17" s="30">
        <v>497.5</v>
      </c>
    </row>
    <row r="18" spans="1:12" x14ac:dyDescent="0.2">
      <c r="A18" s="13" t="s">
        <v>17</v>
      </c>
      <c r="B18" s="24">
        <v>200</v>
      </c>
      <c r="C18" s="29">
        <v>360</v>
      </c>
      <c r="D18" s="29">
        <v>392.5</v>
      </c>
      <c r="E18" s="29">
        <v>388.83</v>
      </c>
      <c r="F18" s="30">
        <v>420</v>
      </c>
      <c r="G18" s="24"/>
      <c r="H18" s="24">
        <v>462</v>
      </c>
      <c r="I18" s="29">
        <v>460</v>
      </c>
      <c r="J18" s="29">
        <v>500</v>
      </c>
      <c r="K18" s="29">
        <v>520.45000000000005</v>
      </c>
      <c r="L18" s="30">
        <v>575</v>
      </c>
    </row>
    <row r="19" spans="1:12" x14ac:dyDescent="0.2">
      <c r="A19" s="13" t="s">
        <v>18</v>
      </c>
      <c r="B19" s="24">
        <v>232</v>
      </c>
      <c r="C19" s="29">
        <v>350</v>
      </c>
      <c r="D19" s="29">
        <v>375</v>
      </c>
      <c r="E19" s="29">
        <v>377.5</v>
      </c>
      <c r="F19" s="30">
        <v>395</v>
      </c>
      <c r="G19" s="24"/>
      <c r="H19" s="24">
        <v>513</v>
      </c>
      <c r="I19" s="29">
        <v>425</v>
      </c>
      <c r="J19" s="29">
        <v>475</v>
      </c>
      <c r="K19" s="29">
        <v>483</v>
      </c>
      <c r="L19" s="30">
        <v>525</v>
      </c>
    </row>
    <row r="20" spans="1:12" x14ac:dyDescent="0.2">
      <c r="A20" s="13" t="s">
        <v>19</v>
      </c>
      <c r="B20" s="24">
        <v>126</v>
      </c>
      <c r="C20" s="29">
        <v>300</v>
      </c>
      <c r="D20" s="29">
        <v>350</v>
      </c>
      <c r="E20" s="29">
        <v>337.33</v>
      </c>
      <c r="F20" s="30">
        <v>370</v>
      </c>
      <c r="G20" s="24"/>
      <c r="H20" s="24">
        <v>325</v>
      </c>
      <c r="I20" s="29">
        <v>400</v>
      </c>
      <c r="J20" s="29">
        <v>440</v>
      </c>
      <c r="K20" s="29">
        <v>444.22</v>
      </c>
      <c r="L20" s="30">
        <v>495</v>
      </c>
    </row>
    <row r="21" spans="1:12" x14ac:dyDescent="0.2">
      <c r="A21" s="13" t="s">
        <v>20</v>
      </c>
      <c r="B21" s="24">
        <v>188</v>
      </c>
      <c r="C21" s="29">
        <v>350</v>
      </c>
      <c r="D21" s="29">
        <v>375</v>
      </c>
      <c r="E21" s="29">
        <v>379.54</v>
      </c>
      <c r="F21" s="30">
        <v>400</v>
      </c>
      <c r="G21" s="24"/>
      <c r="H21" s="24">
        <v>468</v>
      </c>
      <c r="I21" s="29">
        <v>447.5</v>
      </c>
      <c r="J21" s="29">
        <v>475</v>
      </c>
      <c r="K21" s="29">
        <v>494.06</v>
      </c>
      <c r="L21" s="30">
        <v>550</v>
      </c>
    </row>
    <row r="22" spans="1:12" x14ac:dyDescent="0.2">
      <c r="A22" s="13" t="s">
        <v>21</v>
      </c>
      <c r="B22" s="24">
        <v>56</v>
      </c>
      <c r="C22" s="29">
        <v>360</v>
      </c>
      <c r="D22" s="29">
        <v>395</v>
      </c>
      <c r="E22" s="29">
        <v>390</v>
      </c>
      <c r="F22" s="30">
        <v>425</v>
      </c>
      <c r="G22" s="24"/>
      <c r="H22" s="24">
        <v>145</v>
      </c>
      <c r="I22" s="29">
        <v>450</v>
      </c>
      <c r="J22" s="29">
        <v>475</v>
      </c>
      <c r="K22" s="29">
        <v>479</v>
      </c>
      <c r="L22" s="30">
        <v>525</v>
      </c>
    </row>
    <row r="23" spans="1:12" x14ac:dyDescent="0.2">
      <c r="A23" s="14" t="s">
        <v>22</v>
      </c>
      <c r="B23" s="31">
        <v>96</v>
      </c>
      <c r="C23" s="32">
        <v>425</v>
      </c>
      <c r="D23" s="32">
        <v>450</v>
      </c>
      <c r="E23" s="32">
        <v>448.15</v>
      </c>
      <c r="F23" s="33">
        <v>475</v>
      </c>
      <c r="G23" s="31"/>
      <c r="H23" s="31">
        <v>338</v>
      </c>
      <c r="I23" s="32">
        <v>500</v>
      </c>
      <c r="J23" s="32">
        <v>542.5</v>
      </c>
      <c r="K23" s="32">
        <v>542.6</v>
      </c>
      <c r="L23" s="33">
        <v>575</v>
      </c>
    </row>
    <row r="24" spans="1:12" x14ac:dyDescent="0.2">
      <c r="A24" s="18"/>
      <c r="B24" s="18" t="s">
        <v>31</v>
      </c>
      <c r="H24" s="18" t="s">
        <v>33</v>
      </c>
    </row>
    <row r="25" spans="1:12" ht="25.5" x14ac:dyDescent="0.2">
      <c r="A25" s="19"/>
      <c r="B25" s="22" t="s">
        <v>24</v>
      </c>
      <c r="C25" s="23" t="s">
        <v>25</v>
      </c>
      <c r="D25" s="23" t="s">
        <v>26</v>
      </c>
      <c r="E25" s="23" t="s">
        <v>27</v>
      </c>
      <c r="F25" s="4" t="s">
        <v>28</v>
      </c>
      <c r="G25" s="21"/>
      <c r="H25" s="22" t="s">
        <v>24</v>
      </c>
      <c r="I25" s="23" t="s">
        <v>25</v>
      </c>
      <c r="J25" s="23" t="s">
        <v>26</v>
      </c>
      <c r="K25" s="23" t="s">
        <v>27</v>
      </c>
      <c r="L25" s="4" t="s">
        <v>28</v>
      </c>
    </row>
    <row r="26" spans="1:12" x14ac:dyDescent="0.2">
      <c r="A26" s="19" t="s">
        <v>0</v>
      </c>
      <c r="B26" s="25">
        <v>5007</v>
      </c>
      <c r="C26" s="26">
        <v>550</v>
      </c>
      <c r="D26" s="26">
        <v>650</v>
      </c>
      <c r="E26" s="26">
        <v>723.61</v>
      </c>
      <c r="F26" s="27">
        <v>800</v>
      </c>
      <c r="G26" s="24"/>
      <c r="H26" s="25">
        <v>1799</v>
      </c>
      <c r="I26" s="26">
        <v>760</v>
      </c>
      <c r="J26" s="26">
        <v>925</v>
      </c>
      <c r="K26" s="26">
        <v>1082.73</v>
      </c>
      <c r="L26" s="27">
        <v>1300</v>
      </c>
    </row>
    <row r="27" spans="1:12" x14ac:dyDescent="0.2">
      <c r="A27" s="13" t="s">
        <v>1</v>
      </c>
      <c r="B27" s="24">
        <v>422</v>
      </c>
      <c r="C27" s="29">
        <v>850</v>
      </c>
      <c r="D27" s="29">
        <v>1100</v>
      </c>
      <c r="E27" s="29">
        <v>1089.01</v>
      </c>
      <c r="F27" s="30">
        <v>1300</v>
      </c>
      <c r="G27" s="24"/>
      <c r="H27" s="24">
        <v>293</v>
      </c>
      <c r="I27" s="29">
        <v>1200</v>
      </c>
      <c r="J27" s="29">
        <v>1550</v>
      </c>
      <c r="K27" s="29">
        <v>1564.74</v>
      </c>
      <c r="L27" s="30">
        <v>1850</v>
      </c>
    </row>
    <row r="28" spans="1:12" x14ac:dyDescent="0.2">
      <c r="A28" s="13" t="s">
        <v>3</v>
      </c>
      <c r="B28" s="24">
        <v>82</v>
      </c>
      <c r="C28" s="29">
        <v>500</v>
      </c>
      <c r="D28" s="29">
        <v>650</v>
      </c>
      <c r="E28" s="29">
        <v>639.6</v>
      </c>
      <c r="F28" s="30">
        <v>750</v>
      </c>
      <c r="G28" s="24"/>
      <c r="H28" s="24">
        <v>36</v>
      </c>
      <c r="I28" s="29">
        <v>772.5</v>
      </c>
      <c r="J28" s="29">
        <v>895</v>
      </c>
      <c r="K28" s="29">
        <v>908.89</v>
      </c>
      <c r="L28" s="30">
        <v>997.5</v>
      </c>
    </row>
    <row r="29" spans="1:12" x14ac:dyDescent="0.2">
      <c r="A29" s="13" t="s">
        <v>5</v>
      </c>
      <c r="B29" s="24">
        <v>346</v>
      </c>
      <c r="C29" s="29">
        <v>495</v>
      </c>
      <c r="D29" s="29">
        <v>550</v>
      </c>
      <c r="E29" s="29">
        <v>568.83000000000004</v>
      </c>
      <c r="F29" s="30">
        <v>625</v>
      </c>
      <c r="G29" s="24"/>
      <c r="H29" s="24">
        <v>115</v>
      </c>
      <c r="I29" s="29">
        <v>675</v>
      </c>
      <c r="J29" s="29">
        <v>750</v>
      </c>
      <c r="K29" s="29">
        <v>840.12</v>
      </c>
      <c r="L29" s="30">
        <v>1000</v>
      </c>
    </row>
    <row r="30" spans="1:12" x14ac:dyDescent="0.2">
      <c r="A30" s="13" t="s">
        <v>7</v>
      </c>
      <c r="B30" s="24">
        <v>284</v>
      </c>
      <c r="C30" s="29">
        <v>450</v>
      </c>
      <c r="D30" s="29">
        <v>500</v>
      </c>
      <c r="E30" s="29">
        <v>511.86</v>
      </c>
      <c r="F30" s="30">
        <v>550</v>
      </c>
      <c r="G30" s="24"/>
      <c r="H30" s="24">
        <v>65</v>
      </c>
      <c r="I30" s="29">
        <v>550</v>
      </c>
      <c r="J30" s="29">
        <v>650</v>
      </c>
      <c r="K30" s="29">
        <v>636.91999999999996</v>
      </c>
      <c r="L30" s="30">
        <v>700</v>
      </c>
    </row>
    <row r="31" spans="1:12" x14ac:dyDescent="0.2">
      <c r="A31" s="13" t="s">
        <v>9</v>
      </c>
      <c r="B31" s="24">
        <v>303</v>
      </c>
      <c r="C31" s="29">
        <v>550</v>
      </c>
      <c r="D31" s="29">
        <v>650</v>
      </c>
      <c r="E31" s="29">
        <v>668.02</v>
      </c>
      <c r="F31" s="30">
        <v>750</v>
      </c>
      <c r="G31" s="24"/>
      <c r="H31" s="24">
        <v>107</v>
      </c>
      <c r="I31" s="29">
        <v>800</v>
      </c>
      <c r="J31" s="29">
        <v>950</v>
      </c>
      <c r="K31" s="29">
        <v>961.21</v>
      </c>
      <c r="L31" s="30">
        <v>1140</v>
      </c>
    </row>
    <row r="32" spans="1:12" x14ac:dyDescent="0.2">
      <c r="A32" s="13" t="s">
        <v>10</v>
      </c>
      <c r="B32" s="24">
        <v>114</v>
      </c>
      <c r="C32" s="29">
        <v>695</v>
      </c>
      <c r="D32" s="29">
        <v>795</v>
      </c>
      <c r="E32" s="29">
        <v>798.73</v>
      </c>
      <c r="F32" s="30">
        <v>890</v>
      </c>
      <c r="G32" s="24"/>
      <c r="H32" s="24">
        <v>40</v>
      </c>
      <c r="I32" s="29">
        <v>922.5</v>
      </c>
      <c r="J32" s="29">
        <v>1200</v>
      </c>
      <c r="K32" s="29">
        <v>1279.83</v>
      </c>
      <c r="L32" s="30">
        <v>1525</v>
      </c>
    </row>
    <row r="33" spans="1:12" x14ac:dyDescent="0.2">
      <c r="A33" s="13" t="s">
        <v>11</v>
      </c>
      <c r="B33" s="24">
        <v>415</v>
      </c>
      <c r="C33" s="29">
        <v>525</v>
      </c>
      <c r="D33" s="29">
        <v>590</v>
      </c>
      <c r="E33" s="29">
        <v>608.70000000000005</v>
      </c>
      <c r="F33" s="30">
        <v>675</v>
      </c>
      <c r="G33" s="24"/>
      <c r="H33" s="24">
        <v>168</v>
      </c>
      <c r="I33" s="29">
        <v>750</v>
      </c>
      <c r="J33" s="29">
        <v>850</v>
      </c>
      <c r="K33" s="29">
        <v>870.87</v>
      </c>
      <c r="L33" s="30">
        <v>947.5</v>
      </c>
    </row>
    <row r="34" spans="1:12" x14ac:dyDescent="0.2">
      <c r="A34" s="13" t="s">
        <v>12</v>
      </c>
      <c r="B34" s="24">
        <v>176</v>
      </c>
      <c r="C34" s="29">
        <v>525</v>
      </c>
      <c r="D34" s="29">
        <v>595</v>
      </c>
      <c r="E34" s="29">
        <v>637.21</v>
      </c>
      <c r="F34" s="30">
        <v>750</v>
      </c>
      <c r="G34" s="24"/>
      <c r="H34" s="24">
        <v>73</v>
      </c>
      <c r="I34" s="29">
        <v>775</v>
      </c>
      <c r="J34" s="29">
        <v>850</v>
      </c>
      <c r="K34" s="29">
        <v>878.77</v>
      </c>
      <c r="L34" s="30">
        <v>900</v>
      </c>
    </row>
    <row r="35" spans="1:12" x14ac:dyDescent="0.2">
      <c r="A35" s="13" t="s">
        <v>13</v>
      </c>
      <c r="B35" s="24">
        <v>512</v>
      </c>
      <c r="C35" s="29">
        <v>567.5</v>
      </c>
      <c r="D35" s="29">
        <v>695</v>
      </c>
      <c r="E35" s="29">
        <v>795.62</v>
      </c>
      <c r="F35" s="30">
        <v>900</v>
      </c>
      <c r="G35" s="24"/>
      <c r="H35" s="24">
        <v>130</v>
      </c>
      <c r="I35" s="29">
        <v>895</v>
      </c>
      <c r="J35" s="29">
        <v>1200</v>
      </c>
      <c r="K35" s="29">
        <v>1211.1199999999999</v>
      </c>
      <c r="L35" s="30">
        <v>1500</v>
      </c>
    </row>
    <row r="36" spans="1:12" x14ac:dyDescent="0.2">
      <c r="A36" s="13" t="s">
        <v>14</v>
      </c>
      <c r="B36" s="24">
        <v>436</v>
      </c>
      <c r="C36" s="29">
        <v>550</v>
      </c>
      <c r="D36" s="29">
        <v>600</v>
      </c>
      <c r="E36" s="29">
        <v>625.22</v>
      </c>
      <c r="F36" s="30">
        <v>700</v>
      </c>
      <c r="G36" s="24"/>
      <c r="H36" s="24">
        <v>123</v>
      </c>
      <c r="I36" s="29">
        <v>675</v>
      </c>
      <c r="J36" s="29">
        <v>750</v>
      </c>
      <c r="K36" s="29">
        <v>761.79</v>
      </c>
      <c r="L36" s="30">
        <v>850</v>
      </c>
    </row>
    <row r="37" spans="1:12" x14ac:dyDescent="0.2">
      <c r="A37" s="13" t="s">
        <v>15</v>
      </c>
      <c r="B37" s="24">
        <v>612</v>
      </c>
      <c r="C37" s="29">
        <v>800</v>
      </c>
      <c r="D37" s="29">
        <v>985</v>
      </c>
      <c r="E37" s="29">
        <v>1065.8599999999999</v>
      </c>
      <c r="F37" s="30">
        <v>1215</v>
      </c>
      <c r="G37" s="24"/>
      <c r="H37" s="24">
        <v>242</v>
      </c>
      <c r="I37" s="29">
        <v>1050</v>
      </c>
      <c r="J37" s="29">
        <v>1395</v>
      </c>
      <c r="K37" s="29">
        <v>1428.27</v>
      </c>
      <c r="L37" s="30">
        <v>1695</v>
      </c>
    </row>
    <row r="38" spans="1:12" x14ac:dyDescent="0.2">
      <c r="A38" s="13" t="s">
        <v>16</v>
      </c>
      <c r="B38" s="24">
        <v>200</v>
      </c>
      <c r="C38" s="29">
        <v>495</v>
      </c>
      <c r="D38" s="29">
        <v>550</v>
      </c>
      <c r="E38" s="29">
        <v>550.52</v>
      </c>
      <c r="F38" s="30">
        <v>597.5</v>
      </c>
      <c r="G38" s="24"/>
      <c r="H38" s="24">
        <v>55</v>
      </c>
      <c r="I38" s="29">
        <v>695</v>
      </c>
      <c r="J38" s="29">
        <v>795</v>
      </c>
      <c r="K38" s="29">
        <v>791.64</v>
      </c>
      <c r="L38" s="30">
        <v>850</v>
      </c>
    </row>
    <row r="39" spans="1:12" x14ac:dyDescent="0.2">
      <c r="A39" s="13" t="s">
        <v>17</v>
      </c>
      <c r="B39" s="24">
        <v>179</v>
      </c>
      <c r="C39" s="29">
        <v>550</v>
      </c>
      <c r="D39" s="29">
        <v>625</v>
      </c>
      <c r="E39" s="29">
        <v>639.44000000000005</v>
      </c>
      <c r="F39" s="30">
        <v>695</v>
      </c>
      <c r="G39" s="24"/>
      <c r="H39" s="24">
        <v>66</v>
      </c>
      <c r="I39" s="29">
        <v>725</v>
      </c>
      <c r="J39" s="29">
        <v>885</v>
      </c>
      <c r="K39" s="29">
        <v>912.59</v>
      </c>
      <c r="L39" s="30">
        <v>1000</v>
      </c>
    </row>
    <row r="40" spans="1:12" x14ac:dyDescent="0.2">
      <c r="A40" s="13" t="s">
        <v>18</v>
      </c>
      <c r="B40" s="24">
        <v>276</v>
      </c>
      <c r="C40" s="29">
        <v>500</v>
      </c>
      <c r="D40" s="29">
        <v>595</v>
      </c>
      <c r="E40" s="29">
        <v>621.87</v>
      </c>
      <c r="F40" s="30">
        <v>700</v>
      </c>
      <c r="G40" s="24"/>
      <c r="H40" s="24">
        <v>74</v>
      </c>
      <c r="I40" s="29">
        <v>800</v>
      </c>
      <c r="J40" s="29">
        <v>912.5</v>
      </c>
      <c r="K40" s="29">
        <v>975.32</v>
      </c>
      <c r="L40" s="30">
        <v>1200</v>
      </c>
    </row>
    <row r="41" spans="1:12" x14ac:dyDescent="0.2">
      <c r="A41" s="13" t="s">
        <v>19</v>
      </c>
      <c r="B41" s="24">
        <v>218</v>
      </c>
      <c r="C41" s="29">
        <v>450</v>
      </c>
      <c r="D41" s="29">
        <v>515</v>
      </c>
      <c r="E41" s="29">
        <v>528.23</v>
      </c>
      <c r="F41" s="30">
        <v>580</v>
      </c>
      <c r="G41" s="24"/>
      <c r="H41" s="24">
        <v>73</v>
      </c>
      <c r="I41" s="29">
        <v>600</v>
      </c>
      <c r="J41" s="29">
        <v>695</v>
      </c>
      <c r="K41" s="29">
        <v>727.05</v>
      </c>
      <c r="L41" s="30">
        <v>800</v>
      </c>
    </row>
    <row r="42" spans="1:12" x14ac:dyDescent="0.2">
      <c r="A42" s="13" t="s">
        <v>20</v>
      </c>
      <c r="B42" s="24">
        <v>202</v>
      </c>
      <c r="C42" s="29">
        <v>550</v>
      </c>
      <c r="D42" s="29">
        <v>600</v>
      </c>
      <c r="E42" s="29">
        <v>617.05999999999995</v>
      </c>
      <c r="F42" s="30">
        <v>670</v>
      </c>
      <c r="G42" s="24"/>
      <c r="H42" s="24">
        <v>70</v>
      </c>
      <c r="I42" s="29">
        <v>800</v>
      </c>
      <c r="J42" s="29">
        <v>925</v>
      </c>
      <c r="K42" s="29">
        <v>976.84</v>
      </c>
      <c r="L42" s="30">
        <v>1100</v>
      </c>
    </row>
    <row r="43" spans="1:12" x14ac:dyDescent="0.2">
      <c r="A43" s="13" t="s">
        <v>21</v>
      </c>
      <c r="B43" s="24">
        <v>87</v>
      </c>
      <c r="C43" s="29">
        <v>480</v>
      </c>
      <c r="D43" s="29">
        <v>550</v>
      </c>
      <c r="E43" s="29">
        <v>590.70000000000005</v>
      </c>
      <c r="F43" s="30">
        <v>650</v>
      </c>
      <c r="G43" s="24"/>
      <c r="H43" s="24">
        <v>15</v>
      </c>
      <c r="I43" s="29">
        <v>750</v>
      </c>
      <c r="J43" s="29">
        <v>795</v>
      </c>
      <c r="K43" s="29">
        <v>795.87</v>
      </c>
      <c r="L43" s="30">
        <v>850</v>
      </c>
    </row>
    <row r="44" spans="1:12" x14ac:dyDescent="0.2">
      <c r="A44" s="14" t="s">
        <v>22</v>
      </c>
      <c r="B44" s="31">
        <v>143</v>
      </c>
      <c r="C44" s="32">
        <v>575</v>
      </c>
      <c r="D44" s="32">
        <v>625</v>
      </c>
      <c r="E44" s="32">
        <v>636.77</v>
      </c>
      <c r="F44" s="33">
        <v>675</v>
      </c>
      <c r="G44" s="31"/>
      <c r="H44" s="31">
        <v>54</v>
      </c>
      <c r="I44" s="32">
        <v>795</v>
      </c>
      <c r="J44" s="32">
        <v>862.5</v>
      </c>
      <c r="K44" s="32">
        <v>889.07</v>
      </c>
      <c r="L44" s="33">
        <v>950</v>
      </c>
    </row>
    <row r="45" spans="1:12" x14ac:dyDescent="0.2">
      <c r="B45" s="18" t="s">
        <v>23</v>
      </c>
    </row>
    <row r="46" spans="1:12" ht="25.5" x14ac:dyDescent="0.2">
      <c r="A46" s="5"/>
      <c r="B46" s="22" t="s">
        <v>24</v>
      </c>
      <c r="C46" s="23" t="s">
        <v>25</v>
      </c>
      <c r="D46" s="23" t="s">
        <v>26</v>
      </c>
      <c r="E46" s="23" t="s">
        <v>27</v>
      </c>
      <c r="F46" s="4" t="s">
        <v>28</v>
      </c>
    </row>
    <row r="47" spans="1:12" x14ac:dyDescent="0.2">
      <c r="A47" s="19" t="s">
        <v>0</v>
      </c>
      <c r="B47" s="25">
        <v>1938</v>
      </c>
      <c r="C47" s="26">
        <v>271.66000000000003</v>
      </c>
      <c r="D47" s="26">
        <v>300</v>
      </c>
      <c r="E47" s="26">
        <v>316.88</v>
      </c>
      <c r="F47" s="27">
        <v>350</v>
      </c>
    </row>
    <row r="48" spans="1:12" x14ac:dyDescent="0.2">
      <c r="A48" s="13" t="s">
        <v>1</v>
      </c>
      <c r="B48" s="24">
        <v>148</v>
      </c>
      <c r="C48" s="29">
        <v>345</v>
      </c>
      <c r="D48" s="29">
        <v>400</v>
      </c>
      <c r="E48" s="29">
        <v>401.77</v>
      </c>
      <c r="F48" s="30">
        <v>450</v>
      </c>
    </row>
    <row r="49" spans="1:6" x14ac:dyDescent="0.2">
      <c r="A49" s="13" t="s">
        <v>3</v>
      </c>
      <c r="B49" s="24">
        <v>68</v>
      </c>
      <c r="C49" s="29">
        <v>273.33</v>
      </c>
      <c r="D49" s="29">
        <v>303.33</v>
      </c>
      <c r="E49" s="29">
        <v>305.91000000000003</v>
      </c>
      <c r="F49" s="30">
        <v>334.52</v>
      </c>
    </row>
    <row r="50" spans="1:6" x14ac:dyDescent="0.2">
      <c r="A50" s="13" t="s">
        <v>5</v>
      </c>
      <c r="B50" s="24">
        <v>107</v>
      </c>
      <c r="C50" s="29">
        <v>260</v>
      </c>
      <c r="D50" s="29">
        <v>276.66000000000003</v>
      </c>
      <c r="E50" s="29">
        <v>289.5</v>
      </c>
      <c r="F50" s="30">
        <v>315</v>
      </c>
    </row>
    <row r="51" spans="1:6" x14ac:dyDescent="0.2">
      <c r="A51" s="13" t="s">
        <v>7</v>
      </c>
      <c r="B51" s="24">
        <v>74</v>
      </c>
      <c r="C51" s="29">
        <v>255</v>
      </c>
      <c r="D51" s="29">
        <v>271.67</v>
      </c>
      <c r="E51" s="29">
        <v>268.81</v>
      </c>
      <c r="F51" s="30">
        <v>285</v>
      </c>
    </row>
    <row r="52" spans="1:6" x14ac:dyDescent="0.2">
      <c r="A52" s="13" t="s">
        <v>9</v>
      </c>
      <c r="B52" s="24">
        <v>104</v>
      </c>
      <c r="C52" s="29">
        <v>250</v>
      </c>
      <c r="D52" s="29">
        <v>275</v>
      </c>
      <c r="E52" s="29">
        <v>274.42</v>
      </c>
      <c r="F52" s="30">
        <v>300</v>
      </c>
    </row>
    <row r="53" spans="1:6" x14ac:dyDescent="0.2">
      <c r="A53" s="13" t="s">
        <v>10</v>
      </c>
      <c r="B53" s="24">
        <v>28</v>
      </c>
      <c r="C53" s="29">
        <v>285</v>
      </c>
      <c r="D53" s="29">
        <v>315</v>
      </c>
      <c r="E53" s="29">
        <v>322.2</v>
      </c>
      <c r="F53" s="30">
        <v>341.67</v>
      </c>
    </row>
    <row r="54" spans="1:6" x14ac:dyDescent="0.2">
      <c r="A54" s="13" t="s">
        <v>11</v>
      </c>
      <c r="B54" s="24">
        <v>146</v>
      </c>
      <c r="C54" s="29">
        <v>275</v>
      </c>
      <c r="D54" s="29">
        <v>304.17</v>
      </c>
      <c r="E54" s="29">
        <v>312.33</v>
      </c>
      <c r="F54" s="30">
        <v>350</v>
      </c>
    </row>
    <row r="55" spans="1:6" x14ac:dyDescent="0.2">
      <c r="A55" s="13" t="s">
        <v>12</v>
      </c>
      <c r="B55" s="24">
        <v>108</v>
      </c>
      <c r="C55" s="29">
        <v>270.17</v>
      </c>
      <c r="D55" s="29">
        <v>305</v>
      </c>
      <c r="E55" s="29">
        <v>308.49</v>
      </c>
      <c r="F55" s="30">
        <v>354.17</v>
      </c>
    </row>
    <row r="56" spans="1:6" x14ac:dyDescent="0.2">
      <c r="A56" s="13" t="s">
        <v>13</v>
      </c>
      <c r="B56" s="24">
        <v>273</v>
      </c>
      <c r="C56" s="29">
        <v>293.33</v>
      </c>
      <c r="D56" s="29">
        <v>325</v>
      </c>
      <c r="E56" s="29">
        <v>346.23</v>
      </c>
      <c r="F56" s="30">
        <v>400</v>
      </c>
    </row>
    <row r="57" spans="1:6" x14ac:dyDescent="0.2">
      <c r="A57" s="13" t="s">
        <v>14</v>
      </c>
      <c r="B57" s="24">
        <v>134</v>
      </c>
      <c r="C57" s="29">
        <v>253.33</v>
      </c>
      <c r="D57" s="29">
        <v>290</v>
      </c>
      <c r="E57" s="29">
        <v>290.83</v>
      </c>
      <c r="F57" s="30">
        <v>318.33</v>
      </c>
    </row>
    <row r="58" spans="1:6" x14ac:dyDescent="0.2">
      <c r="A58" s="13" t="s">
        <v>15</v>
      </c>
      <c r="B58" s="24">
        <v>333</v>
      </c>
      <c r="C58" s="29">
        <v>300</v>
      </c>
      <c r="D58" s="29">
        <v>328</v>
      </c>
      <c r="E58" s="29">
        <v>338.41</v>
      </c>
      <c r="F58" s="30">
        <v>375</v>
      </c>
    </row>
    <row r="59" spans="1:6" x14ac:dyDescent="0.2">
      <c r="A59" s="13" t="s">
        <v>16</v>
      </c>
      <c r="B59" s="24">
        <v>51</v>
      </c>
      <c r="C59" s="29">
        <v>260</v>
      </c>
      <c r="D59" s="29">
        <v>300</v>
      </c>
      <c r="E59" s="29">
        <v>296.10000000000002</v>
      </c>
      <c r="F59" s="30">
        <v>325</v>
      </c>
    </row>
    <row r="60" spans="1:6" x14ac:dyDescent="0.2">
      <c r="A60" s="13" t="s">
        <v>17</v>
      </c>
      <c r="B60" s="24">
        <v>54</v>
      </c>
      <c r="C60" s="29">
        <v>250</v>
      </c>
      <c r="D60" s="29">
        <v>256.67</v>
      </c>
      <c r="E60" s="29">
        <v>280.86</v>
      </c>
      <c r="F60" s="30">
        <v>300</v>
      </c>
    </row>
    <row r="61" spans="1:6" x14ac:dyDescent="0.2">
      <c r="A61" s="13" t="s">
        <v>18</v>
      </c>
      <c r="B61" s="24">
        <v>92</v>
      </c>
      <c r="C61" s="29">
        <v>250</v>
      </c>
      <c r="D61" s="29">
        <v>283.33</v>
      </c>
      <c r="E61" s="29">
        <v>291.26</v>
      </c>
      <c r="F61" s="30">
        <v>325</v>
      </c>
    </row>
    <row r="62" spans="1:6" x14ac:dyDescent="0.2">
      <c r="A62" s="13" t="s">
        <v>19</v>
      </c>
      <c r="B62" s="24">
        <v>30</v>
      </c>
      <c r="C62" s="29">
        <v>235</v>
      </c>
      <c r="D62" s="29">
        <v>251.67</v>
      </c>
      <c r="E62" s="29">
        <v>262.89999999999998</v>
      </c>
      <c r="F62" s="30">
        <v>300</v>
      </c>
    </row>
    <row r="63" spans="1:6" x14ac:dyDescent="0.2">
      <c r="A63" s="13" t="s">
        <v>20</v>
      </c>
      <c r="B63" s="24">
        <v>74</v>
      </c>
      <c r="C63" s="29">
        <v>271.66000000000003</v>
      </c>
      <c r="D63" s="29">
        <v>300</v>
      </c>
      <c r="E63" s="29">
        <v>302.57</v>
      </c>
      <c r="F63" s="30">
        <v>325</v>
      </c>
    </row>
    <row r="64" spans="1:6" x14ac:dyDescent="0.2">
      <c r="A64" s="13" t="s">
        <v>21</v>
      </c>
      <c r="B64" s="24">
        <v>49</v>
      </c>
      <c r="C64" s="29">
        <v>260</v>
      </c>
      <c r="D64" s="29">
        <v>281.66000000000003</v>
      </c>
      <c r="E64" s="29">
        <v>283.39999999999998</v>
      </c>
      <c r="F64" s="30">
        <v>305</v>
      </c>
    </row>
    <row r="65" spans="1:12" x14ac:dyDescent="0.2">
      <c r="A65" s="14" t="s">
        <v>22</v>
      </c>
      <c r="B65" s="31">
        <v>65</v>
      </c>
      <c r="C65" s="32">
        <v>260</v>
      </c>
      <c r="D65" s="32">
        <v>285</v>
      </c>
      <c r="E65" s="32">
        <v>293.83</v>
      </c>
      <c r="F65" s="33">
        <v>325</v>
      </c>
    </row>
    <row r="66" spans="1:12" x14ac:dyDescent="0.2">
      <c r="A66" s="2" t="s">
        <v>34</v>
      </c>
    </row>
    <row r="67" spans="1:12" x14ac:dyDescent="0.2">
      <c r="A67" s="285" t="s">
        <v>35</v>
      </c>
      <c r="B67" s="285"/>
      <c r="C67" s="285"/>
      <c r="D67" s="285"/>
      <c r="E67" s="285"/>
      <c r="F67" s="285"/>
      <c r="G67" s="285"/>
      <c r="H67" s="285"/>
      <c r="I67" s="285"/>
      <c r="J67" s="285"/>
      <c r="K67" s="285"/>
      <c r="L67" s="285"/>
    </row>
    <row r="68" spans="1:12" x14ac:dyDescent="0.2">
      <c r="A68" s="2" t="s">
        <v>37</v>
      </c>
    </row>
    <row r="69" spans="1:12" ht="39.75" customHeight="1" x14ac:dyDescent="0.2">
      <c r="A69" s="285" t="s">
        <v>66</v>
      </c>
      <c r="B69" s="285"/>
      <c r="C69" s="285"/>
      <c r="D69" s="285"/>
      <c r="E69" s="285"/>
      <c r="F69" s="285"/>
      <c r="G69" s="285"/>
      <c r="H69" s="285"/>
      <c r="I69" s="285"/>
      <c r="J69" s="285"/>
      <c r="K69" s="285"/>
      <c r="L69" s="285"/>
    </row>
  </sheetData>
  <mergeCells count="2">
    <mergeCell ref="A67:L67"/>
    <mergeCell ref="A69:L69"/>
  </mergeCells>
  <hyperlinks>
    <hyperlink ref="A1" location="Contents!A1" display="Back to contents"/>
  </hyperlinks>
  <pageMargins left="0.7" right="0.7" top="0.75" bottom="0.75" header="0.3" footer="0.3"/>
  <pageSetup paperSize="9" scale="77"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QK1222"/>
  <sheetViews>
    <sheetView zoomScaleNormal="100" workbookViewId="0"/>
  </sheetViews>
  <sheetFormatPr defaultRowHeight="12.75" x14ac:dyDescent="0.2"/>
  <cols>
    <col min="1" max="1" width="27.5703125" style="2" customWidth="1"/>
    <col min="2" max="2" width="9.140625" style="2"/>
    <col min="3" max="3" width="8" style="2" customWidth="1"/>
    <col min="4" max="4" width="7.42578125" style="2" customWidth="1"/>
    <col min="5" max="5" width="7.28515625" style="2" customWidth="1"/>
    <col min="6" max="6" width="8.5703125" style="2" customWidth="1"/>
    <col min="7" max="7" width="1.85546875" style="2" customWidth="1"/>
    <col min="8" max="16384" width="9.140625" style="2"/>
  </cols>
  <sheetData>
    <row r="1" spans="1:13" x14ac:dyDescent="0.2">
      <c r="A1" s="271" t="s">
        <v>342</v>
      </c>
    </row>
    <row r="2" spans="1:13" ht="15.75" customHeight="1" x14ac:dyDescent="0.25">
      <c r="A2" s="1" t="s">
        <v>339</v>
      </c>
    </row>
    <row r="3" spans="1:13" ht="13.5" customHeight="1" x14ac:dyDescent="0.2">
      <c r="A3" s="18"/>
      <c r="B3" s="18" t="s">
        <v>29</v>
      </c>
      <c r="H3" s="18" t="s">
        <v>30</v>
      </c>
    </row>
    <row r="4" spans="1:13" ht="25.5" x14ac:dyDescent="0.2">
      <c r="A4" s="19"/>
      <c r="B4" s="22" t="s">
        <v>24</v>
      </c>
      <c r="C4" s="23" t="s">
        <v>25</v>
      </c>
      <c r="D4" s="23" t="s">
        <v>26</v>
      </c>
      <c r="E4" s="23" t="s">
        <v>27</v>
      </c>
      <c r="F4" s="4" t="s">
        <v>28</v>
      </c>
      <c r="G4" s="21"/>
      <c r="H4" s="22" t="s">
        <v>24</v>
      </c>
      <c r="I4" s="23" t="s">
        <v>25</v>
      </c>
      <c r="J4" s="23" t="s">
        <v>26</v>
      </c>
      <c r="K4" s="23" t="s">
        <v>27</v>
      </c>
      <c r="L4" s="4" t="s">
        <v>28</v>
      </c>
    </row>
    <row r="5" spans="1:13" x14ac:dyDescent="0.2">
      <c r="A5" s="19" t="s">
        <v>0</v>
      </c>
      <c r="B5" s="25">
        <v>5682</v>
      </c>
      <c r="C5" s="26">
        <v>375</v>
      </c>
      <c r="D5" s="26">
        <v>450</v>
      </c>
      <c r="E5" s="26">
        <v>479.87</v>
      </c>
      <c r="F5" s="27">
        <v>575</v>
      </c>
      <c r="G5" s="24"/>
      <c r="H5" s="25">
        <v>12042</v>
      </c>
      <c r="I5" s="26">
        <v>470</v>
      </c>
      <c r="J5" s="26">
        <v>550</v>
      </c>
      <c r="K5" s="26">
        <v>609.52</v>
      </c>
      <c r="L5" s="27">
        <v>695</v>
      </c>
    </row>
    <row r="6" spans="1:13" x14ac:dyDescent="0.2">
      <c r="A6" s="13" t="s">
        <v>1</v>
      </c>
      <c r="B6" s="24">
        <v>596</v>
      </c>
      <c r="C6" s="29">
        <v>625</v>
      </c>
      <c r="D6" s="29">
        <v>675</v>
      </c>
      <c r="E6" s="29">
        <v>666.96</v>
      </c>
      <c r="F6" s="30">
        <v>700</v>
      </c>
      <c r="G6" s="24"/>
      <c r="H6" s="24">
        <v>1009</v>
      </c>
      <c r="I6" s="29">
        <v>795</v>
      </c>
      <c r="J6" s="29">
        <v>875</v>
      </c>
      <c r="K6" s="29">
        <v>873.8</v>
      </c>
      <c r="L6" s="30">
        <v>950</v>
      </c>
      <c r="M6" s="195"/>
    </row>
    <row r="7" spans="1:13" x14ac:dyDescent="0.2">
      <c r="A7" s="13" t="s">
        <v>3</v>
      </c>
      <c r="B7" s="24">
        <v>102</v>
      </c>
      <c r="C7" s="29">
        <v>350</v>
      </c>
      <c r="D7" s="29">
        <v>400</v>
      </c>
      <c r="E7" s="29">
        <v>398.16</v>
      </c>
      <c r="F7" s="30">
        <v>450</v>
      </c>
      <c r="G7" s="24"/>
      <c r="H7" s="24">
        <v>178</v>
      </c>
      <c r="I7" s="29">
        <v>450</v>
      </c>
      <c r="J7" s="29">
        <v>495</v>
      </c>
      <c r="K7" s="29">
        <v>508.79</v>
      </c>
      <c r="L7" s="30">
        <v>550</v>
      </c>
      <c r="M7" s="195"/>
    </row>
    <row r="8" spans="1:13" x14ac:dyDescent="0.2">
      <c r="A8" s="13" t="s">
        <v>5</v>
      </c>
      <c r="B8" s="24">
        <v>286</v>
      </c>
      <c r="C8" s="29">
        <v>325</v>
      </c>
      <c r="D8" s="29">
        <v>350</v>
      </c>
      <c r="E8" s="29">
        <v>362.86</v>
      </c>
      <c r="F8" s="30">
        <v>395</v>
      </c>
      <c r="G8" s="24"/>
      <c r="H8" s="24">
        <v>681</v>
      </c>
      <c r="I8" s="29">
        <v>420</v>
      </c>
      <c r="J8" s="29">
        <v>450</v>
      </c>
      <c r="K8" s="29">
        <v>460.63</v>
      </c>
      <c r="L8" s="30">
        <v>500</v>
      </c>
      <c r="M8" s="195"/>
    </row>
    <row r="9" spans="1:13" x14ac:dyDescent="0.2">
      <c r="A9" s="13" t="s">
        <v>7</v>
      </c>
      <c r="B9" s="24">
        <v>110</v>
      </c>
      <c r="C9" s="29">
        <v>350</v>
      </c>
      <c r="D9" s="29">
        <v>375</v>
      </c>
      <c r="E9" s="29">
        <v>373.39</v>
      </c>
      <c r="F9" s="30">
        <v>400</v>
      </c>
      <c r="G9" s="24"/>
      <c r="H9" s="24">
        <v>371</v>
      </c>
      <c r="I9" s="29">
        <v>420</v>
      </c>
      <c r="J9" s="29">
        <v>450</v>
      </c>
      <c r="K9" s="29">
        <v>446.25</v>
      </c>
      <c r="L9" s="30">
        <v>475</v>
      </c>
      <c r="M9" s="195"/>
    </row>
    <row r="10" spans="1:13" x14ac:dyDescent="0.2">
      <c r="A10" s="13" t="s">
        <v>9</v>
      </c>
      <c r="B10" s="24">
        <v>406</v>
      </c>
      <c r="C10" s="29">
        <v>350</v>
      </c>
      <c r="D10" s="29">
        <v>375</v>
      </c>
      <c r="E10" s="29">
        <v>381.24</v>
      </c>
      <c r="F10" s="30">
        <v>400</v>
      </c>
      <c r="G10" s="24"/>
      <c r="H10" s="24">
        <v>860</v>
      </c>
      <c r="I10" s="29">
        <v>450</v>
      </c>
      <c r="J10" s="29">
        <v>517.5</v>
      </c>
      <c r="K10" s="29">
        <v>530.9</v>
      </c>
      <c r="L10" s="30">
        <v>600</v>
      </c>
      <c r="M10" s="195"/>
    </row>
    <row r="11" spans="1:13" x14ac:dyDescent="0.2">
      <c r="A11" s="13" t="s">
        <v>10</v>
      </c>
      <c r="B11" s="24">
        <v>111</v>
      </c>
      <c r="C11" s="29">
        <v>425</v>
      </c>
      <c r="D11" s="29">
        <v>450</v>
      </c>
      <c r="E11" s="29">
        <v>461.49</v>
      </c>
      <c r="F11" s="30">
        <v>495</v>
      </c>
      <c r="G11" s="24"/>
      <c r="H11" s="24">
        <v>177</v>
      </c>
      <c r="I11" s="29">
        <v>525</v>
      </c>
      <c r="J11" s="29">
        <v>575</v>
      </c>
      <c r="K11" s="29">
        <v>610.75</v>
      </c>
      <c r="L11" s="30">
        <v>675</v>
      </c>
      <c r="M11" s="195"/>
    </row>
    <row r="12" spans="1:13" x14ac:dyDescent="0.2">
      <c r="A12" s="13" t="s">
        <v>11</v>
      </c>
      <c r="B12" s="24">
        <v>279</v>
      </c>
      <c r="C12" s="29">
        <v>350</v>
      </c>
      <c r="D12" s="29">
        <v>395</v>
      </c>
      <c r="E12" s="29">
        <v>395.12</v>
      </c>
      <c r="F12" s="30">
        <v>425</v>
      </c>
      <c r="G12" s="24"/>
      <c r="H12" s="24">
        <v>812</v>
      </c>
      <c r="I12" s="29">
        <v>440</v>
      </c>
      <c r="J12" s="29">
        <v>475</v>
      </c>
      <c r="K12" s="29">
        <v>497.96</v>
      </c>
      <c r="L12" s="30">
        <v>550</v>
      </c>
      <c r="M12" s="195"/>
    </row>
    <row r="13" spans="1:13" x14ac:dyDescent="0.2">
      <c r="A13" s="13" t="s">
        <v>12</v>
      </c>
      <c r="B13" s="24">
        <v>300</v>
      </c>
      <c r="C13" s="29">
        <v>357.5</v>
      </c>
      <c r="D13" s="29">
        <v>380</v>
      </c>
      <c r="E13" s="29">
        <v>396.32</v>
      </c>
      <c r="F13" s="30">
        <v>425</v>
      </c>
      <c r="G13" s="24"/>
      <c r="H13" s="24">
        <v>739</v>
      </c>
      <c r="I13" s="29">
        <v>450</v>
      </c>
      <c r="J13" s="29">
        <v>495</v>
      </c>
      <c r="K13" s="29">
        <v>508.44</v>
      </c>
      <c r="L13" s="30">
        <v>550</v>
      </c>
      <c r="M13" s="195"/>
    </row>
    <row r="14" spans="1:13" x14ac:dyDescent="0.2">
      <c r="A14" s="13" t="s">
        <v>13</v>
      </c>
      <c r="B14" s="24">
        <v>1097</v>
      </c>
      <c r="C14" s="29">
        <v>420</v>
      </c>
      <c r="D14" s="29">
        <v>480</v>
      </c>
      <c r="E14" s="29">
        <v>501.23</v>
      </c>
      <c r="F14" s="30">
        <v>575</v>
      </c>
      <c r="G14" s="24"/>
      <c r="H14" s="24">
        <v>1856</v>
      </c>
      <c r="I14" s="29">
        <v>525</v>
      </c>
      <c r="J14" s="29">
        <v>625</v>
      </c>
      <c r="K14" s="29">
        <v>667.74</v>
      </c>
      <c r="L14" s="30">
        <v>750</v>
      </c>
      <c r="M14" s="195"/>
    </row>
    <row r="15" spans="1:13" x14ac:dyDescent="0.2">
      <c r="A15" s="13" t="s">
        <v>14</v>
      </c>
      <c r="B15" s="24">
        <v>258</v>
      </c>
      <c r="C15" s="29">
        <v>400</v>
      </c>
      <c r="D15" s="29">
        <v>450</v>
      </c>
      <c r="E15" s="29">
        <v>449.77</v>
      </c>
      <c r="F15" s="30">
        <v>495</v>
      </c>
      <c r="G15" s="24"/>
      <c r="H15" s="24">
        <v>734</v>
      </c>
      <c r="I15" s="29">
        <v>495</v>
      </c>
      <c r="J15" s="29">
        <v>550</v>
      </c>
      <c r="K15" s="29">
        <v>544.54999999999995</v>
      </c>
      <c r="L15" s="30">
        <v>600</v>
      </c>
      <c r="M15" s="195"/>
    </row>
    <row r="16" spans="1:13" x14ac:dyDescent="0.2">
      <c r="A16" s="13" t="s">
        <v>15</v>
      </c>
      <c r="B16" s="24">
        <v>939</v>
      </c>
      <c r="C16" s="29">
        <v>550</v>
      </c>
      <c r="D16" s="29">
        <v>595</v>
      </c>
      <c r="E16" s="29">
        <v>619.9</v>
      </c>
      <c r="F16" s="30">
        <v>675</v>
      </c>
      <c r="G16" s="24"/>
      <c r="H16" s="24">
        <v>1818</v>
      </c>
      <c r="I16" s="29">
        <v>675</v>
      </c>
      <c r="J16" s="29">
        <v>775</v>
      </c>
      <c r="K16" s="29">
        <v>828.92</v>
      </c>
      <c r="L16" s="30">
        <v>900</v>
      </c>
      <c r="M16" s="195"/>
    </row>
    <row r="17" spans="1:13" x14ac:dyDescent="0.2">
      <c r="A17" s="13" t="s">
        <v>16</v>
      </c>
      <c r="B17" s="24">
        <v>160</v>
      </c>
      <c r="C17" s="29">
        <v>350</v>
      </c>
      <c r="D17" s="29">
        <v>375</v>
      </c>
      <c r="E17" s="29">
        <v>383.63</v>
      </c>
      <c r="F17" s="30">
        <v>400</v>
      </c>
      <c r="G17" s="24"/>
      <c r="H17" s="24">
        <v>437</v>
      </c>
      <c r="I17" s="29">
        <v>425</v>
      </c>
      <c r="J17" s="29">
        <v>450</v>
      </c>
      <c r="K17" s="29">
        <v>474.83</v>
      </c>
      <c r="L17" s="30">
        <v>525</v>
      </c>
      <c r="M17" s="195"/>
    </row>
    <row r="18" spans="1:13" x14ac:dyDescent="0.2">
      <c r="A18" s="13" t="s">
        <v>17</v>
      </c>
      <c r="B18" s="24">
        <v>201</v>
      </c>
      <c r="C18" s="29">
        <v>375</v>
      </c>
      <c r="D18" s="29">
        <v>400</v>
      </c>
      <c r="E18" s="29">
        <v>402.5</v>
      </c>
      <c r="F18" s="30">
        <v>425</v>
      </c>
      <c r="G18" s="24"/>
      <c r="H18" s="24">
        <v>442</v>
      </c>
      <c r="I18" s="29">
        <v>475</v>
      </c>
      <c r="J18" s="29">
        <v>525</v>
      </c>
      <c r="K18" s="29">
        <v>528.99</v>
      </c>
      <c r="L18" s="30">
        <v>575</v>
      </c>
      <c r="M18" s="195"/>
    </row>
    <row r="19" spans="1:13" x14ac:dyDescent="0.2">
      <c r="A19" s="13" t="s">
        <v>18</v>
      </c>
      <c r="B19" s="24">
        <v>277</v>
      </c>
      <c r="C19" s="29">
        <v>330</v>
      </c>
      <c r="D19" s="29">
        <v>350</v>
      </c>
      <c r="E19" s="29">
        <v>372.21</v>
      </c>
      <c r="F19" s="30">
        <v>400</v>
      </c>
      <c r="G19" s="24"/>
      <c r="H19" s="24">
        <v>493</v>
      </c>
      <c r="I19" s="29">
        <v>425</v>
      </c>
      <c r="J19" s="29">
        <v>475</v>
      </c>
      <c r="K19" s="29">
        <v>488.37</v>
      </c>
      <c r="L19" s="30">
        <v>550</v>
      </c>
      <c r="M19" s="195"/>
    </row>
    <row r="20" spans="1:13" x14ac:dyDescent="0.2">
      <c r="A20" s="13" t="s">
        <v>19</v>
      </c>
      <c r="B20" s="24">
        <v>157</v>
      </c>
      <c r="C20" s="29">
        <v>300</v>
      </c>
      <c r="D20" s="29">
        <v>345</v>
      </c>
      <c r="E20" s="29">
        <v>339.71</v>
      </c>
      <c r="F20" s="30">
        <v>360</v>
      </c>
      <c r="G20" s="24"/>
      <c r="H20" s="24">
        <v>309</v>
      </c>
      <c r="I20" s="29">
        <v>400</v>
      </c>
      <c r="J20" s="29">
        <v>435</v>
      </c>
      <c r="K20" s="29">
        <v>443.93</v>
      </c>
      <c r="L20" s="30">
        <v>490</v>
      </c>
      <c r="M20" s="195"/>
    </row>
    <row r="21" spans="1:13" x14ac:dyDescent="0.2">
      <c r="A21" s="13" t="s">
        <v>20</v>
      </c>
      <c r="B21" s="24">
        <v>192</v>
      </c>
      <c r="C21" s="29">
        <v>350</v>
      </c>
      <c r="D21" s="29">
        <v>380</v>
      </c>
      <c r="E21" s="29">
        <v>384.36</v>
      </c>
      <c r="F21" s="30">
        <v>400</v>
      </c>
      <c r="G21" s="24"/>
      <c r="H21" s="24">
        <v>503</v>
      </c>
      <c r="I21" s="29">
        <v>450</v>
      </c>
      <c r="J21" s="29">
        <v>475</v>
      </c>
      <c r="K21" s="29">
        <v>497.05</v>
      </c>
      <c r="L21" s="30">
        <v>550</v>
      </c>
      <c r="M21" s="195"/>
    </row>
    <row r="22" spans="1:13" ht="13.5" customHeight="1" x14ac:dyDescent="0.2">
      <c r="A22" s="13" t="s">
        <v>21</v>
      </c>
      <c r="B22" s="24">
        <v>108</v>
      </c>
      <c r="C22" s="29">
        <v>360</v>
      </c>
      <c r="D22" s="29">
        <v>395</v>
      </c>
      <c r="E22" s="29">
        <v>390.14</v>
      </c>
      <c r="F22" s="30">
        <v>417.5</v>
      </c>
      <c r="G22" s="24"/>
      <c r="H22" s="24">
        <v>243</v>
      </c>
      <c r="I22" s="29">
        <v>425</v>
      </c>
      <c r="J22" s="29">
        <v>460</v>
      </c>
      <c r="K22" s="29">
        <v>476.44</v>
      </c>
      <c r="L22" s="30">
        <v>525</v>
      </c>
      <c r="M22" s="195"/>
    </row>
    <row r="23" spans="1:13" x14ac:dyDescent="0.2">
      <c r="A23" s="14" t="s">
        <v>22</v>
      </c>
      <c r="B23" s="31">
        <v>103</v>
      </c>
      <c r="C23" s="32">
        <v>425</v>
      </c>
      <c r="D23" s="32">
        <v>450</v>
      </c>
      <c r="E23" s="32">
        <v>445.29</v>
      </c>
      <c r="F23" s="33">
        <v>475</v>
      </c>
      <c r="G23" s="31"/>
      <c r="H23" s="31">
        <v>380</v>
      </c>
      <c r="I23" s="32">
        <v>525</v>
      </c>
      <c r="J23" s="32">
        <v>550</v>
      </c>
      <c r="K23" s="32">
        <v>559.54</v>
      </c>
      <c r="L23" s="33">
        <v>595</v>
      </c>
      <c r="M23" s="195"/>
    </row>
    <row r="24" spans="1:13" x14ac:dyDescent="0.2">
      <c r="A24" s="18"/>
      <c r="B24" s="18" t="s">
        <v>31</v>
      </c>
      <c r="H24" s="18" t="s">
        <v>33</v>
      </c>
    </row>
    <row r="25" spans="1:13" ht="25.5" x14ac:dyDescent="0.2">
      <c r="A25" s="19"/>
      <c r="B25" s="22" t="s">
        <v>24</v>
      </c>
      <c r="C25" s="23" t="s">
        <v>25</v>
      </c>
      <c r="D25" s="23" t="s">
        <v>26</v>
      </c>
      <c r="E25" s="23" t="s">
        <v>27</v>
      </c>
      <c r="F25" s="4" t="s">
        <v>28</v>
      </c>
      <c r="G25" s="21"/>
      <c r="H25" s="22" t="s">
        <v>24</v>
      </c>
      <c r="I25" s="23" t="s">
        <v>25</v>
      </c>
      <c r="J25" s="23" t="s">
        <v>26</v>
      </c>
      <c r="K25" s="23" t="s">
        <v>27</v>
      </c>
      <c r="L25" s="4" t="s">
        <v>28</v>
      </c>
    </row>
    <row r="26" spans="1:13" x14ac:dyDescent="0.2">
      <c r="A26" s="19" t="s">
        <v>0</v>
      </c>
      <c r="B26" s="25">
        <v>5079</v>
      </c>
      <c r="C26" s="26">
        <v>550</v>
      </c>
      <c r="D26" s="26">
        <v>650</v>
      </c>
      <c r="E26" s="26">
        <v>743.8</v>
      </c>
      <c r="F26" s="27">
        <v>850</v>
      </c>
      <c r="G26" s="24"/>
      <c r="H26" s="25">
        <v>1777</v>
      </c>
      <c r="I26" s="26">
        <v>800</v>
      </c>
      <c r="J26" s="26">
        <v>975</v>
      </c>
      <c r="K26" s="26">
        <v>1096.83</v>
      </c>
      <c r="L26" s="27">
        <v>1300</v>
      </c>
    </row>
    <row r="27" spans="1:13" x14ac:dyDescent="0.2">
      <c r="A27" s="13" t="s">
        <v>1</v>
      </c>
      <c r="B27" s="24">
        <v>428</v>
      </c>
      <c r="C27" s="29">
        <v>900</v>
      </c>
      <c r="D27" s="29">
        <v>1100</v>
      </c>
      <c r="E27" s="29">
        <v>1072.46</v>
      </c>
      <c r="F27" s="30">
        <v>1250</v>
      </c>
      <c r="G27" s="24"/>
      <c r="H27" s="24">
        <v>281</v>
      </c>
      <c r="I27" s="29">
        <v>1250</v>
      </c>
      <c r="J27" s="29">
        <v>1450</v>
      </c>
      <c r="K27" s="29">
        <v>1492.52</v>
      </c>
      <c r="L27" s="30">
        <v>1700</v>
      </c>
    </row>
    <row r="28" spans="1:13" x14ac:dyDescent="0.2">
      <c r="A28" s="13" t="s">
        <v>3</v>
      </c>
      <c r="B28" s="24">
        <v>98</v>
      </c>
      <c r="C28" s="29">
        <v>510</v>
      </c>
      <c r="D28" s="29">
        <v>595</v>
      </c>
      <c r="E28" s="29">
        <v>612.35</v>
      </c>
      <c r="F28" s="30">
        <v>675</v>
      </c>
      <c r="G28" s="24"/>
      <c r="H28" s="24">
        <v>40</v>
      </c>
      <c r="I28" s="29">
        <v>850</v>
      </c>
      <c r="J28" s="29">
        <v>900</v>
      </c>
      <c r="K28" s="29">
        <v>946.5</v>
      </c>
      <c r="L28" s="30">
        <v>995</v>
      </c>
    </row>
    <row r="29" spans="1:13" x14ac:dyDescent="0.2">
      <c r="A29" s="13" t="s">
        <v>5</v>
      </c>
      <c r="B29" s="24">
        <v>380</v>
      </c>
      <c r="C29" s="29">
        <v>490</v>
      </c>
      <c r="D29" s="29">
        <v>525</v>
      </c>
      <c r="E29" s="29">
        <v>568.07000000000005</v>
      </c>
      <c r="F29" s="30">
        <v>642.5</v>
      </c>
      <c r="G29" s="24"/>
      <c r="H29" s="24">
        <v>106</v>
      </c>
      <c r="I29" s="29">
        <v>695</v>
      </c>
      <c r="J29" s="29">
        <v>850</v>
      </c>
      <c r="K29" s="29">
        <v>871.69</v>
      </c>
      <c r="L29" s="30">
        <v>995</v>
      </c>
    </row>
    <row r="30" spans="1:13" x14ac:dyDescent="0.2">
      <c r="A30" s="13" t="s">
        <v>7</v>
      </c>
      <c r="B30" s="24">
        <v>234</v>
      </c>
      <c r="C30" s="29">
        <v>450</v>
      </c>
      <c r="D30" s="29">
        <v>500</v>
      </c>
      <c r="E30" s="29">
        <v>505.94</v>
      </c>
      <c r="F30" s="30">
        <v>550</v>
      </c>
      <c r="G30" s="24"/>
      <c r="H30" s="24">
        <v>62</v>
      </c>
      <c r="I30" s="29">
        <v>550</v>
      </c>
      <c r="J30" s="29">
        <v>650</v>
      </c>
      <c r="K30" s="29">
        <v>646.85</v>
      </c>
      <c r="L30" s="30">
        <v>750</v>
      </c>
    </row>
    <row r="31" spans="1:13" x14ac:dyDescent="0.2">
      <c r="A31" s="13" t="s">
        <v>9</v>
      </c>
      <c r="B31" s="24">
        <v>283</v>
      </c>
      <c r="C31" s="29">
        <v>560</v>
      </c>
      <c r="D31" s="29">
        <v>690</v>
      </c>
      <c r="E31" s="29">
        <v>684.17</v>
      </c>
      <c r="F31" s="30">
        <v>795</v>
      </c>
      <c r="G31" s="24"/>
      <c r="H31" s="24">
        <v>105</v>
      </c>
      <c r="I31" s="29">
        <v>825</v>
      </c>
      <c r="J31" s="29">
        <v>950</v>
      </c>
      <c r="K31" s="29">
        <v>967.81</v>
      </c>
      <c r="L31" s="30">
        <v>1140</v>
      </c>
    </row>
    <row r="32" spans="1:13" x14ac:dyDescent="0.2">
      <c r="A32" s="13" t="s">
        <v>10</v>
      </c>
      <c r="B32" s="24">
        <v>98</v>
      </c>
      <c r="C32" s="29">
        <v>695</v>
      </c>
      <c r="D32" s="29">
        <v>797.5</v>
      </c>
      <c r="E32" s="29">
        <v>819.59</v>
      </c>
      <c r="F32" s="30">
        <v>900</v>
      </c>
      <c r="G32" s="24"/>
      <c r="H32" s="24">
        <v>46</v>
      </c>
      <c r="I32" s="29">
        <v>950</v>
      </c>
      <c r="J32" s="29">
        <v>1200</v>
      </c>
      <c r="K32" s="29">
        <v>1264.46</v>
      </c>
      <c r="L32" s="30">
        <v>1500</v>
      </c>
    </row>
    <row r="33" spans="1:12" x14ac:dyDescent="0.2">
      <c r="A33" s="13" t="s">
        <v>11</v>
      </c>
      <c r="B33" s="24">
        <v>455</v>
      </c>
      <c r="C33" s="29">
        <v>500</v>
      </c>
      <c r="D33" s="29">
        <v>575</v>
      </c>
      <c r="E33" s="29">
        <v>602.28</v>
      </c>
      <c r="F33" s="30">
        <v>680</v>
      </c>
      <c r="G33" s="24"/>
      <c r="H33" s="24">
        <v>167</v>
      </c>
      <c r="I33" s="29">
        <v>750</v>
      </c>
      <c r="J33" s="29">
        <v>850</v>
      </c>
      <c r="K33" s="29">
        <v>884.35</v>
      </c>
      <c r="L33" s="30">
        <v>950</v>
      </c>
    </row>
    <row r="34" spans="1:12" x14ac:dyDescent="0.2">
      <c r="A34" s="13" t="s">
        <v>12</v>
      </c>
      <c r="B34" s="24">
        <v>236</v>
      </c>
      <c r="C34" s="29">
        <v>525</v>
      </c>
      <c r="D34" s="29">
        <v>600</v>
      </c>
      <c r="E34" s="29">
        <v>633.64</v>
      </c>
      <c r="F34" s="30">
        <v>695</v>
      </c>
      <c r="G34" s="24"/>
      <c r="H34" s="24">
        <v>83</v>
      </c>
      <c r="I34" s="29">
        <v>795</v>
      </c>
      <c r="J34" s="29">
        <v>850</v>
      </c>
      <c r="K34" s="29">
        <v>905.72</v>
      </c>
      <c r="L34" s="30">
        <v>1000</v>
      </c>
    </row>
    <row r="35" spans="1:12" x14ac:dyDescent="0.2">
      <c r="A35" s="13" t="s">
        <v>13</v>
      </c>
      <c r="B35" s="24">
        <v>545</v>
      </c>
      <c r="C35" s="29">
        <v>595</v>
      </c>
      <c r="D35" s="29">
        <v>750</v>
      </c>
      <c r="E35" s="29">
        <v>833.69</v>
      </c>
      <c r="F35" s="30">
        <v>975</v>
      </c>
      <c r="G35" s="24"/>
      <c r="H35" s="24">
        <v>127</v>
      </c>
      <c r="I35" s="29">
        <v>850</v>
      </c>
      <c r="J35" s="29">
        <v>1100</v>
      </c>
      <c r="K35" s="29">
        <v>1189.33</v>
      </c>
      <c r="L35" s="30">
        <v>1500</v>
      </c>
    </row>
    <row r="36" spans="1:12" x14ac:dyDescent="0.2">
      <c r="A36" s="13" t="s">
        <v>14</v>
      </c>
      <c r="B36" s="24">
        <v>347</v>
      </c>
      <c r="C36" s="29">
        <v>550</v>
      </c>
      <c r="D36" s="29">
        <v>650</v>
      </c>
      <c r="E36" s="29">
        <v>652.25</v>
      </c>
      <c r="F36" s="30">
        <v>750</v>
      </c>
      <c r="G36" s="24"/>
      <c r="H36" s="24">
        <v>129</v>
      </c>
      <c r="I36" s="29">
        <v>695</v>
      </c>
      <c r="J36" s="29">
        <v>795</v>
      </c>
      <c r="K36" s="29">
        <v>814.1</v>
      </c>
      <c r="L36" s="30">
        <v>900</v>
      </c>
    </row>
    <row r="37" spans="1:12" x14ac:dyDescent="0.2">
      <c r="A37" s="13" t="s">
        <v>15</v>
      </c>
      <c r="B37" s="24">
        <v>698</v>
      </c>
      <c r="C37" s="29">
        <v>825</v>
      </c>
      <c r="D37" s="29">
        <v>1000</v>
      </c>
      <c r="E37" s="29">
        <v>1097.1500000000001</v>
      </c>
      <c r="F37" s="30">
        <v>1300</v>
      </c>
      <c r="G37" s="24"/>
      <c r="H37" s="24">
        <v>229</v>
      </c>
      <c r="I37" s="29">
        <v>1200</v>
      </c>
      <c r="J37" s="29">
        <v>1500</v>
      </c>
      <c r="K37" s="29">
        <v>1510.64</v>
      </c>
      <c r="L37" s="30">
        <v>1730</v>
      </c>
    </row>
    <row r="38" spans="1:12" x14ac:dyDescent="0.2">
      <c r="A38" s="13" t="s">
        <v>16</v>
      </c>
      <c r="B38" s="24">
        <v>237</v>
      </c>
      <c r="C38" s="29">
        <v>479</v>
      </c>
      <c r="D38" s="29">
        <v>550</v>
      </c>
      <c r="E38" s="29">
        <v>564.87</v>
      </c>
      <c r="F38" s="30">
        <v>650</v>
      </c>
      <c r="G38" s="24"/>
      <c r="H38" s="24">
        <v>62</v>
      </c>
      <c r="I38" s="29">
        <v>750</v>
      </c>
      <c r="J38" s="29">
        <v>850</v>
      </c>
      <c r="K38" s="29">
        <v>895.06</v>
      </c>
      <c r="L38" s="30">
        <v>950</v>
      </c>
    </row>
    <row r="39" spans="1:12" x14ac:dyDescent="0.2">
      <c r="A39" s="13" t="s">
        <v>17</v>
      </c>
      <c r="B39" s="24">
        <v>133</v>
      </c>
      <c r="C39" s="29">
        <v>595</v>
      </c>
      <c r="D39" s="29">
        <v>650</v>
      </c>
      <c r="E39" s="29">
        <v>679.55</v>
      </c>
      <c r="F39" s="30">
        <v>750</v>
      </c>
      <c r="G39" s="24"/>
      <c r="H39" s="24">
        <v>52</v>
      </c>
      <c r="I39" s="29">
        <v>862.5</v>
      </c>
      <c r="J39" s="29">
        <v>972.5</v>
      </c>
      <c r="K39" s="29">
        <v>992.12</v>
      </c>
      <c r="L39" s="30">
        <v>1100</v>
      </c>
    </row>
    <row r="40" spans="1:12" x14ac:dyDescent="0.2">
      <c r="A40" s="13" t="s">
        <v>18</v>
      </c>
      <c r="B40" s="24">
        <v>227</v>
      </c>
      <c r="C40" s="29">
        <v>500</v>
      </c>
      <c r="D40" s="29">
        <v>625</v>
      </c>
      <c r="E40" s="29">
        <v>646.1</v>
      </c>
      <c r="F40" s="30">
        <v>725</v>
      </c>
      <c r="G40" s="24"/>
      <c r="H40" s="24">
        <v>95</v>
      </c>
      <c r="I40" s="29">
        <v>795</v>
      </c>
      <c r="J40" s="29">
        <v>895</v>
      </c>
      <c r="K40" s="29">
        <v>977.39</v>
      </c>
      <c r="L40" s="30">
        <v>1100</v>
      </c>
    </row>
    <row r="41" spans="1:12" x14ac:dyDescent="0.2">
      <c r="A41" s="13" t="s">
        <v>19</v>
      </c>
      <c r="B41" s="24">
        <v>223</v>
      </c>
      <c r="C41" s="29">
        <v>450</v>
      </c>
      <c r="D41" s="29">
        <v>525</v>
      </c>
      <c r="E41" s="29">
        <v>535.36</v>
      </c>
      <c r="F41" s="30">
        <v>595</v>
      </c>
      <c r="G41" s="24"/>
      <c r="H41" s="24">
        <v>60</v>
      </c>
      <c r="I41" s="29">
        <v>675</v>
      </c>
      <c r="J41" s="29">
        <v>755</v>
      </c>
      <c r="K41" s="29">
        <v>746.42</v>
      </c>
      <c r="L41" s="30">
        <v>830</v>
      </c>
    </row>
    <row r="42" spans="1:12" x14ac:dyDescent="0.2">
      <c r="A42" s="13" t="s">
        <v>20</v>
      </c>
      <c r="B42" s="24">
        <v>181</v>
      </c>
      <c r="C42" s="29">
        <v>550</v>
      </c>
      <c r="D42" s="29">
        <v>600</v>
      </c>
      <c r="E42" s="29">
        <v>634.01</v>
      </c>
      <c r="F42" s="30">
        <v>695</v>
      </c>
      <c r="G42" s="24"/>
      <c r="H42" s="24">
        <v>60</v>
      </c>
      <c r="I42" s="29">
        <v>825</v>
      </c>
      <c r="J42" s="29">
        <v>970</v>
      </c>
      <c r="K42" s="29">
        <v>1042.67</v>
      </c>
      <c r="L42" s="30">
        <v>1200</v>
      </c>
    </row>
    <row r="43" spans="1:12" x14ac:dyDescent="0.2">
      <c r="A43" s="13" t="s">
        <v>21</v>
      </c>
      <c r="B43" s="24">
        <v>103</v>
      </c>
      <c r="C43" s="29">
        <v>495</v>
      </c>
      <c r="D43" s="29">
        <v>550</v>
      </c>
      <c r="E43" s="29">
        <v>571.15</v>
      </c>
      <c r="F43" s="30">
        <v>625</v>
      </c>
      <c r="G43" s="24"/>
      <c r="H43" s="24">
        <v>13</v>
      </c>
      <c r="I43" s="29">
        <v>795</v>
      </c>
      <c r="J43" s="29">
        <v>800</v>
      </c>
      <c r="K43" s="29">
        <v>861.7</v>
      </c>
      <c r="L43" s="30">
        <v>875</v>
      </c>
    </row>
    <row r="44" spans="1:12" x14ac:dyDescent="0.2">
      <c r="A44" s="14" t="s">
        <v>22</v>
      </c>
      <c r="B44" s="31">
        <v>173</v>
      </c>
      <c r="C44" s="32">
        <v>600</v>
      </c>
      <c r="D44" s="32">
        <v>650</v>
      </c>
      <c r="E44" s="32">
        <v>673.9</v>
      </c>
      <c r="F44" s="33">
        <v>725</v>
      </c>
      <c r="G44" s="31"/>
      <c r="H44" s="31">
        <v>60</v>
      </c>
      <c r="I44" s="32">
        <v>810</v>
      </c>
      <c r="J44" s="32">
        <v>935</v>
      </c>
      <c r="K44" s="32">
        <v>936.17</v>
      </c>
      <c r="L44" s="33">
        <v>1000</v>
      </c>
    </row>
    <row r="45" spans="1:12" x14ac:dyDescent="0.2">
      <c r="B45" s="18" t="s">
        <v>23</v>
      </c>
    </row>
    <row r="46" spans="1:12" ht="25.5" x14ac:dyDescent="0.2">
      <c r="A46" s="5"/>
      <c r="B46" s="22" t="s">
        <v>24</v>
      </c>
      <c r="C46" s="23" t="s">
        <v>25</v>
      </c>
      <c r="D46" s="23" t="s">
        <v>26</v>
      </c>
      <c r="E46" s="23" t="s">
        <v>27</v>
      </c>
      <c r="F46" s="4" t="s">
        <v>28</v>
      </c>
    </row>
    <row r="47" spans="1:12" ht="13.5" customHeight="1" x14ac:dyDescent="0.2">
      <c r="A47" s="19" t="s">
        <v>0</v>
      </c>
      <c r="B47" s="25">
        <v>2178</v>
      </c>
      <c r="C47" s="26">
        <v>275</v>
      </c>
      <c r="D47" s="26">
        <v>316.07</v>
      </c>
      <c r="E47" s="26">
        <v>326.54000000000002</v>
      </c>
      <c r="F47" s="27">
        <v>359.52</v>
      </c>
    </row>
    <row r="48" spans="1:12" x14ac:dyDescent="0.2">
      <c r="A48" s="13" t="s">
        <v>1</v>
      </c>
      <c r="B48" s="24">
        <v>138</v>
      </c>
      <c r="C48" s="29">
        <v>375</v>
      </c>
      <c r="D48" s="29">
        <v>407.5</v>
      </c>
      <c r="E48" s="29">
        <v>433.46</v>
      </c>
      <c r="F48" s="30">
        <v>500</v>
      </c>
    </row>
    <row r="49" spans="1:6" x14ac:dyDescent="0.2">
      <c r="A49" s="13" t="s">
        <v>3</v>
      </c>
      <c r="B49" s="24">
        <v>81</v>
      </c>
      <c r="C49" s="29">
        <v>275</v>
      </c>
      <c r="D49" s="29">
        <v>325</v>
      </c>
      <c r="E49" s="29">
        <v>319.23</v>
      </c>
      <c r="F49" s="30">
        <v>347.62</v>
      </c>
    </row>
    <row r="50" spans="1:6" x14ac:dyDescent="0.2">
      <c r="A50" s="13" t="s">
        <v>5</v>
      </c>
      <c r="B50" s="24">
        <v>139</v>
      </c>
      <c r="C50" s="29">
        <v>275</v>
      </c>
      <c r="D50" s="29">
        <v>300</v>
      </c>
      <c r="E50" s="29">
        <v>304.35000000000002</v>
      </c>
      <c r="F50" s="30">
        <v>333</v>
      </c>
    </row>
    <row r="51" spans="1:6" ht="13.5" customHeight="1" x14ac:dyDescent="0.2">
      <c r="A51" s="13" t="s">
        <v>7</v>
      </c>
      <c r="B51" s="24">
        <v>80</v>
      </c>
      <c r="C51" s="29">
        <v>257.5</v>
      </c>
      <c r="D51" s="29">
        <v>281.81</v>
      </c>
      <c r="E51" s="29">
        <v>277.7</v>
      </c>
      <c r="F51" s="30">
        <v>305</v>
      </c>
    </row>
    <row r="52" spans="1:6" ht="13.5" customHeight="1" x14ac:dyDescent="0.2">
      <c r="A52" s="13" t="s">
        <v>9</v>
      </c>
      <c r="B52" s="24">
        <v>95</v>
      </c>
      <c r="C52" s="29">
        <v>250</v>
      </c>
      <c r="D52" s="29">
        <v>290</v>
      </c>
      <c r="E52" s="29">
        <v>289.27999999999997</v>
      </c>
      <c r="F52" s="30">
        <v>320</v>
      </c>
    </row>
    <row r="53" spans="1:6" ht="13.5" customHeight="1" x14ac:dyDescent="0.2">
      <c r="A53" s="13" t="s">
        <v>10</v>
      </c>
      <c r="B53" s="24">
        <v>32</v>
      </c>
      <c r="C53" s="29">
        <v>280</v>
      </c>
      <c r="D53" s="29">
        <v>319.54000000000002</v>
      </c>
      <c r="E53" s="29">
        <v>312.08</v>
      </c>
      <c r="F53" s="30">
        <v>325</v>
      </c>
    </row>
    <row r="54" spans="1:6" ht="13.5" customHeight="1" x14ac:dyDescent="0.2">
      <c r="A54" s="13" t="s">
        <v>11</v>
      </c>
      <c r="B54" s="24">
        <v>209</v>
      </c>
      <c r="C54" s="29">
        <v>275</v>
      </c>
      <c r="D54" s="29">
        <v>316.07</v>
      </c>
      <c r="E54" s="29">
        <v>320.61</v>
      </c>
      <c r="F54" s="30">
        <v>355</v>
      </c>
    </row>
    <row r="55" spans="1:6" ht="13.5" customHeight="1" x14ac:dyDescent="0.2">
      <c r="A55" s="13" t="s">
        <v>12</v>
      </c>
      <c r="B55" s="24">
        <v>135</v>
      </c>
      <c r="C55" s="29">
        <v>272.62</v>
      </c>
      <c r="D55" s="29">
        <v>300</v>
      </c>
      <c r="E55" s="29">
        <v>307.52</v>
      </c>
      <c r="F55" s="30">
        <v>350</v>
      </c>
    </row>
    <row r="56" spans="1:6" ht="13.5" customHeight="1" x14ac:dyDescent="0.2">
      <c r="A56" s="13" t="s">
        <v>13</v>
      </c>
      <c r="B56" s="24">
        <v>255</v>
      </c>
      <c r="C56" s="29">
        <v>285</v>
      </c>
      <c r="D56" s="29">
        <v>335</v>
      </c>
      <c r="E56" s="29">
        <v>352.87</v>
      </c>
      <c r="F56" s="30">
        <v>400</v>
      </c>
    </row>
    <row r="57" spans="1:6" x14ac:dyDescent="0.2">
      <c r="A57" s="13" t="s">
        <v>14</v>
      </c>
      <c r="B57" s="24">
        <v>201</v>
      </c>
      <c r="C57" s="29">
        <v>270</v>
      </c>
      <c r="D57" s="29">
        <v>300</v>
      </c>
      <c r="E57" s="29">
        <v>315.31</v>
      </c>
      <c r="F57" s="30">
        <v>334.52</v>
      </c>
    </row>
    <row r="58" spans="1:6" ht="13.5" customHeight="1" x14ac:dyDescent="0.2">
      <c r="A58" s="13" t="s">
        <v>15</v>
      </c>
      <c r="B58" s="24">
        <v>339</v>
      </c>
      <c r="C58" s="29">
        <v>305</v>
      </c>
      <c r="D58" s="29">
        <v>350</v>
      </c>
      <c r="E58" s="29">
        <v>351.08</v>
      </c>
      <c r="F58" s="30">
        <v>395</v>
      </c>
    </row>
    <row r="59" spans="1:6" ht="13.5" customHeight="1" x14ac:dyDescent="0.2">
      <c r="A59" s="13" t="s">
        <v>16</v>
      </c>
      <c r="B59" s="24">
        <v>64</v>
      </c>
      <c r="C59" s="29">
        <v>260.70999999999998</v>
      </c>
      <c r="D59" s="29">
        <v>300</v>
      </c>
      <c r="E59" s="29">
        <v>310.17</v>
      </c>
      <c r="F59" s="30">
        <v>338.81</v>
      </c>
    </row>
    <row r="60" spans="1:6" ht="13.5" customHeight="1" x14ac:dyDescent="0.2">
      <c r="A60" s="13" t="s">
        <v>17</v>
      </c>
      <c r="B60" s="24">
        <v>49</v>
      </c>
      <c r="C60" s="29">
        <v>254.17</v>
      </c>
      <c r="D60" s="29">
        <v>291.07</v>
      </c>
      <c r="E60" s="29">
        <v>294.54000000000002</v>
      </c>
      <c r="F60" s="30">
        <v>330</v>
      </c>
    </row>
    <row r="61" spans="1:6" x14ac:dyDescent="0.2">
      <c r="A61" s="13" t="s">
        <v>18</v>
      </c>
      <c r="B61" s="24">
        <v>118</v>
      </c>
      <c r="C61" s="29">
        <v>250</v>
      </c>
      <c r="D61" s="29">
        <v>294.35000000000002</v>
      </c>
      <c r="E61" s="29">
        <v>286.83999999999997</v>
      </c>
      <c r="F61" s="30">
        <v>320</v>
      </c>
    </row>
    <row r="62" spans="1:6" ht="13.5" customHeight="1" x14ac:dyDescent="0.2">
      <c r="A62" s="13" t="s">
        <v>19</v>
      </c>
      <c r="B62" s="24">
        <v>37</v>
      </c>
      <c r="C62" s="29">
        <v>250</v>
      </c>
      <c r="D62" s="29">
        <v>250.89</v>
      </c>
      <c r="E62" s="29">
        <v>271.45</v>
      </c>
      <c r="F62" s="30">
        <v>300</v>
      </c>
    </row>
    <row r="63" spans="1:6" ht="13.5" customHeight="1" x14ac:dyDescent="0.2">
      <c r="A63" s="13" t="s">
        <v>20</v>
      </c>
      <c r="B63" s="24">
        <v>67</v>
      </c>
      <c r="C63" s="29">
        <v>275</v>
      </c>
      <c r="D63" s="29">
        <v>325</v>
      </c>
      <c r="E63" s="29">
        <v>325.39</v>
      </c>
      <c r="F63" s="30">
        <v>359.52</v>
      </c>
    </row>
    <row r="64" spans="1:6" ht="13.5" customHeight="1" x14ac:dyDescent="0.2">
      <c r="A64" s="13" t="s">
        <v>21</v>
      </c>
      <c r="B64" s="24">
        <v>69</v>
      </c>
      <c r="C64" s="29">
        <v>272.61</v>
      </c>
      <c r="D64" s="29">
        <v>305</v>
      </c>
      <c r="E64" s="29">
        <v>315.55</v>
      </c>
      <c r="F64" s="30">
        <v>359.52</v>
      </c>
    </row>
    <row r="65" spans="1:12" ht="13.5" customHeight="1" x14ac:dyDescent="0.2">
      <c r="A65" s="14" t="s">
        <v>22</v>
      </c>
      <c r="B65" s="31">
        <v>70</v>
      </c>
      <c r="C65" s="32">
        <v>250.89</v>
      </c>
      <c r="D65" s="32">
        <v>300</v>
      </c>
      <c r="E65" s="32">
        <v>298.56</v>
      </c>
      <c r="F65" s="33">
        <v>355</v>
      </c>
    </row>
    <row r="66" spans="1:12" ht="13.5" customHeight="1" x14ac:dyDescent="0.2">
      <c r="A66" s="2" t="s">
        <v>34</v>
      </c>
    </row>
    <row r="67" spans="1:12" ht="13.5" customHeight="1" x14ac:dyDescent="0.2">
      <c r="A67" s="285" t="s">
        <v>35</v>
      </c>
      <c r="B67" s="285"/>
      <c r="C67" s="285"/>
      <c r="D67" s="285"/>
      <c r="E67" s="285"/>
      <c r="F67" s="285"/>
      <c r="G67" s="285"/>
      <c r="H67" s="285"/>
      <c r="I67" s="285"/>
      <c r="J67" s="285"/>
      <c r="K67" s="285"/>
      <c r="L67" s="285"/>
    </row>
    <row r="68" spans="1:12" ht="12.75" customHeight="1" x14ac:dyDescent="0.2">
      <c r="A68" s="2" t="s">
        <v>37</v>
      </c>
    </row>
    <row r="69" spans="1:12" ht="39.75" customHeight="1" x14ac:dyDescent="0.2">
      <c r="A69" s="285" t="s">
        <v>66</v>
      </c>
      <c r="B69" s="285"/>
      <c r="C69" s="285"/>
      <c r="D69" s="285"/>
      <c r="E69" s="285"/>
      <c r="F69" s="285"/>
      <c r="G69" s="285"/>
      <c r="H69" s="285"/>
      <c r="I69" s="285"/>
      <c r="J69" s="285"/>
      <c r="K69" s="285"/>
      <c r="L69" s="285"/>
    </row>
    <row r="1073" spans="14:453" x14ac:dyDescent="0.2">
      <c r="N1073" s="2">
        <v>235</v>
      </c>
      <c r="O1073" s="2">
        <v>238</v>
      </c>
      <c r="P1073" s="2">
        <v>239</v>
      </c>
      <c r="Q1073" s="2">
        <v>240</v>
      </c>
      <c r="R1073" s="2">
        <v>243</v>
      </c>
      <c r="S1073" s="2">
        <v>244</v>
      </c>
      <c r="T1073" s="2">
        <v>245</v>
      </c>
      <c r="U1073" s="2">
        <v>248</v>
      </c>
      <c r="V1073" s="2">
        <v>250</v>
      </c>
      <c r="W1073" s="2">
        <v>251</v>
      </c>
      <c r="X1073" s="2">
        <v>252</v>
      </c>
      <c r="Y1073" s="2">
        <v>253</v>
      </c>
      <c r="Z1073" s="2">
        <v>254</v>
      </c>
      <c r="AA1073" s="2">
        <v>255</v>
      </c>
      <c r="AB1073" s="2">
        <v>259</v>
      </c>
      <c r="AC1073" s="2">
        <v>260</v>
      </c>
      <c r="AD1073" s="2">
        <v>261</v>
      </c>
      <c r="AE1073" s="2">
        <v>262</v>
      </c>
      <c r="AF1073" s="2">
        <v>263</v>
      </c>
      <c r="AG1073" s="2">
        <v>265</v>
      </c>
      <c r="AH1073" s="2">
        <v>269</v>
      </c>
      <c r="AI1073" s="2">
        <v>270</v>
      </c>
      <c r="AJ1073" s="2">
        <v>271</v>
      </c>
      <c r="AK1073" s="2">
        <v>273</v>
      </c>
      <c r="AL1073" s="2">
        <v>275</v>
      </c>
      <c r="AM1073" s="2">
        <v>276</v>
      </c>
      <c r="AN1073" s="2">
        <v>278</v>
      </c>
      <c r="AO1073" s="2">
        <v>280</v>
      </c>
      <c r="AP1073" s="2">
        <v>281</v>
      </c>
      <c r="AQ1073" s="2">
        <v>282</v>
      </c>
      <c r="AR1073" s="2">
        <v>283</v>
      </c>
      <c r="AS1073" s="2">
        <v>285</v>
      </c>
      <c r="AT1073" s="2">
        <v>287</v>
      </c>
      <c r="AU1073" s="2">
        <v>288</v>
      </c>
      <c r="AV1073" s="2">
        <v>289</v>
      </c>
      <c r="AW1073" s="2">
        <v>290</v>
      </c>
      <c r="AX1073" s="2">
        <v>291</v>
      </c>
      <c r="AY1073" s="2">
        <v>293</v>
      </c>
      <c r="AZ1073" s="2">
        <v>294</v>
      </c>
      <c r="BA1073" s="2">
        <v>295</v>
      </c>
      <c r="BB1073" s="2">
        <v>298</v>
      </c>
      <c r="BC1073" s="2">
        <v>299</v>
      </c>
      <c r="BD1073" s="2">
        <v>300</v>
      </c>
      <c r="BE1073" s="2">
        <v>303</v>
      </c>
      <c r="BF1073" s="2">
        <v>304</v>
      </c>
      <c r="BG1073" s="2">
        <v>305</v>
      </c>
      <c r="BH1073" s="2">
        <v>308</v>
      </c>
      <c r="BI1073" s="2">
        <v>309</v>
      </c>
      <c r="BJ1073" s="2">
        <v>310</v>
      </c>
      <c r="BK1073" s="2">
        <v>312</v>
      </c>
      <c r="BL1073" s="2">
        <v>313</v>
      </c>
      <c r="BM1073" s="2">
        <v>315</v>
      </c>
      <c r="BN1073" s="2">
        <v>316</v>
      </c>
      <c r="BO1073" s="2">
        <v>317</v>
      </c>
      <c r="BP1073" s="2">
        <v>319</v>
      </c>
      <c r="BQ1073" s="2">
        <v>320</v>
      </c>
      <c r="BR1073" s="2">
        <v>322</v>
      </c>
      <c r="BS1073" s="2">
        <v>323</v>
      </c>
      <c r="BT1073" s="2">
        <v>324</v>
      </c>
      <c r="BU1073" s="2">
        <v>325</v>
      </c>
      <c r="BV1073" s="2">
        <v>326</v>
      </c>
      <c r="BW1073" s="2">
        <v>328</v>
      </c>
      <c r="BX1073" s="2">
        <v>329</v>
      </c>
      <c r="BY1073" s="2">
        <v>330</v>
      </c>
      <c r="BZ1073" s="2">
        <v>331</v>
      </c>
      <c r="CA1073" s="2">
        <v>333</v>
      </c>
      <c r="CB1073" s="2">
        <v>335</v>
      </c>
      <c r="CC1073" s="2">
        <v>336</v>
      </c>
      <c r="CD1073" s="2">
        <v>337</v>
      </c>
      <c r="CE1073" s="2">
        <v>338</v>
      </c>
      <c r="CF1073" s="2">
        <v>340</v>
      </c>
      <c r="CG1073" s="2">
        <v>341</v>
      </c>
      <c r="CH1073" s="2">
        <v>342</v>
      </c>
      <c r="CI1073" s="2">
        <v>345</v>
      </c>
      <c r="CJ1073" s="2">
        <v>346</v>
      </c>
      <c r="CK1073" s="2">
        <v>347</v>
      </c>
      <c r="CL1073" s="2">
        <v>348</v>
      </c>
      <c r="CM1073" s="2">
        <v>349</v>
      </c>
      <c r="CN1073" s="2">
        <v>350</v>
      </c>
      <c r="CO1073" s="2">
        <v>353</v>
      </c>
      <c r="CP1073" s="2">
        <v>354</v>
      </c>
      <c r="CQ1073" s="2">
        <v>355</v>
      </c>
      <c r="CR1073" s="2">
        <v>356</v>
      </c>
      <c r="CS1073" s="2">
        <v>359</v>
      </c>
      <c r="CT1073" s="2">
        <v>360</v>
      </c>
      <c r="CU1073" s="2">
        <v>361</v>
      </c>
      <c r="CV1073" s="2">
        <v>362</v>
      </c>
      <c r="CW1073" s="2">
        <v>363</v>
      </c>
      <c r="CX1073" s="2">
        <v>364</v>
      </c>
      <c r="CY1073" s="2">
        <v>365</v>
      </c>
      <c r="CZ1073" s="2">
        <v>368</v>
      </c>
      <c r="DA1073" s="2">
        <v>369</v>
      </c>
      <c r="DB1073" s="2">
        <v>370</v>
      </c>
      <c r="DC1073" s="2">
        <v>373</v>
      </c>
      <c r="DD1073" s="2">
        <v>375</v>
      </c>
      <c r="DE1073" s="2">
        <v>378</v>
      </c>
      <c r="DF1073" s="2">
        <v>380</v>
      </c>
      <c r="DG1073" s="2">
        <v>381</v>
      </c>
      <c r="DH1073" s="2">
        <v>383</v>
      </c>
      <c r="DI1073" s="2">
        <v>385</v>
      </c>
      <c r="DJ1073" s="2">
        <v>386</v>
      </c>
      <c r="DK1073" s="2">
        <v>388</v>
      </c>
      <c r="DL1073" s="2">
        <v>389</v>
      </c>
      <c r="DM1073" s="2">
        <v>390</v>
      </c>
      <c r="DN1073" s="2">
        <v>391</v>
      </c>
      <c r="DO1073" s="2">
        <v>395</v>
      </c>
      <c r="DP1073" s="2">
        <v>396</v>
      </c>
      <c r="DQ1073" s="2">
        <v>399</v>
      </c>
      <c r="DR1073" s="2">
        <v>400</v>
      </c>
      <c r="DS1073" s="2">
        <v>403</v>
      </c>
      <c r="DT1073" s="2">
        <v>404</v>
      </c>
      <c r="DU1073" s="2">
        <v>405</v>
      </c>
      <c r="DV1073" s="2">
        <v>406</v>
      </c>
      <c r="DW1073" s="2">
        <v>410</v>
      </c>
      <c r="DX1073" s="2">
        <v>411</v>
      </c>
      <c r="DY1073" s="2">
        <v>412</v>
      </c>
      <c r="DZ1073" s="2">
        <v>413</v>
      </c>
      <c r="EA1073" s="2">
        <v>414</v>
      </c>
      <c r="EB1073" s="2">
        <v>415</v>
      </c>
      <c r="EC1073" s="2">
        <v>420</v>
      </c>
      <c r="ED1073" s="2">
        <v>421</v>
      </c>
      <c r="EE1073" s="2">
        <v>424</v>
      </c>
      <c r="EF1073" s="2">
        <v>425</v>
      </c>
      <c r="EG1073" s="2">
        <v>426</v>
      </c>
      <c r="EH1073" s="2">
        <v>427</v>
      </c>
      <c r="EI1073" s="2">
        <v>429</v>
      </c>
      <c r="EJ1073" s="2">
        <v>430</v>
      </c>
      <c r="EK1073" s="2">
        <v>433</v>
      </c>
      <c r="EL1073" s="2">
        <v>435</v>
      </c>
      <c r="EM1073" s="2">
        <v>437</v>
      </c>
      <c r="EN1073" s="2">
        <v>438</v>
      </c>
      <c r="EO1073" s="2">
        <v>440</v>
      </c>
      <c r="EP1073" s="2">
        <v>441</v>
      </c>
      <c r="EQ1073" s="2">
        <v>443</v>
      </c>
      <c r="ER1073" s="2">
        <v>445</v>
      </c>
      <c r="ES1073" s="2">
        <v>446</v>
      </c>
      <c r="ET1073" s="2">
        <v>449</v>
      </c>
      <c r="EU1073" s="2">
        <v>450</v>
      </c>
      <c r="EV1073" s="2">
        <v>455</v>
      </c>
      <c r="EW1073" s="2">
        <v>456</v>
      </c>
      <c r="EX1073" s="2">
        <v>460</v>
      </c>
      <c r="EY1073" s="2">
        <v>465</v>
      </c>
      <c r="EZ1073" s="2">
        <v>468</v>
      </c>
      <c r="FA1073" s="2">
        <v>470</v>
      </c>
      <c r="FB1073" s="2">
        <v>472</v>
      </c>
      <c r="FC1073" s="2">
        <v>473</v>
      </c>
      <c r="FD1073" s="2">
        <v>475</v>
      </c>
      <c r="FE1073" s="2">
        <v>477</v>
      </c>
      <c r="FF1073" s="2">
        <v>478</v>
      </c>
      <c r="FG1073" s="2">
        <v>479</v>
      </c>
      <c r="FH1073" s="2">
        <v>480</v>
      </c>
      <c r="FI1073" s="2">
        <v>485</v>
      </c>
      <c r="FJ1073" s="2">
        <v>486</v>
      </c>
      <c r="FK1073" s="2">
        <v>489</v>
      </c>
      <c r="FL1073" s="2">
        <v>490</v>
      </c>
      <c r="FM1073" s="2">
        <v>492</v>
      </c>
      <c r="FN1073" s="2">
        <v>494</v>
      </c>
      <c r="FO1073" s="2">
        <v>495</v>
      </c>
      <c r="FP1073" s="2">
        <v>498</v>
      </c>
      <c r="FQ1073" s="2">
        <v>499</v>
      </c>
      <c r="FR1073" s="2">
        <v>500</v>
      </c>
      <c r="FS1073" s="2">
        <v>502</v>
      </c>
      <c r="FT1073" s="2">
        <v>505</v>
      </c>
      <c r="FU1073" s="2">
        <v>508</v>
      </c>
      <c r="FV1073" s="2">
        <v>510</v>
      </c>
      <c r="FW1073" s="2">
        <v>515</v>
      </c>
      <c r="FX1073" s="2">
        <v>517</v>
      </c>
      <c r="FY1073" s="2">
        <v>520</v>
      </c>
      <c r="FZ1073" s="2">
        <v>525</v>
      </c>
      <c r="GA1073" s="2">
        <v>526</v>
      </c>
      <c r="GB1073" s="2">
        <v>529</v>
      </c>
      <c r="GC1073" s="2">
        <v>530</v>
      </c>
      <c r="GD1073" s="2">
        <v>533</v>
      </c>
      <c r="GE1073" s="2">
        <v>535</v>
      </c>
      <c r="GF1073" s="2">
        <v>540</v>
      </c>
      <c r="GG1073" s="2">
        <v>542</v>
      </c>
      <c r="GH1073" s="2">
        <v>543</v>
      </c>
      <c r="GI1073" s="2">
        <v>545</v>
      </c>
      <c r="GJ1073" s="2">
        <v>548</v>
      </c>
      <c r="GK1073" s="2">
        <v>550</v>
      </c>
      <c r="GL1073" s="2">
        <v>552</v>
      </c>
      <c r="GM1073" s="2">
        <v>555</v>
      </c>
      <c r="GN1073" s="2">
        <v>560</v>
      </c>
      <c r="GO1073" s="2">
        <v>564</v>
      </c>
      <c r="GP1073" s="2">
        <v>565</v>
      </c>
      <c r="GQ1073" s="2">
        <v>570</v>
      </c>
      <c r="GR1073" s="2">
        <v>575</v>
      </c>
      <c r="GS1073" s="2">
        <v>577</v>
      </c>
      <c r="GT1073" s="2">
        <v>578</v>
      </c>
      <c r="GU1073" s="2">
        <v>580</v>
      </c>
      <c r="GV1073" s="2">
        <v>585</v>
      </c>
      <c r="GW1073" s="2">
        <v>588</v>
      </c>
      <c r="GX1073" s="2">
        <v>590</v>
      </c>
      <c r="GY1073" s="2">
        <v>595</v>
      </c>
      <c r="GZ1073" s="2">
        <v>599</v>
      </c>
      <c r="HA1073" s="2">
        <v>600</v>
      </c>
      <c r="HB1073" s="2">
        <v>605</v>
      </c>
      <c r="HC1073" s="2">
        <v>609</v>
      </c>
      <c r="HD1073" s="2">
        <v>610</v>
      </c>
      <c r="HE1073" s="2">
        <v>615</v>
      </c>
      <c r="HF1073" s="2">
        <v>620</v>
      </c>
      <c r="HG1073" s="2">
        <v>625</v>
      </c>
      <c r="HH1073" s="2">
        <v>626</v>
      </c>
      <c r="HI1073" s="2">
        <v>630</v>
      </c>
      <c r="HJ1073" s="2">
        <v>635</v>
      </c>
      <c r="HK1073" s="2">
        <v>636</v>
      </c>
      <c r="HL1073" s="2">
        <v>640</v>
      </c>
      <c r="HM1073" s="2">
        <v>645</v>
      </c>
      <c r="HN1073" s="2">
        <v>650</v>
      </c>
      <c r="HO1073" s="2">
        <v>655</v>
      </c>
      <c r="HP1073" s="2">
        <v>660</v>
      </c>
      <c r="HQ1073" s="2">
        <v>665</v>
      </c>
      <c r="HR1073" s="2">
        <v>670</v>
      </c>
      <c r="HS1073" s="2">
        <v>672</v>
      </c>
      <c r="HT1073" s="2">
        <v>675</v>
      </c>
      <c r="HU1073" s="2">
        <v>680</v>
      </c>
      <c r="HV1073" s="2">
        <v>682</v>
      </c>
      <c r="HW1073" s="2">
        <v>685</v>
      </c>
      <c r="HX1073" s="2">
        <v>690</v>
      </c>
      <c r="HY1073" s="2">
        <v>693</v>
      </c>
      <c r="HZ1073" s="2">
        <v>694</v>
      </c>
      <c r="IA1073" s="2">
        <v>695</v>
      </c>
      <c r="IB1073" s="2">
        <v>696</v>
      </c>
      <c r="IC1073" s="2">
        <v>699</v>
      </c>
      <c r="ID1073" s="2">
        <v>700</v>
      </c>
      <c r="IE1073" s="2">
        <v>705</v>
      </c>
      <c r="IF1073" s="2">
        <v>710</v>
      </c>
      <c r="IG1073" s="2">
        <v>715</v>
      </c>
      <c r="IH1073" s="2">
        <v>720</v>
      </c>
      <c r="II1073" s="2">
        <v>725</v>
      </c>
      <c r="IJ1073" s="2">
        <v>730</v>
      </c>
      <c r="IK1073" s="2">
        <v>735</v>
      </c>
      <c r="IL1073" s="2">
        <v>739</v>
      </c>
      <c r="IM1073" s="2">
        <v>740</v>
      </c>
      <c r="IN1073" s="2">
        <v>745</v>
      </c>
      <c r="IO1073" s="2">
        <v>748</v>
      </c>
      <c r="IP1073" s="2">
        <v>749</v>
      </c>
      <c r="IQ1073" s="2">
        <v>750</v>
      </c>
      <c r="IR1073" s="2">
        <v>755</v>
      </c>
      <c r="IS1073" s="2">
        <v>760</v>
      </c>
      <c r="IT1073" s="2">
        <v>765</v>
      </c>
      <c r="IU1073" s="2">
        <v>770</v>
      </c>
      <c r="IV1073" s="2">
        <v>775</v>
      </c>
      <c r="IW1073" s="2">
        <v>780</v>
      </c>
      <c r="IX1073" s="2">
        <v>782</v>
      </c>
      <c r="IY1073" s="2">
        <v>785</v>
      </c>
      <c r="IZ1073" s="2">
        <v>790</v>
      </c>
      <c r="JA1073" s="2">
        <v>794</v>
      </c>
      <c r="JB1073" s="2">
        <v>795</v>
      </c>
      <c r="JC1073" s="2">
        <v>799</v>
      </c>
      <c r="JD1073" s="2">
        <v>800</v>
      </c>
      <c r="JE1073" s="2">
        <v>810</v>
      </c>
      <c r="JF1073" s="2">
        <v>815</v>
      </c>
      <c r="JG1073" s="2">
        <v>820</v>
      </c>
      <c r="JH1073" s="2">
        <v>825</v>
      </c>
      <c r="JI1073" s="2">
        <v>830</v>
      </c>
      <c r="JJ1073" s="2">
        <v>835</v>
      </c>
      <c r="JK1073" s="2">
        <v>840</v>
      </c>
      <c r="JL1073" s="2">
        <v>845</v>
      </c>
      <c r="JM1073" s="2">
        <v>849</v>
      </c>
      <c r="JN1073" s="2">
        <v>850</v>
      </c>
      <c r="JO1073" s="2">
        <v>855</v>
      </c>
      <c r="JP1073" s="2">
        <v>860</v>
      </c>
      <c r="JQ1073" s="2">
        <v>865</v>
      </c>
      <c r="JR1073" s="2">
        <v>870</v>
      </c>
      <c r="JS1073" s="2">
        <v>875</v>
      </c>
      <c r="JT1073" s="2">
        <v>878</v>
      </c>
      <c r="JU1073" s="2">
        <v>880</v>
      </c>
      <c r="JV1073" s="2">
        <v>885</v>
      </c>
      <c r="JW1073" s="2">
        <v>890</v>
      </c>
      <c r="JX1073" s="2">
        <v>895</v>
      </c>
      <c r="JY1073" s="2">
        <v>897</v>
      </c>
      <c r="JZ1073" s="2">
        <v>900</v>
      </c>
      <c r="KA1073" s="2">
        <v>910</v>
      </c>
      <c r="KB1073" s="2">
        <v>915</v>
      </c>
      <c r="KC1073" s="2">
        <v>920</v>
      </c>
      <c r="KD1073" s="2">
        <v>925</v>
      </c>
      <c r="KE1073" s="2">
        <v>930</v>
      </c>
      <c r="KF1073" s="2">
        <v>935</v>
      </c>
      <c r="KG1073" s="2">
        <v>940</v>
      </c>
      <c r="KH1073" s="2">
        <v>945</v>
      </c>
      <c r="KI1073" s="2">
        <v>950</v>
      </c>
      <c r="KJ1073" s="2">
        <v>960</v>
      </c>
      <c r="KK1073" s="2">
        <v>965</v>
      </c>
      <c r="KL1073" s="2">
        <v>968</v>
      </c>
      <c r="KM1073" s="2">
        <v>970</v>
      </c>
      <c r="KN1073" s="2">
        <v>975</v>
      </c>
      <c r="KO1073" s="2">
        <v>980</v>
      </c>
      <c r="KP1073" s="2">
        <v>985</v>
      </c>
      <c r="KQ1073" s="2">
        <v>990</v>
      </c>
      <c r="KR1073" s="2">
        <v>995</v>
      </c>
      <c r="KS1073" s="2">
        <v>999</v>
      </c>
      <c r="KT1073" s="2">
        <v>1000</v>
      </c>
      <c r="KU1073" s="2">
        <v>1020</v>
      </c>
      <c r="KV1073" s="2">
        <v>1025</v>
      </c>
      <c r="KW1073" s="2">
        <v>1030</v>
      </c>
      <c r="KX1073" s="2">
        <v>1040</v>
      </c>
      <c r="KY1073" s="2">
        <v>1045</v>
      </c>
      <c r="KZ1073" s="2">
        <v>1050</v>
      </c>
      <c r="LA1073" s="2">
        <v>1055</v>
      </c>
      <c r="LB1073" s="2">
        <v>1070</v>
      </c>
      <c r="LC1073" s="2">
        <v>1075</v>
      </c>
      <c r="LD1073" s="2">
        <v>1080</v>
      </c>
      <c r="LE1073" s="2">
        <v>1090</v>
      </c>
      <c r="LF1073" s="2">
        <v>1095</v>
      </c>
      <c r="LG1073" s="2">
        <v>1099</v>
      </c>
      <c r="LH1073" s="2">
        <v>1100</v>
      </c>
      <c r="LI1073" s="2">
        <v>1120</v>
      </c>
      <c r="LJ1073" s="2">
        <v>1125</v>
      </c>
      <c r="LK1073" s="2">
        <v>1130</v>
      </c>
      <c r="LL1073" s="2">
        <v>1134</v>
      </c>
      <c r="LM1073" s="2">
        <v>1140</v>
      </c>
      <c r="LN1073" s="2">
        <v>1150</v>
      </c>
      <c r="LO1073" s="2">
        <v>1155</v>
      </c>
      <c r="LP1073" s="2">
        <v>1170</v>
      </c>
      <c r="LQ1073" s="2">
        <v>1175</v>
      </c>
      <c r="LR1073" s="2">
        <v>1180</v>
      </c>
      <c r="LS1073" s="2">
        <v>1185</v>
      </c>
      <c r="LT1073" s="2">
        <v>1190</v>
      </c>
      <c r="LU1073" s="2">
        <v>1195</v>
      </c>
      <c r="LV1073" s="2">
        <v>1200</v>
      </c>
      <c r="LW1073" s="2">
        <v>1205</v>
      </c>
      <c r="LX1073" s="2">
        <v>1215</v>
      </c>
      <c r="LY1073" s="2">
        <v>1225</v>
      </c>
      <c r="LZ1073" s="2">
        <v>1230</v>
      </c>
      <c r="MA1073" s="2">
        <v>1240</v>
      </c>
      <c r="MB1073" s="2">
        <v>1245</v>
      </c>
      <c r="MC1073" s="2">
        <v>1250</v>
      </c>
      <c r="MD1073" s="2">
        <v>1260</v>
      </c>
      <c r="ME1073" s="2">
        <v>1265</v>
      </c>
      <c r="MF1073" s="2">
        <v>1275</v>
      </c>
      <c r="MG1073" s="2">
        <v>1280</v>
      </c>
      <c r="MH1073" s="2">
        <v>1285</v>
      </c>
      <c r="MI1073" s="2">
        <v>1295</v>
      </c>
      <c r="MJ1073" s="2">
        <v>1300</v>
      </c>
      <c r="MK1073" s="2">
        <v>1304</v>
      </c>
      <c r="ML1073" s="2">
        <v>1310</v>
      </c>
      <c r="MM1073" s="2">
        <v>1320</v>
      </c>
      <c r="MN1073" s="2">
        <v>1325</v>
      </c>
      <c r="MO1073" s="2">
        <v>1335</v>
      </c>
      <c r="MP1073" s="2">
        <v>1340</v>
      </c>
      <c r="MQ1073" s="2">
        <v>1345</v>
      </c>
      <c r="MR1073" s="2">
        <v>1350</v>
      </c>
      <c r="MS1073" s="2">
        <v>1365</v>
      </c>
      <c r="MT1073" s="2">
        <v>1370</v>
      </c>
      <c r="MU1073" s="2">
        <v>1375</v>
      </c>
      <c r="MV1073" s="2">
        <v>1380</v>
      </c>
      <c r="MW1073" s="2">
        <v>1385</v>
      </c>
      <c r="MX1073" s="2">
        <v>1390</v>
      </c>
      <c r="MY1073" s="2">
        <v>1395</v>
      </c>
      <c r="MZ1073" s="2">
        <v>1400</v>
      </c>
      <c r="NA1073" s="2">
        <v>1410</v>
      </c>
      <c r="NB1073" s="2">
        <v>1415</v>
      </c>
      <c r="NC1073" s="2">
        <v>1420</v>
      </c>
      <c r="ND1073" s="2">
        <v>1425</v>
      </c>
      <c r="NE1073" s="2">
        <v>1440</v>
      </c>
      <c r="NF1073" s="2">
        <v>1444</v>
      </c>
      <c r="NG1073" s="2">
        <v>1445</v>
      </c>
      <c r="NH1073" s="2">
        <v>1450</v>
      </c>
      <c r="NI1073" s="2">
        <v>1460</v>
      </c>
      <c r="NJ1073" s="2">
        <v>1470</v>
      </c>
      <c r="NK1073" s="2">
        <v>1475</v>
      </c>
      <c r="NL1073" s="2">
        <v>1480</v>
      </c>
      <c r="NM1073" s="2">
        <v>1495</v>
      </c>
      <c r="NN1073" s="2">
        <v>1496</v>
      </c>
      <c r="NO1073" s="2">
        <v>1500</v>
      </c>
      <c r="NP1073" s="2">
        <v>1515</v>
      </c>
      <c r="NQ1073" s="2">
        <v>1520</v>
      </c>
      <c r="NR1073" s="2">
        <v>1525</v>
      </c>
      <c r="NS1073" s="2">
        <v>1540</v>
      </c>
      <c r="NT1073" s="2">
        <v>1545</v>
      </c>
      <c r="NU1073" s="2">
        <v>1550</v>
      </c>
      <c r="NV1073" s="2">
        <v>1560</v>
      </c>
      <c r="NW1073" s="2">
        <v>1570</v>
      </c>
      <c r="NX1073" s="2">
        <v>1575</v>
      </c>
      <c r="NY1073" s="2">
        <v>1580</v>
      </c>
      <c r="NZ1073" s="2">
        <v>1595</v>
      </c>
      <c r="OA1073" s="2">
        <v>1596</v>
      </c>
      <c r="OB1073" s="2">
        <v>1599</v>
      </c>
      <c r="OC1073" s="2">
        <v>1600</v>
      </c>
      <c r="OD1073" s="2">
        <v>1625</v>
      </c>
      <c r="OE1073" s="2">
        <v>1640</v>
      </c>
      <c r="OF1073" s="2">
        <v>1645</v>
      </c>
      <c r="OG1073" s="2">
        <v>1650</v>
      </c>
      <c r="OH1073" s="2">
        <v>1660</v>
      </c>
      <c r="OI1073" s="2">
        <v>1675</v>
      </c>
      <c r="OJ1073" s="2">
        <v>1680</v>
      </c>
      <c r="OK1073" s="2">
        <v>1690</v>
      </c>
      <c r="OL1073" s="2">
        <v>1695</v>
      </c>
      <c r="OM1073" s="2">
        <v>1699</v>
      </c>
      <c r="ON1073" s="2">
        <v>1700</v>
      </c>
      <c r="OO1073" s="2">
        <v>1705</v>
      </c>
      <c r="OP1073" s="2">
        <v>1730</v>
      </c>
      <c r="OQ1073" s="2">
        <v>1750</v>
      </c>
      <c r="OR1073" s="2">
        <v>1785</v>
      </c>
      <c r="OS1073" s="2">
        <v>1795</v>
      </c>
      <c r="OT1073" s="2">
        <v>1800</v>
      </c>
      <c r="OU1073" s="2">
        <v>1820</v>
      </c>
      <c r="OV1073" s="2">
        <v>1835</v>
      </c>
      <c r="OW1073" s="2">
        <v>1840</v>
      </c>
      <c r="OX1073" s="2">
        <v>1850</v>
      </c>
      <c r="OY1073" s="2">
        <v>1875</v>
      </c>
      <c r="OZ1073" s="2">
        <v>1890</v>
      </c>
      <c r="PA1073" s="2">
        <v>1895</v>
      </c>
      <c r="PB1073" s="2">
        <v>1900</v>
      </c>
      <c r="PC1073" s="2">
        <v>1940</v>
      </c>
      <c r="PD1073" s="2">
        <v>1950</v>
      </c>
      <c r="PE1073" s="2">
        <v>1975</v>
      </c>
      <c r="PF1073" s="2">
        <v>1995</v>
      </c>
      <c r="PG1073" s="2">
        <v>2000</v>
      </c>
      <c r="PH1073" s="2">
        <v>2050</v>
      </c>
      <c r="PI1073" s="2">
        <v>2095</v>
      </c>
      <c r="PJ1073" s="2">
        <v>2100</v>
      </c>
      <c r="PK1073" s="2">
        <v>2125</v>
      </c>
      <c r="PL1073" s="2">
        <v>2150</v>
      </c>
      <c r="PM1073" s="2">
        <v>2195</v>
      </c>
      <c r="PN1073" s="2">
        <v>2200</v>
      </c>
      <c r="PO1073" s="2">
        <v>2250</v>
      </c>
      <c r="PP1073" s="2">
        <v>2275</v>
      </c>
      <c r="PQ1073" s="2">
        <v>2300</v>
      </c>
      <c r="PR1073" s="2">
        <v>2340</v>
      </c>
      <c r="PS1073" s="2">
        <v>2350</v>
      </c>
      <c r="PT1073" s="2">
        <v>2360</v>
      </c>
      <c r="PU1073" s="2">
        <v>2395</v>
      </c>
      <c r="PV1073" s="2">
        <v>2400</v>
      </c>
      <c r="PW1073" s="2">
        <v>2450</v>
      </c>
      <c r="PX1073" s="2">
        <v>2500</v>
      </c>
      <c r="PY1073" s="2">
        <v>2520</v>
      </c>
      <c r="PZ1073" s="2">
        <v>2600</v>
      </c>
      <c r="QA1073" s="2">
        <v>2650</v>
      </c>
      <c r="QB1073" s="2">
        <v>2750</v>
      </c>
      <c r="QC1073" s="2">
        <v>2775</v>
      </c>
      <c r="QD1073" s="2">
        <v>2800</v>
      </c>
      <c r="QE1073" s="2">
        <v>2950</v>
      </c>
      <c r="QF1073" s="2">
        <v>2995</v>
      </c>
      <c r="QG1073" s="2">
        <v>3000</v>
      </c>
      <c r="QH1073" s="2">
        <v>3100</v>
      </c>
      <c r="QI1073" s="2">
        <v>3250</v>
      </c>
      <c r="QJ1073" s="2">
        <v>3500</v>
      </c>
      <c r="QK1073" s="2">
        <v>3750</v>
      </c>
    </row>
    <row r="1074" spans="14:453" x14ac:dyDescent="0.2">
      <c r="N1074" s="2" t="s">
        <v>115</v>
      </c>
      <c r="O1074" s="2" t="s">
        <v>115</v>
      </c>
      <c r="P1074" s="2" t="s">
        <v>115</v>
      </c>
      <c r="Q1074" s="2" t="s">
        <v>115</v>
      </c>
      <c r="R1074" s="2" t="s">
        <v>115</v>
      </c>
      <c r="S1074" s="2" t="s">
        <v>115</v>
      </c>
      <c r="T1074" s="2" t="s">
        <v>115</v>
      </c>
      <c r="U1074" s="2" t="s">
        <v>115</v>
      </c>
      <c r="V1074" s="2" t="s">
        <v>115</v>
      </c>
      <c r="W1074" s="2" t="s">
        <v>115</v>
      </c>
      <c r="X1074" s="2" t="s">
        <v>115</v>
      </c>
      <c r="Y1074" s="2" t="s">
        <v>115</v>
      </c>
      <c r="Z1074" s="2" t="s">
        <v>115</v>
      </c>
      <c r="AA1074" s="2" t="s">
        <v>115</v>
      </c>
      <c r="AB1074" s="2" t="s">
        <v>115</v>
      </c>
      <c r="AC1074" s="2" t="s">
        <v>115</v>
      </c>
      <c r="AD1074" s="2" t="s">
        <v>115</v>
      </c>
      <c r="AE1074" s="2" t="s">
        <v>115</v>
      </c>
      <c r="AF1074" s="2" t="s">
        <v>115</v>
      </c>
      <c r="AG1074" s="2" t="s">
        <v>115</v>
      </c>
      <c r="AH1074" s="2" t="s">
        <v>115</v>
      </c>
      <c r="AI1074" s="2" t="s">
        <v>115</v>
      </c>
      <c r="AJ1074" s="2" t="s">
        <v>115</v>
      </c>
      <c r="AK1074" s="2" t="s">
        <v>115</v>
      </c>
      <c r="AL1074" s="2" t="s">
        <v>115</v>
      </c>
      <c r="AM1074" s="2" t="s">
        <v>115</v>
      </c>
      <c r="AN1074" s="2" t="s">
        <v>115</v>
      </c>
      <c r="AO1074" s="2" t="s">
        <v>115</v>
      </c>
      <c r="AP1074" s="2" t="s">
        <v>115</v>
      </c>
      <c r="AQ1074" s="2" t="s">
        <v>115</v>
      </c>
      <c r="AR1074" s="2" t="s">
        <v>115</v>
      </c>
      <c r="AS1074" s="2" t="s">
        <v>115</v>
      </c>
      <c r="AT1074" s="2" t="s">
        <v>115</v>
      </c>
      <c r="AU1074" s="2" t="s">
        <v>115</v>
      </c>
      <c r="AV1074" s="2" t="s">
        <v>115</v>
      </c>
      <c r="AW1074" s="2" t="s">
        <v>115</v>
      </c>
      <c r="AX1074" s="2" t="s">
        <v>115</v>
      </c>
      <c r="AY1074" s="2" t="s">
        <v>115</v>
      </c>
      <c r="AZ1074" s="2" t="s">
        <v>115</v>
      </c>
      <c r="BA1074" s="2" t="s">
        <v>115</v>
      </c>
      <c r="BB1074" s="2" t="s">
        <v>115</v>
      </c>
      <c r="BC1074" s="2" t="s">
        <v>115</v>
      </c>
      <c r="BD1074" s="2" t="s">
        <v>115</v>
      </c>
      <c r="BE1074" s="2" t="s">
        <v>115</v>
      </c>
      <c r="BF1074" s="2" t="s">
        <v>115</v>
      </c>
      <c r="BG1074" s="2" t="s">
        <v>115</v>
      </c>
      <c r="BH1074" s="2" t="s">
        <v>115</v>
      </c>
      <c r="BI1074" s="2" t="s">
        <v>115</v>
      </c>
      <c r="BJ1074" s="2" t="s">
        <v>115</v>
      </c>
      <c r="BK1074" s="2" t="s">
        <v>115</v>
      </c>
      <c r="BL1074" s="2" t="s">
        <v>115</v>
      </c>
      <c r="BM1074" s="2" t="s">
        <v>115</v>
      </c>
      <c r="BN1074" s="2" t="s">
        <v>115</v>
      </c>
      <c r="BO1074" s="2" t="s">
        <v>115</v>
      </c>
      <c r="BP1074" s="2" t="s">
        <v>115</v>
      </c>
      <c r="BQ1074" s="2" t="s">
        <v>115</v>
      </c>
      <c r="BR1074" s="2" t="s">
        <v>115</v>
      </c>
      <c r="BS1074" s="2" t="s">
        <v>115</v>
      </c>
      <c r="BT1074" s="2" t="s">
        <v>115</v>
      </c>
      <c r="BU1074" s="2" t="s">
        <v>115</v>
      </c>
      <c r="BV1074" s="2" t="s">
        <v>115</v>
      </c>
      <c r="BW1074" s="2" t="s">
        <v>115</v>
      </c>
      <c r="BX1074" s="2" t="s">
        <v>115</v>
      </c>
      <c r="BY1074" s="2" t="s">
        <v>115</v>
      </c>
      <c r="BZ1074" s="2" t="s">
        <v>115</v>
      </c>
      <c r="CA1074" s="2" t="s">
        <v>115</v>
      </c>
      <c r="CB1074" s="2" t="s">
        <v>115</v>
      </c>
      <c r="CC1074" s="2" t="s">
        <v>115</v>
      </c>
      <c r="CD1074" s="2" t="s">
        <v>115</v>
      </c>
      <c r="CE1074" s="2" t="s">
        <v>115</v>
      </c>
      <c r="CF1074" s="2" t="s">
        <v>115</v>
      </c>
      <c r="CG1074" s="2" t="s">
        <v>115</v>
      </c>
      <c r="CH1074" s="2" t="s">
        <v>115</v>
      </c>
      <c r="CI1074" s="2" t="s">
        <v>115</v>
      </c>
      <c r="CJ1074" s="2" t="s">
        <v>115</v>
      </c>
      <c r="CK1074" s="2" t="s">
        <v>115</v>
      </c>
      <c r="CL1074" s="2" t="s">
        <v>115</v>
      </c>
      <c r="CM1074" s="2" t="s">
        <v>115</v>
      </c>
      <c r="CN1074" s="2" t="s">
        <v>115</v>
      </c>
      <c r="CO1074" s="2" t="s">
        <v>115</v>
      </c>
      <c r="CP1074" s="2" t="s">
        <v>115</v>
      </c>
      <c r="CQ1074" s="2" t="s">
        <v>115</v>
      </c>
      <c r="CR1074" s="2" t="s">
        <v>115</v>
      </c>
      <c r="CS1074" s="2" t="s">
        <v>115</v>
      </c>
      <c r="CT1074" s="2" t="s">
        <v>115</v>
      </c>
      <c r="CU1074" s="2" t="s">
        <v>115</v>
      </c>
      <c r="CV1074" s="2" t="s">
        <v>115</v>
      </c>
      <c r="CW1074" s="2" t="s">
        <v>115</v>
      </c>
      <c r="CX1074" s="2" t="s">
        <v>115</v>
      </c>
      <c r="CY1074" s="2" t="s">
        <v>115</v>
      </c>
      <c r="CZ1074" s="2" t="s">
        <v>115</v>
      </c>
      <c r="DA1074" s="2" t="s">
        <v>115</v>
      </c>
      <c r="DB1074" s="2" t="s">
        <v>115</v>
      </c>
      <c r="DC1074" s="2" t="s">
        <v>115</v>
      </c>
      <c r="DD1074" s="2" t="s">
        <v>115</v>
      </c>
      <c r="DE1074" s="2" t="s">
        <v>115</v>
      </c>
      <c r="DF1074" s="2" t="s">
        <v>115</v>
      </c>
      <c r="DG1074" s="2" t="s">
        <v>115</v>
      </c>
      <c r="DH1074" s="2" t="s">
        <v>115</v>
      </c>
      <c r="DI1074" s="2" t="s">
        <v>115</v>
      </c>
      <c r="DJ1074" s="2" t="s">
        <v>115</v>
      </c>
      <c r="DK1074" s="2" t="s">
        <v>115</v>
      </c>
      <c r="DL1074" s="2" t="s">
        <v>115</v>
      </c>
      <c r="DM1074" s="2" t="s">
        <v>115</v>
      </c>
      <c r="DN1074" s="2" t="s">
        <v>115</v>
      </c>
      <c r="DO1074" s="2" t="s">
        <v>115</v>
      </c>
      <c r="DP1074" s="2" t="s">
        <v>115</v>
      </c>
      <c r="DQ1074" s="2" t="s">
        <v>115</v>
      </c>
      <c r="DR1074" s="2" t="s">
        <v>115</v>
      </c>
      <c r="DS1074" s="2" t="s">
        <v>115</v>
      </c>
      <c r="DT1074" s="2" t="s">
        <v>115</v>
      </c>
      <c r="DU1074" s="2" t="s">
        <v>115</v>
      </c>
      <c r="DV1074" s="2" t="s">
        <v>115</v>
      </c>
      <c r="DW1074" s="2" t="s">
        <v>115</v>
      </c>
      <c r="DX1074" s="2" t="s">
        <v>115</v>
      </c>
      <c r="DY1074" s="2" t="s">
        <v>115</v>
      </c>
      <c r="DZ1074" s="2" t="s">
        <v>115</v>
      </c>
      <c r="EA1074" s="2" t="s">
        <v>115</v>
      </c>
      <c r="EB1074" s="2" t="s">
        <v>115</v>
      </c>
      <c r="EC1074" s="2" t="s">
        <v>115</v>
      </c>
      <c r="ED1074" s="2" t="s">
        <v>115</v>
      </c>
      <c r="EE1074" s="2" t="s">
        <v>115</v>
      </c>
      <c r="EF1074" s="2" t="s">
        <v>115</v>
      </c>
      <c r="EG1074" s="2" t="s">
        <v>115</v>
      </c>
      <c r="EH1074" s="2" t="s">
        <v>115</v>
      </c>
      <c r="EI1074" s="2" t="s">
        <v>115</v>
      </c>
      <c r="EJ1074" s="2" t="s">
        <v>115</v>
      </c>
      <c r="EK1074" s="2" t="s">
        <v>115</v>
      </c>
      <c r="EL1074" s="2" t="s">
        <v>115</v>
      </c>
      <c r="EM1074" s="2" t="s">
        <v>115</v>
      </c>
      <c r="EN1074" s="2" t="s">
        <v>115</v>
      </c>
      <c r="EO1074" s="2" t="s">
        <v>115</v>
      </c>
      <c r="EP1074" s="2" t="s">
        <v>115</v>
      </c>
      <c r="EQ1074" s="2" t="s">
        <v>115</v>
      </c>
      <c r="ER1074" s="2" t="s">
        <v>115</v>
      </c>
      <c r="ES1074" s="2" t="s">
        <v>115</v>
      </c>
      <c r="ET1074" s="2" t="s">
        <v>115</v>
      </c>
      <c r="EU1074" s="2" t="s">
        <v>115</v>
      </c>
      <c r="EV1074" s="2" t="s">
        <v>115</v>
      </c>
      <c r="EW1074" s="2" t="s">
        <v>115</v>
      </c>
      <c r="EX1074" s="2" t="s">
        <v>115</v>
      </c>
      <c r="EY1074" s="2" t="s">
        <v>115</v>
      </c>
      <c r="EZ1074" s="2" t="s">
        <v>115</v>
      </c>
      <c r="FA1074" s="2" t="s">
        <v>115</v>
      </c>
      <c r="FB1074" s="2" t="s">
        <v>115</v>
      </c>
      <c r="FC1074" s="2" t="s">
        <v>115</v>
      </c>
      <c r="FD1074" s="2" t="s">
        <v>115</v>
      </c>
      <c r="FE1074" s="2" t="s">
        <v>115</v>
      </c>
      <c r="FF1074" s="2" t="s">
        <v>115</v>
      </c>
      <c r="FG1074" s="2" t="s">
        <v>115</v>
      </c>
      <c r="FH1074" s="2" t="s">
        <v>115</v>
      </c>
      <c r="FI1074" s="2" t="s">
        <v>115</v>
      </c>
      <c r="FJ1074" s="2" t="s">
        <v>115</v>
      </c>
      <c r="FK1074" s="2" t="s">
        <v>115</v>
      </c>
      <c r="FL1074" s="2" t="s">
        <v>115</v>
      </c>
      <c r="FM1074" s="2" t="s">
        <v>115</v>
      </c>
      <c r="FN1074" s="2" t="s">
        <v>115</v>
      </c>
      <c r="FO1074" s="2" t="s">
        <v>115</v>
      </c>
      <c r="FP1074" s="2" t="s">
        <v>115</v>
      </c>
      <c r="FQ1074" s="2" t="s">
        <v>115</v>
      </c>
      <c r="FR1074" s="2" t="s">
        <v>115</v>
      </c>
      <c r="FS1074" s="2" t="s">
        <v>115</v>
      </c>
      <c r="FT1074" s="2" t="s">
        <v>115</v>
      </c>
      <c r="FU1074" s="2" t="s">
        <v>115</v>
      </c>
      <c r="FV1074" s="2" t="s">
        <v>115</v>
      </c>
      <c r="FW1074" s="2" t="s">
        <v>115</v>
      </c>
      <c r="FX1074" s="2" t="s">
        <v>115</v>
      </c>
      <c r="FY1074" s="2" t="s">
        <v>115</v>
      </c>
      <c r="FZ1074" s="2" t="s">
        <v>115</v>
      </c>
      <c r="GA1074" s="2" t="s">
        <v>115</v>
      </c>
      <c r="GB1074" s="2" t="s">
        <v>115</v>
      </c>
      <c r="GC1074" s="2" t="s">
        <v>115</v>
      </c>
      <c r="GD1074" s="2" t="s">
        <v>115</v>
      </c>
      <c r="GE1074" s="2" t="s">
        <v>115</v>
      </c>
      <c r="GF1074" s="2" t="s">
        <v>115</v>
      </c>
      <c r="GG1074" s="2" t="s">
        <v>115</v>
      </c>
      <c r="GH1074" s="2" t="s">
        <v>115</v>
      </c>
      <c r="GI1074" s="2" t="s">
        <v>115</v>
      </c>
      <c r="GJ1074" s="2" t="s">
        <v>115</v>
      </c>
      <c r="GK1074" s="2" t="s">
        <v>115</v>
      </c>
      <c r="GL1074" s="2" t="s">
        <v>115</v>
      </c>
      <c r="GM1074" s="2" t="s">
        <v>115</v>
      </c>
      <c r="GN1074" s="2" t="s">
        <v>115</v>
      </c>
      <c r="GO1074" s="2" t="s">
        <v>115</v>
      </c>
      <c r="GP1074" s="2" t="s">
        <v>115</v>
      </c>
      <c r="GQ1074" s="2" t="s">
        <v>115</v>
      </c>
      <c r="GR1074" s="2" t="s">
        <v>115</v>
      </c>
      <c r="GS1074" s="2" t="s">
        <v>115</v>
      </c>
      <c r="GT1074" s="2" t="s">
        <v>115</v>
      </c>
      <c r="GU1074" s="2" t="s">
        <v>115</v>
      </c>
      <c r="GV1074" s="2" t="s">
        <v>115</v>
      </c>
      <c r="GW1074" s="2" t="s">
        <v>115</v>
      </c>
      <c r="GX1074" s="2" t="s">
        <v>115</v>
      </c>
      <c r="GY1074" s="2" t="s">
        <v>115</v>
      </c>
      <c r="GZ1074" s="2" t="s">
        <v>115</v>
      </c>
      <c r="HA1074" s="2" t="s">
        <v>115</v>
      </c>
      <c r="HB1074" s="2" t="s">
        <v>115</v>
      </c>
      <c r="HC1074" s="2" t="s">
        <v>115</v>
      </c>
      <c r="HD1074" s="2" t="s">
        <v>115</v>
      </c>
      <c r="HE1074" s="2" t="s">
        <v>115</v>
      </c>
      <c r="HF1074" s="2" t="s">
        <v>115</v>
      </c>
      <c r="HG1074" s="2" t="s">
        <v>115</v>
      </c>
      <c r="HH1074" s="2" t="s">
        <v>115</v>
      </c>
      <c r="HI1074" s="2" t="s">
        <v>115</v>
      </c>
      <c r="HJ1074" s="2" t="s">
        <v>115</v>
      </c>
      <c r="HK1074" s="2" t="s">
        <v>115</v>
      </c>
      <c r="HL1074" s="2" t="s">
        <v>115</v>
      </c>
      <c r="HM1074" s="2" t="s">
        <v>115</v>
      </c>
      <c r="HN1074" s="2" t="s">
        <v>115</v>
      </c>
      <c r="HO1074" s="2" t="s">
        <v>115</v>
      </c>
      <c r="HP1074" s="2" t="s">
        <v>115</v>
      </c>
      <c r="HQ1074" s="2" t="s">
        <v>115</v>
      </c>
      <c r="HR1074" s="2" t="s">
        <v>115</v>
      </c>
      <c r="HS1074" s="2" t="s">
        <v>115</v>
      </c>
      <c r="HT1074" s="2" t="s">
        <v>115</v>
      </c>
      <c r="HU1074" s="2" t="s">
        <v>115</v>
      </c>
      <c r="HV1074" s="2" t="s">
        <v>115</v>
      </c>
      <c r="HW1074" s="2" t="s">
        <v>115</v>
      </c>
      <c r="HX1074" s="2" t="s">
        <v>115</v>
      </c>
      <c r="HY1074" s="2" t="s">
        <v>115</v>
      </c>
      <c r="HZ1074" s="2" t="s">
        <v>115</v>
      </c>
      <c r="IA1074" s="2" t="s">
        <v>115</v>
      </c>
      <c r="IB1074" s="2" t="s">
        <v>115</v>
      </c>
      <c r="IC1074" s="2" t="s">
        <v>115</v>
      </c>
      <c r="ID1074" s="2" t="s">
        <v>115</v>
      </c>
      <c r="IE1074" s="2" t="s">
        <v>115</v>
      </c>
      <c r="IF1074" s="2" t="s">
        <v>115</v>
      </c>
      <c r="IG1074" s="2" t="s">
        <v>115</v>
      </c>
      <c r="IH1074" s="2" t="s">
        <v>115</v>
      </c>
      <c r="II1074" s="2" t="s">
        <v>115</v>
      </c>
      <c r="IJ1074" s="2" t="s">
        <v>115</v>
      </c>
      <c r="IK1074" s="2" t="s">
        <v>115</v>
      </c>
      <c r="IL1074" s="2" t="s">
        <v>115</v>
      </c>
      <c r="IM1074" s="2" t="s">
        <v>115</v>
      </c>
      <c r="IN1074" s="2" t="s">
        <v>115</v>
      </c>
      <c r="IO1074" s="2" t="s">
        <v>115</v>
      </c>
      <c r="IP1074" s="2" t="s">
        <v>115</v>
      </c>
      <c r="IQ1074" s="2" t="s">
        <v>115</v>
      </c>
      <c r="IR1074" s="2" t="s">
        <v>115</v>
      </c>
      <c r="IS1074" s="2" t="s">
        <v>115</v>
      </c>
      <c r="IT1074" s="2" t="s">
        <v>115</v>
      </c>
      <c r="IU1074" s="2" t="s">
        <v>115</v>
      </c>
      <c r="IV1074" s="2" t="s">
        <v>115</v>
      </c>
      <c r="IW1074" s="2" t="s">
        <v>115</v>
      </c>
      <c r="IX1074" s="2" t="s">
        <v>115</v>
      </c>
      <c r="IY1074" s="2" t="s">
        <v>115</v>
      </c>
      <c r="IZ1074" s="2" t="s">
        <v>115</v>
      </c>
      <c r="JA1074" s="2" t="s">
        <v>115</v>
      </c>
      <c r="JB1074" s="2" t="s">
        <v>115</v>
      </c>
      <c r="JC1074" s="2" t="s">
        <v>115</v>
      </c>
      <c r="JD1074" s="2" t="s">
        <v>115</v>
      </c>
      <c r="JE1074" s="2" t="s">
        <v>115</v>
      </c>
      <c r="JF1074" s="2" t="s">
        <v>115</v>
      </c>
      <c r="JG1074" s="2" t="s">
        <v>115</v>
      </c>
      <c r="JH1074" s="2" t="s">
        <v>115</v>
      </c>
      <c r="JI1074" s="2" t="s">
        <v>115</v>
      </c>
      <c r="JJ1074" s="2" t="s">
        <v>115</v>
      </c>
      <c r="JK1074" s="2" t="s">
        <v>115</v>
      </c>
      <c r="JL1074" s="2" t="s">
        <v>115</v>
      </c>
      <c r="JM1074" s="2" t="s">
        <v>115</v>
      </c>
      <c r="JN1074" s="2" t="s">
        <v>115</v>
      </c>
      <c r="JO1074" s="2" t="s">
        <v>115</v>
      </c>
      <c r="JP1074" s="2" t="s">
        <v>115</v>
      </c>
      <c r="JQ1074" s="2" t="s">
        <v>115</v>
      </c>
      <c r="JR1074" s="2" t="s">
        <v>115</v>
      </c>
      <c r="JS1074" s="2" t="s">
        <v>115</v>
      </c>
      <c r="JT1074" s="2" t="s">
        <v>115</v>
      </c>
      <c r="JU1074" s="2" t="s">
        <v>115</v>
      </c>
      <c r="JV1074" s="2" t="s">
        <v>115</v>
      </c>
      <c r="JW1074" s="2" t="s">
        <v>115</v>
      </c>
      <c r="JX1074" s="2" t="s">
        <v>115</v>
      </c>
      <c r="JY1074" s="2" t="s">
        <v>115</v>
      </c>
      <c r="JZ1074" s="2" t="s">
        <v>115</v>
      </c>
      <c r="KA1074" s="2" t="s">
        <v>115</v>
      </c>
      <c r="KB1074" s="2" t="s">
        <v>115</v>
      </c>
      <c r="KC1074" s="2" t="s">
        <v>115</v>
      </c>
      <c r="KD1074" s="2" t="s">
        <v>115</v>
      </c>
      <c r="KE1074" s="2" t="s">
        <v>115</v>
      </c>
      <c r="KF1074" s="2" t="s">
        <v>115</v>
      </c>
      <c r="KG1074" s="2" t="s">
        <v>115</v>
      </c>
      <c r="KH1074" s="2" t="s">
        <v>115</v>
      </c>
      <c r="KI1074" s="2" t="s">
        <v>115</v>
      </c>
      <c r="KJ1074" s="2" t="s">
        <v>115</v>
      </c>
      <c r="KK1074" s="2" t="s">
        <v>115</v>
      </c>
      <c r="KL1074" s="2" t="s">
        <v>115</v>
      </c>
      <c r="KM1074" s="2" t="s">
        <v>115</v>
      </c>
      <c r="KN1074" s="2" t="s">
        <v>115</v>
      </c>
      <c r="KO1074" s="2" t="s">
        <v>115</v>
      </c>
      <c r="KP1074" s="2" t="s">
        <v>115</v>
      </c>
      <c r="KQ1074" s="2" t="s">
        <v>115</v>
      </c>
      <c r="KR1074" s="2" t="s">
        <v>115</v>
      </c>
      <c r="KS1074" s="2" t="s">
        <v>115</v>
      </c>
      <c r="KT1074" s="2" t="s">
        <v>115</v>
      </c>
      <c r="KU1074" s="2" t="s">
        <v>115</v>
      </c>
      <c r="KV1074" s="2" t="s">
        <v>115</v>
      </c>
      <c r="KW1074" s="2" t="s">
        <v>115</v>
      </c>
      <c r="KX1074" s="2" t="s">
        <v>115</v>
      </c>
      <c r="KY1074" s="2" t="s">
        <v>115</v>
      </c>
      <c r="KZ1074" s="2" t="s">
        <v>115</v>
      </c>
      <c r="LA1074" s="2" t="s">
        <v>115</v>
      </c>
      <c r="LB1074" s="2" t="s">
        <v>115</v>
      </c>
      <c r="LC1074" s="2" t="s">
        <v>115</v>
      </c>
      <c r="LD1074" s="2" t="s">
        <v>115</v>
      </c>
      <c r="LE1074" s="2" t="s">
        <v>115</v>
      </c>
      <c r="LF1074" s="2" t="s">
        <v>115</v>
      </c>
      <c r="LG1074" s="2" t="s">
        <v>115</v>
      </c>
      <c r="LH1074" s="2" t="s">
        <v>115</v>
      </c>
      <c r="LI1074" s="2" t="s">
        <v>115</v>
      </c>
      <c r="LJ1074" s="2" t="s">
        <v>115</v>
      </c>
      <c r="LK1074" s="2" t="s">
        <v>115</v>
      </c>
      <c r="LL1074" s="2" t="s">
        <v>115</v>
      </c>
      <c r="LM1074" s="2" t="s">
        <v>115</v>
      </c>
      <c r="LN1074" s="2" t="s">
        <v>115</v>
      </c>
      <c r="LO1074" s="2" t="s">
        <v>115</v>
      </c>
      <c r="LP1074" s="2" t="s">
        <v>115</v>
      </c>
      <c r="LQ1074" s="2" t="s">
        <v>115</v>
      </c>
      <c r="LR1074" s="2" t="s">
        <v>115</v>
      </c>
      <c r="LS1074" s="2" t="s">
        <v>115</v>
      </c>
      <c r="LT1074" s="2" t="s">
        <v>115</v>
      </c>
      <c r="LU1074" s="2" t="s">
        <v>115</v>
      </c>
      <c r="LV1074" s="2" t="s">
        <v>115</v>
      </c>
      <c r="LW1074" s="2" t="s">
        <v>115</v>
      </c>
      <c r="LX1074" s="2" t="s">
        <v>115</v>
      </c>
      <c r="LY1074" s="2" t="s">
        <v>115</v>
      </c>
      <c r="LZ1074" s="2" t="s">
        <v>115</v>
      </c>
      <c r="MA1074" s="2" t="s">
        <v>115</v>
      </c>
      <c r="MB1074" s="2" t="s">
        <v>115</v>
      </c>
      <c r="MC1074" s="2" t="s">
        <v>115</v>
      </c>
      <c r="MD1074" s="2" t="s">
        <v>115</v>
      </c>
      <c r="ME1074" s="2" t="s">
        <v>115</v>
      </c>
      <c r="MF1074" s="2" t="s">
        <v>115</v>
      </c>
      <c r="MG1074" s="2" t="s">
        <v>115</v>
      </c>
      <c r="MH1074" s="2" t="s">
        <v>115</v>
      </c>
      <c r="MI1074" s="2" t="s">
        <v>115</v>
      </c>
      <c r="MJ1074" s="2" t="s">
        <v>115</v>
      </c>
      <c r="MK1074" s="2" t="s">
        <v>115</v>
      </c>
      <c r="ML1074" s="2" t="s">
        <v>115</v>
      </c>
      <c r="MM1074" s="2" t="s">
        <v>115</v>
      </c>
      <c r="MN1074" s="2" t="s">
        <v>115</v>
      </c>
      <c r="MO1074" s="2" t="s">
        <v>115</v>
      </c>
      <c r="MP1074" s="2" t="s">
        <v>115</v>
      </c>
      <c r="MQ1074" s="2" t="s">
        <v>115</v>
      </c>
      <c r="MR1074" s="2" t="s">
        <v>115</v>
      </c>
      <c r="MS1074" s="2" t="s">
        <v>115</v>
      </c>
      <c r="MT1074" s="2" t="s">
        <v>115</v>
      </c>
      <c r="MU1074" s="2" t="s">
        <v>115</v>
      </c>
      <c r="MV1074" s="2" t="s">
        <v>115</v>
      </c>
      <c r="MW1074" s="2" t="s">
        <v>115</v>
      </c>
      <c r="MX1074" s="2" t="s">
        <v>115</v>
      </c>
      <c r="MY1074" s="2" t="s">
        <v>115</v>
      </c>
      <c r="MZ1074" s="2" t="s">
        <v>115</v>
      </c>
      <c r="NA1074" s="2" t="s">
        <v>115</v>
      </c>
      <c r="NB1074" s="2" t="s">
        <v>115</v>
      </c>
      <c r="NC1074" s="2" t="s">
        <v>115</v>
      </c>
      <c r="ND1074" s="2" t="s">
        <v>115</v>
      </c>
      <c r="NE1074" s="2" t="s">
        <v>115</v>
      </c>
      <c r="NF1074" s="2" t="s">
        <v>115</v>
      </c>
      <c r="NG1074" s="2" t="s">
        <v>115</v>
      </c>
      <c r="NH1074" s="2" t="s">
        <v>115</v>
      </c>
      <c r="NI1074" s="2" t="s">
        <v>115</v>
      </c>
      <c r="NJ1074" s="2" t="s">
        <v>115</v>
      </c>
      <c r="NK1074" s="2" t="s">
        <v>115</v>
      </c>
      <c r="NL1074" s="2" t="s">
        <v>115</v>
      </c>
      <c r="NM1074" s="2" t="s">
        <v>115</v>
      </c>
      <c r="NN1074" s="2" t="s">
        <v>115</v>
      </c>
      <c r="NO1074" s="2" t="s">
        <v>115</v>
      </c>
      <c r="NP1074" s="2" t="s">
        <v>115</v>
      </c>
      <c r="NQ1074" s="2" t="s">
        <v>115</v>
      </c>
      <c r="NR1074" s="2" t="s">
        <v>115</v>
      </c>
      <c r="NS1074" s="2" t="s">
        <v>115</v>
      </c>
      <c r="NT1074" s="2" t="s">
        <v>115</v>
      </c>
      <c r="NU1074" s="2" t="s">
        <v>115</v>
      </c>
      <c r="NV1074" s="2" t="s">
        <v>115</v>
      </c>
      <c r="NW1074" s="2" t="s">
        <v>115</v>
      </c>
      <c r="NX1074" s="2" t="s">
        <v>115</v>
      </c>
      <c r="NY1074" s="2" t="s">
        <v>115</v>
      </c>
      <c r="NZ1074" s="2" t="s">
        <v>115</v>
      </c>
      <c r="OA1074" s="2" t="s">
        <v>115</v>
      </c>
      <c r="OB1074" s="2" t="s">
        <v>115</v>
      </c>
      <c r="OC1074" s="2" t="s">
        <v>115</v>
      </c>
      <c r="OD1074" s="2" t="s">
        <v>115</v>
      </c>
      <c r="OE1074" s="2" t="s">
        <v>115</v>
      </c>
      <c r="OF1074" s="2" t="s">
        <v>115</v>
      </c>
      <c r="OG1074" s="2" t="s">
        <v>115</v>
      </c>
      <c r="OH1074" s="2" t="s">
        <v>115</v>
      </c>
      <c r="OI1074" s="2" t="s">
        <v>115</v>
      </c>
      <c r="OJ1074" s="2" t="s">
        <v>115</v>
      </c>
      <c r="OK1074" s="2" t="s">
        <v>115</v>
      </c>
      <c r="OL1074" s="2" t="s">
        <v>115</v>
      </c>
      <c r="OM1074" s="2" t="s">
        <v>115</v>
      </c>
      <c r="ON1074" s="2" t="s">
        <v>115</v>
      </c>
      <c r="OO1074" s="2" t="s">
        <v>115</v>
      </c>
      <c r="OP1074" s="2" t="s">
        <v>115</v>
      </c>
      <c r="OQ1074" s="2" t="s">
        <v>115</v>
      </c>
      <c r="OR1074" s="2" t="s">
        <v>115</v>
      </c>
      <c r="OS1074" s="2" t="s">
        <v>115</v>
      </c>
      <c r="OT1074" s="2" t="s">
        <v>115</v>
      </c>
      <c r="OU1074" s="2" t="s">
        <v>115</v>
      </c>
      <c r="OV1074" s="2" t="s">
        <v>115</v>
      </c>
      <c r="OW1074" s="2" t="s">
        <v>115</v>
      </c>
      <c r="OX1074" s="2" t="s">
        <v>115</v>
      </c>
      <c r="OY1074" s="2" t="s">
        <v>115</v>
      </c>
      <c r="OZ1074" s="2" t="s">
        <v>115</v>
      </c>
      <c r="PA1074" s="2" t="s">
        <v>115</v>
      </c>
      <c r="PB1074" s="2" t="s">
        <v>115</v>
      </c>
      <c r="PC1074" s="2" t="s">
        <v>115</v>
      </c>
      <c r="PD1074" s="2" t="s">
        <v>115</v>
      </c>
      <c r="PE1074" s="2" t="s">
        <v>115</v>
      </c>
      <c r="PF1074" s="2" t="s">
        <v>115</v>
      </c>
      <c r="PG1074" s="2" t="s">
        <v>115</v>
      </c>
      <c r="PH1074" s="2" t="s">
        <v>115</v>
      </c>
      <c r="PI1074" s="2" t="s">
        <v>115</v>
      </c>
      <c r="PJ1074" s="2" t="s">
        <v>115</v>
      </c>
      <c r="PK1074" s="2" t="s">
        <v>115</v>
      </c>
      <c r="PL1074" s="2" t="s">
        <v>115</v>
      </c>
      <c r="PM1074" s="2" t="s">
        <v>115</v>
      </c>
      <c r="PN1074" s="2" t="s">
        <v>115</v>
      </c>
      <c r="PO1074" s="2" t="s">
        <v>115</v>
      </c>
      <c r="PP1074" s="2" t="s">
        <v>115</v>
      </c>
      <c r="PQ1074" s="2" t="s">
        <v>115</v>
      </c>
      <c r="PR1074" s="2" t="s">
        <v>115</v>
      </c>
      <c r="PS1074" s="2" t="s">
        <v>115</v>
      </c>
      <c r="PT1074" s="2" t="s">
        <v>115</v>
      </c>
      <c r="PU1074" s="2" t="s">
        <v>115</v>
      </c>
      <c r="PV1074" s="2" t="s">
        <v>115</v>
      </c>
      <c r="PW1074" s="2" t="s">
        <v>115</v>
      </c>
      <c r="PX1074" s="2" t="s">
        <v>115</v>
      </c>
      <c r="PY1074" s="2" t="s">
        <v>115</v>
      </c>
      <c r="PZ1074" s="2" t="s">
        <v>115</v>
      </c>
      <c r="QA1074" s="2" t="s">
        <v>115</v>
      </c>
      <c r="QB1074" s="2" t="s">
        <v>115</v>
      </c>
      <c r="QC1074" s="2" t="s">
        <v>115</v>
      </c>
      <c r="QD1074" s="2" t="s">
        <v>115</v>
      </c>
      <c r="QE1074" s="2" t="s">
        <v>115</v>
      </c>
      <c r="QF1074" s="2" t="s">
        <v>115</v>
      </c>
      <c r="QG1074" s="2" t="s">
        <v>115</v>
      </c>
      <c r="QH1074" s="2" t="s">
        <v>115</v>
      </c>
      <c r="QI1074" s="2" t="s">
        <v>115</v>
      </c>
      <c r="QJ1074" s="2" t="s">
        <v>115</v>
      </c>
      <c r="QK1074" s="2" t="s">
        <v>115</v>
      </c>
    </row>
    <row r="1075" spans="14:453" x14ac:dyDescent="0.2">
      <c r="N1075" s="2">
        <v>13</v>
      </c>
      <c r="O1075" s="2">
        <v>1</v>
      </c>
      <c r="P1075" s="2">
        <v>6</v>
      </c>
      <c r="Q1075" s="2">
        <v>19</v>
      </c>
      <c r="R1075" s="2">
        <v>1</v>
      </c>
      <c r="S1075" s="2">
        <v>1</v>
      </c>
      <c r="T1075" s="2">
        <v>23</v>
      </c>
      <c r="U1075" s="2">
        <v>14</v>
      </c>
      <c r="V1075" s="2">
        <v>101</v>
      </c>
      <c r="W1075" s="2">
        <v>19</v>
      </c>
      <c r="X1075" s="2">
        <v>1</v>
      </c>
      <c r="Y1075" s="2">
        <v>1</v>
      </c>
      <c r="Z1075" s="2">
        <v>9</v>
      </c>
      <c r="AA1075" s="2">
        <v>10</v>
      </c>
      <c r="AB1075" s="2">
        <v>1</v>
      </c>
      <c r="AC1075" s="2">
        <v>29</v>
      </c>
      <c r="AD1075" s="2">
        <v>13</v>
      </c>
      <c r="AE1075" s="2">
        <v>2</v>
      </c>
      <c r="AF1075" s="2">
        <v>1</v>
      </c>
      <c r="AG1075" s="2">
        <v>20</v>
      </c>
      <c r="AH1075" s="2">
        <v>13</v>
      </c>
      <c r="AI1075" s="2">
        <v>28</v>
      </c>
      <c r="AJ1075" s="2">
        <v>2</v>
      </c>
      <c r="AK1075" s="2">
        <v>46</v>
      </c>
      <c r="AL1075" s="2">
        <v>189</v>
      </c>
      <c r="AM1075" s="2">
        <v>6</v>
      </c>
      <c r="AN1075" s="2">
        <v>1</v>
      </c>
      <c r="AO1075" s="2">
        <v>37</v>
      </c>
      <c r="AP1075" s="2">
        <v>5</v>
      </c>
      <c r="AQ1075" s="2">
        <v>3</v>
      </c>
      <c r="AR1075" s="2">
        <v>8</v>
      </c>
      <c r="AS1075" s="2">
        <v>37</v>
      </c>
      <c r="AT1075" s="2">
        <v>3</v>
      </c>
      <c r="AU1075" s="2">
        <v>1</v>
      </c>
      <c r="AV1075" s="2">
        <v>1</v>
      </c>
      <c r="AW1075" s="2">
        <v>32</v>
      </c>
      <c r="AX1075" s="2">
        <v>14</v>
      </c>
      <c r="AY1075" s="2">
        <v>1</v>
      </c>
      <c r="AZ1075" s="2">
        <v>25</v>
      </c>
      <c r="BA1075" s="2">
        <v>75</v>
      </c>
      <c r="BB1075" s="2">
        <v>8</v>
      </c>
      <c r="BC1075" s="2">
        <v>6</v>
      </c>
      <c r="BD1075" s="2">
        <v>305</v>
      </c>
      <c r="BE1075" s="2">
        <v>1</v>
      </c>
      <c r="BF1075" s="2">
        <v>12</v>
      </c>
      <c r="BG1075" s="2">
        <v>53</v>
      </c>
      <c r="BH1075" s="2">
        <v>1</v>
      </c>
      <c r="BI1075" s="2">
        <v>1</v>
      </c>
      <c r="BJ1075" s="2">
        <v>26</v>
      </c>
      <c r="BK1075" s="2">
        <v>3</v>
      </c>
      <c r="BL1075" s="2">
        <v>7</v>
      </c>
      <c r="BM1075" s="2">
        <v>32</v>
      </c>
      <c r="BN1075" s="2">
        <v>57</v>
      </c>
      <c r="BO1075" s="2">
        <v>2</v>
      </c>
      <c r="BP1075" s="2">
        <v>3</v>
      </c>
      <c r="BQ1075" s="2">
        <v>72</v>
      </c>
      <c r="BR1075" s="2">
        <v>1</v>
      </c>
      <c r="BS1075" s="2">
        <v>1</v>
      </c>
      <c r="BT1075" s="2">
        <v>3</v>
      </c>
      <c r="BU1075" s="2">
        <v>317</v>
      </c>
      <c r="BV1075" s="2">
        <v>18</v>
      </c>
      <c r="BW1075" s="2">
        <v>1</v>
      </c>
      <c r="BX1075" s="2">
        <v>1</v>
      </c>
      <c r="BY1075" s="2">
        <v>71</v>
      </c>
      <c r="BZ1075" s="2">
        <v>2</v>
      </c>
      <c r="CA1075" s="2">
        <v>9</v>
      </c>
      <c r="CB1075" s="2">
        <v>56</v>
      </c>
      <c r="CC1075" s="2">
        <v>1</v>
      </c>
      <c r="CD1075" s="2">
        <v>1</v>
      </c>
      <c r="CE1075" s="2">
        <v>12</v>
      </c>
      <c r="CF1075" s="2">
        <v>73</v>
      </c>
      <c r="CG1075" s="2">
        <v>1</v>
      </c>
      <c r="CH1075" s="2">
        <v>1</v>
      </c>
      <c r="CI1075" s="2">
        <v>35</v>
      </c>
      <c r="CJ1075" s="2">
        <v>2</v>
      </c>
      <c r="CK1075" s="2">
        <v>2</v>
      </c>
      <c r="CL1075" s="2">
        <v>13</v>
      </c>
      <c r="CM1075" s="2">
        <v>2</v>
      </c>
      <c r="CN1075" s="2">
        <v>739</v>
      </c>
      <c r="CO1075" s="2">
        <v>4</v>
      </c>
      <c r="CP1075" s="2">
        <v>1</v>
      </c>
      <c r="CQ1075" s="2">
        <v>11</v>
      </c>
      <c r="CR1075" s="2">
        <v>1</v>
      </c>
      <c r="CS1075" s="2">
        <v>1</v>
      </c>
      <c r="CT1075" s="2">
        <v>222</v>
      </c>
      <c r="CU1075" s="2">
        <v>1</v>
      </c>
      <c r="CV1075" s="2">
        <v>1</v>
      </c>
      <c r="CW1075" s="2">
        <v>1</v>
      </c>
      <c r="CX1075" s="2">
        <v>1</v>
      </c>
      <c r="CY1075" s="2">
        <v>45</v>
      </c>
      <c r="CZ1075" s="2">
        <v>10</v>
      </c>
      <c r="DA1075" s="2">
        <v>6</v>
      </c>
      <c r="DB1075" s="2">
        <v>63</v>
      </c>
      <c r="DC1075" s="2">
        <v>1</v>
      </c>
      <c r="DD1075" s="2">
        <v>593</v>
      </c>
      <c r="DE1075" s="2">
        <v>8</v>
      </c>
      <c r="DF1075" s="2">
        <v>123</v>
      </c>
      <c r="DG1075" s="2">
        <v>4</v>
      </c>
      <c r="DH1075" s="2">
        <v>3</v>
      </c>
      <c r="DI1075" s="2">
        <v>64</v>
      </c>
      <c r="DJ1075" s="2">
        <v>2</v>
      </c>
      <c r="DK1075" s="2">
        <v>2</v>
      </c>
      <c r="DL1075" s="2">
        <v>1</v>
      </c>
      <c r="DM1075" s="2">
        <v>81</v>
      </c>
      <c r="DN1075" s="2">
        <v>6</v>
      </c>
      <c r="DO1075" s="2">
        <v>475</v>
      </c>
      <c r="DP1075" s="2">
        <v>1</v>
      </c>
      <c r="DQ1075" s="2">
        <v>13</v>
      </c>
      <c r="DR1075" s="2">
        <v>781</v>
      </c>
      <c r="DS1075" s="2">
        <v>7</v>
      </c>
      <c r="DT1075" s="2">
        <v>1</v>
      </c>
      <c r="DU1075" s="2">
        <v>11</v>
      </c>
      <c r="DV1075" s="2">
        <v>1</v>
      </c>
      <c r="DW1075" s="2">
        <v>44</v>
      </c>
      <c r="DX1075" s="2">
        <v>5</v>
      </c>
      <c r="DY1075" s="2">
        <v>2</v>
      </c>
      <c r="DZ1075" s="2">
        <v>6</v>
      </c>
      <c r="EA1075" s="2">
        <v>1</v>
      </c>
      <c r="EB1075" s="2">
        <v>44</v>
      </c>
      <c r="EC1075" s="2">
        <v>156</v>
      </c>
      <c r="ED1075" s="2">
        <v>12</v>
      </c>
      <c r="EE1075" s="2">
        <v>1</v>
      </c>
      <c r="EF1075" s="2">
        <v>928</v>
      </c>
      <c r="EG1075" s="2">
        <v>1</v>
      </c>
      <c r="EH1075" s="2">
        <v>1</v>
      </c>
      <c r="EI1075" s="2">
        <v>1</v>
      </c>
      <c r="EJ1075" s="2">
        <v>89</v>
      </c>
      <c r="EK1075" s="2">
        <v>9</v>
      </c>
      <c r="EL1075" s="2">
        <v>77</v>
      </c>
      <c r="EM1075" s="2">
        <v>1</v>
      </c>
      <c r="EN1075" s="2">
        <v>1</v>
      </c>
      <c r="EO1075" s="2">
        <v>85</v>
      </c>
      <c r="EP1075" s="2">
        <v>1</v>
      </c>
      <c r="EQ1075" s="2">
        <v>1</v>
      </c>
      <c r="ER1075" s="2">
        <v>38</v>
      </c>
      <c r="ES1075" s="2">
        <v>11</v>
      </c>
      <c r="ET1075" s="2">
        <v>4</v>
      </c>
      <c r="EU1075" s="2">
        <v>1629</v>
      </c>
      <c r="EV1075" s="2">
        <v>10</v>
      </c>
      <c r="EW1075" s="2">
        <v>1</v>
      </c>
      <c r="EX1075" s="2">
        <v>112</v>
      </c>
      <c r="EY1075" s="2">
        <v>58</v>
      </c>
      <c r="EZ1075" s="2">
        <v>11</v>
      </c>
      <c r="FA1075" s="2">
        <v>71</v>
      </c>
      <c r="FB1075" s="2">
        <v>1</v>
      </c>
      <c r="FC1075" s="2">
        <v>1</v>
      </c>
      <c r="FD1075" s="2">
        <v>855</v>
      </c>
      <c r="FE1075" s="2">
        <v>1</v>
      </c>
      <c r="FF1075" s="2">
        <v>2</v>
      </c>
      <c r="FG1075" s="2">
        <v>1</v>
      </c>
      <c r="FH1075" s="2">
        <v>116</v>
      </c>
      <c r="FI1075" s="2">
        <v>101</v>
      </c>
      <c r="FJ1075" s="2">
        <v>2</v>
      </c>
      <c r="FK1075" s="2">
        <v>1</v>
      </c>
      <c r="FL1075" s="2">
        <v>62</v>
      </c>
      <c r="FM1075" s="2">
        <v>1</v>
      </c>
      <c r="FN1075" s="2">
        <v>1</v>
      </c>
      <c r="FO1075" s="2">
        <v>775</v>
      </c>
      <c r="FP1075" s="2">
        <v>2</v>
      </c>
      <c r="FQ1075" s="2">
        <v>5</v>
      </c>
      <c r="FR1075" s="2">
        <v>892</v>
      </c>
      <c r="FS1075" s="2">
        <v>2</v>
      </c>
      <c r="FT1075" s="2">
        <v>1</v>
      </c>
      <c r="FU1075" s="2">
        <v>1</v>
      </c>
      <c r="FV1075" s="2">
        <v>42</v>
      </c>
      <c r="FW1075" s="2">
        <v>27</v>
      </c>
      <c r="FX1075" s="2">
        <v>1</v>
      </c>
      <c r="FY1075" s="2">
        <v>89</v>
      </c>
      <c r="FZ1075" s="2">
        <v>924</v>
      </c>
      <c r="GA1075" s="2">
        <v>2</v>
      </c>
      <c r="GB1075" s="2">
        <v>1</v>
      </c>
      <c r="GC1075" s="2">
        <v>64</v>
      </c>
      <c r="GD1075" s="2">
        <v>4</v>
      </c>
      <c r="GE1075" s="2">
        <v>40</v>
      </c>
      <c r="GF1075" s="2">
        <v>53</v>
      </c>
      <c r="GG1075" s="2">
        <v>1</v>
      </c>
      <c r="GH1075" s="2">
        <v>2</v>
      </c>
      <c r="GI1075" s="2">
        <v>55</v>
      </c>
      <c r="GJ1075" s="2">
        <v>1</v>
      </c>
      <c r="GK1075" s="2">
        <v>1512</v>
      </c>
      <c r="GL1075" s="2">
        <v>7</v>
      </c>
      <c r="GM1075" s="2">
        <v>3</v>
      </c>
      <c r="GN1075" s="2">
        <v>72</v>
      </c>
      <c r="GO1075" s="2">
        <v>1</v>
      </c>
      <c r="GP1075" s="2">
        <v>43</v>
      </c>
      <c r="GQ1075" s="2">
        <v>44</v>
      </c>
      <c r="GR1075" s="2">
        <v>688</v>
      </c>
      <c r="GS1075" s="2">
        <v>5</v>
      </c>
      <c r="GT1075" s="2">
        <v>2</v>
      </c>
      <c r="GU1075" s="2">
        <v>65</v>
      </c>
      <c r="GV1075" s="2">
        <v>48</v>
      </c>
      <c r="GW1075" s="2">
        <v>1</v>
      </c>
      <c r="GX1075" s="2">
        <v>47</v>
      </c>
      <c r="GY1075" s="2">
        <v>625</v>
      </c>
      <c r="GZ1075" s="2">
        <v>5</v>
      </c>
      <c r="HA1075" s="2">
        <v>709</v>
      </c>
      <c r="HB1075" s="2">
        <v>2</v>
      </c>
      <c r="HC1075" s="2">
        <v>1</v>
      </c>
      <c r="HD1075" s="2">
        <v>27</v>
      </c>
      <c r="HE1075" s="2">
        <v>25</v>
      </c>
      <c r="HF1075" s="2">
        <v>67</v>
      </c>
      <c r="HG1075" s="2">
        <v>552</v>
      </c>
      <c r="HH1075" s="2">
        <v>2</v>
      </c>
      <c r="HI1075" s="2">
        <v>56</v>
      </c>
      <c r="HJ1075" s="2">
        <v>12</v>
      </c>
      <c r="HK1075" s="2">
        <v>1</v>
      </c>
      <c r="HL1075" s="2">
        <v>28</v>
      </c>
      <c r="HM1075" s="2">
        <v>39</v>
      </c>
      <c r="HN1075" s="2">
        <v>1068</v>
      </c>
      <c r="HO1075" s="2">
        <v>11</v>
      </c>
      <c r="HP1075" s="2">
        <v>29</v>
      </c>
      <c r="HQ1075" s="2">
        <v>8</v>
      </c>
      <c r="HR1075" s="2">
        <v>25</v>
      </c>
      <c r="HS1075" s="2">
        <v>1</v>
      </c>
      <c r="HT1075" s="2">
        <v>407</v>
      </c>
      <c r="HU1075" s="2">
        <v>59</v>
      </c>
      <c r="HV1075" s="2">
        <v>1</v>
      </c>
      <c r="HW1075" s="2">
        <v>20</v>
      </c>
      <c r="HX1075" s="2">
        <v>18</v>
      </c>
      <c r="HY1075" s="2">
        <v>2</v>
      </c>
      <c r="HZ1075" s="2">
        <v>1</v>
      </c>
      <c r="IA1075" s="2">
        <v>457</v>
      </c>
      <c r="IB1075" s="2">
        <v>1</v>
      </c>
      <c r="IC1075" s="2">
        <v>4</v>
      </c>
      <c r="ID1075" s="2">
        <v>414</v>
      </c>
      <c r="IE1075" s="2">
        <v>12</v>
      </c>
      <c r="IF1075" s="2">
        <v>14</v>
      </c>
      <c r="IG1075" s="2">
        <v>18</v>
      </c>
      <c r="IH1075" s="2">
        <v>27</v>
      </c>
      <c r="II1075" s="2">
        <v>309</v>
      </c>
      <c r="IJ1075" s="2">
        <v>19</v>
      </c>
      <c r="IK1075" s="2">
        <v>15</v>
      </c>
      <c r="IL1075" s="2">
        <v>1</v>
      </c>
      <c r="IM1075" s="2">
        <v>11</v>
      </c>
      <c r="IN1075" s="2">
        <v>28</v>
      </c>
      <c r="IO1075" s="2">
        <v>1</v>
      </c>
      <c r="IP1075" s="2">
        <v>4</v>
      </c>
      <c r="IQ1075" s="2">
        <v>740</v>
      </c>
      <c r="IR1075" s="2">
        <v>3</v>
      </c>
      <c r="IS1075" s="2">
        <v>30</v>
      </c>
      <c r="IT1075" s="2">
        <v>4</v>
      </c>
      <c r="IU1075" s="2">
        <v>10</v>
      </c>
      <c r="IV1075" s="2">
        <v>165</v>
      </c>
      <c r="IW1075" s="2">
        <v>27</v>
      </c>
      <c r="IX1075" s="2">
        <v>1</v>
      </c>
      <c r="IY1075" s="2">
        <v>28</v>
      </c>
      <c r="IZ1075" s="2">
        <v>6</v>
      </c>
      <c r="JA1075" s="2">
        <v>1</v>
      </c>
      <c r="JB1075" s="2">
        <v>349</v>
      </c>
      <c r="JC1075" s="2">
        <v>1</v>
      </c>
      <c r="JD1075" s="2">
        <v>352</v>
      </c>
      <c r="JE1075" s="2">
        <v>20</v>
      </c>
      <c r="JF1075" s="2">
        <v>2</v>
      </c>
      <c r="JG1075" s="2">
        <v>7</v>
      </c>
      <c r="JH1075" s="2">
        <v>216</v>
      </c>
      <c r="JI1075" s="2">
        <v>11</v>
      </c>
      <c r="JJ1075" s="2">
        <v>5</v>
      </c>
      <c r="JK1075" s="2">
        <v>21</v>
      </c>
      <c r="JL1075" s="2">
        <v>11</v>
      </c>
      <c r="JM1075" s="2">
        <v>2</v>
      </c>
      <c r="JN1075" s="2">
        <v>520</v>
      </c>
      <c r="JO1075" s="2">
        <v>11</v>
      </c>
      <c r="JP1075" s="2">
        <v>7</v>
      </c>
      <c r="JQ1075" s="2">
        <v>7</v>
      </c>
      <c r="JR1075" s="2">
        <v>13</v>
      </c>
      <c r="JS1075" s="2">
        <v>184</v>
      </c>
      <c r="JT1075" s="2">
        <v>1</v>
      </c>
      <c r="JU1075" s="2">
        <v>13</v>
      </c>
      <c r="JV1075" s="2">
        <v>3</v>
      </c>
      <c r="JW1075" s="2">
        <v>34</v>
      </c>
      <c r="JX1075" s="2">
        <v>221</v>
      </c>
      <c r="JY1075" s="2">
        <v>1</v>
      </c>
      <c r="JZ1075" s="2">
        <v>314</v>
      </c>
      <c r="KA1075" s="2">
        <v>3</v>
      </c>
      <c r="KB1075" s="2">
        <v>12</v>
      </c>
      <c r="KC1075" s="2">
        <v>7</v>
      </c>
      <c r="KD1075" s="2">
        <v>101</v>
      </c>
      <c r="KE1075" s="2">
        <v>7</v>
      </c>
      <c r="KF1075" s="2">
        <v>2</v>
      </c>
      <c r="KG1075" s="2">
        <v>4</v>
      </c>
      <c r="KH1075" s="2">
        <v>20</v>
      </c>
      <c r="KI1075" s="2">
        <v>325</v>
      </c>
      <c r="KJ1075" s="2">
        <v>5</v>
      </c>
      <c r="KK1075" s="2">
        <v>2</v>
      </c>
      <c r="KL1075" s="2">
        <v>1</v>
      </c>
      <c r="KM1075" s="2">
        <v>7</v>
      </c>
      <c r="KN1075" s="2">
        <v>105</v>
      </c>
      <c r="KO1075" s="2">
        <v>9</v>
      </c>
      <c r="KP1075" s="2">
        <v>4</v>
      </c>
      <c r="KQ1075" s="2">
        <v>10</v>
      </c>
      <c r="KR1075" s="2">
        <v>208</v>
      </c>
      <c r="KS1075" s="2">
        <v>2</v>
      </c>
      <c r="KT1075" s="2">
        <v>207</v>
      </c>
      <c r="KU1075" s="2">
        <v>7</v>
      </c>
      <c r="KV1075" s="2">
        <v>3</v>
      </c>
      <c r="KW1075" s="2">
        <v>1</v>
      </c>
      <c r="KX1075" s="2">
        <v>1</v>
      </c>
      <c r="KY1075" s="2">
        <v>3</v>
      </c>
      <c r="KZ1075" s="2">
        <v>93</v>
      </c>
      <c r="LA1075" s="2">
        <v>1</v>
      </c>
      <c r="LB1075" s="2">
        <v>1</v>
      </c>
      <c r="LC1075" s="2">
        <v>6</v>
      </c>
      <c r="LD1075" s="2">
        <v>6</v>
      </c>
      <c r="LE1075" s="2">
        <v>1</v>
      </c>
      <c r="LF1075" s="2">
        <v>21</v>
      </c>
      <c r="LG1075" s="2">
        <v>1</v>
      </c>
      <c r="LH1075" s="2">
        <v>264</v>
      </c>
      <c r="LI1075" s="2">
        <v>1</v>
      </c>
      <c r="LJ1075" s="2">
        <v>15</v>
      </c>
      <c r="LK1075" s="2">
        <v>1</v>
      </c>
      <c r="LL1075" s="2">
        <v>1</v>
      </c>
      <c r="LM1075" s="2">
        <v>7</v>
      </c>
      <c r="LN1075" s="2">
        <v>84</v>
      </c>
      <c r="LO1075" s="2">
        <v>13</v>
      </c>
      <c r="LP1075" s="2">
        <v>2</v>
      </c>
      <c r="LQ1075" s="2">
        <v>11</v>
      </c>
      <c r="LR1075" s="2">
        <v>2</v>
      </c>
      <c r="LS1075" s="2">
        <v>4</v>
      </c>
      <c r="LT1075" s="2">
        <v>1</v>
      </c>
      <c r="LU1075" s="2">
        <v>20</v>
      </c>
      <c r="LV1075" s="2">
        <v>333</v>
      </c>
      <c r="LW1075" s="2">
        <v>1</v>
      </c>
      <c r="LX1075" s="2">
        <v>1</v>
      </c>
      <c r="LY1075" s="2">
        <v>6</v>
      </c>
      <c r="LZ1075" s="2">
        <v>3</v>
      </c>
      <c r="MA1075" s="2">
        <v>2</v>
      </c>
      <c r="MB1075" s="2">
        <v>4</v>
      </c>
      <c r="MC1075" s="2">
        <v>130</v>
      </c>
      <c r="MD1075" s="2">
        <v>16</v>
      </c>
      <c r="ME1075" s="2">
        <v>1</v>
      </c>
      <c r="MF1075" s="2">
        <v>14</v>
      </c>
      <c r="MG1075" s="2">
        <v>1</v>
      </c>
      <c r="MH1075" s="2">
        <v>1</v>
      </c>
      <c r="MI1075" s="2">
        <v>27</v>
      </c>
      <c r="MJ1075" s="2">
        <v>132</v>
      </c>
      <c r="MK1075" s="2">
        <v>1</v>
      </c>
      <c r="ML1075" s="2">
        <v>2</v>
      </c>
      <c r="MM1075" s="2">
        <v>2</v>
      </c>
      <c r="MN1075" s="2">
        <v>1</v>
      </c>
      <c r="MO1075" s="2">
        <v>1</v>
      </c>
      <c r="MP1075" s="2">
        <v>1</v>
      </c>
      <c r="MQ1075" s="2">
        <v>3</v>
      </c>
      <c r="MR1075" s="2">
        <v>82</v>
      </c>
      <c r="MS1075" s="2">
        <v>6</v>
      </c>
      <c r="MT1075" s="2">
        <v>1</v>
      </c>
      <c r="MU1075" s="2">
        <v>7</v>
      </c>
      <c r="MV1075" s="2">
        <v>1</v>
      </c>
      <c r="MW1075" s="2">
        <v>1</v>
      </c>
      <c r="MX1075" s="2">
        <v>1</v>
      </c>
      <c r="MY1075" s="2">
        <v>13</v>
      </c>
      <c r="MZ1075" s="2">
        <v>102</v>
      </c>
      <c r="NA1075" s="2">
        <v>2</v>
      </c>
      <c r="NB1075" s="2">
        <v>2</v>
      </c>
      <c r="NC1075" s="2">
        <v>2</v>
      </c>
      <c r="ND1075" s="2">
        <v>7</v>
      </c>
      <c r="NE1075" s="2">
        <v>1</v>
      </c>
      <c r="NF1075" s="2">
        <v>1</v>
      </c>
      <c r="NG1075" s="2">
        <v>1</v>
      </c>
      <c r="NH1075" s="2">
        <v>35</v>
      </c>
      <c r="NI1075" s="2">
        <v>1</v>
      </c>
      <c r="NJ1075" s="2">
        <v>6</v>
      </c>
      <c r="NK1075" s="2">
        <v>1</v>
      </c>
      <c r="NL1075" s="2">
        <v>2</v>
      </c>
      <c r="NM1075" s="2">
        <v>10</v>
      </c>
      <c r="NN1075" s="2">
        <v>1</v>
      </c>
      <c r="NO1075" s="2">
        <v>143</v>
      </c>
      <c r="NP1075" s="2">
        <v>1</v>
      </c>
      <c r="NQ1075" s="2">
        <v>8</v>
      </c>
      <c r="NR1075" s="2">
        <v>1</v>
      </c>
      <c r="NS1075" s="2">
        <v>3</v>
      </c>
      <c r="NT1075" s="2">
        <v>1</v>
      </c>
      <c r="NU1075" s="2">
        <v>24</v>
      </c>
      <c r="NV1075" s="2">
        <v>3</v>
      </c>
      <c r="NW1075" s="2">
        <v>1</v>
      </c>
      <c r="NX1075" s="2">
        <v>8</v>
      </c>
      <c r="NY1075" s="2">
        <v>1</v>
      </c>
      <c r="NZ1075" s="2">
        <v>17</v>
      </c>
      <c r="OA1075" s="2">
        <v>1</v>
      </c>
      <c r="OB1075" s="2">
        <v>1</v>
      </c>
      <c r="OC1075" s="2">
        <v>76</v>
      </c>
      <c r="OD1075" s="2">
        <v>5</v>
      </c>
      <c r="OE1075" s="2">
        <v>2</v>
      </c>
      <c r="OF1075" s="2">
        <v>1</v>
      </c>
      <c r="OG1075" s="2">
        <v>21</v>
      </c>
      <c r="OH1075" s="2">
        <v>2</v>
      </c>
      <c r="OI1075" s="2">
        <v>2</v>
      </c>
      <c r="OJ1075" s="2">
        <v>7</v>
      </c>
      <c r="OK1075" s="2">
        <v>1</v>
      </c>
      <c r="OL1075" s="2">
        <v>10</v>
      </c>
      <c r="OM1075" s="2">
        <v>1</v>
      </c>
      <c r="ON1075" s="2">
        <v>35</v>
      </c>
      <c r="OO1075" s="2">
        <v>1</v>
      </c>
      <c r="OP1075" s="2">
        <v>2</v>
      </c>
      <c r="OQ1075" s="2">
        <v>33</v>
      </c>
      <c r="OR1075" s="2">
        <v>5</v>
      </c>
      <c r="OS1075" s="2">
        <v>9</v>
      </c>
      <c r="OT1075" s="2">
        <v>48</v>
      </c>
      <c r="OU1075" s="2">
        <v>1</v>
      </c>
      <c r="OV1075" s="2">
        <v>1</v>
      </c>
      <c r="OW1075" s="2">
        <v>1</v>
      </c>
      <c r="OX1075" s="2">
        <v>12</v>
      </c>
      <c r="OY1075" s="2">
        <v>3</v>
      </c>
      <c r="OZ1075" s="2">
        <v>6</v>
      </c>
      <c r="PA1075" s="2">
        <v>2</v>
      </c>
      <c r="PB1075" s="2">
        <v>15</v>
      </c>
      <c r="PC1075" s="2">
        <v>2</v>
      </c>
      <c r="PD1075" s="2">
        <v>17</v>
      </c>
      <c r="PE1075" s="2">
        <v>1</v>
      </c>
      <c r="PF1075" s="2">
        <v>15</v>
      </c>
      <c r="PG1075" s="2">
        <v>48</v>
      </c>
      <c r="PH1075" s="2">
        <v>1</v>
      </c>
      <c r="PI1075" s="2">
        <v>1</v>
      </c>
      <c r="PJ1075" s="2">
        <v>10</v>
      </c>
      <c r="PK1075" s="2">
        <v>1</v>
      </c>
      <c r="PL1075" s="2">
        <v>1</v>
      </c>
      <c r="PM1075" s="2">
        <v>1</v>
      </c>
      <c r="PN1075" s="2">
        <v>16</v>
      </c>
      <c r="PO1075" s="2">
        <v>17</v>
      </c>
      <c r="PP1075" s="2">
        <v>1</v>
      </c>
      <c r="PQ1075" s="2">
        <v>10</v>
      </c>
      <c r="PR1075" s="2">
        <v>1</v>
      </c>
      <c r="PS1075" s="2">
        <v>2</v>
      </c>
      <c r="PT1075" s="2">
        <v>2</v>
      </c>
      <c r="PU1075" s="2">
        <v>1</v>
      </c>
      <c r="PV1075" s="2">
        <v>3</v>
      </c>
      <c r="PW1075" s="2">
        <v>2</v>
      </c>
      <c r="PX1075" s="2">
        <v>20</v>
      </c>
      <c r="PY1075" s="2">
        <v>2</v>
      </c>
      <c r="PZ1075" s="2">
        <v>4</v>
      </c>
      <c r="QA1075" s="2">
        <v>1</v>
      </c>
      <c r="QB1075" s="2">
        <v>6</v>
      </c>
      <c r="QC1075" s="2">
        <v>1</v>
      </c>
      <c r="QD1075" s="2">
        <v>2</v>
      </c>
      <c r="QE1075" s="2">
        <v>2</v>
      </c>
      <c r="QF1075" s="2">
        <v>2</v>
      </c>
      <c r="QG1075" s="2">
        <v>2</v>
      </c>
      <c r="QH1075" s="2">
        <v>1</v>
      </c>
      <c r="QI1075" s="2">
        <v>1</v>
      </c>
      <c r="QJ1075" s="2">
        <v>1</v>
      </c>
      <c r="QK1075" s="2">
        <v>1</v>
      </c>
    </row>
    <row r="1076" spans="14:453" x14ac:dyDescent="0.2">
      <c r="N1076" s="2">
        <v>1</v>
      </c>
      <c r="O1076" s="2" t="s">
        <v>116</v>
      </c>
      <c r="P1076" s="2" t="s">
        <v>116</v>
      </c>
      <c r="Q1076" s="2" t="s">
        <v>116</v>
      </c>
      <c r="R1076" s="2" t="s">
        <v>116</v>
      </c>
      <c r="S1076" s="2" t="s">
        <v>116</v>
      </c>
      <c r="T1076" s="2" t="s">
        <v>116</v>
      </c>
      <c r="U1076" s="2" t="s">
        <v>116</v>
      </c>
      <c r="V1076" s="2" t="s">
        <v>116</v>
      </c>
      <c r="W1076" s="2" t="s">
        <v>116</v>
      </c>
      <c r="X1076" s="2" t="s">
        <v>116</v>
      </c>
      <c r="Y1076" s="2" t="s">
        <v>116</v>
      </c>
      <c r="Z1076" s="2" t="s">
        <v>116</v>
      </c>
      <c r="AA1076" s="2" t="s">
        <v>116</v>
      </c>
      <c r="AB1076" s="2" t="s">
        <v>116</v>
      </c>
      <c r="AC1076" s="2" t="s">
        <v>116</v>
      </c>
      <c r="AD1076" s="2" t="s">
        <v>116</v>
      </c>
      <c r="AE1076" s="2" t="s">
        <v>116</v>
      </c>
      <c r="AF1076" s="2" t="s">
        <v>116</v>
      </c>
      <c r="AG1076" s="2" t="s">
        <v>116</v>
      </c>
      <c r="AH1076" s="2" t="s">
        <v>116</v>
      </c>
      <c r="AI1076" s="2" t="s">
        <v>116</v>
      </c>
      <c r="AJ1076" s="2" t="s">
        <v>116</v>
      </c>
      <c r="AK1076" s="2" t="s">
        <v>116</v>
      </c>
      <c r="AL1076" s="2" t="s">
        <v>116</v>
      </c>
      <c r="AM1076" s="2">
        <v>1</v>
      </c>
      <c r="AN1076" s="2" t="s">
        <v>116</v>
      </c>
      <c r="AO1076" s="2">
        <v>1</v>
      </c>
      <c r="AP1076" s="2" t="s">
        <v>116</v>
      </c>
      <c r="AQ1076" s="2" t="s">
        <v>116</v>
      </c>
      <c r="AR1076" s="2" t="s">
        <v>116</v>
      </c>
      <c r="AS1076" s="2" t="s">
        <v>116</v>
      </c>
      <c r="AT1076" s="2" t="s">
        <v>116</v>
      </c>
      <c r="AU1076" s="2" t="s">
        <v>116</v>
      </c>
      <c r="AV1076" s="2" t="s">
        <v>116</v>
      </c>
      <c r="AW1076" s="2">
        <v>1</v>
      </c>
      <c r="AX1076" s="2" t="s">
        <v>116</v>
      </c>
      <c r="AY1076" s="2" t="s">
        <v>116</v>
      </c>
      <c r="AZ1076" s="2" t="s">
        <v>116</v>
      </c>
      <c r="BA1076" s="2" t="s">
        <v>116</v>
      </c>
      <c r="BB1076" s="2" t="s">
        <v>116</v>
      </c>
      <c r="BC1076" s="2" t="s">
        <v>116</v>
      </c>
      <c r="BD1076" s="2">
        <v>7</v>
      </c>
      <c r="BE1076" s="2" t="s">
        <v>116</v>
      </c>
      <c r="BF1076" s="2" t="s">
        <v>116</v>
      </c>
      <c r="BG1076" s="2" t="s">
        <v>116</v>
      </c>
      <c r="BH1076" s="2" t="s">
        <v>116</v>
      </c>
      <c r="BI1076" s="2" t="s">
        <v>116</v>
      </c>
      <c r="BJ1076" s="2" t="s">
        <v>116</v>
      </c>
      <c r="BK1076" s="2" t="s">
        <v>116</v>
      </c>
      <c r="BL1076" s="2" t="s">
        <v>116</v>
      </c>
      <c r="BM1076" s="2" t="s">
        <v>116</v>
      </c>
      <c r="BN1076" s="2" t="s">
        <v>116</v>
      </c>
      <c r="BO1076" s="2" t="s">
        <v>116</v>
      </c>
      <c r="BP1076" s="2" t="s">
        <v>116</v>
      </c>
      <c r="BQ1076" s="2">
        <v>4</v>
      </c>
      <c r="BR1076" s="2" t="s">
        <v>116</v>
      </c>
      <c r="BS1076" s="2" t="s">
        <v>116</v>
      </c>
      <c r="BT1076" s="2" t="s">
        <v>116</v>
      </c>
      <c r="BU1076" s="2" t="s">
        <v>116</v>
      </c>
      <c r="BV1076" s="2" t="s">
        <v>116</v>
      </c>
      <c r="BW1076" s="2" t="s">
        <v>116</v>
      </c>
      <c r="BX1076" s="2" t="s">
        <v>116</v>
      </c>
      <c r="BY1076" s="2" t="s">
        <v>116</v>
      </c>
      <c r="BZ1076" s="2" t="s">
        <v>116</v>
      </c>
      <c r="CA1076" s="2" t="s">
        <v>116</v>
      </c>
      <c r="CB1076" s="2">
        <v>5</v>
      </c>
      <c r="CC1076" s="2" t="s">
        <v>116</v>
      </c>
      <c r="CD1076" s="2" t="s">
        <v>116</v>
      </c>
      <c r="CE1076" s="2" t="s">
        <v>116</v>
      </c>
      <c r="CF1076" s="2" t="s">
        <v>116</v>
      </c>
      <c r="CG1076" s="2" t="s">
        <v>116</v>
      </c>
      <c r="CH1076" s="2" t="s">
        <v>116</v>
      </c>
      <c r="CI1076" s="2" t="s">
        <v>116</v>
      </c>
      <c r="CJ1076" s="2" t="s">
        <v>116</v>
      </c>
      <c r="CK1076" s="2" t="s">
        <v>116</v>
      </c>
      <c r="CL1076" s="2" t="s">
        <v>116</v>
      </c>
      <c r="CM1076" s="2" t="s">
        <v>116</v>
      </c>
      <c r="CN1076" s="2">
        <v>15</v>
      </c>
      <c r="CO1076" s="2" t="s">
        <v>116</v>
      </c>
      <c r="CP1076" s="2" t="s">
        <v>116</v>
      </c>
      <c r="CQ1076" s="2" t="s">
        <v>116</v>
      </c>
      <c r="CR1076" s="2" t="s">
        <v>116</v>
      </c>
      <c r="CS1076" s="2" t="s">
        <v>116</v>
      </c>
      <c r="CT1076" s="2" t="s">
        <v>116</v>
      </c>
      <c r="CU1076" s="2" t="s">
        <v>116</v>
      </c>
      <c r="CV1076" s="2" t="s">
        <v>116</v>
      </c>
      <c r="CW1076" s="2" t="s">
        <v>116</v>
      </c>
      <c r="CX1076" s="2" t="s">
        <v>116</v>
      </c>
      <c r="CY1076" s="2" t="s">
        <v>116</v>
      </c>
      <c r="CZ1076" s="2" t="s">
        <v>116</v>
      </c>
      <c r="DA1076" s="2" t="s">
        <v>116</v>
      </c>
      <c r="DB1076" s="2" t="s">
        <v>116</v>
      </c>
      <c r="DC1076" s="2" t="s">
        <v>116</v>
      </c>
      <c r="DD1076" s="2">
        <v>10</v>
      </c>
      <c r="DE1076" s="2" t="s">
        <v>116</v>
      </c>
      <c r="DF1076" s="2" t="s">
        <v>116</v>
      </c>
      <c r="DG1076" s="2" t="s">
        <v>116</v>
      </c>
      <c r="DH1076" s="2" t="s">
        <v>116</v>
      </c>
      <c r="DI1076" s="2">
        <v>1</v>
      </c>
      <c r="DJ1076" s="2" t="s">
        <v>116</v>
      </c>
      <c r="DK1076" s="2" t="s">
        <v>116</v>
      </c>
      <c r="DL1076" s="2" t="s">
        <v>116</v>
      </c>
      <c r="DM1076" s="2">
        <v>1</v>
      </c>
      <c r="DN1076" s="2" t="s">
        <v>116</v>
      </c>
      <c r="DO1076" s="2">
        <v>2</v>
      </c>
      <c r="DP1076" s="2" t="s">
        <v>116</v>
      </c>
      <c r="DQ1076" s="2" t="s">
        <v>116</v>
      </c>
      <c r="DR1076" s="2">
        <v>31</v>
      </c>
      <c r="DS1076" s="2" t="s">
        <v>116</v>
      </c>
      <c r="DT1076" s="2" t="s">
        <v>116</v>
      </c>
      <c r="DU1076" s="2">
        <v>1</v>
      </c>
      <c r="DV1076" s="2" t="s">
        <v>116</v>
      </c>
      <c r="DW1076" s="2">
        <v>1</v>
      </c>
      <c r="DX1076" s="2" t="s">
        <v>116</v>
      </c>
      <c r="DY1076" s="2" t="s">
        <v>116</v>
      </c>
      <c r="DZ1076" s="2" t="s">
        <v>116</v>
      </c>
      <c r="EA1076" s="2" t="s">
        <v>116</v>
      </c>
      <c r="EB1076" s="2" t="s">
        <v>116</v>
      </c>
      <c r="EC1076" s="2">
        <v>1</v>
      </c>
      <c r="ED1076" s="2" t="s">
        <v>116</v>
      </c>
      <c r="EE1076" s="2" t="s">
        <v>116</v>
      </c>
      <c r="EF1076" s="2">
        <v>9</v>
      </c>
      <c r="EG1076" s="2" t="s">
        <v>116</v>
      </c>
      <c r="EH1076" s="2" t="s">
        <v>116</v>
      </c>
      <c r="EI1076" s="2" t="s">
        <v>116</v>
      </c>
      <c r="EJ1076" s="2">
        <v>1</v>
      </c>
      <c r="EK1076" s="2" t="s">
        <v>116</v>
      </c>
      <c r="EL1076" s="2">
        <v>1</v>
      </c>
      <c r="EM1076" s="2" t="s">
        <v>116</v>
      </c>
      <c r="EN1076" s="2">
        <v>1</v>
      </c>
      <c r="EO1076" s="2">
        <v>2</v>
      </c>
      <c r="EP1076" s="2" t="s">
        <v>116</v>
      </c>
      <c r="EQ1076" s="2" t="s">
        <v>116</v>
      </c>
      <c r="ER1076" s="2" t="s">
        <v>116</v>
      </c>
      <c r="ES1076" s="2" t="s">
        <v>116</v>
      </c>
      <c r="ET1076" s="2" t="s">
        <v>116</v>
      </c>
      <c r="EU1076" s="2">
        <v>20</v>
      </c>
      <c r="EV1076" s="2" t="s">
        <v>116</v>
      </c>
      <c r="EW1076" s="2" t="s">
        <v>116</v>
      </c>
      <c r="EX1076" s="2" t="s">
        <v>116</v>
      </c>
      <c r="EY1076" s="2" t="s">
        <v>116</v>
      </c>
      <c r="EZ1076" s="2" t="s">
        <v>116</v>
      </c>
      <c r="FA1076" s="2" t="s">
        <v>116</v>
      </c>
      <c r="FB1076" s="2" t="s">
        <v>116</v>
      </c>
      <c r="FC1076" s="2" t="s">
        <v>116</v>
      </c>
      <c r="FD1076" s="2">
        <v>5</v>
      </c>
      <c r="FE1076" s="2" t="s">
        <v>116</v>
      </c>
      <c r="FF1076" s="2" t="s">
        <v>116</v>
      </c>
      <c r="FG1076" s="2" t="s">
        <v>116</v>
      </c>
      <c r="FH1076" s="2">
        <v>4</v>
      </c>
      <c r="FI1076" s="2">
        <v>3</v>
      </c>
      <c r="FJ1076" s="2" t="s">
        <v>116</v>
      </c>
      <c r="FK1076" s="2" t="s">
        <v>116</v>
      </c>
      <c r="FL1076" s="2">
        <v>1</v>
      </c>
      <c r="FM1076" s="2" t="s">
        <v>116</v>
      </c>
      <c r="FN1076" s="2" t="s">
        <v>116</v>
      </c>
      <c r="FO1076" s="2">
        <v>6</v>
      </c>
      <c r="FP1076" s="2" t="s">
        <v>116</v>
      </c>
      <c r="FQ1076" s="2" t="s">
        <v>116</v>
      </c>
      <c r="FR1076" s="2">
        <v>26</v>
      </c>
      <c r="FS1076" s="2" t="s">
        <v>116</v>
      </c>
      <c r="FT1076" s="2" t="s">
        <v>116</v>
      </c>
      <c r="FU1076" s="2">
        <v>1</v>
      </c>
      <c r="FV1076" s="2" t="s">
        <v>116</v>
      </c>
      <c r="FW1076" s="2" t="s">
        <v>116</v>
      </c>
      <c r="FX1076" s="2" t="s">
        <v>116</v>
      </c>
      <c r="FY1076" s="2">
        <v>1</v>
      </c>
      <c r="FZ1076" s="2">
        <v>19</v>
      </c>
      <c r="GA1076" s="2" t="s">
        <v>116</v>
      </c>
      <c r="GB1076" s="2" t="s">
        <v>116</v>
      </c>
      <c r="GC1076" s="2" t="s">
        <v>116</v>
      </c>
      <c r="GD1076" s="2" t="s">
        <v>116</v>
      </c>
      <c r="GE1076" s="2" t="s">
        <v>116</v>
      </c>
      <c r="GF1076" s="2">
        <v>1</v>
      </c>
      <c r="GG1076" s="2" t="s">
        <v>116</v>
      </c>
      <c r="GH1076" s="2" t="s">
        <v>116</v>
      </c>
      <c r="GI1076" s="2" t="s">
        <v>116</v>
      </c>
      <c r="GJ1076" s="2" t="s">
        <v>116</v>
      </c>
      <c r="GK1076" s="2">
        <v>58</v>
      </c>
      <c r="GL1076" s="2">
        <v>2</v>
      </c>
      <c r="GM1076" s="2" t="s">
        <v>116</v>
      </c>
      <c r="GN1076" s="2" t="s">
        <v>116</v>
      </c>
      <c r="GO1076" s="2" t="s">
        <v>116</v>
      </c>
      <c r="GP1076" s="2" t="s">
        <v>116</v>
      </c>
      <c r="GQ1076" s="2" t="s">
        <v>116</v>
      </c>
      <c r="GR1076" s="2">
        <v>27</v>
      </c>
      <c r="GS1076" s="2" t="s">
        <v>116</v>
      </c>
      <c r="GT1076" s="2" t="s">
        <v>116</v>
      </c>
      <c r="GU1076" s="2">
        <v>1</v>
      </c>
      <c r="GV1076" s="2" t="s">
        <v>116</v>
      </c>
      <c r="GW1076" s="2" t="s">
        <v>116</v>
      </c>
      <c r="GX1076" s="2">
        <v>3</v>
      </c>
      <c r="GY1076" s="2">
        <v>19</v>
      </c>
      <c r="GZ1076" s="2" t="s">
        <v>116</v>
      </c>
      <c r="HA1076" s="2">
        <v>85</v>
      </c>
      <c r="HB1076" s="2" t="s">
        <v>116</v>
      </c>
      <c r="HC1076" s="2" t="s">
        <v>116</v>
      </c>
      <c r="HD1076" s="2" t="s">
        <v>116</v>
      </c>
      <c r="HE1076" s="2" t="s">
        <v>116</v>
      </c>
      <c r="HF1076" s="2" t="s">
        <v>116</v>
      </c>
      <c r="HG1076" s="2">
        <v>60</v>
      </c>
      <c r="HH1076" s="2" t="s">
        <v>116</v>
      </c>
      <c r="HI1076" s="2">
        <v>2</v>
      </c>
      <c r="HJ1076" s="2" t="s">
        <v>116</v>
      </c>
      <c r="HK1076" s="2" t="s">
        <v>116</v>
      </c>
      <c r="HL1076" s="2">
        <v>2</v>
      </c>
      <c r="HM1076" s="2">
        <v>1</v>
      </c>
      <c r="HN1076" s="2">
        <v>140</v>
      </c>
      <c r="HO1076" s="2" t="s">
        <v>116</v>
      </c>
      <c r="HP1076" s="2">
        <v>1</v>
      </c>
      <c r="HQ1076" s="2" t="s">
        <v>116</v>
      </c>
      <c r="HR1076" s="2">
        <v>3</v>
      </c>
      <c r="HS1076" s="2" t="s">
        <v>116</v>
      </c>
      <c r="HT1076" s="2">
        <v>66</v>
      </c>
      <c r="HU1076" s="2" t="s">
        <v>116</v>
      </c>
      <c r="HV1076" s="2" t="s">
        <v>116</v>
      </c>
      <c r="HW1076" s="2">
        <v>2</v>
      </c>
      <c r="HX1076" s="2">
        <v>1</v>
      </c>
      <c r="HY1076" s="2">
        <v>1</v>
      </c>
      <c r="HZ1076" s="2" t="s">
        <v>116</v>
      </c>
      <c r="IA1076" s="2">
        <v>40</v>
      </c>
      <c r="IB1076" s="2" t="s">
        <v>116</v>
      </c>
      <c r="IC1076" s="2" t="s">
        <v>116</v>
      </c>
      <c r="ID1076" s="2">
        <v>106</v>
      </c>
      <c r="IE1076" s="2" t="s">
        <v>116</v>
      </c>
      <c r="IF1076" s="2" t="s">
        <v>116</v>
      </c>
      <c r="IG1076" s="2">
        <v>1</v>
      </c>
      <c r="IH1076" s="2">
        <v>1</v>
      </c>
      <c r="II1076" s="2">
        <v>56</v>
      </c>
      <c r="IJ1076" s="2">
        <v>2</v>
      </c>
      <c r="IK1076" s="2" t="s">
        <v>116</v>
      </c>
      <c r="IL1076" s="2" t="s">
        <v>116</v>
      </c>
      <c r="IM1076" s="2" t="s">
        <v>116</v>
      </c>
      <c r="IN1076" s="2">
        <v>2</v>
      </c>
      <c r="IO1076" s="2" t="s">
        <v>116</v>
      </c>
      <c r="IP1076" s="2">
        <v>1</v>
      </c>
      <c r="IQ1076" s="2">
        <v>138</v>
      </c>
      <c r="IR1076" s="2" t="s">
        <v>116</v>
      </c>
      <c r="IS1076" s="2" t="s">
        <v>116</v>
      </c>
      <c r="IT1076" s="2" t="s">
        <v>116</v>
      </c>
      <c r="IU1076" s="2" t="s">
        <v>116</v>
      </c>
      <c r="IV1076" s="2">
        <v>27</v>
      </c>
      <c r="IW1076" s="2">
        <v>2</v>
      </c>
      <c r="IX1076" s="2" t="s">
        <v>116</v>
      </c>
      <c r="IY1076" s="2" t="s">
        <v>116</v>
      </c>
      <c r="IZ1076" s="2" t="s">
        <v>116</v>
      </c>
      <c r="JA1076" s="2" t="s">
        <v>116</v>
      </c>
      <c r="JB1076" s="2">
        <v>35</v>
      </c>
      <c r="JC1076" s="2" t="s">
        <v>116</v>
      </c>
      <c r="JD1076" s="2">
        <v>113</v>
      </c>
      <c r="JE1076" s="2" t="s">
        <v>116</v>
      </c>
      <c r="JF1076" s="2" t="s">
        <v>116</v>
      </c>
      <c r="JG1076" s="2" t="s">
        <v>116</v>
      </c>
      <c r="JH1076" s="2">
        <v>48</v>
      </c>
      <c r="JI1076" s="2">
        <v>1</v>
      </c>
      <c r="JJ1076" s="2" t="s">
        <v>116</v>
      </c>
      <c r="JK1076" s="2">
        <v>1</v>
      </c>
      <c r="JL1076" s="2">
        <v>2</v>
      </c>
      <c r="JM1076" s="2" t="s">
        <v>116</v>
      </c>
      <c r="JN1076" s="2">
        <v>129</v>
      </c>
      <c r="JO1076" s="2" t="s">
        <v>116</v>
      </c>
      <c r="JP1076" s="2" t="s">
        <v>116</v>
      </c>
      <c r="JQ1076" s="2" t="s">
        <v>116</v>
      </c>
      <c r="JR1076" s="2">
        <v>1</v>
      </c>
      <c r="JS1076" s="2">
        <v>54</v>
      </c>
      <c r="JT1076" s="2" t="s">
        <v>116</v>
      </c>
      <c r="JU1076" s="2">
        <v>1</v>
      </c>
      <c r="JV1076" s="2" t="s">
        <v>116</v>
      </c>
      <c r="JW1076" s="2">
        <v>2</v>
      </c>
      <c r="JX1076" s="2">
        <v>38</v>
      </c>
      <c r="JY1076" s="2" t="s">
        <v>116</v>
      </c>
      <c r="JZ1076" s="2">
        <v>106</v>
      </c>
      <c r="KA1076" s="2" t="s">
        <v>116</v>
      </c>
      <c r="KB1076" s="2" t="s">
        <v>116</v>
      </c>
      <c r="KC1076" s="2" t="s">
        <v>116</v>
      </c>
      <c r="KD1076" s="2">
        <v>25</v>
      </c>
      <c r="KE1076" s="2">
        <v>2</v>
      </c>
      <c r="KF1076" s="2" t="s">
        <v>116</v>
      </c>
      <c r="KG1076" s="2" t="s">
        <v>116</v>
      </c>
      <c r="KH1076" s="2" t="s">
        <v>116</v>
      </c>
      <c r="KI1076" s="2">
        <v>98</v>
      </c>
      <c r="KJ1076" s="2" t="s">
        <v>116</v>
      </c>
      <c r="KK1076" s="2" t="s">
        <v>116</v>
      </c>
      <c r="KL1076" s="2" t="s">
        <v>116</v>
      </c>
      <c r="KM1076" s="2">
        <v>2</v>
      </c>
      <c r="KN1076" s="2">
        <v>33</v>
      </c>
      <c r="KO1076" s="2">
        <v>1</v>
      </c>
      <c r="KP1076" s="2" t="s">
        <v>116</v>
      </c>
      <c r="KQ1076" s="2">
        <v>3</v>
      </c>
      <c r="KR1076" s="2">
        <v>43</v>
      </c>
      <c r="KS1076" s="2" t="s">
        <v>116</v>
      </c>
      <c r="KT1076" s="2">
        <v>101</v>
      </c>
      <c r="KU1076" s="2" t="s">
        <v>116</v>
      </c>
      <c r="KV1076" s="2" t="s">
        <v>116</v>
      </c>
      <c r="KW1076" s="2" t="s">
        <v>116</v>
      </c>
      <c r="KX1076" s="2" t="s">
        <v>116</v>
      </c>
      <c r="KY1076" s="2" t="s">
        <v>116</v>
      </c>
      <c r="KZ1076" s="2">
        <v>24</v>
      </c>
      <c r="LA1076" s="2" t="s">
        <v>116</v>
      </c>
      <c r="LB1076" s="2" t="s">
        <v>116</v>
      </c>
      <c r="LC1076" s="2">
        <v>1</v>
      </c>
      <c r="LD1076" s="2">
        <v>1</v>
      </c>
      <c r="LE1076" s="2" t="s">
        <v>116</v>
      </c>
      <c r="LF1076" s="2">
        <v>1</v>
      </c>
      <c r="LG1076" s="2" t="s">
        <v>116</v>
      </c>
      <c r="LH1076" s="2">
        <v>98</v>
      </c>
      <c r="LI1076" s="2" t="s">
        <v>116</v>
      </c>
      <c r="LJ1076" s="2">
        <v>1</v>
      </c>
      <c r="LK1076" s="2" t="s">
        <v>116</v>
      </c>
      <c r="LL1076" s="2">
        <v>1</v>
      </c>
      <c r="LM1076" s="2">
        <v>1</v>
      </c>
      <c r="LN1076" s="2">
        <v>19</v>
      </c>
      <c r="LO1076" s="2" t="s">
        <v>116</v>
      </c>
      <c r="LP1076" s="2" t="s">
        <v>116</v>
      </c>
      <c r="LQ1076" s="2">
        <v>2</v>
      </c>
      <c r="LR1076" s="2" t="s">
        <v>116</v>
      </c>
      <c r="LS1076" s="2" t="s">
        <v>116</v>
      </c>
      <c r="LT1076" s="2" t="s">
        <v>116</v>
      </c>
      <c r="LU1076" s="2" t="s">
        <v>116</v>
      </c>
      <c r="LV1076" s="2">
        <v>116</v>
      </c>
      <c r="LW1076" s="2" t="s">
        <v>116</v>
      </c>
      <c r="LX1076" s="2" t="s">
        <v>116</v>
      </c>
      <c r="LY1076" s="2" t="s">
        <v>116</v>
      </c>
      <c r="LZ1076" s="2" t="s">
        <v>116</v>
      </c>
      <c r="MA1076" s="2" t="s">
        <v>116</v>
      </c>
      <c r="MB1076" s="2" t="s">
        <v>116</v>
      </c>
      <c r="MC1076" s="2">
        <v>37</v>
      </c>
      <c r="MD1076" s="2" t="s">
        <v>116</v>
      </c>
      <c r="ME1076" s="2">
        <v>1</v>
      </c>
      <c r="MF1076" s="2">
        <v>6</v>
      </c>
      <c r="MG1076" s="2" t="s">
        <v>116</v>
      </c>
      <c r="MH1076" s="2" t="s">
        <v>116</v>
      </c>
      <c r="MI1076" s="2">
        <v>3</v>
      </c>
      <c r="MJ1076" s="2">
        <v>44</v>
      </c>
      <c r="MK1076" s="2" t="s">
        <v>116</v>
      </c>
      <c r="ML1076" s="2" t="s">
        <v>116</v>
      </c>
      <c r="MM1076" s="2" t="s">
        <v>116</v>
      </c>
      <c r="MN1076" s="2">
        <v>1</v>
      </c>
      <c r="MO1076" s="2" t="s">
        <v>116</v>
      </c>
      <c r="MP1076" s="2" t="s">
        <v>116</v>
      </c>
      <c r="MQ1076" s="2" t="s">
        <v>116</v>
      </c>
      <c r="MR1076" s="2">
        <v>31</v>
      </c>
      <c r="MS1076" s="2" t="s">
        <v>116</v>
      </c>
      <c r="MT1076" s="2" t="s">
        <v>116</v>
      </c>
      <c r="MU1076" s="2">
        <v>2</v>
      </c>
      <c r="MV1076" s="2" t="s">
        <v>116</v>
      </c>
      <c r="MW1076" s="2" t="s">
        <v>116</v>
      </c>
      <c r="MX1076" s="2" t="s">
        <v>116</v>
      </c>
      <c r="MY1076" s="2" t="s">
        <v>116</v>
      </c>
      <c r="MZ1076" s="2">
        <v>40</v>
      </c>
      <c r="NA1076" s="2" t="s">
        <v>116</v>
      </c>
      <c r="NB1076" s="2" t="s">
        <v>116</v>
      </c>
      <c r="NC1076" s="2" t="s">
        <v>116</v>
      </c>
      <c r="ND1076" s="2" t="s">
        <v>116</v>
      </c>
      <c r="NE1076" s="2" t="s">
        <v>116</v>
      </c>
      <c r="NF1076" s="2">
        <v>1</v>
      </c>
      <c r="NG1076" s="2" t="s">
        <v>116</v>
      </c>
      <c r="NH1076" s="2">
        <v>8</v>
      </c>
      <c r="NI1076" s="2" t="s">
        <v>116</v>
      </c>
      <c r="NJ1076" s="2" t="s">
        <v>116</v>
      </c>
      <c r="NK1076" s="2" t="s">
        <v>116</v>
      </c>
      <c r="NL1076" s="2" t="s">
        <v>116</v>
      </c>
      <c r="NM1076" s="2" t="s">
        <v>116</v>
      </c>
      <c r="NN1076" s="2" t="s">
        <v>116</v>
      </c>
      <c r="NO1076" s="2">
        <v>46</v>
      </c>
      <c r="NP1076" s="2" t="s">
        <v>116</v>
      </c>
      <c r="NQ1076" s="2" t="s">
        <v>116</v>
      </c>
      <c r="NR1076" s="2" t="s">
        <v>116</v>
      </c>
      <c r="NS1076" s="2" t="s">
        <v>116</v>
      </c>
      <c r="NT1076" s="2" t="s">
        <v>116</v>
      </c>
      <c r="NU1076" s="2">
        <v>7</v>
      </c>
      <c r="NV1076" s="2" t="s">
        <v>116</v>
      </c>
      <c r="NW1076" s="2" t="s">
        <v>116</v>
      </c>
      <c r="NX1076" s="2" t="s">
        <v>116</v>
      </c>
      <c r="NY1076" s="2" t="s">
        <v>116</v>
      </c>
      <c r="NZ1076" s="2">
        <v>1</v>
      </c>
      <c r="OA1076" s="2" t="s">
        <v>116</v>
      </c>
      <c r="OB1076" s="2" t="s">
        <v>116</v>
      </c>
      <c r="OC1076" s="2">
        <v>29</v>
      </c>
      <c r="OD1076" s="2" t="s">
        <v>116</v>
      </c>
      <c r="OE1076" s="2">
        <v>1</v>
      </c>
      <c r="OF1076" s="2" t="s">
        <v>116</v>
      </c>
      <c r="OG1076" s="2">
        <v>7</v>
      </c>
      <c r="OH1076" s="2" t="s">
        <v>116</v>
      </c>
      <c r="OI1076" s="2" t="s">
        <v>116</v>
      </c>
      <c r="OJ1076" s="2" t="s">
        <v>116</v>
      </c>
      <c r="OK1076" s="2" t="s">
        <v>116</v>
      </c>
      <c r="OL1076" s="2">
        <v>1</v>
      </c>
      <c r="OM1076" s="2" t="s">
        <v>116</v>
      </c>
      <c r="ON1076" s="2">
        <v>14</v>
      </c>
      <c r="OO1076" s="2" t="s">
        <v>116</v>
      </c>
      <c r="OP1076" s="2" t="s">
        <v>116</v>
      </c>
      <c r="OQ1076" s="2">
        <v>7</v>
      </c>
      <c r="OR1076" s="2" t="s">
        <v>116</v>
      </c>
      <c r="OS1076" s="2" t="s">
        <v>116</v>
      </c>
      <c r="OT1076" s="2">
        <v>19</v>
      </c>
      <c r="OU1076" s="2" t="s">
        <v>116</v>
      </c>
      <c r="OV1076" s="2" t="s">
        <v>116</v>
      </c>
      <c r="OW1076" s="2" t="s">
        <v>116</v>
      </c>
      <c r="OX1076" s="2">
        <v>3</v>
      </c>
      <c r="OY1076" s="2" t="s">
        <v>116</v>
      </c>
      <c r="OZ1076" s="2" t="s">
        <v>116</v>
      </c>
      <c r="PA1076" s="2" t="s">
        <v>116</v>
      </c>
      <c r="PB1076" s="2">
        <v>7</v>
      </c>
      <c r="PC1076" s="2" t="s">
        <v>116</v>
      </c>
      <c r="PD1076" s="2">
        <v>2</v>
      </c>
      <c r="PE1076" s="2">
        <v>1</v>
      </c>
      <c r="PF1076" s="2">
        <v>3</v>
      </c>
      <c r="PG1076" s="2">
        <v>16</v>
      </c>
      <c r="PH1076" s="2" t="s">
        <v>116</v>
      </c>
      <c r="PI1076" s="2" t="s">
        <v>116</v>
      </c>
      <c r="PJ1076" s="2">
        <v>1</v>
      </c>
      <c r="PK1076" s="2" t="s">
        <v>116</v>
      </c>
      <c r="PL1076" s="2" t="s">
        <v>116</v>
      </c>
      <c r="PM1076" s="2" t="s">
        <v>116</v>
      </c>
      <c r="PN1076" s="2">
        <v>5</v>
      </c>
      <c r="PO1076" s="2">
        <v>1</v>
      </c>
      <c r="PP1076" s="2" t="s">
        <v>116</v>
      </c>
      <c r="PQ1076" s="2">
        <v>6</v>
      </c>
      <c r="PR1076" s="2" t="s">
        <v>116</v>
      </c>
      <c r="PS1076" s="2">
        <v>1</v>
      </c>
      <c r="PT1076" s="2" t="s">
        <v>116</v>
      </c>
      <c r="PU1076" s="2" t="s">
        <v>116</v>
      </c>
      <c r="PV1076" s="2">
        <v>3</v>
      </c>
      <c r="PW1076" s="2" t="s">
        <v>116</v>
      </c>
      <c r="PX1076" s="2">
        <v>1</v>
      </c>
      <c r="PY1076" s="2" t="s">
        <v>116</v>
      </c>
      <c r="PZ1076" s="2" t="s">
        <v>116</v>
      </c>
      <c r="QA1076" s="2" t="s">
        <v>116</v>
      </c>
      <c r="QB1076" s="2" t="s">
        <v>116</v>
      </c>
      <c r="QC1076" s="2" t="s">
        <v>116</v>
      </c>
      <c r="QD1076" s="2" t="s">
        <v>116</v>
      </c>
      <c r="QE1076" s="2">
        <v>1</v>
      </c>
      <c r="QF1076" s="2" t="s">
        <v>116</v>
      </c>
      <c r="QG1076" s="2" t="s">
        <v>116</v>
      </c>
      <c r="QH1076" s="2" t="s">
        <v>116</v>
      </c>
      <c r="QI1076" s="2" t="s">
        <v>116</v>
      </c>
      <c r="QJ1076" s="2" t="s">
        <v>116</v>
      </c>
      <c r="QK1076" s="2" t="s">
        <v>116</v>
      </c>
    </row>
    <row r="1078" spans="14:453" x14ac:dyDescent="0.2">
      <c r="N1078" s="2" t="s">
        <v>116</v>
      </c>
      <c r="O1078" s="2" t="s">
        <v>116</v>
      </c>
      <c r="P1078" s="2" t="s">
        <v>116</v>
      </c>
      <c r="Q1078" s="2" t="s">
        <v>116</v>
      </c>
      <c r="R1078" s="2" t="s">
        <v>116</v>
      </c>
      <c r="S1078" s="2" t="s">
        <v>116</v>
      </c>
      <c r="T1078" s="2" t="s">
        <v>116</v>
      </c>
      <c r="U1078" s="2" t="s">
        <v>116</v>
      </c>
      <c r="V1078" s="2">
        <v>1</v>
      </c>
      <c r="W1078" s="2" t="s">
        <v>116</v>
      </c>
      <c r="X1078" s="2" t="s">
        <v>116</v>
      </c>
      <c r="Y1078" s="2" t="s">
        <v>116</v>
      </c>
      <c r="Z1078" s="2" t="s">
        <v>116</v>
      </c>
      <c r="AA1078" s="2" t="s">
        <v>116</v>
      </c>
      <c r="AB1078" s="2" t="s">
        <v>116</v>
      </c>
      <c r="AC1078" s="2">
        <v>2</v>
      </c>
      <c r="AD1078" s="2" t="s">
        <v>116</v>
      </c>
      <c r="AE1078" s="2" t="s">
        <v>116</v>
      </c>
      <c r="AF1078" s="2" t="s">
        <v>116</v>
      </c>
      <c r="AG1078" s="2">
        <v>1</v>
      </c>
      <c r="AH1078" s="2" t="s">
        <v>116</v>
      </c>
      <c r="AI1078" s="2" t="s">
        <v>116</v>
      </c>
      <c r="AJ1078" s="2">
        <v>2</v>
      </c>
      <c r="AK1078" s="2" t="s">
        <v>116</v>
      </c>
      <c r="AL1078" s="2">
        <v>10</v>
      </c>
      <c r="AM1078" s="2" t="s">
        <v>116</v>
      </c>
      <c r="AN1078" s="2" t="s">
        <v>116</v>
      </c>
      <c r="AO1078" s="2">
        <v>1</v>
      </c>
      <c r="AP1078" s="2" t="s">
        <v>116</v>
      </c>
      <c r="AQ1078" s="2" t="s">
        <v>116</v>
      </c>
      <c r="AR1078" s="2" t="s">
        <v>116</v>
      </c>
      <c r="AS1078" s="2">
        <v>1</v>
      </c>
      <c r="AT1078" s="2" t="s">
        <v>116</v>
      </c>
      <c r="AU1078" s="2" t="s">
        <v>116</v>
      </c>
      <c r="AV1078" s="2" t="s">
        <v>116</v>
      </c>
      <c r="AW1078" s="2" t="s">
        <v>116</v>
      </c>
      <c r="AX1078" s="2" t="s">
        <v>116</v>
      </c>
      <c r="AY1078" s="2" t="s">
        <v>116</v>
      </c>
      <c r="AZ1078" s="2">
        <v>1</v>
      </c>
      <c r="BA1078" s="2">
        <v>1</v>
      </c>
      <c r="BB1078" s="2" t="s">
        <v>116</v>
      </c>
      <c r="BC1078" s="2" t="s">
        <v>116</v>
      </c>
      <c r="BD1078" s="2">
        <v>10</v>
      </c>
      <c r="BE1078" s="2" t="s">
        <v>116</v>
      </c>
      <c r="BF1078" s="2">
        <v>2</v>
      </c>
      <c r="BG1078" s="2">
        <v>4</v>
      </c>
      <c r="BH1078" s="2" t="s">
        <v>116</v>
      </c>
      <c r="BI1078" s="2" t="s">
        <v>116</v>
      </c>
      <c r="BJ1078" s="2" t="s">
        <v>116</v>
      </c>
      <c r="BK1078" s="2" t="s">
        <v>116</v>
      </c>
      <c r="BL1078" s="2" t="s">
        <v>116</v>
      </c>
      <c r="BM1078" s="2">
        <v>1</v>
      </c>
      <c r="BN1078" s="2">
        <v>3</v>
      </c>
      <c r="BO1078" s="2" t="s">
        <v>116</v>
      </c>
      <c r="BP1078" s="2" t="s">
        <v>116</v>
      </c>
      <c r="BQ1078" s="2">
        <v>1</v>
      </c>
      <c r="BR1078" s="2" t="s">
        <v>116</v>
      </c>
      <c r="BS1078" s="2" t="s">
        <v>116</v>
      </c>
      <c r="BT1078" s="2" t="s">
        <v>116</v>
      </c>
      <c r="BU1078" s="2">
        <v>10</v>
      </c>
      <c r="BV1078" s="2">
        <v>2</v>
      </c>
      <c r="BW1078" s="2" t="s">
        <v>116</v>
      </c>
      <c r="BX1078" s="2" t="s">
        <v>116</v>
      </c>
      <c r="BY1078" s="2">
        <v>3</v>
      </c>
      <c r="BZ1078" s="2" t="s">
        <v>116</v>
      </c>
      <c r="CA1078" s="2" t="s">
        <v>116</v>
      </c>
      <c r="CB1078" s="2">
        <v>1</v>
      </c>
      <c r="CC1078" s="2" t="s">
        <v>116</v>
      </c>
      <c r="CD1078" s="2" t="s">
        <v>116</v>
      </c>
      <c r="CE1078" s="2">
        <v>4</v>
      </c>
      <c r="CF1078" s="2">
        <v>1</v>
      </c>
      <c r="CG1078" s="2" t="s">
        <v>116</v>
      </c>
      <c r="CH1078" s="2" t="s">
        <v>116</v>
      </c>
      <c r="CI1078" s="2">
        <v>4</v>
      </c>
      <c r="CJ1078" s="2" t="s">
        <v>116</v>
      </c>
      <c r="CK1078" s="2" t="s">
        <v>116</v>
      </c>
      <c r="CL1078" s="2">
        <v>3</v>
      </c>
      <c r="CM1078" s="2" t="s">
        <v>116</v>
      </c>
      <c r="CN1078" s="2">
        <v>21</v>
      </c>
      <c r="CO1078" s="2" t="s">
        <v>116</v>
      </c>
      <c r="CP1078" s="2" t="s">
        <v>116</v>
      </c>
      <c r="CQ1078" s="2" t="s">
        <v>116</v>
      </c>
      <c r="CR1078" s="2" t="s">
        <v>116</v>
      </c>
      <c r="CS1078" s="2" t="s">
        <v>116</v>
      </c>
      <c r="CT1078" s="2">
        <v>9</v>
      </c>
      <c r="CU1078" s="2" t="s">
        <v>116</v>
      </c>
      <c r="CV1078" s="2" t="s">
        <v>116</v>
      </c>
      <c r="CW1078" s="2" t="s">
        <v>116</v>
      </c>
      <c r="CX1078" s="2">
        <v>1</v>
      </c>
      <c r="CY1078" s="2" t="s">
        <v>116</v>
      </c>
      <c r="CZ1078" s="2" t="s">
        <v>116</v>
      </c>
      <c r="DA1078" s="2">
        <v>1</v>
      </c>
      <c r="DB1078" s="2">
        <v>1</v>
      </c>
      <c r="DC1078" s="2" t="s">
        <v>116</v>
      </c>
      <c r="DD1078" s="2">
        <v>15</v>
      </c>
      <c r="DE1078" s="2" t="s">
        <v>116</v>
      </c>
      <c r="DF1078" s="2">
        <v>2</v>
      </c>
      <c r="DG1078" s="2">
        <v>1</v>
      </c>
      <c r="DH1078" s="2" t="s">
        <v>116</v>
      </c>
      <c r="DI1078" s="2">
        <v>1</v>
      </c>
      <c r="DJ1078" s="2" t="s">
        <v>116</v>
      </c>
      <c r="DK1078" s="2" t="s">
        <v>116</v>
      </c>
      <c r="DL1078" s="2" t="s">
        <v>116</v>
      </c>
      <c r="DM1078" s="2">
        <v>2</v>
      </c>
      <c r="DN1078" s="2" t="s">
        <v>116</v>
      </c>
      <c r="DO1078" s="2">
        <v>10</v>
      </c>
      <c r="DP1078" s="2" t="s">
        <v>116</v>
      </c>
      <c r="DQ1078" s="2" t="s">
        <v>116</v>
      </c>
      <c r="DR1078" s="2">
        <v>21</v>
      </c>
      <c r="DS1078" s="2" t="s">
        <v>116</v>
      </c>
      <c r="DT1078" s="2" t="s">
        <v>116</v>
      </c>
      <c r="DU1078" s="2" t="s">
        <v>116</v>
      </c>
      <c r="DV1078" s="2" t="s">
        <v>116</v>
      </c>
      <c r="DW1078" s="2">
        <v>1</v>
      </c>
      <c r="DX1078" s="2" t="s">
        <v>116</v>
      </c>
      <c r="DY1078" s="2" t="s">
        <v>116</v>
      </c>
      <c r="DZ1078" s="2" t="s">
        <v>116</v>
      </c>
      <c r="EA1078" s="2" t="s">
        <v>116</v>
      </c>
      <c r="EB1078" s="2" t="s">
        <v>116</v>
      </c>
      <c r="EC1078" s="2">
        <v>4</v>
      </c>
      <c r="ED1078" s="2">
        <v>5</v>
      </c>
      <c r="EE1078" s="2" t="s">
        <v>116</v>
      </c>
      <c r="EF1078" s="2">
        <v>18</v>
      </c>
      <c r="EG1078" s="2" t="s">
        <v>116</v>
      </c>
      <c r="EH1078" s="2" t="s">
        <v>116</v>
      </c>
      <c r="EI1078" s="2" t="s">
        <v>116</v>
      </c>
      <c r="EJ1078" s="2">
        <v>4</v>
      </c>
      <c r="EK1078" s="2" t="s">
        <v>116</v>
      </c>
      <c r="EL1078" s="2">
        <v>1</v>
      </c>
      <c r="EM1078" s="2" t="s">
        <v>116</v>
      </c>
      <c r="EN1078" s="2" t="s">
        <v>116</v>
      </c>
      <c r="EO1078" s="2">
        <v>3</v>
      </c>
      <c r="EP1078" s="2" t="s">
        <v>116</v>
      </c>
      <c r="EQ1078" s="2" t="s">
        <v>116</v>
      </c>
      <c r="ER1078" s="2" t="s">
        <v>116</v>
      </c>
      <c r="ES1078" s="2" t="s">
        <v>116</v>
      </c>
      <c r="ET1078" s="2" t="s">
        <v>116</v>
      </c>
      <c r="EU1078" s="2">
        <v>44</v>
      </c>
      <c r="EV1078" s="2" t="s">
        <v>116</v>
      </c>
      <c r="EW1078" s="2" t="s">
        <v>116</v>
      </c>
      <c r="EX1078" s="2">
        <v>4</v>
      </c>
      <c r="EY1078" s="2">
        <v>2</v>
      </c>
      <c r="EZ1078" s="2" t="s">
        <v>116</v>
      </c>
      <c r="FA1078" s="2">
        <v>2</v>
      </c>
      <c r="FB1078" s="2" t="s">
        <v>116</v>
      </c>
      <c r="FC1078" s="2" t="s">
        <v>116</v>
      </c>
      <c r="FD1078" s="2">
        <v>15</v>
      </c>
      <c r="FE1078" s="2" t="s">
        <v>116</v>
      </c>
      <c r="FF1078" s="2" t="s">
        <v>116</v>
      </c>
      <c r="FG1078" s="2" t="s">
        <v>116</v>
      </c>
      <c r="FH1078" s="2">
        <v>2</v>
      </c>
      <c r="FI1078" s="2">
        <v>1</v>
      </c>
      <c r="FJ1078" s="2" t="s">
        <v>116</v>
      </c>
      <c r="FK1078" s="2" t="s">
        <v>116</v>
      </c>
      <c r="FL1078" s="2">
        <v>2</v>
      </c>
      <c r="FM1078" s="2" t="s">
        <v>116</v>
      </c>
      <c r="FN1078" s="2" t="s">
        <v>116</v>
      </c>
      <c r="FO1078" s="2">
        <v>19</v>
      </c>
      <c r="FP1078" s="2" t="s">
        <v>116</v>
      </c>
      <c r="FQ1078" s="2" t="s">
        <v>116</v>
      </c>
      <c r="FR1078" s="2">
        <v>24</v>
      </c>
      <c r="FS1078" s="2" t="s">
        <v>116</v>
      </c>
      <c r="FT1078" s="2" t="s">
        <v>116</v>
      </c>
      <c r="FU1078" s="2" t="s">
        <v>116</v>
      </c>
      <c r="FV1078" s="2">
        <v>1</v>
      </c>
      <c r="FW1078" s="2" t="s">
        <v>116</v>
      </c>
      <c r="FX1078" s="2">
        <v>1</v>
      </c>
      <c r="FY1078" s="2">
        <v>3</v>
      </c>
      <c r="FZ1078" s="2">
        <v>12</v>
      </c>
      <c r="GA1078" s="2">
        <v>1</v>
      </c>
      <c r="GB1078" s="2" t="s">
        <v>116</v>
      </c>
      <c r="GC1078" s="2">
        <v>2</v>
      </c>
      <c r="GD1078" s="2" t="s">
        <v>116</v>
      </c>
      <c r="GE1078" s="2" t="s">
        <v>116</v>
      </c>
      <c r="GF1078" s="2" t="s">
        <v>116</v>
      </c>
      <c r="GG1078" s="2" t="s">
        <v>116</v>
      </c>
      <c r="GH1078" s="2" t="s">
        <v>116</v>
      </c>
      <c r="GI1078" s="2" t="s">
        <v>116</v>
      </c>
      <c r="GJ1078" s="2" t="s">
        <v>116</v>
      </c>
      <c r="GK1078" s="2">
        <v>37</v>
      </c>
      <c r="GL1078" s="2">
        <v>1</v>
      </c>
      <c r="GM1078" s="2" t="s">
        <v>116</v>
      </c>
      <c r="GN1078" s="2">
        <v>1</v>
      </c>
      <c r="GO1078" s="2" t="s">
        <v>116</v>
      </c>
      <c r="GP1078" s="2" t="s">
        <v>116</v>
      </c>
      <c r="GQ1078" s="2" t="s">
        <v>116</v>
      </c>
      <c r="GR1078" s="2">
        <v>7</v>
      </c>
      <c r="GS1078" s="2" t="s">
        <v>116</v>
      </c>
      <c r="GT1078" s="2" t="s">
        <v>116</v>
      </c>
      <c r="GU1078" s="2" t="s">
        <v>116</v>
      </c>
      <c r="GV1078" s="2">
        <v>2</v>
      </c>
      <c r="GW1078" s="2" t="s">
        <v>116</v>
      </c>
      <c r="GX1078" s="2" t="s">
        <v>116</v>
      </c>
      <c r="GY1078" s="2">
        <v>5</v>
      </c>
      <c r="GZ1078" s="2">
        <v>1</v>
      </c>
      <c r="HA1078" s="2">
        <v>12</v>
      </c>
      <c r="HB1078" s="2" t="s">
        <v>116</v>
      </c>
      <c r="HC1078" s="2" t="s">
        <v>116</v>
      </c>
      <c r="HD1078" s="2" t="s">
        <v>116</v>
      </c>
      <c r="HE1078" s="2" t="s">
        <v>116</v>
      </c>
      <c r="HF1078" s="2">
        <v>1</v>
      </c>
      <c r="HG1078" s="2">
        <v>9</v>
      </c>
      <c r="HH1078" s="2" t="s">
        <v>116</v>
      </c>
      <c r="HI1078" s="2" t="s">
        <v>116</v>
      </c>
      <c r="HJ1078" s="2" t="s">
        <v>116</v>
      </c>
      <c r="HK1078" s="2" t="s">
        <v>116</v>
      </c>
      <c r="HL1078" s="2" t="s">
        <v>116</v>
      </c>
      <c r="HM1078" s="2" t="s">
        <v>116</v>
      </c>
      <c r="HN1078" s="2">
        <v>20</v>
      </c>
      <c r="HO1078" s="2" t="s">
        <v>116</v>
      </c>
      <c r="HP1078" s="2" t="s">
        <v>116</v>
      </c>
      <c r="HQ1078" s="2" t="s">
        <v>116</v>
      </c>
      <c r="HR1078" s="2" t="s">
        <v>116</v>
      </c>
      <c r="HS1078" s="2" t="s">
        <v>116</v>
      </c>
      <c r="HT1078" s="2">
        <v>4</v>
      </c>
      <c r="HU1078" s="2" t="s">
        <v>116</v>
      </c>
      <c r="HV1078" s="2" t="s">
        <v>116</v>
      </c>
      <c r="HW1078" s="2" t="s">
        <v>116</v>
      </c>
      <c r="HX1078" s="2" t="s">
        <v>116</v>
      </c>
      <c r="HY1078" s="2" t="s">
        <v>116</v>
      </c>
      <c r="HZ1078" s="2" t="s">
        <v>116</v>
      </c>
      <c r="IA1078" s="2">
        <v>6</v>
      </c>
      <c r="IB1078" s="2" t="s">
        <v>116</v>
      </c>
      <c r="IC1078" s="2" t="s">
        <v>116</v>
      </c>
      <c r="ID1078" s="2">
        <v>4</v>
      </c>
      <c r="IE1078" s="2" t="s">
        <v>116</v>
      </c>
      <c r="IF1078" s="2" t="s">
        <v>116</v>
      </c>
      <c r="IG1078" s="2" t="s">
        <v>116</v>
      </c>
      <c r="IH1078" s="2" t="s">
        <v>116</v>
      </c>
      <c r="II1078" s="2">
        <v>2</v>
      </c>
      <c r="IJ1078" s="2" t="s">
        <v>116</v>
      </c>
      <c r="IK1078" s="2" t="s">
        <v>116</v>
      </c>
      <c r="IL1078" s="2" t="s">
        <v>116</v>
      </c>
      <c r="IM1078" s="2" t="s">
        <v>116</v>
      </c>
      <c r="IN1078" s="2" t="s">
        <v>116</v>
      </c>
      <c r="IO1078" s="2" t="s">
        <v>116</v>
      </c>
      <c r="IP1078" s="2" t="s">
        <v>116</v>
      </c>
      <c r="IQ1078" s="2">
        <v>5</v>
      </c>
      <c r="IR1078" s="2" t="s">
        <v>116</v>
      </c>
      <c r="IS1078" s="2" t="s">
        <v>116</v>
      </c>
      <c r="IT1078" s="2" t="s">
        <v>116</v>
      </c>
      <c r="IU1078" s="2" t="s">
        <v>116</v>
      </c>
      <c r="IV1078" s="2" t="s">
        <v>116</v>
      </c>
      <c r="IW1078" s="2">
        <v>1</v>
      </c>
      <c r="IX1078" s="2" t="s">
        <v>116</v>
      </c>
      <c r="IY1078" s="2" t="s">
        <v>116</v>
      </c>
      <c r="IZ1078" s="2" t="s">
        <v>116</v>
      </c>
      <c r="JA1078" s="2" t="s">
        <v>116</v>
      </c>
      <c r="JB1078" s="2">
        <v>5</v>
      </c>
      <c r="JC1078" s="2" t="s">
        <v>116</v>
      </c>
      <c r="JD1078" s="2">
        <v>1</v>
      </c>
      <c r="JE1078" s="2" t="s">
        <v>116</v>
      </c>
      <c r="JF1078" s="2" t="s">
        <v>116</v>
      </c>
      <c r="JG1078" s="2" t="s">
        <v>116</v>
      </c>
      <c r="JH1078" s="2" t="s">
        <v>116</v>
      </c>
      <c r="JI1078" s="2" t="s">
        <v>116</v>
      </c>
      <c r="JJ1078" s="2" t="s">
        <v>116</v>
      </c>
      <c r="JK1078" s="2" t="s">
        <v>116</v>
      </c>
      <c r="JL1078" s="2" t="s">
        <v>116</v>
      </c>
      <c r="JM1078" s="2" t="s">
        <v>116</v>
      </c>
      <c r="JN1078" s="2">
        <v>12</v>
      </c>
      <c r="JO1078" s="2" t="s">
        <v>116</v>
      </c>
      <c r="JP1078" s="2" t="s">
        <v>116</v>
      </c>
      <c r="JQ1078" s="2" t="s">
        <v>116</v>
      </c>
      <c r="JR1078" s="2" t="s">
        <v>116</v>
      </c>
      <c r="JS1078" s="2">
        <v>3</v>
      </c>
      <c r="JT1078" s="2" t="s">
        <v>116</v>
      </c>
      <c r="JU1078" s="2" t="s">
        <v>116</v>
      </c>
      <c r="JV1078" s="2" t="s">
        <v>116</v>
      </c>
      <c r="JW1078" s="2" t="s">
        <v>116</v>
      </c>
      <c r="JX1078" s="2">
        <v>5</v>
      </c>
      <c r="JY1078" s="2" t="s">
        <v>116</v>
      </c>
      <c r="JZ1078" s="2">
        <v>8</v>
      </c>
      <c r="KA1078" s="2" t="s">
        <v>116</v>
      </c>
      <c r="KB1078" s="2" t="s">
        <v>116</v>
      </c>
      <c r="KC1078" s="2" t="s">
        <v>116</v>
      </c>
      <c r="KD1078" s="2">
        <v>2</v>
      </c>
      <c r="KE1078" s="2" t="s">
        <v>116</v>
      </c>
      <c r="KF1078" s="2" t="s">
        <v>116</v>
      </c>
      <c r="KG1078" s="2" t="s">
        <v>116</v>
      </c>
      <c r="KH1078" s="2" t="s">
        <v>116</v>
      </c>
      <c r="KI1078" s="2">
        <v>5</v>
      </c>
      <c r="KJ1078" s="2" t="s">
        <v>116</v>
      </c>
      <c r="KK1078" s="2" t="s">
        <v>116</v>
      </c>
      <c r="KL1078" s="2" t="s">
        <v>116</v>
      </c>
      <c r="KM1078" s="2" t="s">
        <v>116</v>
      </c>
      <c r="KN1078" s="2" t="s">
        <v>116</v>
      </c>
      <c r="KO1078" s="2" t="s">
        <v>116</v>
      </c>
      <c r="KP1078" s="2" t="s">
        <v>116</v>
      </c>
      <c r="KQ1078" s="2" t="s">
        <v>116</v>
      </c>
      <c r="KR1078" s="2">
        <v>7</v>
      </c>
      <c r="KS1078" s="2" t="s">
        <v>116</v>
      </c>
      <c r="KT1078" s="2">
        <v>1</v>
      </c>
      <c r="KU1078" s="2" t="s">
        <v>116</v>
      </c>
      <c r="KV1078" s="2" t="s">
        <v>116</v>
      </c>
      <c r="KW1078" s="2" t="s">
        <v>116</v>
      </c>
      <c r="KX1078" s="2" t="s">
        <v>116</v>
      </c>
      <c r="KY1078" s="2" t="s">
        <v>116</v>
      </c>
      <c r="KZ1078" s="2" t="s">
        <v>116</v>
      </c>
      <c r="LA1078" s="2" t="s">
        <v>116</v>
      </c>
      <c r="LB1078" s="2" t="s">
        <v>116</v>
      </c>
      <c r="LC1078" s="2" t="s">
        <v>116</v>
      </c>
      <c r="LD1078" s="2" t="s">
        <v>116</v>
      </c>
      <c r="LE1078" s="2" t="s">
        <v>116</v>
      </c>
      <c r="LF1078" s="2" t="s">
        <v>116</v>
      </c>
      <c r="LG1078" s="2" t="s">
        <v>116</v>
      </c>
      <c r="LH1078" s="2">
        <v>4</v>
      </c>
      <c r="LI1078" s="2" t="s">
        <v>116</v>
      </c>
      <c r="LJ1078" s="2" t="s">
        <v>116</v>
      </c>
      <c r="LK1078" s="2" t="s">
        <v>116</v>
      </c>
      <c r="LL1078" s="2" t="s">
        <v>116</v>
      </c>
      <c r="LM1078" s="2" t="s">
        <v>116</v>
      </c>
      <c r="LN1078" s="2">
        <v>1</v>
      </c>
      <c r="LO1078" s="2" t="s">
        <v>116</v>
      </c>
      <c r="LP1078" s="2" t="s">
        <v>116</v>
      </c>
      <c r="LQ1078" s="2" t="s">
        <v>116</v>
      </c>
      <c r="LR1078" s="2" t="s">
        <v>116</v>
      </c>
      <c r="LS1078" s="2" t="s">
        <v>116</v>
      </c>
      <c r="LT1078" s="2" t="s">
        <v>116</v>
      </c>
      <c r="LU1078" s="2" t="s">
        <v>116</v>
      </c>
      <c r="LV1078" s="2" t="s">
        <v>116</v>
      </c>
      <c r="LW1078" s="2" t="s">
        <v>116</v>
      </c>
      <c r="LX1078" s="2" t="s">
        <v>116</v>
      </c>
      <c r="LY1078" s="2" t="s">
        <v>116</v>
      </c>
      <c r="LZ1078" s="2" t="s">
        <v>116</v>
      </c>
      <c r="MA1078" s="2" t="s">
        <v>116</v>
      </c>
      <c r="MB1078" s="2" t="s">
        <v>116</v>
      </c>
      <c r="MC1078" s="2">
        <v>5</v>
      </c>
      <c r="MD1078" s="2" t="s">
        <v>116</v>
      </c>
      <c r="ME1078" s="2" t="s">
        <v>116</v>
      </c>
      <c r="MF1078" s="2" t="s">
        <v>116</v>
      </c>
      <c r="MG1078" s="2" t="s">
        <v>116</v>
      </c>
      <c r="MH1078" s="2" t="s">
        <v>116</v>
      </c>
      <c r="MI1078" s="2">
        <v>1</v>
      </c>
      <c r="MJ1078" s="2" t="s">
        <v>116</v>
      </c>
      <c r="MK1078" s="2" t="s">
        <v>116</v>
      </c>
      <c r="ML1078" s="2" t="s">
        <v>116</v>
      </c>
      <c r="MM1078" s="2" t="s">
        <v>116</v>
      </c>
      <c r="MN1078" s="2" t="s">
        <v>116</v>
      </c>
      <c r="MO1078" s="2" t="s">
        <v>116</v>
      </c>
      <c r="MP1078" s="2" t="s">
        <v>116</v>
      </c>
      <c r="MQ1078" s="2" t="s">
        <v>116</v>
      </c>
      <c r="MR1078" s="2">
        <v>2</v>
      </c>
      <c r="MS1078" s="2" t="s">
        <v>116</v>
      </c>
      <c r="MT1078" s="2" t="s">
        <v>116</v>
      </c>
      <c r="MU1078" s="2" t="s">
        <v>116</v>
      </c>
      <c r="MV1078" s="2" t="s">
        <v>116</v>
      </c>
      <c r="MW1078" s="2" t="s">
        <v>116</v>
      </c>
      <c r="MX1078" s="2" t="s">
        <v>116</v>
      </c>
      <c r="MY1078" s="2" t="s">
        <v>116</v>
      </c>
      <c r="MZ1078" s="2">
        <v>1</v>
      </c>
      <c r="NA1078" s="2" t="s">
        <v>116</v>
      </c>
      <c r="NB1078" s="2" t="s">
        <v>116</v>
      </c>
      <c r="NC1078" s="2" t="s">
        <v>116</v>
      </c>
      <c r="ND1078" s="2" t="s">
        <v>116</v>
      </c>
      <c r="NE1078" s="2" t="s">
        <v>116</v>
      </c>
      <c r="NF1078" s="2" t="s">
        <v>116</v>
      </c>
      <c r="NG1078" s="2" t="s">
        <v>116</v>
      </c>
      <c r="NH1078" s="2" t="s">
        <v>116</v>
      </c>
      <c r="NI1078" s="2" t="s">
        <v>116</v>
      </c>
      <c r="NJ1078" s="2" t="s">
        <v>116</v>
      </c>
      <c r="NK1078" s="2" t="s">
        <v>116</v>
      </c>
      <c r="NL1078" s="2" t="s">
        <v>116</v>
      </c>
      <c r="NM1078" s="2" t="s">
        <v>116</v>
      </c>
      <c r="NN1078" s="2" t="s">
        <v>116</v>
      </c>
      <c r="NO1078" s="2">
        <v>1</v>
      </c>
      <c r="NP1078" s="2" t="s">
        <v>116</v>
      </c>
      <c r="NQ1078" s="2" t="s">
        <v>116</v>
      </c>
      <c r="NR1078" s="2" t="s">
        <v>116</v>
      </c>
      <c r="NS1078" s="2" t="s">
        <v>116</v>
      </c>
      <c r="NT1078" s="2" t="s">
        <v>116</v>
      </c>
      <c r="NU1078" s="2" t="s">
        <v>116</v>
      </c>
      <c r="NV1078" s="2" t="s">
        <v>116</v>
      </c>
      <c r="NW1078" s="2">
        <v>1</v>
      </c>
      <c r="NX1078" s="2" t="s">
        <v>116</v>
      </c>
      <c r="NY1078" s="2" t="s">
        <v>116</v>
      </c>
      <c r="NZ1078" s="2" t="s">
        <v>116</v>
      </c>
      <c r="OA1078" s="2" t="s">
        <v>116</v>
      </c>
      <c r="OB1078" s="2" t="s">
        <v>116</v>
      </c>
      <c r="OC1078" s="2" t="s">
        <v>116</v>
      </c>
      <c r="OD1078" s="2" t="s">
        <v>116</v>
      </c>
      <c r="OE1078" s="2" t="s">
        <v>116</v>
      </c>
      <c r="OF1078" s="2" t="s">
        <v>116</v>
      </c>
      <c r="OG1078" s="2" t="s">
        <v>116</v>
      </c>
      <c r="OH1078" s="2" t="s">
        <v>116</v>
      </c>
      <c r="OI1078" s="2" t="s">
        <v>116</v>
      </c>
      <c r="OJ1078" s="2" t="s">
        <v>116</v>
      </c>
      <c r="OK1078" s="2" t="s">
        <v>116</v>
      </c>
      <c r="OL1078" s="2" t="s">
        <v>116</v>
      </c>
      <c r="OM1078" s="2" t="s">
        <v>116</v>
      </c>
      <c r="ON1078" s="2" t="s">
        <v>116</v>
      </c>
      <c r="OO1078" s="2" t="s">
        <v>116</v>
      </c>
      <c r="OP1078" s="2" t="s">
        <v>116</v>
      </c>
      <c r="OQ1078" s="2" t="s">
        <v>116</v>
      </c>
      <c r="OR1078" s="2" t="s">
        <v>116</v>
      </c>
      <c r="OS1078" s="2" t="s">
        <v>116</v>
      </c>
      <c r="OT1078" s="2" t="s">
        <v>116</v>
      </c>
      <c r="OU1078" s="2" t="s">
        <v>116</v>
      </c>
      <c r="OV1078" s="2" t="s">
        <v>116</v>
      </c>
      <c r="OW1078" s="2" t="s">
        <v>116</v>
      </c>
      <c r="OX1078" s="2" t="s">
        <v>116</v>
      </c>
      <c r="OY1078" s="2" t="s">
        <v>116</v>
      </c>
      <c r="OZ1078" s="2" t="s">
        <v>116</v>
      </c>
      <c r="PA1078" s="2" t="s">
        <v>116</v>
      </c>
      <c r="PB1078" s="2" t="s">
        <v>116</v>
      </c>
      <c r="PC1078" s="2" t="s">
        <v>116</v>
      </c>
      <c r="PD1078" s="2" t="s">
        <v>116</v>
      </c>
      <c r="PE1078" s="2" t="s">
        <v>116</v>
      </c>
      <c r="PF1078" s="2" t="s">
        <v>116</v>
      </c>
      <c r="PG1078" s="2" t="s">
        <v>116</v>
      </c>
      <c r="PH1078" s="2" t="s">
        <v>116</v>
      </c>
      <c r="PI1078" s="2" t="s">
        <v>116</v>
      </c>
      <c r="PJ1078" s="2" t="s">
        <v>116</v>
      </c>
      <c r="PK1078" s="2" t="s">
        <v>116</v>
      </c>
      <c r="PL1078" s="2" t="s">
        <v>116</v>
      </c>
      <c r="PM1078" s="2" t="s">
        <v>116</v>
      </c>
      <c r="PN1078" s="2" t="s">
        <v>116</v>
      </c>
      <c r="PO1078" s="2" t="s">
        <v>116</v>
      </c>
      <c r="PP1078" s="2" t="s">
        <v>116</v>
      </c>
      <c r="PQ1078" s="2" t="s">
        <v>116</v>
      </c>
      <c r="PR1078" s="2" t="s">
        <v>116</v>
      </c>
      <c r="PS1078" s="2" t="s">
        <v>116</v>
      </c>
      <c r="PT1078" s="2" t="s">
        <v>116</v>
      </c>
      <c r="PU1078" s="2" t="s">
        <v>116</v>
      </c>
      <c r="PV1078" s="2" t="s">
        <v>116</v>
      </c>
      <c r="PW1078" s="2" t="s">
        <v>116</v>
      </c>
      <c r="PX1078" s="2" t="s">
        <v>116</v>
      </c>
      <c r="PY1078" s="2" t="s">
        <v>116</v>
      </c>
      <c r="PZ1078" s="2" t="s">
        <v>116</v>
      </c>
      <c r="QA1078" s="2" t="s">
        <v>116</v>
      </c>
      <c r="QB1078" s="2" t="s">
        <v>116</v>
      </c>
      <c r="QC1078" s="2" t="s">
        <v>116</v>
      </c>
      <c r="QD1078" s="2" t="s">
        <v>116</v>
      </c>
      <c r="QE1078" s="2" t="s">
        <v>116</v>
      </c>
      <c r="QF1078" s="2" t="s">
        <v>116</v>
      </c>
      <c r="QG1078" s="2">
        <v>1</v>
      </c>
      <c r="QH1078" s="2" t="s">
        <v>116</v>
      </c>
      <c r="QI1078" s="2" t="s">
        <v>116</v>
      </c>
      <c r="QJ1078" s="2" t="s">
        <v>116</v>
      </c>
      <c r="QK1078" s="2" t="s">
        <v>116</v>
      </c>
    </row>
    <row r="1079" spans="14:453" x14ac:dyDescent="0.2">
      <c r="N1079" s="2">
        <v>4</v>
      </c>
      <c r="O1079" s="2" t="s">
        <v>116</v>
      </c>
      <c r="P1079" s="2" t="s">
        <v>116</v>
      </c>
      <c r="Q1079" s="2" t="s">
        <v>116</v>
      </c>
      <c r="R1079" s="2" t="s">
        <v>116</v>
      </c>
      <c r="S1079" s="2" t="s">
        <v>116</v>
      </c>
      <c r="T1079" s="2">
        <v>4</v>
      </c>
      <c r="U1079" s="2" t="s">
        <v>116</v>
      </c>
      <c r="V1079" s="2">
        <v>5</v>
      </c>
      <c r="W1079" s="2">
        <v>4</v>
      </c>
      <c r="X1079" s="2" t="s">
        <v>116</v>
      </c>
      <c r="Y1079" s="2" t="s">
        <v>116</v>
      </c>
      <c r="Z1079" s="2">
        <v>1</v>
      </c>
      <c r="AA1079" s="2">
        <v>3</v>
      </c>
      <c r="AB1079" s="2" t="s">
        <v>116</v>
      </c>
      <c r="AC1079" s="2" t="s">
        <v>116</v>
      </c>
      <c r="AD1079" s="2">
        <v>2</v>
      </c>
      <c r="AE1079" s="2" t="s">
        <v>116</v>
      </c>
      <c r="AF1079" s="2" t="s">
        <v>116</v>
      </c>
      <c r="AG1079" s="2">
        <v>1</v>
      </c>
      <c r="AH1079" s="2" t="s">
        <v>116</v>
      </c>
      <c r="AI1079" s="2">
        <v>2</v>
      </c>
      <c r="AJ1079" s="2" t="s">
        <v>116</v>
      </c>
      <c r="AK1079" s="2">
        <v>6</v>
      </c>
      <c r="AL1079" s="2">
        <v>21</v>
      </c>
      <c r="AM1079" s="2" t="s">
        <v>116</v>
      </c>
      <c r="AN1079" s="2" t="s">
        <v>116</v>
      </c>
      <c r="AO1079" s="2">
        <v>5</v>
      </c>
      <c r="AP1079" s="2" t="s">
        <v>116</v>
      </c>
      <c r="AQ1079" s="2">
        <v>1</v>
      </c>
      <c r="AR1079" s="2">
        <v>2</v>
      </c>
      <c r="AS1079" s="2">
        <v>3</v>
      </c>
      <c r="AT1079" s="2" t="s">
        <v>116</v>
      </c>
      <c r="AU1079" s="2" t="s">
        <v>116</v>
      </c>
      <c r="AV1079" s="2" t="s">
        <v>116</v>
      </c>
      <c r="AW1079" s="2">
        <v>2</v>
      </c>
      <c r="AX1079" s="2" t="s">
        <v>116</v>
      </c>
      <c r="AY1079" s="2" t="s">
        <v>116</v>
      </c>
      <c r="AZ1079" s="2">
        <v>10</v>
      </c>
      <c r="BA1079" s="2">
        <v>5</v>
      </c>
      <c r="BB1079" s="2" t="s">
        <v>116</v>
      </c>
      <c r="BC1079" s="2">
        <v>2</v>
      </c>
      <c r="BD1079" s="2">
        <v>31</v>
      </c>
      <c r="BE1079" s="2">
        <v>1</v>
      </c>
      <c r="BF1079" s="2">
        <v>3</v>
      </c>
      <c r="BG1079" s="2">
        <v>4</v>
      </c>
      <c r="BH1079" s="2" t="s">
        <v>116</v>
      </c>
      <c r="BI1079" s="2" t="s">
        <v>116</v>
      </c>
      <c r="BJ1079" s="2" t="s">
        <v>116</v>
      </c>
      <c r="BK1079" s="2" t="s">
        <v>116</v>
      </c>
      <c r="BL1079" s="2" t="s">
        <v>116</v>
      </c>
      <c r="BM1079" s="2">
        <v>1</v>
      </c>
      <c r="BN1079" s="2">
        <v>7</v>
      </c>
      <c r="BO1079" s="2" t="s">
        <v>116</v>
      </c>
      <c r="BP1079" s="2" t="s">
        <v>116</v>
      </c>
      <c r="BQ1079" s="2">
        <v>3</v>
      </c>
      <c r="BR1079" s="2" t="s">
        <v>116</v>
      </c>
      <c r="BS1079" s="2" t="s">
        <v>116</v>
      </c>
      <c r="BT1079" s="2" t="s">
        <v>116</v>
      </c>
      <c r="BU1079" s="2">
        <v>42</v>
      </c>
      <c r="BV1079" s="2">
        <v>3</v>
      </c>
      <c r="BW1079" s="2" t="s">
        <v>116</v>
      </c>
      <c r="BX1079" s="2" t="s">
        <v>116</v>
      </c>
      <c r="BY1079" s="2">
        <v>4</v>
      </c>
      <c r="BZ1079" s="2" t="s">
        <v>116</v>
      </c>
      <c r="CA1079" s="2">
        <v>2</v>
      </c>
      <c r="CB1079" s="2">
        <v>1</v>
      </c>
      <c r="CC1079" s="2" t="s">
        <v>116</v>
      </c>
      <c r="CD1079" s="2" t="s">
        <v>116</v>
      </c>
      <c r="CE1079" s="2">
        <v>1</v>
      </c>
      <c r="CF1079" s="2">
        <v>5</v>
      </c>
      <c r="CG1079" s="2" t="s">
        <v>116</v>
      </c>
      <c r="CH1079" s="2" t="s">
        <v>116</v>
      </c>
      <c r="CI1079" s="2" t="s">
        <v>116</v>
      </c>
      <c r="CJ1079" s="2" t="s">
        <v>116</v>
      </c>
      <c r="CK1079" s="2" t="s">
        <v>116</v>
      </c>
      <c r="CL1079" s="2" t="s">
        <v>116</v>
      </c>
      <c r="CM1079" s="2">
        <v>1</v>
      </c>
      <c r="CN1079" s="2">
        <v>96</v>
      </c>
      <c r="CO1079" s="2" t="s">
        <v>116</v>
      </c>
      <c r="CP1079" s="2" t="s">
        <v>116</v>
      </c>
      <c r="CQ1079" s="2" t="s">
        <v>116</v>
      </c>
      <c r="CR1079" s="2" t="s">
        <v>116</v>
      </c>
      <c r="CS1079" s="2" t="s">
        <v>116</v>
      </c>
      <c r="CT1079" s="2">
        <v>24</v>
      </c>
      <c r="CU1079" s="2" t="s">
        <v>116</v>
      </c>
      <c r="CV1079" s="2" t="s">
        <v>116</v>
      </c>
      <c r="CW1079" s="2" t="s">
        <v>116</v>
      </c>
      <c r="CX1079" s="2" t="s">
        <v>116</v>
      </c>
      <c r="CY1079" s="2">
        <v>5</v>
      </c>
      <c r="CZ1079" s="2">
        <v>3</v>
      </c>
      <c r="DA1079" s="2" t="s">
        <v>116</v>
      </c>
      <c r="DB1079" s="2">
        <v>5</v>
      </c>
      <c r="DC1079" s="2" t="s">
        <v>116</v>
      </c>
      <c r="DD1079" s="2">
        <v>74</v>
      </c>
      <c r="DE1079" s="2" t="s">
        <v>116</v>
      </c>
      <c r="DF1079" s="2">
        <v>12</v>
      </c>
      <c r="DG1079" s="2" t="s">
        <v>116</v>
      </c>
      <c r="DH1079" s="2" t="s">
        <v>116</v>
      </c>
      <c r="DI1079" s="2">
        <v>5</v>
      </c>
      <c r="DJ1079" s="2" t="s">
        <v>116</v>
      </c>
      <c r="DK1079" s="2" t="s">
        <v>116</v>
      </c>
      <c r="DL1079" s="2" t="s">
        <v>116</v>
      </c>
      <c r="DM1079" s="2">
        <v>7</v>
      </c>
      <c r="DN1079" s="2">
        <v>1</v>
      </c>
      <c r="DO1079" s="2">
        <v>51</v>
      </c>
      <c r="DP1079" s="2" t="s">
        <v>116</v>
      </c>
      <c r="DQ1079" s="2">
        <v>1</v>
      </c>
      <c r="DR1079" s="2">
        <v>76</v>
      </c>
      <c r="DS1079" s="2">
        <v>2</v>
      </c>
      <c r="DT1079" s="2" t="s">
        <v>116</v>
      </c>
      <c r="DU1079" s="2" t="s">
        <v>116</v>
      </c>
      <c r="DV1079" s="2" t="s">
        <v>116</v>
      </c>
      <c r="DW1079" s="2" t="s">
        <v>116</v>
      </c>
      <c r="DX1079" s="2" t="s">
        <v>116</v>
      </c>
      <c r="DY1079" s="2">
        <v>1</v>
      </c>
      <c r="DZ1079" s="2" t="s">
        <v>116</v>
      </c>
      <c r="EA1079" s="2" t="s">
        <v>116</v>
      </c>
      <c r="EB1079" s="2">
        <v>3</v>
      </c>
      <c r="EC1079" s="2">
        <v>7</v>
      </c>
      <c r="ED1079" s="2" t="s">
        <v>116</v>
      </c>
      <c r="EE1079" s="2" t="s">
        <v>116</v>
      </c>
      <c r="EF1079" s="2">
        <v>131</v>
      </c>
      <c r="EG1079" s="2" t="s">
        <v>116</v>
      </c>
      <c r="EH1079" s="2" t="s">
        <v>116</v>
      </c>
      <c r="EI1079" s="2" t="s">
        <v>116</v>
      </c>
      <c r="EJ1079" s="2">
        <v>4</v>
      </c>
      <c r="EK1079" s="2">
        <v>3</v>
      </c>
      <c r="EL1079" s="2">
        <v>8</v>
      </c>
      <c r="EM1079" s="2" t="s">
        <v>116</v>
      </c>
      <c r="EN1079" s="2" t="s">
        <v>116</v>
      </c>
      <c r="EO1079" s="2">
        <v>3</v>
      </c>
      <c r="EP1079" s="2" t="s">
        <v>116</v>
      </c>
      <c r="EQ1079" s="2" t="s">
        <v>116</v>
      </c>
      <c r="ER1079" s="2">
        <v>4</v>
      </c>
      <c r="ES1079" s="2" t="s">
        <v>116</v>
      </c>
      <c r="ET1079" s="2">
        <v>1</v>
      </c>
      <c r="EU1079" s="2">
        <v>158</v>
      </c>
      <c r="EV1079" s="2" t="s">
        <v>116</v>
      </c>
      <c r="EW1079" s="2" t="s">
        <v>116</v>
      </c>
      <c r="EX1079" s="2">
        <v>9</v>
      </c>
      <c r="EY1079" s="2">
        <v>1</v>
      </c>
      <c r="EZ1079" s="2">
        <v>3</v>
      </c>
      <c r="FA1079" s="2">
        <v>5</v>
      </c>
      <c r="FB1079" s="2" t="s">
        <v>116</v>
      </c>
      <c r="FC1079" s="2" t="s">
        <v>116</v>
      </c>
      <c r="FD1079" s="2">
        <v>80</v>
      </c>
      <c r="FE1079" s="2" t="s">
        <v>116</v>
      </c>
      <c r="FF1079" s="2">
        <v>1</v>
      </c>
      <c r="FG1079" s="2" t="s">
        <v>116</v>
      </c>
      <c r="FH1079" s="2">
        <v>7</v>
      </c>
      <c r="FI1079" s="2">
        <v>5</v>
      </c>
      <c r="FJ1079" s="2" t="s">
        <v>116</v>
      </c>
      <c r="FK1079" s="2" t="s">
        <v>116</v>
      </c>
      <c r="FL1079" s="2">
        <v>3</v>
      </c>
      <c r="FM1079" s="2" t="s">
        <v>116</v>
      </c>
      <c r="FN1079" s="2" t="s">
        <v>116</v>
      </c>
      <c r="FO1079" s="2">
        <v>36</v>
      </c>
      <c r="FP1079" s="2" t="s">
        <v>116</v>
      </c>
      <c r="FQ1079" s="2" t="s">
        <v>116</v>
      </c>
      <c r="FR1079" s="2">
        <v>84</v>
      </c>
      <c r="FS1079" s="2" t="s">
        <v>116</v>
      </c>
      <c r="FT1079" s="2" t="s">
        <v>116</v>
      </c>
      <c r="FU1079" s="2" t="s">
        <v>116</v>
      </c>
      <c r="FV1079" s="2">
        <v>2</v>
      </c>
      <c r="FW1079" s="2" t="s">
        <v>116</v>
      </c>
      <c r="FX1079" s="2" t="s">
        <v>116</v>
      </c>
      <c r="FY1079" s="2">
        <v>3</v>
      </c>
      <c r="FZ1079" s="2">
        <v>67</v>
      </c>
      <c r="GA1079" s="2" t="s">
        <v>116</v>
      </c>
      <c r="GB1079" s="2" t="s">
        <v>116</v>
      </c>
      <c r="GC1079" s="2">
        <v>3</v>
      </c>
      <c r="GD1079" s="2" t="s">
        <v>116</v>
      </c>
      <c r="GE1079" s="2" t="s">
        <v>116</v>
      </c>
      <c r="GF1079" s="2">
        <v>1</v>
      </c>
      <c r="GG1079" s="2" t="s">
        <v>116</v>
      </c>
      <c r="GH1079" s="2" t="s">
        <v>116</v>
      </c>
      <c r="GI1079" s="2">
        <v>3</v>
      </c>
      <c r="GJ1079" s="2" t="s">
        <v>116</v>
      </c>
      <c r="GK1079" s="2">
        <v>68</v>
      </c>
      <c r="GL1079" s="2">
        <v>2</v>
      </c>
      <c r="GM1079" s="2">
        <v>1</v>
      </c>
      <c r="GN1079" s="2">
        <v>2</v>
      </c>
      <c r="GO1079" s="2" t="s">
        <v>116</v>
      </c>
      <c r="GP1079" s="2">
        <v>3</v>
      </c>
      <c r="GQ1079" s="2">
        <v>2</v>
      </c>
      <c r="GR1079" s="2">
        <v>26</v>
      </c>
      <c r="GS1079" s="2" t="s">
        <v>116</v>
      </c>
      <c r="GT1079" s="2">
        <v>1</v>
      </c>
      <c r="GU1079" s="2">
        <v>3</v>
      </c>
      <c r="GV1079" s="2">
        <v>1</v>
      </c>
      <c r="GW1079" s="2" t="s">
        <v>116</v>
      </c>
      <c r="GX1079" s="2">
        <v>2</v>
      </c>
      <c r="GY1079" s="2">
        <v>23</v>
      </c>
      <c r="GZ1079" s="2" t="s">
        <v>116</v>
      </c>
      <c r="HA1079" s="2">
        <v>14</v>
      </c>
      <c r="HB1079" s="2" t="s">
        <v>116</v>
      </c>
      <c r="HC1079" s="2" t="s">
        <v>116</v>
      </c>
      <c r="HD1079" s="2">
        <v>1</v>
      </c>
      <c r="HE1079" s="2" t="s">
        <v>116</v>
      </c>
      <c r="HF1079" s="2" t="s">
        <v>116</v>
      </c>
      <c r="HG1079" s="2">
        <v>24</v>
      </c>
      <c r="HH1079" s="2" t="s">
        <v>116</v>
      </c>
      <c r="HI1079" s="2">
        <v>1</v>
      </c>
      <c r="HJ1079" s="2">
        <v>1</v>
      </c>
      <c r="HK1079" s="2" t="s">
        <v>116</v>
      </c>
      <c r="HL1079" s="2" t="s">
        <v>116</v>
      </c>
      <c r="HM1079" s="2">
        <v>1</v>
      </c>
      <c r="HN1079" s="2">
        <v>43</v>
      </c>
      <c r="HO1079" s="2" t="s">
        <v>116</v>
      </c>
      <c r="HP1079" s="2" t="s">
        <v>116</v>
      </c>
      <c r="HQ1079" s="2" t="s">
        <v>116</v>
      </c>
      <c r="HR1079" s="2">
        <v>1</v>
      </c>
      <c r="HS1079" s="2" t="s">
        <v>116</v>
      </c>
      <c r="HT1079" s="2">
        <v>12</v>
      </c>
      <c r="HU1079" s="2">
        <v>2</v>
      </c>
      <c r="HV1079" s="2" t="s">
        <v>116</v>
      </c>
      <c r="HW1079" s="2" t="s">
        <v>116</v>
      </c>
      <c r="HX1079" s="2">
        <v>1</v>
      </c>
      <c r="HY1079" s="2" t="s">
        <v>116</v>
      </c>
      <c r="HZ1079" s="2" t="s">
        <v>116</v>
      </c>
      <c r="IA1079" s="2">
        <v>16</v>
      </c>
      <c r="IB1079" s="2" t="s">
        <v>116</v>
      </c>
      <c r="IC1079" s="2">
        <v>1</v>
      </c>
      <c r="ID1079" s="2">
        <v>17</v>
      </c>
      <c r="IE1079" s="2" t="s">
        <v>116</v>
      </c>
      <c r="IF1079" s="2">
        <v>1</v>
      </c>
      <c r="IG1079" s="2" t="s">
        <v>116</v>
      </c>
      <c r="IH1079" s="2">
        <v>1</v>
      </c>
      <c r="II1079" s="2">
        <v>9</v>
      </c>
      <c r="IJ1079" s="2" t="s">
        <v>116</v>
      </c>
      <c r="IK1079" s="2" t="s">
        <v>116</v>
      </c>
      <c r="IL1079" s="2" t="s">
        <v>116</v>
      </c>
      <c r="IM1079" s="2">
        <v>2</v>
      </c>
      <c r="IN1079" s="2" t="s">
        <v>116</v>
      </c>
      <c r="IO1079" s="2" t="s">
        <v>116</v>
      </c>
      <c r="IP1079" s="2" t="s">
        <v>116</v>
      </c>
      <c r="IQ1079" s="2">
        <v>26</v>
      </c>
      <c r="IR1079" s="2" t="s">
        <v>116</v>
      </c>
      <c r="IS1079" s="2" t="s">
        <v>116</v>
      </c>
      <c r="IT1079" s="2" t="s">
        <v>116</v>
      </c>
      <c r="IU1079" s="2" t="s">
        <v>116</v>
      </c>
      <c r="IV1079" s="2">
        <v>3</v>
      </c>
      <c r="IW1079" s="2" t="s">
        <v>116</v>
      </c>
      <c r="IX1079" s="2" t="s">
        <v>116</v>
      </c>
      <c r="IY1079" s="2" t="s">
        <v>116</v>
      </c>
      <c r="IZ1079" s="2" t="s">
        <v>116</v>
      </c>
      <c r="JA1079" s="2" t="s">
        <v>116</v>
      </c>
      <c r="JB1079" s="2">
        <v>10</v>
      </c>
      <c r="JC1079" s="2" t="s">
        <v>116</v>
      </c>
      <c r="JD1079" s="2">
        <v>8</v>
      </c>
      <c r="JE1079" s="2">
        <v>1</v>
      </c>
      <c r="JF1079" s="2" t="s">
        <v>116</v>
      </c>
      <c r="JG1079" s="2" t="s">
        <v>116</v>
      </c>
      <c r="JH1079" s="2">
        <v>2</v>
      </c>
      <c r="JI1079" s="2" t="s">
        <v>116</v>
      </c>
      <c r="JJ1079" s="2" t="s">
        <v>116</v>
      </c>
      <c r="JK1079" s="2" t="s">
        <v>116</v>
      </c>
      <c r="JL1079" s="2" t="s">
        <v>116</v>
      </c>
      <c r="JM1079" s="2" t="s">
        <v>116</v>
      </c>
      <c r="JN1079" s="2">
        <v>20</v>
      </c>
      <c r="JO1079" s="2" t="s">
        <v>116</v>
      </c>
      <c r="JP1079" s="2" t="s">
        <v>116</v>
      </c>
      <c r="JQ1079" s="2" t="s">
        <v>116</v>
      </c>
      <c r="JR1079" s="2" t="s">
        <v>116</v>
      </c>
      <c r="JS1079" s="2">
        <v>2</v>
      </c>
      <c r="JT1079" s="2" t="s">
        <v>116</v>
      </c>
      <c r="JU1079" s="2" t="s">
        <v>116</v>
      </c>
      <c r="JV1079" s="2" t="s">
        <v>116</v>
      </c>
      <c r="JW1079" s="2" t="s">
        <v>116</v>
      </c>
      <c r="JX1079" s="2">
        <v>5</v>
      </c>
      <c r="JY1079" s="2" t="s">
        <v>116</v>
      </c>
      <c r="JZ1079" s="2">
        <v>5</v>
      </c>
      <c r="KA1079" s="2" t="s">
        <v>116</v>
      </c>
      <c r="KB1079" s="2" t="s">
        <v>116</v>
      </c>
      <c r="KC1079" s="2" t="s">
        <v>116</v>
      </c>
      <c r="KD1079" s="2">
        <v>2</v>
      </c>
      <c r="KE1079" s="2" t="s">
        <v>116</v>
      </c>
      <c r="KF1079" s="2" t="s">
        <v>116</v>
      </c>
      <c r="KG1079" s="2" t="s">
        <v>116</v>
      </c>
      <c r="KH1079" s="2" t="s">
        <v>116</v>
      </c>
      <c r="KI1079" s="2">
        <v>7</v>
      </c>
      <c r="KJ1079" s="2" t="s">
        <v>116</v>
      </c>
      <c r="KK1079" s="2" t="s">
        <v>116</v>
      </c>
      <c r="KL1079" s="2" t="s">
        <v>116</v>
      </c>
      <c r="KM1079" s="2" t="s">
        <v>116</v>
      </c>
      <c r="KN1079" s="2">
        <v>1</v>
      </c>
      <c r="KO1079" s="2" t="s">
        <v>116</v>
      </c>
      <c r="KP1079" s="2" t="s">
        <v>116</v>
      </c>
      <c r="KQ1079" s="2" t="s">
        <v>116</v>
      </c>
      <c r="KR1079" s="2">
        <v>7</v>
      </c>
      <c r="KS1079" s="2" t="s">
        <v>116</v>
      </c>
      <c r="KT1079" s="2">
        <v>2</v>
      </c>
      <c r="KU1079" s="2" t="s">
        <v>116</v>
      </c>
      <c r="KV1079" s="2" t="s">
        <v>116</v>
      </c>
      <c r="KW1079" s="2" t="s">
        <v>116</v>
      </c>
      <c r="KX1079" s="2" t="s">
        <v>116</v>
      </c>
      <c r="KY1079" s="2" t="s">
        <v>116</v>
      </c>
      <c r="KZ1079" s="2">
        <v>3</v>
      </c>
      <c r="LA1079" s="2" t="s">
        <v>116</v>
      </c>
      <c r="LB1079" s="2" t="s">
        <v>116</v>
      </c>
      <c r="LC1079" s="2" t="s">
        <v>116</v>
      </c>
      <c r="LD1079" s="2" t="s">
        <v>116</v>
      </c>
      <c r="LE1079" s="2" t="s">
        <v>116</v>
      </c>
      <c r="LF1079" s="2" t="s">
        <v>116</v>
      </c>
      <c r="LG1079" s="2" t="s">
        <v>116</v>
      </c>
      <c r="LH1079" s="2">
        <v>4</v>
      </c>
      <c r="LI1079" s="2" t="s">
        <v>116</v>
      </c>
      <c r="LJ1079" s="2" t="s">
        <v>116</v>
      </c>
      <c r="LK1079" s="2" t="s">
        <v>116</v>
      </c>
      <c r="LL1079" s="2" t="s">
        <v>116</v>
      </c>
      <c r="LM1079" s="2" t="s">
        <v>116</v>
      </c>
      <c r="LN1079" s="2" t="s">
        <v>116</v>
      </c>
      <c r="LO1079" s="2" t="s">
        <v>116</v>
      </c>
      <c r="LP1079" s="2" t="s">
        <v>116</v>
      </c>
      <c r="LQ1079" s="2">
        <v>3</v>
      </c>
      <c r="LR1079" s="2" t="s">
        <v>116</v>
      </c>
      <c r="LS1079" s="2" t="s">
        <v>116</v>
      </c>
      <c r="LT1079" s="2" t="s">
        <v>116</v>
      </c>
      <c r="LU1079" s="2" t="s">
        <v>116</v>
      </c>
      <c r="LV1079" s="2">
        <v>11</v>
      </c>
      <c r="LW1079" s="2" t="s">
        <v>116</v>
      </c>
      <c r="LX1079" s="2" t="s">
        <v>116</v>
      </c>
      <c r="LY1079" s="2" t="s">
        <v>116</v>
      </c>
      <c r="LZ1079" s="2" t="s">
        <v>116</v>
      </c>
      <c r="MA1079" s="2" t="s">
        <v>116</v>
      </c>
      <c r="MB1079" s="2" t="s">
        <v>116</v>
      </c>
      <c r="MC1079" s="2">
        <v>3</v>
      </c>
      <c r="MD1079" s="2" t="s">
        <v>116</v>
      </c>
      <c r="ME1079" s="2" t="s">
        <v>116</v>
      </c>
      <c r="MF1079" s="2">
        <v>1</v>
      </c>
      <c r="MG1079" s="2" t="s">
        <v>116</v>
      </c>
      <c r="MH1079" s="2" t="s">
        <v>116</v>
      </c>
      <c r="MI1079" s="2">
        <v>4</v>
      </c>
      <c r="MJ1079" s="2" t="s">
        <v>116</v>
      </c>
      <c r="MK1079" s="2">
        <v>1</v>
      </c>
      <c r="ML1079" s="2" t="s">
        <v>116</v>
      </c>
      <c r="MM1079" s="2" t="s">
        <v>116</v>
      </c>
      <c r="MN1079" s="2" t="s">
        <v>116</v>
      </c>
      <c r="MO1079" s="2" t="s">
        <v>116</v>
      </c>
      <c r="MP1079" s="2" t="s">
        <v>116</v>
      </c>
      <c r="MQ1079" s="2" t="s">
        <v>116</v>
      </c>
      <c r="MR1079" s="2">
        <v>1</v>
      </c>
      <c r="MS1079" s="2" t="s">
        <v>116</v>
      </c>
      <c r="MT1079" s="2" t="s">
        <v>116</v>
      </c>
      <c r="MU1079" s="2" t="s">
        <v>116</v>
      </c>
      <c r="MV1079" s="2" t="s">
        <v>116</v>
      </c>
      <c r="MW1079" s="2" t="s">
        <v>116</v>
      </c>
      <c r="MX1079" s="2" t="s">
        <v>116</v>
      </c>
      <c r="MY1079" s="2">
        <v>1</v>
      </c>
      <c r="MZ1079" s="2">
        <v>1</v>
      </c>
      <c r="NA1079" s="2" t="s">
        <v>116</v>
      </c>
      <c r="NB1079" s="2" t="s">
        <v>116</v>
      </c>
      <c r="NC1079" s="2" t="s">
        <v>116</v>
      </c>
      <c r="ND1079" s="2" t="s">
        <v>116</v>
      </c>
      <c r="NE1079" s="2" t="s">
        <v>116</v>
      </c>
      <c r="NF1079" s="2" t="s">
        <v>116</v>
      </c>
      <c r="NG1079" s="2" t="s">
        <v>116</v>
      </c>
      <c r="NH1079" s="2">
        <v>1</v>
      </c>
      <c r="NI1079" s="2" t="s">
        <v>116</v>
      </c>
      <c r="NJ1079" s="2" t="s">
        <v>116</v>
      </c>
      <c r="NK1079" s="2" t="s">
        <v>116</v>
      </c>
      <c r="NL1079" s="2" t="s">
        <v>116</v>
      </c>
      <c r="NM1079" s="2" t="s">
        <v>116</v>
      </c>
      <c r="NN1079" s="2" t="s">
        <v>116</v>
      </c>
      <c r="NO1079" s="2">
        <v>1</v>
      </c>
      <c r="NP1079" s="2" t="s">
        <v>116</v>
      </c>
      <c r="NQ1079" s="2" t="s">
        <v>116</v>
      </c>
      <c r="NR1079" s="2" t="s">
        <v>116</v>
      </c>
      <c r="NS1079" s="2" t="s">
        <v>116</v>
      </c>
      <c r="NT1079" s="2" t="s">
        <v>116</v>
      </c>
      <c r="NU1079" s="2" t="s">
        <v>116</v>
      </c>
      <c r="NV1079" s="2" t="s">
        <v>116</v>
      </c>
      <c r="NW1079" s="2" t="s">
        <v>116</v>
      </c>
      <c r="NX1079" s="2" t="s">
        <v>116</v>
      </c>
      <c r="NY1079" s="2" t="s">
        <v>116</v>
      </c>
      <c r="NZ1079" s="2" t="s">
        <v>116</v>
      </c>
      <c r="OA1079" s="2" t="s">
        <v>116</v>
      </c>
      <c r="OB1079" s="2" t="s">
        <v>116</v>
      </c>
      <c r="OC1079" s="2" t="s">
        <v>116</v>
      </c>
      <c r="OD1079" s="2" t="s">
        <v>116</v>
      </c>
      <c r="OE1079" s="2" t="s">
        <v>116</v>
      </c>
      <c r="OF1079" s="2" t="s">
        <v>116</v>
      </c>
      <c r="OG1079" s="2" t="s">
        <v>116</v>
      </c>
      <c r="OH1079" s="2" t="s">
        <v>116</v>
      </c>
      <c r="OI1079" s="2" t="s">
        <v>116</v>
      </c>
      <c r="OJ1079" s="2" t="s">
        <v>116</v>
      </c>
      <c r="OK1079" s="2" t="s">
        <v>116</v>
      </c>
      <c r="OL1079" s="2" t="s">
        <v>116</v>
      </c>
      <c r="OM1079" s="2" t="s">
        <v>116</v>
      </c>
      <c r="ON1079" s="2" t="s">
        <v>116</v>
      </c>
      <c r="OO1079" s="2" t="s">
        <v>116</v>
      </c>
      <c r="OP1079" s="2" t="s">
        <v>116</v>
      </c>
      <c r="OQ1079" s="2">
        <v>1</v>
      </c>
      <c r="OR1079" s="2" t="s">
        <v>116</v>
      </c>
      <c r="OS1079" s="2" t="s">
        <v>116</v>
      </c>
      <c r="OT1079" s="2">
        <v>2</v>
      </c>
      <c r="OU1079" s="2" t="s">
        <v>116</v>
      </c>
      <c r="OV1079" s="2" t="s">
        <v>116</v>
      </c>
      <c r="OW1079" s="2" t="s">
        <v>116</v>
      </c>
      <c r="OX1079" s="2" t="s">
        <v>116</v>
      </c>
      <c r="OY1079" s="2" t="s">
        <v>116</v>
      </c>
      <c r="OZ1079" s="2" t="s">
        <v>116</v>
      </c>
      <c r="PA1079" s="2" t="s">
        <v>116</v>
      </c>
      <c r="PB1079" s="2" t="s">
        <v>116</v>
      </c>
      <c r="PC1079" s="2" t="s">
        <v>116</v>
      </c>
      <c r="PD1079" s="2" t="s">
        <v>116</v>
      </c>
      <c r="PE1079" s="2" t="s">
        <v>116</v>
      </c>
      <c r="PF1079" s="2" t="s">
        <v>116</v>
      </c>
      <c r="PG1079" s="2" t="s">
        <v>116</v>
      </c>
      <c r="PH1079" s="2" t="s">
        <v>116</v>
      </c>
      <c r="PI1079" s="2" t="s">
        <v>116</v>
      </c>
      <c r="PJ1079" s="2" t="s">
        <v>116</v>
      </c>
      <c r="PK1079" s="2" t="s">
        <v>116</v>
      </c>
      <c r="PL1079" s="2" t="s">
        <v>116</v>
      </c>
      <c r="PM1079" s="2" t="s">
        <v>116</v>
      </c>
      <c r="PN1079" s="2" t="s">
        <v>116</v>
      </c>
      <c r="PO1079" s="2" t="s">
        <v>116</v>
      </c>
      <c r="PP1079" s="2" t="s">
        <v>116</v>
      </c>
      <c r="PQ1079" s="2" t="s">
        <v>116</v>
      </c>
      <c r="PR1079" s="2" t="s">
        <v>116</v>
      </c>
      <c r="PS1079" s="2" t="s">
        <v>116</v>
      </c>
      <c r="PT1079" s="2" t="s">
        <v>116</v>
      </c>
      <c r="PU1079" s="2" t="s">
        <v>116</v>
      </c>
      <c r="PV1079" s="2" t="s">
        <v>116</v>
      </c>
      <c r="PW1079" s="2" t="s">
        <v>116</v>
      </c>
      <c r="PX1079" s="2" t="s">
        <v>116</v>
      </c>
      <c r="PY1079" s="2" t="s">
        <v>116</v>
      </c>
      <c r="PZ1079" s="2" t="s">
        <v>116</v>
      </c>
      <c r="QA1079" s="2" t="s">
        <v>116</v>
      </c>
      <c r="QB1079" s="2" t="s">
        <v>116</v>
      </c>
      <c r="QC1079" s="2" t="s">
        <v>116</v>
      </c>
      <c r="QD1079" s="2" t="s">
        <v>116</v>
      </c>
      <c r="QE1079" s="2" t="s">
        <v>116</v>
      </c>
      <c r="QF1079" s="2" t="s">
        <v>116</v>
      </c>
      <c r="QG1079" s="2" t="s">
        <v>116</v>
      </c>
      <c r="QH1079" s="2" t="s">
        <v>116</v>
      </c>
      <c r="QI1079" s="2" t="s">
        <v>116</v>
      </c>
      <c r="QJ1079" s="2" t="s">
        <v>116</v>
      </c>
      <c r="QK1079" s="2" t="s">
        <v>116</v>
      </c>
    </row>
    <row r="1080" spans="14:453" x14ac:dyDescent="0.2">
      <c r="N1080" s="2">
        <v>1</v>
      </c>
      <c r="O1080" s="2" t="s">
        <v>116</v>
      </c>
      <c r="P1080" s="2">
        <v>1</v>
      </c>
      <c r="Q1080" s="2">
        <v>1</v>
      </c>
      <c r="R1080" s="2" t="s">
        <v>116</v>
      </c>
      <c r="S1080" s="2" t="s">
        <v>116</v>
      </c>
      <c r="T1080" s="2">
        <v>3</v>
      </c>
      <c r="U1080" s="2" t="s">
        <v>116</v>
      </c>
      <c r="V1080" s="2">
        <v>2</v>
      </c>
      <c r="W1080" s="2" t="s">
        <v>116</v>
      </c>
      <c r="X1080" s="2" t="s">
        <v>116</v>
      </c>
      <c r="Y1080" s="2" t="s">
        <v>116</v>
      </c>
      <c r="Z1080" s="2" t="s">
        <v>116</v>
      </c>
      <c r="AA1080" s="2">
        <v>2</v>
      </c>
      <c r="AB1080" s="2" t="s">
        <v>116</v>
      </c>
      <c r="AC1080" s="2">
        <v>3</v>
      </c>
      <c r="AD1080" s="2">
        <v>1</v>
      </c>
      <c r="AE1080" s="2" t="s">
        <v>116</v>
      </c>
      <c r="AF1080" s="2" t="s">
        <v>116</v>
      </c>
      <c r="AG1080" s="2">
        <v>2</v>
      </c>
      <c r="AH1080" s="2" t="s">
        <v>116</v>
      </c>
      <c r="AI1080" s="2">
        <v>1</v>
      </c>
      <c r="AJ1080" s="2" t="s">
        <v>116</v>
      </c>
      <c r="AK1080" s="2">
        <v>1</v>
      </c>
      <c r="AL1080" s="2">
        <v>13</v>
      </c>
      <c r="AM1080" s="2" t="s">
        <v>116</v>
      </c>
      <c r="AN1080" s="2" t="s">
        <v>116</v>
      </c>
      <c r="AO1080" s="2">
        <v>1</v>
      </c>
      <c r="AP1080" s="2">
        <v>1</v>
      </c>
      <c r="AQ1080" s="2" t="s">
        <v>116</v>
      </c>
      <c r="AR1080" s="2">
        <v>1</v>
      </c>
      <c r="AS1080" s="2">
        <v>7</v>
      </c>
      <c r="AT1080" s="2" t="s">
        <v>116</v>
      </c>
      <c r="AU1080" s="2" t="s">
        <v>116</v>
      </c>
      <c r="AV1080" s="2" t="s">
        <v>116</v>
      </c>
      <c r="AW1080" s="2" t="s">
        <v>116</v>
      </c>
      <c r="AX1080" s="2" t="s">
        <v>116</v>
      </c>
      <c r="AY1080" s="2" t="s">
        <v>116</v>
      </c>
      <c r="AZ1080" s="2">
        <v>1</v>
      </c>
      <c r="BA1080" s="2">
        <v>8</v>
      </c>
      <c r="BB1080" s="2" t="s">
        <v>116</v>
      </c>
      <c r="BC1080" s="2" t="s">
        <v>116</v>
      </c>
      <c r="BD1080" s="2">
        <v>5</v>
      </c>
      <c r="BE1080" s="2" t="s">
        <v>116</v>
      </c>
      <c r="BF1080" s="2" t="s">
        <v>116</v>
      </c>
      <c r="BG1080" s="2">
        <v>14</v>
      </c>
      <c r="BH1080" s="2" t="s">
        <v>116</v>
      </c>
      <c r="BI1080" s="2" t="s">
        <v>116</v>
      </c>
      <c r="BJ1080" s="2" t="s">
        <v>116</v>
      </c>
      <c r="BK1080" s="2" t="s">
        <v>116</v>
      </c>
      <c r="BL1080" s="2" t="s">
        <v>116</v>
      </c>
      <c r="BM1080" s="2">
        <v>3</v>
      </c>
      <c r="BN1080" s="2">
        <v>2</v>
      </c>
      <c r="BO1080" s="2" t="s">
        <v>116</v>
      </c>
      <c r="BP1080" s="2" t="s">
        <v>116</v>
      </c>
      <c r="BQ1080" s="2">
        <v>3</v>
      </c>
      <c r="BR1080" s="2" t="s">
        <v>116</v>
      </c>
      <c r="BS1080" s="2" t="s">
        <v>116</v>
      </c>
      <c r="BT1080" s="2" t="s">
        <v>116</v>
      </c>
      <c r="BU1080" s="2">
        <v>14</v>
      </c>
      <c r="BV1080" s="2">
        <v>1</v>
      </c>
      <c r="BW1080" s="2" t="s">
        <v>116</v>
      </c>
      <c r="BX1080" s="2" t="s">
        <v>116</v>
      </c>
      <c r="BY1080" s="2" t="s">
        <v>116</v>
      </c>
      <c r="BZ1080" s="2" t="s">
        <v>116</v>
      </c>
      <c r="CA1080" s="2" t="s">
        <v>116</v>
      </c>
      <c r="CB1080" s="2">
        <v>3</v>
      </c>
      <c r="CC1080" s="2" t="s">
        <v>116</v>
      </c>
      <c r="CD1080" s="2" t="s">
        <v>116</v>
      </c>
      <c r="CE1080" s="2" t="s">
        <v>116</v>
      </c>
      <c r="CF1080" s="2">
        <v>4</v>
      </c>
      <c r="CG1080" s="2" t="s">
        <v>116</v>
      </c>
      <c r="CH1080" s="2" t="s">
        <v>116</v>
      </c>
      <c r="CI1080" s="2" t="s">
        <v>116</v>
      </c>
      <c r="CJ1080" s="2" t="s">
        <v>116</v>
      </c>
      <c r="CK1080" s="2">
        <v>1</v>
      </c>
      <c r="CL1080" s="2">
        <v>1</v>
      </c>
      <c r="CM1080" s="2" t="s">
        <v>116</v>
      </c>
      <c r="CN1080" s="2">
        <v>25</v>
      </c>
      <c r="CO1080" s="2" t="s">
        <v>116</v>
      </c>
      <c r="CP1080" s="2" t="s">
        <v>116</v>
      </c>
      <c r="CQ1080" s="2" t="s">
        <v>116</v>
      </c>
      <c r="CR1080" s="2" t="s">
        <v>116</v>
      </c>
      <c r="CS1080" s="2" t="s">
        <v>116</v>
      </c>
      <c r="CT1080" s="2">
        <v>4</v>
      </c>
      <c r="CU1080" s="2" t="s">
        <v>116</v>
      </c>
      <c r="CV1080" s="2" t="s">
        <v>116</v>
      </c>
      <c r="CW1080" s="2" t="s">
        <v>116</v>
      </c>
      <c r="CX1080" s="2" t="s">
        <v>116</v>
      </c>
      <c r="CY1080" s="2">
        <v>1</v>
      </c>
      <c r="CZ1080" s="2">
        <v>3</v>
      </c>
      <c r="DA1080" s="2">
        <v>3</v>
      </c>
      <c r="DB1080" s="2">
        <v>8</v>
      </c>
      <c r="DC1080" s="2" t="s">
        <v>116</v>
      </c>
      <c r="DD1080" s="2">
        <v>25</v>
      </c>
      <c r="DE1080" s="2" t="s">
        <v>116</v>
      </c>
      <c r="DF1080" s="2">
        <v>6</v>
      </c>
      <c r="DG1080" s="2">
        <v>1</v>
      </c>
      <c r="DH1080" s="2" t="s">
        <v>116</v>
      </c>
      <c r="DI1080" s="2">
        <v>1</v>
      </c>
      <c r="DJ1080" s="2" t="s">
        <v>116</v>
      </c>
      <c r="DK1080" s="2" t="s">
        <v>116</v>
      </c>
      <c r="DL1080" s="2">
        <v>1</v>
      </c>
      <c r="DM1080" s="2">
        <v>8</v>
      </c>
      <c r="DN1080" s="2">
        <v>3</v>
      </c>
      <c r="DO1080" s="2">
        <v>7</v>
      </c>
      <c r="DP1080" s="2" t="s">
        <v>116</v>
      </c>
      <c r="DQ1080" s="2" t="s">
        <v>116</v>
      </c>
      <c r="DR1080" s="2">
        <v>52</v>
      </c>
      <c r="DS1080" s="2">
        <v>1</v>
      </c>
      <c r="DT1080" s="2" t="s">
        <v>116</v>
      </c>
      <c r="DU1080" s="2" t="s">
        <v>116</v>
      </c>
      <c r="DV1080" s="2" t="s">
        <v>116</v>
      </c>
      <c r="DW1080" s="2">
        <v>4</v>
      </c>
      <c r="DX1080" s="2" t="s">
        <v>116</v>
      </c>
      <c r="DY1080" s="2" t="s">
        <v>116</v>
      </c>
      <c r="DZ1080" s="2">
        <v>5</v>
      </c>
      <c r="EA1080" s="2">
        <v>1</v>
      </c>
      <c r="EB1080" s="2">
        <v>6</v>
      </c>
      <c r="EC1080" s="2">
        <v>24</v>
      </c>
      <c r="ED1080" s="2" t="s">
        <v>116</v>
      </c>
      <c r="EE1080" s="2" t="s">
        <v>116</v>
      </c>
      <c r="EF1080" s="2">
        <v>56</v>
      </c>
      <c r="EG1080" s="2" t="s">
        <v>116</v>
      </c>
      <c r="EH1080" s="2" t="s">
        <v>116</v>
      </c>
      <c r="EI1080" s="2" t="s">
        <v>116</v>
      </c>
      <c r="EJ1080" s="2">
        <v>8</v>
      </c>
      <c r="EK1080" s="2">
        <v>1</v>
      </c>
      <c r="EL1080" s="2">
        <v>11</v>
      </c>
      <c r="EM1080" s="2">
        <v>1</v>
      </c>
      <c r="EN1080" s="2" t="s">
        <v>116</v>
      </c>
      <c r="EO1080" s="2">
        <v>13</v>
      </c>
      <c r="EP1080" s="2" t="s">
        <v>116</v>
      </c>
      <c r="EQ1080" s="2" t="s">
        <v>116</v>
      </c>
      <c r="ER1080" s="2">
        <v>1</v>
      </c>
      <c r="ES1080" s="2" t="s">
        <v>116</v>
      </c>
      <c r="ET1080" s="2" t="s">
        <v>116</v>
      </c>
      <c r="EU1080" s="2">
        <v>113</v>
      </c>
      <c r="EV1080" s="2">
        <v>2</v>
      </c>
      <c r="EW1080" s="2" t="s">
        <v>116</v>
      </c>
      <c r="EX1080" s="2">
        <v>8</v>
      </c>
      <c r="EY1080" s="2">
        <v>2</v>
      </c>
      <c r="EZ1080" s="2" t="s">
        <v>116</v>
      </c>
      <c r="FA1080" s="2">
        <v>2</v>
      </c>
      <c r="FB1080" s="2" t="s">
        <v>116</v>
      </c>
      <c r="FC1080" s="2" t="s">
        <v>116</v>
      </c>
      <c r="FD1080" s="2">
        <v>59</v>
      </c>
      <c r="FE1080" s="2">
        <v>1</v>
      </c>
      <c r="FF1080" s="2" t="s">
        <v>116</v>
      </c>
      <c r="FG1080" s="2" t="s">
        <v>116</v>
      </c>
      <c r="FH1080" s="2">
        <v>15</v>
      </c>
      <c r="FI1080" s="2">
        <v>9</v>
      </c>
      <c r="FJ1080" s="2">
        <v>1</v>
      </c>
      <c r="FK1080" s="2" t="s">
        <v>116</v>
      </c>
      <c r="FL1080" s="2">
        <v>3</v>
      </c>
      <c r="FM1080" s="2" t="s">
        <v>116</v>
      </c>
      <c r="FN1080" s="2" t="s">
        <v>116</v>
      </c>
      <c r="FO1080" s="2">
        <v>11</v>
      </c>
      <c r="FP1080" s="2" t="s">
        <v>116</v>
      </c>
      <c r="FQ1080" s="2" t="s">
        <v>116</v>
      </c>
      <c r="FR1080" s="2">
        <v>78</v>
      </c>
      <c r="FS1080" s="2" t="s">
        <v>116</v>
      </c>
      <c r="FT1080" s="2" t="s">
        <v>116</v>
      </c>
      <c r="FU1080" s="2" t="s">
        <v>116</v>
      </c>
      <c r="FV1080" s="2" t="s">
        <v>116</v>
      </c>
      <c r="FW1080" s="2">
        <v>1</v>
      </c>
      <c r="FX1080" s="2" t="s">
        <v>116</v>
      </c>
      <c r="FY1080" s="2">
        <v>6</v>
      </c>
      <c r="FZ1080" s="2">
        <v>20</v>
      </c>
      <c r="GA1080" s="2" t="s">
        <v>116</v>
      </c>
      <c r="GB1080" s="2" t="s">
        <v>116</v>
      </c>
      <c r="GC1080" s="2">
        <v>1</v>
      </c>
      <c r="GD1080" s="2" t="s">
        <v>116</v>
      </c>
      <c r="GE1080" s="2" t="s">
        <v>116</v>
      </c>
      <c r="GF1080" s="2">
        <v>1</v>
      </c>
      <c r="GG1080" s="2">
        <v>1</v>
      </c>
      <c r="GH1080" s="2" t="s">
        <v>116</v>
      </c>
      <c r="GI1080" s="2">
        <v>1</v>
      </c>
      <c r="GJ1080" s="2" t="s">
        <v>116</v>
      </c>
      <c r="GK1080" s="2">
        <v>34</v>
      </c>
      <c r="GL1080" s="2" t="s">
        <v>116</v>
      </c>
      <c r="GM1080" s="2">
        <v>1</v>
      </c>
      <c r="GN1080" s="2">
        <v>4</v>
      </c>
      <c r="GO1080" s="2" t="s">
        <v>116</v>
      </c>
      <c r="GP1080" s="2">
        <v>2</v>
      </c>
      <c r="GQ1080" s="2">
        <v>2</v>
      </c>
      <c r="GR1080" s="2">
        <v>12</v>
      </c>
      <c r="GS1080" s="2" t="s">
        <v>116</v>
      </c>
      <c r="GT1080" s="2" t="s">
        <v>116</v>
      </c>
      <c r="GU1080" s="2">
        <v>3</v>
      </c>
      <c r="GV1080" s="2" t="s">
        <v>116</v>
      </c>
      <c r="GW1080" s="2" t="s">
        <v>116</v>
      </c>
      <c r="GX1080" s="2">
        <v>2</v>
      </c>
      <c r="GY1080" s="2">
        <v>6</v>
      </c>
      <c r="GZ1080" s="2" t="s">
        <v>116</v>
      </c>
      <c r="HA1080" s="2">
        <v>15</v>
      </c>
      <c r="HB1080" s="2" t="s">
        <v>116</v>
      </c>
      <c r="HC1080" s="2" t="s">
        <v>116</v>
      </c>
      <c r="HD1080" s="2">
        <v>1</v>
      </c>
      <c r="HE1080" s="2" t="s">
        <v>116</v>
      </c>
      <c r="HF1080" s="2" t="s">
        <v>116</v>
      </c>
      <c r="HG1080" s="2">
        <v>6</v>
      </c>
      <c r="HH1080" s="2">
        <v>1</v>
      </c>
      <c r="HI1080" s="2">
        <v>1</v>
      </c>
      <c r="HJ1080" s="2" t="s">
        <v>116</v>
      </c>
      <c r="HK1080" s="2" t="s">
        <v>116</v>
      </c>
      <c r="HL1080" s="2" t="s">
        <v>116</v>
      </c>
      <c r="HM1080" s="2" t="s">
        <v>116</v>
      </c>
      <c r="HN1080" s="2">
        <v>21</v>
      </c>
      <c r="HO1080" s="2" t="s">
        <v>116</v>
      </c>
      <c r="HP1080" s="2" t="s">
        <v>116</v>
      </c>
      <c r="HQ1080" s="2" t="s">
        <v>116</v>
      </c>
      <c r="HR1080" s="2" t="s">
        <v>116</v>
      </c>
      <c r="HS1080" s="2" t="s">
        <v>116</v>
      </c>
      <c r="HT1080" s="2">
        <v>4</v>
      </c>
      <c r="HU1080" s="2">
        <v>1</v>
      </c>
      <c r="HV1080" s="2" t="s">
        <v>116</v>
      </c>
      <c r="HW1080" s="2" t="s">
        <v>116</v>
      </c>
      <c r="HX1080" s="2">
        <v>1</v>
      </c>
      <c r="HY1080" s="2" t="s">
        <v>116</v>
      </c>
      <c r="HZ1080" s="2" t="s">
        <v>116</v>
      </c>
      <c r="IA1080" s="2" t="s">
        <v>116</v>
      </c>
      <c r="IB1080" s="2" t="s">
        <v>116</v>
      </c>
      <c r="IC1080" s="2" t="s">
        <v>116</v>
      </c>
      <c r="ID1080" s="2">
        <v>6</v>
      </c>
      <c r="IE1080" s="2" t="s">
        <v>116</v>
      </c>
      <c r="IF1080" s="2" t="s">
        <v>116</v>
      </c>
      <c r="IG1080" s="2" t="s">
        <v>116</v>
      </c>
      <c r="IH1080" s="2" t="s">
        <v>116</v>
      </c>
      <c r="II1080" s="2" t="s">
        <v>116</v>
      </c>
      <c r="IJ1080" s="2" t="s">
        <v>116</v>
      </c>
      <c r="IK1080" s="2" t="s">
        <v>116</v>
      </c>
      <c r="IL1080" s="2" t="s">
        <v>116</v>
      </c>
      <c r="IM1080" s="2" t="s">
        <v>116</v>
      </c>
      <c r="IN1080" s="2" t="s">
        <v>116</v>
      </c>
      <c r="IO1080" s="2" t="s">
        <v>116</v>
      </c>
      <c r="IP1080" s="2" t="s">
        <v>116</v>
      </c>
      <c r="IQ1080" s="2">
        <v>12</v>
      </c>
      <c r="IR1080" s="2" t="s">
        <v>116</v>
      </c>
      <c r="IS1080" s="2" t="s">
        <v>116</v>
      </c>
      <c r="IT1080" s="2" t="s">
        <v>116</v>
      </c>
      <c r="IU1080" s="2" t="s">
        <v>116</v>
      </c>
      <c r="IV1080" s="2" t="s">
        <v>116</v>
      </c>
      <c r="IW1080" s="2" t="s">
        <v>116</v>
      </c>
      <c r="IX1080" s="2" t="s">
        <v>116</v>
      </c>
      <c r="IY1080" s="2" t="s">
        <v>116</v>
      </c>
      <c r="IZ1080" s="2" t="s">
        <v>116</v>
      </c>
      <c r="JA1080" s="2" t="s">
        <v>116</v>
      </c>
      <c r="JB1080" s="2">
        <v>1</v>
      </c>
      <c r="JC1080" s="2" t="s">
        <v>116</v>
      </c>
      <c r="JD1080" s="2">
        <v>4</v>
      </c>
      <c r="JE1080" s="2" t="s">
        <v>116</v>
      </c>
      <c r="JF1080" s="2" t="s">
        <v>116</v>
      </c>
      <c r="JG1080" s="2" t="s">
        <v>116</v>
      </c>
      <c r="JH1080" s="2">
        <v>3</v>
      </c>
      <c r="JI1080" s="2" t="s">
        <v>116</v>
      </c>
      <c r="JJ1080" s="2" t="s">
        <v>116</v>
      </c>
      <c r="JK1080" s="2" t="s">
        <v>116</v>
      </c>
      <c r="JL1080" s="2" t="s">
        <v>116</v>
      </c>
      <c r="JM1080" s="2" t="s">
        <v>116</v>
      </c>
      <c r="JN1080" s="2">
        <v>4</v>
      </c>
      <c r="JO1080" s="2" t="s">
        <v>116</v>
      </c>
      <c r="JP1080" s="2" t="s">
        <v>116</v>
      </c>
      <c r="JQ1080" s="2" t="s">
        <v>116</v>
      </c>
      <c r="JR1080" s="2" t="s">
        <v>116</v>
      </c>
      <c r="JS1080" s="2" t="s">
        <v>116</v>
      </c>
      <c r="JT1080" s="2" t="s">
        <v>116</v>
      </c>
      <c r="JU1080" s="2" t="s">
        <v>116</v>
      </c>
      <c r="JV1080" s="2" t="s">
        <v>116</v>
      </c>
      <c r="JW1080" s="2" t="s">
        <v>116</v>
      </c>
      <c r="JX1080" s="2" t="s">
        <v>116</v>
      </c>
      <c r="JY1080" s="2" t="s">
        <v>116</v>
      </c>
      <c r="JZ1080" s="2">
        <v>2</v>
      </c>
      <c r="KA1080" s="2" t="s">
        <v>116</v>
      </c>
      <c r="KB1080" s="2" t="s">
        <v>116</v>
      </c>
      <c r="KC1080" s="2" t="s">
        <v>116</v>
      </c>
      <c r="KD1080" s="2" t="s">
        <v>116</v>
      </c>
      <c r="KE1080" s="2" t="s">
        <v>116</v>
      </c>
      <c r="KF1080" s="2" t="s">
        <v>116</v>
      </c>
      <c r="KG1080" s="2" t="s">
        <v>116</v>
      </c>
      <c r="KH1080" s="2" t="s">
        <v>116</v>
      </c>
      <c r="KI1080" s="2">
        <v>1</v>
      </c>
      <c r="KJ1080" s="2" t="s">
        <v>116</v>
      </c>
      <c r="KK1080" s="2" t="s">
        <v>116</v>
      </c>
      <c r="KL1080" s="2" t="s">
        <v>116</v>
      </c>
      <c r="KM1080" s="2" t="s">
        <v>116</v>
      </c>
      <c r="KN1080" s="2">
        <v>1</v>
      </c>
      <c r="KO1080" s="2" t="s">
        <v>116</v>
      </c>
      <c r="KP1080" s="2" t="s">
        <v>116</v>
      </c>
      <c r="KQ1080" s="2" t="s">
        <v>116</v>
      </c>
      <c r="KR1080" s="2" t="s">
        <v>116</v>
      </c>
      <c r="KS1080" s="2" t="s">
        <v>116</v>
      </c>
      <c r="KT1080" s="2">
        <v>1</v>
      </c>
      <c r="KU1080" s="2" t="s">
        <v>116</v>
      </c>
      <c r="KV1080" s="2" t="s">
        <v>116</v>
      </c>
      <c r="KW1080" s="2" t="s">
        <v>116</v>
      </c>
      <c r="KX1080" s="2" t="s">
        <v>116</v>
      </c>
      <c r="KY1080" s="2" t="s">
        <v>116</v>
      </c>
      <c r="KZ1080" s="2" t="s">
        <v>116</v>
      </c>
      <c r="LA1080" s="2" t="s">
        <v>116</v>
      </c>
      <c r="LB1080" s="2" t="s">
        <v>116</v>
      </c>
      <c r="LC1080" s="2" t="s">
        <v>116</v>
      </c>
      <c r="LD1080" s="2" t="s">
        <v>116</v>
      </c>
      <c r="LE1080" s="2" t="s">
        <v>116</v>
      </c>
      <c r="LF1080" s="2" t="s">
        <v>116</v>
      </c>
      <c r="LG1080" s="2" t="s">
        <v>116</v>
      </c>
      <c r="LH1080" s="2" t="s">
        <v>116</v>
      </c>
      <c r="LI1080" s="2" t="s">
        <v>116</v>
      </c>
      <c r="LJ1080" s="2" t="s">
        <v>116</v>
      </c>
      <c r="LK1080" s="2" t="s">
        <v>116</v>
      </c>
      <c r="LL1080" s="2" t="s">
        <v>116</v>
      </c>
      <c r="LM1080" s="2" t="s">
        <v>116</v>
      </c>
      <c r="LN1080" s="2" t="s">
        <v>116</v>
      </c>
      <c r="LO1080" s="2" t="s">
        <v>116</v>
      </c>
      <c r="LP1080" s="2" t="s">
        <v>116</v>
      </c>
      <c r="LQ1080" s="2" t="s">
        <v>116</v>
      </c>
      <c r="LR1080" s="2" t="s">
        <v>116</v>
      </c>
      <c r="LS1080" s="2" t="s">
        <v>116</v>
      </c>
      <c r="LT1080" s="2" t="s">
        <v>116</v>
      </c>
      <c r="LU1080" s="2" t="s">
        <v>116</v>
      </c>
      <c r="LV1080" s="2" t="s">
        <v>116</v>
      </c>
      <c r="LW1080" s="2" t="s">
        <v>116</v>
      </c>
      <c r="LX1080" s="2" t="s">
        <v>116</v>
      </c>
      <c r="LY1080" s="2" t="s">
        <v>116</v>
      </c>
      <c r="LZ1080" s="2" t="s">
        <v>116</v>
      </c>
      <c r="MA1080" s="2" t="s">
        <v>116</v>
      </c>
      <c r="MB1080" s="2" t="s">
        <v>116</v>
      </c>
      <c r="MC1080" s="2">
        <v>1</v>
      </c>
      <c r="MD1080" s="2">
        <v>1</v>
      </c>
      <c r="ME1080" s="2" t="s">
        <v>116</v>
      </c>
      <c r="MF1080" s="2" t="s">
        <v>116</v>
      </c>
      <c r="MG1080" s="2" t="s">
        <v>116</v>
      </c>
      <c r="MH1080" s="2" t="s">
        <v>116</v>
      </c>
      <c r="MI1080" s="2" t="s">
        <v>116</v>
      </c>
      <c r="MJ1080" s="2" t="s">
        <v>116</v>
      </c>
      <c r="MK1080" s="2" t="s">
        <v>116</v>
      </c>
      <c r="ML1080" s="2" t="s">
        <v>116</v>
      </c>
      <c r="MM1080" s="2" t="s">
        <v>116</v>
      </c>
      <c r="MN1080" s="2" t="s">
        <v>116</v>
      </c>
      <c r="MO1080" s="2" t="s">
        <v>116</v>
      </c>
      <c r="MP1080" s="2" t="s">
        <v>116</v>
      </c>
      <c r="MQ1080" s="2" t="s">
        <v>116</v>
      </c>
      <c r="MR1080" s="2" t="s">
        <v>116</v>
      </c>
      <c r="MS1080" s="2" t="s">
        <v>116</v>
      </c>
      <c r="MT1080" s="2" t="s">
        <v>116</v>
      </c>
      <c r="MU1080" s="2" t="s">
        <v>116</v>
      </c>
      <c r="MV1080" s="2" t="s">
        <v>116</v>
      </c>
      <c r="MW1080" s="2" t="s">
        <v>116</v>
      </c>
      <c r="MX1080" s="2" t="s">
        <v>116</v>
      </c>
      <c r="MY1080" s="2" t="s">
        <v>116</v>
      </c>
      <c r="MZ1080" s="2" t="s">
        <v>116</v>
      </c>
      <c r="NA1080" s="2" t="s">
        <v>116</v>
      </c>
      <c r="NB1080" s="2" t="s">
        <v>116</v>
      </c>
      <c r="NC1080" s="2" t="s">
        <v>116</v>
      </c>
      <c r="ND1080" s="2" t="s">
        <v>116</v>
      </c>
      <c r="NE1080" s="2" t="s">
        <v>116</v>
      </c>
      <c r="NF1080" s="2" t="s">
        <v>116</v>
      </c>
      <c r="NG1080" s="2" t="s">
        <v>116</v>
      </c>
      <c r="NH1080" s="2" t="s">
        <v>116</v>
      </c>
      <c r="NI1080" s="2" t="s">
        <v>116</v>
      </c>
      <c r="NJ1080" s="2" t="s">
        <v>116</v>
      </c>
      <c r="NK1080" s="2" t="s">
        <v>116</v>
      </c>
      <c r="NL1080" s="2" t="s">
        <v>116</v>
      </c>
      <c r="NM1080" s="2" t="s">
        <v>116</v>
      </c>
      <c r="NN1080" s="2" t="s">
        <v>116</v>
      </c>
      <c r="NO1080" s="2" t="s">
        <v>116</v>
      </c>
      <c r="NP1080" s="2" t="s">
        <v>116</v>
      </c>
      <c r="NQ1080" s="2" t="s">
        <v>116</v>
      </c>
      <c r="NR1080" s="2" t="s">
        <v>116</v>
      </c>
      <c r="NS1080" s="2" t="s">
        <v>116</v>
      </c>
      <c r="NT1080" s="2" t="s">
        <v>116</v>
      </c>
      <c r="NU1080" s="2" t="s">
        <v>116</v>
      </c>
      <c r="NV1080" s="2" t="s">
        <v>116</v>
      </c>
      <c r="NW1080" s="2" t="s">
        <v>116</v>
      </c>
      <c r="NX1080" s="2" t="s">
        <v>116</v>
      </c>
      <c r="NY1080" s="2" t="s">
        <v>116</v>
      </c>
      <c r="NZ1080" s="2" t="s">
        <v>116</v>
      </c>
      <c r="OA1080" s="2" t="s">
        <v>116</v>
      </c>
      <c r="OB1080" s="2" t="s">
        <v>116</v>
      </c>
      <c r="OC1080" s="2" t="s">
        <v>116</v>
      </c>
      <c r="OD1080" s="2" t="s">
        <v>116</v>
      </c>
      <c r="OE1080" s="2" t="s">
        <v>116</v>
      </c>
      <c r="OF1080" s="2" t="s">
        <v>116</v>
      </c>
      <c r="OG1080" s="2" t="s">
        <v>116</v>
      </c>
      <c r="OH1080" s="2" t="s">
        <v>116</v>
      </c>
      <c r="OI1080" s="2" t="s">
        <v>116</v>
      </c>
      <c r="OJ1080" s="2" t="s">
        <v>116</v>
      </c>
      <c r="OK1080" s="2" t="s">
        <v>116</v>
      </c>
      <c r="OL1080" s="2" t="s">
        <v>116</v>
      </c>
      <c r="OM1080" s="2" t="s">
        <v>116</v>
      </c>
      <c r="ON1080" s="2" t="s">
        <v>116</v>
      </c>
      <c r="OO1080" s="2" t="s">
        <v>116</v>
      </c>
      <c r="OP1080" s="2" t="s">
        <v>116</v>
      </c>
      <c r="OQ1080" s="2" t="s">
        <v>116</v>
      </c>
      <c r="OR1080" s="2" t="s">
        <v>116</v>
      </c>
      <c r="OS1080" s="2" t="s">
        <v>116</v>
      </c>
      <c r="OT1080" s="2" t="s">
        <v>116</v>
      </c>
      <c r="OU1080" s="2" t="s">
        <v>116</v>
      </c>
      <c r="OV1080" s="2" t="s">
        <v>116</v>
      </c>
      <c r="OW1080" s="2" t="s">
        <v>116</v>
      </c>
      <c r="OX1080" s="2" t="s">
        <v>116</v>
      </c>
      <c r="OY1080" s="2" t="s">
        <v>116</v>
      </c>
      <c r="OZ1080" s="2" t="s">
        <v>116</v>
      </c>
      <c r="PA1080" s="2" t="s">
        <v>116</v>
      </c>
      <c r="PB1080" s="2" t="s">
        <v>116</v>
      </c>
      <c r="PC1080" s="2" t="s">
        <v>116</v>
      </c>
      <c r="PD1080" s="2" t="s">
        <v>116</v>
      </c>
      <c r="PE1080" s="2" t="s">
        <v>116</v>
      </c>
      <c r="PF1080" s="2" t="s">
        <v>116</v>
      </c>
      <c r="PG1080" s="2" t="s">
        <v>116</v>
      </c>
      <c r="PH1080" s="2" t="s">
        <v>116</v>
      </c>
      <c r="PI1080" s="2" t="s">
        <v>116</v>
      </c>
      <c r="PJ1080" s="2" t="s">
        <v>116</v>
      </c>
      <c r="PK1080" s="2" t="s">
        <v>116</v>
      </c>
      <c r="PL1080" s="2" t="s">
        <v>116</v>
      </c>
      <c r="PM1080" s="2" t="s">
        <v>116</v>
      </c>
      <c r="PN1080" s="2" t="s">
        <v>116</v>
      </c>
      <c r="PO1080" s="2" t="s">
        <v>116</v>
      </c>
      <c r="PP1080" s="2" t="s">
        <v>116</v>
      </c>
      <c r="PQ1080" s="2" t="s">
        <v>116</v>
      </c>
      <c r="PR1080" s="2" t="s">
        <v>116</v>
      </c>
      <c r="PS1080" s="2" t="s">
        <v>116</v>
      </c>
      <c r="PT1080" s="2" t="s">
        <v>116</v>
      </c>
      <c r="PU1080" s="2" t="s">
        <v>116</v>
      </c>
      <c r="PV1080" s="2" t="s">
        <v>116</v>
      </c>
      <c r="PW1080" s="2" t="s">
        <v>116</v>
      </c>
      <c r="PX1080" s="2" t="s">
        <v>116</v>
      </c>
      <c r="PY1080" s="2" t="s">
        <v>116</v>
      </c>
      <c r="PZ1080" s="2" t="s">
        <v>116</v>
      </c>
      <c r="QA1080" s="2" t="s">
        <v>116</v>
      </c>
      <c r="QB1080" s="2" t="s">
        <v>116</v>
      </c>
      <c r="QC1080" s="2" t="s">
        <v>116</v>
      </c>
      <c r="QD1080" s="2" t="s">
        <v>116</v>
      </c>
      <c r="QE1080" s="2" t="s">
        <v>116</v>
      </c>
      <c r="QF1080" s="2" t="s">
        <v>116</v>
      </c>
      <c r="QG1080" s="2" t="s">
        <v>116</v>
      </c>
      <c r="QH1080" s="2" t="s">
        <v>116</v>
      </c>
      <c r="QI1080" s="2" t="s">
        <v>116</v>
      </c>
      <c r="QJ1080" s="2" t="s">
        <v>116</v>
      </c>
      <c r="QK1080" s="2" t="s">
        <v>116</v>
      </c>
    </row>
    <row r="1081" spans="14:453" x14ac:dyDescent="0.2">
      <c r="N1081" s="2" t="s">
        <v>116</v>
      </c>
      <c r="O1081" s="2" t="s">
        <v>116</v>
      </c>
      <c r="P1081" s="2" t="s">
        <v>116</v>
      </c>
      <c r="Q1081" s="2">
        <v>5</v>
      </c>
      <c r="R1081" s="2" t="s">
        <v>116</v>
      </c>
      <c r="S1081" s="2" t="s">
        <v>116</v>
      </c>
      <c r="T1081" s="2">
        <v>5</v>
      </c>
      <c r="U1081" s="2" t="s">
        <v>116</v>
      </c>
      <c r="V1081" s="2">
        <v>12</v>
      </c>
      <c r="W1081" s="2" t="s">
        <v>116</v>
      </c>
      <c r="X1081" s="2" t="s">
        <v>116</v>
      </c>
      <c r="Y1081" s="2" t="s">
        <v>116</v>
      </c>
      <c r="Z1081" s="2" t="s">
        <v>116</v>
      </c>
      <c r="AA1081" s="2" t="s">
        <v>116</v>
      </c>
      <c r="AB1081" s="2" t="s">
        <v>116</v>
      </c>
      <c r="AC1081" s="2">
        <v>5</v>
      </c>
      <c r="AD1081" s="2" t="s">
        <v>116</v>
      </c>
      <c r="AE1081" s="2" t="s">
        <v>116</v>
      </c>
      <c r="AF1081" s="2" t="s">
        <v>116</v>
      </c>
      <c r="AG1081" s="2" t="s">
        <v>116</v>
      </c>
      <c r="AH1081" s="2">
        <v>3</v>
      </c>
      <c r="AI1081" s="2">
        <v>2</v>
      </c>
      <c r="AJ1081" s="2" t="s">
        <v>116</v>
      </c>
      <c r="AK1081" s="2" t="s">
        <v>116</v>
      </c>
      <c r="AL1081" s="2">
        <v>6</v>
      </c>
      <c r="AM1081" s="2" t="s">
        <v>116</v>
      </c>
      <c r="AN1081" s="2" t="s">
        <v>116</v>
      </c>
      <c r="AO1081" s="2">
        <v>6</v>
      </c>
      <c r="AP1081" s="2" t="s">
        <v>116</v>
      </c>
      <c r="AQ1081" s="2" t="s">
        <v>116</v>
      </c>
      <c r="AR1081" s="2" t="s">
        <v>116</v>
      </c>
      <c r="AS1081" s="2">
        <v>5</v>
      </c>
      <c r="AT1081" s="2" t="s">
        <v>116</v>
      </c>
      <c r="AU1081" s="2" t="s">
        <v>116</v>
      </c>
      <c r="AV1081" s="2">
        <v>1</v>
      </c>
      <c r="AW1081" s="2">
        <v>5</v>
      </c>
      <c r="AX1081" s="2">
        <v>1</v>
      </c>
      <c r="AY1081" s="2" t="s">
        <v>116</v>
      </c>
      <c r="AZ1081" s="2" t="s">
        <v>116</v>
      </c>
      <c r="BA1081" s="2">
        <v>4</v>
      </c>
      <c r="BB1081" s="2" t="s">
        <v>116</v>
      </c>
      <c r="BC1081" s="2" t="s">
        <v>116</v>
      </c>
      <c r="BD1081" s="2">
        <v>36</v>
      </c>
      <c r="BE1081" s="2" t="s">
        <v>116</v>
      </c>
      <c r="BF1081" s="2" t="s">
        <v>116</v>
      </c>
      <c r="BG1081" s="2" t="s">
        <v>116</v>
      </c>
      <c r="BH1081" s="2" t="s">
        <v>116</v>
      </c>
      <c r="BI1081" s="2" t="s">
        <v>116</v>
      </c>
      <c r="BJ1081" s="2">
        <v>6</v>
      </c>
      <c r="BK1081" s="2">
        <v>1</v>
      </c>
      <c r="BL1081" s="2" t="s">
        <v>116</v>
      </c>
      <c r="BM1081" s="2">
        <v>1</v>
      </c>
      <c r="BN1081" s="2" t="s">
        <v>116</v>
      </c>
      <c r="BO1081" s="2">
        <v>1</v>
      </c>
      <c r="BP1081" s="2" t="s">
        <v>116</v>
      </c>
      <c r="BQ1081" s="2">
        <v>16</v>
      </c>
      <c r="BR1081" s="2" t="s">
        <v>116</v>
      </c>
      <c r="BS1081" s="2" t="s">
        <v>116</v>
      </c>
      <c r="BT1081" s="2" t="s">
        <v>116</v>
      </c>
      <c r="BU1081" s="2">
        <v>18</v>
      </c>
      <c r="BV1081" s="2" t="s">
        <v>116</v>
      </c>
      <c r="BW1081" s="2" t="s">
        <v>116</v>
      </c>
      <c r="BX1081" s="2" t="s">
        <v>116</v>
      </c>
      <c r="BY1081" s="2">
        <v>14</v>
      </c>
      <c r="BZ1081" s="2" t="s">
        <v>116</v>
      </c>
      <c r="CA1081" s="2" t="s">
        <v>116</v>
      </c>
      <c r="CB1081" s="2">
        <v>6</v>
      </c>
      <c r="CC1081" s="2" t="s">
        <v>116</v>
      </c>
      <c r="CD1081" s="2" t="s">
        <v>116</v>
      </c>
      <c r="CE1081" s="2" t="s">
        <v>116</v>
      </c>
      <c r="CF1081" s="2">
        <v>27</v>
      </c>
      <c r="CG1081" s="2" t="s">
        <v>116</v>
      </c>
      <c r="CH1081" s="2" t="s">
        <v>116</v>
      </c>
      <c r="CI1081" s="2">
        <v>6</v>
      </c>
      <c r="CJ1081" s="2" t="s">
        <v>116</v>
      </c>
      <c r="CK1081" s="2" t="s">
        <v>116</v>
      </c>
      <c r="CL1081" s="2">
        <v>2</v>
      </c>
      <c r="CM1081" s="2" t="s">
        <v>116</v>
      </c>
      <c r="CN1081" s="2">
        <v>84</v>
      </c>
      <c r="CO1081" s="2" t="s">
        <v>116</v>
      </c>
      <c r="CP1081" s="2" t="s">
        <v>116</v>
      </c>
      <c r="CQ1081" s="2">
        <v>1</v>
      </c>
      <c r="CR1081" s="2" t="s">
        <v>116</v>
      </c>
      <c r="CS1081" s="2" t="s">
        <v>116</v>
      </c>
      <c r="CT1081" s="2">
        <v>28</v>
      </c>
      <c r="CU1081" s="2" t="s">
        <v>116</v>
      </c>
      <c r="CV1081" s="2" t="s">
        <v>116</v>
      </c>
      <c r="CW1081" s="2" t="s">
        <v>116</v>
      </c>
      <c r="CX1081" s="2" t="s">
        <v>116</v>
      </c>
      <c r="CY1081" s="2">
        <v>9</v>
      </c>
      <c r="CZ1081" s="2" t="s">
        <v>116</v>
      </c>
      <c r="DA1081" s="2" t="s">
        <v>116</v>
      </c>
      <c r="DB1081" s="2">
        <v>11</v>
      </c>
      <c r="DC1081" s="2" t="s">
        <v>116</v>
      </c>
      <c r="DD1081" s="2">
        <v>34</v>
      </c>
      <c r="DE1081" s="2" t="s">
        <v>116</v>
      </c>
      <c r="DF1081" s="2">
        <v>24</v>
      </c>
      <c r="DG1081" s="2" t="s">
        <v>116</v>
      </c>
      <c r="DH1081" s="2" t="s">
        <v>116</v>
      </c>
      <c r="DI1081" s="2">
        <v>9</v>
      </c>
      <c r="DJ1081" s="2" t="s">
        <v>116</v>
      </c>
      <c r="DK1081" s="2" t="s">
        <v>116</v>
      </c>
      <c r="DL1081" s="2" t="s">
        <v>116</v>
      </c>
      <c r="DM1081" s="2">
        <v>16</v>
      </c>
      <c r="DN1081" s="2" t="s">
        <v>116</v>
      </c>
      <c r="DO1081" s="2">
        <v>20</v>
      </c>
      <c r="DP1081" s="2" t="s">
        <v>116</v>
      </c>
      <c r="DQ1081" s="2" t="s">
        <v>116</v>
      </c>
      <c r="DR1081" s="2">
        <v>74</v>
      </c>
      <c r="DS1081" s="2" t="s">
        <v>116</v>
      </c>
      <c r="DT1081" s="2" t="s">
        <v>116</v>
      </c>
      <c r="DU1081" s="2" t="s">
        <v>116</v>
      </c>
      <c r="DV1081" s="2" t="s">
        <v>116</v>
      </c>
      <c r="DW1081" s="2">
        <v>8</v>
      </c>
      <c r="DX1081" s="2" t="s">
        <v>116</v>
      </c>
      <c r="DY1081" s="2" t="s">
        <v>116</v>
      </c>
      <c r="DZ1081" s="2" t="s">
        <v>116</v>
      </c>
      <c r="EA1081" s="2" t="s">
        <v>116</v>
      </c>
      <c r="EB1081" s="2">
        <v>5</v>
      </c>
      <c r="EC1081" s="2">
        <v>14</v>
      </c>
      <c r="ED1081" s="2" t="s">
        <v>116</v>
      </c>
      <c r="EE1081" s="2" t="s">
        <v>116</v>
      </c>
      <c r="EF1081" s="2">
        <v>55</v>
      </c>
      <c r="EG1081" s="2" t="s">
        <v>116</v>
      </c>
      <c r="EH1081" s="2" t="s">
        <v>116</v>
      </c>
      <c r="EI1081" s="2" t="s">
        <v>116</v>
      </c>
      <c r="EJ1081" s="2">
        <v>8</v>
      </c>
      <c r="EK1081" s="2" t="s">
        <v>116</v>
      </c>
      <c r="EL1081" s="2">
        <v>8</v>
      </c>
      <c r="EM1081" s="2" t="s">
        <v>116</v>
      </c>
      <c r="EN1081" s="2" t="s">
        <v>116</v>
      </c>
      <c r="EO1081" s="2">
        <v>8</v>
      </c>
      <c r="EP1081" s="2" t="s">
        <v>116</v>
      </c>
      <c r="EQ1081" s="2" t="s">
        <v>116</v>
      </c>
      <c r="ER1081" s="2">
        <v>5</v>
      </c>
      <c r="ES1081" s="2" t="s">
        <v>116</v>
      </c>
      <c r="ET1081" s="2" t="s">
        <v>116</v>
      </c>
      <c r="EU1081" s="2">
        <v>131</v>
      </c>
      <c r="EV1081" s="2">
        <v>1</v>
      </c>
      <c r="EW1081" s="2" t="s">
        <v>116</v>
      </c>
      <c r="EX1081" s="2">
        <v>10</v>
      </c>
      <c r="EY1081" s="2">
        <v>5</v>
      </c>
      <c r="EZ1081" s="2" t="s">
        <v>116</v>
      </c>
      <c r="FA1081" s="2">
        <v>7</v>
      </c>
      <c r="FB1081" s="2" t="s">
        <v>116</v>
      </c>
      <c r="FC1081" s="2" t="s">
        <v>116</v>
      </c>
      <c r="FD1081" s="2">
        <v>52</v>
      </c>
      <c r="FE1081" s="2" t="s">
        <v>116</v>
      </c>
      <c r="FF1081" s="2" t="s">
        <v>116</v>
      </c>
      <c r="FG1081" s="2" t="s">
        <v>116</v>
      </c>
      <c r="FH1081" s="2">
        <v>14</v>
      </c>
      <c r="FI1081" s="2">
        <v>7</v>
      </c>
      <c r="FJ1081" s="2" t="s">
        <v>116</v>
      </c>
      <c r="FK1081" s="2" t="s">
        <v>116</v>
      </c>
      <c r="FL1081" s="2">
        <v>13</v>
      </c>
      <c r="FM1081" s="2" t="s">
        <v>116</v>
      </c>
      <c r="FN1081" s="2" t="s">
        <v>116</v>
      </c>
      <c r="FO1081" s="2">
        <v>36</v>
      </c>
      <c r="FP1081" s="2" t="s">
        <v>116</v>
      </c>
      <c r="FQ1081" s="2" t="s">
        <v>116</v>
      </c>
      <c r="FR1081" s="2">
        <v>90</v>
      </c>
      <c r="FS1081" s="2" t="s">
        <v>116</v>
      </c>
      <c r="FT1081" s="2" t="s">
        <v>116</v>
      </c>
      <c r="FU1081" s="2" t="s">
        <v>116</v>
      </c>
      <c r="FV1081" s="2">
        <v>3</v>
      </c>
      <c r="FW1081" s="2">
        <v>2</v>
      </c>
      <c r="FX1081" s="2" t="s">
        <v>116</v>
      </c>
      <c r="FY1081" s="2">
        <v>8</v>
      </c>
      <c r="FZ1081" s="2">
        <v>39</v>
      </c>
      <c r="GA1081" s="2" t="s">
        <v>116</v>
      </c>
      <c r="GB1081" s="2" t="s">
        <v>116</v>
      </c>
      <c r="GC1081" s="2">
        <v>11</v>
      </c>
      <c r="GD1081" s="2" t="s">
        <v>116</v>
      </c>
      <c r="GE1081" s="2">
        <v>2</v>
      </c>
      <c r="GF1081" s="2">
        <v>10</v>
      </c>
      <c r="GG1081" s="2" t="s">
        <v>116</v>
      </c>
      <c r="GH1081" s="2" t="s">
        <v>116</v>
      </c>
      <c r="GI1081" s="2">
        <v>6</v>
      </c>
      <c r="GJ1081" s="2" t="s">
        <v>116</v>
      </c>
      <c r="GK1081" s="2">
        <v>86</v>
      </c>
      <c r="GL1081" s="2" t="s">
        <v>116</v>
      </c>
      <c r="GM1081" s="2" t="s">
        <v>116</v>
      </c>
      <c r="GN1081" s="2">
        <v>10</v>
      </c>
      <c r="GO1081" s="2" t="s">
        <v>116</v>
      </c>
      <c r="GP1081" s="2">
        <v>3</v>
      </c>
      <c r="GQ1081" s="2">
        <v>5</v>
      </c>
      <c r="GR1081" s="2">
        <v>34</v>
      </c>
      <c r="GS1081" s="2" t="s">
        <v>116</v>
      </c>
      <c r="GT1081" s="2" t="s">
        <v>116</v>
      </c>
      <c r="GU1081" s="2">
        <v>8</v>
      </c>
      <c r="GV1081" s="2">
        <v>2</v>
      </c>
      <c r="GW1081" s="2" t="s">
        <v>116</v>
      </c>
      <c r="GX1081" s="2">
        <v>13</v>
      </c>
      <c r="GY1081" s="2">
        <v>21</v>
      </c>
      <c r="GZ1081" s="2" t="s">
        <v>116</v>
      </c>
      <c r="HA1081" s="2">
        <v>86</v>
      </c>
      <c r="HB1081" s="2" t="s">
        <v>116</v>
      </c>
      <c r="HC1081" s="2" t="s">
        <v>116</v>
      </c>
      <c r="HD1081" s="2">
        <v>4</v>
      </c>
      <c r="HE1081" s="2">
        <v>1</v>
      </c>
      <c r="HF1081" s="2">
        <v>11</v>
      </c>
      <c r="HG1081" s="2">
        <v>15</v>
      </c>
      <c r="HH1081" s="2" t="s">
        <v>116</v>
      </c>
      <c r="HI1081" s="2">
        <v>7</v>
      </c>
      <c r="HJ1081" s="2">
        <v>2</v>
      </c>
      <c r="HK1081" s="2" t="s">
        <v>116</v>
      </c>
      <c r="HL1081" s="2">
        <v>5</v>
      </c>
      <c r="HM1081" s="2">
        <v>2</v>
      </c>
      <c r="HN1081" s="2">
        <v>55</v>
      </c>
      <c r="HO1081" s="2" t="s">
        <v>116</v>
      </c>
      <c r="HP1081" s="2">
        <v>6</v>
      </c>
      <c r="HQ1081" s="2" t="s">
        <v>116</v>
      </c>
      <c r="HR1081" s="2">
        <v>4</v>
      </c>
      <c r="HS1081" s="2" t="s">
        <v>116</v>
      </c>
      <c r="HT1081" s="2">
        <v>18</v>
      </c>
      <c r="HU1081" s="2">
        <v>6</v>
      </c>
      <c r="HV1081" s="2" t="s">
        <v>116</v>
      </c>
      <c r="HW1081" s="2">
        <v>2</v>
      </c>
      <c r="HX1081" s="2">
        <v>5</v>
      </c>
      <c r="HY1081" s="2" t="s">
        <v>116</v>
      </c>
      <c r="HZ1081" s="2" t="s">
        <v>116</v>
      </c>
      <c r="IA1081" s="2">
        <v>12</v>
      </c>
      <c r="IB1081" s="2" t="s">
        <v>116</v>
      </c>
      <c r="IC1081" s="2" t="s">
        <v>116</v>
      </c>
      <c r="ID1081" s="2">
        <v>31</v>
      </c>
      <c r="IE1081" s="2" t="s">
        <v>116</v>
      </c>
      <c r="IF1081" s="2" t="s">
        <v>116</v>
      </c>
      <c r="IG1081" s="2">
        <v>1</v>
      </c>
      <c r="IH1081" s="2">
        <v>10</v>
      </c>
      <c r="II1081" s="2">
        <v>12</v>
      </c>
      <c r="IJ1081" s="2">
        <v>4</v>
      </c>
      <c r="IK1081" s="2" t="s">
        <v>116</v>
      </c>
      <c r="IL1081" s="2" t="s">
        <v>116</v>
      </c>
      <c r="IM1081" s="2" t="s">
        <v>116</v>
      </c>
      <c r="IN1081" s="2">
        <v>3</v>
      </c>
      <c r="IO1081" s="2" t="s">
        <v>116</v>
      </c>
      <c r="IP1081" s="2" t="s">
        <v>116</v>
      </c>
      <c r="IQ1081" s="2">
        <v>45</v>
      </c>
      <c r="IR1081" s="2">
        <v>1</v>
      </c>
      <c r="IS1081" s="2">
        <v>2</v>
      </c>
      <c r="IT1081" s="2" t="s">
        <v>116</v>
      </c>
      <c r="IU1081" s="2" t="s">
        <v>116</v>
      </c>
      <c r="IV1081" s="2">
        <v>9</v>
      </c>
      <c r="IW1081" s="2">
        <v>4</v>
      </c>
      <c r="IX1081" s="2" t="s">
        <v>116</v>
      </c>
      <c r="IY1081" s="2" t="s">
        <v>116</v>
      </c>
      <c r="IZ1081" s="2" t="s">
        <v>116</v>
      </c>
      <c r="JA1081" s="2" t="s">
        <v>116</v>
      </c>
      <c r="JB1081" s="2">
        <v>9</v>
      </c>
      <c r="JC1081" s="2" t="s">
        <v>116</v>
      </c>
      <c r="JD1081" s="2">
        <v>15</v>
      </c>
      <c r="JE1081" s="2">
        <v>2</v>
      </c>
      <c r="JF1081" s="2" t="s">
        <v>116</v>
      </c>
      <c r="JG1081" s="2" t="s">
        <v>116</v>
      </c>
      <c r="JH1081" s="2">
        <v>15</v>
      </c>
      <c r="JI1081" s="2">
        <v>1</v>
      </c>
      <c r="JJ1081" s="2" t="s">
        <v>116</v>
      </c>
      <c r="JK1081" s="2">
        <v>5</v>
      </c>
      <c r="JL1081" s="2" t="s">
        <v>116</v>
      </c>
      <c r="JM1081" s="2" t="s">
        <v>116</v>
      </c>
      <c r="JN1081" s="2">
        <v>16</v>
      </c>
      <c r="JO1081" s="2">
        <v>7</v>
      </c>
      <c r="JP1081" s="2">
        <v>1</v>
      </c>
      <c r="JQ1081" s="2" t="s">
        <v>116</v>
      </c>
      <c r="JR1081" s="2">
        <v>2</v>
      </c>
      <c r="JS1081" s="2">
        <v>3</v>
      </c>
      <c r="JT1081" s="2" t="s">
        <v>116</v>
      </c>
      <c r="JU1081" s="2">
        <v>2</v>
      </c>
      <c r="JV1081" s="2">
        <v>2</v>
      </c>
      <c r="JW1081" s="2" t="s">
        <v>116</v>
      </c>
      <c r="JX1081" s="2">
        <v>2</v>
      </c>
      <c r="JY1081" s="2" t="s">
        <v>116</v>
      </c>
      <c r="JZ1081" s="2">
        <v>19</v>
      </c>
      <c r="KA1081" s="2" t="s">
        <v>116</v>
      </c>
      <c r="KB1081" s="2" t="s">
        <v>116</v>
      </c>
      <c r="KC1081" s="2">
        <v>1</v>
      </c>
      <c r="KD1081" s="2">
        <v>1</v>
      </c>
      <c r="KE1081" s="2">
        <v>1</v>
      </c>
      <c r="KF1081" s="2" t="s">
        <v>116</v>
      </c>
      <c r="KG1081" s="2">
        <v>1</v>
      </c>
      <c r="KH1081" s="2">
        <v>1</v>
      </c>
      <c r="KI1081" s="2">
        <v>9</v>
      </c>
      <c r="KJ1081" s="2">
        <v>2</v>
      </c>
      <c r="KK1081" s="2" t="s">
        <v>116</v>
      </c>
      <c r="KL1081" s="2" t="s">
        <v>116</v>
      </c>
      <c r="KM1081" s="2" t="s">
        <v>116</v>
      </c>
      <c r="KN1081" s="2">
        <v>3</v>
      </c>
      <c r="KO1081" s="2" t="s">
        <v>116</v>
      </c>
      <c r="KP1081" s="2" t="s">
        <v>116</v>
      </c>
      <c r="KQ1081" s="2">
        <v>1</v>
      </c>
      <c r="KR1081" s="2">
        <v>3</v>
      </c>
      <c r="KS1081" s="2" t="s">
        <v>116</v>
      </c>
      <c r="KT1081" s="2">
        <v>8</v>
      </c>
      <c r="KU1081" s="2" t="s">
        <v>116</v>
      </c>
      <c r="KV1081" s="2" t="s">
        <v>116</v>
      </c>
      <c r="KW1081" s="2" t="s">
        <v>116</v>
      </c>
      <c r="KX1081" s="2" t="s">
        <v>116</v>
      </c>
      <c r="KY1081" s="2" t="s">
        <v>116</v>
      </c>
      <c r="KZ1081" s="2">
        <v>1</v>
      </c>
      <c r="LA1081" s="2" t="s">
        <v>116</v>
      </c>
      <c r="LB1081" s="2" t="s">
        <v>116</v>
      </c>
      <c r="LC1081" s="2" t="s">
        <v>116</v>
      </c>
      <c r="LD1081" s="2" t="s">
        <v>116</v>
      </c>
      <c r="LE1081" s="2" t="s">
        <v>116</v>
      </c>
      <c r="LF1081" s="2" t="s">
        <v>116</v>
      </c>
      <c r="LG1081" s="2" t="s">
        <v>116</v>
      </c>
      <c r="LH1081" s="2">
        <v>7</v>
      </c>
      <c r="LI1081" s="2">
        <v>1</v>
      </c>
      <c r="LJ1081" s="2">
        <v>1</v>
      </c>
      <c r="LK1081" s="2" t="s">
        <v>116</v>
      </c>
      <c r="LL1081" s="2" t="s">
        <v>116</v>
      </c>
      <c r="LM1081" s="2">
        <v>6</v>
      </c>
      <c r="LN1081" s="2" t="s">
        <v>116</v>
      </c>
      <c r="LO1081" s="2" t="s">
        <v>116</v>
      </c>
      <c r="LP1081" s="2" t="s">
        <v>116</v>
      </c>
      <c r="LQ1081" s="2">
        <v>1</v>
      </c>
      <c r="LR1081" s="2">
        <v>1</v>
      </c>
      <c r="LS1081" s="2" t="s">
        <v>116</v>
      </c>
      <c r="LT1081" s="2" t="s">
        <v>116</v>
      </c>
      <c r="LU1081" s="2">
        <v>2</v>
      </c>
      <c r="LV1081" s="2">
        <v>10</v>
      </c>
      <c r="LW1081" s="2" t="s">
        <v>116</v>
      </c>
      <c r="LX1081" s="2" t="s">
        <v>116</v>
      </c>
      <c r="LY1081" s="2" t="s">
        <v>116</v>
      </c>
      <c r="LZ1081" s="2" t="s">
        <v>116</v>
      </c>
      <c r="MA1081" s="2" t="s">
        <v>116</v>
      </c>
      <c r="MB1081" s="2" t="s">
        <v>116</v>
      </c>
      <c r="MC1081" s="2">
        <v>2</v>
      </c>
      <c r="MD1081" s="2">
        <v>1</v>
      </c>
      <c r="ME1081" s="2" t="s">
        <v>116</v>
      </c>
      <c r="MF1081" s="2" t="s">
        <v>116</v>
      </c>
      <c r="MG1081" s="2" t="s">
        <v>116</v>
      </c>
      <c r="MH1081" s="2" t="s">
        <v>116</v>
      </c>
      <c r="MI1081" s="2" t="s">
        <v>116</v>
      </c>
      <c r="MJ1081" s="2">
        <v>6</v>
      </c>
      <c r="MK1081" s="2" t="s">
        <v>116</v>
      </c>
      <c r="ML1081" s="2" t="s">
        <v>116</v>
      </c>
      <c r="MM1081" s="2">
        <v>1</v>
      </c>
      <c r="MN1081" s="2" t="s">
        <v>116</v>
      </c>
      <c r="MO1081" s="2" t="s">
        <v>116</v>
      </c>
      <c r="MP1081" s="2" t="s">
        <v>116</v>
      </c>
      <c r="MQ1081" s="2" t="s">
        <v>116</v>
      </c>
      <c r="MR1081" s="2" t="s">
        <v>116</v>
      </c>
      <c r="MS1081" s="2" t="s">
        <v>116</v>
      </c>
      <c r="MT1081" s="2" t="s">
        <v>116</v>
      </c>
      <c r="MU1081" s="2" t="s">
        <v>116</v>
      </c>
      <c r="MV1081" s="2" t="s">
        <v>116</v>
      </c>
      <c r="MW1081" s="2" t="s">
        <v>116</v>
      </c>
      <c r="MX1081" s="2" t="s">
        <v>116</v>
      </c>
      <c r="MY1081" s="2" t="s">
        <v>116</v>
      </c>
      <c r="MZ1081" s="2" t="s">
        <v>116</v>
      </c>
      <c r="NA1081" s="2" t="s">
        <v>116</v>
      </c>
      <c r="NB1081" s="2" t="s">
        <v>116</v>
      </c>
      <c r="NC1081" s="2" t="s">
        <v>116</v>
      </c>
      <c r="ND1081" s="2">
        <v>3</v>
      </c>
      <c r="NE1081" s="2" t="s">
        <v>116</v>
      </c>
      <c r="NF1081" s="2" t="s">
        <v>116</v>
      </c>
      <c r="NG1081" s="2" t="s">
        <v>116</v>
      </c>
      <c r="NH1081" s="2" t="s">
        <v>116</v>
      </c>
      <c r="NI1081" s="2" t="s">
        <v>116</v>
      </c>
      <c r="NJ1081" s="2" t="s">
        <v>116</v>
      </c>
      <c r="NK1081" s="2" t="s">
        <v>116</v>
      </c>
      <c r="NL1081" s="2" t="s">
        <v>116</v>
      </c>
      <c r="NM1081" s="2" t="s">
        <v>116</v>
      </c>
      <c r="NN1081" s="2" t="s">
        <v>116</v>
      </c>
      <c r="NO1081" s="2">
        <v>3</v>
      </c>
      <c r="NP1081" s="2" t="s">
        <v>116</v>
      </c>
      <c r="NQ1081" s="2" t="s">
        <v>116</v>
      </c>
      <c r="NR1081" s="2" t="s">
        <v>116</v>
      </c>
      <c r="NS1081" s="2" t="s">
        <v>116</v>
      </c>
      <c r="NT1081" s="2" t="s">
        <v>116</v>
      </c>
      <c r="NU1081" s="2" t="s">
        <v>116</v>
      </c>
      <c r="NV1081" s="2" t="s">
        <v>116</v>
      </c>
      <c r="NW1081" s="2" t="s">
        <v>116</v>
      </c>
      <c r="NX1081" s="2" t="s">
        <v>116</v>
      </c>
      <c r="NY1081" s="2" t="s">
        <v>116</v>
      </c>
      <c r="NZ1081" s="2" t="s">
        <v>116</v>
      </c>
      <c r="OA1081" s="2" t="s">
        <v>116</v>
      </c>
      <c r="OB1081" s="2" t="s">
        <v>116</v>
      </c>
      <c r="OC1081" s="2" t="s">
        <v>116</v>
      </c>
      <c r="OD1081" s="2">
        <v>1</v>
      </c>
      <c r="OE1081" s="2" t="s">
        <v>116</v>
      </c>
      <c r="OF1081" s="2" t="s">
        <v>116</v>
      </c>
      <c r="OG1081" s="2" t="s">
        <v>116</v>
      </c>
      <c r="OH1081" s="2" t="s">
        <v>116</v>
      </c>
      <c r="OI1081" s="2" t="s">
        <v>116</v>
      </c>
      <c r="OJ1081" s="2" t="s">
        <v>116</v>
      </c>
      <c r="OK1081" s="2" t="s">
        <v>116</v>
      </c>
      <c r="OL1081" s="2" t="s">
        <v>116</v>
      </c>
      <c r="OM1081" s="2" t="s">
        <v>116</v>
      </c>
      <c r="ON1081" s="2" t="s">
        <v>116</v>
      </c>
      <c r="OO1081" s="2" t="s">
        <v>116</v>
      </c>
      <c r="OP1081" s="2" t="s">
        <v>116</v>
      </c>
      <c r="OQ1081" s="2" t="s">
        <v>116</v>
      </c>
      <c r="OR1081" s="2" t="s">
        <v>116</v>
      </c>
      <c r="OS1081" s="2" t="s">
        <v>116</v>
      </c>
      <c r="OT1081" s="2" t="s">
        <v>116</v>
      </c>
      <c r="OU1081" s="2" t="s">
        <v>116</v>
      </c>
      <c r="OV1081" s="2" t="s">
        <v>116</v>
      </c>
      <c r="OW1081" s="2" t="s">
        <v>116</v>
      </c>
      <c r="OX1081" s="2" t="s">
        <v>116</v>
      </c>
      <c r="OY1081" s="2" t="s">
        <v>116</v>
      </c>
      <c r="OZ1081" s="2" t="s">
        <v>116</v>
      </c>
      <c r="PA1081" s="2" t="s">
        <v>116</v>
      </c>
      <c r="PB1081" s="2" t="s">
        <v>116</v>
      </c>
      <c r="PC1081" s="2" t="s">
        <v>116</v>
      </c>
      <c r="PD1081" s="2" t="s">
        <v>116</v>
      </c>
      <c r="PE1081" s="2" t="s">
        <v>116</v>
      </c>
      <c r="PF1081" s="2" t="s">
        <v>116</v>
      </c>
      <c r="PG1081" s="2" t="s">
        <v>116</v>
      </c>
      <c r="PH1081" s="2" t="s">
        <v>116</v>
      </c>
      <c r="PI1081" s="2" t="s">
        <v>116</v>
      </c>
      <c r="PJ1081" s="2" t="s">
        <v>116</v>
      </c>
      <c r="PK1081" s="2" t="s">
        <v>116</v>
      </c>
      <c r="PL1081" s="2" t="s">
        <v>116</v>
      </c>
      <c r="PM1081" s="2" t="s">
        <v>116</v>
      </c>
      <c r="PN1081" s="2" t="s">
        <v>116</v>
      </c>
      <c r="PO1081" s="2" t="s">
        <v>116</v>
      </c>
      <c r="PP1081" s="2" t="s">
        <v>116</v>
      </c>
      <c r="PQ1081" s="2" t="s">
        <v>116</v>
      </c>
      <c r="PR1081" s="2" t="s">
        <v>116</v>
      </c>
      <c r="PS1081" s="2" t="s">
        <v>116</v>
      </c>
      <c r="PT1081" s="2" t="s">
        <v>116</v>
      </c>
      <c r="PU1081" s="2" t="s">
        <v>116</v>
      </c>
      <c r="PV1081" s="2" t="s">
        <v>116</v>
      </c>
      <c r="PW1081" s="2" t="s">
        <v>116</v>
      </c>
      <c r="PX1081" s="2" t="s">
        <v>116</v>
      </c>
      <c r="PY1081" s="2" t="s">
        <v>116</v>
      </c>
      <c r="PZ1081" s="2" t="s">
        <v>116</v>
      </c>
      <c r="QA1081" s="2" t="s">
        <v>116</v>
      </c>
      <c r="QB1081" s="2" t="s">
        <v>116</v>
      </c>
      <c r="QC1081" s="2" t="s">
        <v>116</v>
      </c>
      <c r="QD1081" s="2" t="s">
        <v>116</v>
      </c>
      <c r="QE1081" s="2" t="s">
        <v>116</v>
      </c>
      <c r="QF1081" s="2" t="s">
        <v>116</v>
      </c>
      <c r="QG1081" s="2" t="s">
        <v>116</v>
      </c>
      <c r="QH1081" s="2" t="s">
        <v>116</v>
      </c>
      <c r="QI1081" s="2" t="s">
        <v>116</v>
      </c>
      <c r="QJ1081" s="2" t="s">
        <v>116</v>
      </c>
      <c r="QK1081" s="2" t="s">
        <v>116</v>
      </c>
    </row>
    <row r="1082" spans="14:453" x14ac:dyDescent="0.2">
      <c r="N1082" s="2" t="s">
        <v>116</v>
      </c>
      <c r="O1082" s="2" t="s">
        <v>116</v>
      </c>
      <c r="P1082" s="2" t="s">
        <v>116</v>
      </c>
      <c r="Q1082" s="2" t="s">
        <v>116</v>
      </c>
      <c r="R1082" s="2" t="s">
        <v>116</v>
      </c>
      <c r="S1082" s="2" t="s">
        <v>116</v>
      </c>
      <c r="T1082" s="2" t="s">
        <v>116</v>
      </c>
      <c r="U1082" s="2" t="s">
        <v>116</v>
      </c>
      <c r="V1082" s="2">
        <v>2</v>
      </c>
      <c r="W1082" s="2" t="s">
        <v>116</v>
      </c>
      <c r="X1082" s="2" t="s">
        <v>116</v>
      </c>
      <c r="Y1082" s="2" t="s">
        <v>116</v>
      </c>
      <c r="Z1082" s="2" t="s">
        <v>116</v>
      </c>
      <c r="AA1082" s="2" t="s">
        <v>116</v>
      </c>
      <c r="AB1082" s="2" t="s">
        <v>116</v>
      </c>
      <c r="AC1082" s="2" t="s">
        <v>116</v>
      </c>
      <c r="AD1082" s="2" t="s">
        <v>116</v>
      </c>
      <c r="AE1082" s="2" t="s">
        <v>116</v>
      </c>
      <c r="AF1082" s="2" t="s">
        <v>116</v>
      </c>
      <c r="AG1082" s="2" t="s">
        <v>116</v>
      </c>
      <c r="AH1082" s="2" t="s">
        <v>116</v>
      </c>
      <c r="AI1082" s="2" t="s">
        <v>116</v>
      </c>
      <c r="AJ1082" s="2" t="s">
        <v>116</v>
      </c>
      <c r="AK1082" s="2">
        <v>1</v>
      </c>
      <c r="AL1082" s="2">
        <v>1</v>
      </c>
      <c r="AM1082" s="2" t="s">
        <v>116</v>
      </c>
      <c r="AN1082" s="2" t="s">
        <v>116</v>
      </c>
      <c r="AO1082" s="2" t="s">
        <v>116</v>
      </c>
      <c r="AP1082" s="2" t="s">
        <v>116</v>
      </c>
      <c r="AQ1082" s="2" t="s">
        <v>116</v>
      </c>
      <c r="AR1082" s="2" t="s">
        <v>116</v>
      </c>
      <c r="AS1082" s="2">
        <v>1</v>
      </c>
      <c r="AT1082" s="2" t="s">
        <v>116</v>
      </c>
      <c r="AU1082" s="2" t="s">
        <v>116</v>
      </c>
      <c r="AV1082" s="2" t="s">
        <v>116</v>
      </c>
      <c r="AW1082" s="2" t="s">
        <v>116</v>
      </c>
      <c r="AX1082" s="2" t="s">
        <v>116</v>
      </c>
      <c r="AY1082" s="2" t="s">
        <v>116</v>
      </c>
      <c r="AZ1082" s="2" t="s">
        <v>116</v>
      </c>
      <c r="BA1082" s="2" t="s">
        <v>116</v>
      </c>
      <c r="BB1082" s="2" t="s">
        <v>116</v>
      </c>
      <c r="BC1082" s="2" t="s">
        <v>116</v>
      </c>
      <c r="BD1082" s="2">
        <v>3</v>
      </c>
      <c r="BE1082" s="2" t="s">
        <v>116</v>
      </c>
      <c r="BF1082" s="2" t="s">
        <v>116</v>
      </c>
      <c r="BG1082" s="2">
        <v>1</v>
      </c>
      <c r="BH1082" s="2" t="s">
        <v>116</v>
      </c>
      <c r="BI1082" s="2" t="s">
        <v>116</v>
      </c>
      <c r="BJ1082" s="2" t="s">
        <v>116</v>
      </c>
      <c r="BK1082" s="2" t="s">
        <v>116</v>
      </c>
      <c r="BL1082" s="2" t="s">
        <v>116</v>
      </c>
      <c r="BM1082" s="2" t="s">
        <v>116</v>
      </c>
      <c r="BN1082" s="2">
        <v>2</v>
      </c>
      <c r="BO1082" s="2" t="s">
        <v>116</v>
      </c>
      <c r="BP1082" s="2">
        <v>1</v>
      </c>
      <c r="BQ1082" s="2">
        <v>3</v>
      </c>
      <c r="BR1082" s="2" t="s">
        <v>116</v>
      </c>
      <c r="BS1082" s="2" t="s">
        <v>116</v>
      </c>
      <c r="BT1082" s="2" t="s">
        <v>116</v>
      </c>
      <c r="BU1082" s="2">
        <v>6</v>
      </c>
      <c r="BV1082" s="2" t="s">
        <v>116</v>
      </c>
      <c r="BW1082" s="2" t="s">
        <v>116</v>
      </c>
      <c r="BX1082" s="2" t="s">
        <v>116</v>
      </c>
      <c r="BY1082" s="2" t="s">
        <v>116</v>
      </c>
      <c r="BZ1082" s="2" t="s">
        <v>116</v>
      </c>
      <c r="CA1082" s="2" t="s">
        <v>116</v>
      </c>
      <c r="CB1082" s="2" t="s">
        <v>116</v>
      </c>
      <c r="CC1082" s="2" t="s">
        <v>116</v>
      </c>
      <c r="CD1082" s="2" t="s">
        <v>116</v>
      </c>
      <c r="CE1082" s="2" t="s">
        <v>116</v>
      </c>
      <c r="CF1082" s="2" t="s">
        <v>116</v>
      </c>
      <c r="CG1082" s="2" t="s">
        <v>116</v>
      </c>
      <c r="CH1082" s="2" t="s">
        <v>116</v>
      </c>
      <c r="CI1082" s="2">
        <v>1</v>
      </c>
      <c r="CJ1082" s="2" t="s">
        <v>116</v>
      </c>
      <c r="CK1082" s="2" t="s">
        <v>116</v>
      </c>
      <c r="CL1082" s="2" t="s">
        <v>116</v>
      </c>
      <c r="CM1082" s="2" t="s">
        <v>116</v>
      </c>
      <c r="CN1082" s="2">
        <v>2</v>
      </c>
      <c r="CO1082" s="2" t="s">
        <v>116</v>
      </c>
      <c r="CP1082" s="2" t="s">
        <v>116</v>
      </c>
      <c r="CQ1082" s="2" t="s">
        <v>116</v>
      </c>
      <c r="CR1082" s="2" t="s">
        <v>116</v>
      </c>
      <c r="CS1082" s="2" t="s">
        <v>116</v>
      </c>
      <c r="CT1082" s="2" t="s">
        <v>116</v>
      </c>
      <c r="CU1082" s="2" t="s">
        <v>116</v>
      </c>
      <c r="CV1082" s="2" t="s">
        <v>116</v>
      </c>
      <c r="CW1082" s="2" t="s">
        <v>116</v>
      </c>
      <c r="CX1082" s="2" t="s">
        <v>116</v>
      </c>
      <c r="CY1082" s="2" t="s">
        <v>116</v>
      </c>
      <c r="CZ1082" s="2" t="s">
        <v>116</v>
      </c>
      <c r="DA1082" s="2" t="s">
        <v>116</v>
      </c>
      <c r="DB1082" s="2" t="s">
        <v>116</v>
      </c>
      <c r="DC1082" s="2" t="s">
        <v>116</v>
      </c>
      <c r="DD1082" s="2">
        <v>7</v>
      </c>
      <c r="DE1082" s="2" t="s">
        <v>116</v>
      </c>
      <c r="DF1082" s="2" t="s">
        <v>116</v>
      </c>
      <c r="DG1082" s="2" t="s">
        <v>116</v>
      </c>
      <c r="DH1082" s="2" t="s">
        <v>116</v>
      </c>
      <c r="DI1082" s="2" t="s">
        <v>116</v>
      </c>
      <c r="DJ1082" s="2" t="s">
        <v>116</v>
      </c>
      <c r="DK1082" s="2" t="s">
        <v>116</v>
      </c>
      <c r="DL1082" s="2" t="s">
        <v>116</v>
      </c>
      <c r="DM1082" s="2">
        <v>2</v>
      </c>
      <c r="DN1082" s="2" t="s">
        <v>116</v>
      </c>
      <c r="DO1082" s="2">
        <v>7</v>
      </c>
      <c r="DP1082" s="2" t="s">
        <v>116</v>
      </c>
      <c r="DQ1082" s="2" t="s">
        <v>116</v>
      </c>
      <c r="DR1082" s="2">
        <v>9</v>
      </c>
      <c r="DS1082" s="2" t="s">
        <v>116</v>
      </c>
      <c r="DT1082" s="2" t="s">
        <v>116</v>
      </c>
      <c r="DU1082" s="2" t="s">
        <v>116</v>
      </c>
      <c r="DV1082" s="2" t="s">
        <v>116</v>
      </c>
      <c r="DW1082" s="2">
        <v>1</v>
      </c>
      <c r="DX1082" s="2" t="s">
        <v>116</v>
      </c>
      <c r="DY1082" s="2" t="s">
        <v>116</v>
      </c>
      <c r="DZ1082" s="2" t="s">
        <v>116</v>
      </c>
      <c r="EA1082" s="2" t="s">
        <v>116</v>
      </c>
      <c r="EB1082" s="2" t="s">
        <v>116</v>
      </c>
      <c r="EC1082" s="2">
        <v>2</v>
      </c>
      <c r="ED1082" s="2" t="s">
        <v>116</v>
      </c>
      <c r="EE1082" s="2" t="s">
        <v>116</v>
      </c>
      <c r="EF1082" s="2">
        <v>29</v>
      </c>
      <c r="EG1082" s="2" t="s">
        <v>116</v>
      </c>
      <c r="EH1082" s="2" t="s">
        <v>116</v>
      </c>
      <c r="EI1082" s="2" t="s">
        <v>116</v>
      </c>
      <c r="EJ1082" s="2">
        <v>1</v>
      </c>
      <c r="EK1082" s="2" t="s">
        <v>116</v>
      </c>
      <c r="EL1082" s="2">
        <v>2</v>
      </c>
      <c r="EM1082" s="2" t="s">
        <v>116</v>
      </c>
      <c r="EN1082" s="2" t="s">
        <v>116</v>
      </c>
      <c r="EO1082" s="2">
        <v>1</v>
      </c>
      <c r="EP1082" s="2" t="s">
        <v>116</v>
      </c>
      <c r="EQ1082" s="2" t="s">
        <v>116</v>
      </c>
      <c r="ER1082" s="2">
        <v>1</v>
      </c>
      <c r="ES1082" s="2">
        <v>2</v>
      </c>
      <c r="ET1082" s="2" t="s">
        <v>116</v>
      </c>
      <c r="EU1082" s="2">
        <v>25</v>
      </c>
      <c r="EV1082" s="2">
        <v>1</v>
      </c>
      <c r="EW1082" s="2" t="s">
        <v>116</v>
      </c>
      <c r="EX1082" s="2" t="s">
        <v>116</v>
      </c>
      <c r="EY1082" s="2" t="s">
        <v>116</v>
      </c>
      <c r="EZ1082" s="2" t="s">
        <v>116</v>
      </c>
      <c r="FA1082" s="2">
        <v>1</v>
      </c>
      <c r="FB1082" s="2" t="s">
        <v>116</v>
      </c>
      <c r="FC1082" s="2" t="s">
        <v>116</v>
      </c>
      <c r="FD1082" s="2">
        <v>13</v>
      </c>
      <c r="FE1082" s="2" t="s">
        <v>116</v>
      </c>
      <c r="FF1082" s="2" t="s">
        <v>116</v>
      </c>
      <c r="FG1082" s="2" t="s">
        <v>116</v>
      </c>
      <c r="FH1082" s="2">
        <v>1</v>
      </c>
      <c r="FI1082" s="2">
        <v>1</v>
      </c>
      <c r="FJ1082" s="2" t="s">
        <v>116</v>
      </c>
      <c r="FK1082" s="2" t="s">
        <v>116</v>
      </c>
      <c r="FL1082" s="2" t="s">
        <v>116</v>
      </c>
      <c r="FM1082" s="2" t="s">
        <v>116</v>
      </c>
      <c r="FN1082" s="2" t="s">
        <v>116</v>
      </c>
      <c r="FO1082" s="2">
        <v>14</v>
      </c>
      <c r="FP1082" s="2">
        <v>1</v>
      </c>
      <c r="FQ1082" s="2" t="s">
        <v>116</v>
      </c>
      <c r="FR1082" s="2">
        <v>15</v>
      </c>
      <c r="FS1082" s="2" t="s">
        <v>116</v>
      </c>
      <c r="FT1082" s="2" t="s">
        <v>116</v>
      </c>
      <c r="FU1082" s="2" t="s">
        <v>116</v>
      </c>
      <c r="FV1082" s="2" t="s">
        <v>116</v>
      </c>
      <c r="FW1082" s="2">
        <v>3</v>
      </c>
      <c r="FX1082" s="2" t="s">
        <v>116</v>
      </c>
      <c r="FY1082" s="2" t="s">
        <v>116</v>
      </c>
      <c r="FZ1082" s="2">
        <v>25</v>
      </c>
      <c r="GA1082" s="2" t="s">
        <v>116</v>
      </c>
      <c r="GB1082" s="2" t="s">
        <v>116</v>
      </c>
      <c r="GC1082" s="2" t="s">
        <v>116</v>
      </c>
      <c r="GD1082" s="2" t="s">
        <v>116</v>
      </c>
      <c r="GE1082" s="2" t="s">
        <v>116</v>
      </c>
      <c r="GF1082" s="2" t="s">
        <v>116</v>
      </c>
      <c r="GG1082" s="2" t="s">
        <v>116</v>
      </c>
      <c r="GH1082" s="2" t="s">
        <v>116</v>
      </c>
      <c r="GI1082" s="2">
        <v>2</v>
      </c>
      <c r="GJ1082" s="2" t="s">
        <v>116</v>
      </c>
      <c r="GK1082" s="2">
        <v>30</v>
      </c>
      <c r="GL1082" s="2" t="s">
        <v>116</v>
      </c>
      <c r="GM1082" s="2" t="s">
        <v>116</v>
      </c>
      <c r="GN1082" s="2" t="s">
        <v>116</v>
      </c>
      <c r="GO1082" s="2" t="s">
        <v>116</v>
      </c>
      <c r="GP1082" s="2">
        <v>1</v>
      </c>
      <c r="GQ1082" s="2" t="s">
        <v>116</v>
      </c>
      <c r="GR1082" s="2">
        <v>9</v>
      </c>
      <c r="GS1082" s="2" t="s">
        <v>116</v>
      </c>
      <c r="GT1082" s="2" t="s">
        <v>116</v>
      </c>
      <c r="GU1082" s="2" t="s">
        <v>116</v>
      </c>
      <c r="GV1082" s="2" t="s">
        <v>116</v>
      </c>
      <c r="GW1082" s="2" t="s">
        <v>116</v>
      </c>
      <c r="GX1082" s="2">
        <v>2</v>
      </c>
      <c r="GY1082" s="2">
        <v>17</v>
      </c>
      <c r="GZ1082" s="2" t="s">
        <v>116</v>
      </c>
      <c r="HA1082" s="2">
        <v>5</v>
      </c>
      <c r="HB1082" s="2" t="s">
        <v>116</v>
      </c>
      <c r="HC1082" s="2" t="s">
        <v>116</v>
      </c>
      <c r="HD1082" s="2">
        <v>1</v>
      </c>
      <c r="HE1082" s="2">
        <v>1</v>
      </c>
      <c r="HF1082" s="2">
        <v>1</v>
      </c>
      <c r="HG1082" s="2">
        <v>12</v>
      </c>
      <c r="HH1082" s="2" t="s">
        <v>116</v>
      </c>
      <c r="HI1082" s="2" t="s">
        <v>116</v>
      </c>
      <c r="HJ1082" s="2" t="s">
        <v>116</v>
      </c>
      <c r="HK1082" s="2" t="s">
        <v>116</v>
      </c>
      <c r="HL1082" s="2">
        <v>1</v>
      </c>
      <c r="HM1082" s="2" t="s">
        <v>116</v>
      </c>
      <c r="HN1082" s="2">
        <v>19</v>
      </c>
      <c r="HO1082" s="2" t="s">
        <v>116</v>
      </c>
      <c r="HP1082" s="2">
        <v>2</v>
      </c>
      <c r="HQ1082" s="2" t="s">
        <v>116</v>
      </c>
      <c r="HR1082" s="2" t="s">
        <v>116</v>
      </c>
      <c r="HS1082" s="2" t="s">
        <v>116</v>
      </c>
      <c r="HT1082" s="2">
        <v>3</v>
      </c>
      <c r="HU1082" s="2" t="s">
        <v>116</v>
      </c>
      <c r="HV1082" s="2" t="s">
        <v>116</v>
      </c>
      <c r="HW1082" s="2">
        <v>3</v>
      </c>
      <c r="HX1082" s="2" t="s">
        <v>116</v>
      </c>
      <c r="HY1082" s="2" t="s">
        <v>116</v>
      </c>
      <c r="HZ1082" s="2" t="s">
        <v>116</v>
      </c>
      <c r="IA1082" s="2">
        <v>11</v>
      </c>
      <c r="IB1082" s="2" t="s">
        <v>116</v>
      </c>
      <c r="IC1082" s="2" t="s">
        <v>116</v>
      </c>
      <c r="ID1082" s="2">
        <v>11</v>
      </c>
      <c r="IE1082" s="2" t="s">
        <v>116</v>
      </c>
      <c r="IF1082" s="2" t="s">
        <v>116</v>
      </c>
      <c r="IG1082" s="2" t="s">
        <v>116</v>
      </c>
      <c r="IH1082" s="2" t="s">
        <v>116</v>
      </c>
      <c r="II1082" s="2">
        <v>6</v>
      </c>
      <c r="IJ1082" s="2" t="s">
        <v>116</v>
      </c>
      <c r="IK1082" s="2" t="s">
        <v>116</v>
      </c>
      <c r="IL1082" s="2" t="s">
        <v>116</v>
      </c>
      <c r="IM1082" s="2" t="s">
        <v>116</v>
      </c>
      <c r="IN1082" s="2">
        <v>1</v>
      </c>
      <c r="IO1082" s="2" t="s">
        <v>116</v>
      </c>
      <c r="IP1082" s="2" t="s">
        <v>116</v>
      </c>
      <c r="IQ1082" s="2">
        <v>10</v>
      </c>
      <c r="IR1082" s="2" t="s">
        <v>116</v>
      </c>
      <c r="IS1082" s="2" t="s">
        <v>116</v>
      </c>
      <c r="IT1082" s="2" t="s">
        <v>116</v>
      </c>
      <c r="IU1082" s="2">
        <v>2</v>
      </c>
      <c r="IV1082" s="2">
        <v>2</v>
      </c>
      <c r="IW1082" s="2" t="s">
        <v>116</v>
      </c>
      <c r="IX1082" s="2" t="s">
        <v>116</v>
      </c>
      <c r="IY1082" s="2" t="s">
        <v>116</v>
      </c>
      <c r="IZ1082" s="2" t="s">
        <v>116</v>
      </c>
      <c r="JA1082" s="2" t="s">
        <v>116</v>
      </c>
      <c r="JB1082" s="2">
        <v>14</v>
      </c>
      <c r="JC1082" s="2" t="s">
        <v>116</v>
      </c>
      <c r="JD1082" s="2">
        <v>11</v>
      </c>
      <c r="JE1082" s="2" t="s">
        <v>116</v>
      </c>
      <c r="JF1082" s="2" t="s">
        <v>116</v>
      </c>
      <c r="JG1082" s="2">
        <v>1</v>
      </c>
      <c r="JH1082" s="2">
        <v>4</v>
      </c>
      <c r="JI1082" s="2" t="s">
        <v>116</v>
      </c>
      <c r="JJ1082" s="2" t="s">
        <v>116</v>
      </c>
      <c r="JK1082" s="2" t="s">
        <v>116</v>
      </c>
      <c r="JL1082" s="2" t="s">
        <v>116</v>
      </c>
      <c r="JM1082" s="2" t="s">
        <v>116</v>
      </c>
      <c r="JN1082" s="2">
        <v>6</v>
      </c>
      <c r="JO1082" s="2" t="s">
        <v>116</v>
      </c>
      <c r="JP1082" s="2" t="s">
        <v>116</v>
      </c>
      <c r="JQ1082" s="2" t="s">
        <v>116</v>
      </c>
      <c r="JR1082" s="2" t="s">
        <v>116</v>
      </c>
      <c r="JS1082" s="2">
        <v>4</v>
      </c>
      <c r="JT1082" s="2" t="s">
        <v>116</v>
      </c>
      <c r="JU1082" s="2" t="s">
        <v>116</v>
      </c>
      <c r="JV1082" s="2" t="s">
        <v>116</v>
      </c>
      <c r="JW1082" s="2">
        <v>1</v>
      </c>
      <c r="JX1082" s="2">
        <v>7</v>
      </c>
      <c r="JY1082" s="2" t="s">
        <v>116</v>
      </c>
      <c r="JZ1082" s="2">
        <v>9</v>
      </c>
      <c r="KA1082" s="2" t="s">
        <v>116</v>
      </c>
      <c r="KB1082" s="2" t="s">
        <v>116</v>
      </c>
      <c r="KC1082" s="2" t="s">
        <v>116</v>
      </c>
      <c r="KD1082" s="2">
        <v>1</v>
      </c>
      <c r="KE1082" s="2" t="s">
        <v>116</v>
      </c>
      <c r="KF1082" s="2" t="s">
        <v>116</v>
      </c>
      <c r="KG1082" s="2" t="s">
        <v>116</v>
      </c>
      <c r="KH1082" s="2" t="s">
        <v>116</v>
      </c>
      <c r="KI1082" s="2">
        <v>10</v>
      </c>
      <c r="KJ1082" s="2" t="s">
        <v>116</v>
      </c>
      <c r="KK1082" s="2" t="s">
        <v>116</v>
      </c>
      <c r="KL1082" s="2" t="s">
        <v>116</v>
      </c>
      <c r="KM1082" s="2" t="s">
        <v>116</v>
      </c>
      <c r="KN1082" s="2">
        <v>1</v>
      </c>
      <c r="KO1082" s="2" t="s">
        <v>116</v>
      </c>
      <c r="KP1082" s="2" t="s">
        <v>116</v>
      </c>
      <c r="KQ1082" s="2" t="s">
        <v>116</v>
      </c>
      <c r="KR1082" s="2">
        <v>6</v>
      </c>
      <c r="KS1082" s="2" t="s">
        <v>116</v>
      </c>
      <c r="KT1082" s="2">
        <v>1</v>
      </c>
      <c r="KU1082" s="2" t="s">
        <v>116</v>
      </c>
      <c r="KV1082" s="2" t="s">
        <v>116</v>
      </c>
      <c r="KW1082" s="2" t="s">
        <v>116</v>
      </c>
      <c r="KX1082" s="2" t="s">
        <v>116</v>
      </c>
      <c r="KY1082" s="2" t="s">
        <v>116</v>
      </c>
      <c r="KZ1082" s="2">
        <v>2</v>
      </c>
      <c r="LA1082" s="2" t="s">
        <v>116</v>
      </c>
      <c r="LB1082" s="2" t="s">
        <v>116</v>
      </c>
      <c r="LC1082" s="2" t="s">
        <v>116</v>
      </c>
      <c r="LD1082" s="2" t="s">
        <v>116</v>
      </c>
      <c r="LE1082" s="2" t="s">
        <v>116</v>
      </c>
      <c r="LF1082" s="2">
        <v>1</v>
      </c>
      <c r="LG1082" s="2" t="s">
        <v>116</v>
      </c>
      <c r="LH1082" s="2">
        <v>7</v>
      </c>
      <c r="LI1082" s="2" t="s">
        <v>116</v>
      </c>
      <c r="LJ1082" s="2" t="s">
        <v>116</v>
      </c>
      <c r="LK1082" s="2" t="s">
        <v>116</v>
      </c>
      <c r="LL1082" s="2" t="s">
        <v>116</v>
      </c>
      <c r="LM1082" s="2" t="s">
        <v>116</v>
      </c>
      <c r="LN1082" s="2">
        <v>3</v>
      </c>
      <c r="LO1082" s="2" t="s">
        <v>116</v>
      </c>
      <c r="LP1082" s="2" t="s">
        <v>116</v>
      </c>
      <c r="LQ1082" s="2" t="s">
        <v>116</v>
      </c>
      <c r="LR1082" s="2" t="s">
        <v>116</v>
      </c>
      <c r="LS1082" s="2" t="s">
        <v>116</v>
      </c>
      <c r="LT1082" s="2" t="s">
        <v>116</v>
      </c>
      <c r="LU1082" s="2">
        <v>1</v>
      </c>
      <c r="LV1082" s="2">
        <v>7</v>
      </c>
      <c r="LW1082" s="2" t="s">
        <v>116</v>
      </c>
      <c r="LX1082" s="2" t="s">
        <v>116</v>
      </c>
      <c r="LY1082" s="2" t="s">
        <v>116</v>
      </c>
      <c r="LZ1082" s="2" t="s">
        <v>116</v>
      </c>
      <c r="MA1082" s="2" t="s">
        <v>116</v>
      </c>
      <c r="MB1082" s="2" t="s">
        <v>116</v>
      </c>
      <c r="MC1082" s="2">
        <v>3</v>
      </c>
      <c r="MD1082" s="2" t="s">
        <v>116</v>
      </c>
      <c r="ME1082" s="2" t="s">
        <v>116</v>
      </c>
      <c r="MF1082" s="2" t="s">
        <v>116</v>
      </c>
      <c r="MG1082" s="2" t="s">
        <v>116</v>
      </c>
      <c r="MH1082" s="2" t="s">
        <v>116</v>
      </c>
      <c r="MI1082" s="2" t="s">
        <v>116</v>
      </c>
      <c r="MJ1082" s="2">
        <v>2</v>
      </c>
      <c r="MK1082" s="2" t="s">
        <v>116</v>
      </c>
      <c r="ML1082" s="2" t="s">
        <v>116</v>
      </c>
      <c r="MM1082" s="2" t="s">
        <v>116</v>
      </c>
      <c r="MN1082" s="2" t="s">
        <v>116</v>
      </c>
      <c r="MO1082" s="2" t="s">
        <v>116</v>
      </c>
      <c r="MP1082" s="2" t="s">
        <v>116</v>
      </c>
      <c r="MQ1082" s="2" t="s">
        <v>116</v>
      </c>
      <c r="MR1082" s="2">
        <v>1</v>
      </c>
      <c r="MS1082" s="2" t="s">
        <v>116</v>
      </c>
      <c r="MT1082" s="2" t="s">
        <v>116</v>
      </c>
      <c r="MU1082" s="2">
        <v>1</v>
      </c>
      <c r="MV1082" s="2" t="s">
        <v>116</v>
      </c>
      <c r="MW1082" s="2" t="s">
        <v>116</v>
      </c>
      <c r="MX1082" s="2" t="s">
        <v>116</v>
      </c>
      <c r="MY1082" s="2" t="s">
        <v>116</v>
      </c>
      <c r="MZ1082" s="2">
        <v>2</v>
      </c>
      <c r="NA1082" s="2" t="s">
        <v>116</v>
      </c>
      <c r="NB1082" s="2" t="s">
        <v>116</v>
      </c>
      <c r="NC1082" s="2" t="s">
        <v>116</v>
      </c>
      <c r="ND1082" s="2" t="s">
        <v>116</v>
      </c>
      <c r="NE1082" s="2" t="s">
        <v>116</v>
      </c>
      <c r="NF1082" s="2" t="s">
        <v>116</v>
      </c>
      <c r="NG1082" s="2" t="s">
        <v>116</v>
      </c>
      <c r="NH1082" s="2" t="s">
        <v>116</v>
      </c>
      <c r="NI1082" s="2" t="s">
        <v>116</v>
      </c>
      <c r="NJ1082" s="2" t="s">
        <v>116</v>
      </c>
      <c r="NK1082" s="2" t="s">
        <v>116</v>
      </c>
      <c r="NL1082" s="2" t="s">
        <v>116</v>
      </c>
      <c r="NM1082" s="2">
        <v>2</v>
      </c>
      <c r="NN1082" s="2" t="s">
        <v>116</v>
      </c>
      <c r="NO1082" s="2">
        <v>7</v>
      </c>
      <c r="NP1082" s="2" t="s">
        <v>116</v>
      </c>
      <c r="NQ1082" s="2" t="s">
        <v>116</v>
      </c>
      <c r="NR1082" s="2" t="s">
        <v>116</v>
      </c>
      <c r="NS1082" s="2" t="s">
        <v>116</v>
      </c>
      <c r="NT1082" s="2" t="s">
        <v>116</v>
      </c>
      <c r="NU1082" s="2">
        <v>1</v>
      </c>
      <c r="NV1082" s="2" t="s">
        <v>116</v>
      </c>
      <c r="NW1082" s="2" t="s">
        <v>116</v>
      </c>
      <c r="NX1082" s="2" t="s">
        <v>116</v>
      </c>
      <c r="NY1082" s="2" t="s">
        <v>116</v>
      </c>
      <c r="NZ1082" s="2" t="s">
        <v>116</v>
      </c>
      <c r="OA1082" s="2" t="s">
        <v>116</v>
      </c>
      <c r="OB1082" s="2" t="s">
        <v>116</v>
      </c>
      <c r="OC1082" s="2">
        <v>3</v>
      </c>
      <c r="OD1082" s="2" t="s">
        <v>116</v>
      </c>
      <c r="OE1082" s="2" t="s">
        <v>116</v>
      </c>
      <c r="OF1082" s="2" t="s">
        <v>116</v>
      </c>
      <c r="OG1082" s="2">
        <v>1</v>
      </c>
      <c r="OH1082" s="2" t="s">
        <v>116</v>
      </c>
      <c r="OI1082" s="2" t="s">
        <v>116</v>
      </c>
      <c r="OJ1082" s="2" t="s">
        <v>116</v>
      </c>
      <c r="OK1082" s="2" t="s">
        <v>116</v>
      </c>
      <c r="OL1082" s="2" t="s">
        <v>116</v>
      </c>
      <c r="OM1082" s="2" t="s">
        <v>116</v>
      </c>
      <c r="ON1082" s="2">
        <v>1</v>
      </c>
      <c r="OO1082" s="2" t="s">
        <v>116</v>
      </c>
      <c r="OP1082" s="2" t="s">
        <v>116</v>
      </c>
      <c r="OQ1082" s="2" t="s">
        <v>116</v>
      </c>
      <c r="OR1082" s="2" t="s">
        <v>116</v>
      </c>
      <c r="OS1082" s="2">
        <v>1</v>
      </c>
      <c r="OT1082" s="2">
        <v>1</v>
      </c>
      <c r="OU1082" s="2" t="s">
        <v>116</v>
      </c>
      <c r="OV1082" s="2" t="s">
        <v>116</v>
      </c>
      <c r="OW1082" s="2" t="s">
        <v>116</v>
      </c>
      <c r="OX1082" s="2" t="s">
        <v>116</v>
      </c>
      <c r="OY1082" s="2" t="s">
        <v>116</v>
      </c>
      <c r="OZ1082" s="2" t="s">
        <v>116</v>
      </c>
      <c r="PA1082" s="2" t="s">
        <v>116</v>
      </c>
      <c r="PB1082" s="2" t="s">
        <v>116</v>
      </c>
      <c r="PC1082" s="2" t="s">
        <v>116</v>
      </c>
      <c r="PD1082" s="2">
        <v>3</v>
      </c>
      <c r="PE1082" s="2" t="s">
        <v>116</v>
      </c>
      <c r="PF1082" s="2" t="s">
        <v>116</v>
      </c>
      <c r="PG1082" s="2" t="s">
        <v>116</v>
      </c>
      <c r="PH1082" s="2" t="s">
        <v>116</v>
      </c>
      <c r="PI1082" s="2" t="s">
        <v>116</v>
      </c>
      <c r="PJ1082" s="2" t="s">
        <v>116</v>
      </c>
      <c r="PK1082" s="2" t="s">
        <v>116</v>
      </c>
      <c r="PL1082" s="2" t="s">
        <v>116</v>
      </c>
      <c r="PM1082" s="2" t="s">
        <v>116</v>
      </c>
      <c r="PN1082" s="2">
        <v>1</v>
      </c>
      <c r="PO1082" s="2">
        <v>1</v>
      </c>
      <c r="PP1082" s="2" t="s">
        <v>116</v>
      </c>
      <c r="PQ1082" s="2" t="s">
        <v>116</v>
      </c>
      <c r="PR1082" s="2" t="s">
        <v>116</v>
      </c>
      <c r="PS1082" s="2" t="s">
        <v>116</v>
      </c>
      <c r="PT1082" s="2" t="s">
        <v>116</v>
      </c>
      <c r="PU1082" s="2" t="s">
        <v>116</v>
      </c>
      <c r="PV1082" s="2" t="s">
        <v>116</v>
      </c>
      <c r="PW1082" s="2" t="s">
        <v>116</v>
      </c>
      <c r="PX1082" s="2" t="s">
        <v>116</v>
      </c>
      <c r="PY1082" s="2" t="s">
        <v>116</v>
      </c>
      <c r="PZ1082" s="2" t="s">
        <v>116</v>
      </c>
      <c r="QA1082" s="2" t="s">
        <v>116</v>
      </c>
      <c r="QB1082" s="2" t="s">
        <v>116</v>
      </c>
      <c r="QC1082" s="2" t="s">
        <v>116</v>
      </c>
      <c r="QD1082" s="2" t="s">
        <v>116</v>
      </c>
      <c r="QE1082" s="2" t="s">
        <v>116</v>
      </c>
      <c r="QF1082" s="2" t="s">
        <v>116</v>
      </c>
      <c r="QG1082" s="2" t="s">
        <v>116</v>
      </c>
      <c r="QH1082" s="2" t="s">
        <v>116</v>
      </c>
      <c r="QI1082" s="2" t="s">
        <v>116</v>
      </c>
      <c r="QJ1082" s="2" t="s">
        <v>116</v>
      </c>
      <c r="QK1082" s="2" t="s">
        <v>116</v>
      </c>
    </row>
    <row r="1083" spans="14:453" x14ac:dyDescent="0.2">
      <c r="N1083" s="2">
        <v>1</v>
      </c>
      <c r="O1083" s="2">
        <v>1</v>
      </c>
      <c r="P1083" s="2" t="s">
        <v>116</v>
      </c>
      <c r="Q1083" s="2">
        <v>2</v>
      </c>
      <c r="R1083" s="2">
        <v>1</v>
      </c>
      <c r="S1083" s="2" t="s">
        <v>116</v>
      </c>
      <c r="T1083" s="2">
        <v>3</v>
      </c>
      <c r="U1083" s="2" t="s">
        <v>116</v>
      </c>
      <c r="V1083" s="2">
        <v>5</v>
      </c>
      <c r="W1083" s="2" t="s">
        <v>116</v>
      </c>
      <c r="X1083" s="2" t="s">
        <v>116</v>
      </c>
      <c r="Y1083" s="2" t="s">
        <v>116</v>
      </c>
      <c r="Z1083" s="2" t="s">
        <v>116</v>
      </c>
      <c r="AA1083" s="2" t="s">
        <v>116</v>
      </c>
      <c r="AB1083" s="2" t="s">
        <v>116</v>
      </c>
      <c r="AC1083" s="2" t="s">
        <v>116</v>
      </c>
      <c r="AD1083" s="2">
        <v>2</v>
      </c>
      <c r="AE1083" s="2" t="s">
        <v>116</v>
      </c>
      <c r="AF1083" s="2" t="s">
        <v>116</v>
      </c>
      <c r="AG1083" s="2">
        <v>2</v>
      </c>
      <c r="AH1083" s="2" t="s">
        <v>116</v>
      </c>
      <c r="AI1083" s="2">
        <v>1</v>
      </c>
      <c r="AJ1083" s="2" t="s">
        <v>116</v>
      </c>
      <c r="AK1083" s="2">
        <v>14</v>
      </c>
      <c r="AL1083" s="2">
        <v>25</v>
      </c>
      <c r="AM1083" s="2" t="s">
        <v>116</v>
      </c>
      <c r="AN1083" s="2" t="s">
        <v>116</v>
      </c>
      <c r="AO1083" s="2" t="s">
        <v>116</v>
      </c>
      <c r="AP1083" s="2">
        <v>3</v>
      </c>
      <c r="AQ1083" s="2">
        <v>1</v>
      </c>
      <c r="AR1083" s="2">
        <v>1</v>
      </c>
      <c r="AS1083" s="2">
        <v>6</v>
      </c>
      <c r="AT1083" s="2" t="s">
        <v>116</v>
      </c>
      <c r="AU1083" s="2" t="s">
        <v>116</v>
      </c>
      <c r="AV1083" s="2" t="s">
        <v>116</v>
      </c>
      <c r="AW1083" s="2">
        <v>1</v>
      </c>
      <c r="AX1083" s="2" t="s">
        <v>116</v>
      </c>
      <c r="AY1083" s="2">
        <v>1</v>
      </c>
      <c r="AZ1083" s="2">
        <v>2</v>
      </c>
      <c r="BA1083" s="2">
        <v>2</v>
      </c>
      <c r="BB1083" s="2">
        <v>1</v>
      </c>
      <c r="BC1083" s="2">
        <v>1</v>
      </c>
      <c r="BD1083" s="2">
        <v>17</v>
      </c>
      <c r="BE1083" s="2" t="s">
        <v>116</v>
      </c>
      <c r="BF1083" s="2">
        <v>1</v>
      </c>
      <c r="BG1083" s="2">
        <v>14</v>
      </c>
      <c r="BH1083" s="2" t="s">
        <v>116</v>
      </c>
      <c r="BI1083" s="2" t="s">
        <v>116</v>
      </c>
      <c r="BJ1083" s="2">
        <v>2</v>
      </c>
      <c r="BK1083" s="2" t="s">
        <v>116</v>
      </c>
      <c r="BL1083" s="2" t="s">
        <v>116</v>
      </c>
      <c r="BM1083" s="2">
        <v>1</v>
      </c>
      <c r="BN1083" s="2">
        <v>26</v>
      </c>
      <c r="BO1083" s="2" t="s">
        <v>116</v>
      </c>
      <c r="BP1083" s="2">
        <v>1</v>
      </c>
      <c r="BQ1083" s="2">
        <v>5</v>
      </c>
      <c r="BR1083" s="2" t="s">
        <v>116</v>
      </c>
      <c r="BS1083" s="2" t="s">
        <v>116</v>
      </c>
      <c r="BT1083" s="2">
        <v>1</v>
      </c>
      <c r="BU1083" s="2">
        <v>26</v>
      </c>
      <c r="BV1083" s="2">
        <v>2</v>
      </c>
      <c r="BW1083" s="2" t="s">
        <v>116</v>
      </c>
      <c r="BX1083" s="2" t="s">
        <v>116</v>
      </c>
      <c r="BY1083" s="2">
        <v>4</v>
      </c>
      <c r="BZ1083" s="2" t="s">
        <v>116</v>
      </c>
      <c r="CA1083" s="2">
        <v>1</v>
      </c>
      <c r="CB1083" s="2">
        <v>5</v>
      </c>
      <c r="CC1083" s="2" t="s">
        <v>116</v>
      </c>
      <c r="CD1083" s="2" t="s">
        <v>116</v>
      </c>
      <c r="CE1083" s="2">
        <v>2</v>
      </c>
      <c r="CF1083" s="2">
        <v>4</v>
      </c>
      <c r="CG1083" s="2" t="s">
        <v>116</v>
      </c>
      <c r="CH1083" s="2" t="s">
        <v>116</v>
      </c>
      <c r="CI1083" s="2">
        <v>5</v>
      </c>
      <c r="CJ1083" s="2">
        <v>1</v>
      </c>
      <c r="CK1083" s="2" t="s">
        <v>116</v>
      </c>
      <c r="CL1083" s="2">
        <v>2</v>
      </c>
      <c r="CM1083" s="2" t="s">
        <v>116</v>
      </c>
      <c r="CN1083" s="2">
        <v>57</v>
      </c>
      <c r="CO1083" s="2" t="s">
        <v>116</v>
      </c>
      <c r="CP1083" s="2" t="s">
        <v>116</v>
      </c>
      <c r="CQ1083" s="2">
        <v>2</v>
      </c>
      <c r="CR1083" s="2" t="s">
        <v>116</v>
      </c>
      <c r="CS1083" s="2" t="s">
        <v>116</v>
      </c>
      <c r="CT1083" s="2">
        <v>38</v>
      </c>
      <c r="CU1083" s="2">
        <v>1</v>
      </c>
      <c r="CV1083" s="2">
        <v>1</v>
      </c>
      <c r="CW1083" s="2" t="s">
        <v>116</v>
      </c>
      <c r="CX1083" s="2" t="s">
        <v>116</v>
      </c>
      <c r="CY1083" s="2">
        <v>7</v>
      </c>
      <c r="CZ1083" s="2">
        <v>3</v>
      </c>
      <c r="DA1083" s="2" t="s">
        <v>116</v>
      </c>
      <c r="DB1083" s="2">
        <v>9</v>
      </c>
      <c r="DC1083" s="2" t="s">
        <v>116</v>
      </c>
      <c r="DD1083" s="2">
        <v>27</v>
      </c>
      <c r="DE1083" s="2" t="s">
        <v>116</v>
      </c>
      <c r="DF1083" s="2">
        <v>15</v>
      </c>
      <c r="DG1083" s="2" t="s">
        <v>116</v>
      </c>
      <c r="DH1083" s="2">
        <v>1</v>
      </c>
      <c r="DI1083" s="2">
        <v>8</v>
      </c>
      <c r="DJ1083" s="2" t="s">
        <v>116</v>
      </c>
      <c r="DK1083" s="2" t="s">
        <v>116</v>
      </c>
      <c r="DL1083" s="2" t="s">
        <v>116</v>
      </c>
      <c r="DM1083" s="2">
        <v>6</v>
      </c>
      <c r="DN1083" s="2" t="s">
        <v>116</v>
      </c>
      <c r="DO1083" s="2">
        <v>43</v>
      </c>
      <c r="DP1083" s="2" t="s">
        <v>116</v>
      </c>
      <c r="DQ1083" s="2">
        <v>3</v>
      </c>
      <c r="DR1083" s="2">
        <v>79</v>
      </c>
      <c r="DS1083" s="2" t="s">
        <v>116</v>
      </c>
      <c r="DT1083" s="2" t="s">
        <v>116</v>
      </c>
      <c r="DU1083" s="2">
        <v>3</v>
      </c>
      <c r="DV1083" s="2" t="s">
        <v>116</v>
      </c>
      <c r="DW1083" s="2">
        <v>5</v>
      </c>
      <c r="DX1083" s="2">
        <v>4</v>
      </c>
      <c r="DY1083" s="2" t="s">
        <v>116</v>
      </c>
      <c r="DZ1083" s="2" t="s">
        <v>116</v>
      </c>
      <c r="EA1083" s="2" t="s">
        <v>116</v>
      </c>
      <c r="EB1083" s="2" t="s">
        <v>116</v>
      </c>
      <c r="EC1083" s="2">
        <v>24</v>
      </c>
      <c r="ED1083" s="2" t="s">
        <v>116</v>
      </c>
      <c r="EE1083" s="2" t="s">
        <v>116</v>
      </c>
      <c r="EF1083" s="2">
        <v>80</v>
      </c>
      <c r="EG1083" s="2" t="s">
        <v>116</v>
      </c>
      <c r="EH1083" s="2" t="s">
        <v>116</v>
      </c>
      <c r="EI1083" s="2" t="s">
        <v>116</v>
      </c>
      <c r="EJ1083" s="2">
        <v>14</v>
      </c>
      <c r="EK1083" s="2" t="s">
        <v>116</v>
      </c>
      <c r="EL1083" s="2">
        <v>4</v>
      </c>
      <c r="EM1083" s="2" t="s">
        <v>116</v>
      </c>
      <c r="EN1083" s="2" t="s">
        <v>116</v>
      </c>
      <c r="EO1083" s="2">
        <v>15</v>
      </c>
      <c r="EP1083" s="2" t="s">
        <v>116</v>
      </c>
      <c r="EQ1083" s="2" t="s">
        <v>116</v>
      </c>
      <c r="ER1083" s="2">
        <v>7</v>
      </c>
      <c r="ES1083" s="2">
        <v>1</v>
      </c>
      <c r="ET1083" s="2">
        <v>3</v>
      </c>
      <c r="EU1083" s="2">
        <v>139</v>
      </c>
      <c r="EV1083" s="2">
        <v>1</v>
      </c>
      <c r="EW1083" s="2" t="s">
        <v>116</v>
      </c>
      <c r="EX1083" s="2">
        <v>16</v>
      </c>
      <c r="EY1083" s="2">
        <v>10</v>
      </c>
      <c r="EZ1083" s="2">
        <v>2</v>
      </c>
      <c r="FA1083" s="2">
        <v>13</v>
      </c>
      <c r="FB1083" s="2" t="s">
        <v>116</v>
      </c>
      <c r="FC1083" s="2" t="s">
        <v>116</v>
      </c>
      <c r="FD1083" s="2">
        <v>78</v>
      </c>
      <c r="FE1083" s="2" t="s">
        <v>116</v>
      </c>
      <c r="FF1083" s="2">
        <v>1</v>
      </c>
      <c r="FG1083" s="2" t="s">
        <v>116</v>
      </c>
      <c r="FH1083" s="2">
        <v>17</v>
      </c>
      <c r="FI1083" s="2">
        <v>18</v>
      </c>
      <c r="FJ1083" s="2" t="s">
        <v>116</v>
      </c>
      <c r="FK1083" s="2">
        <v>1</v>
      </c>
      <c r="FL1083" s="2">
        <v>5</v>
      </c>
      <c r="FM1083" s="2" t="s">
        <v>116</v>
      </c>
      <c r="FN1083" s="2">
        <v>1</v>
      </c>
      <c r="FO1083" s="2">
        <v>87</v>
      </c>
      <c r="FP1083" s="2" t="s">
        <v>116</v>
      </c>
      <c r="FQ1083" s="2" t="s">
        <v>116</v>
      </c>
      <c r="FR1083" s="2">
        <v>74</v>
      </c>
      <c r="FS1083" s="2">
        <v>1</v>
      </c>
      <c r="FT1083" s="2">
        <v>1</v>
      </c>
      <c r="FU1083" s="2" t="s">
        <v>116</v>
      </c>
      <c r="FV1083" s="2">
        <v>3</v>
      </c>
      <c r="FW1083" s="2">
        <v>1</v>
      </c>
      <c r="FX1083" s="2" t="s">
        <v>116</v>
      </c>
      <c r="FY1083" s="2">
        <v>4</v>
      </c>
      <c r="FZ1083" s="2">
        <v>96</v>
      </c>
      <c r="GA1083" s="2" t="s">
        <v>116</v>
      </c>
      <c r="GB1083" s="2" t="s">
        <v>116</v>
      </c>
      <c r="GC1083" s="2">
        <v>4</v>
      </c>
      <c r="GD1083" s="2">
        <v>2</v>
      </c>
      <c r="GE1083" s="2">
        <v>5</v>
      </c>
      <c r="GF1083" s="2">
        <v>10</v>
      </c>
      <c r="GG1083" s="2" t="s">
        <v>116</v>
      </c>
      <c r="GH1083" s="2" t="s">
        <v>116</v>
      </c>
      <c r="GI1083" s="2">
        <v>2</v>
      </c>
      <c r="GJ1083" s="2" t="s">
        <v>116</v>
      </c>
      <c r="GK1083" s="2">
        <v>112</v>
      </c>
      <c r="GL1083" s="2" t="s">
        <v>116</v>
      </c>
      <c r="GM1083" s="2" t="s">
        <v>116</v>
      </c>
      <c r="GN1083" s="2">
        <v>5</v>
      </c>
      <c r="GO1083" s="2">
        <v>1</v>
      </c>
      <c r="GP1083" s="2">
        <v>4</v>
      </c>
      <c r="GQ1083" s="2">
        <v>6</v>
      </c>
      <c r="GR1083" s="2">
        <v>49</v>
      </c>
      <c r="GS1083" s="2" t="s">
        <v>116</v>
      </c>
      <c r="GT1083" s="2" t="s">
        <v>116</v>
      </c>
      <c r="GU1083" s="2">
        <v>10</v>
      </c>
      <c r="GV1083" s="2">
        <v>4</v>
      </c>
      <c r="GW1083" s="2">
        <v>1</v>
      </c>
      <c r="GX1083" s="2">
        <v>3</v>
      </c>
      <c r="GY1083" s="2">
        <v>40</v>
      </c>
      <c r="GZ1083" s="2" t="s">
        <v>116</v>
      </c>
      <c r="HA1083" s="2">
        <v>28</v>
      </c>
      <c r="HB1083" s="2" t="s">
        <v>116</v>
      </c>
      <c r="HC1083" s="2" t="s">
        <v>116</v>
      </c>
      <c r="HD1083" s="2" t="s">
        <v>116</v>
      </c>
      <c r="HE1083" s="2" t="s">
        <v>116</v>
      </c>
      <c r="HF1083" s="2">
        <v>4</v>
      </c>
      <c r="HG1083" s="2">
        <v>28</v>
      </c>
      <c r="HH1083" s="2" t="s">
        <v>116</v>
      </c>
      <c r="HI1083" s="2" t="s">
        <v>116</v>
      </c>
      <c r="HJ1083" s="2" t="s">
        <v>116</v>
      </c>
      <c r="HK1083" s="2" t="s">
        <v>116</v>
      </c>
      <c r="HL1083" s="2">
        <v>2</v>
      </c>
      <c r="HM1083" s="2" t="s">
        <v>116</v>
      </c>
      <c r="HN1083" s="2">
        <v>44</v>
      </c>
      <c r="HO1083" s="2" t="s">
        <v>116</v>
      </c>
      <c r="HP1083" s="2">
        <v>3</v>
      </c>
      <c r="HQ1083" s="2" t="s">
        <v>116</v>
      </c>
      <c r="HR1083" s="2">
        <v>3</v>
      </c>
      <c r="HS1083" s="2" t="s">
        <v>116</v>
      </c>
      <c r="HT1083" s="2">
        <v>25</v>
      </c>
      <c r="HU1083" s="2">
        <v>2</v>
      </c>
      <c r="HV1083" s="2" t="s">
        <v>116</v>
      </c>
      <c r="HW1083" s="2">
        <v>1</v>
      </c>
      <c r="HX1083" s="2" t="s">
        <v>116</v>
      </c>
      <c r="HY1083" s="2" t="s">
        <v>116</v>
      </c>
      <c r="HZ1083" s="2">
        <v>1</v>
      </c>
      <c r="IA1083" s="2">
        <v>26</v>
      </c>
      <c r="IB1083" s="2" t="s">
        <v>116</v>
      </c>
      <c r="IC1083" s="2">
        <v>1</v>
      </c>
      <c r="ID1083" s="2">
        <v>19</v>
      </c>
      <c r="IE1083" s="2" t="s">
        <v>116</v>
      </c>
      <c r="IF1083" s="2">
        <v>1</v>
      </c>
      <c r="IG1083" s="2">
        <v>1</v>
      </c>
      <c r="IH1083" s="2">
        <v>2</v>
      </c>
      <c r="II1083" s="2">
        <v>13</v>
      </c>
      <c r="IJ1083" s="2">
        <v>3</v>
      </c>
      <c r="IK1083" s="2">
        <v>1</v>
      </c>
      <c r="IL1083" s="2" t="s">
        <v>116</v>
      </c>
      <c r="IM1083" s="2" t="s">
        <v>116</v>
      </c>
      <c r="IN1083" s="2">
        <v>1</v>
      </c>
      <c r="IO1083" s="2">
        <v>1</v>
      </c>
      <c r="IP1083" s="2" t="s">
        <v>116</v>
      </c>
      <c r="IQ1083" s="2">
        <v>44</v>
      </c>
      <c r="IR1083" s="2">
        <v>1</v>
      </c>
      <c r="IS1083" s="2">
        <v>3</v>
      </c>
      <c r="IT1083" s="2">
        <v>1</v>
      </c>
      <c r="IU1083" s="2" t="s">
        <v>116</v>
      </c>
      <c r="IV1083" s="2">
        <v>4</v>
      </c>
      <c r="IW1083" s="2">
        <v>4</v>
      </c>
      <c r="IX1083" s="2" t="s">
        <v>116</v>
      </c>
      <c r="IY1083" s="2">
        <v>3</v>
      </c>
      <c r="IZ1083" s="2" t="s">
        <v>116</v>
      </c>
      <c r="JA1083" s="2" t="s">
        <v>116</v>
      </c>
      <c r="JB1083" s="2">
        <v>13</v>
      </c>
      <c r="JC1083" s="2" t="s">
        <v>116</v>
      </c>
      <c r="JD1083" s="2">
        <v>12</v>
      </c>
      <c r="JE1083" s="2" t="s">
        <v>116</v>
      </c>
      <c r="JF1083" s="2" t="s">
        <v>116</v>
      </c>
      <c r="JG1083" s="2">
        <v>1</v>
      </c>
      <c r="JH1083" s="2">
        <v>13</v>
      </c>
      <c r="JI1083" s="2">
        <v>1</v>
      </c>
      <c r="JJ1083" s="2" t="s">
        <v>116</v>
      </c>
      <c r="JK1083" s="2" t="s">
        <v>116</v>
      </c>
      <c r="JL1083" s="2">
        <v>2</v>
      </c>
      <c r="JM1083" s="2" t="s">
        <v>116</v>
      </c>
      <c r="JN1083" s="2">
        <v>17</v>
      </c>
      <c r="JO1083" s="2" t="s">
        <v>116</v>
      </c>
      <c r="JP1083" s="2" t="s">
        <v>116</v>
      </c>
      <c r="JQ1083" s="2" t="s">
        <v>116</v>
      </c>
      <c r="JR1083" s="2">
        <v>1</v>
      </c>
      <c r="JS1083" s="2">
        <v>15</v>
      </c>
      <c r="JT1083" s="2" t="s">
        <v>116</v>
      </c>
      <c r="JU1083" s="2" t="s">
        <v>116</v>
      </c>
      <c r="JV1083" s="2" t="s">
        <v>116</v>
      </c>
      <c r="JW1083" s="2">
        <v>1</v>
      </c>
      <c r="JX1083" s="2">
        <v>14</v>
      </c>
      <c r="JY1083" s="2" t="s">
        <v>116</v>
      </c>
      <c r="JZ1083" s="2">
        <v>16</v>
      </c>
      <c r="KA1083" s="2">
        <v>1</v>
      </c>
      <c r="KB1083" s="2">
        <v>1</v>
      </c>
      <c r="KC1083" s="2" t="s">
        <v>116</v>
      </c>
      <c r="KD1083" s="2">
        <v>4</v>
      </c>
      <c r="KE1083" s="2" t="s">
        <v>116</v>
      </c>
      <c r="KF1083" s="2" t="s">
        <v>116</v>
      </c>
      <c r="KG1083" s="2" t="s">
        <v>116</v>
      </c>
      <c r="KH1083" s="2" t="s">
        <v>116</v>
      </c>
      <c r="KI1083" s="2">
        <v>18</v>
      </c>
      <c r="KJ1083" s="2" t="s">
        <v>116</v>
      </c>
      <c r="KK1083" s="2" t="s">
        <v>116</v>
      </c>
      <c r="KL1083" s="2" t="s">
        <v>116</v>
      </c>
      <c r="KM1083" s="2" t="s">
        <v>116</v>
      </c>
      <c r="KN1083" s="2">
        <v>5</v>
      </c>
      <c r="KO1083" s="2" t="s">
        <v>116</v>
      </c>
      <c r="KP1083" s="2" t="s">
        <v>116</v>
      </c>
      <c r="KQ1083" s="2" t="s">
        <v>116</v>
      </c>
      <c r="KR1083" s="2">
        <v>7</v>
      </c>
      <c r="KS1083" s="2" t="s">
        <v>116</v>
      </c>
      <c r="KT1083" s="2">
        <v>7</v>
      </c>
      <c r="KU1083" s="2" t="s">
        <v>116</v>
      </c>
      <c r="KV1083" s="2">
        <v>1</v>
      </c>
      <c r="KW1083" s="2" t="s">
        <v>116</v>
      </c>
      <c r="KX1083" s="2" t="s">
        <v>116</v>
      </c>
      <c r="KY1083" s="2" t="s">
        <v>116</v>
      </c>
      <c r="KZ1083" s="2">
        <v>2</v>
      </c>
      <c r="LA1083" s="2" t="s">
        <v>116</v>
      </c>
      <c r="LB1083" s="2" t="s">
        <v>116</v>
      </c>
      <c r="LC1083" s="2" t="s">
        <v>116</v>
      </c>
      <c r="LD1083" s="2" t="s">
        <v>116</v>
      </c>
      <c r="LE1083" s="2" t="s">
        <v>116</v>
      </c>
      <c r="LF1083" s="2" t="s">
        <v>116</v>
      </c>
      <c r="LG1083" s="2" t="s">
        <v>116</v>
      </c>
      <c r="LH1083" s="2">
        <v>10</v>
      </c>
      <c r="LI1083" s="2" t="s">
        <v>116</v>
      </c>
      <c r="LJ1083" s="2" t="s">
        <v>116</v>
      </c>
      <c r="LK1083" s="2" t="s">
        <v>116</v>
      </c>
      <c r="LL1083" s="2" t="s">
        <v>116</v>
      </c>
      <c r="LM1083" s="2" t="s">
        <v>116</v>
      </c>
      <c r="LN1083" s="2">
        <v>2</v>
      </c>
      <c r="LO1083" s="2" t="s">
        <v>116</v>
      </c>
      <c r="LP1083" s="2" t="s">
        <v>116</v>
      </c>
      <c r="LQ1083" s="2" t="s">
        <v>116</v>
      </c>
      <c r="LR1083" s="2" t="s">
        <v>116</v>
      </c>
      <c r="LS1083" s="2" t="s">
        <v>116</v>
      </c>
      <c r="LT1083" s="2" t="s">
        <v>116</v>
      </c>
      <c r="LU1083" s="2" t="s">
        <v>116</v>
      </c>
      <c r="LV1083" s="2">
        <v>10</v>
      </c>
      <c r="LW1083" s="2" t="s">
        <v>116</v>
      </c>
      <c r="LX1083" s="2" t="s">
        <v>116</v>
      </c>
      <c r="LY1083" s="2" t="s">
        <v>116</v>
      </c>
      <c r="LZ1083" s="2">
        <v>1</v>
      </c>
      <c r="MA1083" s="2" t="s">
        <v>116</v>
      </c>
      <c r="MB1083" s="2" t="s">
        <v>116</v>
      </c>
      <c r="MC1083" s="2">
        <v>4</v>
      </c>
      <c r="MD1083" s="2" t="s">
        <v>116</v>
      </c>
      <c r="ME1083" s="2" t="s">
        <v>116</v>
      </c>
      <c r="MF1083" s="2" t="s">
        <v>116</v>
      </c>
      <c r="MG1083" s="2" t="s">
        <v>116</v>
      </c>
      <c r="MH1083" s="2" t="s">
        <v>116</v>
      </c>
      <c r="MI1083" s="2" t="s">
        <v>116</v>
      </c>
      <c r="MJ1083" s="2">
        <v>5</v>
      </c>
      <c r="MK1083" s="2" t="s">
        <v>116</v>
      </c>
      <c r="ML1083" s="2" t="s">
        <v>116</v>
      </c>
      <c r="MM1083" s="2" t="s">
        <v>116</v>
      </c>
      <c r="MN1083" s="2" t="s">
        <v>116</v>
      </c>
      <c r="MO1083" s="2" t="s">
        <v>116</v>
      </c>
      <c r="MP1083" s="2" t="s">
        <v>116</v>
      </c>
      <c r="MQ1083" s="2" t="s">
        <v>116</v>
      </c>
      <c r="MR1083" s="2">
        <v>1</v>
      </c>
      <c r="MS1083" s="2" t="s">
        <v>116</v>
      </c>
      <c r="MT1083" s="2" t="s">
        <v>116</v>
      </c>
      <c r="MU1083" s="2" t="s">
        <v>116</v>
      </c>
      <c r="MV1083" s="2">
        <v>1</v>
      </c>
      <c r="MW1083" s="2" t="s">
        <v>116</v>
      </c>
      <c r="MX1083" s="2" t="s">
        <v>116</v>
      </c>
      <c r="MY1083" s="2" t="s">
        <v>116</v>
      </c>
      <c r="MZ1083" s="2" t="s">
        <v>116</v>
      </c>
      <c r="NA1083" s="2" t="s">
        <v>116</v>
      </c>
      <c r="NB1083" s="2" t="s">
        <v>116</v>
      </c>
      <c r="NC1083" s="2" t="s">
        <v>116</v>
      </c>
      <c r="ND1083" s="2" t="s">
        <v>116</v>
      </c>
      <c r="NE1083" s="2" t="s">
        <v>116</v>
      </c>
      <c r="NF1083" s="2" t="s">
        <v>116</v>
      </c>
      <c r="NG1083" s="2" t="s">
        <v>116</v>
      </c>
      <c r="NH1083" s="2" t="s">
        <v>116</v>
      </c>
      <c r="NI1083" s="2" t="s">
        <v>116</v>
      </c>
      <c r="NJ1083" s="2" t="s">
        <v>116</v>
      </c>
      <c r="NK1083" s="2" t="s">
        <v>116</v>
      </c>
      <c r="NL1083" s="2" t="s">
        <v>116</v>
      </c>
      <c r="NM1083" s="2" t="s">
        <v>116</v>
      </c>
      <c r="NN1083" s="2" t="s">
        <v>116</v>
      </c>
      <c r="NO1083" s="2">
        <v>5</v>
      </c>
      <c r="NP1083" s="2" t="s">
        <v>116</v>
      </c>
      <c r="NQ1083" s="2" t="s">
        <v>116</v>
      </c>
      <c r="NR1083" s="2" t="s">
        <v>116</v>
      </c>
      <c r="NS1083" s="2" t="s">
        <v>116</v>
      </c>
      <c r="NT1083" s="2" t="s">
        <v>116</v>
      </c>
      <c r="NU1083" s="2">
        <v>1</v>
      </c>
      <c r="NV1083" s="2" t="s">
        <v>116</v>
      </c>
      <c r="NW1083" s="2" t="s">
        <v>116</v>
      </c>
      <c r="NX1083" s="2" t="s">
        <v>116</v>
      </c>
      <c r="NY1083" s="2" t="s">
        <v>116</v>
      </c>
      <c r="NZ1083" s="2" t="s">
        <v>116</v>
      </c>
      <c r="OA1083" s="2" t="s">
        <v>116</v>
      </c>
      <c r="OB1083" s="2" t="s">
        <v>116</v>
      </c>
      <c r="OC1083" s="2">
        <v>2</v>
      </c>
      <c r="OD1083" s="2" t="s">
        <v>116</v>
      </c>
      <c r="OE1083" s="2" t="s">
        <v>116</v>
      </c>
      <c r="OF1083" s="2" t="s">
        <v>116</v>
      </c>
      <c r="OG1083" s="2" t="s">
        <v>116</v>
      </c>
      <c r="OH1083" s="2" t="s">
        <v>116</v>
      </c>
      <c r="OI1083" s="2" t="s">
        <v>116</v>
      </c>
      <c r="OJ1083" s="2" t="s">
        <v>116</v>
      </c>
      <c r="OK1083" s="2" t="s">
        <v>116</v>
      </c>
      <c r="OL1083" s="2" t="s">
        <v>116</v>
      </c>
      <c r="OM1083" s="2" t="s">
        <v>116</v>
      </c>
      <c r="ON1083" s="2" t="s">
        <v>116</v>
      </c>
      <c r="OO1083" s="2" t="s">
        <v>116</v>
      </c>
      <c r="OP1083" s="2" t="s">
        <v>116</v>
      </c>
      <c r="OQ1083" s="2" t="s">
        <v>116</v>
      </c>
      <c r="OR1083" s="2" t="s">
        <v>116</v>
      </c>
      <c r="OS1083" s="2" t="s">
        <v>116</v>
      </c>
      <c r="OT1083" s="2">
        <v>1</v>
      </c>
      <c r="OU1083" s="2" t="s">
        <v>116</v>
      </c>
      <c r="OV1083" s="2" t="s">
        <v>116</v>
      </c>
      <c r="OW1083" s="2" t="s">
        <v>116</v>
      </c>
      <c r="OX1083" s="2">
        <v>1</v>
      </c>
      <c r="OY1083" s="2" t="s">
        <v>116</v>
      </c>
      <c r="OZ1083" s="2" t="s">
        <v>116</v>
      </c>
      <c r="PA1083" s="2" t="s">
        <v>116</v>
      </c>
      <c r="PB1083" s="2">
        <v>1</v>
      </c>
      <c r="PC1083" s="2" t="s">
        <v>116</v>
      </c>
      <c r="PD1083" s="2">
        <v>1</v>
      </c>
      <c r="PE1083" s="2" t="s">
        <v>116</v>
      </c>
      <c r="PF1083" s="2" t="s">
        <v>116</v>
      </c>
      <c r="PG1083" s="2">
        <v>1</v>
      </c>
      <c r="PH1083" s="2" t="s">
        <v>116</v>
      </c>
      <c r="PI1083" s="2" t="s">
        <v>116</v>
      </c>
      <c r="PJ1083" s="2" t="s">
        <v>116</v>
      </c>
      <c r="PK1083" s="2" t="s">
        <v>116</v>
      </c>
      <c r="PL1083" s="2">
        <v>1</v>
      </c>
      <c r="PM1083" s="2" t="s">
        <v>116</v>
      </c>
      <c r="PN1083" s="2" t="s">
        <v>116</v>
      </c>
      <c r="PO1083" s="2" t="s">
        <v>116</v>
      </c>
      <c r="PP1083" s="2" t="s">
        <v>116</v>
      </c>
      <c r="PQ1083" s="2">
        <v>1</v>
      </c>
      <c r="PR1083" s="2" t="s">
        <v>116</v>
      </c>
      <c r="PS1083" s="2" t="s">
        <v>116</v>
      </c>
      <c r="PT1083" s="2" t="s">
        <v>116</v>
      </c>
      <c r="PU1083" s="2" t="s">
        <v>116</v>
      </c>
      <c r="PV1083" s="2" t="s">
        <v>116</v>
      </c>
      <c r="PW1083" s="2">
        <v>1</v>
      </c>
      <c r="PX1083" s="2" t="s">
        <v>116</v>
      </c>
      <c r="PY1083" s="2" t="s">
        <v>116</v>
      </c>
      <c r="PZ1083" s="2" t="s">
        <v>116</v>
      </c>
      <c r="QA1083" s="2" t="s">
        <v>116</v>
      </c>
      <c r="QB1083" s="2" t="s">
        <v>116</v>
      </c>
      <c r="QC1083" s="2" t="s">
        <v>116</v>
      </c>
      <c r="QD1083" s="2" t="s">
        <v>116</v>
      </c>
      <c r="QE1083" s="2" t="s">
        <v>116</v>
      </c>
      <c r="QF1083" s="2" t="s">
        <v>116</v>
      </c>
      <c r="QG1083" s="2" t="s">
        <v>116</v>
      </c>
      <c r="QH1083" s="2" t="s">
        <v>116</v>
      </c>
      <c r="QI1083" s="2" t="s">
        <v>116</v>
      </c>
      <c r="QJ1083" s="2" t="s">
        <v>116</v>
      </c>
      <c r="QK1083" s="2" t="s">
        <v>116</v>
      </c>
    </row>
    <row r="1084" spans="14:453" x14ac:dyDescent="0.2">
      <c r="N1084" s="2" t="s">
        <v>116</v>
      </c>
      <c r="O1084" s="2" t="s">
        <v>116</v>
      </c>
      <c r="P1084" s="2" t="s">
        <v>116</v>
      </c>
      <c r="Q1084" s="2">
        <v>1</v>
      </c>
      <c r="R1084" s="2" t="s">
        <v>116</v>
      </c>
      <c r="S1084" s="2">
        <v>1</v>
      </c>
      <c r="T1084" s="2">
        <v>3</v>
      </c>
      <c r="U1084" s="2" t="s">
        <v>116</v>
      </c>
      <c r="V1084" s="2">
        <v>1</v>
      </c>
      <c r="W1084" s="2">
        <v>1</v>
      </c>
      <c r="X1084" s="2" t="s">
        <v>116</v>
      </c>
      <c r="Y1084" s="2" t="s">
        <v>116</v>
      </c>
      <c r="Z1084" s="2" t="s">
        <v>116</v>
      </c>
      <c r="AA1084" s="2" t="s">
        <v>116</v>
      </c>
      <c r="AB1084" s="2" t="s">
        <v>116</v>
      </c>
      <c r="AC1084" s="2">
        <v>4</v>
      </c>
      <c r="AD1084" s="2" t="s">
        <v>116</v>
      </c>
      <c r="AE1084" s="2" t="s">
        <v>116</v>
      </c>
      <c r="AF1084" s="2" t="s">
        <v>116</v>
      </c>
      <c r="AG1084" s="2">
        <v>3</v>
      </c>
      <c r="AH1084" s="2" t="s">
        <v>116</v>
      </c>
      <c r="AI1084" s="2">
        <v>2</v>
      </c>
      <c r="AJ1084" s="2" t="s">
        <v>116</v>
      </c>
      <c r="AK1084" s="2">
        <v>6</v>
      </c>
      <c r="AL1084" s="2">
        <v>13</v>
      </c>
      <c r="AM1084" s="2" t="s">
        <v>116</v>
      </c>
      <c r="AN1084" s="2" t="s">
        <v>116</v>
      </c>
      <c r="AO1084" s="2" t="s">
        <v>116</v>
      </c>
      <c r="AP1084" s="2" t="s">
        <v>116</v>
      </c>
      <c r="AQ1084" s="2" t="s">
        <v>116</v>
      </c>
      <c r="AR1084" s="2" t="s">
        <v>116</v>
      </c>
      <c r="AS1084" s="2">
        <v>3</v>
      </c>
      <c r="AT1084" s="2" t="s">
        <v>116</v>
      </c>
      <c r="AU1084" s="2" t="s">
        <v>116</v>
      </c>
      <c r="AV1084" s="2" t="s">
        <v>116</v>
      </c>
      <c r="AW1084" s="2">
        <v>5</v>
      </c>
      <c r="AX1084" s="2" t="s">
        <v>116</v>
      </c>
      <c r="AY1084" s="2" t="s">
        <v>116</v>
      </c>
      <c r="AZ1084" s="2">
        <v>4</v>
      </c>
      <c r="BA1084" s="2">
        <v>4</v>
      </c>
      <c r="BB1084" s="2" t="s">
        <v>116</v>
      </c>
      <c r="BC1084" s="2" t="s">
        <v>116</v>
      </c>
      <c r="BD1084" s="2">
        <v>18</v>
      </c>
      <c r="BE1084" s="2" t="s">
        <v>116</v>
      </c>
      <c r="BF1084" s="2" t="s">
        <v>116</v>
      </c>
      <c r="BG1084" s="2">
        <v>1</v>
      </c>
      <c r="BH1084" s="2" t="s">
        <v>116</v>
      </c>
      <c r="BI1084" s="2" t="s">
        <v>116</v>
      </c>
      <c r="BJ1084" s="2">
        <v>1</v>
      </c>
      <c r="BK1084" s="2" t="s">
        <v>116</v>
      </c>
      <c r="BL1084" s="2">
        <v>1</v>
      </c>
      <c r="BM1084" s="2">
        <v>4</v>
      </c>
      <c r="BN1084" s="2">
        <v>4</v>
      </c>
      <c r="BO1084" s="2" t="s">
        <v>116</v>
      </c>
      <c r="BP1084" s="2" t="s">
        <v>116</v>
      </c>
      <c r="BQ1084" s="2">
        <v>3</v>
      </c>
      <c r="BR1084" s="2" t="s">
        <v>116</v>
      </c>
      <c r="BS1084" s="2" t="s">
        <v>116</v>
      </c>
      <c r="BT1084" s="2">
        <v>1</v>
      </c>
      <c r="BU1084" s="2">
        <v>23</v>
      </c>
      <c r="BV1084" s="2" t="s">
        <v>116</v>
      </c>
      <c r="BW1084" s="2" t="s">
        <v>116</v>
      </c>
      <c r="BX1084" s="2" t="s">
        <v>116</v>
      </c>
      <c r="BY1084" s="2">
        <v>4</v>
      </c>
      <c r="BZ1084" s="2" t="s">
        <v>116</v>
      </c>
      <c r="CA1084" s="2">
        <v>2</v>
      </c>
      <c r="CB1084" s="2">
        <v>6</v>
      </c>
      <c r="CC1084" s="2" t="s">
        <v>116</v>
      </c>
      <c r="CD1084" s="2" t="s">
        <v>116</v>
      </c>
      <c r="CE1084" s="2" t="s">
        <v>116</v>
      </c>
      <c r="CF1084" s="2">
        <v>3</v>
      </c>
      <c r="CG1084" s="2" t="s">
        <v>116</v>
      </c>
      <c r="CH1084" s="2" t="s">
        <v>116</v>
      </c>
      <c r="CI1084" s="2">
        <v>3</v>
      </c>
      <c r="CJ1084" s="2" t="s">
        <v>116</v>
      </c>
      <c r="CK1084" s="2" t="s">
        <v>116</v>
      </c>
      <c r="CL1084" s="2" t="s">
        <v>116</v>
      </c>
      <c r="CM1084" s="2" t="s">
        <v>116</v>
      </c>
      <c r="CN1084" s="2">
        <v>56</v>
      </c>
      <c r="CO1084" s="2" t="s">
        <v>116</v>
      </c>
      <c r="CP1084" s="2" t="s">
        <v>116</v>
      </c>
      <c r="CQ1084" s="2">
        <v>2</v>
      </c>
      <c r="CR1084" s="2" t="s">
        <v>116</v>
      </c>
      <c r="CS1084" s="2" t="s">
        <v>116</v>
      </c>
      <c r="CT1084" s="2">
        <v>32</v>
      </c>
      <c r="CU1084" s="2" t="s">
        <v>116</v>
      </c>
      <c r="CV1084" s="2" t="s">
        <v>116</v>
      </c>
      <c r="CW1084" s="2" t="s">
        <v>116</v>
      </c>
      <c r="CX1084" s="2" t="s">
        <v>116</v>
      </c>
      <c r="CY1084" s="2">
        <v>6</v>
      </c>
      <c r="CZ1084" s="2" t="s">
        <v>116</v>
      </c>
      <c r="DA1084" s="2" t="s">
        <v>116</v>
      </c>
      <c r="DB1084" s="2">
        <v>5</v>
      </c>
      <c r="DC1084" s="2" t="s">
        <v>116</v>
      </c>
      <c r="DD1084" s="2">
        <v>69</v>
      </c>
      <c r="DE1084" s="2" t="s">
        <v>116</v>
      </c>
      <c r="DF1084" s="2">
        <v>6</v>
      </c>
      <c r="DG1084" s="2" t="s">
        <v>116</v>
      </c>
      <c r="DH1084" s="2" t="s">
        <v>116</v>
      </c>
      <c r="DI1084" s="2">
        <v>3</v>
      </c>
      <c r="DJ1084" s="2" t="s">
        <v>116</v>
      </c>
      <c r="DK1084" s="2" t="s">
        <v>116</v>
      </c>
      <c r="DL1084" s="2" t="s">
        <v>116</v>
      </c>
      <c r="DM1084" s="2">
        <v>4</v>
      </c>
      <c r="DN1084" s="2" t="s">
        <v>116</v>
      </c>
      <c r="DO1084" s="2">
        <v>49</v>
      </c>
      <c r="DP1084" s="2" t="s">
        <v>116</v>
      </c>
      <c r="DQ1084" s="2">
        <v>1</v>
      </c>
      <c r="DR1084" s="2">
        <v>52</v>
      </c>
      <c r="DS1084" s="2">
        <v>1</v>
      </c>
      <c r="DT1084" s="2" t="s">
        <v>116</v>
      </c>
      <c r="DU1084" s="2" t="s">
        <v>116</v>
      </c>
      <c r="DV1084" s="2" t="s">
        <v>116</v>
      </c>
      <c r="DW1084" s="2">
        <v>8</v>
      </c>
      <c r="DX1084" s="2">
        <v>1</v>
      </c>
      <c r="DY1084" s="2" t="s">
        <v>116</v>
      </c>
      <c r="DZ1084" s="2" t="s">
        <v>116</v>
      </c>
      <c r="EA1084" s="2" t="s">
        <v>116</v>
      </c>
      <c r="EB1084" s="2">
        <v>5</v>
      </c>
      <c r="EC1084" s="2">
        <v>12</v>
      </c>
      <c r="ED1084" s="2" t="s">
        <v>116</v>
      </c>
      <c r="EE1084" s="2" t="s">
        <v>116</v>
      </c>
      <c r="EF1084" s="2">
        <v>92</v>
      </c>
      <c r="EG1084" s="2">
        <v>1</v>
      </c>
      <c r="EH1084" s="2">
        <v>1</v>
      </c>
      <c r="EI1084" s="2" t="s">
        <v>116</v>
      </c>
      <c r="EJ1084" s="2">
        <v>5</v>
      </c>
      <c r="EK1084" s="2" t="s">
        <v>116</v>
      </c>
      <c r="EL1084" s="2">
        <v>2</v>
      </c>
      <c r="EM1084" s="2" t="s">
        <v>116</v>
      </c>
      <c r="EN1084" s="2" t="s">
        <v>116</v>
      </c>
      <c r="EO1084" s="2">
        <v>4</v>
      </c>
      <c r="EP1084" s="2" t="s">
        <v>116</v>
      </c>
      <c r="EQ1084" s="2">
        <v>1</v>
      </c>
      <c r="ER1084" s="2">
        <v>5</v>
      </c>
      <c r="ES1084" s="2">
        <v>5</v>
      </c>
      <c r="ET1084" s="2" t="s">
        <v>116</v>
      </c>
      <c r="EU1084" s="2">
        <v>149</v>
      </c>
      <c r="EV1084" s="2">
        <v>1</v>
      </c>
      <c r="EW1084" s="2" t="s">
        <v>116</v>
      </c>
      <c r="EX1084" s="2">
        <v>9</v>
      </c>
      <c r="EY1084" s="2">
        <v>2</v>
      </c>
      <c r="EZ1084" s="2" t="s">
        <v>116</v>
      </c>
      <c r="FA1084" s="2">
        <v>1</v>
      </c>
      <c r="FB1084" s="2" t="s">
        <v>116</v>
      </c>
      <c r="FC1084" s="2" t="s">
        <v>116</v>
      </c>
      <c r="FD1084" s="2">
        <v>69</v>
      </c>
      <c r="FE1084" s="2" t="s">
        <v>116</v>
      </c>
      <c r="FF1084" s="2" t="s">
        <v>116</v>
      </c>
      <c r="FG1084" s="2" t="s">
        <v>116</v>
      </c>
      <c r="FH1084" s="2">
        <v>3</v>
      </c>
      <c r="FI1084" s="2">
        <v>6</v>
      </c>
      <c r="FJ1084" s="2" t="s">
        <v>116</v>
      </c>
      <c r="FK1084" s="2" t="s">
        <v>116</v>
      </c>
      <c r="FL1084" s="2">
        <v>5</v>
      </c>
      <c r="FM1084" s="2" t="s">
        <v>116</v>
      </c>
      <c r="FN1084" s="2" t="s">
        <v>116</v>
      </c>
      <c r="FO1084" s="2">
        <v>61</v>
      </c>
      <c r="FP1084" s="2" t="s">
        <v>116</v>
      </c>
      <c r="FQ1084" s="2" t="s">
        <v>116</v>
      </c>
      <c r="FR1084" s="2">
        <v>47</v>
      </c>
      <c r="FS1084" s="2" t="s">
        <v>116</v>
      </c>
      <c r="FT1084" s="2" t="s">
        <v>116</v>
      </c>
      <c r="FU1084" s="2" t="s">
        <v>116</v>
      </c>
      <c r="FV1084" s="2">
        <v>1</v>
      </c>
      <c r="FW1084" s="2" t="s">
        <v>116</v>
      </c>
      <c r="FX1084" s="2" t="s">
        <v>116</v>
      </c>
      <c r="FY1084" s="2">
        <v>2</v>
      </c>
      <c r="FZ1084" s="2">
        <v>55</v>
      </c>
      <c r="GA1084" s="2" t="s">
        <v>116</v>
      </c>
      <c r="GB1084" s="2" t="s">
        <v>116</v>
      </c>
      <c r="GC1084" s="2">
        <v>1</v>
      </c>
      <c r="GD1084" s="2" t="s">
        <v>116</v>
      </c>
      <c r="GE1084" s="2">
        <v>3</v>
      </c>
      <c r="GF1084" s="2">
        <v>3</v>
      </c>
      <c r="GG1084" s="2" t="s">
        <v>116</v>
      </c>
      <c r="GH1084" s="2" t="s">
        <v>116</v>
      </c>
      <c r="GI1084" s="2">
        <v>3</v>
      </c>
      <c r="GJ1084" s="2" t="s">
        <v>116</v>
      </c>
      <c r="GK1084" s="2">
        <v>101</v>
      </c>
      <c r="GL1084" s="2" t="s">
        <v>116</v>
      </c>
      <c r="GM1084" s="2" t="s">
        <v>116</v>
      </c>
      <c r="GN1084" s="2">
        <v>1</v>
      </c>
      <c r="GO1084" s="2" t="s">
        <v>116</v>
      </c>
      <c r="GP1084" s="2">
        <v>4</v>
      </c>
      <c r="GQ1084" s="2">
        <v>2</v>
      </c>
      <c r="GR1084" s="2">
        <v>39</v>
      </c>
      <c r="GS1084" s="2">
        <v>1</v>
      </c>
      <c r="GT1084" s="2" t="s">
        <v>116</v>
      </c>
      <c r="GU1084" s="2">
        <v>3</v>
      </c>
      <c r="GV1084" s="2">
        <v>2</v>
      </c>
      <c r="GW1084" s="2" t="s">
        <v>116</v>
      </c>
      <c r="GX1084" s="2">
        <v>1</v>
      </c>
      <c r="GY1084" s="2">
        <v>54</v>
      </c>
      <c r="GZ1084" s="2" t="s">
        <v>116</v>
      </c>
      <c r="HA1084" s="2">
        <v>38</v>
      </c>
      <c r="HB1084" s="2" t="s">
        <v>116</v>
      </c>
      <c r="HC1084" s="2" t="s">
        <v>116</v>
      </c>
      <c r="HD1084" s="2">
        <v>1</v>
      </c>
      <c r="HE1084" s="2">
        <v>3</v>
      </c>
      <c r="HF1084" s="2">
        <v>1</v>
      </c>
      <c r="HG1084" s="2">
        <v>18</v>
      </c>
      <c r="HH1084" s="2" t="s">
        <v>116</v>
      </c>
      <c r="HI1084" s="2">
        <v>1</v>
      </c>
      <c r="HJ1084" s="2">
        <v>1</v>
      </c>
      <c r="HK1084" s="2" t="s">
        <v>116</v>
      </c>
      <c r="HL1084" s="2" t="s">
        <v>116</v>
      </c>
      <c r="HM1084" s="2">
        <v>6</v>
      </c>
      <c r="HN1084" s="2">
        <v>38</v>
      </c>
      <c r="HO1084" s="2" t="s">
        <v>116</v>
      </c>
      <c r="HP1084" s="2" t="s">
        <v>116</v>
      </c>
      <c r="HQ1084" s="2" t="s">
        <v>116</v>
      </c>
      <c r="HR1084" s="2" t="s">
        <v>116</v>
      </c>
      <c r="HS1084" s="2" t="s">
        <v>116</v>
      </c>
      <c r="HT1084" s="2">
        <v>11</v>
      </c>
      <c r="HU1084" s="2" t="s">
        <v>116</v>
      </c>
      <c r="HV1084" s="2" t="s">
        <v>116</v>
      </c>
      <c r="HW1084" s="2" t="s">
        <v>116</v>
      </c>
      <c r="HX1084" s="2" t="s">
        <v>116</v>
      </c>
      <c r="HY1084" s="2" t="s">
        <v>116</v>
      </c>
      <c r="HZ1084" s="2" t="s">
        <v>116</v>
      </c>
      <c r="IA1084" s="2">
        <v>24</v>
      </c>
      <c r="IB1084" s="2" t="s">
        <v>116</v>
      </c>
      <c r="IC1084" s="2" t="s">
        <v>116</v>
      </c>
      <c r="ID1084" s="2">
        <v>8</v>
      </c>
      <c r="IE1084" s="2" t="s">
        <v>116</v>
      </c>
      <c r="IF1084" s="2" t="s">
        <v>116</v>
      </c>
      <c r="IG1084" s="2">
        <v>1</v>
      </c>
      <c r="IH1084" s="2" t="s">
        <v>116</v>
      </c>
      <c r="II1084" s="2">
        <v>10</v>
      </c>
      <c r="IJ1084" s="2" t="s">
        <v>116</v>
      </c>
      <c r="IK1084" s="2" t="s">
        <v>116</v>
      </c>
      <c r="IL1084" s="2" t="s">
        <v>116</v>
      </c>
      <c r="IM1084" s="2" t="s">
        <v>116</v>
      </c>
      <c r="IN1084" s="2" t="s">
        <v>116</v>
      </c>
      <c r="IO1084" s="2" t="s">
        <v>116</v>
      </c>
      <c r="IP1084" s="2" t="s">
        <v>116</v>
      </c>
      <c r="IQ1084" s="2">
        <v>21</v>
      </c>
      <c r="IR1084" s="2" t="s">
        <v>116</v>
      </c>
      <c r="IS1084" s="2" t="s">
        <v>116</v>
      </c>
      <c r="IT1084" s="2" t="s">
        <v>116</v>
      </c>
      <c r="IU1084" s="2" t="s">
        <v>116</v>
      </c>
      <c r="IV1084" s="2">
        <v>2</v>
      </c>
      <c r="IW1084" s="2" t="s">
        <v>116</v>
      </c>
      <c r="IX1084" s="2" t="s">
        <v>116</v>
      </c>
      <c r="IY1084" s="2" t="s">
        <v>116</v>
      </c>
      <c r="IZ1084" s="2" t="s">
        <v>116</v>
      </c>
      <c r="JA1084" s="2" t="s">
        <v>116</v>
      </c>
      <c r="JB1084" s="2">
        <v>13</v>
      </c>
      <c r="JC1084" s="2" t="s">
        <v>116</v>
      </c>
      <c r="JD1084" s="2">
        <v>7</v>
      </c>
      <c r="JE1084" s="2" t="s">
        <v>116</v>
      </c>
      <c r="JF1084" s="2">
        <v>1</v>
      </c>
      <c r="JG1084" s="2" t="s">
        <v>116</v>
      </c>
      <c r="JH1084" s="2">
        <v>6</v>
      </c>
      <c r="JI1084" s="2" t="s">
        <v>116</v>
      </c>
      <c r="JJ1084" s="2" t="s">
        <v>116</v>
      </c>
      <c r="JK1084" s="2">
        <v>1</v>
      </c>
      <c r="JL1084" s="2" t="s">
        <v>116</v>
      </c>
      <c r="JM1084" s="2" t="s">
        <v>116</v>
      </c>
      <c r="JN1084" s="2">
        <v>20</v>
      </c>
      <c r="JO1084" s="2" t="s">
        <v>116</v>
      </c>
      <c r="JP1084" s="2">
        <v>1</v>
      </c>
      <c r="JQ1084" s="2" t="s">
        <v>116</v>
      </c>
      <c r="JR1084" s="2" t="s">
        <v>116</v>
      </c>
      <c r="JS1084" s="2">
        <v>5</v>
      </c>
      <c r="JT1084" s="2" t="s">
        <v>116</v>
      </c>
      <c r="JU1084" s="2" t="s">
        <v>116</v>
      </c>
      <c r="JV1084" s="2" t="s">
        <v>116</v>
      </c>
      <c r="JW1084" s="2" t="s">
        <v>116</v>
      </c>
      <c r="JX1084" s="2">
        <v>5</v>
      </c>
      <c r="JY1084" s="2" t="s">
        <v>116</v>
      </c>
      <c r="JZ1084" s="2">
        <v>7</v>
      </c>
      <c r="KA1084" s="2" t="s">
        <v>116</v>
      </c>
      <c r="KB1084" s="2" t="s">
        <v>116</v>
      </c>
      <c r="KC1084" s="2" t="s">
        <v>116</v>
      </c>
      <c r="KD1084" s="2" t="s">
        <v>116</v>
      </c>
      <c r="KE1084" s="2">
        <v>2</v>
      </c>
      <c r="KF1084" s="2" t="s">
        <v>116</v>
      </c>
      <c r="KG1084" s="2" t="s">
        <v>116</v>
      </c>
      <c r="KH1084" s="2" t="s">
        <v>116</v>
      </c>
      <c r="KI1084" s="2">
        <v>12</v>
      </c>
      <c r="KJ1084" s="2">
        <v>1</v>
      </c>
      <c r="KK1084" s="2" t="s">
        <v>116</v>
      </c>
      <c r="KL1084" s="2" t="s">
        <v>116</v>
      </c>
      <c r="KM1084" s="2" t="s">
        <v>116</v>
      </c>
      <c r="KN1084" s="2" t="s">
        <v>116</v>
      </c>
      <c r="KO1084" s="2" t="s">
        <v>116</v>
      </c>
      <c r="KP1084" s="2" t="s">
        <v>116</v>
      </c>
      <c r="KQ1084" s="2" t="s">
        <v>116</v>
      </c>
      <c r="KR1084" s="2">
        <v>6</v>
      </c>
      <c r="KS1084" s="2" t="s">
        <v>116</v>
      </c>
      <c r="KT1084" s="2">
        <v>7</v>
      </c>
      <c r="KU1084" s="2" t="s">
        <v>116</v>
      </c>
      <c r="KV1084" s="2" t="s">
        <v>116</v>
      </c>
      <c r="KW1084" s="2" t="s">
        <v>116</v>
      </c>
      <c r="KX1084" s="2" t="s">
        <v>116</v>
      </c>
      <c r="KY1084" s="2" t="s">
        <v>116</v>
      </c>
      <c r="KZ1084" s="2" t="s">
        <v>116</v>
      </c>
      <c r="LA1084" s="2" t="s">
        <v>116</v>
      </c>
      <c r="LB1084" s="2" t="s">
        <v>116</v>
      </c>
      <c r="LC1084" s="2" t="s">
        <v>116</v>
      </c>
      <c r="LD1084" s="2" t="s">
        <v>116</v>
      </c>
      <c r="LE1084" s="2" t="s">
        <v>116</v>
      </c>
      <c r="LF1084" s="2">
        <v>1</v>
      </c>
      <c r="LG1084" s="2" t="s">
        <v>116</v>
      </c>
      <c r="LH1084" s="2">
        <v>6</v>
      </c>
      <c r="LI1084" s="2" t="s">
        <v>116</v>
      </c>
      <c r="LJ1084" s="2" t="s">
        <v>116</v>
      </c>
      <c r="LK1084" s="2" t="s">
        <v>116</v>
      </c>
      <c r="LL1084" s="2" t="s">
        <v>116</v>
      </c>
      <c r="LM1084" s="2" t="s">
        <v>116</v>
      </c>
      <c r="LN1084" s="2">
        <v>1</v>
      </c>
      <c r="LO1084" s="2" t="s">
        <v>116</v>
      </c>
      <c r="LP1084" s="2" t="s">
        <v>116</v>
      </c>
      <c r="LQ1084" s="2" t="s">
        <v>116</v>
      </c>
      <c r="LR1084" s="2" t="s">
        <v>116</v>
      </c>
      <c r="LS1084" s="2" t="s">
        <v>116</v>
      </c>
      <c r="LT1084" s="2" t="s">
        <v>116</v>
      </c>
      <c r="LU1084" s="2" t="s">
        <v>116</v>
      </c>
      <c r="LV1084" s="2">
        <v>14</v>
      </c>
      <c r="LW1084" s="2" t="s">
        <v>116</v>
      </c>
      <c r="LX1084" s="2" t="s">
        <v>116</v>
      </c>
      <c r="LY1084" s="2" t="s">
        <v>116</v>
      </c>
      <c r="LZ1084" s="2" t="s">
        <v>116</v>
      </c>
      <c r="MA1084" s="2">
        <v>1</v>
      </c>
      <c r="MB1084" s="2" t="s">
        <v>116</v>
      </c>
      <c r="MC1084" s="2">
        <v>4</v>
      </c>
      <c r="MD1084" s="2" t="s">
        <v>116</v>
      </c>
      <c r="ME1084" s="2" t="s">
        <v>116</v>
      </c>
      <c r="MF1084" s="2" t="s">
        <v>116</v>
      </c>
      <c r="MG1084" s="2" t="s">
        <v>116</v>
      </c>
      <c r="MH1084" s="2" t="s">
        <v>116</v>
      </c>
      <c r="MI1084" s="2">
        <v>1</v>
      </c>
      <c r="MJ1084" s="2">
        <v>2</v>
      </c>
      <c r="MK1084" s="2" t="s">
        <v>116</v>
      </c>
      <c r="ML1084" s="2" t="s">
        <v>116</v>
      </c>
      <c r="MM1084" s="2" t="s">
        <v>116</v>
      </c>
      <c r="MN1084" s="2" t="s">
        <v>116</v>
      </c>
      <c r="MO1084" s="2" t="s">
        <v>116</v>
      </c>
      <c r="MP1084" s="2" t="s">
        <v>116</v>
      </c>
      <c r="MQ1084" s="2" t="s">
        <v>116</v>
      </c>
      <c r="MR1084" s="2">
        <v>2</v>
      </c>
      <c r="MS1084" s="2" t="s">
        <v>116</v>
      </c>
      <c r="MT1084" s="2" t="s">
        <v>116</v>
      </c>
      <c r="MU1084" s="2" t="s">
        <v>116</v>
      </c>
      <c r="MV1084" s="2" t="s">
        <v>116</v>
      </c>
      <c r="MW1084" s="2" t="s">
        <v>116</v>
      </c>
      <c r="MX1084" s="2" t="s">
        <v>116</v>
      </c>
      <c r="MY1084" s="2" t="s">
        <v>116</v>
      </c>
      <c r="MZ1084" s="2">
        <v>2</v>
      </c>
      <c r="NA1084" s="2" t="s">
        <v>116</v>
      </c>
      <c r="NB1084" s="2" t="s">
        <v>116</v>
      </c>
      <c r="NC1084" s="2" t="s">
        <v>116</v>
      </c>
      <c r="ND1084" s="2" t="s">
        <v>116</v>
      </c>
      <c r="NE1084" s="2" t="s">
        <v>116</v>
      </c>
      <c r="NF1084" s="2" t="s">
        <v>116</v>
      </c>
      <c r="NG1084" s="2" t="s">
        <v>116</v>
      </c>
      <c r="NH1084" s="2" t="s">
        <v>116</v>
      </c>
      <c r="NI1084" s="2" t="s">
        <v>116</v>
      </c>
      <c r="NJ1084" s="2" t="s">
        <v>116</v>
      </c>
      <c r="NK1084" s="2" t="s">
        <v>116</v>
      </c>
      <c r="NL1084" s="2" t="s">
        <v>116</v>
      </c>
      <c r="NM1084" s="2" t="s">
        <v>116</v>
      </c>
      <c r="NN1084" s="2" t="s">
        <v>116</v>
      </c>
      <c r="NO1084" s="2">
        <v>3</v>
      </c>
      <c r="NP1084" s="2" t="s">
        <v>116</v>
      </c>
      <c r="NQ1084" s="2" t="s">
        <v>116</v>
      </c>
      <c r="NR1084" s="2" t="s">
        <v>116</v>
      </c>
      <c r="NS1084" s="2" t="s">
        <v>116</v>
      </c>
      <c r="NT1084" s="2" t="s">
        <v>116</v>
      </c>
      <c r="NU1084" s="2" t="s">
        <v>116</v>
      </c>
      <c r="NV1084" s="2" t="s">
        <v>116</v>
      </c>
      <c r="NW1084" s="2" t="s">
        <v>116</v>
      </c>
      <c r="NX1084" s="2" t="s">
        <v>116</v>
      </c>
      <c r="NY1084" s="2" t="s">
        <v>116</v>
      </c>
      <c r="NZ1084" s="2" t="s">
        <v>116</v>
      </c>
      <c r="OA1084" s="2" t="s">
        <v>116</v>
      </c>
      <c r="OB1084" s="2" t="s">
        <v>116</v>
      </c>
      <c r="OC1084" s="2" t="s">
        <v>116</v>
      </c>
      <c r="OD1084" s="2" t="s">
        <v>116</v>
      </c>
      <c r="OE1084" s="2" t="s">
        <v>116</v>
      </c>
      <c r="OF1084" s="2" t="s">
        <v>116</v>
      </c>
      <c r="OG1084" s="2" t="s">
        <v>116</v>
      </c>
      <c r="OH1084" s="2">
        <v>1</v>
      </c>
      <c r="OI1084" s="2" t="s">
        <v>116</v>
      </c>
      <c r="OJ1084" s="2" t="s">
        <v>116</v>
      </c>
      <c r="OK1084" s="2" t="s">
        <v>116</v>
      </c>
      <c r="OL1084" s="2">
        <v>2</v>
      </c>
      <c r="OM1084" s="2" t="s">
        <v>116</v>
      </c>
      <c r="ON1084" s="2">
        <v>4</v>
      </c>
      <c r="OO1084" s="2" t="s">
        <v>116</v>
      </c>
      <c r="OP1084" s="2" t="s">
        <v>116</v>
      </c>
      <c r="OQ1084" s="2" t="s">
        <v>116</v>
      </c>
      <c r="OR1084" s="2" t="s">
        <v>116</v>
      </c>
      <c r="OS1084" s="2" t="s">
        <v>116</v>
      </c>
      <c r="OT1084" s="2" t="s">
        <v>116</v>
      </c>
      <c r="OU1084" s="2" t="s">
        <v>116</v>
      </c>
      <c r="OV1084" s="2" t="s">
        <v>116</v>
      </c>
      <c r="OW1084" s="2" t="s">
        <v>116</v>
      </c>
      <c r="OX1084" s="2" t="s">
        <v>116</v>
      </c>
      <c r="OY1084" s="2" t="s">
        <v>116</v>
      </c>
      <c r="OZ1084" s="2" t="s">
        <v>116</v>
      </c>
      <c r="PA1084" s="2" t="s">
        <v>116</v>
      </c>
      <c r="PB1084" s="2" t="s">
        <v>116</v>
      </c>
      <c r="PC1084" s="2" t="s">
        <v>116</v>
      </c>
      <c r="PD1084" s="2">
        <v>1</v>
      </c>
      <c r="PE1084" s="2" t="s">
        <v>116</v>
      </c>
      <c r="PF1084" s="2" t="s">
        <v>116</v>
      </c>
      <c r="PG1084" s="2">
        <v>1</v>
      </c>
      <c r="PH1084" s="2" t="s">
        <v>116</v>
      </c>
      <c r="PI1084" s="2" t="s">
        <v>116</v>
      </c>
      <c r="PJ1084" s="2" t="s">
        <v>116</v>
      </c>
      <c r="PK1084" s="2" t="s">
        <v>116</v>
      </c>
      <c r="PL1084" s="2" t="s">
        <v>116</v>
      </c>
      <c r="PM1084" s="2" t="s">
        <v>116</v>
      </c>
      <c r="PN1084" s="2">
        <v>1</v>
      </c>
      <c r="PO1084" s="2" t="s">
        <v>116</v>
      </c>
      <c r="PP1084" s="2" t="s">
        <v>116</v>
      </c>
      <c r="PQ1084" s="2" t="s">
        <v>116</v>
      </c>
      <c r="PR1084" s="2" t="s">
        <v>116</v>
      </c>
      <c r="PS1084" s="2" t="s">
        <v>116</v>
      </c>
      <c r="PT1084" s="2" t="s">
        <v>116</v>
      </c>
      <c r="PU1084" s="2" t="s">
        <v>116</v>
      </c>
      <c r="PV1084" s="2" t="s">
        <v>116</v>
      </c>
      <c r="PW1084" s="2" t="s">
        <v>116</v>
      </c>
      <c r="PX1084" s="2" t="s">
        <v>116</v>
      </c>
      <c r="PY1084" s="2" t="s">
        <v>116</v>
      </c>
      <c r="PZ1084" s="2" t="s">
        <v>116</v>
      </c>
      <c r="QA1084" s="2" t="s">
        <v>116</v>
      </c>
      <c r="QB1084" s="2" t="s">
        <v>116</v>
      </c>
      <c r="QC1084" s="2" t="s">
        <v>116</v>
      </c>
      <c r="QD1084" s="2" t="s">
        <v>116</v>
      </c>
      <c r="QE1084" s="2" t="s">
        <v>116</v>
      </c>
      <c r="QF1084" s="2" t="s">
        <v>116</v>
      </c>
      <c r="QG1084" s="2" t="s">
        <v>116</v>
      </c>
      <c r="QH1084" s="2" t="s">
        <v>116</v>
      </c>
      <c r="QI1084" s="2" t="s">
        <v>116</v>
      </c>
      <c r="QJ1084" s="2" t="s">
        <v>116</v>
      </c>
      <c r="QK1084" s="2" t="s">
        <v>116</v>
      </c>
    </row>
    <row r="1085" spans="14:453" x14ac:dyDescent="0.2">
      <c r="N1085" s="2">
        <v>2</v>
      </c>
      <c r="O1085" s="2" t="s">
        <v>116</v>
      </c>
      <c r="P1085" s="2" t="s">
        <v>116</v>
      </c>
      <c r="Q1085" s="2">
        <v>1</v>
      </c>
      <c r="R1085" s="2" t="s">
        <v>116</v>
      </c>
      <c r="S1085" s="2" t="s">
        <v>116</v>
      </c>
      <c r="T1085" s="2">
        <v>1</v>
      </c>
      <c r="U1085" s="2" t="s">
        <v>116</v>
      </c>
      <c r="V1085" s="2">
        <v>11</v>
      </c>
      <c r="W1085" s="2" t="s">
        <v>116</v>
      </c>
      <c r="X1085" s="2" t="s">
        <v>116</v>
      </c>
      <c r="Y1085" s="2" t="s">
        <v>116</v>
      </c>
      <c r="Z1085" s="2" t="s">
        <v>116</v>
      </c>
      <c r="AA1085" s="2">
        <v>3</v>
      </c>
      <c r="AB1085" s="2" t="s">
        <v>116</v>
      </c>
      <c r="AC1085" s="2">
        <v>3</v>
      </c>
      <c r="AD1085" s="2" t="s">
        <v>116</v>
      </c>
      <c r="AE1085" s="2">
        <v>2</v>
      </c>
      <c r="AF1085" s="2">
        <v>1</v>
      </c>
      <c r="AG1085" s="2">
        <v>3</v>
      </c>
      <c r="AH1085" s="2" t="s">
        <v>116</v>
      </c>
      <c r="AI1085" s="2">
        <v>4</v>
      </c>
      <c r="AJ1085" s="2" t="s">
        <v>116</v>
      </c>
      <c r="AK1085" s="2">
        <v>6</v>
      </c>
      <c r="AL1085" s="2">
        <v>16</v>
      </c>
      <c r="AM1085" s="2" t="s">
        <v>116</v>
      </c>
      <c r="AN1085" s="2" t="s">
        <v>116</v>
      </c>
      <c r="AO1085" s="2">
        <v>4</v>
      </c>
      <c r="AP1085" s="2" t="s">
        <v>116</v>
      </c>
      <c r="AQ1085" s="2" t="s">
        <v>116</v>
      </c>
      <c r="AR1085" s="2">
        <v>1</v>
      </c>
      <c r="AS1085" s="2">
        <v>1</v>
      </c>
      <c r="AT1085" s="2" t="s">
        <v>116</v>
      </c>
      <c r="AU1085" s="2" t="s">
        <v>116</v>
      </c>
      <c r="AV1085" s="2" t="s">
        <v>116</v>
      </c>
      <c r="AW1085" s="2">
        <v>1</v>
      </c>
      <c r="AX1085" s="2" t="s">
        <v>116</v>
      </c>
      <c r="AY1085" s="2" t="s">
        <v>116</v>
      </c>
      <c r="AZ1085" s="2">
        <v>2</v>
      </c>
      <c r="BA1085" s="2">
        <v>6</v>
      </c>
      <c r="BB1085" s="2" t="s">
        <v>116</v>
      </c>
      <c r="BC1085" s="2" t="s">
        <v>116</v>
      </c>
      <c r="BD1085" s="2">
        <v>28</v>
      </c>
      <c r="BE1085" s="2" t="s">
        <v>116</v>
      </c>
      <c r="BF1085" s="2">
        <v>1</v>
      </c>
      <c r="BG1085" s="2" t="s">
        <v>116</v>
      </c>
      <c r="BH1085" s="2">
        <v>1</v>
      </c>
      <c r="BI1085" s="2">
        <v>1</v>
      </c>
      <c r="BJ1085" s="2">
        <v>4</v>
      </c>
      <c r="BK1085" s="2" t="s">
        <v>116</v>
      </c>
      <c r="BL1085" s="2" t="s">
        <v>116</v>
      </c>
      <c r="BM1085" s="2">
        <v>4</v>
      </c>
      <c r="BN1085" s="2">
        <v>4</v>
      </c>
      <c r="BO1085" s="2" t="s">
        <v>116</v>
      </c>
      <c r="BP1085" s="2">
        <v>1</v>
      </c>
      <c r="BQ1085" s="2">
        <v>5</v>
      </c>
      <c r="BR1085" s="2" t="s">
        <v>116</v>
      </c>
      <c r="BS1085" s="2">
        <v>1</v>
      </c>
      <c r="BT1085" s="2" t="s">
        <v>116</v>
      </c>
      <c r="BU1085" s="2">
        <v>26</v>
      </c>
      <c r="BV1085" s="2" t="s">
        <v>116</v>
      </c>
      <c r="BW1085" s="2" t="s">
        <v>116</v>
      </c>
      <c r="BX1085" s="2" t="s">
        <v>116</v>
      </c>
      <c r="BY1085" s="2">
        <v>9</v>
      </c>
      <c r="BZ1085" s="2" t="s">
        <v>116</v>
      </c>
      <c r="CA1085" s="2">
        <v>1</v>
      </c>
      <c r="CB1085" s="2">
        <v>3</v>
      </c>
      <c r="CC1085" s="2" t="s">
        <v>116</v>
      </c>
      <c r="CD1085" s="2" t="s">
        <v>116</v>
      </c>
      <c r="CE1085" s="2">
        <v>2</v>
      </c>
      <c r="CF1085" s="2">
        <v>7</v>
      </c>
      <c r="CG1085" s="2" t="s">
        <v>116</v>
      </c>
      <c r="CH1085" s="2" t="s">
        <v>116</v>
      </c>
      <c r="CI1085" s="2">
        <v>4</v>
      </c>
      <c r="CJ1085" s="2" t="s">
        <v>116</v>
      </c>
      <c r="CK1085" s="2">
        <v>1</v>
      </c>
      <c r="CL1085" s="2" t="s">
        <v>116</v>
      </c>
      <c r="CM1085" s="2" t="s">
        <v>116</v>
      </c>
      <c r="CN1085" s="2">
        <v>53</v>
      </c>
      <c r="CO1085" s="2">
        <v>1</v>
      </c>
      <c r="CP1085" s="2">
        <v>1</v>
      </c>
      <c r="CQ1085" s="2" t="s">
        <v>116</v>
      </c>
      <c r="CR1085" s="2" t="s">
        <v>116</v>
      </c>
      <c r="CS1085" s="2" t="s">
        <v>116</v>
      </c>
      <c r="CT1085" s="2">
        <v>10</v>
      </c>
      <c r="CU1085" s="2" t="s">
        <v>116</v>
      </c>
      <c r="CV1085" s="2" t="s">
        <v>116</v>
      </c>
      <c r="CW1085" s="2" t="s">
        <v>116</v>
      </c>
      <c r="CX1085" s="2" t="s">
        <v>116</v>
      </c>
      <c r="CY1085" s="2">
        <v>4</v>
      </c>
      <c r="CZ1085" s="2">
        <v>1</v>
      </c>
      <c r="DA1085" s="2">
        <v>2</v>
      </c>
      <c r="DB1085" s="2">
        <v>5</v>
      </c>
      <c r="DC1085" s="2">
        <v>1</v>
      </c>
      <c r="DD1085" s="2">
        <v>69</v>
      </c>
      <c r="DE1085" s="2" t="s">
        <v>116</v>
      </c>
      <c r="DF1085" s="2">
        <v>5</v>
      </c>
      <c r="DG1085" s="2">
        <v>1</v>
      </c>
      <c r="DH1085" s="2">
        <v>1</v>
      </c>
      <c r="DI1085" s="2">
        <v>14</v>
      </c>
      <c r="DJ1085" s="2" t="s">
        <v>116</v>
      </c>
      <c r="DK1085" s="2" t="s">
        <v>116</v>
      </c>
      <c r="DL1085" s="2" t="s">
        <v>116</v>
      </c>
      <c r="DM1085" s="2">
        <v>5</v>
      </c>
      <c r="DN1085" s="2" t="s">
        <v>116</v>
      </c>
      <c r="DO1085" s="2">
        <v>74</v>
      </c>
      <c r="DP1085" s="2" t="s">
        <v>116</v>
      </c>
      <c r="DQ1085" s="2">
        <v>1</v>
      </c>
      <c r="DR1085" s="2">
        <v>54</v>
      </c>
      <c r="DS1085" s="2">
        <v>1</v>
      </c>
      <c r="DT1085" s="2" t="s">
        <v>116</v>
      </c>
      <c r="DU1085" s="2">
        <v>4</v>
      </c>
      <c r="DV1085" s="2" t="s">
        <v>116</v>
      </c>
      <c r="DW1085" s="2">
        <v>4</v>
      </c>
      <c r="DX1085" s="2" t="s">
        <v>116</v>
      </c>
      <c r="DY1085" s="2" t="s">
        <v>116</v>
      </c>
      <c r="DZ1085" s="2" t="s">
        <v>116</v>
      </c>
      <c r="EA1085" s="2" t="s">
        <v>116</v>
      </c>
      <c r="EB1085" s="2">
        <v>9</v>
      </c>
      <c r="EC1085" s="2">
        <v>12</v>
      </c>
      <c r="ED1085" s="2" t="s">
        <v>116</v>
      </c>
      <c r="EE1085" s="2">
        <v>1</v>
      </c>
      <c r="EF1085" s="2">
        <v>104</v>
      </c>
      <c r="EG1085" s="2" t="s">
        <v>116</v>
      </c>
      <c r="EH1085" s="2" t="s">
        <v>116</v>
      </c>
      <c r="EI1085" s="2" t="s">
        <v>116</v>
      </c>
      <c r="EJ1085" s="2">
        <v>5</v>
      </c>
      <c r="EK1085" s="2" t="s">
        <v>116</v>
      </c>
      <c r="EL1085" s="2">
        <v>9</v>
      </c>
      <c r="EM1085" s="2" t="s">
        <v>116</v>
      </c>
      <c r="EN1085" s="2" t="s">
        <v>116</v>
      </c>
      <c r="EO1085" s="2">
        <v>6</v>
      </c>
      <c r="EP1085" s="2" t="s">
        <v>116</v>
      </c>
      <c r="EQ1085" s="2" t="s">
        <v>116</v>
      </c>
      <c r="ER1085" s="2">
        <v>2</v>
      </c>
      <c r="ES1085" s="2">
        <v>2</v>
      </c>
      <c r="ET1085" s="2" t="s">
        <v>116</v>
      </c>
      <c r="EU1085" s="2">
        <v>173</v>
      </c>
      <c r="EV1085" s="2">
        <v>1</v>
      </c>
      <c r="EW1085" s="2">
        <v>1</v>
      </c>
      <c r="EX1085" s="2">
        <v>9</v>
      </c>
      <c r="EY1085" s="2">
        <v>7</v>
      </c>
      <c r="EZ1085" s="2">
        <v>3</v>
      </c>
      <c r="FA1085" s="2">
        <v>10</v>
      </c>
      <c r="FB1085" s="2" t="s">
        <v>116</v>
      </c>
      <c r="FC1085" s="2" t="s">
        <v>116</v>
      </c>
      <c r="FD1085" s="2">
        <v>136</v>
      </c>
      <c r="FE1085" s="2" t="s">
        <v>116</v>
      </c>
      <c r="FF1085" s="2" t="s">
        <v>116</v>
      </c>
      <c r="FG1085" s="2" t="s">
        <v>116</v>
      </c>
      <c r="FH1085" s="2">
        <v>4</v>
      </c>
      <c r="FI1085" s="2">
        <v>16</v>
      </c>
      <c r="FJ1085" s="2">
        <v>1</v>
      </c>
      <c r="FK1085" s="2" t="s">
        <v>116</v>
      </c>
      <c r="FL1085" s="2">
        <v>9</v>
      </c>
      <c r="FM1085" s="2" t="s">
        <v>116</v>
      </c>
      <c r="FN1085" s="2" t="s">
        <v>116</v>
      </c>
      <c r="FO1085" s="2">
        <v>185</v>
      </c>
      <c r="FP1085" s="2" t="s">
        <v>116</v>
      </c>
      <c r="FQ1085" s="2" t="s">
        <v>116</v>
      </c>
      <c r="FR1085" s="2">
        <v>91</v>
      </c>
      <c r="FS1085" s="2">
        <v>1</v>
      </c>
      <c r="FT1085" s="2" t="s">
        <v>116</v>
      </c>
      <c r="FU1085" s="2" t="s">
        <v>116</v>
      </c>
      <c r="FV1085" s="2">
        <v>6</v>
      </c>
      <c r="FW1085" s="2">
        <v>9</v>
      </c>
      <c r="FX1085" s="2" t="s">
        <v>116</v>
      </c>
      <c r="FY1085" s="2">
        <v>12</v>
      </c>
      <c r="FZ1085" s="2">
        <v>202</v>
      </c>
      <c r="GA1085" s="2">
        <v>1</v>
      </c>
      <c r="GB1085" s="2">
        <v>1</v>
      </c>
      <c r="GC1085" s="2">
        <v>7</v>
      </c>
      <c r="GD1085" s="2">
        <v>2</v>
      </c>
      <c r="GE1085" s="2">
        <v>6</v>
      </c>
      <c r="GF1085" s="2">
        <v>6</v>
      </c>
      <c r="GG1085" s="2" t="s">
        <v>116</v>
      </c>
      <c r="GH1085" s="2" t="s">
        <v>116</v>
      </c>
      <c r="GI1085" s="2">
        <v>13</v>
      </c>
      <c r="GJ1085" s="2">
        <v>1</v>
      </c>
      <c r="GK1085" s="2">
        <v>269</v>
      </c>
      <c r="GL1085" s="2" t="s">
        <v>116</v>
      </c>
      <c r="GM1085" s="2" t="s">
        <v>116</v>
      </c>
      <c r="GN1085" s="2">
        <v>8</v>
      </c>
      <c r="GO1085" s="2" t="s">
        <v>116</v>
      </c>
      <c r="GP1085" s="2">
        <v>5</v>
      </c>
      <c r="GQ1085" s="2">
        <v>4</v>
      </c>
      <c r="GR1085" s="2">
        <v>144</v>
      </c>
      <c r="GS1085" s="2">
        <v>2</v>
      </c>
      <c r="GT1085" s="2" t="s">
        <v>116</v>
      </c>
      <c r="GU1085" s="2">
        <v>3</v>
      </c>
      <c r="GV1085" s="2">
        <v>7</v>
      </c>
      <c r="GW1085" s="2" t="s">
        <v>116</v>
      </c>
      <c r="GX1085" s="2">
        <v>3</v>
      </c>
      <c r="GY1085" s="2">
        <v>160</v>
      </c>
      <c r="GZ1085" s="2" t="s">
        <v>116</v>
      </c>
      <c r="HA1085" s="2">
        <v>102</v>
      </c>
      <c r="HB1085" s="2" t="s">
        <v>116</v>
      </c>
      <c r="HC1085" s="2" t="s">
        <v>116</v>
      </c>
      <c r="HD1085" s="2">
        <v>2</v>
      </c>
      <c r="HE1085" s="2">
        <v>6</v>
      </c>
      <c r="HF1085" s="2">
        <v>15</v>
      </c>
      <c r="HG1085" s="2">
        <v>118</v>
      </c>
      <c r="HH1085" s="2">
        <v>1</v>
      </c>
      <c r="HI1085" s="2">
        <v>5</v>
      </c>
      <c r="HJ1085" s="2">
        <v>1</v>
      </c>
      <c r="HK1085" s="2" t="s">
        <v>116</v>
      </c>
      <c r="HL1085" s="2">
        <v>4</v>
      </c>
      <c r="HM1085" s="2">
        <v>7</v>
      </c>
      <c r="HN1085" s="2">
        <v>210</v>
      </c>
      <c r="HO1085" s="2" t="s">
        <v>116</v>
      </c>
      <c r="HP1085" s="2">
        <v>2</v>
      </c>
      <c r="HQ1085" s="2">
        <v>2</v>
      </c>
      <c r="HR1085" s="2">
        <v>1</v>
      </c>
      <c r="HS1085" s="2">
        <v>1</v>
      </c>
      <c r="HT1085" s="2">
        <v>67</v>
      </c>
      <c r="HU1085" s="2">
        <v>2</v>
      </c>
      <c r="HV1085" s="2">
        <v>1</v>
      </c>
      <c r="HW1085" s="2">
        <v>2</v>
      </c>
      <c r="HX1085" s="2">
        <v>3</v>
      </c>
      <c r="HY1085" s="2" t="s">
        <v>116</v>
      </c>
      <c r="HZ1085" s="2" t="s">
        <v>116</v>
      </c>
      <c r="IA1085" s="2">
        <v>103</v>
      </c>
      <c r="IB1085" s="2">
        <v>1</v>
      </c>
      <c r="IC1085" s="2" t="s">
        <v>116</v>
      </c>
      <c r="ID1085" s="2">
        <v>57</v>
      </c>
      <c r="IE1085" s="2" t="s">
        <v>116</v>
      </c>
      <c r="IF1085" s="2">
        <v>2</v>
      </c>
      <c r="IG1085" s="2">
        <v>3</v>
      </c>
      <c r="IH1085" s="2">
        <v>2</v>
      </c>
      <c r="II1085" s="2">
        <v>56</v>
      </c>
      <c r="IJ1085" s="2">
        <v>3</v>
      </c>
      <c r="IK1085" s="2" t="s">
        <v>116</v>
      </c>
      <c r="IL1085" s="2" t="s">
        <v>116</v>
      </c>
      <c r="IM1085" s="2">
        <v>1</v>
      </c>
      <c r="IN1085" s="2">
        <v>4</v>
      </c>
      <c r="IO1085" s="2" t="s">
        <v>116</v>
      </c>
      <c r="IP1085" s="2">
        <v>1</v>
      </c>
      <c r="IQ1085" s="2">
        <v>126</v>
      </c>
      <c r="IR1085" s="2" t="s">
        <v>116</v>
      </c>
      <c r="IS1085" s="2">
        <v>3</v>
      </c>
      <c r="IT1085" s="2">
        <v>1</v>
      </c>
      <c r="IU1085" s="2">
        <v>2</v>
      </c>
      <c r="IV1085" s="2">
        <v>28</v>
      </c>
      <c r="IW1085" s="2">
        <v>2</v>
      </c>
      <c r="IX1085" s="2" t="s">
        <v>116</v>
      </c>
      <c r="IY1085" s="2">
        <v>1</v>
      </c>
      <c r="IZ1085" s="2">
        <v>1</v>
      </c>
      <c r="JA1085" s="2" t="s">
        <v>116</v>
      </c>
      <c r="JB1085" s="2">
        <v>82</v>
      </c>
      <c r="JC1085" s="2" t="s">
        <v>116</v>
      </c>
      <c r="JD1085" s="2">
        <v>44</v>
      </c>
      <c r="JE1085" s="2">
        <v>1</v>
      </c>
      <c r="JF1085" s="2" t="s">
        <v>116</v>
      </c>
      <c r="JG1085" s="2" t="s">
        <v>116</v>
      </c>
      <c r="JH1085" s="2">
        <v>30</v>
      </c>
      <c r="JI1085" s="2">
        <v>1</v>
      </c>
      <c r="JJ1085" s="2">
        <v>1</v>
      </c>
      <c r="JK1085" s="2">
        <v>3</v>
      </c>
      <c r="JL1085" s="2" t="s">
        <v>116</v>
      </c>
      <c r="JM1085" s="2" t="s">
        <v>116</v>
      </c>
      <c r="JN1085" s="2">
        <v>98</v>
      </c>
      <c r="JO1085" s="2">
        <v>3</v>
      </c>
      <c r="JP1085" s="2" t="s">
        <v>116</v>
      </c>
      <c r="JQ1085" s="2">
        <v>1</v>
      </c>
      <c r="JR1085" s="2">
        <v>3</v>
      </c>
      <c r="JS1085" s="2">
        <v>19</v>
      </c>
      <c r="JT1085" s="2" t="s">
        <v>116</v>
      </c>
      <c r="JU1085" s="2">
        <v>1</v>
      </c>
      <c r="JV1085" s="2" t="s">
        <v>116</v>
      </c>
      <c r="JW1085" s="2">
        <v>2</v>
      </c>
      <c r="JX1085" s="2">
        <v>56</v>
      </c>
      <c r="JY1085" s="2" t="s">
        <v>116</v>
      </c>
      <c r="JZ1085" s="2">
        <v>45</v>
      </c>
      <c r="KA1085" s="2" t="s">
        <v>116</v>
      </c>
      <c r="KB1085" s="2" t="s">
        <v>116</v>
      </c>
      <c r="KC1085" s="2" t="s">
        <v>116</v>
      </c>
      <c r="KD1085" s="2">
        <v>20</v>
      </c>
      <c r="KE1085" s="2" t="s">
        <v>116</v>
      </c>
      <c r="KF1085" s="2">
        <v>1</v>
      </c>
      <c r="KG1085" s="2" t="s">
        <v>116</v>
      </c>
      <c r="KH1085" s="2" t="s">
        <v>116</v>
      </c>
      <c r="KI1085" s="2">
        <v>49</v>
      </c>
      <c r="KJ1085" s="2" t="s">
        <v>116</v>
      </c>
      <c r="KK1085" s="2" t="s">
        <v>116</v>
      </c>
      <c r="KL1085" s="2" t="s">
        <v>116</v>
      </c>
      <c r="KM1085" s="2" t="s">
        <v>116</v>
      </c>
      <c r="KN1085" s="2">
        <v>16</v>
      </c>
      <c r="KO1085" s="2">
        <v>3</v>
      </c>
      <c r="KP1085" s="2" t="s">
        <v>116</v>
      </c>
      <c r="KQ1085" s="2">
        <v>1</v>
      </c>
      <c r="KR1085" s="2">
        <v>40</v>
      </c>
      <c r="KS1085" s="2" t="s">
        <v>116</v>
      </c>
      <c r="KT1085" s="2">
        <v>22</v>
      </c>
      <c r="KU1085" s="2">
        <v>1</v>
      </c>
      <c r="KV1085" s="2" t="s">
        <v>116</v>
      </c>
      <c r="KW1085" s="2">
        <v>1</v>
      </c>
      <c r="KX1085" s="2" t="s">
        <v>116</v>
      </c>
      <c r="KY1085" s="2" t="s">
        <v>116</v>
      </c>
      <c r="KZ1085" s="2">
        <v>14</v>
      </c>
      <c r="LA1085" s="2" t="s">
        <v>116</v>
      </c>
      <c r="LB1085" s="2" t="s">
        <v>116</v>
      </c>
      <c r="LC1085" s="2">
        <v>2</v>
      </c>
      <c r="LD1085" s="2">
        <v>1</v>
      </c>
      <c r="LE1085" s="2" t="s">
        <v>116</v>
      </c>
      <c r="LF1085" s="2">
        <v>3</v>
      </c>
      <c r="LG1085" s="2" t="s">
        <v>116</v>
      </c>
      <c r="LH1085" s="2">
        <v>23</v>
      </c>
      <c r="LI1085" s="2" t="s">
        <v>116</v>
      </c>
      <c r="LJ1085" s="2">
        <v>4</v>
      </c>
      <c r="LK1085" s="2" t="s">
        <v>116</v>
      </c>
      <c r="LL1085" s="2" t="s">
        <v>116</v>
      </c>
      <c r="LM1085" s="2" t="s">
        <v>116</v>
      </c>
      <c r="LN1085" s="2">
        <v>12</v>
      </c>
      <c r="LO1085" s="2">
        <v>1</v>
      </c>
      <c r="LP1085" s="2">
        <v>2</v>
      </c>
      <c r="LQ1085" s="2">
        <v>1</v>
      </c>
      <c r="LR1085" s="2" t="s">
        <v>116</v>
      </c>
      <c r="LS1085" s="2">
        <v>2</v>
      </c>
      <c r="LT1085" s="2" t="s">
        <v>116</v>
      </c>
      <c r="LU1085" s="2">
        <v>4</v>
      </c>
      <c r="LV1085" s="2">
        <v>44</v>
      </c>
      <c r="LW1085" s="2" t="s">
        <v>116</v>
      </c>
      <c r="LX1085" s="2">
        <v>1</v>
      </c>
      <c r="LY1085" s="2" t="s">
        <v>116</v>
      </c>
      <c r="LZ1085" s="2" t="s">
        <v>116</v>
      </c>
      <c r="MA1085" s="2" t="s">
        <v>116</v>
      </c>
      <c r="MB1085" s="2" t="s">
        <v>116</v>
      </c>
      <c r="MC1085" s="2">
        <v>14</v>
      </c>
      <c r="MD1085" s="2">
        <v>1</v>
      </c>
      <c r="ME1085" s="2" t="s">
        <v>116</v>
      </c>
      <c r="MF1085" s="2">
        <v>5</v>
      </c>
      <c r="MG1085" s="2" t="s">
        <v>116</v>
      </c>
      <c r="MH1085" s="2" t="s">
        <v>116</v>
      </c>
      <c r="MI1085" s="2">
        <v>7</v>
      </c>
      <c r="MJ1085" s="2">
        <v>10</v>
      </c>
      <c r="MK1085" s="2" t="s">
        <v>116</v>
      </c>
      <c r="ML1085" s="2" t="s">
        <v>116</v>
      </c>
      <c r="MM1085" s="2" t="s">
        <v>116</v>
      </c>
      <c r="MN1085" s="2" t="s">
        <v>116</v>
      </c>
      <c r="MO1085" s="2" t="s">
        <v>116</v>
      </c>
      <c r="MP1085" s="2" t="s">
        <v>116</v>
      </c>
      <c r="MQ1085" s="2" t="s">
        <v>116</v>
      </c>
      <c r="MR1085" s="2">
        <v>7</v>
      </c>
      <c r="MS1085" s="2" t="s">
        <v>116</v>
      </c>
      <c r="MT1085" s="2" t="s">
        <v>116</v>
      </c>
      <c r="MU1085" s="2" t="s">
        <v>116</v>
      </c>
      <c r="MV1085" s="2" t="s">
        <v>116</v>
      </c>
      <c r="MW1085" s="2">
        <v>1</v>
      </c>
      <c r="MX1085" s="2" t="s">
        <v>116</v>
      </c>
      <c r="MY1085" s="2">
        <v>4</v>
      </c>
      <c r="MZ1085" s="2">
        <v>12</v>
      </c>
      <c r="NA1085" s="2" t="s">
        <v>116</v>
      </c>
      <c r="NB1085" s="2" t="s">
        <v>116</v>
      </c>
      <c r="NC1085" s="2" t="s">
        <v>116</v>
      </c>
      <c r="ND1085" s="2">
        <v>1</v>
      </c>
      <c r="NE1085" s="2" t="s">
        <v>116</v>
      </c>
      <c r="NF1085" s="2" t="s">
        <v>116</v>
      </c>
      <c r="NG1085" s="2" t="s">
        <v>116</v>
      </c>
      <c r="NH1085" s="2">
        <v>4</v>
      </c>
      <c r="NI1085" s="2" t="s">
        <v>116</v>
      </c>
      <c r="NJ1085" s="2" t="s">
        <v>116</v>
      </c>
      <c r="NK1085" s="2" t="s">
        <v>116</v>
      </c>
      <c r="NL1085" s="2" t="s">
        <v>116</v>
      </c>
      <c r="NM1085" s="2">
        <v>1</v>
      </c>
      <c r="NN1085" s="2" t="s">
        <v>116</v>
      </c>
      <c r="NO1085" s="2">
        <v>25</v>
      </c>
      <c r="NP1085" s="2" t="s">
        <v>116</v>
      </c>
      <c r="NQ1085" s="2" t="s">
        <v>116</v>
      </c>
      <c r="NR1085" s="2" t="s">
        <v>116</v>
      </c>
      <c r="NS1085" s="2">
        <v>1</v>
      </c>
      <c r="NT1085" s="2" t="s">
        <v>116</v>
      </c>
      <c r="NU1085" s="2">
        <v>3</v>
      </c>
      <c r="NV1085" s="2">
        <v>3</v>
      </c>
      <c r="NW1085" s="2" t="s">
        <v>116</v>
      </c>
      <c r="NX1085" s="2" t="s">
        <v>116</v>
      </c>
      <c r="NY1085" s="2">
        <v>1</v>
      </c>
      <c r="NZ1085" s="2">
        <v>6</v>
      </c>
      <c r="OA1085" s="2" t="s">
        <v>116</v>
      </c>
      <c r="OB1085" s="2" t="s">
        <v>116</v>
      </c>
      <c r="OC1085" s="2">
        <v>5</v>
      </c>
      <c r="OD1085" s="2" t="s">
        <v>116</v>
      </c>
      <c r="OE1085" s="2" t="s">
        <v>116</v>
      </c>
      <c r="OF1085" s="2" t="s">
        <v>116</v>
      </c>
      <c r="OG1085" s="2">
        <v>3</v>
      </c>
      <c r="OH1085" s="2">
        <v>1</v>
      </c>
      <c r="OI1085" s="2" t="s">
        <v>116</v>
      </c>
      <c r="OJ1085" s="2" t="s">
        <v>116</v>
      </c>
      <c r="OK1085" s="2" t="s">
        <v>116</v>
      </c>
      <c r="OL1085" s="2">
        <v>3</v>
      </c>
      <c r="OM1085" s="2" t="s">
        <v>116</v>
      </c>
      <c r="ON1085" s="2">
        <v>1</v>
      </c>
      <c r="OO1085" s="2" t="s">
        <v>116</v>
      </c>
      <c r="OP1085" s="2" t="s">
        <v>116</v>
      </c>
      <c r="OQ1085" s="2">
        <v>5</v>
      </c>
      <c r="OR1085" s="2" t="s">
        <v>116</v>
      </c>
      <c r="OS1085" s="2">
        <v>5</v>
      </c>
      <c r="OT1085" s="2">
        <v>7</v>
      </c>
      <c r="OU1085" s="2" t="s">
        <v>116</v>
      </c>
      <c r="OV1085" s="2" t="s">
        <v>116</v>
      </c>
      <c r="OW1085" s="2" t="s">
        <v>116</v>
      </c>
      <c r="OX1085" s="2">
        <v>2</v>
      </c>
      <c r="OY1085" s="2">
        <v>1</v>
      </c>
      <c r="OZ1085" s="2" t="s">
        <v>116</v>
      </c>
      <c r="PA1085" s="2">
        <v>1</v>
      </c>
      <c r="PB1085" s="2">
        <v>2</v>
      </c>
      <c r="PC1085" s="2" t="s">
        <v>116</v>
      </c>
      <c r="PD1085" s="2">
        <v>3</v>
      </c>
      <c r="PE1085" s="2" t="s">
        <v>116</v>
      </c>
      <c r="PF1085" s="2">
        <v>4</v>
      </c>
      <c r="PG1085" s="2">
        <v>5</v>
      </c>
      <c r="PH1085" s="2" t="s">
        <v>116</v>
      </c>
      <c r="PI1085" s="2" t="s">
        <v>116</v>
      </c>
      <c r="PJ1085" s="2">
        <v>1</v>
      </c>
      <c r="PK1085" s="2">
        <v>1</v>
      </c>
      <c r="PL1085" s="2" t="s">
        <v>116</v>
      </c>
      <c r="PM1085" s="2" t="s">
        <v>116</v>
      </c>
      <c r="PN1085" s="2">
        <v>1</v>
      </c>
      <c r="PO1085" s="2">
        <v>2</v>
      </c>
      <c r="PP1085" s="2" t="s">
        <v>116</v>
      </c>
      <c r="PQ1085" s="2" t="s">
        <v>116</v>
      </c>
      <c r="PR1085" s="2">
        <v>1</v>
      </c>
      <c r="PS1085" s="2">
        <v>1</v>
      </c>
      <c r="PT1085" s="2" t="s">
        <v>116</v>
      </c>
      <c r="PU1085" s="2" t="s">
        <v>116</v>
      </c>
      <c r="PV1085" s="2" t="s">
        <v>116</v>
      </c>
      <c r="PW1085" s="2" t="s">
        <v>116</v>
      </c>
      <c r="PX1085" s="2">
        <v>2</v>
      </c>
      <c r="PY1085" s="2" t="s">
        <v>116</v>
      </c>
      <c r="PZ1085" s="2">
        <v>1</v>
      </c>
      <c r="QA1085" s="2" t="s">
        <v>116</v>
      </c>
      <c r="QB1085" s="2">
        <v>5</v>
      </c>
      <c r="QC1085" s="2" t="s">
        <v>116</v>
      </c>
      <c r="QD1085" s="2" t="s">
        <v>116</v>
      </c>
      <c r="QE1085" s="2" t="s">
        <v>116</v>
      </c>
      <c r="QF1085" s="2">
        <v>1</v>
      </c>
      <c r="QG1085" s="2">
        <v>1</v>
      </c>
      <c r="QH1085" s="2" t="s">
        <v>116</v>
      </c>
      <c r="QI1085" s="2" t="s">
        <v>116</v>
      </c>
      <c r="QJ1085" s="2">
        <v>1</v>
      </c>
      <c r="QK1085" s="2" t="s">
        <v>116</v>
      </c>
    </row>
    <row r="1086" spans="14:453" x14ac:dyDescent="0.2">
      <c r="N1086" s="2">
        <v>1</v>
      </c>
      <c r="O1086" s="2" t="s">
        <v>116</v>
      </c>
      <c r="P1086" s="2" t="s">
        <v>116</v>
      </c>
      <c r="Q1086" s="2">
        <v>2</v>
      </c>
      <c r="R1086" s="2" t="s">
        <v>116</v>
      </c>
      <c r="S1086" s="2" t="s">
        <v>116</v>
      </c>
      <c r="T1086" s="2" t="s">
        <v>116</v>
      </c>
      <c r="U1086" s="2">
        <v>9</v>
      </c>
      <c r="V1086" s="2">
        <v>16</v>
      </c>
      <c r="W1086" s="2" t="s">
        <v>116</v>
      </c>
      <c r="X1086" s="2" t="s">
        <v>116</v>
      </c>
      <c r="Y1086" s="2" t="s">
        <v>116</v>
      </c>
      <c r="Z1086" s="2">
        <v>4</v>
      </c>
      <c r="AA1086" s="2" t="s">
        <v>116</v>
      </c>
      <c r="AB1086" s="2" t="s">
        <v>116</v>
      </c>
      <c r="AC1086" s="2">
        <v>3</v>
      </c>
      <c r="AD1086" s="2" t="s">
        <v>116</v>
      </c>
      <c r="AE1086" s="2" t="s">
        <v>116</v>
      </c>
      <c r="AF1086" s="2" t="s">
        <v>116</v>
      </c>
      <c r="AG1086" s="2" t="s">
        <v>116</v>
      </c>
      <c r="AH1086" s="2">
        <v>9</v>
      </c>
      <c r="AI1086" s="2">
        <v>8</v>
      </c>
      <c r="AJ1086" s="2" t="s">
        <v>116</v>
      </c>
      <c r="AK1086" s="2" t="s">
        <v>116</v>
      </c>
      <c r="AL1086" s="2">
        <v>2</v>
      </c>
      <c r="AM1086" s="2">
        <v>4</v>
      </c>
      <c r="AN1086" s="2">
        <v>1</v>
      </c>
      <c r="AO1086" s="2">
        <v>6</v>
      </c>
      <c r="AP1086" s="2">
        <v>1</v>
      </c>
      <c r="AQ1086" s="2" t="s">
        <v>116</v>
      </c>
      <c r="AR1086" s="2" t="s">
        <v>116</v>
      </c>
      <c r="AS1086" s="2">
        <v>1</v>
      </c>
      <c r="AT1086" s="2">
        <v>2</v>
      </c>
      <c r="AU1086" s="2">
        <v>1</v>
      </c>
      <c r="AV1086" s="2" t="s">
        <v>116</v>
      </c>
      <c r="AW1086" s="2">
        <v>9</v>
      </c>
      <c r="AX1086" s="2">
        <v>4</v>
      </c>
      <c r="AY1086" s="2" t="s">
        <v>116</v>
      </c>
      <c r="AZ1086" s="2" t="s">
        <v>116</v>
      </c>
      <c r="BA1086" s="2">
        <v>1</v>
      </c>
      <c r="BB1086" s="2">
        <v>3</v>
      </c>
      <c r="BC1086" s="2" t="s">
        <v>116</v>
      </c>
      <c r="BD1086" s="2">
        <v>30</v>
      </c>
      <c r="BE1086" s="2" t="s">
        <v>116</v>
      </c>
      <c r="BF1086" s="2">
        <v>2</v>
      </c>
      <c r="BG1086" s="2" t="s">
        <v>116</v>
      </c>
      <c r="BH1086" s="2" t="s">
        <v>116</v>
      </c>
      <c r="BI1086" s="2" t="s">
        <v>116</v>
      </c>
      <c r="BJ1086" s="2">
        <v>2</v>
      </c>
      <c r="BK1086" s="2" t="s">
        <v>116</v>
      </c>
      <c r="BL1086" s="2">
        <v>6</v>
      </c>
      <c r="BM1086" s="2">
        <v>2</v>
      </c>
      <c r="BN1086" s="2" t="s">
        <v>116</v>
      </c>
      <c r="BO1086" s="2">
        <v>1</v>
      </c>
      <c r="BP1086" s="2" t="s">
        <v>116</v>
      </c>
      <c r="BQ1086" s="2">
        <v>3</v>
      </c>
      <c r="BR1086" s="2" t="s">
        <v>116</v>
      </c>
      <c r="BS1086" s="2" t="s">
        <v>116</v>
      </c>
      <c r="BT1086" s="2" t="s">
        <v>116</v>
      </c>
      <c r="BU1086" s="2">
        <v>10</v>
      </c>
      <c r="BV1086" s="2">
        <v>3</v>
      </c>
      <c r="BW1086" s="2" t="s">
        <v>116</v>
      </c>
      <c r="BX1086" s="2" t="s">
        <v>116</v>
      </c>
      <c r="BY1086" s="2">
        <v>5</v>
      </c>
      <c r="BZ1086" s="2" t="s">
        <v>116</v>
      </c>
      <c r="CA1086" s="2" t="s">
        <v>116</v>
      </c>
      <c r="CB1086" s="2">
        <v>16</v>
      </c>
      <c r="CC1086" s="2" t="s">
        <v>116</v>
      </c>
      <c r="CD1086" s="2" t="s">
        <v>116</v>
      </c>
      <c r="CE1086" s="2" t="s">
        <v>116</v>
      </c>
      <c r="CF1086" s="2">
        <v>2</v>
      </c>
      <c r="CG1086" s="2" t="s">
        <v>116</v>
      </c>
      <c r="CH1086" s="2" t="s">
        <v>116</v>
      </c>
      <c r="CI1086" s="2" t="s">
        <v>116</v>
      </c>
      <c r="CJ1086" s="2" t="s">
        <v>116</v>
      </c>
      <c r="CK1086" s="2" t="s">
        <v>116</v>
      </c>
      <c r="CL1086" s="2">
        <v>1</v>
      </c>
      <c r="CM1086" s="2" t="s">
        <v>116</v>
      </c>
      <c r="CN1086" s="2">
        <v>28</v>
      </c>
      <c r="CO1086" s="2" t="s">
        <v>116</v>
      </c>
      <c r="CP1086" s="2" t="s">
        <v>116</v>
      </c>
      <c r="CQ1086" s="2">
        <v>1</v>
      </c>
      <c r="CR1086" s="2" t="s">
        <v>116</v>
      </c>
      <c r="CS1086" s="2" t="s">
        <v>116</v>
      </c>
      <c r="CT1086" s="2">
        <v>3</v>
      </c>
      <c r="CU1086" s="2" t="s">
        <v>116</v>
      </c>
      <c r="CV1086" s="2" t="s">
        <v>116</v>
      </c>
      <c r="CW1086" s="2" t="s">
        <v>116</v>
      </c>
      <c r="CX1086" s="2" t="s">
        <v>116</v>
      </c>
      <c r="CY1086" s="2">
        <v>2</v>
      </c>
      <c r="CZ1086" s="2" t="s">
        <v>116</v>
      </c>
      <c r="DA1086" s="2" t="s">
        <v>116</v>
      </c>
      <c r="DB1086" s="2" t="s">
        <v>116</v>
      </c>
      <c r="DC1086" s="2" t="s">
        <v>116</v>
      </c>
      <c r="DD1086" s="2">
        <v>12</v>
      </c>
      <c r="DE1086" s="2">
        <v>4</v>
      </c>
      <c r="DF1086" s="2">
        <v>12</v>
      </c>
      <c r="DG1086" s="2" t="s">
        <v>116</v>
      </c>
      <c r="DH1086" s="2" t="s">
        <v>116</v>
      </c>
      <c r="DI1086" s="2">
        <v>1</v>
      </c>
      <c r="DJ1086" s="2" t="s">
        <v>116</v>
      </c>
      <c r="DK1086" s="2" t="s">
        <v>116</v>
      </c>
      <c r="DL1086" s="2" t="s">
        <v>116</v>
      </c>
      <c r="DM1086" s="2">
        <v>3</v>
      </c>
      <c r="DN1086" s="2">
        <v>1</v>
      </c>
      <c r="DO1086" s="2">
        <v>10</v>
      </c>
      <c r="DP1086" s="2" t="s">
        <v>116</v>
      </c>
      <c r="DQ1086" s="2" t="s">
        <v>116</v>
      </c>
      <c r="DR1086" s="2">
        <v>47</v>
      </c>
      <c r="DS1086" s="2" t="s">
        <v>116</v>
      </c>
      <c r="DT1086" s="2" t="s">
        <v>116</v>
      </c>
      <c r="DU1086" s="2" t="s">
        <v>116</v>
      </c>
      <c r="DV1086" s="2">
        <v>1</v>
      </c>
      <c r="DW1086" s="2">
        <v>2</v>
      </c>
      <c r="DX1086" s="2" t="s">
        <v>116</v>
      </c>
      <c r="DY1086" s="2">
        <v>1</v>
      </c>
      <c r="DZ1086" s="2">
        <v>1</v>
      </c>
      <c r="EA1086" s="2" t="s">
        <v>116</v>
      </c>
      <c r="EB1086" s="2">
        <v>1</v>
      </c>
      <c r="EC1086" s="2">
        <v>5</v>
      </c>
      <c r="ED1086" s="2">
        <v>6</v>
      </c>
      <c r="EE1086" s="2" t="s">
        <v>116</v>
      </c>
      <c r="EF1086" s="2">
        <v>30</v>
      </c>
      <c r="EG1086" s="2" t="s">
        <v>116</v>
      </c>
      <c r="EH1086" s="2" t="s">
        <v>116</v>
      </c>
      <c r="EI1086" s="2" t="s">
        <v>116</v>
      </c>
      <c r="EJ1086" s="2">
        <v>10</v>
      </c>
      <c r="EK1086" s="2">
        <v>5</v>
      </c>
      <c r="EL1086" s="2">
        <v>2</v>
      </c>
      <c r="EM1086" s="2" t="s">
        <v>116</v>
      </c>
      <c r="EN1086" s="2" t="s">
        <v>116</v>
      </c>
      <c r="EO1086" s="2">
        <v>4</v>
      </c>
      <c r="EP1086" s="2" t="s">
        <v>116</v>
      </c>
      <c r="EQ1086" s="2" t="s">
        <v>116</v>
      </c>
      <c r="ER1086" s="2">
        <v>2</v>
      </c>
      <c r="ES1086" s="2" t="s">
        <v>116</v>
      </c>
      <c r="ET1086" s="2" t="s">
        <v>116</v>
      </c>
      <c r="EU1086" s="2">
        <v>113</v>
      </c>
      <c r="EV1086" s="2" t="s">
        <v>116</v>
      </c>
      <c r="EW1086" s="2" t="s">
        <v>116</v>
      </c>
      <c r="EX1086" s="2">
        <v>10</v>
      </c>
      <c r="EY1086" s="2">
        <v>8</v>
      </c>
      <c r="EZ1086" s="2" t="s">
        <v>116</v>
      </c>
      <c r="FA1086" s="2">
        <v>8</v>
      </c>
      <c r="FB1086" s="2" t="s">
        <v>116</v>
      </c>
      <c r="FC1086" s="2" t="s">
        <v>116</v>
      </c>
      <c r="FD1086" s="2">
        <v>59</v>
      </c>
      <c r="FE1086" s="2" t="s">
        <v>116</v>
      </c>
      <c r="FF1086" s="2" t="s">
        <v>116</v>
      </c>
      <c r="FG1086" s="2" t="s">
        <v>116</v>
      </c>
      <c r="FH1086" s="2">
        <v>19</v>
      </c>
      <c r="FI1086" s="2">
        <v>8</v>
      </c>
      <c r="FJ1086" s="2" t="s">
        <v>116</v>
      </c>
      <c r="FK1086" s="2" t="s">
        <v>116</v>
      </c>
      <c r="FL1086" s="2">
        <v>3</v>
      </c>
      <c r="FM1086" s="2" t="s">
        <v>116</v>
      </c>
      <c r="FN1086" s="2" t="s">
        <v>116</v>
      </c>
      <c r="FO1086" s="2">
        <v>61</v>
      </c>
      <c r="FP1086" s="2" t="s">
        <v>116</v>
      </c>
      <c r="FQ1086" s="2" t="s">
        <v>116</v>
      </c>
      <c r="FR1086" s="2">
        <v>109</v>
      </c>
      <c r="FS1086" s="2" t="s">
        <v>116</v>
      </c>
      <c r="FT1086" s="2" t="s">
        <v>116</v>
      </c>
      <c r="FU1086" s="2" t="s">
        <v>116</v>
      </c>
      <c r="FV1086" s="2">
        <v>7</v>
      </c>
      <c r="FW1086" s="2">
        <v>1</v>
      </c>
      <c r="FX1086" s="2" t="s">
        <v>116</v>
      </c>
      <c r="FY1086" s="2">
        <v>10</v>
      </c>
      <c r="FZ1086" s="2">
        <v>65</v>
      </c>
      <c r="GA1086" s="2" t="s">
        <v>116</v>
      </c>
      <c r="GB1086" s="2" t="s">
        <v>116</v>
      </c>
      <c r="GC1086" s="2">
        <v>15</v>
      </c>
      <c r="GD1086" s="2" t="s">
        <v>116</v>
      </c>
      <c r="GE1086" s="2">
        <v>4</v>
      </c>
      <c r="GF1086" s="2">
        <v>10</v>
      </c>
      <c r="GG1086" s="2" t="s">
        <v>116</v>
      </c>
      <c r="GH1086" s="2">
        <v>1</v>
      </c>
      <c r="GI1086" s="2">
        <v>3</v>
      </c>
      <c r="GJ1086" s="2" t="s">
        <v>116</v>
      </c>
      <c r="GK1086" s="2">
        <v>118</v>
      </c>
      <c r="GL1086" s="2">
        <v>1</v>
      </c>
      <c r="GM1086" s="2" t="s">
        <v>116</v>
      </c>
      <c r="GN1086" s="2">
        <v>16</v>
      </c>
      <c r="GO1086" s="2" t="s">
        <v>116</v>
      </c>
      <c r="GP1086" s="2">
        <v>1</v>
      </c>
      <c r="GQ1086" s="2">
        <v>8</v>
      </c>
      <c r="GR1086" s="2">
        <v>51</v>
      </c>
      <c r="GS1086" s="2" t="s">
        <v>116</v>
      </c>
      <c r="GT1086" s="2" t="s">
        <v>116</v>
      </c>
      <c r="GU1086" s="2">
        <v>12</v>
      </c>
      <c r="GV1086" s="2">
        <v>9</v>
      </c>
      <c r="GW1086" s="2" t="s">
        <v>116</v>
      </c>
      <c r="GX1086" s="2">
        <v>2</v>
      </c>
      <c r="GY1086" s="2">
        <v>33</v>
      </c>
      <c r="GZ1086" s="2" t="s">
        <v>116</v>
      </c>
      <c r="HA1086" s="2">
        <v>78</v>
      </c>
      <c r="HB1086" s="2" t="s">
        <v>116</v>
      </c>
      <c r="HC1086" s="2" t="s">
        <v>116</v>
      </c>
      <c r="HD1086" s="2">
        <v>7</v>
      </c>
      <c r="HE1086" s="2">
        <v>1</v>
      </c>
      <c r="HF1086" s="2">
        <v>7</v>
      </c>
      <c r="HG1086" s="2">
        <v>35</v>
      </c>
      <c r="HH1086" s="2" t="s">
        <v>116</v>
      </c>
      <c r="HI1086" s="2">
        <v>5</v>
      </c>
      <c r="HJ1086" s="2">
        <v>2</v>
      </c>
      <c r="HK1086" s="2" t="s">
        <v>116</v>
      </c>
      <c r="HL1086" s="2">
        <v>3</v>
      </c>
      <c r="HM1086" s="2" t="s">
        <v>116</v>
      </c>
      <c r="HN1086" s="2">
        <v>77</v>
      </c>
      <c r="HO1086" s="2" t="s">
        <v>116</v>
      </c>
      <c r="HP1086" s="2">
        <v>6</v>
      </c>
      <c r="HQ1086" s="2" t="s">
        <v>116</v>
      </c>
      <c r="HR1086" s="2">
        <v>4</v>
      </c>
      <c r="HS1086" s="2" t="s">
        <v>116</v>
      </c>
      <c r="HT1086" s="2">
        <v>27</v>
      </c>
      <c r="HU1086" s="2">
        <v>9</v>
      </c>
      <c r="HV1086" s="2" t="s">
        <v>116</v>
      </c>
      <c r="HW1086" s="2">
        <v>1</v>
      </c>
      <c r="HX1086" s="2">
        <v>3</v>
      </c>
      <c r="HY1086" s="2" t="s">
        <v>116</v>
      </c>
      <c r="HZ1086" s="2" t="s">
        <v>116</v>
      </c>
      <c r="IA1086" s="2">
        <v>35</v>
      </c>
      <c r="IB1086" s="2" t="s">
        <v>116</v>
      </c>
      <c r="IC1086" s="2" t="s">
        <v>116</v>
      </c>
      <c r="ID1086" s="2">
        <v>18</v>
      </c>
      <c r="IE1086" s="2" t="s">
        <v>116</v>
      </c>
      <c r="IF1086" s="2" t="s">
        <v>116</v>
      </c>
      <c r="IG1086" s="2" t="s">
        <v>116</v>
      </c>
      <c r="IH1086" s="2">
        <v>1</v>
      </c>
      <c r="II1086" s="2">
        <v>22</v>
      </c>
      <c r="IJ1086" s="2" t="s">
        <v>116</v>
      </c>
      <c r="IK1086" s="2">
        <v>2</v>
      </c>
      <c r="IL1086" s="2">
        <v>1</v>
      </c>
      <c r="IM1086" s="2" t="s">
        <v>116</v>
      </c>
      <c r="IN1086" s="2" t="s">
        <v>116</v>
      </c>
      <c r="IO1086" s="2" t="s">
        <v>116</v>
      </c>
      <c r="IP1086" s="2" t="s">
        <v>116</v>
      </c>
      <c r="IQ1086" s="2">
        <v>50</v>
      </c>
      <c r="IR1086" s="2" t="s">
        <v>116</v>
      </c>
      <c r="IS1086" s="2" t="s">
        <v>116</v>
      </c>
      <c r="IT1086" s="2">
        <v>1</v>
      </c>
      <c r="IU1086" s="2" t="s">
        <v>116</v>
      </c>
      <c r="IV1086" s="2">
        <v>11</v>
      </c>
      <c r="IW1086" s="2">
        <v>3</v>
      </c>
      <c r="IX1086" s="2" t="s">
        <v>116</v>
      </c>
      <c r="IY1086" s="2" t="s">
        <v>116</v>
      </c>
      <c r="IZ1086" s="2">
        <v>1</v>
      </c>
      <c r="JA1086" s="2" t="s">
        <v>116</v>
      </c>
      <c r="JB1086" s="2">
        <v>15</v>
      </c>
      <c r="JC1086" s="2" t="s">
        <v>116</v>
      </c>
      <c r="JD1086" s="2">
        <v>19</v>
      </c>
      <c r="JE1086" s="2" t="s">
        <v>116</v>
      </c>
      <c r="JF1086" s="2" t="s">
        <v>116</v>
      </c>
      <c r="JG1086" s="2">
        <v>1</v>
      </c>
      <c r="JH1086" s="2">
        <v>13</v>
      </c>
      <c r="JI1086" s="2">
        <v>1</v>
      </c>
      <c r="JJ1086" s="2" t="s">
        <v>116</v>
      </c>
      <c r="JK1086" s="2">
        <v>1</v>
      </c>
      <c r="JL1086" s="2" t="s">
        <v>116</v>
      </c>
      <c r="JM1086" s="2" t="s">
        <v>116</v>
      </c>
      <c r="JN1086" s="2">
        <v>11</v>
      </c>
      <c r="JO1086" s="2" t="s">
        <v>116</v>
      </c>
      <c r="JP1086" s="2" t="s">
        <v>116</v>
      </c>
      <c r="JQ1086" s="2" t="s">
        <v>116</v>
      </c>
      <c r="JR1086" s="2">
        <v>1</v>
      </c>
      <c r="JS1086" s="2">
        <v>13</v>
      </c>
      <c r="JT1086" s="2">
        <v>1</v>
      </c>
      <c r="JU1086" s="2" t="s">
        <v>116</v>
      </c>
      <c r="JV1086" s="2" t="s">
        <v>116</v>
      </c>
      <c r="JW1086" s="2" t="s">
        <v>116</v>
      </c>
      <c r="JX1086" s="2">
        <v>5</v>
      </c>
      <c r="JY1086" s="2" t="s">
        <v>116</v>
      </c>
      <c r="JZ1086" s="2">
        <v>9</v>
      </c>
      <c r="KA1086" s="2" t="s">
        <v>116</v>
      </c>
      <c r="KB1086" s="2" t="s">
        <v>116</v>
      </c>
      <c r="KC1086" s="2">
        <v>2</v>
      </c>
      <c r="KD1086" s="2">
        <v>8</v>
      </c>
      <c r="KE1086" s="2" t="s">
        <v>116</v>
      </c>
      <c r="KF1086" s="2" t="s">
        <v>116</v>
      </c>
      <c r="KG1086" s="2" t="s">
        <v>116</v>
      </c>
      <c r="KH1086" s="2" t="s">
        <v>116</v>
      </c>
      <c r="KI1086" s="2">
        <v>8</v>
      </c>
      <c r="KJ1086" s="2" t="s">
        <v>116</v>
      </c>
      <c r="KK1086" s="2" t="s">
        <v>116</v>
      </c>
      <c r="KL1086" s="2" t="s">
        <v>116</v>
      </c>
      <c r="KM1086" s="2" t="s">
        <v>116</v>
      </c>
      <c r="KN1086" s="2">
        <v>3</v>
      </c>
      <c r="KO1086" s="2" t="s">
        <v>116</v>
      </c>
      <c r="KP1086" s="2" t="s">
        <v>116</v>
      </c>
      <c r="KQ1086" s="2" t="s">
        <v>116</v>
      </c>
      <c r="KR1086" s="2">
        <v>3</v>
      </c>
      <c r="KS1086" s="2" t="s">
        <v>116</v>
      </c>
      <c r="KT1086" s="2">
        <v>2</v>
      </c>
      <c r="KU1086" s="2" t="s">
        <v>116</v>
      </c>
      <c r="KV1086" s="2" t="s">
        <v>116</v>
      </c>
      <c r="KW1086" s="2" t="s">
        <v>116</v>
      </c>
      <c r="KX1086" s="2" t="s">
        <v>116</v>
      </c>
      <c r="KY1086" s="2" t="s">
        <v>116</v>
      </c>
      <c r="KZ1086" s="2">
        <v>1</v>
      </c>
      <c r="LA1086" s="2" t="s">
        <v>116</v>
      </c>
      <c r="LB1086" s="2" t="s">
        <v>116</v>
      </c>
      <c r="LC1086" s="2" t="s">
        <v>116</v>
      </c>
      <c r="LD1086" s="2" t="s">
        <v>116</v>
      </c>
      <c r="LE1086" s="2" t="s">
        <v>116</v>
      </c>
      <c r="LF1086" s="2" t="s">
        <v>116</v>
      </c>
      <c r="LG1086" s="2" t="s">
        <v>116</v>
      </c>
      <c r="LH1086" s="2">
        <v>6</v>
      </c>
      <c r="LI1086" s="2" t="s">
        <v>116</v>
      </c>
      <c r="LJ1086" s="2" t="s">
        <v>116</v>
      </c>
      <c r="LK1086" s="2" t="s">
        <v>116</v>
      </c>
      <c r="LL1086" s="2" t="s">
        <v>116</v>
      </c>
      <c r="LM1086" s="2" t="s">
        <v>116</v>
      </c>
      <c r="LN1086" s="2">
        <v>1</v>
      </c>
      <c r="LO1086" s="2" t="s">
        <v>116</v>
      </c>
      <c r="LP1086" s="2" t="s">
        <v>116</v>
      </c>
      <c r="LQ1086" s="2" t="s">
        <v>116</v>
      </c>
      <c r="LR1086" s="2" t="s">
        <v>116</v>
      </c>
      <c r="LS1086" s="2" t="s">
        <v>116</v>
      </c>
      <c r="LT1086" s="2" t="s">
        <v>116</v>
      </c>
      <c r="LU1086" s="2" t="s">
        <v>116</v>
      </c>
      <c r="LV1086" s="2">
        <v>5</v>
      </c>
      <c r="LW1086" s="2" t="s">
        <v>116</v>
      </c>
      <c r="LX1086" s="2" t="s">
        <v>116</v>
      </c>
      <c r="LY1086" s="2" t="s">
        <v>116</v>
      </c>
      <c r="LZ1086" s="2" t="s">
        <v>116</v>
      </c>
      <c r="MA1086" s="2" t="s">
        <v>116</v>
      </c>
      <c r="MB1086" s="2" t="s">
        <v>116</v>
      </c>
      <c r="MC1086" s="2" t="s">
        <v>116</v>
      </c>
      <c r="MD1086" s="2" t="s">
        <v>116</v>
      </c>
      <c r="ME1086" s="2" t="s">
        <v>116</v>
      </c>
      <c r="MF1086" s="2" t="s">
        <v>116</v>
      </c>
      <c r="MG1086" s="2" t="s">
        <v>116</v>
      </c>
      <c r="MH1086" s="2" t="s">
        <v>116</v>
      </c>
      <c r="MI1086" s="2" t="s">
        <v>116</v>
      </c>
      <c r="MJ1086" s="2">
        <v>1</v>
      </c>
      <c r="MK1086" s="2" t="s">
        <v>116</v>
      </c>
      <c r="ML1086" s="2" t="s">
        <v>116</v>
      </c>
      <c r="MM1086" s="2" t="s">
        <v>116</v>
      </c>
      <c r="MN1086" s="2" t="s">
        <v>116</v>
      </c>
      <c r="MO1086" s="2" t="s">
        <v>116</v>
      </c>
      <c r="MP1086" s="2" t="s">
        <v>116</v>
      </c>
      <c r="MQ1086" s="2" t="s">
        <v>116</v>
      </c>
      <c r="MR1086" s="2" t="s">
        <v>116</v>
      </c>
      <c r="MS1086" s="2" t="s">
        <v>116</v>
      </c>
      <c r="MT1086" s="2" t="s">
        <v>116</v>
      </c>
      <c r="MU1086" s="2" t="s">
        <v>116</v>
      </c>
      <c r="MV1086" s="2" t="s">
        <v>116</v>
      </c>
      <c r="MW1086" s="2" t="s">
        <v>116</v>
      </c>
      <c r="MX1086" s="2" t="s">
        <v>116</v>
      </c>
      <c r="MY1086" s="2" t="s">
        <v>116</v>
      </c>
      <c r="MZ1086" s="2">
        <v>2</v>
      </c>
      <c r="NA1086" s="2" t="s">
        <v>116</v>
      </c>
      <c r="NB1086" s="2" t="s">
        <v>116</v>
      </c>
      <c r="NC1086" s="2" t="s">
        <v>116</v>
      </c>
      <c r="ND1086" s="2" t="s">
        <v>116</v>
      </c>
      <c r="NE1086" s="2" t="s">
        <v>116</v>
      </c>
      <c r="NF1086" s="2" t="s">
        <v>116</v>
      </c>
      <c r="NG1086" s="2" t="s">
        <v>116</v>
      </c>
      <c r="NH1086" s="2" t="s">
        <v>116</v>
      </c>
      <c r="NI1086" s="2" t="s">
        <v>116</v>
      </c>
      <c r="NJ1086" s="2" t="s">
        <v>116</v>
      </c>
      <c r="NK1086" s="2" t="s">
        <v>116</v>
      </c>
      <c r="NL1086" s="2" t="s">
        <v>116</v>
      </c>
      <c r="NM1086" s="2" t="s">
        <v>116</v>
      </c>
      <c r="NN1086" s="2" t="s">
        <v>116</v>
      </c>
      <c r="NO1086" s="2" t="s">
        <v>116</v>
      </c>
      <c r="NP1086" s="2" t="s">
        <v>116</v>
      </c>
      <c r="NQ1086" s="2" t="s">
        <v>116</v>
      </c>
      <c r="NR1086" s="2" t="s">
        <v>116</v>
      </c>
      <c r="NS1086" s="2" t="s">
        <v>116</v>
      </c>
      <c r="NT1086" s="2" t="s">
        <v>116</v>
      </c>
      <c r="NU1086" s="2" t="s">
        <v>116</v>
      </c>
      <c r="NV1086" s="2" t="s">
        <v>116</v>
      </c>
      <c r="NW1086" s="2" t="s">
        <v>116</v>
      </c>
      <c r="NX1086" s="2" t="s">
        <v>116</v>
      </c>
      <c r="NY1086" s="2" t="s">
        <v>116</v>
      </c>
      <c r="NZ1086" s="2" t="s">
        <v>116</v>
      </c>
      <c r="OA1086" s="2" t="s">
        <v>116</v>
      </c>
      <c r="OB1086" s="2" t="s">
        <v>116</v>
      </c>
      <c r="OC1086" s="2">
        <v>1</v>
      </c>
      <c r="OD1086" s="2" t="s">
        <v>116</v>
      </c>
      <c r="OE1086" s="2" t="s">
        <v>116</v>
      </c>
      <c r="OF1086" s="2" t="s">
        <v>116</v>
      </c>
      <c r="OG1086" s="2" t="s">
        <v>116</v>
      </c>
      <c r="OH1086" s="2" t="s">
        <v>116</v>
      </c>
      <c r="OI1086" s="2" t="s">
        <v>116</v>
      </c>
      <c r="OJ1086" s="2" t="s">
        <v>116</v>
      </c>
      <c r="OK1086" s="2" t="s">
        <v>116</v>
      </c>
      <c r="OL1086" s="2" t="s">
        <v>116</v>
      </c>
      <c r="OM1086" s="2" t="s">
        <v>116</v>
      </c>
      <c r="ON1086" s="2" t="s">
        <v>116</v>
      </c>
      <c r="OO1086" s="2" t="s">
        <v>116</v>
      </c>
      <c r="OP1086" s="2" t="s">
        <v>116</v>
      </c>
      <c r="OQ1086" s="2" t="s">
        <v>116</v>
      </c>
      <c r="OR1086" s="2" t="s">
        <v>116</v>
      </c>
      <c r="OS1086" s="2" t="s">
        <v>116</v>
      </c>
      <c r="OT1086" s="2" t="s">
        <v>116</v>
      </c>
      <c r="OU1086" s="2" t="s">
        <v>116</v>
      </c>
      <c r="OV1086" s="2" t="s">
        <v>116</v>
      </c>
      <c r="OW1086" s="2" t="s">
        <v>116</v>
      </c>
      <c r="OX1086" s="2" t="s">
        <v>116</v>
      </c>
      <c r="OY1086" s="2" t="s">
        <v>116</v>
      </c>
      <c r="OZ1086" s="2" t="s">
        <v>116</v>
      </c>
      <c r="PA1086" s="2" t="s">
        <v>116</v>
      </c>
      <c r="PB1086" s="2" t="s">
        <v>116</v>
      </c>
      <c r="PC1086" s="2" t="s">
        <v>116</v>
      </c>
      <c r="PD1086" s="2" t="s">
        <v>116</v>
      </c>
      <c r="PE1086" s="2" t="s">
        <v>116</v>
      </c>
      <c r="PF1086" s="2" t="s">
        <v>116</v>
      </c>
      <c r="PG1086" s="2" t="s">
        <v>116</v>
      </c>
      <c r="PH1086" s="2" t="s">
        <v>116</v>
      </c>
      <c r="PI1086" s="2" t="s">
        <v>116</v>
      </c>
      <c r="PJ1086" s="2" t="s">
        <v>116</v>
      </c>
      <c r="PK1086" s="2" t="s">
        <v>116</v>
      </c>
      <c r="PL1086" s="2" t="s">
        <v>116</v>
      </c>
      <c r="PM1086" s="2" t="s">
        <v>116</v>
      </c>
      <c r="PN1086" s="2" t="s">
        <v>116</v>
      </c>
      <c r="PO1086" s="2" t="s">
        <v>116</v>
      </c>
      <c r="PP1086" s="2" t="s">
        <v>116</v>
      </c>
      <c r="PQ1086" s="2" t="s">
        <v>116</v>
      </c>
      <c r="PR1086" s="2" t="s">
        <v>116</v>
      </c>
      <c r="PS1086" s="2" t="s">
        <v>116</v>
      </c>
      <c r="PT1086" s="2" t="s">
        <v>116</v>
      </c>
      <c r="PU1086" s="2" t="s">
        <v>116</v>
      </c>
      <c r="PV1086" s="2" t="s">
        <v>116</v>
      </c>
      <c r="PW1086" s="2" t="s">
        <v>116</v>
      </c>
      <c r="PX1086" s="2" t="s">
        <v>116</v>
      </c>
      <c r="PY1086" s="2" t="s">
        <v>116</v>
      </c>
      <c r="PZ1086" s="2" t="s">
        <v>116</v>
      </c>
      <c r="QA1086" s="2" t="s">
        <v>116</v>
      </c>
      <c r="QB1086" s="2" t="s">
        <v>116</v>
      </c>
      <c r="QC1086" s="2" t="s">
        <v>116</v>
      </c>
      <c r="QD1086" s="2" t="s">
        <v>116</v>
      </c>
      <c r="QE1086" s="2" t="s">
        <v>116</v>
      </c>
      <c r="QF1086" s="2" t="s">
        <v>116</v>
      </c>
      <c r="QG1086" s="2" t="s">
        <v>116</v>
      </c>
      <c r="QH1086" s="2" t="s">
        <v>116</v>
      </c>
      <c r="QI1086" s="2" t="s">
        <v>116</v>
      </c>
      <c r="QJ1086" s="2" t="s">
        <v>116</v>
      </c>
      <c r="QK1086" s="2" t="s">
        <v>116</v>
      </c>
    </row>
    <row r="1087" spans="14:453" x14ac:dyDescent="0.2">
      <c r="N1087" s="2">
        <v>1</v>
      </c>
      <c r="O1087" s="2" t="s">
        <v>116</v>
      </c>
      <c r="P1087" s="2">
        <v>1</v>
      </c>
      <c r="Q1087" s="2">
        <v>5</v>
      </c>
      <c r="R1087" s="2" t="s">
        <v>116</v>
      </c>
      <c r="S1087" s="2" t="s">
        <v>116</v>
      </c>
      <c r="T1087" s="2">
        <v>2</v>
      </c>
      <c r="U1087" s="2" t="s">
        <v>116</v>
      </c>
      <c r="V1087" s="2">
        <v>6</v>
      </c>
      <c r="W1087" s="2">
        <v>3</v>
      </c>
      <c r="X1087" s="2" t="s">
        <v>116</v>
      </c>
      <c r="Y1087" s="2" t="s">
        <v>116</v>
      </c>
      <c r="Z1087" s="2" t="s">
        <v>116</v>
      </c>
      <c r="AA1087" s="2">
        <v>1</v>
      </c>
      <c r="AB1087" s="2" t="s">
        <v>116</v>
      </c>
      <c r="AC1087" s="2">
        <v>1</v>
      </c>
      <c r="AD1087" s="2" t="s">
        <v>116</v>
      </c>
      <c r="AE1087" s="2" t="s">
        <v>116</v>
      </c>
      <c r="AF1087" s="2" t="s">
        <v>116</v>
      </c>
      <c r="AG1087" s="2">
        <v>4</v>
      </c>
      <c r="AH1087" s="2" t="s">
        <v>116</v>
      </c>
      <c r="AI1087" s="2" t="s">
        <v>116</v>
      </c>
      <c r="AJ1087" s="2" t="s">
        <v>116</v>
      </c>
      <c r="AK1087" s="2">
        <v>1</v>
      </c>
      <c r="AL1087" s="2">
        <v>15</v>
      </c>
      <c r="AM1087" s="2" t="s">
        <v>116</v>
      </c>
      <c r="AN1087" s="2" t="s">
        <v>116</v>
      </c>
      <c r="AO1087" s="2">
        <v>2</v>
      </c>
      <c r="AP1087" s="2" t="s">
        <v>116</v>
      </c>
      <c r="AQ1087" s="2" t="s">
        <v>116</v>
      </c>
      <c r="AR1087" s="2">
        <v>1</v>
      </c>
      <c r="AS1087" s="2">
        <v>3</v>
      </c>
      <c r="AT1087" s="2">
        <v>1</v>
      </c>
      <c r="AU1087" s="2" t="s">
        <v>116</v>
      </c>
      <c r="AV1087" s="2" t="s">
        <v>116</v>
      </c>
      <c r="AW1087" s="2" t="s">
        <v>116</v>
      </c>
      <c r="AX1087" s="2">
        <v>1</v>
      </c>
      <c r="AY1087" s="2" t="s">
        <v>116</v>
      </c>
      <c r="AZ1087" s="2" t="s">
        <v>116</v>
      </c>
      <c r="BA1087" s="2">
        <v>3</v>
      </c>
      <c r="BB1087" s="2" t="s">
        <v>116</v>
      </c>
      <c r="BC1087" s="2" t="s">
        <v>116</v>
      </c>
      <c r="BD1087" s="2">
        <v>13</v>
      </c>
      <c r="BE1087" s="2" t="s">
        <v>116</v>
      </c>
      <c r="BF1087" s="2" t="s">
        <v>116</v>
      </c>
      <c r="BG1087" s="2">
        <v>7</v>
      </c>
      <c r="BH1087" s="2" t="s">
        <v>116</v>
      </c>
      <c r="BI1087" s="2" t="s">
        <v>116</v>
      </c>
      <c r="BJ1087" s="2">
        <v>4</v>
      </c>
      <c r="BK1087" s="2">
        <v>1</v>
      </c>
      <c r="BL1087" s="2" t="s">
        <v>116</v>
      </c>
      <c r="BM1087" s="2">
        <v>4</v>
      </c>
      <c r="BN1087" s="2">
        <v>1</v>
      </c>
      <c r="BO1087" s="2" t="s">
        <v>116</v>
      </c>
      <c r="BP1087" s="2" t="s">
        <v>116</v>
      </c>
      <c r="BQ1087" s="2">
        <v>2</v>
      </c>
      <c r="BR1087" s="2" t="s">
        <v>116</v>
      </c>
      <c r="BS1087" s="2" t="s">
        <v>116</v>
      </c>
      <c r="BT1087" s="2">
        <v>1</v>
      </c>
      <c r="BU1087" s="2">
        <v>44</v>
      </c>
      <c r="BV1087" s="2" t="s">
        <v>116</v>
      </c>
      <c r="BW1087" s="2">
        <v>1</v>
      </c>
      <c r="BX1087" s="2" t="s">
        <v>116</v>
      </c>
      <c r="BY1087" s="2" t="s">
        <v>116</v>
      </c>
      <c r="BZ1087" s="2" t="s">
        <v>116</v>
      </c>
      <c r="CA1087" s="2">
        <v>3</v>
      </c>
      <c r="CB1087" s="2">
        <v>3</v>
      </c>
      <c r="CC1087" s="2" t="s">
        <v>116</v>
      </c>
      <c r="CD1087" s="2" t="s">
        <v>116</v>
      </c>
      <c r="CE1087" s="2">
        <v>3</v>
      </c>
      <c r="CF1087" s="2">
        <v>3</v>
      </c>
      <c r="CG1087" s="2" t="s">
        <v>116</v>
      </c>
      <c r="CH1087" s="2">
        <v>1</v>
      </c>
      <c r="CI1087" s="2">
        <v>4</v>
      </c>
      <c r="CJ1087" s="2" t="s">
        <v>116</v>
      </c>
      <c r="CK1087" s="2" t="s">
        <v>116</v>
      </c>
      <c r="CL1087" s="2" t="s">
        <v>116</v>
      </c>
      <c r="CM1087" s="2" t="s">
        <v>116</v>
      </c>
      <c r="CN1087" s="2">
        <v>30</v>
      </c>
      <c r="CO1087" s="2" t="s">
        <v>116</v>
      </c>
      <c r="CP1087" s="2" t="s">
        <v>116</v>
      </c>
      <c r="CQ1087" s="2">
        <v>3</v>
      </c>
      <c r="CR1087" s="2" t="s">
        <v>116</v>
      </c>
      <c r="CS1087" s="2">
        <v>1</v>
      </c>
      <c r="CT1087" s="2">
        <v>11</v>
      </c>
      <c r="CU1087" s="2" t="s">
        <v>116</v>
      </c>
      <c r="CV1087" s="2" t="s">
        <v>116</v>
      </c>
      <c r="CW1087" s="2">
        <v>1</v>
      </c>
      <c r="CX1087" s="2" t="s">
        <v>116</v>
      </c>
      <c r="CY1087" s="2">
        <v>1</v>
      </c>
      <c r="CZ1087" s="2" t="s">
        <v>116</v>
      </c>
      <c r="DA1087" s="2" t="s">
        <v>116</v>
      </c>
      <c r="DB1087" s="2">
        <v>1</v>
      </c>
      <c r="DC1087" s="2" t="s">
        <v>116</v>
      </c>
      <c r="DD1087" s="2">
        <v>34</v>
      </c>
      <c r="DE1087" s="2">
        <v>1</v>
      </c>
      <c r="DF1087" s="2">
        <v>5</v>
      </c>
      <c r="DG1087" s="2" t="s">
        <v>116</v>
      </c>
      <c r="DH1087" s="2" t="s">
        <v>116</v>
      </c>
      <c r="DI1087" s="2">
        <v>1</v>
      </c>
      <c r="DJ1087" s="2" t="s">
        <v>116</v>
      </c>
      <c r="DK1087" s="2">
        <v>1</v>
      </c>
      <c r="DL1087" s="2" t="s">
        <v>116</v>
      </c>
      <c r="DM1087" s="2">
        <v>3</v>
      </c>
      <c r="DN1087" s="2">
        <v>1</v>
      </c>
      <c r="DO1087" s="2">
        <v>3</v>
      </c>
      <c r="DP1087" s="2" t="s">
        <v>116</v>
      </c>
      <c r="DQ1087" s="2">
        <v>1</v>
      </c>
      <c r="DR1087" s="2">
        <v>17</v>
      </c>
      <c r="DS1087" s="2">
        <v>1</v>
      </c>
      <c r="DT1087" s="2" t="s">
        <v>116</v>
      </c>
      <c r="DU1087" s="2">
        <v>3</v>
      </c>
      <c r="DV1087" s="2" t="s">
        <v>116</v>
      </c>
      <c r="DW1087" s="2">
        <v>1</v>
      </c>
      <c r="DX1087" s="2" t="s">
        <v>116</v>
      </c>
      <c r="DY1087" s="2" t="s">
        <v>116</v>
      </c>
      <c r="DZ1087" s="2" t="s">
        <v>116</v>
      </c>
      <c r="EA1087" s="2" t="s">
        <v>116</v>
      </c>
      <c r="EB1087" s="2">
        <v>3</v>
      </c>
      <c r="EC1087" s="2">
        <v>2</v>
      </c>
      <c r="ED1087" s="2" t="s">
        <v>116</v>
      </c>
      <c r="EE1087" s="2" t="s">
        <v>116</v>
      </c>
      <c r="EF1087" s="2">
        <v>25</v>
      </c>
      <c r="EG1087" s="2" t="s">
        <v>116</v>
      </c>
      <c r="EH1087" s="2" t="s">
        <v>116</v>
      </c>
      <c r="EI1087" s="2" t="s">
        <v>116</v>
      </c>
      <c r="EJ1087" s="2">
        <v>2</v>
      </c>
      <c r="EK1087" s="2" t="s">
        <v>116</v>
      </c>
      <c r="EL1087" s="2">
        <v>2</v>
      </c>
      <c r="EM1087" s="2" t="s">
        <v>116</v>
      </c>
      <c r="EN1087" s="2" t="s">
        <v>116</v>
      </c>
      <c r="EO1087" s="2">
        <v>1</v>
      </c>
      <c r="EP1087" s="2" t="s">
        <v>116</v>
      </c>
      <c r="EQ1087" s="2" t="s">
        <v>116</v>
      </c>
      <c r="ER1087" s="2" t="s">
        <v>116</v>
      </c>
      <c r="ES1087" s="2">
        <v>1</v>
      </c>
      <c r="ET1087" s="2" t="s">
        <v>116</v>
      </c>
      <c r="EU1087" s="2">
        <v>20</v>
      </c>
      <c r="EV1087" s="2" t="s">
        <v>116</v>
      </c>
      <c r="EW1087" s="2" t="s">
        <v>116</v>
      </c>
      <c r="EX1087" s="2">
        <v>3</v>
      </c>
      <c r="EY1087" s="2">
        <v>8</v>
      </c>
      <c r="EZ1087" s="2">
        <v>3</v>
      </c>
      <c r="FA1087" s="2">
        <v>3</v>
      </c>
      <c r="FB1087" s="2">
        <v>1</v>
      </c>
      <c r="FC1087" s="2" t="s">
        <v>116</v>
      </c>
      <c r="FD1087" s="2">
        <v>23</v>
      </c>
      <c r="FE1087" s="2" t="s">
        <v>116</v>
      </c>
      <c r="FF1087" s="2" t="s">
        <v>116</v>
      </c>
      <c r="FG1087" s="2" t="s">
        <v>116</v>
      </c>
      <c r="FH1087" s="2" t="s">
        <v>116</v>
      </c>
      <c r="FI1087" s="2">
        <v>7</v>
      </c>
      <c r="FJ1087" s="2" t="s">
        <v>116</v>
      </c>
      <c r="FK1087" s="2" t="s">
        <v>116</v>
      </c>
      <c r="FL1087" s="2">
        <v>4</v>
      </c>
      <c r="FM1087" s="2">
        <v>1</v>
      </c>
      <c r="FN1087" s="2" t="s">
        <v>116</v>
      </c>
      <c r="FO1087" s="2">
        <v>38</v>
      </c>
      <c r="FP1087" s="2" t="s">
        <v>116</v>
      </c>
      <c r="FQ1087" s="2" t="s">
        <v>116</v>
      </c>
      <c r="FR1087" s="2">
        <v>33</v>
      </c>
      <c r="FS1087" s="2" t="s">
        <v>116</v>
      </c>
      <c r="FT1087" s="2" t="s">
        <v>116</v>
      </c>
      <c r="FU1087" s="2" t="s">
        <v>116</v>
      </c>
      <c r="FV1087" s="2">
        <v>7</v>
      </c>
      <c r="FW1087" s="2">
        <v>5</v>
      </c>
      <c r="FX1087" s="2" t="s">
        <v>116</v>
      </c>
      <c r="FY1087" s="2">
        <v>20</v>
      </c>
      <c r="FZ1087" s="2">
        <v>86</v>
      </c>
      <c r="GA1087" s="2" t="s">
        <v>116</v>
      </c>
      <c r="GB1087" s="2" t="s">
        <v>116</v>
      </c>
      <c r="GC1087" s="2">
        <v>11</v>
      </c>
      <c r="GD1087" s="2" t="s">
        <v>116</v>
      </c>
      <c r="GE1087" s="2">
        <v>10</v>
      </c>
      <c r="GF1087" s="2">
        <v>4</v>
      </c>
      <c r="GG1087" s="2" t="s">
        <v>116</v>
      </c>
      <c r="GH1087" s="2" t="s">
        <v>116</v>
      </c>
      <c r="GI1087" s="2">
        <v>7</v>
      </c>
      <c r="GJ1087" s="2" t="s">
        <v>116</v>
      </c>
      <c r="GK1087" s="2">
        <v>131</v>
      </c>
      <c r="GL1087" s="2">
        <v>1</v>
      </c>
      <c r="GM1087" s="2">
        <v>1</v>
      </c>
      <c r="GN1087" s="2">
        <v>14</v>
      </c>
      <c r="GO1087" s="2" t="s">
        <v>116</v>
      </c>
      <c r="GP1087" s="2">
        <v>8</v>
      </c>
      <c r="GQ1087" s="2">
        <v>10</v>
      </c>
      <c r="GR1087" s="2">
        <v>104</v>
      </c>
      <c r="GS1087" s="2">
        <v>1</v>
      </c>
      <c r="GT1087" s="2" t="s">
        <v>116</v>
      </c>
      <c r="GU1087" s="2">
        <v>9</v>
      </c>
      <c r="GV1087" s="2">
        <v>8</v>
      </c>
      <c r="GW1087" s="2" t="s">
        <v>116</v>
      </c>
      <c r="GX1087" s="2">
        <v>8</v>
      </c>
      <c r="GY1087" s="2">
        <v>94</v>
      </c>
      <c r="GZ1087" s="2">
        <v>1</v>
      </c>
      <c r="HA1087" s="2">
        <v>102</v>
      </c>
      <c r="HB1087" s="2">
        <v>2</v>
      </c>
      <c r="HC1087" s="2">
        <v>1</v>
      </c>
      <c r="HD1087" s="2">
        <v>7</v>
      </c>
      <c r="HE1087" s="2">
        <v>11</v>
      </c>
      <c r="HF1087" s="2">
        <v>15</v>
      </c>
      <c r="HG1087" s="2">
        <v>124</v>
      </c>
      <c r="HH1087" s="2" t="s">
        <v>116</v>
      </c>
      <c r="HI1087" s="2">
        <v>32</v>
      </c>
      <c r="HJ1087" s="2">
        <v>1</v>
      </c>
      <c r="HK1087" s="2" t="s">
        <v>116</v>
      </c>
      <c r="HL1087" s="2">
        <v>11</v>
      </c>
      <c r="HM1087" s="2">
        <v>18</v>
      </c>
      <c r="HN1087" s="2">
        <v>201</v>
      </c>
      <c r="HO1087" s="2">
        <v>9</v>
      </c>
      <c r="HP1087" s="2">
        <v>6</v>
      </c>
      <c r="HQ1087" s="2">
        <v>4</v>
      </c>
      <c r="HR1087" s="2">
        <v>5</v>
      </c>
      <c r="HS1087" s="2" t="s">
        <v>116</v>
      </c>
      <c r="HT1087" s="2">
        <v>112</v>
      </c>
      <c r="HU1087" s="2">
        <v>33</v>
      </c>
      <c r="HV1087" s="2" t="s">
        <v>116</v>
      </c>
      <c r="HW1087" s="2">
        <v>8</v>
      </c>
      <c r="HX1087" s="2">
        <v>4</v>
      </c>
      <c r="HY1087" s="2" t="s">
        <v>116</v>
      </c>
      <c r="HZ1087" s="2" t="s">
        <v>116</v>
      </c>
      <c r="IA1087" s="2">
        <v>96</v>
      </c>
      <c r="IB1087" s="2" t="s">
        <v>116</v>
      </c>
      <c r="IC1087" s="2" t="s">
        <v>116</v>
      </c>
      <c r="ID1087" s="2">
        <v>85</v>
      </c>
      <c r="IE1087" s="2">
        <v>12</v>
      </c>
      <c r="IF1087" s="2">
        <v>7</v>
      </c>
      <c r="IG1087" s="2">
        <v>11</v>
      </c>
      <c r="IH1087" s="2">
        <v>9</v>
      </c>
      <c r="II1087" s="2">
        <v>92</v>
      </c>
      <c r="IJ1087" s="2">
        <v>5</v>
      </c>
      <c r="IK1087" s="2">
        <v>11</v>
      </c>
      <c r="IL1087" s="2" t="s">
        <v>116</v>
      </c>
      <c r="IM1087" s="2">
        <v>8</v>
      </c>
      <c r="IN1087" s="2">
        <v>13</v>
      </c>
      <c r="IO1087" s="2" t="s">
        <v>116</v>
      </c>
      <c r="IP1087" s="2" t="s">
        <v>116</v>
      </c>
      <c r="IQ1087" s="2">
        <v>172</v>
      </c>
      <c r="IR1087" s="2">
        <v>1</v>
      </c>
      <c r="IS1087" s="2">
        <v>19</v>
      </c>
      <c r="IT1087" s="2">
        <v>1</v>
      </c>
      <c r="IU1087" s="2">
        <v>5</v>
      </c>
      <c r="IV1087" s="2">
        <v>63</v>
      </c>
      <c r="IW1087" s="2">
        <v>9</v>
      </c>
      <c r="IX1087" s="2" t="s">
        <v>116</v>
      </c>
      <c r="IY1087" s="2">
        <v>17</v>
      </c>
      <c r="IZ1087" s="2">
        <v>3</v>
      </c>
      <c r="JA1087" s="2" t="s">
        <v>116</v>
      </c>
      <c r="JB1087" s="2">
        <v>91</v>
      </c>
      <c r="JC1087" s="2" t="s">
        <v>116</v>
      </c>
      <c r="JD1087" s="2">
        <v>73</v>
      </c>
      <c r="JE1087" s="2">
        <v>16</v>
      </c>
      <c r="JF1087" s="2">
        <v>1</v>
      </c>
      <c r="JG1087" s="2">
        <v>4</v>
      </c>
      <c r="JH1087" s="2">
        <v>65</v>
      </c>
      <c r="JI1087" s="2">
        <v>4</v>
      </c>
      <c r="JJ1087" s="2">
        <v>3</v>
      </c>
      <c r="JK1087" s="2">
        <v>10</v>
      </c>
      <c r="JL1087" s="2">
        <v>5</v>
      </c>
      <c r="JM1087" s="2">
        <v>2</v>
      </c>
      <c r="JN1087" s="2">
        <v>117</v>
      </c>
      <c r="JO1087" s="2">
        <v>1</v>
      </c>
      <c r="JP1087" s="2">
        <v>2</v>
      </c>
      <c r="JQ1087" s="2">
        <v>6</v>
      </c>
      <c r="JR1087" s="2">
        <v>5</v>
      </c>
      <c r="JS1087" s="2">
        <v>51</v>
      </c>
      <c r="JT1087" s="2" t="s">
        <v>116</v>
      </c>
      <c r="JU1087" s="2">
        <v>8</v>
      </c>
      <c r="JV1087" s="2" t="s">
        <v>116</v>
      </c>
      <c r="JW1087" s="2">
        <v>26</v>
      </c>
      <c r="JX1087" s="2">
        <v>53</v>
      </c>
      <c r="JY1087" s="2">
        <v>1</v>
      </c>
      <c r="JZ1087" s="2">
        <v>70</v>
      </c>
      <c r="KA1087" s="2">
        <v>2</v>
      </c>
      <c r="KB1087" s="2">
        <v>11</v>
      </c>
      <c r="KC1087" s="2">
        <v>4</v>
      </c>
      <c r="KD1087" s="2">
        <v>31</v>
      </c>
      <c r="KE1087" s="2">
        <v>2</v>
      </c>
      <c r="KF1087" s="2">
        <v>1</v>
      </c>
      <c r="KG1087" s="2">
        <v>3</v>
      </c>
      <c r="KH1087" s="2">
        <v>14</v>
      </c>
      <c r="KI1087" s="2">
        <v>76</v>
      </c>
      <c r="KJ1087" s="2">
        <v>2</v>
      </c>
      <c r="KK1087" s="2">
        <v>2</v>
      </c>
      <c r="KL1087" s="2">
        <v>1</v>
      </c>
      <c r="KM1087" s="2">
        <v>5</v>
      </c>
      <c r="KN1087" s="2">
        <v>30</v>
      </c>
      <c r="KO1087" s="2">
        <v>5</v>
      </c>
      <c r="KP1087" s="2">
        <v>3</v>
      </c>
      <c r="KQ1087" s="2">
        <v>4</v>
      </c>
      <c r="KR1087" s="2">
        <v>52</v>
      </c>
      <c r="KS1087" s="2">
        <v>2</v>
      </c>
      <c r="KT1087" s="2">
        <v>36</v>
      </c>
      <c r="KU1087" s="2">
        <v>6</v>
      </c>
      <c r="KV1087" s="2">
        <v>2</v>
      </c>
      <c r="KW1087" s="2" t="s">
        <v>116</v>
      </c>
      <c r="KX1087" s="2">
        <v>1</v>
      </c>
      <c r="KY1087" s="2">
        <v>3</v>
      </c>
      <c r="KZ1087" s="2">
        <v>36</v>
      </c>
      <c r="LA1087" s="2">
        <v>1</v>
      </c>
      <c r="LB1087" s="2">
        <v>1</v>
      </c>
      <c r="LC1087" s="2">
        <v>3</v>
      </c>
      <c r="LD1087" s="2">
        <v>4</v>
      </c>
      <c r="LE1087" s="2">
        <v>1</v>
      </c>
      <c r="LF1087" s="2">
        <v>13</v>
      </c>
      <c r="LG1087" s="2">
        <v>1</v>
      </c>
      <c r="LH1087" s="2">
        <v>71</v>
      </c>
      <c r="LI1087" s="2" t="s">
        <v>116</v>
      </c>
      <c r="LJ1087" s="2">
        <v>9</v>
      </c>
      <c r="LK1087" s="2">
        <v>1</v>
      </c>
      <c r="LL1087" s="2" t="s">
        <v>116</v>
      </c>
      <c r="LM1087" s="2" t="s">
        <v>116</v>
      </c>
      <c r="LN1087" s="2">
        <v>38</v>
      </c>
      <c r="LO1087" s="2">
        <v>12</v>
      </c>
      <c r="LP1087" s="2" t="s">
        <v>116</v>
      </c>
      <c r="LQ1087" s="2">
        <v>4</v>
      </c>
      <c r="LR1087" s="2">
        <v>1</v>
      </c>
      <c r="LS1087" s="2">
        <v>2</v>
      </c>
      <c r="LT1087" s="2">
        <v>1</v>
      </c>
      <c r="LU1087" s="2">
        <v>10</v>
      </c>
      <c r="LV1087" s="2">
        <v>88</v>
      </c>
      <c r="LW1087" s="2">
        <v>1</v>
      </c>
      <c r="LX1087" s="2" t="s">
        <v>116</v>
      </c>
      <c r="LY1087" s="2">
        <v>4</v>
      </c>
      <c r="LZ1087" s="2">
        <v>2</v>
      </c>
      <c r="MA1087" s="2">
        <v>1</v>
      </c>
      <c r="MB1087" s="2">
        <v>4</v>
      </c>
      <c r="MC1087" s="2">
        <v>49</v>
      </c>
      <c r="MD1087" s="2">
        <v>13</v>
      </c>
      <c r="ME1087" s="2" t="s">
        <v>116</v>
      </c>
      <c r="MF1087" s="2">
        <v>2</v>
      </c>
      <c r="MG1087" s="2">
        <v>1</v>
      </c>
      <c r="MH1087" s="2">
        <v>1</v>
      </c>
      <c r="MI1087" s="2">
        <v>7</v>
      </c>
      <c r="MJ1087" s="2">
        <v>48</v>
      </c>
      <c r="MK1087" s="2" t="s">
        <v>116</v>
      </c>
      <c r="ML1087" s="2">
        <v>2</v>
      </c>
      <c r="MM1087" s="2">
        <v>1</v>
      </c>
      <c r="MN1087" s="2" t="s">
        <v>116</v>
      </c>
      <c r="MO1087" s="2">
        <v>1</v>
      </c>
      <c r="MP1087" s="2">
        <v>1</v>
      </c>
      <c r="MQ1087" s="2">
        <v>3</v>
      </c>
      <c r="MR1087" s="2">
        <v>31</v>
      </c>
      <c r="MS1087" s="2">
        <v>6</v>
      </c>
      <c r="MT1087" s="2" t="s">
        <v>116</v>
      </c>
      <c r="MU1087" s="2">
        <v>3</v>
      </c>
      <c r="MV1087" s="2" t="s">
        <v>116</v>
      </c>
      <c r="MW1087" s="2" t="s">
        <v>116</v>
      </c>
      <c r="MX1087" s="2" t="s">
        <v>116</v>
      </c>
      <c r="MY1087" s="2">
        <v>6</v>
      </c>
      <c r="MZ1087" s="2">
        <v>34</v>
      </c>
      <c r="NA1087" s="2">
        <v>2</v>
      </c>
      <c r="NB1087" s="2">
        <v>2</v>
      </c>
      <c r="NC1087" s="2">
        <v>2</v>
      </c>
      <c r="ND1087" s="2">
        <v>3</v>
      </c>
      <c r="NE1087" s="2">
        <v>1</v>
      </c>
      <c r="NF1087" s="2" t="s">
        <v>116</v>
      </c>
      <c r="NG1087" s="2">
        <v>1</v>
      </c>
      <c r="NH1087" s="2">
        <v>19</v>
      </c>
      <c r="NI1087" s="2">
        <v>1</v>
      </c>
      <c r="NJ1087" s="2">
        <v>5</v>
      </c>
      <c r="NK1087" s="2" t="s">
        <v>116</v>
      </c>
      <c r="NL1087" s="2">
        <v>2</v>
      </c>
      <c r="NM1087" s="2">
        <v>6</v>
      </c>
      <c r="NN1087" s="2">
        <v>1</v>
      </c>
      <c r="NO1087" s="2">
        <v>44</v>
      </c>
      <c r="NP1087" s="2">
        <v>1</v>
      </c>
      <c r="NQ1087" s="2">
        <v>8</v>
      </c>
      <c r="NR1087" s="2">
        <v>1</v>
      </c>
      <c r="NS1087" s="2">
        <v>2</v>
      </c>
      <c r="NT1087" s="2">
        <v>1</v>
      </c>
      <c r="NU1087" s="2">
        <v>12</v>
      </c>
      <c r="NV1087" s="2" t="s">
        <v>116</v>
      </c>
      <c r="NW1087" s="2" t="s">
        <v>116</v>
      </c>
      <c r="NX1087" s="2">
        <v>7</v>
      </c>
      <c r="NY1087" s="2" t="s">
        <v>116</v>
      </c>
      <c r="NZ1087" s="2">
        <v>9</v>
      </c>
      <c r="OA1087" s="2">
        <v>1</v>
      </c>
      <c r="OB1087" s="2">
        <v>1</v>
      </c>
      <c r="OC1087" s="2">
        <v>32</v>
      </c>
      <c r="OD1087" s="2">
        <v>4</v>
      </c>
      <c r="OE1087" s="2">
        <v>1</v>
      </c>
      <c r="OF1087" s="2">
        <v>1</v>
      </c>
      <c r="OG1087" s="2">
        <v>9</v>
      </c>
      <c r="OH1087" s="2" t="s">
        <v>116</v>
      </c>
      <c r="OI1087" s="2">
        <v>2</v>
      </c>
      <c r="OJ1087" s="2">
        <v>7</v>
      </c>
      <c r="OK1087" s="2">
        <v>1</v>
      </c>
      <c r="OL1087" s="2">
        <v>4</v>
      </c>
      <c r="OM1087" s="2" t="s">
        <v>116</v>
      </c>
      <c r="ON1087" s="2">
        <v>15</v>
      </c>
      <c r="OO1087" s="2">
        <v>1</v>
      </c>
      <c r="OP1087" s="2">
        <v>2</v>
      </c>
      <c r="OQ1087" s="2">
        <v>17</v>
      </c>
      <c r="OR1087" s="2">
        <v>5</v>
      </c>
      <c r="OS1087" s="2">
        <v>3</v>
      </c>
      <c r="OT1087" s="2">
        <v>14</v>
      </c>
      <c r="OU1087" s="2">
        <v>1</v>
      </c>
      <c r="OV1087" s="2">
        <v>1</v>
      </c>
      <c r="OW1087" s="2">
        <v>1</v>
      </c>
      <c r="OX1087" s="2">
        <v>6</v>
      </c>
      <c r="OY1087" s="2">
        <v>2</v>
      </c>
      <c r="OZ1087" s="2">
        <v>6</v>
      </c>
      <c r="PA1087" s="2">
        <v>1</v>
      </c>
      <c r="PB1087" s="2">
        <v>5</v>
      </c>
      <c r="PC1087" s="2">
        <v>2</v>
      </c>
      <c r="PD1087" s="2">
        <v>4</v>
      </c>
      <c r="PE1087" s="2" t="s">
        <v>116</v>
      </c>
      <c r="PF1087" s="2">
        <v>7</v>
      </c>
      <c r="PG1087" s="2">
        <v>19</v>
      </c>
      <c r="PH1087" s="2">
        <v>1</v>
      </c>
      <c r="PI1087" s="2">
        <v>1</v>
      </c>
      <c r="PJ1087" s="2">
        <v>8</v>
      </c>
      <c r="PK1087" s="2" t="s">
        <v>116</v>
      </c>
      <c r="PL1087" s="2" t="s">
        <v>116</v>
      </c>
      <c r="PM1087" s="2">
        <v>1</v>
      </c>
      <c r="PN1087" s="2">
        <v>8</v>
      </c>
      <c r="PO1087" s="2">
        <v>13</v>
      </c>
      <c r="PP1087" s="2">
        <v>1</v>
      </c>
      <c r="PQ1087" s="2">
        <v>3</v>
      </c>
      <c r="PR1087" s="2" t="s">
        <v>116</v>
      </c>
      <c r="PS1087" s="2" t="s">
        <v>116</v>
      </c>
      <c r="PT1087" s="2">
        <v>2</v>
      </c>
      <c r="PU1087" s="2">
        <v>1</v>
      </c>
      <c r="PV1087" s="2" t="s">
        <v>116</v>
      </c>
      <c r="PW1087" s="2">
        <v>1</v>
      </c>
      <c r="PX1087" s="2">
        <v>12</v>
      </c>
      <c r="PY1087" s="2">
        <v>2</v>
      </c>
      <c r="PZ1087" s="2">
        <v>3</v>
      </c>
      <c r="QA1087" s="2">
        <v>1</v>
      </c>
      <c r="QB1087" s="2" t="s">
        <v>116</v>
      </c>
      <c r="QC1087" s="2">
        <v>1</v>
      </c>
      <c r="QD1087" s="2">
        <v>1</v>
      </c>
      <c r="QE1087" s="2">
        <v>1</v>
      </c>
      <c r="QF1087" s="2" t="s">
        <v>116</v>
      </c>
      <c r="QG1087" s="2" t="s">
        <v>116</v>
      </c>
      <c r="QH1087" s="2">
        <v>1</v>
      </c>
      <c r="QI1087" s="2">
        <v>1</v>
      </c>
      <c r="QJ1087" s="2" t="s">
        <v>116</v>
      </c>
      <c r="QK1087" s="2">
        <v>1</v>
      </c>
    </row>
    <row r="1088" spans="14:453" x14ac:dyDescent="0.2">
      <c r="N1088" s="2" t="s">
        <v>116</v>
      </c>
      <c r="O1088" s="2" t="s">
        <v>116</v>
      </c>
      <c r="P1088" s="2">
        <v>2</v>
      </c>
      <c r="Q1088" s="2" t="s">
        <v>116</v>
      </c>
      <c r="R1088" s="2" t="s">
        <v>116</v>
      </c>
      <c r="S1088" s="2" t="s">
        <v>116</v>
      </c>
      <c r="T1088" s="2">
        <v>1</v>
      </c>
      <c r="U1088" s="2" t="s">
        <v>116</v>
      </c>
      <c r="V1088" s="2">
        <v>6</v>
      </c>
      <c r="W1088" s="2">
        <v>1</v>
      </c>
      <c r="X1088" s="2" t="s">
        <v>116</v>
      </c>
      <c r="Y1088" s="2" t="s">
        <v>116</v>
      </c>
      <c r="Z1088" s="2">
        <v>1</v>
      </c>
      <c r="AA1088" s="2" t="s">
        <v>116</v>
      </c>
      <c r="AB1088" s="2" t="s">
        <v>116</v>
      </c>
      <c r="AC1088" s="2">
        <v>1</v>
      </c>
      <c r="AD1088" s="2">
        <v>5</v>
      </c>
      <c r="AE1088" s="2" t="s">
        <v>116</v>
      </c>
      <c r="AF1088" s="2" t="s">
        <v>116</v>
      </c>
      <c r="AG1088" s="2">
        <v>1</v>
      </c>
      <c r="AH1088" s="2" t="s">
        <v>116</v>
      </c>
      <c r="AI1088" s="2">
        <v>1</v>
      </c>
      <c r="AJ1088" s="2" t="s">
        <v>116</v>
      </c>
      <c r="AK1088" s="2" t="s">
        <v>116</v>
      </c>
      <c r="AL1088" s="2">
        <v>10</v>
      </c>
      <c r="AM1088" s="2" t="s">
        <v>116</v>
      </c>
      <c r="AN1088" s="2" t="s">
        <v>116</v>
      </c>
      <c r="AO1088" s="2" t="s">
        <v>116</v>
      </c>
      <c r="AP1088" s="2" t="s">
        <v>116</v>
      </c>
      <c r="AQ1088" s="2" t="s">
        <v>116</v>
      </c>
      <c r="AR1088" s="2" t="s">
        <v>116</v>
      </c>
      <c r="AS1088" s="2" t="s">
        <v>116</v>
      </c>
      <c r="AT1088" s="2" t="s">
        <v>116</v>
      </c>
      <c r="AU1088" s="2" t="s">
        <v>116</v>
      </c>
      <c r="AV1088" s="2" t="s">
        <v>116</v>
      </c>
      <c r="AW1088" s="2" t="s">
        <v>116</v>
      </c>
      <c r="AX1088" s="2" t="s">
        <v>116</v>
      </c>
      <c r="AY1088" s="2" t="s">
        <v>116</v>
      </c>
      <c r="AZ1088" s="2" t="s">
        <v>116</v>
      </c>
      <c r="BA1088" s="2">
        <v>11</v>
      </c>
      <c r="BB1088" s="2" t="s">
        <v>116</v>
      </c>
      <c r="BC1088" s="2" t="s">
        <v>116</v>
      </c>
      <c r="BD1088" s="2">
        <v>15</v>
      </c>
      <c r="BE1088" s="2" t="s">
        <v>116</v>
      </c>
      <c r="BF1088" s="2">
        <v>1</v>
      </c>
      <c r="BG1088" s="2" t="s">
        <v>116</v>
      </c>
      <c r="BH1088" s="2" t="s">
        <v>116</v>
      </c>
      <c r="BI1088" s="2" t="s">
        <v>116</v>
      </c>
      <c r="BJ1088" s="2">
        <v>1</v>
      </c>
      <c r="BK1088" s="2" t="s">
        <v>116</v>
      </c>
      <c r="BL1088" s="2" t="s">
        <v>116</v>
      </c>
      <c r="BM1088" s="2">
        <v>2</v>
      </c>
      <c r="BN1088" s="2">
        <v>1</v>
      </c>
      <c r="BO1088" s="2" t="s">
        <v>116</v>
      </c>
      <c r="BP1088" s="2" t="s">
        <v>116</v>
      </c>
      <c r="BQ1088" s="2">
        <v>4</v>
      </c>
      <c r="BR1088" s="2" t="s">
        <v>116</v>
      </c>
      <c r="BS1088" s="2" t="s">
        <v>116</v>
      </c>
      <c r="BT1088" s="2" t="s">
        <v>116</v>
      </c>
      <c r="BU1088" s="2">
        <v>12</v>
      </c>
      <c r="BV1088" s="2">
        <v>2</v>
      </c>
      <c r="BW1088" s="2" t="s">
        <v>116</v>
      </c>
      <c r="BX1088" s="2" t="s">
        <v>116</v>
      </c>
      <c r="BY1088" s="2">
        <v>6</v>
      </c>
      <c r="BZ1088" s="2" t="s">
        <v>116</v>
      </c>
      <c r="CA1088" s="2" t="s">
        <v>116</v>
      </c>
      <c r="CB1088" s="2" t="s">
        <v>116</v>
      </c>
      <c r="CC1088" s="2" t="s">
        <v>116</v>
      </c>
      <c r="CD1088" s="2" t="s">
        <v>116</v>
      </c>
      <c r="CE1088" s="2" t="s">
        <v>116</v>
      </c>
      <c r="CF1088" s="2">
        <v>1</v>
      </c>
      <c r="CG1088" s="2" t="s">
        <v>116</v>
      </c>
      <c r="CH1088" s="2" t="s">
        <v>116</v>
      </c>
      <c r="CI1088" s="2" t="s">
        <v>116</v>
      </c>
      <c r="CJ1088" s="2" t="s">
        <v>116</v>
      </c>
      <c r="CK1088" s="2" t="s">
        <v>116</v>
      </c>
      <c r="CL1088" s="2">
        <v>1</v>
      </c>
      <c r="CM1088" s="2" t="s">
        <v>116</v>
      </c>
      <c r="CN1088" s="2">
        <v>45</v>
      </c>
      <c r="CO1088" s="2" t="s">
        <v>116</v>
      </c>
      <c r="CP1088" s="2" t="s">
        <v>116</v>
      </c>
      <c r="CQ1088" s="2" t="s">
        <v>116</v>
      </c>
      <c r="CR1088" s="2" t="s">
        <v>116</v>
      </c>
      <c r="CS1088" s="2" t="s">
        <v>116</v>
      </c>
      <c r="CT1088" s="2">
        <v>5</v>
      </c>
      <c r="CU1088" s="2" t="s">
        <v>116</v>
      </c>
      <c r="CV1088" s="2" t="s">
        <v>116</v>
      </c>
      <c r="CW1088" s="2" t="s">
        <v>116</v>
      </c>
      <c r="CX1088" s="2" t="s">
        <v>116</v>
      </c>
      <c r="CY1088" s="2">
        <v>1</v>
      </c>
      <c r="CZ1088" s="2" t="s">
        <v>116</v>
      </c>
      <c r="DA1088" s="2" t="s">
        <v>116</v>
      </c>
      <c r="DB1088" s="2">
        <v>3</v>
      </c>
      <c r="DC1088" s="2" t="s">
        <v>116</v>
      </c>
      <c r="DD1088" s="2">
        <v>42</v>
      </c>
      <c r="DE1088" s="2" t="s">
        <v>116</v>
      </c>
      <c r="DF1088" s="2">
        <v>4</v>
      </c>
      <c r="DG1088" s="2" t="s">
        <v>116</v>
      </c>
      <c r="DH1088" s="2" t="s">
        <v>116</v>
      </c>
      <c r="DI1088" s="2">
        <v>1</v>
      </c>
      <c r="DJ1088" s="2">
        <v>1</v>
      </c>
      <c r="DK1088" s="2" t="s">
        <v>116</v>
      </c>
      <c r="DL1088" s="2" t="s">
        <v>116</v>
      </c>
      <c r="DM1088" s="2">
        <v>5</v>
      </c>
      <c r="DN1088" s="2" t="s">
        <v>116</v>
      </c>
      <c r="DO1088" s="2">
        <v>33</v>
      </c>
      <c r="DP1088" s="2" t="s">
        <v>116</v>
      </c>
      <c r="DQ1088" s="2" t="s">
        <v>116</v>
      </c>
      <c r="DR1088" s="2">
        <v>44</v>
      </c>
      <c r="DS1088" s="2">
        <v>1</v>
      </c>
      <c r="DT1088" s="2" t="s">
        <v>116</v>
      </c>
      <c r="DU1088" s="2" t="s">
        <v>116</v>
      </c>
      <c r="DV1088" s="2" t="s">
        <v>116</v>
      </c>
      <c r="DW1088" s="2">
        <v>1</v>
      </c>
      <c r="DX1088" s="2" t="s">
        <v>116</v>
      </c>
      <c r="DY1088" s="2" t="s">
        <v>116</v>
      </c>
      <c r="DZ1088" s="2" t="s">
        <v>116</v>
      </c>
      <c r="EA1088" s="2" t="s">
        <v>116</v>
      </c>
      <c r="EB1088" s="2">
        <v>2</v>
      </c>
      <c r="EC1088" s="2">
        <v>7</v>
      </c>
      <c r="ED1088" s="2" t="s">
        <v>116</v>
      </c>
      <c r="EE1088" s="2" t="s">
        <v>116</v>
      </c>
      <c r="EF1088" s="2">
        <v>67</v>
      </c>
      <c r="EG1088" s="2" t="s">
        <v>116</v>
      </c>
      <c r="EH1088" s="2" t="s">
        <v>116</v>
      </c>
      <c r="EI1088" s="2" t="s">
        <v>116</v>
      </c>
      <c r="EJ1088" s="2">
        <v>4</v>
      </c>
      <c r="EK1088" s="2" t="s">
        <v>116</v>
      </c>
      <c r="EL1088" s="2">
        <v>3</v>
      </c>
      <c r="EM1088" s="2" t="s">
        <v>116</v>
      </c>
      <c r="EN1088" s="2" t="s">
        <v>116</v>
      </c>
      <c r="EO1088" s="2">
        <v>5</v>
      </c>
      <c r="EP1088" s="2" t="s">
        <v>116</v>
      </c>
      <c r="EQ1088" s="2" t="s">
        <v>116</v>
      </c>
      <c r="ER1088" s="2">
        <v>2</v>
      </c>
      <c r="ES1088" s="2" t="s">
        <v>116</v>
      </c>
      <c r="ET1088" s="2" t="s">
        <v>116</v>
      </c>
      <c r="EU1088" s="2">
        <v>111</v>
      </c>
      <c r="EV1088" s="2" t="s">
        <v>116</v>
      </c>
      <c r="EW1088" s="2" t="s">
        <v>116</v>
      </c>
      <c r="EX1088" s="2">
        <v>7</v>
      </c>
      <c r="EY1088" s="2">
        <v>2</v>
      </c>
      <c r="EZ1088" s="2" t="s">
        <v>116</v>
      </c>
      <c r="FA1088" s="2">
        <v>3</v>
      </c>
      <c r="FB1088" s="2" t="s">
        <v>116</v>
      </c>
      <c r="FC1088" s="2" t="s">
        <v>116</v>
      </c>
      <c r="FD1088" s="2">
        <v>57</v>
      </c>
      <c r="FE1088" s="2" t="s">
        <v>116</v>
      </c>
      <c r="FF1088" s="2" t="s">
        <v>116</v>
      </c>
      <c r="FG1088" s="2">
        <v>1</v>
      </c>
      <c r="FH1088" s="2" t="s">
        <v>116</v>
      </c>
      <c r="FI1088" s="2">
        <v>4</v>
      </c>
      <c r="FJ1088" s="2" t="s">
        <v>116</v>
      </c>
      <c r="FK1088" s="2" t="s">
        <v>116</v>
      </c>
      <c r="FL1088" s="2" t="s">
        <v>116</v>
      </c>
      <c r="FM1088" s="2" t="s">
        <v>116</v>
      </c>
      <c r="FN1088" s="2" t="s">
        <v>116</v>
      </c>
      <c r="FO1088" s="2">
        <v>42</v>
      </c>
      <c r="FP1088" s="2" t="s">
        <v>116</v>
      </c>
      <c r="FQ1088" s="2" t="s">
        <v>116</v>
      </c>
      <c r="FR1088" s="2">
        <v>34</v>
      </c>
      <c r="FS1088" s="2" t="s">
        <v>116</v>
      </c>
      <c r="FT1088" s="2" t="s">
        <v>116</v>
      </c>
      <c r="FU1088" s="2" t="s">
        <v>116</v>
      </c>
      <c r="FV1088" s="2">
        <v>2</v>
      </c>
      <c r="FW1088" s="2">
        <v>1</v>
      </c>
      <c r="FX1088" s="2" t="s">
        <v>116</v>
      </c>
      <c r="FY1088" s="2">
        <v>1</v>
      </c>
      <c r="FZ1088" s="2">
        <v>47</v>
      </c>
      <c r="GA1088" s="2" t="s">
        <v>116</v>
      </c>
      <c r="GB1088" s="2" t="s">
        <v>116</v>
      </c>
      <c r="GC1088" s="2">
        <v>1</v>
      </c>
      <c r="GD1088" s="2" t="s">
        <v>116</v>
      </c>
      <c r="GE1088" s="2">
        <v>1</v>
      </c>
      <c r="GF1088" s="2">
        <v>1</v>
      </c>
      <c r="GG1088" s="2" t="s">
        <v>116</v>
      </c>
      <c r="GH1088" s="2" t="s">
        <v>116</v>
      </c>
      <c r="GI1088" s="2">
        <v>1</v>
      </c>
      <c r="GJ1088" s="2" t="s">
        <v>116</v>
      </c>
      <c r="GK1088" s="2">
        <v>68</v>
      </c>
      <c r="GL1088" s="2" t="s">
        <v>116</v>
      </c>
      <c r="GM1088" s="2" t="s">
        <v>116</v>
      </c>
      <c r="GN1088" s="2">
        <v>2</v>
      </c>
      <c r="GO1088" s="2" t="s">
        <v>116</v>
      </c>
      <c r="GP1088" s="2">
        <v>2</v>
      </c>
      <c r="GQ1088" s="2" t="s">
        <v>116</v>
      </c>
      <c r="GR1088" s="2">
        <v>19</v>
      </c>
      <c r="GS1088" s="2">
        <v>1</v>
      </c>
      <c r="GT1088" s="2" t="s">
        <v>116</v>
      </c>
      <c r="GU1088" s="2">
        <v>1</v>
      </c>
      <c r="GV1088" s="2">
        <v>6</v>
      </c>
      <c r="GW1088" s="2" t="s">
        <v>116</v>
      </c>
      <c r="GX1088" s="2">
        <v>1</v>
      </c>
      <c r="GY1088" s="2">
        <v>18</v>
      </c>
      <c r="GZ1088" s="2" t="s">
        <v>116</v>
      </c>
      <c r="HA1088" s="2">
        <v>14</v>
      </c>
      <c r="HB1088" s="2" t="s">
        <v>116</v>
      </c>
      <c r="HC1088" s="2" t="s">
        <v>116</v>
      </c>
      <c r="HD1088" s="2" t="s">
        <v>116</v>
      </c>
      <c r="HE1088" s="2" t="s">
        <v>116</v>
      </c>
      <c r="HF1088" s="2" t="s">
        <v>116</v>
      </c>
      <c r="HG1088" s="2">
        <v>9</v>
      </c>
      <c r="HH1088" s="2" t="s">
        <v>116</v>
      </c>
      <c r="HI1088" s="2">
        <v>1</v>
      </c>
      <c r="HJ1088" s="2" t="s">
        <v>116</v>
      </c>
      <c r="HK1088" s="2">
        <v>1</v>
      </c>
      <c r="HL1088" s="2" t="s">
        <v>116</v>
      </c>
      <c r="HM1088" s="2" t="s">
        <v>116</v>
      </c>
      <c r="HN1088" s="2">
        <v>27</v>
      </c>
      <c r="HO1088" s="2" t="s">
        <v>116</v>
      </c>
      <c r="HP1088" s="2" t="s">
        <v>116</v>
      </c>
      <c r="HQ1088" s="2" t="s">
        <v>116</v>
      </c>
      <c r="HR1088" s="2" t="s">
        <v>116</v>
      </c>
      <c r="HS1088" s="2" t="s">
        <v>116</v>
      </c>
      <c r="HT1088" s="2">
        <v>6</v>
      </c>
      <c r="HU1088" s="2" t="s">
        <v>116</v>
      </c>
      <c r="HV1088" s="2" t="s">
        <v>116</v>
      </c>
      <c r="HW1088" s="2" t="s">
        <v>116</v>
      </c>
      <c r="HX1088" s="2" t="s">
        <v>116</v>
      </c>
      <c r="HY1088" s="2" t="s">
        <v>116</v>
      </c>
      <c r="HZ1088" s="2" t="s">
        <v>116</v>
      </c>
      <c r="IA1088" s="2">
        <v>17</v>
      </c>
      <c r="IB1088" s="2" t="s">
        <v>116</v>
      </c>
      <c r="IC1088" s="2" t="s">
        <v>116</v>
      </c>
      <c r="ID1088" s="2">
        <v>5</v>
      </c>
      <c r="IE1088" s="2" t="s">
        <v>116</v>
      </c>
      <c r="IF1088" s="2" t="s">
        <v>116</v>
      </c>
      <c r="IG1088" s="2" t="s">
        <v>116</v>
      </c>
      <c r="IH1088" s="2" t="s">
        <v>116</v>
      </c>
      <c r="II1088" s="2">
        <v>1</v>
      </c>
      <c r="IJ1088" s="2">
        <v>2</v>
      </c>
      <c r="IK1088" s="2" t="s">
        <v>116</v>
      </c>
      <c r="IL1088" s="2" t="s">
        <v>116</v>
      </c>
      <c r="IM1088" s="2" t="s">
        <v>116</v>
      </c>
      <c r="IN1088" s="2" t="s">
        <v>116</v>
      </c>
      <c r="IO1088" s="2" t="s">
        <v>116</v>
      </c>
      <c r="IP1088" s="2" t="s">
        <v>116</v>
      </c>
      <c r="IQ1088" s="2">
        <v>17</v>
      </c>
      <c r="IR1088" s="2" t="s">
        <v>116</v>
      </c>
      <c r="IS1088" s="2" t="s">
        <v>116</v>
      </c>
      <c r="IT1088" s="2" t="s">
        <v>116</v>
      </c>
      <c r="IU1088" s="2" t="s">
        <v>116</v>
      </c>
      <c r="IV1088" s="2">
        <v>1</v>
      </c>
      <c r="IW1088" s="2" t="s">
        <v>116</v>
      </c>
      <c r="IX1088" s="2" t="s">
        <v>116</v>
      </c>
      <c r="IY1088" s="2" t="s">
        <v>116</v>
      </c>
      <c r="IZ1088" s="2" t="s">
        <v>116</v>
      </c>
      <c r="JA1088" s="2">
        <v>1</v>
      </c>
      <c r="JB1088" s="2">
        <v>9</v>
      </c>
      <c r="JC1088" s="2" t="s">
        <v>116</v>
      </c>
      <c r="JD1088" s="2">
        <v>5</v>
      </c>
      <c r="JE1088" s="2" t="s">
        <v>116</v>
      </c>
      <c r="JF1088" s="2" t="s">
        <v>116</v>
      </c>
      <c r="JG1088" s="2" t="s">
        <v>116</v>
      </c>
      <c r="JH1088" s="2" t="s">
        <v>116</v>
      </c>
      <c r="JI1088" s="2" t="s">
        <v>116</v>
      </c>
      <c r="JJ1088" s="2">
        <v>1</v>
      </c>
      <c r="JK1088" s="2" t="s">
        <v>116</v>
      </c>
      <c r="JL1088" s="2">
        <v>1</v>
      </c>
      <c r="JM1088" s="2" t="s">
        <v>116</v>
      </c>
      <c r="JN1088" s="2">
        <v>14</v>
      </c>
      <c r="JO1088" s="2" t="s">
        <v>116</v>
      </c>
      <c r="JP1088" s="2" t="s">
        <v>116</v>
      </c>
      <c r="JQ1088" s="2" t="s">
        <v>116</v>
      </c>
      <c r="JR1088" s="2" t="s">
        <v>116</v>
      </c>
      <c r="JS1088" s="2">
        <v>3</v>
      </c>
      <c r="JT1088" s="2" t="s">
        <v>116</v>
      </c>
      <c r="JU1088" s="2" t="s">
        <v>116</v>
      </c>
      <c r="JV1088" s="2" t="s">
        <v>116</v>
      </c>
      <c r="JW1088" s="2" t="s">
        <v>116</v>
      </c>
      <c r="JX1088" s="2">
        <v>3</v>
      </c>
      <c r="JY1088" s="2" t="s">
        <v>116</v>
      </c>
      <c r="JZ1088" s="2">
        <v>2</v>
      </c>
      <c r="KA1088" s="2" t="s">
        <v>116</v>
      </c>
      <c r="KB1088" s="2" t="s">
        <v>116</v>
      </c>
      <c r="KC1088" s="2" t="s">
        <v>116</v>
      </c>
      <c r="KD1088" s="2" t="s">
        <v>116</v>
      </c>
      <c r="KE1088" s="2" t="s">
        <v>116</v>
      </c>
      <c r="KF1088" s="2" t="s">
        <v>116</v>
      </c>
      <c r="KG1088" s="2" t="s">
        <v>116</v>
      </c>
      <c r="KH1088" s="2" t="s">
        <v>116</v>
      </c>
      <c r="KI1088" s="2">
        <v>6</v>
      </c>
      <c r="KJ1088" s="2" t="s">
        <v>116</v>
      </c>
      <c r="KK1088" s="2" t="s">
        <v>116</v>
      </c>
      <c r="KL1088" s="2" t="s">
        <v>116</v>
      </c>
      <c r="KM1088" s="2" t="s">
        <v>116</v>
      </c>
      <c r="KN1088" s="2">
        <v>1</v>
      </c>
      <c r="KO1088" s="2" t="s">
        <v>116</v>
      </c>
      <c r="KP1088" s="2" t="s">
        <v>116</v>
      </c>
      <c r="KQ1088" s="2" t="s">
        <v>116</v>
      </c>
      <c r="KR1088" s="2">
        <v>4</v>
      </c>
      <c r="KS1088" s="2" t="s">
        <v>116</v>
      </c>
      <c r="KT1088" s="2" t="s">
        <v>116</v>
      </c>
      <c r="KU1088" s="2" t="s">
        <v>116</v>
      </c>
      <c r="KV1088" s="2" t="s">
        <v>116</v>
      </c>
      <c r="KW1088" s="2" t="s">
        <v>116</v>
      </c>
      <c r="KX1088" s="2" t="s">
        <v>116</v>
      </c>
      <c r="KY1088" s="2" t="s">
        <v>116</v>
      </c>
      <c r="KZ1088" s="2" t="s">
        <v>116</v>
      </c>
      <c r="LA1088" s="2" t="s">
        <v>116</v>
      </c>
      <c r="LB1088" s="2" t="s">
        <v>116</v>
      </c>
      <c r="LC1088" s="2" t="s">
        <v>116</v>
      </c>
      <c r="LD1088" s="2" t="s">
        <v>116</v>
      </c>
      <c r="LE1088" s="2" t="s">
        <v>116</v>
      </c>
      <c r="LF1088" s="2">
        <v>1</v>
      </c>
      <c r="LG1088" s="2" t="s">
        <v>116</v>
      </c>
      <c r="LH1088" s="2">
        <v>3</v>
      </c>
      <c r="LI1088" s="2" t="s">
        <v>116</v>
      </c>
      <c r="LJ1088" s="2" t="s">
        <v>116</v>
      </c>
      <c r="LK1088" s="2" t="s">
        <v>116</v>
      </c>
      <c r="LL1088" s="2" t="s">
        <v>116</v>
      </c>
      <c r="LM1088" s="2" t="s">
        <v>116</v>
      </c>
      <c r="LN1088" s="2">
        <v>3</v>
      </c>
      <c r="LO1088" s="2" t="s">
        <v>116</v>
      </c>
      <c r="LP1088" s="2" t="s">
        <v>116</v>
      </c>
      <c r="LQ1088" s="2" t="s">
        <v>116</v>
      </c>
      <c r="LR1088" s="2" t="s">
        <v>116</v>
      </c>
      <c r="LS1088" s="2" t="s">
        <v>116</v>
      </c>
      <c r="LT1088" s="2" t="s">
        <v>116</v>
      </c>
      <c r="LU1088" s="2" t="s">
        <v>116</v>
      </c>
      <c r="LV1088" s="2">
        <v>3</v>
      </c>
      <c r="LW1088" s="2" t="s">
        <v>116</v>
      </c>
      <c r="LX1088" s="2" t="s">
        <v>116</v>
      </c>
      <c r="LY1088" s="2" t="s">
        <v>116</v>
      </c>
      <c r="LZ1088" s="2" t="s">
        <v>116</v>
      </c>
      <c r="MA1088" s="2" t="s">
        <v>116</v>
      </c>
      <c r="MB1088" s="2" t="s">
        <v>116</v>
      </c>
      <c r="MC1088" s="2">
        <v>1</v>
      </c>
      <c r="MD1088" s="2" t="s">
        <v>116</v>
      </c>
      <c r="ME1088" s="2" t="s">
        <v>116</v>
      </c>
      <c r="MF1088" s="2" t="s">
        <v>116</v>
      </c>
      <c r="MG1088" s="2" t="s">
        <v>116</v>
      </c>
      <c r="MH1088" s="2" t="s">
        <v>116</v>
      </c>
      <c r="MI1088" s="2" t="s">
        <v>116</v>
      </c>
      <c r="MJ1088" s="2">
        <v>1</v>
      </c>
      <c r="MK1088" s="2" t="s">
        <v>116</v>
      </c>
      <c r="ML1088" s="2" t="s">
        <v>116</v>
      </c>
      <c r="MM1088" s="2" t="s">
        <v>116</v>
      </c>
      <c r="MN1088" s="2" t="s">
        <v>116</v>
      </c>
      <c r="MO1088" s="2" t="s">
        <v>116</v>
      </c>
      <c r="MP1088" s="2" t="s">
        <v>116</v>
      </c>
      <c r="MQ1088" s="2" t="s">
        <v>116</v>
      </c>
      <c r="MR1088" s="2" t="s">
        <v>116</v>
      </c>
      <c r="MS1088" s="2" t="s">
        <v>116</v>
      </c>
      <c r="MT1088" s="2" t="s">
        <v>116</v>
      </c>
      <c r="MU1088" s="2" t="s">
        <v>116</v>
      </c>
      <c r="MV1088" s="2" t="s">
        <v>116</v>
      </c>
      <c r="MW1088" s="2" t="s">
        <v>116</v>
      </c>
      <c r="MX1088" s="2" t="s">
        <v>116</v>
      </c>
      <c r="MY1088" s="2" t="s">
        <v>116</v>
      </c>
      <c r="MZ1088" s="2">
        <v>1</v>
      </c>
      <c r="NA1088" s="2" t="s">
        <v>116</v>
      </c>
      <c r="NB1088" s="2" t="s">
        <v>116</v>
      </c>
      <c r="NC1088" s="2" t="s">
        <v>116</v>
      </c>
      <c r="ND1088" s="2" t="s">
        <v>116</v>
      </c>
      <c r="NE1088" s="2" t="s">
        <v>116</v>
      </c>
      <c r="NF1088" s="2" t="s">
        <v>116</v>
      </c>
      <c r="NG1088" s="2" t="s">
        <v>116</v>
      </c>
      <c r="NH1088" s="2" t="s">
        <v>116</v>
      </c>
      <c r="NI1088" s="2" t="s">
        <v>116</v>
      </c>
      <c r="NJ1088" s="2" t="s">
        <v>116</v>
      </c>
      <c r="NK1088" s="2" t="s">
        <v>116</v>
      </c>
      <c r="NL1088" s="2" t="s">
        <v>116</v>
      </c>
      <c r="NM1088" s="2" t="s">
        <v>116</v>
      </c>
      <c r="NN1088" s="2" t="s">
        <v>116</v>
      </c>
      <c r="NO1088" s="2" t="s">
        <v>116</v>
      </c>
      <c r="NP1088" s="2" t="s">
        <v>116</v>
      </c>
      <c r="NQ1088" s="2" t="s">
        <v>116</v>
      </c>
      <c r="NR1088" s="2" t="s">
        <v>116</v>
      </c>
      <c r="NS1088" s="2" t="s">
        <v>116</v>
      </c>
      <c r="NT1088" s="2" t="s">
        <v>116</v>
      </c>
      <c r="NU1088" s="2" t="s">
        <v>116</v>
      </c>
      <c r="NV1088" s="2" t="s">
        <v>116</v>
      </c>
      <c r="NW1088" s="2" t="s">
        <v>116</v>
      </c>
      <c r="NX1088" s="2" t="s">
        <v>116</v>
      </c>
      <c r="NY1088" s="2" t="s">
        <v>116</v>
      </c>
      <c r="NZ1088" s="2" t="s">
        <v>116</v>
      </c>
      <c r="OA1088" s="2" t="s">
        <v>116</v>
      </c>
      <c r="OB1088" s="2" t="s">
        <v>116</v>
      </c>
      <c r="OC1088" s="2" t="s">
        <v>116</v>
      </c>
      <c r="OD1088" s="2" t="s">
        <v>116</v>
      </c>
      <c r="OE1088" s="2" t="s">
        <v>116</v>
      </c>
      <c r="OF1088" s="2" t="s">
        <v>116</v>
      </c>
      <c r="OG1088" s="2" t="s">
        <v>116</v>
      </c>
      <c r="OH1088" s="2" t="s">
        <v>116</v>
      </c>
      <c r="OI1088" s="2" t="s">
        <v>116</v>
      </c>
      <c r="OJ1088" s="2" t="s">
        <v>116</v>
      </c>
      <c r="OK1088" s="2" t="s">
        <v>116</v>
      </c>
      <c r="OL1088" s="2" t="s">
        <v>116</v>
      </c>
      <c r="OM1088" s="2">
        <v>1</v>
      </c>
      <c r="ON1088" s="2" t="s">
        <v>116</v>
      </c>
      <c r="OO1088" s="2" t="s">
        <v>116</v>
      </c>
      <c r="OP1088" s="2" t="s">
        <v>116</v>
      </c>
      <c r="OQ1088" s="2" t="s">
        <v>116</v>
      </c>
      <c r="OR1088" s="2" t="s">
        <v>116</v>
      </c>
      <c r="OS1088" s="2" t="s">
        <v>116</v>
      </c>
      <c r="OT1088" s="2">
        <v>3</v>
      </c>
      <c r="OU1088" s="2" t="s">
        <v>116</v>
      </c>
      <c r="OV1088" s="2" t="s">
        <v>116</v>
      </c>
      <c r="OW1088" s="2" t="s">
        <v>116</v>
      </c>
      <c r="OX1088" s="2" t="s">
        <v>116</v>
      </c>
      <c r="OY1088" s="2" t="s">
        <v>116</v>
      </c>
      <c r="OZ1088" s="2" t="s">
        <v>116</v>
      </c>
      <c r="PA1088" s="2" t="s">
        <v>116</v>
      </c>
      <c r="PB1088" s="2" t="s">
        <v>116</v>
      </c>
      <c r="PC1088" s="2" t="s">
        <v>116</v>
      </c>
      <c r="PD1088" s="2" t="s">
        <v>116</v>
      </c>
      <c r="PE1088" s="2" t="s">
        <v>116</v>
      </c>
      <c r="PF1088" s="2" t="s">
        <v>116</v>
      </c>
      <c r="PG1088" s="2">
        <v>1</v>
      </c>
      <c r="PH1088" s="2" t="s">
        <v>116</v>
      </c>
      <c r="PI1088" s="2" t="s">
        <v>116</v>
      </c>
      <c r="PJ1088" s="2" t="s">
        <v>116</v>
      </c>
      <c r="PK1088" s="2" t="s">
        <v>116</v>
      </c>
      <c r="PL1088" s="2" t="s">
        <v>116</v>
      </c>
      <c r="PM1088" s="2" t="s">
        <v>116</v>
      </c>
      <c r="PN1088" s="2" t="s">
        <v>116</v>
      </c>
      <c r="PO1088" s="2" t="s">
        <v>116</v>
      </c>
      <c r="PP1088" s="2" t="s">
        <v>116</v>
      </c>
      <c r="PQ1088" s="2" t="s">
        <v>116</v>
      </c>
      <c r="PR1088" s="2" t="s">
        <v>116</v>
      </c>
      <c r="PS1088" s="2" t="s">
        <v>116</v>
      </c>
      <c r="PT1088" s="2" t="s">
        <v>116</v>
      </c>
      <c r="PU1088" s="2" t="s">
        <v>116</v>
      </c>
      <c r="PV1088" s="2" t="s">
        <v>116</v>
      </c>
      <c r="PW1088" s="2" t="s">
        <v>116</v>
      </c>
      <c r="PX1088" s="2" t="s">
        <v>116</v>
      </c>
      <c r="PY1088" s="2" t="s">
        <v>116</v>
      </c>
      <c r="PZ1088" s="2" t="s">
        <v>116</v>
      </c>
      <c r="QA1088" s="2" t="s">
        <v>116</v>
      </c>
      <c r="QB1088" s="2" t="s">
        <v>116</v>
      </c>
      <c r="QC1088" s="2" t="s">
        <v>116</v>
      </c>
      <c r="QD1088" s="2" t="s">
        <v>116</v>
      </c>
      <c r="QE1088" s="2" t="s">
        <v>116</v>
      </c>
      <c r="QF1088" s="2" t="s">
        <v>116</v>
      </c>
      <c r="QG1088" s="2" t="s">
        <v>116</v>
      </c>
      <c r="QH1088" s="2" t="s">
        <v>116</v>
      </c>
      <c r="QI1088" s="2" t="s">
        <v>116</v>
      </c>
      <c r="QJ1088" s="2" t="s">
        <v>116</v>
      </c>
      <c r="QK1088" s="2" t="s">
        <v>116</v>
      </c>
    </row>
    <row r="1089" spans="14:453" x14ac:dyDescent="0.2">
      <c r="N1089" s="2" t="s">
        <v>116</v>
      </c>
      <c r="O1089" s="2" t="s">
        <v>116</v>
      </c>
      <c r="P1089" s="2" t="s">
        <v>116</v>
      </c>
      <c r="Q1089" s="2">
        <v>1</v>
      </c>
      <c r="R1089" s="2" t="s">
        <v>116</v>
      </c>
      <c r="S1089" s="2" t="s">
        <v>116</v>
      </c>
      <c r="T1089" s="2" t="s">
        <v>116</v>
      </c>
      <c r="U1089" s="2">
        <v>5</v>
      </c>
      <c r="V1089" s="2">
        <v>4</v>
      </c>
      <c r="W1089" s="2" t="s">
        <v>116</v>
      </c>
      <c r="X1089" s="2" t="s">
        <v>116</v>
      </c>
      <c r="Y1089" s="2" t="s">
        <v>116</v>
      </c>
      <c r="Z1089" s="2">
        <v>2</v>
      </c>
      <c r="AA1089" s="2" t="s">
        <v>116</v>
      </c>
      <c r="AB1089" s="2" t="s">
        <v>116</v>
      </c>
      <c r="AC1089" s="2">
        <v>1</v>
      </c>
      <c r="AD1089" s="2" t="s">
        <v>116</v>
      </c>
      <c r="AE1089" s="2" t="s">
        <v>116</v>
      </c>
      <c r="AF1089" s="2" t="s">
        <v>116</v>
      </c>
      <c r="AG1089" s="2" t="s">
        <v>116</v>
      </c>
      <c r="AH1089" s="2">
        <v>1</v>
      </c>
      <c r="AI1089" s="2">
        <v>1</v>
      </c>
      <c r="AJ1089" s="2" t="s">
        <v>116</v>
      </c>
      <c r="AK1089" s="2" t="s">
        <v>116</v>
      </c>
      <c r="AL1089" s="2">
        <v>4</v>
      </c>
      <c r="AM1089" s="2" t="s">
        <v>116</v>
      </c>
      <c r="AN1089" s="2" t="s">
        <v>116</v>
      </c>
      <c r="AO1089" s="2">
        <v>3</v>
      </c>
      <c r="AP1089" s="2" t="s">
        <v>116</v>
      </c>
      <c r="AQ1089" s="2" t="s">
        <v>116</v>
      </c>
      <c r="AR1089" s="2" t="s">
        <v>116</v>
      </c>
      <c r="AS1089" s="2" t="s">
        <v>116</v>
      </c>
      <c r="AT1089" s="2" t="s">
        <v>116</v>
      </c>
      <c r="AU1089" s="2" t="s">
        <v>116</v>
      </c>
      <c r="AV1089" s="2" t="s">
        <v>116</v>
      </c>
      <c r="AW1089" s="2" t="s">
        <v>116</v>
      </c>
      <c r="AX1089" s="2">
        <v>3</v>
      </c>
      <c r="AY1089" s="2" t="s">
        <v>116</v>
      </c>
      <c r="AZ1089" s="2" t="s">
        <v>116</v>
      </c>
      <c r="BA1089" s="2">
        <v>1</v>
      </c>
      <c r="BB1089" s="2">
        <v>3</v>
      </c>
      <c r="BC1089" s="2" t="s">
        <v>116</v>
      </c>
      <c r="BD1089" s="2">
        <v>10</v>
      </c>
      <c r="BE1089" s="2" t="s">
        <v>116</v>
      </c>
      <c r="BF1089" s="2" t="s">
        <v>116</v>
      </c>
      <c r="BG1089" s="2" t="s">
        <v>116</v>
      </c>
      <c r="BH1089" s="2" t="s">
        <v>116</v>
      </c>
      <c r="BI1089" s="2" t="s">
        <v>116</v>
      </c>
      <c r="BJ1089" s="2">
        <v>2</v>
      </c>
      <c r="BK1089" s="2" t="s">
        <v>116</v>
      </c>
      <c r="BL1089" s="2" t="s">
        <v>116</v>
      </c>
      <c r="BM1089" s="2" t="s">
        <v>116</v>
      </c>
      <c r="BN1089" s="2" t="s">
        <v>116</v>
      </c>
      <c r="BO1089" s="2" t="s">
        <v>116</v>
      </c>
      <c r="BP1089" s="2" t="s">
        <v>116</v>
      </c>
      <c r="BQ1089" s="2">
        <v>1</v>
      </c>
      <c r="BR1089" s="2" t="s">
        <v>116</v>
      </c>
      <c r="BS1089" s="2" t="s">
        <v>116</v>
      </c>
      <c r="BT1089" s="2" t="s">
        <v>116</v>
      </c>
      <c r="BU1089" s="2">
        <v>10</v>
      </c>
      <c r="BV1089" s="2" t="s">
        <v>116</v>
      </c>
      <c r="BW1089" s="2" t="s">
        <v>116</v>
      </c>
      <c r="BX1089" s="2" t="s">
        <v>116</v>
      </c>
      <c r="BY1089" s="2">
        <v>5</v>
      </c>
      <c r="BZ1089" s="2" t="s">
        <v>116</v>
      </c>
      <c r="CA1089" s="2" t="s">
        <v>116</v>
      </c>
      <c r="CB1089" s="2">
        <v>2</v>
      </c>
      <c r="CC1089" s="2" t="s">
        <v>116</v>
      </c>
      <c r="CD1089" s="2" t="s">
        <v>116</v>
      </c>
      <c r="CE1089" s="2" t="s">
        <v>116</v>
      </c>
      <c r="CF1089" s="2">
        <v>2</v>
      </c>
      <c r="CG1089" s="2" t="s">
        <v>116</v>
      </c>
      <c r="CH1089" s="2" t="s">
        <v>116</v>
      </c>
      <c r="CI1089" s="2" t="s">
        <v>116</v>
      </c>
      <c r="CJ1089" s="2" t="s">
        <v>116</v>
      </c>
      <c r="CK1089" s="2" t="s">
        <v>116</v>
      </c>
      <c r="CL1089" s="2" t="s">
        <v>116</v>
      </c>
      <c r="CM1089" s="2" t="s">
        <v>116</v>
      </c>
      <c r="CN1089" s="2">
        <v>23</v>
      </c>
      <c r="CO1089" s="2" t="s">
        <v>116</v>
      </c>
      <c r="CP1089" s="2" t="s">
        <v>116</v>
      </c>
      <c r="CQ1089" s="2" t="s">
        <v>116</v>
      </c>
      <c r="CR1089" s="2" t="s">
        <v>116</v>
      </c>
      <c r="CS1089" s="2" t="s">
        <v>116</v>
      </c>
      <c r="CT1089" s="2">
        <v>3</v>
      </c>
      <c r="CU1089" s="2" t="s">
        <v>116</v>
      </c>
      <c r="CV1089" s="2" t="s">
        <v>116</v>
      </c>
      <c r="CW1089" s="2" t="s">
        <v>116</v>
      </c>
      <c r="CX1089" s="2" t="s">
        <v>116</v>
      </c>
      <c r="CY1089" s="2" t="s">
        <v>116</v>
      </c>
      <c r="CZ1089" s="2" t="s">
        <v>116</v>
      </c>
      <c r="DA1089" s="2" t="s">
        <v>116</v>
      </c>
      <c r="DB1089" s="2">
        <v>3</v>
      </c>
      <c r="DC1089" s="2" t="s">
        <v>116</v>
      </c>
      <c r="DD1089" s="2">
        <v>21</v>
      </c>
      <c r="DE1089" s="2" t="s">
        <v>116</v>
      </c>
      <c r="DF1089" s="2">
        <v>13</v>
      </c>
      <c r="DG1089" s="2" t="s">
        <v>116</v>
      </c>
      <c r="DH1089" s="2" t="s">
        <v>116</v>
      </c>
      <c r="DI1089" s="2">
        <v>4</v>
      </c>
      <c r="DJ1089" s="2" t="s">
        <v>116</v>
      </c>
      <c r="DK1089" s="2" t="s">
        <v>116</v>
      </c>
      <c r="DL1089" s="2" t="s">
        <v>116</v>
      </c>
      <c r="DM1089" s="2">
        <v>6</v>
      </c>
      <c r="DN1089" s="2" t="s">
        <v>116</v>
      </c>
      <c r="DO1089" s="2">
        <v>16</v>
      </c>
      <c r="DP1089" s="2" t="s">
        <v>116</v>
      </c>
      <c r="DQ1089" s="2" t="s">
        <v>116</v>
      </c>
      <c r="DR1089" s="2">
        <v>43</v>
      </c>
      <c r="DS1089" s="2" t="s">
        <v>116</v>
      </c>
      <c r="DT1089" s="2" t="s">
        <v>116</v>
      </c>
      <c r="DU1089" s="2" t="s">
        <v>116</v>
      </c>
      <c r="DV1089" s="2" t="s">
        <v>116</v>
      </c>
      <c r="DW1089" s="2" t="s">
        <v>116</v>
      </c>
      <c r="DX1089" s="2" t="s">
        <v>116</v>
      </c>
      <c r="DY1089" s="2" t="s">
        <v>116</v>
      </c>
      <c r="DZ1089" s="2" t="s">
        <v>116</v>
      </c>
      <c r="EA1089" s="2" t="s">
        <v>116</v>
      </c>
      <c r="EB1089" s="2" t="s">
        <v>116</v>
      </c>
      <c r="EC1089" s="2">
        <v>17</v>
      </c>
      <c r="ED1089" s="2">
        <v>1</v>
      </c>
      <c r="EE1089" s="2" t="s">
        <v>116</v>
      </c>
      <c r="EF1089" s="2">
        <v>25</v>
      </c>
      <c r="EG1089" s="2" t="s">
        <v>116</v>
      </c>
      <c r="EH1089" s="2" t="s">
        <v>116</v>
      </c>
      <c r="EI1089" s="2" t="s">
        <v>116</v>
      </c>
      <c r="EJ1089" s="2">
        <v>6</v>
      </c>
      <c r="EK1089" s="2" t="s">
        <v>116</v>
      </c>
      <c r="EL1089" s="2">
        <v>10</v>
      </c>
      <c r="EM1089" s="2" t="s">
        <v>116</v>
      </c>
      <c r="EN1089" s="2" t="s">
        <v>116</v>
      </c>
      <c r="EO1089" s="2">
        <v>4</v>
      </c>
      <c r="EP1089" s="2" t="s">
        <v>116</v>
      </c>
      <c r="EQ1089" s="2" t="s">
        <v>116</v>
      </c>
      <c r="ER1089" s="2" t="s">
        <v>116</v>
      </c>
      <c r="ES1089" s="2" t="s">
        <v>116</v>
      </c>
      <c r="ET1089" s="2" t="s">
        <v>116</v>
      </c>
      <c r="EU1089" s="2">
        <v>52</v>
      </c>
      <c r="EV1089" s="2" t="s">
        <v>116</v>
      </c>
      <c r="EW1089" s="2" t="s">
        <v>116</v>
      </c>
      <c r="EX1089" s="2">
        <v>4</v>
      </c>
      <c r="EY1089" s="2" t="s">
        <v>116</v>
      </c>
      <c r="EZ1089" s="2" t="s">
        <v>116</v>
      </c>
      <c r="FA1089" s="2">
        <v>1</v>
      </c>
      <c r="FB1089" s="2" t="s">
        <v>116</v>
      </c>
      <c r="FC1089" s="2">
        <v>1</v>
      </c>
      <c r="FD1089" s="2">
        <v>43</v>
      </c>
      <c r="FE1089" s="2" t="s">
        <v>116</v>
      </c>
      <c r="FF1089" s="2" t="s">
        <v>116</v>
      </c>
      <c r="FG1089" s="2" t="s">
        <v>116</v>
      </c>
      <c r="FH1089" s="2">
        <v>17</v>
      </c>
      <c r="FI1089" s="2">
        <v>1</v>
      </c>
      <c r="FJ1089" s="2" t="s">
        <v>116</v>
      </c>
      <c r="FK1089" s="2" t="s">
        <v>116</v>
      </c>
      <c r="FL1089" s="2">
        <v>2</v>
      </c>
      <c r="FM1089" s="2" t="s">
        <v>116</v>
      </c>
      <c r="FN1089" s="2" t="s">
        <v>116</v>
      </c>
      <c r="FO1089" s="2">
        <v>31</v>
      </c>
      <c r="FP1089" s="2" t="s">
        <v>116</v>
      </c>
      <c r="FQ1089" s="2" t="s">
        <v>116</v>
      </c>
      <c r="FR1089" s="2">
        <v>51</v>
      </c>
      <c r="FS1089" s="2" t="s">
        <v>116</v>
      </c>
      <c r="FT1089" s="2" t="s">
        <v>116</v>
      </c>
      <c r="FU1089" s="2" t="s">
        <v>116</v>
      </c>
      <c r="FV1089" s="2" t="s">
        <v>116</v>
      </c>
      <c r="FW1089" s="2" t="s">
        <v>116</v>
      </c>
      <c r="FX1089" s="2" t="s">
        <v>116</v>
      </c>
      <c r="FY1089" s="2">
        <v>8</v>
      </c>
      <c r="FZ1089" s="2">
        <v>36</v>
      </c>
      <c r="GA1089" s="2" t="s">
        <v>116</v>
      </c>
      <c r="GB1089" s="2" t="s">
        <v>116</v>
      </c>
      <c r="GC1089" s="2">
        <v>4</v>
      </c>
      <c r="GD1089" s="2" t="s">
        <v>116</v>
      </c>
      <c r="GE1089" s="2">
        <v>1</v>
      </c>
      <c r="GF1089" s="2">
        <v>2</v>
      </c>
      <c r="GG1089" s="2" t="s">
        <v>116</v>
      </c>
      <c r="GH1089" s="2" t="s">
        <v>116</v>
      </c>
      <c r="GI1089" s="2">
        <v>1</v>
      </c>
      <c r="GJ1089" s="2" t="s">
        <v>116</v>
      </c>
      <c r="GK1089" s="2">
        <v>82</v>
      </c>
      <c r="GL1089" s="2" t="s">
        <v>116</v>
      </c>
      <c r="GM1089" s="2" t="s">
        <v>116</v>
      </c>
      <c r="GN1089" s="2" t="s">
        <v>116</v>
      </c>
      <c r="GO1089" s="2" t="s">
        <v>116</v>
      </c>
      <c r="GP1089" s="2">
        <v>1</v>
      </c>
      <c r="GQ1089" s="2" t="s">
        <v>116</v>
      </c>
      <c r="GR1089" s="2">
        <v>29</v>
      </c>
      <c r="GS1089" s="2" t="s">
        <v>116</v>
      </c>
      <c r="GT1089" s="2">
        <v>1</v>
      </c>
      <c r="GU1089" s="2">
        <v>1</v>
      </c>
      <c r="GV1089" s="2">
        <v>2</v>
      </c>
      <c r="GW1089" s="2" t="s">
        <v>116</v>
      </c>
      <c r="GX1089" s="2">
        <v>1</v>
      </c>
      <c r="GY1089" s="2">
        <v>26</v>
      </c>
      <c r="GZ1089" s="2" t="s">
        <v>116</v>
      </c>
      <c r="HA1089" s="2">
        <v>33</v>
      </c>
      <c r="HB1089" s="2" t="s">
        <v>116</v>
      </c>
      <c r="HC1089" s="2" t="s">
        <v>116</v>
      </c>
      <c r="HD1089" s="2" t="s">
        <v>116</v>
      </c>
      <c r="HE1089" s="2" t="s">
        <v>116</v>
      </c>
      <c r="HF1089" s="2">
        <v>2</v>
      </c>
      <c r="HG1089" s="2">
        <v>22</v>
      </c>
      <c r="HH1089" s="2" t="s">
        <v>116</v>
      </c>
      <c r="HI1089" s="2" t="s">
        <v>116</v>
      </c>
      <c r="HJ1089" s="2">
        <v>1</v>
      </c>
      <c r="HK1089" s="2" t="s">
        <v>116</v>
      </c>
      <c r="HL1089" s="2" t="s">
        <v>116</v>
      </c>
      <c r="HM1089" s="2" t="s">
        <v>116</v>
      </c>
      <c r="HN1089" s="2">
        <v>37</v>
      </c>
      <c r="HO1089" s="2">
        <v>1</v>
      </c>
      <c r="HP1089" s="2" t="s">
        <v>116</v>
      </c>
      <c r="HQ1089" s="2" t="s">
        <v>116</v>
      </c>
      <c r="HR1089" s="2" t="s">
        <v>116</v>
      </c>
      <c r="HS1089" s="2" t="s">
        <v>116</v>
      </c>
      <c r="HT1089" s="2">
        <v>11</v>
      </c>
      <c r="HU1089" s="2" t="s">
        <v>116</v>
      </c>
      <c r="HV1089" s="2" t="s">
        <v>116</v>
      </c>
      <c r="HW1089" s="2" t="s">
        <v>116</v>
      </c>
      <c r="HX1089" s="2" t="s">
        <v>116</v>
      </c>
      <c r="HY1089" s="2" t="s">
        <v>116</v>
      </c>
      <c r="HZ1089" s="2" t="s">
        <v>116</v>
      </c>
      <c r="IA1089" s="2">
        <v>11</v>
      </c>
      <c r="IB1089" s="2" t="s">
        <v>116</v>
      </c>
      <c r="IC1089" s="2" t="s">
        <v>116</v>
      </c>
      <c r="ID1089" s="2">
        <v>13</v>
      </c>
      <c r="IE1089" s="2" t="s">
        <v>116</v>
      </c>
      <c r="IF1089" s="2" t="s">
        <v>116</v>
      </c>
      <c r="IG1089" s="2" t="s">
        <v>116</v>
      </c>
      <c r="IH1089" s="2" t="s">
        <v>116</v>
      </c>
      <c r="II1089" s="2">
        <v>6</v>
      </c>
      <c r="IJ1089" s="2" t="s">
        <v>116</v>
      </c>
      <c r="IK1089" s="2" t="s">
        <v>116</v>
      </c>
      <c r="IL1089" s="2" t="s">
        <v>116</v>
      </c>
      <c r="IM1089" s="2" t="s">
        <v>116</v>
      </c>
      <c r="IN1089" s="2" t="s">
        <v>116</v>
      </c>
      <c r="IO1089" s="2" t="s">
        <v>116</v>
      </c>
      <c r="IP1089" s="2" t="s">
        <v>116</v>
      </c>
      <c r="IQ1089" s="2">
        <v>11</v>
      </c>
      <c r="IR1089" s="2" t="s">
        <v>116</v>
      </c>
      <c r="IS1089" s="2" t="s">
        <v>116</v>
      </c>
      <c r="IT1089" s="2" t="s">
        <v>116</v>
      </c>
      <c r="IU1089" s="2" t="s">
        <v>116</v>
      </c>
      <c r="IV1089" s="2">
        <v>3</v>
      </c>
      <c r="IW1089" s="2" t="s">
        <v>116</v>
      </c>
      <c r="IX1089" s="2" t="s">
        <v>116</v>
      </c>
      <c r="IY1089" s="2" t="s">
        <v>116</v>
      </c>
      <c r="IZ1089" s="2" t="s">
        <v>116</v>
      </c>
      <c r="JA1089" s="2" t="s">
        <v>116</v>
      </c>
      <c r="JB1089" s="2">
        <v>9</v>
      </c>
      <c r="JC1089" s="2" t="s">
        <v>116</v>
      </c>
      <c r="JD1089" s="2">
        <v>7</v>
      </c>
      <c r="JE1089" s="2" t="s">
        <v>116</v>
      </c>
      <c r="JF1089" s="2" t="s">
        <v>116</v>
      </c>
      <c r="JG1089" s="2" t="s">
        <v>116</v>
      </c>
      <c r="JH1089" s="2">
        <v>3</v>
      </c>
      <c r="JI1089" s="2" t="s">
        <v>116</v>
      </c>
      <c r="JJ1089" s="2" t="s">
        <v>116</v>
      </c>
      <c r="JK1089" s="2" t="s">
        <v>116</v>
      </c>
      <c r="JL1089" s="2">
        <v>1</v>
      </c>
      <c r="JM1089" s="2" t="s">
        <v>116</v>
      </c>
      <c r="JN1089" s="2">
        <v>6</v>
      </c>
      <c r="JO1089" s="2" t="s">
        <v>116</v>
      </c>
      <c r="JP1089" s="2" t="s">
        <v>116</v>
      </c>
      <c r="JQ1089" s="2" t="s">
        <v>116</v>
      </c>
      <c r="JR1089" s="2" t="s">
        <v>116</v>
      </c>
      <c r="JS1089" s="2">
        <v>5</v>
      </c>
      <c r="JT1089" s="2" t="s">
        <v>116</v>
      </c>
      <c r="JU1089" s="2">
        <v>1</v>
      </c>
      <c r="JV1089" s="2" t="s">
        <v>116</v>
      </c>
      <c r="JW1089" s="2">
        <v>1</v>
      </c>
      <c r="JX1089" s="2">
        <v>7</v>
      </c>
      <c r="JY1089" s="2" t="s">
        <v>116</v>
      </c>
      <c r="JZ1089" s="2">
        <v>3</v>
      </c>
      <c r="KA1089" s="2" t="s">
        <v>116</v>
      </c>
      <c r="KB1089" s="2" t="s">
        <v>116</v>
      </c>
      <c r="KC1089" s="2" t="s">
        <v>116</v>
      </c>
      <c r="KD1089" s="2" t="s">
        <v>116</v>
      </c>
      <c r="KE1089" s="2" t="s">
        <v>116</v>
      </c>
      <c r="KF1089" s="2" t="s">
        <v>116</v>
      </c>
      <c r="KG1089" s="2" t="s">
        <v>116</v>
      </c>
      <c r="KH1089" s="2" t="s">
        <v>116</v>
      </c>
      <c r="KI1089" s="2">
        <v>7</v>
      </c>
      <c r="KJ1089" s="2" t="s">
        <v>116</v>
      </c>
      <c r="KK1089" s="2" t="s">
        <v>116</v>
      </c>
      <c r="KL1089" s="2" t="s">
        <v>116</v>
      </c>
      <c r="KM1089" s="2" t="s">
        <v>116</v>
      </c>
      <c r="KN1089" s="2" t="s">
        <v>116</v>
      </c>
      <c r="KO1089" s="2" t="s">
        <v>116</v>
      </c>
      <c r="KP1089" s="2" t="s">
        <v>116</v>
      </c>
      <c r="KQ1089" s="2" t="s">
        <v>116</v>
      </c>
      <c r="KR1089" s="2">
        <v>7</v>
      </c>
      <c r="KS1089" s="2" t="s">
        <v>116</v>
      </c>
      <c r="KT1089" s="2">
        <v>4</v>
      </c>
      <c r="KU1089" s="2" t="s">
        <v>116</v>
      </c>
      <c r="KV1089" s="2" t="s">
        <v>116</v>
      </c>
      <c r="KW1089" s="2" t="s">
        <v>116</v>
      </c>
      <c r="KX1089" s="2" t="s">
        <v>116</v>
      </c>
      <c r="KY1089" s="2" t="s">
        <v>116</v>
      </c>
      <c r="KZ1089" s="2">
        <v>3</v>
      </c>
      <c r="LA1089" s="2" t="s">
        <v>116</v>
      </c>
      <c r="LB1089" s="2" t="s">
        <v>116</v>
      </c>
      <c r="LC1089" s="2" t="s">
        <v>116</v>
      </c>
      <c r="LD1089" s="2" t="s">
        <v>116</v>
      </c>
      <c r="LE1089" s="2" t="s">
        <v>116</v>
      </c>
      <c r="LF1089" s="2">
        <v>1</v>
      </c>
      <c r="LG1089" s="2" t="s">
        <v>116</v>
      </c>
      <c r="LH1089" s="2">
        <v>5</v>
      </c>
      <c r="LI1089" s="2" t="s">
        <v>116</v>
      </c>
      <c r="LJ1089" s="2" t="s">
        <v>116</v>
      </c>
      <c r="LK1089" s="2" t="s">
        <v>116</v>
      </c>
      <c r="LL1089" s="2" t="s">
        <v>116</v>
      </c>
      <c r="LM1089" s="2" t="s">
        <v>116</v>
      </c>
      <c r="LN1089" s="2">
        <v>1</v>
      </c>
      <c r="LO1089" s="2" t="s">
        <v>116</v>
      </c>
      <c r="LP1089" s="2" t="s">
        <v>116</v>
      </c>
      <c r="LQ1089" s="2" t="s">
        <v>116</v>
      </c>
      <c r="LR1089" s="2" t="s">
        <v>116</v>
      </c>
      <c r="LS1089" s="2" t="s">
        <v>116</v>
      </c>
      <c r="LT1089" s="2" t="s">
        <v>116</v>
      </c>
      <c r="LU1089" s="2" t="s">
        <v>116</v>
      </c>
      <c r="LV1089" s="2">
        <v>4</v>
      </c>
      <c r="LW1089" s="2" t="s">
        <v>116</v>
      </c>
      <c r="LX1089" s="2" t="s">
        <v>116</v>
      </c>
      <c r="LY1089" s="2" t="s">
        <v>116</v>
      </c>
      <c r="LZ1089" s="2" t="s">
        <v>116</v>
      </c>
      <c r="MA1089" s="2" t="s">
        <v>116</v>
      </c>
      <c r="MB1089" s="2" t="s">
        <v>116</v>
      </c>
      <c r="MC1089" s="2">
        <v>1</v>
      </c>
      <c r="MD1089" s="2" t="s">
        <v>116</v>
      </c>
      <c r="ME1089" s="2" t="s">
        <v>116</v>
      </c>
      <c r="MF1089" s="2" t="s">
        <v>116</v>
      </c>
      <c r="MG1089" s="2" t="s">
        <v>116</v>
      </c>
      <c r="MH1089" s="2" t="s">
        <v>116</v>
      </c>
      <c r="MI1089" s="2">
        <v>2</v>
      </c>
      <c r="MJ1089" s="2">
        <v>2</v>
      </c>
      <c r="MK1089" s="2" t="s">
        <v>116</v>
      </c>
      <c r="ML1089" s="2" t="s">
        <v>116</v>
      </c>
      <c r="MM1089" s="2" t="s">
        <v>116</v>
      </c>
      <c r="MN1089" s="2" t="s">
        <v>116</v>
      </c>
      <c r="MO1089" s="2" t="s">
        <v>116</v>
      </c>
      <c r="MP1089" s="2" t="s">
        <v>116</v>
      </c>
      <c r="MQ1089" s="2" t="s">
        <v>116</v>
      </c>
      <c r="MR1089" s="2" t="s">
        <v>116</v>
      </c>
      <c r="MS1089" s="2" t="s">
        <v>116</v>
      </c>
      <c r="MT1089" s="2" t="s">
        <v>116</v>
      </c>
      <c r="MU1089" s="2" t="s">
        <v>116</v>
      </c>
      <c r="MV1089" s="2" t="s">
        <v>116</v>
      </c>
      <c r="MW1089" s="2" t="s">
        <v>116</v>
      </c>
      <c r="MX1089" s="2" t="s">
        <v>116</v>
      </c>
      <c r="MY1089" s="2" t="s">
        <v>116</v>
      </c>
      <c r="MZ1089" s="2" t="s">
        <v>116</v>
      </c>
      <c r="NA1089" s="2" t="s">
        <v>116</v>
      </c>
      <c r="NB1089" s="2" t="s">
        <v>116</v>
      </c>
      <c r="NC1089" s="2" t="s">
        <v>116</v>
      </c>
      <c r="ND1089" s="2" t="s">
        <v>116</v>
      </c>
      <c r="NE1089" s="2" t="s">
        <v>116</v>
      </c>
      <c r="NF1089" s="2" t="s">
        <v>116</v>
      </c>
      <c r="NG1089" s="2" t="s">
        <v>116</v>
      </c>
      <c r="NH1089" s="2" t="s">
        <v>116</v>
      </c>
      <c r="NI1089" s="2" t="s">
        <v>116</v>
      </c>
      <c r="NJ1089" s="2" t="s">
        <v>116</v>
      </c>
      <c r="NK1089" s="2" t="s">
        <v>116</v>
      </c>
      <c r="NL1089" s="2" t="s">
        <v>116</v>
      </c>
      <c r="NM1089" s="2" t="s">
        <v>116</v>
      </c>
      <c r="NN1089" s="2" t="s">
        <v>116</v>
      </c>
      <c r="NO1089" s="2">
        <v>1</v>
      </c>
      <c r="NP1089" s="2" t="s">
        <v>116</v>
      </c>
      <c r="NQ1089" s="2" t="s">
        <v>116</v>
      </c>
      <c r="NR1089" s="2" t="s">
        <v>116</v>
      </c>
      <c r="NS1089" s="2" t="s">
        <v>116</v>
      </c>
      <c r="NT1089" s="2" t="s">
        <v>116</v>
      </c>
      <c r="NU1089" s="2" t="s">
        <v>116</v>
      </c>
      <c r="NV1089" s="2" t="s">
        <v>116</v>
      </c>
      <c r="NW1089" s="2" t="s">
        <v>116</v>
      </c>
      <c r="NX1089" s="2" t="s">
        <v>116</v>
      </c>
      <c r="NY1089" s="2" t="s">
        <v>116</v>
      </c>
      <c r="NZ1089" s="2" t="s">
        <v>116</v>
      </c>
      <c r="OA1089" s="2" t="s">
        <v>116</v>
      </c>
      <c r="OB1089" s="2" t="s">
        <v>116</v>
      </c>
      <c r="OC1089" s="2">
        <v>1</v>
      </c>
      <c r="OD1089" s="2" t="s">
        <v>116</v>
      </c>
      <c r="OE1089" s="2" t="s">
        <v>116</v>
      </c>
      <c r="OF1089" s="2" t="s">
        <v>116</v>
      </c>
      <c r="OG1089" s="2" t="s">
        <v>116</v>
      </c>
      <c r="OH1089" s="2" t="s">
        <v>116</v>
      </c>
      <c r="OI1089" s="2" t="s">
        <v>116</v>
      </c>
      <c r="OJ1089" s="2" t="s">
        <v>116</v>
      </c>
      <c r="OK1089" s="2" t="s">
        <v>116</v>
      </c>
      <c r="OL1089" s="2" t="s">
        <v>116</v>
      </c>
      <c r="OM1089" s="2" t="s">
        <v>116</v>
      </c>
      <c r="ON1089" s="2" t="s">
        <v>116</v>
      </c>
      <c r="OO1089" s="2" t="s">
        <v>116</v>
      </c>
      <c r="OP1089" s="2" t="s">
        <v>116</v>
      </c>
      <c r="OQ1089" s="2" t="s">
        <v>116</v>
      </c>
      <c r="OR1089" s="2" t="s">
        <v>116</v>
      </c>
      <c r="OS1089" s="2" t="s">
        <v>116</v>
      </c>
      <c r="OT1089" s="2" t="s">
        <v>116</v>
      </c>
      <c r="OU1089" s="2" t="s">
        <v>116</v>
      </c>
      <c r="OV1089" s="2" t="s">
        <v>116</v>
      </c>
      <c r="OW1089" s="2" t="s">
        <v>116</v>
      </c>
      <c r="OX1089" s="2" t="s">
        <v>116</v>
      </c>
      <c r="OY1089" s="2" t="s">
        <v>116</v>
      </c>
      <c r="OZ1089" s="2" t="s">
        <v>116</v>
      </c>
      <c r="PA1089" s="2" t="s">
        <v>116</v>
      </c>
      <c r="PB1089" s="2" t="s">
        <v>116</v>
      </c>
      <c r="PC1089" s="2" t="s">
        <v>116</v>
      </c>
      <c r="PD1089" s="2" t="s">
        <v>116</v>
      </c>
      <c r="PE1089" s="2" t="s">
        <v>116</v>
      </c>
      <c r="PF1089" s="2" t="s">
        <v>116</v>
      </c>
      <c r="PG1089" s="2">
        <v>1</v>
      </c>
      <c r="PH1089" s="2" t="s">
        <v>116</v>
      </c>
      <c r="PI1089" s="2" t="s">
        <v>116</v>
      </c>
      <c r="PJ1089" s="2" t="s">
        <v>116</v>
      </c>
      <c r="PK1089" s="2" t="s">
        <v>116</v>
      </c>
      <c r="PL1089" s="2" t="s">
        <v>116</v>
      </c>
      <c r="PM1089" s="2" t="s">
        <v>116</v>
      </c>
      <c r="PN1089" s="2" t="s">
        <v>116</v>
      </c>
      <c r="PO1089" s="2" t="s">
        <v>116</v>
      </c>
      <c r="PP1089" s="2" t="s">
        <v>116</v>
      </c>
      <c r="PQ1089" s="2" t="s">
        <v>116</v>
      </c>
      <c r="PR1089" s="2" t="s">
        <v>116</v>
      </c>
      <c r="PS1089" s="2" t="s">
        <v>116</v>
      </c>
      <c r="PT1089" s="2" t="s">
        <v>116</v>
      </c>
      <c r="PU1089" s="2" t="s">
        <v>116</v>
      </c>
      <c r="PV1089" s="2" t="s">
        <v>116</v>
      </c>
      <c r="PW1089" s="2" t="s">
        <v>116</v>
      </c>
      <c r="PX1089" s="2" t="s">
        <v>116</v>
      </c>
      <c r="PY1089" s="2" t="s">
        <v>116</v>
      </c>
      <c r="PZ1089" s="2" t="s">
        <v>116</v>
      </c>
      <c r="QA1089" s="2" t="s">
        <v>116</v>
      </c>
      <c r="QB1089" s="2" t="s">
        <v>116</v>
      </c>
      <c r="QC1089" s="2" t="s">
        <v>116</v>
      </c>
      <c r="QD1089" s="2" t="s">
        <v>116</v>
      </c>
      <c r="QE1089" s="2" t="s">
        <v>116</v>
      </c>
      <c r="QF1089" s="2" t="s">
        <v>116</v>
      </c>
      <c r="QG1089" s="2" t="s">
        <v>116</v>
      </c>
      <c r="QH1089" s="2" t="s">
        <v>116</v>
      </c>
      <c r="QI1089" s="2" t="s">
        <v>116</v>
      </c>
      <c r="QJ1089" s="2" t="s">
        <v>116</v>
      </c>
      <c r="QK1089" s="2" t="s">
        <v>116</v>
      </c>
    </row>
    <row r="1090" spans="14:453" x14ac:dyDescent="0.2">
      <c r="N1090" s="2" t="s">
        <v>116</v>
      </c>
      <c r="O1090" s="2" t="s">
        <v>116</v>
      </c>
      <c r="P1090" s="2" t="s">
        <v>116</v>
      </c>
      <c r="Q1090" s="2" t="s">
        <v>116</v>
      </c>
      <c r="R1090" s="2" t="s">
        <v>116</v>
      </c>
      <c r="S1090" s="2" t="s">
        <v>116</v>
      </c>
      <c r="T1090" s="2" t="s">
        <v>116</v>
      </c>
      <c r="U1090" s="2" t="s">
        <v>116</v>
      </c>
      <c r="V1090" s="2">
        <v>9</v>
      </c>
      <c r="W1090" s="2">
        <v>3</v>
      </c>
      <c r="X1090" s="2" t="s">
        <v>116</v>
      </c>
      <c r="Y1090" s="2" t="s">
        <v>116</v>
      </c>
      <c r="Z1090" s="2" t="s">
        <v>116</v>
      </c>
      <c r="AA1090" s="2" t="s">
        <v>116</v>
      </c>
      <c r="AB1090" s="2" t="s">
        <v>116</v>
      </c>
      <c r="AC1090" s="2" t="s">
        <v>116</v>
      </c>
      <c r="AD1090" s="2">
        <v>1</v>
      </c>
      <c r="AE1090" s="2" t="s">
        <v>116</v>
      </c>
      <c r="AF1090" s="2" t="s">
        <v>116</v>
      </c>
      <c r="AG1090" s="2">
        <v>2</v>
      </c>
      <c r="AH1090" s="2" t="s">
        <v>116</v>
      </c>
      <c r="AI1090" s="2" t="s">
        <v>116</v>
      </c>
      <c r="AJ1090" s="2" t="s">
        <v>116</v>
      </c>
      <c r="AK1090" s="2">
        <v>4</v>
      </c>
      <c r="AL1090" s="2">
        <v>26</v>
      </c>
      <c r="AM1090" s="2">
        <v>1</v>
      </c>
      <c r="AN1090" s="2" t="s">
        <v>116</v>
      </c>
      <c r="AO1090" s="2">
        <v>1</v>
      </c>
      <c r="AP1090" s="2" t="s">
        <v>116</v>
      </c>
      <c r="AQ1090" s="2">
        <v>1</v>
      </c>
      <c r="AR1090" s="2">
        <v>1</v>
      </c>
      <c r="AS1090" s="2" t="s">
        <v>116</v>
      </c>
      <c r="AT1090" s="2" t="s">
        <v>116</v>
      </c>
      <c r="AU1090" s="2" t="s">
        <v>116</v>
      </c>
      <c r="AV1090" s="2" t="s">
        <v>116</v>
      </c>
      <c r="AW1090" s="2">
        <v>3</v>
      </c>
      <c r="AX1090" s="2" t="s">
        <v>116</v>
      </c>
      <c r="AY1090" s="2" t="s">
        <v>116</v>
      </c>
      <c r="AZ1090" s="2">
        <v>3</v>
      </c>
      <c r="BA1090" s="2">
        <v>13</v>
      </c>
      <c r="BB1090" s="2" t="s">
        <v>116</v>
      </c>
      <c r="BC1090" s="2">
        <v>2</v>
      </c>
      <c r="BD1090" s="2">
        <v>33</v>
      </c>
      <c r="BE1090" s="2" t="s">
        <v>116</v>
      </c>
      <c r="BF1090" s="2">
        <v>2</v>
      </c>
      <c r="BG1090" s="2">
        <v>4</v>
      </c>
      <c r="BH1090" s="2" t="s">
        <v>116</v>
      </c>
      <c r="BI1090" s="2" t="s">
        <v>116</v>
      </c>
      <c r="BJ1090" s="2">
        <v>2</v>
      </c>
      <c r="BK1090" s="2" t="s">
        <v>116</v>
      </c>
      <c r="BL1090" s="2" t="s">
        <v>116</v>
      </c>
      <c r="BM1090" s="2">
        <v>4</v>
      </c>
      <c r="BN1090" s="2">
        <v>1</v>
      </c>
      <c r="BO1090" s="2" t="s">
        <v>116</v>
      </c>
      <c r="BP1090" s="2" t="s">
        <v>116</v>
      </c>
      <c r="BQ1090" s="2">
        <v>8</v>
      </c>
      <c r="BR1090" s="2" t="s">
        <v>116</v>
      </c>
      <c r="BS1090" s="2" t="s">
        <v>116</v>
      </c>
      <c r="BT1090" s="2" t="s">
        <v>116</v>
      </c>
      <c r="BU1090" s="2">
        <v>27</v>
      </c>
      <c r="BV1090" s="2">
        <v>1</v>
      </c>
      <c r="BW1090" s="2" t="s">
        <v>116</v>
      </c>
      <c r="BX1090" s="2" t="s">
        <v>116</v>
      </c>
      <c r="BY1090" s="2">
        <v>3</v>
      </c>
      <c r="BZ1090" s="2" t="s">
        <v>116</v>
      </c>
      <c r="CA1090" s="2" t="s">
        <v>116</v>
      </c>
      <c r="CB1090" s="2" t="s">
        <v>116</v>
      </c>
      <c r="CC1090" s="2">
        <v>1</v>
      </c>
      <c r="CD1090" s="2" t="s">
        <v>116</v>
      </c>
      <c r="CE1090" s="2" t="s">
        <v>116</v>
      </c>
      <c r="CF1090" s="2">
        <v>3</v>
      </c>
      <c r="CG1090" s="2" t="s">
        <v>116</v>
      </c>
      <c r="CH1090" s="2" t="s">
        <v>116</v>
      </c>
      <c r="CI1090" s="2">
        <v>2</v>
      </c>
      <c r="CJ1090" s="2">
        <v>1</v>
      </c>
      <c r="CK1090" s="2" t="s">
        <v>116</v>
      </c>
      <c r="CL1090" s="2" t="s">
        <v>116</v>
      </c>
      <c r="CM1090" s="2">
        <v>1</v>
      </c>
      <c r="CN1090" s="2">
        <v>86</v>
      </c>
      <c r="CO1090" s="2">
        <v>3</v>
      </c>
      <c r="CP1090" s="2" t="s">
        <v>116</v>
      </c>
      <c r="CQ1090" s="2" t="s">
        <v>116</v>
      </c>
      <c r="CR1090" s="2" t="s">
        <v>116</v>
      </c>
      <c r="CS1090" s="2" t="s">
        <v>116</v>
      </c>
      <c r="CT1090" s="2">
        <v>13</v>
      </c>
      <c r="CU1090" s="2" t="s">
        <v>116</v>
      </c>
      <c r="CV1090" s="2" t="s">
        <v>116</v>
      </c>
      <c r="CW1090" s="2" t="s">
        <v>116</v>
      </c>
      <c r="CX1090" s="2" t="s">
        <v>116</v>
      </c>
      <c r="CY1090" s="2">
        <v>2</v>
      </c>
      <c r="CZ1090" s="2" t="s">
        <v>116</v>
      </c>
      <c r="DA1090" s="2" t="s">
        <v>116</v>
      </c>
      <c r="DB1090" s="2">
        <v>2</v>
      </c>
      <c r="DC1090" s="2" t="s">
        <v>116</v>
      </c>
      <c r="DD1090" s="2">
        <v>53</v>
      </c>
      <c r="DE1090" s="2">
        <v>3</v>
      </c>
      <c r="DF1090" s="2">
        <v>6</v>
      </c>
      <c r="DG1090" s="2" t="s">
        <v>116</v>
      </c>
      <c r="DH1090" s="2" t="s">
        <v>116</v>
      </c>
      <c r="DI1090" s="2">
        <v>7</v>
      </c>
      <c r="DJ1090" s="2" t="s">
        <v>116</v>
      </c>
      <c r="DK1090" s="2">
        <v>1</v>
      </c>
      <c r="DL1090" s="2" t="s">
        <v>116</v>
      </c>
      <c r="DM1090" s="2">
        <v>2</v>
      </c>
      <c r="DN1090" s="2" t="s">
        <v>116</v>
      </c>
      <c r="DO1090" s="2">
        <v>35</v>
      </c>
      <c r="DP1090" s="2">
        <v>1</v>
      </c>
      <c r="DQ1090" s="2">
        <v>5</v>
      </c>
      <c r="DR1090" s="2">
        <v>50</v>
      </c>
      <c r="DS1090" s="2" t="s">
        <v>116</v>
      </c>
      <c r="DT1090" s="2" t="s">
        <v>116</v>
      </c>
      <c r="DU1090" s="2" t="s">
        <v>116</v>
      </c>
      <c r="DV1090" s="2" t="s">
        <v>116</v>
      </c>
      <c r="DW1090" s="2">
        <v>1</v>
      </c>
      <c r="DX1090" s="2" t="s">
        <v>116</v>
      </c>
      <c r="DY1090" s="2" t="s">
        <v>116</v>
      </c>
      <c r="DZ1090" s="2" t="s">
        <v>116</v>
      </c>
      <c r="EA1090" s="2" t="s">
        <v>116</v>
      </c>
      <c r="EB1090" s="2">
        <v>3</v>
      </c>
      <c r="EC1090" s="2">
        <v>5</v>
      </c>
      <c r="ED1090" s="2" t="s">
        <v>116</v>
      </c>
      <c r="EE1090" s="2" t="s">
        <v>116</v>
      </c>
      <c r="EF1090" s="2">
        <v>61</v>
      </c>
      <c r="EG1090" s="2" t="s">
        <v>116</v>
      </c>
      <c r="EH1090" s="2" t="s">
        <v>116</v>
      </c>
      <c r="EI1090" s="2">
        <v>1</v>
      </c>
      <c r="EJ1090" s="2">
        <v>2</v>
      </c>
      <c r="EK1090" s="2" t="s">
        <v>116</v>
      </c>
      <c r="EL1090" s="2">
        <v>3</v>
      </c>
      <c r="EM1090" s="2" t="s">
        <v>116</v>
      </c>
      <c r="EN1090" s="2" t="s">
        <v>116</v>
      </c>
      <c r="EO1090" s="2">
        <v>4</v>
      </c>
      <c r="EP1090" s="2">
        <v>1</v>
      </c>
      <c r="EQ1090" s="2" t="s">
        <v>116</v>
      </c>
      <c r="ER1090" s="2">
        <v>5</v>
      </c>
      <c r="ES1090" s="2" t="s">
        <v>116</v>
      </c>
      <c r="ET1090" s="2" t="s">
        <v>116</v>
      </c>
      <c r="EU1090" s="2">
        <v>103</v>
      </c>
      <c r="EV1090" s="2">
        <v>1</v>
      </c>
      <c r="EW1090" s="2" t="s">
        <v>116</v>
      </c>
      <c r="EX1090" s="2">
        <v>6</v>
      </c>
      <c r="EY1090" s="2">
        <v>5</v>
      </c>
      <c r="EZ1090" s="2" t="s">
        <v>116</v>
      </c>
      <c r="FA1090" s="2">
        <v>1</v>
      </c>
      <c r="FB1090" s="2" t="s">
        <v>116</v>
      </c>
      <c r="FC1090" s="2" t="s">
        <v>116</v>
      </c>
      <c r="FD1090" s="2">
        <v>56</v>
      </c>
      <c r="FE1090" s="2" t="s">
        <v>116</v>
      </c>
      <c r="FF1090" s="2" t="s">
        <v>116</v>
      </c>
      <c r="FG1090" s="2" t="s">
        <v>116</v>
      </c>
      <c r="FH1090" s="2">
        <v>3</v>
      </c>
      <c r="FI1090" s="2">
        <v>5</v>
      </c>
      <c r="FJ1090" s="2" t="s">
        <v>116</v>
      </c>
      <c r="FK1090" s="2" t="s">
        <v>116</v>
      </c>
      <c r="FL1090" s="2">
        <v>2</v>
      </c>
      <c r="FM1090" s="2" t="s">
        <v>116</v>
      </c>
      <c r="FN1090" s="2" t="s">
        <v>116</v>
      </c>
      <c r="FO1090" s="2">
        <v>28</v>
      </c>
      <c r="FP1090" s="2">
        <v>1</v>
      </c>
      <c r="FQ1090" s="2">
        <v>4</v>
      </c>
      <c r="FR1090" s="2">
        <v>31</v>
      </c>
      <c r="FS1090" s="2" t="s">
        <v>116</v>
      </c>
      <c r="FT1090" s="2" t="s">
        <v>116</v>
      </c>
      <c r="FU1090" s="2" t="s">
        <v>116</v>
      </c>
      <c r="FV1090" s="2" t="s">
        <v>116</v>
      </c>
      <c r="FW1090" s="2" t="s">
        <v>116</v>
      </c>
      <c r="FX1090" s="2" t="s">
        <v>116</v>
      </c>
      <c r="FY1090" s="2">
        <v>1</v>
      </c>
      <c r="FZ1090" s="2">
        <v>32</v>
      </c>
      <c r="GA1090" s="2" t="s">
        <v>116</v>
      </c>
      <c r="GB1090" s="2" t="s">
        <v>116</v>
      </c>
      <c r="GC1090" s="2">
        <v>1</v>
      </c>
      <c r="GD1090" s="2" t="s">
        <v>116</v>
      </c>
      <c r="GE1090" s="2">
        <v>1</v>
      </c>
      <c r="GF1090" s="2" t="s">
        <v>116</v>
      </c>
      <c r="GG1090" s="2" t="s">
        <v>116</v>
      </c>
      <c r="GH1090" s="2" t="s">
        <v>116</v>
      </c>
      <c r="GI1090" s="2">
        <v>7</v>
      </c>
      <c r="GJ1090" s="2" t="s">
        <v>116</v>
      </c>
      <c r="GK1090" s="2">
        <v>61</v>
      </c>
      <c r="GL1090" s="2" t="s">
        <v>116</v>
      </c>
      <c r="GM1090" s="2" t="s">
        <v>116</v>
      </c>
      <c r="GN1090" s="2">
        <v>1</v>
      </c>
      <c r="GO1090" s="2" t="s">
        <v>116</v>
      </c>
      <c r="GP1090" s="2">
        <v>2</v>
      </c>
      <c r="GQ1090" s="2" t="s">
        <v>116</v>
      </c>
      <c r="GR1090" s="2">
        <v>19</v>
      </c>
      <c r="GS1090" s="2" t="s">
        <v>116</v>
      </c>
      <c r="GT1090" s="2" t="s">
        <v>116</v>
      </c>
      <c r="GU1090" s="2">
        <v>1</v>
      </c>
      <c r="GV1090" s="2">
        <v>1</v>
      </c>
      <c r="GW1090" s="2" t="s">
        <v>116</v>
      </c>
      <c r="GX1090" s="2">
        <v>1</v>
      </c>
      <c r="GY1090" s="2">
        <v>22</v>
      </c>
      <c r="GZ1090" s="2" t="s">
        <v>116</v>
      </c>
      <c r="HA1090" s="2">
        <v>18</v>
      </c>
      <c r="HB1090" s="2" t="s">
        <v>116</v>
      </c>
      <c r="HC1090" s="2" t="s">
        <v>116</v>
      </c>
      <c r="HD1090" s="2">
        <v>1</v>
      </c>
      <c r="HE1090" s="2" t="s">
        <v>116</v>
      </c>
      <c r="HF1090" s="2">
        <v>1</v>
      </c>
      <c r="HG1090" s="2">
        <v>17</v>
      </c>
      <c r="HH1090" s="2" t="s">
        <v>116</v>
      </c>
      <c r="HI1090" s="2">
        <v>1</v>
      </c>
      <c r="HJ1090" s="2" t="s">
        <v>116</v>
      </c>
      <c r="HK1090" s="2" t="s">
        <v>116</v>
      </c>
      <c r="HL1090" s="2" t="s">
        <v>116</v>
      </c>
      <c r="HM1090" s="2">
        <v>1</v>
      </c>
      <c r="HN1090" s="2">
        <v>33</v>
      </c>
      <c r="HO1090" s="2" t="s">
        <v>116</v>
      </c>
      <c r="HP1090" s="2" t="s">
        <v>116</v>
      </c>
      <c r="HQ1090" s="2" t="s">
        <v>116</v>
      </c>
      <c r="HR1090" s="2">
        <v>1</v>
      </c>
      <c r="HS1090" s="2" t="s">
        <v>116</v>
      </c>
      <c r="HT1090" s="2">
        <v>12</v>
      </c>
      <c r="HU1090" s="2">
        <v>2</v>
      </c>
      <c r="HV1090" s="2" t="s">
        <v>116</v>
      </c>
      <c r="HW1090" s="2" t="s">
        <v>116</v>
      </c>
      <c r="HX1090" s="2" t="s">
        <v>116</v>
      </c>
      <c r="HY1090" s="2">
        <v>1</v>
      </c>
      <c r="HZ1090" s="2" t="s">
        <v>116</v>
      </c>
      <c r="IA1090" s="2">
        <v>20</v>
      </c>
      <c r="IB1090" s="2" t="s">
        <v>116</v>
      </c>
      <c r="IC1090" s="2">
        <v>2</v>
      </c>
      <c r="ID1090" s="2">
        <v>15</v>
      </c>
      <c r="IE1090" s="2" t="s">
        <v>116</v>
      </c>
      <c r="IF1090" s="2" t="s">
        <v>116</v>
      </c>
      <c r="IG1090" s="2" t="s">
        <v>116</v>
      </c>
      <c r="IH1090" s="2" t="s">
        <v>116</v>
      </c>
      <c r="II1090" s="2">
        <v>8</v>
      </c>
      <c r="IJ1090" s="2" t="s">
        <v>116</v>
      </c>
      <c r="IK1090" s="2" t="s">
        <v>116</v>
      </c>
      <c r="IL1090" s="2" t="s">
        <v>116</v>
      </c>
      <c r="IM1090" s="2" t="s">
        <v>116</v>
      </c>
      <c r="IN1090" s="2">
        <v>1</v>
      </c>
      <c r="IO1090" s="2" t="s">
        <v>116</v>
      </c>
      <c r="IP1090" s="2">
        <v>2</v>
      </c>
      <c r="IQ1090" s="2">
        <v>18</v>
      </c>
      <c r="IR1090" s="2" t="s">
        <v>116</v>
      </c>
      <c r="IS1090" s="2">
        <v>1</v>
      </c>
      <c r="IT1090" s="2" t="s">
        <v>116</v>
      </c>
      <c r="IU1090" s="2" t="s">
        <v>116</v>
      </c>
      <c r="IV1090" s="2">
        <v>5</v>
      </c>
      <c r="IW1090" s="2" t="s">
        <v>116</v>
      </c>
      <c r="IX1090" s="2" t="s">
        <v>116</v>
      </c>
      <c r="IY1090" s="2">
        <v>2</v>
      </c>
      <c r="IZ1090" s="2" t="s">
        <v>116</v>
      </c>
      <c r="JA1090" s="2" t="s">
        <v>116</v>
      </c>
      <c r="JB1090" s="2">
        <v>9</v>
      </c>
      <c r="JC1090" s="2">
        <v>1</v>
      </c>
      <c r="JD1090" s="2">
        <v>8</v>
      </c>
      <c r="JE1090" s="2" t="s">
        <v>116</v>
      </c>
      <c r="JF1090" s="2" t="s">
        <v>116</v>
      </c>
      <c r="JG1090" s="2" t="s">
        <v>116</v>
      </c>
      <c r="JH1090" s="2">
        <v>3</v>
      </c>
      <c r="JI1090" s="2" t="s">
        <v>116</v>
      </c>
      <c r="JJ1090" s="2" t="s">
        <v>116</v>
      </c>
      <c r="JK1090" s="2" t="s">
        <v>116</v>
      </c>
      <c r="JL1090" s="2" t="s">
        <v>116</v>
      </c>
      <c r="JM1090" s="2" t="s">
        <v>116</v>
      </c>
      <c r="JN1090" s="2">
        <v>25</v>
      </c>
      <c r="JO1090" s="2" t="s">
        <v>116</v>
      </c>
      <c r="JP1090" s="2">
        <v>1</v>
      </c>
      <c r="JQ1090" s="2" t="s">
        <v>116</v>
      </c>
      <c r="JR1090" s="2" t="s">
        <v>116</v>
      </c>
      <c r="JS1090" s="2">
        <v>2</v>
      </c>
      <c r="JT1090" s="2" t="s">
        <v>116</v>
      </c>
      <c r="JU1090" s="2" t="s">
        <v>116</v>
      </c>
      <c r="JV1090" s="2" t="s">
        <v>116</v>
      </c>
      <c r="JW1090" s="2" t="s">
        <v>116</v>
      </c>
      <c r="JX1090" s="2">
        <v>8</v>
      </c>
      <c r="JY1090" s="2" t="s">
        <v>116</v>
      </c>
      <c r="JZ1090" s="2">
        <v>5</v>
      </c>
      <c r="KA1090" s="2" t="s">
        <v>116</v>
      </c>
      <c r="KB1090" s="2" t="s">
        <v>116</v>
      </c>
      <c r="KC1090" s="2" t="s">
        <v>116</v>
      </c>
      <c r="KD1090" s="2">
        <v>1</v>
      </c>
      <c r="KE1090" s="2" t="s">
        <v>116</v>
      </c>
      <c r="KF1090" s="2" t="s">
        <v>116</v>
      </c>
      <c r="KG1090" s="2" t="s">
        <v>116</v>
      </c>
      <c r="KH1090" s="2">
        <v>1</v>
      </c>
      <c r="KI1090" s="2">
        <v>6</v>
      </c>
      <c r="KJ1090" s="2" t="s">
        <v>116</v>
      </c>
      <c r="KK1090" s="2" t="s">
        <v>116</v>
      </c>
      <c r="KL1090" s="2" t="s">
        <v>116</v>
      </c>
      <c r="KM1090" s="2" t="s">
        <v>116</v>
      </c>
      <c r="KN1090" s="2">
        <v>4</v>
      </c>
      <c r="KO1090" s="2" t="s">
        <v>116</v>
      </c>
      <c r="KP1090" s="2" t="s">
        <v>116</v>
      </c>
      <c r="KQ1090" s="2" t="s">
        <v>116</v>
      </c>
      <c r="KR1090" s="2">
        <v>11</v>
      </c>
      <c r="KS1090" s="2" t="s">
        <v>116</v>
      </c>
      <c r="KT1090" s="2">
        <v>3</v>
      </c>
      <c r="KU1090" s="2" t="s">
        <v>116</v>
      </c>
      <c r="KV1090" s="2" t="s">
        <v>116</v>
      </c>
      <c r="KW1090" s="2" t="s">
        <v>116</v>
      </c>
      <c r="KX1090" s="2" t="s">
        <v>116</v>
      </c>
      <c r="KY1090" s="2" t="s">
        <v>116</v>
      </c>
      <c r="KZ1090" s="2">
        <v>2</v>
      </c>
      <c r="LA1090" s="2" t="s">
        <v>116</v>
      </c>
      <c r="LB1090" s="2" t="s">
        <v>116</v>
      </c>
      <c r="LC1090" s="2" t="s">
        <v>116</v>
      </c>
      <c r="LD1090" s="2" t="s">
        <v>116</v>
      </c>
      <c r="LE1090" s="2" t="s">
        <v>116</v>
      </c>
      <c r="LF1090" s="2" t="s">
        <v>116</v>
      </c>
      <c r="LG1090" s="2" t="s">
        <v>116</v>
      </c>
      <c r="LH1090" s="2">
        <v>8</v>
      </c>
      <c r="LI1090" s="2" t="s">
        <v>116</v>
      </c>
      <c r="LJ1090" s="2" t="s">
        <v>116</v>
      </c>
      <c r="LK1090" s="2" t="s">
        <v>116</v>
      </c>
      <c r="LL1090" s="2" t="s">
        <v>116</v>
      </c>
      <c r="LM1090" s="2" t="s">
        <v>116</v>
      </c>
      <c r="LN1090" s="2">
        <v>1</v>
      </c>
      <c r="LO1090" s="2" t="s">
        <v>116</v>
      </c>
      <c r="LP1090" s="2" t="s">
        <v>116</v>
      </c>
      <c r="LQ1090" s="2" t="s">
        <v>116</v>
      </c>
      <c r="LR1090" s="2" t="s">
        <v>116</v>
      </c>
      <c r="LS1090" s="2" t="s">
        <v>116</v>
      </c>
      <c r="LT1090" s="2" t="s">
        <v>116</v>
      </c>
      <c r="LU1090" s="2">
        <v>1</v>
      </c>
      <c r="LV1090" s="2">
        <v>8</v>
      </c>
      <c r="LW1090" s="2" t="s">
        <v>116</v>
      </c>
      <c r="LX1090" s="2" t="s">
        <v>116</v>
      </c>
      <c r="LY1090" s="2" t="s">
        <v>116</v>
      </c>
      <c r="LZ1090" s="2" t="s">
        <v>116</v>
      </c>
      <c r="MA1090" s="2" t="s">
        <v>116</v>
      </c>
      <c r="MB1090" s="2" t="s">
        <v>116</v>
      </c>
      <c r="MC1090" s="2">
        <v>2</v>
      </c>
      <c r="MD1090" s="2" t="s">
        <v>116</v>
      </c>
      <c r="ME1090" s="2" t="s">
        <v>116</v>
      </c>
      <c r="MF1090" s="2" t="s">
        <v>116</v>
      </c>
      <c r="MG1090" s="2" t="s">
        <v>116</v>
      </c>
      <c r="MH1090" s="2" t="s">
        <v>116</v>
      </c>
      <c r="MI1090" s="2">
        <v>2</v>
      </c>
      <c r="MJ1090" s="2">
        <v>2</v>
      </c>
      <c r="MK1090" s="2" t="s">
        <v>116</v>
      </c>
      <c r="ML1090" s="2" t="s">
        <v>116</v>
      </c>
      <c r="MM1090" s="2" t="s">
        <v>116</v>
      </c>
      <c r="MN1090" s="2" t="s">
        <v>116</v>
      </c>
      <c r="MO1090" s="2" t="s">
        <v>116</v>
      </c>
      <c r="MP1090" s="2" t="s">
        <v>116</v>
      </c>
      <c r="MQ1090" s="2" t="s">
        <v>116</v>
      </c>
      <c r="MR1090" s="2">
        <v>1</v>
      </c>
      <c r="MS1090" s="2" t="s">
        <v>116</v>
      </c>
      <c r="MT1090" s="2" t="s">
        <v>116</v>
      </c>
      <c r="MU1090" s="2">
        <v>1</v>
      </c>
      <c r="MV1090" s="2" t="s">
        <v>116</v>
      </c>
      <c r="MW1090" s="2" t="s">
        <v>116</v>
      </c>
      <c r="MX1090" s="2" t="s">
        <v>116</v>
      </c>
      <c r="MY1090" s="2" t="s">
        <v>116</v>
      </c>
      <c r="MZ1090" s="2">
        <v>6</v>
      </c>
      <c r="NA1090" s="2" t="s">
        <v>116</v>
      </c>
      <c r="NB1090" s="2" t="s">
        <v>116</v>
      </c>
      <c r="NC1090" s="2" t="s">
        <v>116</v>
      </c>
      <c r="ND1090" s="2" t="s">
        <v>116</v>
      </c>
      <c r="NE1090" s="2" t="s">
        <v>116</v>
      </c>
      <c r="NF1090" s="2" t="s">
        <v>116</v>
      </c>
      <c r="NG1090" s="2" t="s">
        <v>116</v>
      </c>
      <c r="NH1090" s="2">
        <v>1</v>
      </c>
      <c r="NI1090" s="2" t="s">
        <v>116</v>
      </c>
      <c r="NJ1090" s="2" t="s">
        <v>116</v>
      </c>
      <c r="NK1090" s="2" t="s">
        <v>116</v>
      </c>
      <c r="NL1090" s="2" t="s">
        <v>116</v>
      </c>
      <c r="NM1090" s="2">
        <v>1</v>
      </c>
      <c r="NN1090" s="2" t="s">
        <v>116</v>
      </c>
      <c r="NO1090" s="2">
        <v>3</v>
      </c>
      <c r="NP1090" s="2" t="s">
        <v>116</v>
      </c>
      <c r="NQ1090" s="2" t="s">
        <v>116</v>
      </c>
      <c r="NR1090" s="2" t="s">
        <v>116</v>
      </c>
      <c r="NS1090" s="2" t="s">
        <v>116</v>
      </c>
      <c r="NT1090" s="2" t="s">
        <v>116</v>
      </c>
      <c r="NU1090" s="2" t="s">
        <v>116</v>
      </c>
      <c r="NV1090" s="2" t="s">
        <v>116</v>
      </c>
      <c r="NW1090" s="2" t="s">
        <v>116</v>
      </c>
      <c r="NX1090" s="2">
        <v>1</v>
      </c>
      <c r="NY1090" s="2" t="s">
        <v>116</v>
      </c>
      <c r="NZ1090" s="2" t="s">
        <v>116</v>
      </c>
      <c r="OA1090" s="2" t="s">
        <v>116</v>
      </c>
      <c r="OB1090" s="2" t="s">
        <v>116</v>
      </c>
      <c r="OC1090" s="2">
        <v>2</v>
      </c>
      <c r="OD1090" s="2" t="s">
        <v>116</v>
      </c>
      <c r="OE1090" s="2" t="s">
        <v>116</v>
      </c>
      <c r="OF1090" s="2" t="s">
        <v>116</v>
      </c>
      <c r="OG1090" s="2">
        <v>1</v>
      </c>
      <c r="OH1090" s="2" t="s">
        <v>116</v>
      </c>
      <c r="OI1090" s="2" t="s">
        <v>116</v>
      </c>
      <c r="OJ1090" s="2" t="s">
        <v>116</v>
      </c>
      <c r="OK1090" s="2" t="s">
        <v>116</v>
      </c>
      <c r="OL1090" s="2" t="s">
        <v>116</v>
      </c>
      <c r="OM1090" s="2" t="s">
        <v>116</v>
      </c>
      <c r="ON1090" s="2" t="s">
        <v>116</v>
      </c>
      <c r="OO1090" s="2" t="s">
        <v>116</v>
      </c>
      <c r="OP1090" s="2" t="s">
        <v>116</v>
      </c>
      <c r="OQ1090" s="2">
        <v>1</v>
      </c>
      <c r="OR1090" s="2" t="s">
        <v>116</v>
      </c>
      <c r="OS1090" s="2" t="s">
        <v>116</v>
      </c>
      <c r="OT1090" s="2" t="s">
        <v>116</v>
      </c>
      <c r="OU1090" s="2" t="s">
        <v>116</v>
      </c>
      <c r="OV1090" s="2" t="s">
        <v>116</v>
      </c>
      <c r="OW1090" s="2" t="s">
        <v>116</v>
      </c>
      <c r="OX1090" s="2" t="s">
        <v>116</v>
      </c>
      <c r="OY1090" s="2" t="s">
        <v>116</v>
      </c>
      <c r="OZ1090" s="2" t="s">
        <v>116</v>
      </c>
      <c r="PA1090" s="2" t="s">
        <v>116</v>
      </c>
      <c r="PB1090" s="2" t="s">
        <v>116</v>
      </c>
      <c r="PC1090" s="2" t="s">
        <v>116</v>
      </c>
      <c r="PD1090" s="2">
        <v>1</v>
      </c>
      <c r="PE1090" s="2" t="s">
        <v>116</v>
      </c>
      <c r="PF1090" s="2" t="s">
        <v>116</v>
      </c>
      <c r="PG1090" s="2">
        <v>2</v>
      </c>
      <c r="PH1090" s="2" t="s">
        <v>116</v>
      </c>
      <c r="PI1090" s="2" t="s">
        <v>116</v>
      </c>
      <c r="PJ1090" s="2" t="s">
        <v>116</v>
      </c>
      <c r="PK1090" s="2" t="s">
        <v>116</v>
      </c>
      <c r="PL1090" s="2" t="s">
        <v>116</v>
      </c>
      <c r="PM1090" s="2" t="s">
        <v>116</v>
      </c>
      <c r="PN1090" s="2" t="s">
        <v>116</v>
      </c>
      <c r="PO1090" s="2" t="s">
        <v>116</v>
      </c>
      <c r="PP1090" s="2" t="s">
        <v>116</v>
      </c>
      <c r="PQ1090" s="2" t="s">
        <v>116</v>
      </c>
      <c r="PR1090" s="2" t="s">
        <v>116</v>
      </c>
      <c r="PS1090" s="2" t="s">
        <v>116</v>
      </c>
      <c r="PT1090" s="2" t="s">
        <v>116</v>
      </c>
      <c r="PU1090" s="2" t="s">
        <v>116</v>
      </c>
      <c r="PV1090" s="2" t="s">
        <v>116</v>
      </c>
      <c r="PW1090" s="2" t="s">
        <v>116</v>
      </c>
      <c r="PX1090" s="2">
        <v>1</v>
      </c>
      <c r="PY1090" s="2" t="s">
        <v>116</v>
      </c>
      <c r="PZ1090" s="2" t="s">
        <v>116</v>
      </c>
      <c r="QA1090" s="2" t="s">
        <v>116</v>
      </c>
      <c r="QB1090" s="2">
        <v>1</v>
      </c>
      <c r="QC1090" s="2" t="s">
        <v>116</v>
      </c>
      <c r="QD1090" s="2" t="s">
        <v>116</v>
      </c>
      <c r="QE1090" s="2" t="s">
        <v>116</v>
      </c>
      <c r="QF1090" s="2">
        <v>1</v>
      </c>
      <c r="QG1090" s="2" t="s">
        <v>116</v>
      </c>
      <c r="QH1090" s="2" t="s">
        <v>116</v>
      </c>
      <c r="QI1090" s="2" t="s">
        <v>116</v>
      </c>
      <c r="QJ1090" s="2" t="s">
        <v>116</v>
      </c>
      <c r="QK1090" s="2" t="s">
        <v>116</v>
      </c>
    </row>
    <row r="1091" spans="14:453" x14ac:dyDescent="0.2">
      <c r="N1091" s="2">
        <v>1</v>
      </c>
      <c r="O1091" s="2" t="s">
        <v>116</v>
      </c>
      <c r="P1091" s="2">
        <v>1</v>
      </c>
      <c r="Q1091" s="2" t="s">
        <v>116</v>
      </c>
      <c r="R1091" s="2" t="s">
        <v>116</v>
      </c>
      <c r="S1091" s="2" t="s">
        <v>116</v>
      </c>
      <c r="T1091" s="2" t="s">
        <v>116</v>
      </c>
      <c r="U1091" s="2" t="s">
        <v>116</v>
      </c>
      <c r="V1091" s="2">
        <v>13</v>
      </c>
      <c r="W1091" s="2">
        <v>3</v>
      </c>
      <c r="X1091" s="2" t="s">
        <v>116</v>
      </c>
      <c r="Y1091" s="2" t="s">
        <v>116</v>
      </c>
      <c r="Z1091" s="2">
        <v>1</v>
      </c>
      <c r="AA1091" s="2" t="s">
        <v>116</v>
      </c>
      <c r="AB1091" s="2">
        <v>1</v>
      </c>
      <c r="AC1091" s="2">
        <v>4</v>
      </c>
      <c r="AD1091" s="2">
        <v>1</v>
      </c>
      <c r="AE1091" s="2" t="s">
        <v>116</v>
      </c>
      <c r="AF1091" s="2" t="s">
        <v>116</v>
      </c>
      <c r="AG1091" s="2" t="s">
        <v>116</v>
      </c>
      <c r="AH1091" s="2" t="s">
        <v>116</v>
      </c>
      <c r="AI1091" s="2">
        <v>2</v>
      </c>
      <c r="AJ1091" s="2" t="s">
        <v>116</v>
      </c>
      <c r="AK1091" s="2" t="s">
        <v>116</v>
      </c>
      <c r="AL1091" s="2">
        <v>6</v>
      </c>
      <c r="AM1091" s="2" t="s">
        <v>116</v>
      </c>
      <c r="AN1091" s="2" t="s">
        <v>116</v>
      </c>
      <c r="AO1091" s="2">
        <v>4</v>
      </c>
      <c r="AP1091" s="2" t="s">
        <v>116</v>
      </c>
      <c r="AQ1091" s="2" t="s">
        <v>116</v>
      </c>
      <c r="AR1091" s="2">
        <v>1</v>
      </c>
      <c r="AS1091" s="2">
        <v>1</v>
      </c>
      <c r="AT1091" s="2" t="s">
        <v>116</v>
      </c>
      <c r="AU1091" s="2" t="s">
        <v>116</v>
      </c>
      <c r="AV1091" s="2" t="s">
        <v>116</v>
      </c>
      <c r="AW1091" s="2">
        <v>4</v>
      </c>
      <c r="AX1091" s="2">
        <v>3</v>
      </c>
      <c r="AY1091" s="2" t="s">
        <v>116</v>
      </c>
      <c r="AZ1091" s="2" t="s">
        <v>116</v>
      </c>
      <c r="BA1091" s="2">
        <v>11</v>
      </c>
      <c r="BB1091" s="2" t="s">
        <v>116</v>
      </c>
      <c r="BC1091" s="2" t="s">
        <v>116</v>
      </c>
      <c r="BD1091" s="2">
        <v>21</v>
      </c>
      <c r="BE1091" s="2" t="s">
        <v>116</v>
      </c>
      <c r="BF1091" s="2" t="s">
        <v>116</v>
      </c>
      <c r="BG1091" s="2" t="s">
        <v>116</v>
      </c>
      <c r="BH1091" s="2" t="s">
        <v>116</v>
      </c>
      <c r="BI1091" s="2" t="s">
        <v>116</v>
      </c>
      <c r="BJ1091" s="2">
        <v>2</v>
      </c>
      <c r="BK1091" s="2">
        <v>1</v>
      </c>
      <c r="BL1091" s="2" t="s">
        <v>116</v>
      </c>
      <c r="BM1091" s="2">
        <v>3</v>
      </c>
      <c r="BN1091" s="2">
        <v>2</v>
      </c>
      <c r="BO1091" s="2" t="s">
        <v>116</v>
      </c>
      <c r="BP1091" s="2" t="s">
        <v>116</v>
      </c>
      <c r="BQ1091" s="2">
        <v>4</v>
      </c>
      <c r="BR1091" s="2" t="s">
        <v>116</v>
      </c>
      <c r="BS1091" s="2" t="s">
        <v>116</v>
      </c>
      <c r="BT1091" s="2" t="s">
        <v>116</v>
      </c>
      <c r="BU1091" s="2">
        <v>23</v>
      </c>
      <c r="BV1091" s="2" t="s">
        <v>116</v>
      </c>
      <c r="BW1091" s="2" t="s">
        <v>116</v>
      </c>
      <c r="BX1091" s="2" t="s">
        <v>116</v>
      </c>
      <c r="BY1091" s="2">
        <v>10</v>
      </c>
      <c r="BZ1091" s="2" t="s">
        <v>116</v>
      </c>
      <c r="CA1091" s="2" t="s">
        <v>116</v>
      </c>
      <c r="CB1091" s="2">
        <v>1</v>
      </c>
      <c r="CC1091" s="2" t="s">
        <v>116</v>
      </c>
      <c r="CD1091" s="2" t="s">
        <v>116</v>
      </c>
      <c r="CE1091" s="2" t="s">
        <v>116</v>
      </c>
      <c r="CF1091" s="2">
        <v>6</v>
      </c>
      <c r="CG1091" s="2" t="s">
        <v>116</v>
      </c>
      <c r="CH1091" s="2" t="s">
        <v>116</v>
      </c>
      <c r="CI1091" s="2">
        <v>1</v>
      </c>
      <c r="CJ1091" s="2" t="s">
        <v>116</v>
      </c>
      <c r="CK1091" s="2" t="s">
        <v>116</v>
      </c>
      <c r="CL1091" s="2" t="s">
        <v>116</v>
      </c>
      <c r="CM1091" s="2" t="s">
        <v>116</v>
      </c>
      <c r="CN1091" s="2">
        <v>48</v>
      </c>
      <c r="CO1091" s="2" t="s">
        <v>116</v>
      </c>
      <c r="CP1091" s="2" t="s">
        <v>116</v>
      </c>
      <c r="CQ1091" s="2">
        <v>1</v>
      </c>
      <c r="CR1091" s="2">
        <v>1</v>
      </c>
      <c r="CS1091" s="2" t="s">
        <v>116</v>
      </c>
      <c r="CT1091" s="2">
        <v>13</v>
      </c>
      <c r="CU1091" s="2" t="s">
        <v>116</v>
      </c>
      <c r="CV1091" s="2" t="s">
        <v>116</v>
      </c>
      <c r="CW1091" s="2" t="s">
        <v>116</v>
      </c>
      <c r="CX1091" s="2" t="s">
        <v>116</v>
      </c>
      <c r="CY1091" s="2">
        <v>3</v>
      </c>
      <c r="CZ1091" s="2" t="s">
        <v>116</v>
      </c>
      <c r="DA1091" s="2" t="s">
        <v>116</v>
      </c>
      <c r="DB1091" s="2">
        <v>4</v>
      </c>
      <c r="DC1091" s="2" t="s">
        <v>116</v>
      </c>
      <c r="DD1091" s="2">
        <v>21</v>
      </c>
      <c r="DE1091" s="2" t="s">
        <v>116</v>
      </c>
      <c r="DF1091" s="2">
        <v>2</v>
      </c>
      <c r="DG1091" s="2" t="s">
        <v>116</v>
      </c>
      <c r="DH1091" s="2" t="s">
        <v>116</v>
      </c>
      <c r="DI1091" s="2">
        <v>2</v>
      </c>
      <c r="DJ1091" s="2" t="s">
        <v>116</v>
      </c>
      <c r="DK1091" s="2" t="s">
        <v>116</v>
      </c>
      <c r="DL1091" s="2" t="s">
        <v>116</v>
      </c>
      <c r="DM1091" s="2">
        <v>4</v>
      </c>
      <c r="DN1091" s="2" t="s">
        <v>116</v>
      </c>
      <c r="DO1091" s="2">
        <v>26</v>
      </c>
      <c r="DP1091" s="2" t="s">
        <v>116</v>
      </c>
      <c r="DQ1091" s="2" t="s">
        <v>116</v>
      </c>
      <c r="DR1091" s="2">
        <v>46</v>
      </c>
      <c r="DS1091" s="2" t="s">
        <v>116</v>
      </c>
      <c r="DT1091" s="2">
        <v>1</v>
      </c>
      <c r="DU1091" s="2" t="s">
        <v>116</v>
      </c>
      <c r="DV1091" s="2" t="s">
        <v>116</v>
      </c>
      <c r="DW1091" s="2">
        <v>3</v>
      </c>
      <c r="DX1091" s="2" t="s">
        <v>116</v>
      </c>
      <c r="DY1091" s="2" t="s">
        <v>116</v>
      </c>
      <c r="DZ1091" s="2" t="s">
        <v>116</v>
      </c>
      <c r="EA1091" s="2" t="s">
        <v>116</v>
      </c>
      <c r="EB1091" s="2">
        <v>1</v>
      </c>
      <c r="EC1091" s="2">
        <v>8</v>
      </c>
      <c r="ED1091" s="2" t="s">
        <v>116</v>
      </c>
      <c r="EE1091" s="2" t="s">
        <v>116</v>
      </c>
      <c r="EF1091" s="2">
        <v>46</v>
      </c>
      <c r="EG1091" s="2" t="s">
        <v>116</v>
      </c>
      <c r="EH1091" s="2" t="s">
        <v>116</v>
      </c>
      <c r="EI1091" s="2" t="s">
        <v>116</v>
      </c>
      <c r="EJ1091" s="2">
        <v>7</v>
      </c>
      <c r="EK1091" s="2" t="s">
        <v>116</v>
      </c>
      <c r="EL1091" s="2">
        <v>5</v>
      </c>
      <c r="EM1091" s="2" t="s">
        <v>116</v>
      </c>
      <c r="EN1091" s="2" t="s">
        <v>116</v>
      </c>
      <c r="EO1091" s="2">
        <v>8</v>
      </c>
      <c r="EP1091" s="2" t="s">
        <v>116</v>
      </c>
      <c r="EQ1091" s="2" t="s">
        <v>116</v>
      </c>
      <c r="ER1091" s="2">
        <v>1</v>
      </c>
      <c r="ES1091" s="2" t="s">
        <v>116</v>
      </c>
      <c r="ET1091" s="2" t="s">
        <v>116</v>
      </c>
      <c r="EU1091" s="2">
        <v>58</v>
      </c>
      <c r="EV1091" s="2" t="s">
        <v>116</v>
      </c>
      <c r="EW1091" s="2" t="s">
        <v>116</v>
      </c>
      <c r="EX1091" s="2">
        <v>10</v>
      </c>
      <c r="EY1091" s="2">
        <v>4</v>
      </c>
      <c r="EZ1091" s="2" t="s">
        <v>116</v>
      </c>
      <c r="FA1091" s="2">
        <v>3</v>
      </c>
      <c r="FB1091" s="2" t="s">
        <v>116</v>
      </c>
      <c r="FC1091" s="2" t="s">
        <v>116</v>
      </c>
      <c r="FD1091" s="2">
        <v>27</v>
      </c>
      <c r="FE1091" s="2" t="s">
        <v>116</v>
      </c>
      <c r="FF1091" s="2" t="s">
        <v>116</v>
      </c>
      <c r="FG1091" s="2" t="s">
        <v>116</v>
      </c>
      <c r="FH1091" s="2">
        <v>4</v>
      </c>
      <c r="FI1091" s="2">
        <v>4</v>
      </c>
      <c r="FJ1091" s="2" t="s">
        <v>116</v>
      </c>
      <c r="FK1091" s="2" t="s">
        <v>116</v>
      </c>
      <c r="FL1091" s="2">
        <v>7</v>
      </c>
      <c r="FM1091" s="2" t="s">
        <v>116</v>
      </c>
      <c r="FN1091" s="2" t="s">
        <v>116</v>
      </c>
      <c r="FO1091" s="2">
        <v>28</v>
      </c>
      <c r="FP1091" s="2" t="s">
        <v>116</v>
      </c>
      <c r="FQ1091" s="2" t="s">
        <v>116</v>
      </c>
      <c r="FR1091" s="2">
        <v>27</v>
      </c>
      <c r="FS1091" s="2" t="s">
        <v>116</v>
      </c>
      <c r="FT1091" s="2" t="s">
        <v>116</v>
      </c>
      <c r="FU1091" s="2" t="s">
        <v>116</v>
      </c>
      <c r="FV1091" s="2" t="s">
        <v>116</v>
      </c>
      <c r="FW1091" s="2">
        <v>1</v>
      </c>
      <c r="FX1091" s="2" t="s">
        <v>116</v>
      </c>
      <c r="FY1091" s="2">
        <v>1</v>
      </c>
      <c r="FZ1091" s="2">
        <v>20</v>
      </c>
      <c r="GA1091" s="2" t="s">
        <v>116</v>
      </c>
      <c r="GB1091" s="2" t="s">
        <v>116</v>
      </c>
      <c r="GC1091" s="2">
        <v>1</v>
      </c>
      <c r="GD1091" s="2" t="s">
        <v>116</v>
      </c>
      <c r="GE1091" s="2">
        <v>3</v>
      </c>
      <c r="GF1091" s="2" t="s">
        <v>116</v>
      </c>
      <c r="GG1091" s="2" t="s">
        <v>116</v>
      </c>
      <c r="GH1091" s="2" t="s">
        <v>116</v>
      </c>
      <c r="GI1091" s="2" t="s">
        <v>116</v>
      </c>
      <c r="GJ1091" s="2" t="s">
        <v>116</v>
      </c>
      <c r="GK1091" s="2">
        <v>43</v>
      </c>
      <c r="GL1091" s="2" t="s">
        <v>116</v>
      </c>
      <c r="GM1091" s="2" t="s">
        <v>116</v>
      </c>
      <c r="GN1091" s="2">
        <v>2</v>
      </c>
      <c r="GO1091" s="2" t="s">
        <v>116</v>
      </c>
      <c r="GP1091" s="2">
        <v>1</v>
      </c>
      <c r="GQ1091" s="2">
        <v>1</v>
      </c>
      <c r="GR1091" s="2">
        <v>21</v>
      </c>
      <c r="GS1091" s="2" t="s">
        <v>116</v>
      </c>
      <c r="GT1091" s="2" t="s">
        <v>116</v>
      </c>
      <c r="GU1091" s="2">
        <v>4</v>
      </c>
      <c r="GV1091" s="2">
        <v>1</v>
      </c>
      <c r="GW1091" s="2" t="s">
        <v>116</v>
      </c>
      <c r="GX1091" s="2">
        <v>1</v>
      </c>
      <c r="GY1091" s="2">
        <v>8</v>
      </c>
      <c r="GZ1091" s="2" t="s">
        <v>116</v>
      </c>
      <c r="HA1091" s="2">
        <v>11</v>
      </c>
      <c r="HB1091" s="2" t="s">
        <v>116</v>
      </c>
      <c r="HC1091" s="2" t="s">
        <v>116</v>
      </c>
      <c r="HD1091" s="2" t="s">
        <v>116</v>
      </c>
      <c r="HE1091" s="2">
        <v>1</v>
      </c>
      <c r="HF1091" s="2">
        <v>2</v>
      </c>
      <c r="HG1091" s="2">
        <v>8</v>
      </c>
      <c r="HH1091" s="2" t="s">
        <v>116</v>
      </c>
      <c r="HI1091" s="2" t="s">
        <v>116</v>
      </c>
      <c r="HJ1091" s="2" t="s">
        <v>116</v>
      </c>
      <c r="HK1091" s="2" t="s">
        <v>116</v>
      </c>
      <c r="HL1091" s="2" t="s">
        <v>116</v>
      </c>
      <c r="HM1091" s="2" t="s">
        <v>116</v>
      </c>
      <c r="HN1091" s="2">
        <v>20</v>
      </c>
      <c r="HO1091" s="2">
        <v>1</v>
      </c>
      <c r="HP1091" s="2">
        <v>2</v>
      </c>
      <c r="HQ1091" s="2">
        <v>1</v>
      </c>
      <c r="HR1091" s="2" t="s">
        <v>116</v>
      </c>
      <c r="HS1091" s="2" t="s">
        <v>116</v>
      </c>
      <c r="HT1091" s="2">
        <v>5</v>
      </c>
      <c r="HU1091" s="2" t="s">
        <v>116</v>
      </c>
      <c r="HV1091" s="2" t="s">
        <v>116</v>
      </c>
      <c r="HW1091" s="2" t="s">
        <v>116</v>
      </c>
      <c r="HX1091" s="2" t="s">
        <v>116</v>
      </c>
      <c r="HY1091" s="2" t="s">
        <v>116</v>
      </c>
      <c r="HZ1091" s="2" t="s">
        <v>116</v>
      </c>
      <c r="IA1091" s="2">
        <v>8</v>
      </c>
      <c r="IB1091" s="2" t="s">
        <v>116</v>
      </c>
      <c r="IC1091" s="2" t="s">
        <v>116</v>
      </c>
      <c r="ID1091" s="2">
        <v>9</v>
      </c>
      <c r="IE1091" s="2" t="s">
        <v>116</v>
      </c>
      <c r="IF1091" s="2" t="s">
        <v>116</v>
      </c>
      <c r="IG1091" s="2" t="s">
        <v>116</v>
      </c>
      <c r="IH1091" s="2">
        <v>1</v>
      </c>
      <c r="II1091" s="2">
        <v>3</v>
      </c>
      <c r="IJ1091" s="2" t="s">
        <v>116</v>
      </c>
      <c r="IK1091" s="2">
        <v>1</v>
      </c>
      <c r="IL1091" s="2" t="s">
        <v>116</v>
      </c>
      <c r="IM1091" s="2" t="s">
        <v>116</v>
      </c>
      <c r="IN1091" s="2" t="s">
        <v>116</v>
      </c>
      <c r="IO1091" s="2" t="s">
        <v>116</v>
      </c>
      <c r="IP1091" s="2" t="s">
        <v>116</v>
      </c>
      <c r="IQ1091" s="2">
        <v>13</v>
      </c>
      <c r="IR1091" s="2" t="s">
        <v>116</v>
      </c>
      <c r="IS1091" s="2">
        <v>1</v>
      </c>
      <c r="IT1091" s="2" t="s">
        <v>116</v>
      </c>
      <c r="IU1091" s="2">
        <v>1</v>
      </c>
      <c r="IV1091" s="2" t="s">
        <v>116</v>
      </c>
      <c r="IW1091" s="2">
        <v>2</v>
      </c>
      <c r="IX1091" s="2" t="s">
        <v>116</v>
      </c>
      <c r="IY1091" s="2" t="s">
        <v>116</v>
      </c>
      <c r="IZ1091" s="2">
        <v>1</v>
      </c>
      <c r="JA1091" s="2" t="s">
        <v>116</v>
      </c>
      <c r="JB1091" s="2">
        <v>3</v>
      </c>
      <c r="JC1091" s="2" t="s">
        <v>116</v>
      </c>
      <c r="JD1091" s="2">
        <v>9</v>
      </c>
      <c r="JE1091" s="2" t="s">
        <v>116</v>
      </c>
      <c r="JF1091" s="2" t="s">
        <v>116</v>
      </c>
      <c r="JG1091" s="2" t="s">
        <v>116</v>
      </c>
      <c r="JH1091" s="2">
        <v>3</v>
      </c>
      <c r="JI1091" s="2">
        <v>2</v>
      </c>
      <c r="JJ1091" s="2" t="s">
        <v>116</v>
      </c>
      <c r="JK1091" s="2" t="s">
        <v>116</v>
      </c>
      <c r="JL1091" s="2" t="s">
        <v>116</v>
      </c>
      <c r="JM1091" s="2" t="s">
        <v>116</v>
      </c>
      <c r="JN1091" s="2">
        <v>9</v>
      </c>
      <c r="JO1091" s="2" t="s">
        <v>116</v>
      </c>
      <c r="JP1091" s="2">
        <v>1</v>
      </c>
      <c r="JQ1091" s="2" t="s">
        <v>116</v>
      </c>
      <c r="JR1091" s="2" t="s">
        <v>116</v>
      </c>
      <c r="JS1091" s="2" t="s">
        <v>116</v>
      </c>
      <c r="JT1091" s="2" t="s">
        <v>116</v>
      </c>
      <c r="JU1091" s="2" t="s">
        <v>116</v>
      </c>
      <c r="JV1091" s="2">
        <v>1</v>
      </c>
      <c r="JW1091" s="2">
        <v>1</v>
      </c>
      <c r="JX1091" s="2">
        <v>2</v>
      </c>
      <c r="JY1091" s="2" t="s">
        <v>116</v>
      </c>
      <c r="JZ1091" s="2">
        <v>1</v>
      </c>
      <c r="KA1091" s="2" t="s">
        <v>116</v>
      </c>
      <c r="KB1091" s="2" t="s">
        <v>116</v>
      </c>
      <c r="KC1091" s="2" t="s">
        <v>116</v>
      </c>
      <c r="KD1091" s="2">
        <v>1</v>
      </c>
      <c r="KE1091" s="2" t="s">
        <v>116</v>
      </c>
      <c r="KF1091" s="2" t="s">
        <v>116</v>
      </c>
      <c r="KG1091" s="2" t="s">
        <v>116</v>
      </c>
      <c r="KH1091" s="2" t="s">
        <v>116</v>
      </c>
      <c r="KI1091" s="2">
        <v>1</v>
      </c>
      <c r="KJ1091" s="2" t="s">
        <v>116</v>
      </c>
      <c r="KK1091" s="2" t="s">
        <v>116</v>
      </c>
      <c r="KL1091" s="2" t="s">
        <v>116</v>
      </c>
      <c r="KM1091" s="2" t="s">
        <v>116</v>
      </c>
      <c r="KN1091" s="2">
        <v>1</v>
      </c>
      <c r="KO1091" s="2" t="s">
        <v>116</v>
      </c>
      <c r="KP1091" s="2" t="s">
        <v>116</v>
      </c>
      <c r="KQ1091" s="2" t="s">
        <v>116</v>
      </c>
      <c r="KR1091" s="2" t="s">
        <v>116</v>
      </c>
      <c r="KS1091" s="2" t="s">
        <v>116</v>
      </c>
      <c r="KT1091" s="2">
        <v>4</v>
      </c>
      <c r="KU1091" s="2" t="s">
        <v>116</v>
      </c>
      <c r="KV1091" s="2" t="s">
        <v>116</v>
      </c>
      <c r="KW1091" s="2" t="s">
        <v>116</v>
      </c>
      <c r="KX1091" s="2" t="s">
        <v>116</v>
      </c>
      <c r="KY1091" s="2" t="s">
        <v>116</v>
      </c>
      <c r="KZ1091" s="2">
        <v>1</v>
      </c>
      <c r="LA1091" s="2" t="s">
        <v>116</v>
      </c>
      <c r="LB1091" s="2" t="s">
        <v>116</v>
      </c>
      <c r="LC1091" s="2" t="s">
        <v>116</v>
      </c>
      <c r="LD1091" s="2" t="s">
        <v>116</v>
      </c>
      <c r="LE1091" s="2" t="s">
        <v>116</v>
      </c>
      <c r="LF1091" s="2" t="s">
        <v>116</v>
      </c>
      <c r="LG1091" s="2" t="s">
        <v>116</v>
      </c>
      <c r="LH1091" s="2">
        <v>1</v>
      </c>
      <c r="LI1091" s="2" t="s">
        <v>116</v>
      </c>
      <c r="LJ1091" s="2" t="s">
        <v>116</v>
      </c>
      <c r="LK1091" s="2" t="s">
        <v>116</v>
      </c>
      <c r="LL1091" s="2" t="s">
        <v>116</v>
      </c>
      <c r="LM1091" s="2" t="s">
        <v>116</v>
      </c>
      <c r="LN1091" s="2" t="s">
        <v>116</v>
      </c>
      <c r="LO1091" s="2" t="s">
        <v>116</v>
      </c>
      <c r="LP1091" s="2" t="s">
        <v>116</v>
      </c>
      <c r="LQ1091" s="2" t="s">
        <v>116</v>
      </c>
      <c r="LR1091" s="2" t="s">
        <v>116</v>
      </c>
      <c r="LS1091" s="2" t="s">
        <v>116</v>
      </c>
      <c r="LT1091" s="2" t="s">
        <v>116</v>
      </c>
      <c r="LU1091" s="2" t="s">
        <v>116</v>
      </c>
      <c r="LV1091" s="2">
        <v>1</v>
      </c>
      <c r="LW1091" s="2" t="s">
        <v>116</v>
      </c>
      <c r="LX1091" s="2" t="s">
        <v>116</v>
      </c>
      <c r="LY1091" s="2">
        <v>2</v>
      </c>
      <c r="LZ1091" s="2" t="s">
        <v>116</v>
      </c>
      <c r="MA1091" s="2" t="s">
        <v>116</v>
      </c>
      <c r="MB1091" s="2" t="s">
        <v>116</v>
      </c>
      <c r="MC1091" s="2" t="s">
        <v>116</v>
      </c>
      <c r="MD1091" s="2" t="s">
        <v>116</v>
      </c>
      <c r="ME1091" s="2" t="s">
        <v>116</v>
      </c>
      <c r="MF1091" s="2" t="s">
        <v>116</v>
      </c>
      <c r="MG1091" s="2" t="s">
        <v>116</v>
      </c>
      <c r="MH1091" s="2" t="s">
        <v>116</v>
      </c>
      <c r="MI1091" s="2" t="s">
        <v>116</v>
      </c>
      <c r="MJ1091" s="2">
        <v>2</v>
      </c>
      <c r="MK1091" s="2" t="s">
        <v>116</v>
      </c>
      <c r="ML1091" s="2" t="s">
        <v>116</v>
      </c>
      <c r="MM1091" s="2" t="s">
        <v>116</v>
      </c>
      <c r="MN1091" s="2" t="s">
        <v>116</v>
      </c>
      <c r="MO1091" s="2" t="s">
        <v>116</v>
      </c>
      <c r="MP1091" s="2" t="s">
        <v>116</v>
      </c>
      <c r="MQ1091" s="2" t="s">
        <v>116</v>
      </c>
      <c r="MR1091" s="2">
        <v>2</v>
      </c>
      <c r="MS1091" s="2" t="s">
        <v>116</v>
      </c>
      <c r="MT1091" s="2" t="s">
        <v>116</v>
      </c>
      <c r="MU1091" s="2" t="s">
        <v>116</v>
      </c>
      <c r="MV1091" s="2" t="s">
        <v>116</v>
      </c>
      <c r="MW1091" s="2" t="s">
        <v>116</v>
      </c>
      <c r="MX1091" s="2" t="s">
        <v>116</v>
      </c>
      <c r="MY1091" s="2" t="s">
        <v>116</v>
      </c>
      <c r="MZ1091" s="2" t="s">
        <v>116</v>
      </c>
      <c r="NA1091" s="2" t="s">
        <v>116</v>
      </c>
      <c r="NB1091" s="2" t="s">
        <v>116</v>
      </c>
      <c r="NC1091" s="2" t="s">
        <v>116</v>
      </c>
      <c r="ND1091" s="2" t="s">
        <v>116</v>
      </c>
      <c r="NE1091" s="2" t="s">
        <v>116</v>
      </c>
      <c r="NF1091" s="2" t="s">
        <v>116</v>
      </c>
      <c r="NG1091" s="2" t="s">
        <v>116</v>
      </c>
      <c r="NH1091" s="2" t="s">
        <v>116</v>
      </c>
      <c r="NI1091" s="2" t="s">
        <v>116</v>
      </c>
      <c r="NJ1091" s="2" t="s">
        <v>116</v>
      </c>
      <c r="NK1091" s="2">
        <v>1</v>
      </c>
      <c r="NL1091" s="2" t="s">
        <v>116</v>
      </c>
      <c r="NM1091" s="2" t="s">
        <v>116</v>
      </c>
      <c r="NN1091" s="2" t="s">
        <v>116</v>
      </c>
      <c r="NO1091" s="2">
        <v>1</v>
      </c>
      <c r="NP1091" s="2" t="s">
        <v>116</v>
      </c>
      <c r="NQ1091" s="2" t="s">
        <v>116</v>
      </c>
      <c r="NR1091" s="2" t="s">
        <v>116</v>
      </c>
      <c r="NS1091" s="2" t="s">
        <v>116</v>
      </c>
      <c r="NT1091" s="2" t="s">
        <v>116</v>
      </c>
      <c r="NU1091" s="2" t="s">
        <v>116</v>
      </c>
      <c r="NV1091" s="2" t="s">
        <v>116</v>
      </c>
      <c r="NW1091" s="2" t="s">
        <v>116</v>
      </c>
      <c r="NX1091" s="2" t="s">
        <v>116</v>
      </c>
      <c r="NY1091" s="2" t="s">
        <v>116</v>
      </c>
      <c r="NZ1091" s="2" t="s">
        <v>116</v>
      </c>
      <c r="OA1091" s="2" t="s">
        <v>116</v>
      </c>
      <c r="OB1091" s="2" t="s">
        <v>116</v>
      </c>
      <c r="OC1091" s="2" t="s">
        <v>116</v>
      </c>
      <c r="OD1091" s="2" t="s">
        <v>116</v>
      </c>
      <c r="OE1091" s="2" t="s">
        <v>116</v>
      </c>
      <c r="OF1091" s="2" t="s">
        <v>116</v>
      </c>
      <c r="OG1091" s="2" t="s">
        <v>116</v>
      </c>
      <c r="OH1091" s="2" t="s">
        <v>116</v>
      </c>
      <c r="OI1091" s="2" t="s">
        <v>116</v>
      </c>
      <c r="OJ1091" s="2" t="s">
        <v>116</v>
      </c>
      <c r="OK1091" s="2" t="s">
        <v>116</v>
      </c>
      <c r="OL1091" s="2" t="s">
        <v>116</v>
      </c>
      <c r="OM1091" s="2" t="s">
        <v>116</v>
      </c>
      <c r="ON1091" s="2" t="s">
        <v>116</v>
      </c>
      <c r="OO1091" s="2" t="s">
        <v>116</v>
      </c>
      <c r="OP1091" s="2" t="s">
        <v>116</v>
      </c>
      <c r="OQ1091" s="2">
        <v>1</v>
      </c>
      <c r="OR1091" s="2" t="s">
        <v>116</v>
      </c>
      <c r="OS1091" s="2" t="s">
        <v>116</v>
      </c>
      <c r="OT1091" s="2" t="s">
        <v>116</v>
      </c>
      <c r="OU1091" s="2" t="s">
        <v>116</v>
      </c>
      <c r="OV1091" s="2" t="s">
        <v>116</v>
      </c>
      <c r="OW1091" s="2" t="s">
        <v>116</v>
      </c>
      <c r="OX1091" s="2" t="s">
        <v>116</v>
      </c>
      <c r="OY1091" s="2" t="s">
        <v>116</v>
      </c>
      <c r="OZ1091" s="2" t="s">
        <v>116</v>
      </c>
      <c r="PA1091" s="2" t="s">
        <v>116</v>
      </c>
      <c r="PB1091" s="2" t="s">
        <v>116</v>
      </c>
      <c r="PC1091" s="2" t="s">
        <v>116</v>
      </c>
      <c r="PD1091" s="2" t="s">
        <v>116</v>
      </c>
      <c r="PE1091" s="2" t="s">
        <v>116</v>
      </c>
      <c r="PF1091" s="2" t="s">
        <v>116</v>
      </c>
      <c r="PG1091" s="2">
        <v>1</v>
      </c>
      <c r="PH1091" s="2" t="s">
        <v>116</v>
      </c>
      <c r="PI1091" s="2" t="s">
        <v>116</v>
      </c>
      <c r="PJ1091" s="2" t="s">
        <v>116</v>
      </c>
      <c r="PK1091" s="2" t="s">
        <v>116</v>
      </c>
      <c r="PL1091" s="2" t="s">
        <v>116</v>
      </c>
      <c r="PM1091" s="2" t="s">
        <v>116</v>
      </c>
      <c r="PN1091" s="2" t="s">
        <v>116</v>
      </c>
      <c r="PO1091" s="2" t="s">
        <v>116</v>
      </c>
      <c r="PP1091" s="2" t="s">
        <v>116</v>
      </c>
      <c r="PQ1091" s="2" t="s">
        <v>116</v>
      </c>
      <c r="PR1091" s="2" t="s">
        <v>116</v>
      </c>
      <c r="PS1091" s="2" t="s">
        <v>116</v>
      </c>
      <c r="PT1091" s="2" t="s">
        <v>116</v>
      </c>
      <c r="PU1091" s="2" t="s">
        <v>116</v>
      </c>
      <c r="PV1091" s="2" t="s">
        <v>116</v>
      </c>
      <c r="PW1091" s="2" t="s">
        <v>116</v>
      </c>
      <c r="PX1091" s="2" t="s">
        <v>116</v>
      </c>
      <c r="PY1091" s="2" t="s">
        <v>116</v>
      </c>
      <c r="PZ1091" s="2" t="s">
        <v>116</v>
      </c>
      <c r="QA1091" s="2" t="s">
        <v>116</v>
      </c>
      <c r="QB1091" s="2" t="s">
        <v>116</v>
      </c>
      <c r="QC1091" s="2" t="s">
        <v>116</v>
      </c>
      <c r="QD1091" s="2" t="s">
        <v>116</v>
      </c>
      <c r="QE1091" s="2" t="s">
        <v>116</v>
      </c>
      <c r="QF1091" s="2" t="s">
        <v>116</v>
      </c>
      <c r="QG1091" s="2" t="s">
        <v>116</v>
      </c>
      <c r="QH1091" s="2" t="s">
        <v>116</v>
      </c>
      <c r="QI1091" s="2" t="s">
        <v>116</v>
      </c>
      <c r="QJ1091" s="2" t="s">
        <v>116</v>
      </c>
      <c r="QK1091" s="2" t="s">
        <v>116</v>
      </c>
    </row>
    <row r="1092" spans="14:453" x14ac:dyDescent="0.2">
      <c r="N1092" s="2" t="s">
        <v>116</v>
      </c>
      <c r="O1092" s="2" t="s">
        <v>116</v>
      </c>
      <c r="P1092" s="2" t="s">
        <v>116</v>
      </c>
      <c r="Q1092" s="2" t="s">
        <v>116</v>
      </c>
      <c r="R1092" s="2" t="s">
        <v>116</v>
      </c>
      <c r="S1092" s="2" t="s">
        <v>116</v>
      </c>
      <c r="T1092" s="2" t="s">
        <v>116</v>
      </c>
      <c r="U1092" s="2" t="s">
        <v>116</v>
      </c>
      <c r="V1092" s="2">
        <v>4</v>
      </c>
      <c r="W1092" s="2" t="s">
        <v>116</v>
      </c>
      <c r="X1092" s="2">
        <v>1</v>
      </c>
      <c r="Y1092" s="2" t="s">
        <v>116</v>
      </c>
      <c r="Z1092" s="2" t="s">
        <v>116</v>
      </c>
      <c r="AA1092" s="2" t="s">
        <v>116</v>
      </c>
      <c r="AB1092" s="2" t="s">
        <v>116</v>
      </c>
      <c r="AC1092" s="2" t="s">
        <v>116</v>
      </c>
      <c r="AD1092" s="2">
        <v>1</v>
      </c>
      <c r="AE1092" s="2" t="s">
        <v>116</v>
      </c>
      <c r="AF1092" s="2" t="s">
        <v>116</v>
      </c>
      <c r="AG1092" s="2">
        <v>1</v>
      </c>
      <c r="AH1092" s="2" t="s">
        <v>116</v>
      </c>
      <c r="AI1092" s="2">
        <v>1</v>
      </c>
      <c r="AJ1092" s="2" t="s">
        <v>116</v>
      </c>
      <c r="AK1092" s="2" t="s">
        <v>116</v>
      </c>
      <c r="AL1092" s="2">
        <v>14</v>
      </c>
      <c r="AM1092" s="2" t="s">
        <v>116</v>
      </c>
      <c r="AN1092" s="2" t="s">
        <v>116</v>
      </c>
      <c r="AO1092" s="2">
        <v>1</v>
      </c>
      <c r="AP1092" s="2" t="s">
        <v>116</v>
      </c>
      <c r="AQ1092" s="2" t="s">
        <v>116</v>
      </c>
      <c r="AR1092" s="2" t="s">
        <v>116</v>
      </c>
      <c r="AS1092" s="2">
        <v>1</v>
      </c>
      <c r="AT1092" s="2" t="s">
        <v>116</v>
      </c>
      <c r="AU1092" s="2" t="s">
        <v>116</v>
      </c>
      <c r="AV1092" s="2" t="s">
        <v>116</v>
      </c>
      <c r="AW1092" s="2">
        <v>1</v>
      </c>
      <c r="AX1092" s="2" t="s">
        <v>116</v>
      </c>
      <c r="AY1092" s="2" t="s">
        <v>116</v>
      </c>
      <c r="AZ1092" s="2">
        <v>1</v>
      </c>
      <c r="BA1092" s="2">
        <v>2</v>
      </c>
      <c r="BB1092" s="2">
        <v>1</v>
      </c>
      <c r="BC1092" s="2">
        <v>1</v>
      </c>
      <c r="BD1092" s="2">
        <v>15</v>
      </c>
      <c r="BE1092" s="2" t="s">
        <v>116</v>
      </c>
      <c r="BF1092" s="2" t="s">
        <v>116</v>
      </c>
      <c r="BG1092" s="2">
        <v>1</v>
      </c>
      <c r="BH1092" s="2" t="s">
        <v>116</v>
      </c>
      <c r="BI1092" s="2" t="s">
        <v>116</v>
      </c>
      <c r="BJ1092" s="2" t="s">
        <v>116</v>
      </c>
      <c r="BK1092" s="2" t="s">
        <v>116</v>
      </c>
      <c r="BL1092" s="2" t="s">
        <v>116</v>
      </c>
      <c r="BM1092" s="2">
        <v>1</v>
      </c>
      <c r="BN1092" s="2">
        <v>2</v>
      </c>
      <c r="BO1092" s="2" t="s">
        <v>116</v>
      </c>
      <c r="BP1092" s="2" t="s">
        <v>116</v>
      </c>
      <c r="BQ1092" s="2">
        <v>3</v>
      </c>
      <c r="BR1092" s="2">
        <v>1</v>
      </c>
      <c r="BS1092" s="2" t="s">
        <v>116</v>
      </c>
      <c r="BT1092" s="2" t="s">
        <v>116</v>
      </c>
      <c r="BU1092" s="2">
        <v>13</v>
      </c>
      <c r="BV1092" s="2">
        <v>1</v>
      </c>
      <c r="BW1092" s="2" t="s">
        <v>116</v>
      </c>
      <c r="BX1092" s="2" t="s">
        <v>116</v>
      </c>
      <c r="BY1092" s="2">
        <v>2</v>
      </c>
      <c r="BZ1092" s="2" t="s">
        <v>116</v>
      </c>
      <c r="CA1092" s="2" t="s">
        <v>116</v>
      </c>
      <c r="CB1092" s="2">
        <v>1</v>
      </c>
      <c r="CC1092" s="2" t="s">
        <v>116</v>
      </c>
      <c r="CD1092" s="2" t="s">
        <v>116</v>
      </c>
      <c r="CE1092" s="2" t="s">
        <v>116</v>
      </c>
      <c r="CF1092" s="2">
        <v>4</v>
      </c>
      <c r="CG1092" s="2">
        <v>1</v>
      </c>
      <c r="CH1092" s="2" t="s">
        <v>116</v>
      </c>
      <c r="CI1092" s="2">
        <v>2</v>
      </c>
      <c r="CJ1092" s="2" t="s">
        <v>116</v>
      </c>
      <c r="CK1092" s="2" t="s">
        <v>116</v>
      </c>
      <c r="CL1092" s="2">
        <v>1</v>
      </c>
      <c r="CM1092" s="2" t="s">
        <v>116</v>
      </c>
      <c r="CN1092" s="2">
        <v>42</v>
      </c>
      <c r="CO1092" s="2" t="s">
        <v>116</v>
      </c>
      <c r="CP1092" s="2" t="s">
        <v>116</v>
      </c>
      <c r="CQ1092" s="2" t="s">
        <v>116</v>
      </c>
      <c r="CR1092" s="2" t="s">
        <v>116</v>
      </c>
      <c r="CS1092" s="2" t="s">
        <v>116</v>
      </c>
      <c r="CT1092" s="2">
        <v>12</v>
      </c>
      <c r="CU1092" s="2" t="s">
        <v>116</v>
      </c>
      <c r="CV1092" s="2" t="s">
        <v>116</v>
      </c>
      <c r="CW1092" s="2" t="s">
        <v>116</v>
      </c>
      <c r="CX1092" s="2" t="s">
        <v>116</v>
      </c>
      <c r="CY1092" s="2">
        <v>1</v>
      </c>
      <c r="CZ1092" s="2" t="s">
        <v>116</v>
      </c>
      <c r="DA1092" s="2" t="s">
        <v>116</v>
      </c>
      <c r="DB1092" s="2">
        <v>5</v>
      </c>
      <c r="DC1092" s="2" t="s">
        <v>116</v>
      </c>
      <c r="DD1092" s="2">
        <v>43</v>
      </c>
      <c r="DE1092" s="2" t="s">
        <v>116</v>
      </c>
      <c r="DF1092" s="2">
        <v>8</v>
      </c>
      <c r="DG1092" s="2" t="s">
        <v>116</v>
      </c>
      <c r="DH1092" s="2" t="s">
        <v>116</v>
      </c>
      <c r="DI1092" s="2">
        <v>2</v>
      </c>
      <c r="DJ1092" s="2" t="s">
        <v>116</v>
      </c>
      <c r="DK1092" s="2" t="s">
        <v>116</v>
      </c>
      <c r="DL1092" s="2" t="s">
        <v>116</v>
      </c>
      <c r="DM1092" s="2">
        <v>6</v>
      </c>
      <c r="DN1092" s="2" t="s">
        <v>116</v>
      </c>
      <c r="DO1092" s="2">
        <v>49</v>
      </c>
      <c r="DP1092" s="2" t="s">
        <v>116</v>
      </c>
      <c r="DQ1092" s="2">
        <v>1</v>
      </c>
      <c r="DR1092" s="2">
        <v>48</v>
      </c>
      <c r="DS1092" s="2" t="s">
        <v>116</v>
      </c>
      <c r="DT1092" s="2" t="s">
        <v>116</v>
      </c>
      <c r="DU1092" s="2" t="s">
        <v>116</v>
      </c>
      <c r="DV1092" s="2" t="s">
        <v>116</v>
      </c>
      <c r="DW1092" s="2">
        <v>2</v>
      </c>
      <c r="DX1092" s="2" t="s">
        <v>116</v>
      </c>
      <c r="DY1092" s="2" t="s">
        <v>116</v>
      </c>
      <c r="DZ1092" s="2" t="s">
        <v>116</v>
      </c>
      <c r="EA1092" s="2" t="s">
        <v>116</v>
      </c>
      <c r="EB1092" s="2">
        <v>1</v>
      </c>
      <c r="EC1092" s="2">
        <v>9</v>
      </c>
      <c r="ED1092" s="2" t="s">
        <v>116</v>
      </c>
      <c r="EE1092" s="2" t="s">
        <v>116</v>
      </c>
      <c r="EF1092" s="2">
        <v>44</v>
      </c>
      <c r="EG1092" s="2" t="s">
        <v>116</v>
      </c>
      <c r="EH1092" s="2" t="s">
        <v>116</v>
      </c>
      <c r="EI1092" s="2" t="s">
        <v>116</v>
      </c>
      <c r="EJ1092" s="2">
        <v>4</v>
      </c>
      <c r="EK1092" s="2" t="s">
        <v>116</v>
      </c>
      <c r="EL1092" s="2">
        <v>2</v>
      </c>
      <c r="EM1092" s="2" t="s">
        <v>116</v>
      </c>
      <c r="EN1092" s="2" t="s">
        <v>116</v>
      </c>
      <c r="EO1092" s="2">
        <v>2</v>
      </c>
      <c r="EP1092" s="2" t="s">
        <v>116</v>
      </c>
      <c r="EQ1092" s="2" t="s">
        <v>116</v>
      </c>
      <c r="ER1092" s="2">
        <v>2</v>
      </c>
      <c r="ES1092" s="2" t="s">
        <v>116</v>
      </c>
      <c r="ET1092" s="2" t="s">
        <v>116</v>
      </c>
      <c r="EU1092" s="2">
        <v>116</v>
      </c>
      <c r="EV1092" s="2" t="s">
        <v>116</v>
      </c>
      <c r="EW1092" s="2" t="s">
        <v>116</v>
      </c>
      <c r="EX1092" s="2">
        <v>1</v>
      </c>
      <c r="EY1092" s="2">
        <v>1</v>
      </c>
      <c r="EZ1092" s="2" t="s">
        <v>116</v>
      </c>
      <c r="FA1092" s="2">
        <v>6</v>
      </c>
      <c r="FB1092" s="2" t="s">
        <v>116</v>
      </c>
      <c r="FC1092" s="2" t="s">
        <v>116</v>
      </c>
      <c r="FD1092" s="2">
        <v>37</v>
      </c>
      <c r="FE1092" s="2" t="s">
        <v>116</v>
      </c>
      <c r="FF1092" s="2" t="s">
        <v>116</v>
      </c>
      <c r="FG1092" s="2" t="s">
        <v>116</v>
      </c>
      <c r="FH1092" s="2">
        <v>3</v>
      </c>
      <c r="FI1092" s="2">
        <v>2</v>
      </c>
      <c r="FJ1092" s="2" t="s">
        <v>116</v>
      </c>
      <c r="FK1092" s="2" t="s">
        <v>116</v>
      </c>
      <c r="FL1092" s="2">
        <v>1</v>
      </c>
      <c r="FM1092" s="2" t="s">
        <v>116</v>
      </c>
      <c r="FN1092" s="2" t="s">
        <v>116</v>
      </c>
      <c r="FO1092" s="2">
        <v>34</v>
      </c>
      <c r="FP1092" s="2" t="s">
        <v>116</v>
      </c>
      <c r="FQ1092" s="2">
        <v>1</v>
      </c>
      <c r="FR1092" s="2">
        <v>29</v>
      </c>
      <c r="FS1092" s="2" t="s">
        <v>116</v>
      </c>
      <c r="FT1092" s="2" t="s">
        <v>116</v>
      </c>
      <c r="FU1092" s="2" t="s">
        <v>116</v>
      </c>
      <c r="FV1092" s="2">
        <v>1</v>
      </c>
      <c r="FW1092" s="2">
        <v>1</v>
      </c>
      <c r="FX1092" s="2" t="s">
        <v>116</v>
      </c>
      <c r="FY1092" s="2">
        <v>5</v>
      </c>
      <c r="FZ1092" s="2">
        <v>50</v>
      </c>
      <c r="GA1092" s="2" t="s">
        <v>116</v>
      </c>
      <c r="GB1092" s="2" t="s">
        <v>116</v>
      </c>
      <c r="GC1092" s="2" t="s">
        <v>116</v>
      </c>
      <c r="GD1092" s="2" t="s">
        <v>116</v>
      </c>
      <c r="GE1092" s="2">
        <v>1</v>
      </c>
      <c r="GF1092" s="2">
        <v>2</v>
      </c>
      <c r="GG1092" s="2" t="s">
        <v>116</v>
      </c>
      <c r="GH1092" s="2" t="s">
        <v>116</v>
      </c>
      <c r="GI1092" s="2">
        <v>1</v>
      </c>
      <c r="GJ1092" s="2" t="s">
        <v>116</v>
      </c>
      <c r="GK1092" s="2">
        <v>80</v>
      </c>
      <c r="GL1092" s="2" t="s">
        <v>116</v>
      </c>
      <c r="GM1092" s="2" t="s">
        <v>116</v>
      </c>
      <c r="GN1092" s="2">
        <v>3</v>
      </c>
      <c r="GO1092" s="2" t="s">
        <v>116</v>
      </c>
      <c r="GP1092" s="2" t="s">
        <v>116</v>
      </c>
      <c r="GQ1092" s="2">
        <v>1</v>
      </c>
      <c r="GR1092" s="2">
        <v>30</v>
      </c>
      <c r="GS1092" s="2" t="s">
        <v>116</v>
      </c>
      <c r="GT1092" s="2" t="s">
        <v>116</v>
      </c>
      <c r="GU1092" s="2" t="s">
        <v>116</v>
      </c>
      <c r="GV1092" s="2" t="s">
        <v>116</v>
      </c>
      <c r="GW1092" s="2" t="s">
        <v>116</v>
      </c>
      <c r="GX1092" s="2">
        <v>3</v>
      </c>
      <c r="GY1092" s="2">
        <v>33</v>
      </c>
      <c r="GZ1092" s="2" t="s">
        <v>116</v>
      </c>
      <c r="HA1092" s="2">
        <v>26</v>
      </c>
      <c r="HB1092" s="2" t="s">
        <v>116</v>
      </c>
      <c r="HC1092" s="2" t="s">
        <v>116</v>
      </c>
      <c r="HD1092" s="2">
        <v>1</v>
      </c>
      <c r="HE1092" s="2" t="s">
        <v>116</v>
      </c>
      <c r="HF1092" s="2">
        <v>4</v>
      </c>
      <c r="HG1092" s="2">
        <v>16</v>
      </c>
      <c r="HH1092" s="2" t="s">
        <v>116</v>
      </c>
      <c r="HI1092" s="2" t="s">
        <v>116</v>
      </c>
      <c r="HJ1092" s="2" t="s">
        <v>116</v>
      </c>
      <c r="HK1092" s="2" t="s">
        <v>116</v>
      </c>
      <c r="HL1092" s="2" t="s">
        <v>116</v>
      </c>
      <c r="HM1092" s="2">
        <v>1</v>
      </c>
      <c r="HN1092" s="2">
        <v>28</v>
      </c>
      <c r="HO1092" s="2" t="s">
        <v>116</v>
      </c>
      <c r="HP1092" s="2" t="s">
        <v>116</v>
      </c>
      <c r="HQ1092" s="2" t="s">
        <v>116</v>
      </c>
      <c r="HR1092" s="2" t="s">
        <v>116</v>
      </c>
      <c r="HS1092" s="2" t="s">
        <v>116</v>
      </c>
      <c r="HT1092" s="2">
        <v>8</v>
      </c>
      <c r="HU1092" s="2">
        <v>1</v>
      </c>
      <c r="HV1092" s="2" t="s">
        <v>116</v>
      </c>
      <c r="HW1092" s="2" t="s">
        <v>116</v>
      </c>
      <c r="HX1092" s="2" t="s">
        <v>116</v>
      </c>
      <c r="HY1092" s="2" t="s">
        <v>116</v>
      </c>
      <c r="HZ1092" s="2" t="s">
        <v>116</v>
      </c>
      <c r="IA1092" s="2">
        <v>10</v>
      </c>
      <c r="IB1092" s="2" t="s">
        <v>116</v>
      </c>
      <c r="IC1092" s="2" t="s">
        <v>116</v>
      </c>
      <c r="ID1092" s="2">
        <v>2</v>
      </c>
      <c r="IE1092" s="2" t="s">
        <v>116</v>
      </c>
      <c r="IF1092" s="2" t="s">
        <v>116</v>
      </c>
      <c r="IG1092" s="2" t="s">
        <v>116</v>
      </c>
      <c r="IH1092" s="2" t="s">
        <v>116</v>
      </c>
      <c r="II1092" s="2">
        <v>6</v>
      </c>
      <c r="IJ1092" s="2" t="s">
        <v>116</v>
      </c>
      <c r="IK1092" s="2" t="s">
        <v>116</v>
      </c>
      <c r="IL1092" s="2" t="s">
        <v>116</v>
      </c>
      <c r="IM1092" s="2" t="s">
        <v>116</v>
      </c>
      <c r="IN1092" s="2" t="s">
        <v>116</v>
      </c>
      <c r="IO1092" s="2" t="s">
        <v>116</v>
      </c>
      <c r="IP1092" s="2" t="s">
        <v>116</v>
      </c>
      <c r="IQ1092" s="2">
        <v>13</v>
      </c>
      <c r="IR1092" s="2" t="s">
        <v>116</v>
      </c>
      <c r="IS1092" s="2" t="s">
        <v>116</v>
      </c>
      <c r="IT1092" s="2" t="s">
        <v>116</v>
      </c>
      <c r="IU1092" s="2" t="s">
        <v>116</v>
      </c>
      <c r="IV1092" s="2">
        <v>3</v>
      </c>
      <c r="IW1092" s="2" t="s">
        <v>116</v>
      </c>
      <c r="IX1092" s="2" t="s">
        <v>116</v>
      </c>
      <c r="IY1092" s="2">
        <v>1</v>
      </c>
      <c r="IZ1092" s="2" t="s">
        <v>116</v>
      </c>
      <c r="JA1092" s="2" t="s">
        <v>116</v>
      </c>
      <c r="JB1092" s="2">
        <v>14</v>
      </c>
      <c r="JC1092" s="2" t="s">
        <v>116</v>
      </c>
      <c r="JD1092" s="2">
        <v>9</v>
      </c>
      <c r="JE1092" s="2" t="s">
        <v>116</v>
      </c>
      <c r="JF1092" s="2" t="s">
        <v>116</v>
      </c>
      <c r="JG1092" s="2" t="s">
        <v>116</v>
      </c>
      <c r="JH1092" s="2">
        <v>3</v>
      </c>
      <c r="JI1092" s="2" t="s">
        <v>116</v>
      </c>
      <c r="JJ1092" s="2" t="s">
        <v>116</v>
      </c>
      <c r="JK1092" s="2" t="s">
        <v>116</v>
      </c>
      <c r="JL1092" s="2" t="s">
        <v>116</v>
      </c>
      <c r="JM1092" s="2" t="s">
        <v>116</v>
      </c>
      <c r="JN1092" s="2">
        <v>6</v>
      </c>
      <c r="JO1092" s="2" t="s">
        <v>116</v>
      </c>
      <c r="JP1092" s="2" t="s">
        <v>116</v>
      </c>
      <c r="JQ1092" s="2" t="s">
        <v>116</v>
      </c>
      <c r="JR1092" s="2" t="s">
        <v>116</v>
      </c>
      <c r="JS1092" s="2">
        <v>2</v>
      </c>
      <c r="JT1092" s="2" t="s">
        <v>116</v>
      </c>
      <c r="JU1092" s="2" t="s">
        <v>116</v>
      </c>
      <c r="JV1092" s="2" t="s">
        <v>116</v>
      </c>
      <c r="JW1092" s="2" t="s">
        <v>116</v>
      </c>
      <c r="JX1092" s="2">
        <v>7</v>
      </c>
      <c r="JY1092" s="2" t="s">
        <v>116</v>
      </c>
      <c r="JZ1092" s="2">
        <v>3</v>
      </c>
      <c r="KA1092" s="2" t="s">
        <v>116</v>
      </c>
      <c r="KB1092" s="2" t="s">
        <v>116</v>
      </c>
      <c r="KC1092" s="2" t="s">
        <v>116</v>
      </c>
      <c r="KD1092" s="2">
        <v>1</v>
      </c>
      <c r="KE1092" s="2" t="s">
        <v>116</v>
      </c>
      <c r="KF1092" s="2" t="s">
        <v>116</v>
      </c>
      <c r="KG1092" s="2" t="s">
        <v>116</v>
      </c>
      <c r="KH1092" s="2" t="s">
        <v>116</v>
      </c>
      <c r="KI1092" s="2">
        <v>4</v>
      </c>
      <c r="KJ1092" s="2" t="s">
        <v>116</v>
      </c>
      <c r="KK1092" s="2" t="s">
        <v>116</v>
      </c>
      <c r="KL1092" s="2" t="s">
        <v>116</v>
      </c>
      <c r="KM1092" s="2" t="s">
        <v>116</v>
      </c>
      <c r="KN1092" s="2" t="s">
        <v>116</v>
      </c>
      <c r="KO1092" s="2" t="s">
        <v>116</v>
      </c>
      <c r="KP1092" s="2" t="s">
        <v>116</v>
      </c>
      <c r="KQ1092" s="2">
        <v>1</v>
      </c>
      <c r="KR1092" s="2">
        <v>7</v>
      </c>
      <c r="KS1092" s="2" t="s">
        <v>116</v>
      </c>
      <c r="KT1092" s="2" t="s">
        <v>116</v>
      </c>
      <c r="KU1092" s="2" t="s">
        <v>116</v>
      </c>
      <c r="KV1092" s="2" t="s">
        <v>116</v>
      </c>
      <c r="KW1092" s="2" t="s">
        <v>116</v>
      </c>
      <c r="KX1092" s="2" t="s">
        <v>116</v>
      </c>
      <c r="KY1092" s="2" t="s">
        <v>116</v>
      </c>
      <c r="KZ1092" s="2">
        <v>3</v>
      </c>
      <c r="LA1092" s="2" t="s">
        <v>116</v>
      </c>
      <c r="LB1092" s="2" t="s">
        <v>116</v>
      </c>
      <c r="LC1092" s="2" t="s">
        <v>116</v>
      </c>
      <c r="LD1092" s="2" t="s">
        <v>116</v>
      </c>
      <c r="LE1092" s="2" t="s">
        <v>116</v>
      </c>
      <c r="LF1092" s="2" t="s">
        <v>116</v>
      </c>
      <c r="LG1092" s="2" t="s">
        <v>116</v>
      </c>
      <c r="LH1092" s="2">
        <v>4</v>
      </c>
      <c r="LI1092" s="2" t="s">
        <v>116</v>
      </c>
      <c r="LJ1092" s="2" t="s">
        <v>116</v>
      </c>
      <c r="LK1092" s="2" t="s">
        <v>116</v>
      </c>
      <c r="LL1092" s="2" t="s">
        <v>116</v>
      </c>
      <c r="LM1092" s="2" t="s">
        <v>116</v>
      </c>
      <c r="LN1092" s="2">
        <v>2</v>
      </c>
      <c r="LO1092" s="2" t="s">
        <v>116</v>
      </c>
      <c r="LP1092" s="2" t="s">
        <v>116</v>
      </c>
      <c r="LQ1092" s="2" t="s">
        <v>116</v>
      </c>
      <c r="LR1092" s="2" t="s">
        <v>116</v>
      </c>
      <c r="LS1092" s="2" t="s">
        <v>116</v>
      </c>
      <c r="LT1092" s="2" t="s">
        <v>116</v>
      </c>
      <c r="LU1092" s="2">
        <v>1</v>
      </c>
      <c r="LV1092" s="2">
        <v>6</v>
      </c>
      <c r="LW1092" s="2" t="s">
        <v>116</v>
      </c>
      <c r="LX1092" s="2" t="s">
        <v>116</v>
      </c>
      <c r="LY1092" s="2" t="s">
        <v>116</v>
      </c>
      <c r="LZ1092" s="2" t="s">
        <v>116</v>
      </c>
      <c r="MA1092" s="2" t="s">
        <v>116</v>
      </c>
      <c r="MB1092" s="2" t="s">
        <v>116</v>
      </c>
      <c r="MC1092" s="2">
        <v>2</v>
      </c>
      <c r="MD1092" s="2" t="s">
        <v>116</v>
      </c>
      <c r="ME1092" s="2" t="s">
        <v>116</v>
      </c>
      <c r="MF1092" s="2" t="s">
        <v>116</v>
      </c>
      <c r="MG1092" s="2" t="s">
        <v>116</v>
      </c>
      <c r="MH1092" s="2" t="s">
        <v>116</v>
      </c>
      <c r="MI1092" s="2" t="s">
        <v>116</v>
      </c>
      <c r="MJ1092" s="2">
        <v>4</v>
      </c>
      <c r="MK1092" s="2" t="s">
        <v>116</v>
      </c>
      <c r="ML1092" s="2" t="s">
        <v>116</v>
      </c>
      <c r="MM1092" s="2" t="s">
        <v>116</v>
      </c>
      <c r="MN1092" s="2" t="s">
        <v>116</v>
      </c>
      <c r="MO1092" s="2" t="s">
        <v>116</v>
      </c>
      <c r="MP1092" s="2" t="s">
        <v>116</v>
      </c>
      <c r="MQ1092" s="2" t="s">
        <v>116</v>
      </c>
      <c r="MR1092" s="2">
        <v>1</v>
      </c>
      <c r="MS1092" s="2" t="s">
        <v>116</v>
      </c>
      <c r="MT1092" s="2" t="s">
        <v>116</v>
      </c>
      <c r="MU1092" s="2" t="s">
        <v>116</v>
      </c>
      <c r="MV1092" s="2" t="s">
        <v>116</v>
      </c>
      <c r="MW1092" s="2" t="s">
        <v>116</v>
      </c>
      <c r="MX1092" s="2">
        <v>1</v>
      </c>
      <c r="MY1092" s="2">
        <v>2</v>
      </c>
      <c r="MZ1092" s="2" t="s">
        <v>116</v>
      </c>
      <c r="NA1092" s="2" t="s">
        <v>116</v>
      </c>
      <c r="NB1092" s="2" t="s">
        <v>116</v>
      </c>
      <c r="NC1092" s="2" t="s">
        <v>116</v>
      </c>
      <c r="ND1092" s="2" t="s">
        <v>116</v>
      </c>
      <c r="NE1092" s="2" t="s">
        <v>116</v>
      </c>
      <c r="NF1092" s="2" t="s">
        <v>116</v>
      </c>
      <c r="NG1092" s="2" t="s">
        <v>116</v>
      </c>
      <c r="NH1092" s="2">
        <v>1</v>
      </c>
      <c r="NI1092" s="2" t="s">
        <v>116</v>
      </c>
      <c r="NJ1092" s="2" t="s">
        <v>116</v>
      </c>
      <c r="NK1092" s="2" t="s">
        <v>116</v>
      </c>
      <c r="NL1092" s="2" t="s">
        <v>116</v>
      </c>
      <c r="NM1092" s="2" t="s">
        <v>116</v>
      </c>
      <c r="NN1092" s="2" t="s">
        <v>116</v>
      </c>
      <c r="NO1092" s="2">
        <v>3</v>
      </c>
      <c r="NP1092" s="2" t="s">
        <v>116</v>
      </c>
      <c r="NQ1092" s="2" t="s">
        <v>116</v>
      </c>
      <c r="NR1092" s="2" t="s">
        <v>116</v>
      </c>
      <c r="NS1092" s="2" t="s">
        <v>116</v>
      </c>
      <c r="NT1092" s="2" t="s">
        <v>116</v>
      </c>
      <c r="NU1092" s="2" t="s">
        <v>116</v>
      </c>
      <c r="NV1092" s="2" t="s">
        <v>116</v>
      </c>
      <c r="NW1092" s="2" t="s">
        <v>116</v>
      </c>
      <c r="NX1092" s="2" t="s">
        <v>116</v>
      </c>
      <c r="NY1092" s="2" t="s">
        <v>116</v>
      </c>
      <c r="NZ1092" s="2">
        <v>1</v>
      </c>
      <c r="OA1092" s="2" t="s">
        <v>116</v>
      </c>
      <c r="OB1092" s="2" t="s">
        <v>116</v>
      </c>
      <c r="OC1092" s="2" t="s">
        <v>116</v>
      </c>
      <c r="OD1092" s="2" t="s">
        <v>116</v>
      </c>
      <c r="OE1092" s="2" t="s">
        <v>116</v>
      </c>
      <c r="OF1092" s="2" t="s">
        <v>116</v>
      </c>
      <c r="OG1092" s="2" t="s">
        <v>116</v>
      </c>
      <c r="OH1092" s="2" t="s">
        <v>116</v>
      </c>
      <c r="OI1092" s="2" t="s">
        <v>116</v>
      </c>
      <c r="OJ1092" s="2" t="s">
        <v>116</v>
      </c>
      <c r="OK1092" s="2" t="s">
        <v>116</v>
      </c>
      <c r="OL1092" s="2" t="s">
        <v>116</v>
      </c>
      <c r="OM1092" s="2" t="s">
        <v>116</v>
      </c>
      <c r="ON1092" s="2" t="s">
        <v>116</v>
      </c>
      <c r="OO1092" s="2" t="s">
        <v>116</v>
      </c>
      <c r="OP1092" s="2" t="s">
        <v>116</v>
      </c>
      <c r="OQ1092" s="2">
        <v>1</v>
      </c>
      <c r="OR1092" s="2" t="s">
        <v>116</v>
      </c>
      <c r="OS1092" s="2" t="s">
        <v>116</v>
      </c>
      <c r="OT1092" s="2">
        <v>1</v>
      </c>
      <c r="OU1092" s="2" t="s">
        <v>116</v>
      </c>
      <c r="OV1092" s="2" t="s">
        <v>116</v>
      </c>
      <c r="OW1092" s="2" t="s">
        <v>116</v>
      </c>
      <c r="OX1092" s="2" t="s">
        <v>116</v>
      </c>
      <c r="OY1092" s="2" t="s">
        <v>116</v>
      </c>
      <c r="OZ1092" s="2" t="s">
        <v>116</v>
      </c>
      <c r="PA1092" s="2" t="s">
        <v>116</v>
      </c>
      <c r="PB1092" s="2" t="s">
        <v>116</v>
      </c>
      <c r="PC1092" s="2" t="s">
        <v>116</v>
      </c>
      <c r="PD1092" s="2">
        <v>1</v>
      </c>
      <c r="PE1092" s="2" t="s">
        <v>116</v>
      </c>
      <c r="PF1092" s="2">
        <v>1</v>
      </c>
      <c r="PG1092" s="2">
        <v>1</v>
      </c>
      <c r="PH1092" s="2" t="s">
        <v>116</v>
      </c>
      <c r="PI1092" s="2" t="s">
        <v>116</v>
      </c>
      <c r="PJ1092" s="2" t="s">
        <v>116</v>
      </c>
      <c r="PK1092" s="2" t="s">
        <v>116</v>
      </c>
      <c r="PL1092" s="2" t="s">
        <v>116</v>
      </c>
      <c r="PM1092" s="2" t="s">
        <v>116</v>
      </c>
      <c r="PN1092" s="2" t="s">
        <v>116</v>
      </c>
      <c r="PO1092" s="2" t="s">
        <v>116</v>
      </c>
      <c r="PP1092" s="2" t="s">
        <v>116</v>
      </c>
      <c r="PQ1092" s="2" t="s">
        <v>116</v>
      </c>
      <c r="PR1092" s="2" t="s">
        <v>116</v>
      </c>
      <c r="PS1092" s="2" t="s">
        <v>116</v>
      </c>
      <c r="PT1092" s="2" t="s">
        <v>116</v>
      </c>
      <c r="PU1092" s="2" t="s">
        <v>116</v>
      </c>
      <c r="PV1092" s="2" t="s">
        <v>116</v>
      </c>
      <c r="PW1092" s="2" t="s">
        <v>116</v>
      </c>
      <c r="PX1092" s="2">
        <v>3</v>
      </c>
      <c r="PY1092" s="2" t="s">
        <v>116</v>
      </c>
      <c r="PZ1092" s="2" t="s">
        <v>116</v>
      </c>
      <c r="QA1092" s="2" t="s">
        <v>116</v>
      </c>
      <c r="QB1092" s="2" t="s">
        <v>116</v>
      </c>
      <c r="QC1092" s="2" t="s">
        <v>116</v>
      </c>
      <c r="QD1092" s="2">
        <v>1</v>
      </c>
      <c r="QE1092" s="2" t="s">
        <v>116</v>
      </c>
      <c r="QF1092" s="2" t="s">
        <v>116</v>
      </c>
      <c r="QG1092" s="2" t="s">
        <v>116</v>
      </c>
      <c r="QH1092" s="2" t="s">
        <v>116</v>
      </c>
      <c r="QI1092" s="2" t="s">
        <v>116</v>
      </c>
      <c r="QJ1092" s="2" t="s">
        <v>116</v>
      </c>
      <c r="QK1092" s="2" t="s">
        <v>116</v>
      </c>
    </row>
    <row r="1093" spans="14:453" x14ac:dyDescent="0.2">
      <c r="N1093" s="2" t="s">
        <v>116</v>
      </c>
      <c r="O1093" s="2" t="s">
        <v>116</v>
      </c>
      <c r="P1093" s="2" t="s">
        <v>116</v>
      </c>
      <c r="Q1093" s="2" t="s">
        <v>116</v>
      </c>
      <c r="R1093" s="2" t="s">
        <v>116</v>
      </c>
      <c r="S1093" s="2" t="s">
        <v>116</v>
      </c>
      <c r="T1093" s="2" t="s">
        <v>116</v>
      </c>
      <c r="U1093" s="2" t="s">
        <v>116</v>
      </c>
      <c r="V1093" s="2">
        <v>3</v>
      </c>
      <c r="W1093" s="2">
        <v>3</v>
      </c>
      <c r="X1093" s="2" t="s">
        <v>116</v>
      </c>
      <c r="Y1093" s="2">
        <v>1</v>
      </c>
      <c r="Z1093" s="2" t="s">
        <v>116</v>
      </c>
      <c r="AA1093" s="2" t="s">
        <v>116</v>
      </c>
      <c r="AB1093" s="2" t="s">
        <v>116</v>
      </c>
      <c r="AC1093" s="2">
        <v>1</v>
      </c>
      <c r="AD1093" s="2" t="s">
        <v>116</v>
      </c>
      <c r="AE1093" s="2" t="s">
        <v>116</v>
      </c>
      <c r="AF1093" s="2" t="s">
        <v>116</v>
      </c>
      <c r="AG1093" s="2" t="s">
        <v>116</v>
      </c>
      <c r="AH1093" s="2" t="s">
        <v>116</v>
      </c>
      <c r="AI1093" s="2">
        <v>2</v>
      </c>
      <c r="AJ1093" s="2" t="s">
        <v>116</v>
      </c>
      <c r="AK1093" s="2">
        <v>3</v>
      </c>
      <c r="AL1093" s="2">
        <v>2</v>
      </c>
      <c r="AM1093" s="2" t="s">
        <v>116</v>
      </c>
      <c r="AN1093" s="2" t="s">
        <v>116</v>
      </c>
      <c r="AO1093" s="2">
        <v>1</v>
      </c>
      <c r="AP1093" s="2" t="s">
        <v>116</v>
      </c>
      <c r="AQ1093" s="2" t="s">
        <v>116</v>
      </c>
      <c r="AR1093" s="2" t="s">
        <v>116</v>
      </c>
      <c r="AS1093" s="2">
        <v>4</v>
      </c>
      <c r="AT1093" s="2" t="s">
        <v>116</v>
      </c>
      <c r="AU1093" s="2" t="s">
        <v>116</v>
      </c>
      <c r="AV1093" s="2" t="s">
        <v>116</v>
      </c>
      <c r="AW1093" s="2" t="s">
        <v>116</v>
      </c>
      <c r="AX1093" s="2" t="s">
        <v>116</v>
      </c>
      <c r="AY1093" s="2" t="s">
        <v>116</v>
      </c>
      <c r="AZ1093" s="2" t="s">
        <v>116</v>
      </c>
      <c r="BA1093" s="2">
        <v>3</v>
      </c>
      <c r="BB1093" s="2" t="s">
        <v>116</v>
      </c>
      <c r="BC1093" s="2" t="s">
        <v>116</v>
      </c>
      <c r="BD1093" s="2">
        <v>10</v>
      </c>
      <c r="BE1093" s="2" t="s">
        <v>116</v>
      </c>
      <c r="BF1093" s="2" t="s">
        <v>116</v>
      </c>
      <c r="BG1093" s="2">
        <v>1</v>
      </c>
      <c r="BH1093" s="2" t="s">
        <v>116</v>
      </c>
      <c r="BI1093" s="2" t="s">
        <v>116</v>
      </c>
      <c r="BJ1093" s="2" t="s">
        <v>116</v>
      </c>
      <c r="BK1093" s="2" t="s">
        <v>116</v>
      </c>
      <c r="BL1093" s="2" t="s">
        <v>116</v>
      </c>
      <c r="BM1093" s="2">
        <v>1</v>
      </c>
      <c r="BN1093" s="2" t="s">
        <v>116</v>
      </c>
      <c r="BO1093" s="2" t="s">
        <v>116</v>
      </c>
      <c r="BP1093" s="2" t="s">
        <v>116</v>
      </c>
      <c r="BQ1093" s="2">
        <v>4</v>
      </c>
      <c r="BR1093" s="2" t="s">
        <v>116</v>
      </c>
      <c r="BS1093" s="2" t="s">
        <v>116</v>
      </c>
      <c r="BT1093" s="2" t="s">
        <v>116</v>
      </c>
      <c r="BU1093" s="2">
        <v>4</v>
      </c>
      <c r="BV1093" s="2">
        <v>3</v>
      </c>
      <c r="BW1093" s="2" t="s">
        <v>116</v>
      </c>
      <c r="BX1093" s="2">
        <v>1</v>
      </c>
      <c r="BY1093" s="2">
        <v>2</v>
      </c>
      <c r="BZ1093" s="2">
        <v>2</v>
      </c>
      <c r="CA1093" s="2" t="s">
        <v>116</v>
      </c>
      <c r="CB1093" s="2">
        <v>3</v>
      </c>
      <c r="CC1093" s="2" t="s">
        <v>116</v>
      </c>
      <c r="CD1093" s="2">
        <v>1</v>
      </c>
      <c r="CE1093" s="2" t="s">
        <v>116</v>
      </c>
      <c r="CF1093" s="2">
        <v>1</v>
      </c>
      <c r="CG1093" s="2" t="s">
        <v>116</v>
      </c>
      <c r="CH1093" s="2" t="s">
        <v>116</v>
      </c>
      <c r="CI1093" s="2">
        <v>2</v>
      </c>
      <c r="CJ1093" s="2" t="s">
        <v>116</v>
      </c>
      <c r="CK1093" s="2" t="s">
        <v>116</v>
      </c>
      <c r="CL1093" s="2">
        <v>1</v>
      </c>
      <c r="CM1093" s="2" t="s">
        <v>116</v>
      </c>
      <c r="CN1093" s="2">
        <v>24</v>
      </c>
      <c r="CO1093" s="2" t="s">
        <v>116</v>
      </c>
      <c r="CP1093" s="2" t="s">
        <v>116</v>
      </c>
      <c r="CQ1093" s="2" t="s">
        <v>116</v>
      </c>
      <c r="CR1093" s="2" t="s">
        <v>116</v>
      </c>
      <c r="CS1093" s="2" t="s">
        <v>116</v>
      </c>
      <c r="CT1093" s="2">
        <v>9</v>
      </c>
      <c r="CU1093" s="2" t="s">
        <v>116</v>
      </c>
      <c r="CV1093" s="2" t="s">
        <v>116</v>
      </c>
      <c r="CW1093" s="2" t="s">
        <v>116</v>
      </c>
      <c r="CX1093" s="2" t="s">
        <v>116</v>
      </c>
      <c r="CY1093" s="2">
        <v>3</v>
      </c>
      <c r="CZ1093" s="2" t="s">
        <v>116</v>
      </c>
      <c r="DA1093" s="2" t="s">
        <v>116</v>
      </c>
      <c r="DB1093" s="2">
        <v>1</v>
      </c>
      <c r="DC1093" s="2" t="s">
        <v>116</v>
      </c>
      <c r="DD1093" s="2">
        <v>28</v>
      </c>
      <c r="DE1093" s="2" t="s">
        <v>116</v>
      </c>
      <c r="DF1093" s="2">
        <v>3</v>
      </c>
      <c r="DG1093" s="2" t="s">
        <v>116</v>
      </c>
      <c r="DH1093" s="2">
        <v>1</v>
      </c>
      <c r="DI1093" s="2">
        <v>2</v>
      </c>
      <c r="DJ1093" s="2" t="s">
        <v>116</v>
      </c>
      <c r="DK1093" s="2" t="s">
        <v>116</v>
      </c>
      <c r="DL1093" s="2" t="s">
        <v>116</v>
      </c>
      <c r="DM1093" s="2">
        <v>1</v>
      </c>
      <c r="DN1093" s="2" t="s">
        <v>116</v>
      </c>
      <c r="DO1093" s="2">
        <v>31</v>
      </c>
      <c r="DP1093" s="2" t="s">
        <v>116</v>
      </c>
      <c r="DQ1093" s="2" t="s">
        <v>116</v>
      </c>
      <c r="DR1093" s="2">
        <v>31</v>
      </c>
      <c r="DS1093" s="2" t="s">
        <v>116</v>
      </c>
      <c r="DT1093" s="2" t="s">
        <v>116</v>
      </c>
      <c r="DU1093" s="2" t="s">
        <v>116</v>
      </c>
      <c r="DV1093" s="2" t="s">
        <v>116</v>
      </c>
      <c r="DW1093" s="2">
        <v>1</v>
      </c>
      <c r="DX1093" s="2" t="s">
        <v>116</v>
      </c>
      <c r="DY1093" s="2" t="s">
        <v>116</v>
      </c>
      <c r="DZ1093" s="2" t="s">
        <v>116</v>
      </c>
      <c r="EA1093" s="2" t="s">
        <v>116</v>
      </c>
      <c r="EB1093" s="2">
        <v>4</v>
      </c>
      <c r="EC1093" s="2">
        <v>3</v>
      </c>
      <c r="ED1093" s="2" t="s">
        <v>116</v>
      </c>
      <c r="EE1093" s="2" t="s">
        <v>116</v>
      </c>
      <c r="EF1093" s="2">
        <v>35</v>
      </c>
      <c r="EG1093" s="2" t="s">
        <v>116</v>
      </c>
      <c r="EH1093" s="2" t="s">
        <v>116</v>
      </c>
      <c r="EI1093" s="2" t="s">
        <v>116</v>
      </c>
      <c r="EJ1093" s="2">
        <v>3</v>
      </c>
      <c r="EK1093" s="2" t="s">
        <v>116</v>
      </c>
      <c r="EL1093" s="2">
        <v>2</v>
      </c>
      <c r="EM1093" s="2" t="s">
        <v>116</v>
      </c>
      <c r="EN1093" s="2" t="s">
        <v>116</v>
      </c>
      <c r="EO1093" s="2">
        <v>1</v>
      </c>
      <c r="EP1093" s="2" t="s">
        <v>116</v>
      </c>
      <c r="EQ1093" s="2" t="s">
        <v>116</v>
      </c>
      <c r="ER1093" s="2" t="s">
        <v>116</v>
      </c>
      <c r="ES1093" s="2" t="s">
        <v>116</v>
      </c>
      <c r="ET1093" s="2" t="s">
        <v>116</v>
      </c>
      <c r="EU1093" s="2">
        <v>60</v>
      </c>
      <c r="EV1093" s="2" t="s">
        <v>116</v>
      </c>
      <c r="EW1093" s="2" t="s">
        <v>116</v>
      </c>
      <c r="EX1093" s="2">
        <v>6</v>
      </c>
      <c r="EY1093" s="2" t="s">
        <v>116</v>
      </c>
      <c r="EZ1093" s="2" t="s">
        <v>116</v>
      </c>
      <c r="FA1093" s="2">
        <v>1</v>
      </c>
      <c r="FB1093" s="2" t="s">
        <v>116</v>
      </c>
      <c r="FC1093" s="2" t="s">
        <v>116</v>
      </c>
      <c r="FD1093" s="2">
        <v>25</v>
      </c>
      <c r="FE1093" s="2" t="s">
        <v>116</v>
      </c>
      <c r="FF1093" s="2" t="s">
        <v>116</v>
      </c>
      <c r="FG1093" s="2" t="s">
        <v>116</v>
      </c>
      <c r="FH1093" s="2" t="s">
        <v>116</v>
      </c>
      <c r="FI1093" s="2">
        <v>1</v>
      </c>
      <c r="FJ1093" s="2" t="s">
        <v>116</v>
      </c>
      <c r="FK1093" s="2" t="s">
        <v>116</v>
      </c>
      <c r="FL1093" s="2">
        <v>2</v>
      </c>
      <c r="FM1093" s="2" t="s">
        <v>116</v>
      </c>
      <c r="FN1093" s="2" t="s">
        <v>116</v>
      </c>
      <c r="FO1093" s="2">
        <v>32</v>
      </c>
      <c r="FP1093" s="2" t="s">
        <v>116</v>
      </c>
      <c r="FQ1093" s="2" t="s">
        <v>116</v>
      </c>
      <c r="FR1093" s="2">
        <v>21</v>
      </c>
      <c r="FS1093" s="2" t="s">
        <v>116</v>
      </c>
      <c r="FT1093" s="2" t="s">
        <v>116</v>
      </c>
      <c r="FU1093" s="2" t="s">
        <v>116</v>
      </c>
      <c r="FV1093" s="2">
        <v>1</v>
      </c>
      <c r="FW1093" s="2" t="s">
        <v>116</v>
      </c>
      <c r="FX1093" s="2" t="s">
        <v>116</v>
      </c>
      <c r="FY1093" s="2" t="s">
        <v>116</v>
      </c>
      <c r="FZ1093" s="2">
        <v>12</v>
      </c>
      <c r="GA1093" s="2" t="s">
        <v>116</v>
      </c>
      <c r="GB1093" s="2" t="s">
        <v>116</v>
      </c>
      <c r="GC1093" s="2" t="s">
        <v>116</v>
      </c>
      <c r="GD1093" s="2" t="s">
        <v>116</v>
      </c>
      <c r="GE1093" s="2" t="s">
        <v>116</v>
      </c>
      <c r="GF1093" s="2" t="s">
        <v>116</v>
      </c>
      <c r="GG1093" s="2" t="s">
        <v>116</v>
      </c>
      <c r="GH1093" s="2">
        <v>1</v>
      </c>
      <c r="GI1093" s="2" t="s">
        <v>116</v>
      </c>
      <c r="GJ1093" s="2" t="s">
        <v>116</v>
      </c>
      <c r="GK1093" s="2">
        <v>41</v>
      </c>
      <c r="GL1093" s="2" t="s">
        <v>116</v>
      </c>
      <c r="GM1093" s="2" t="s">
        <v>116</v>
      </c>
      <c r="GN1093" s="2" t="s">
        <v>116</v>
      </c>
      <c r="GO1093" s="2" t="s">
        <v>116</v>
      </c>
      <c r="GP1093" s="2">
        <v>1</v>
      </c>
      <c r="GQ1093" s="2" t="s">
        <v>116</v>
      </c>
      <c r="GR1093" s="2">
        <v>18</v>
      </c>
      <c r="GS1093" s="2" t="s">
        <v>116</v>
      </c>
      <c r="GT1093" s="2" t="s">
        <v>116</v>
      </c>
      <c r="GU1093" s="2">
        <v>1</v>
      </c>
      <c r="GV1093" s="2" t="s">
        <v>116</v>
      </c>
      <c r="GW1093" s="2" t="s">
        <v>116</v>
      </c>
      <c r="GX1093" s="2" t="s">
        <v>116</v>
      </c>
      <c r="GY1093" s="2">
        <v>18</v>
      </c>
      <c r="GZ1093" s="2" t="s">
        <v>116</v>
      </c>
      <c r="HA1093" s="2">
        <v>1</v>
      </c>
      <c r="HB1093" s="2" t="s">
        <v>116</v>
      </c>
      <c r="HC1093" s="2" t="s">
        <v>116</v>
      </c>
      <c r="HD1093" s="2" t="s">
        <v>116</v>
      </c>
      <c r="HE1093" s="2" t="s">
        <v>116</v>
      </c>
      <c r="HF1093" s="2">
        <v>1</v>
      </c>
      <c r="HG1093" s="2">
        <v>4</v>
      </c>
      <c r="HH1093" s="2" t="s">
        <v>116</v>
      </c>
      <c r="HI1093" s="2" t="s">
        <v>116</v>
      </c>
      <c r="HJ1093" s="2" t="s">
        <v>116</v>
      </c>
      <c r="HK1093" s="2" t="s">
        <v>116</v>
      </c>
      <c r="HL1093" s="2" t="s">
        <v>116</v>
      </c>
      <c r="HM1093" s="2" t="s">
        <v>116</v>
      </c>
      <c r="HN1093" s="2">
        <v>9</v>
      </c>
      <c r="HO1093" s="2" t="s">
        <v>116</v>
      </c>
      <c r="HP1093" s="2" t="s">
        <v>116</v>
      </c>
      <c r="HQ1093" s="2" t="s">
        <v>116</v>
      </c>
      <c r="HR1093" s="2" t="s">
        <v>116</v>
      </c>
      <c r="HS1093" s="2" t="s">
        <v>116</v>
      </c>
      <c r="HT1093" s="2" t="s">
        <v>116</v>
      </c>
      <c r="HU1093" s="2" t="s">
        <v>116</v>
      </c>
      <c r="HV1093" s="2" t="s">
        <v>116</v>
      </c>
      <c r="HW1093" s="2" t="s">
        <v>116</v>
      </c>
      <c r="HX1093" s="2" t="s">
        <v>116</v>
      </c>
      <c r="HY1093" s="2" t="s">
        <v>116</v>
      </c>
      <c r="HZ1093" s="2" t="s">
        <v>116</v>
      </c>
      <c r="IA1093" s="2">
        <v>4</v>
      </c>
      <c r="IB1093" s="2" t="s">
        <v>116</v>
      </c>
      <c r="IC1093" s="2" t="s">
        <v>116</v>
      </c>
      <c r="ID1093" s="2">
        <v>3</v>
      </c>
      <c r="IE1093" s="2" t="s">
        <v>116</v>
      </c>
      <c r="IF1093" s="2" t="s">
        <v>116</v>
      </c>
      <c r="IG1093" s="2" t="s">
        <v>116</v>
      </c>
      <c r="IH1093" s="2" t="s">
        <v>116</v>
      </c>
      <c r="II1093" s="2" t="s">
        <v>116</v>
      </c>
      <c r="IJ1093" s="2" t="s">
        <v>116</v>
      </c>
      <c r="IK1093" s="2" t="s">
        <v>116</v>
      </c>
      <c r="IL1093" s="2" t="s">
        <v>116</v>
      </c>
      <c r="IM1093" s="2" t="s">
        <v>116</v>
      </c>
      <c r="IN1093" s="2">
        <v>2</v>
      </c>
      <c r="IO1093" s="2" t="s">
        <v>116</v>
      </c>
      <c r="IP1093" s="2" t="s">
        <v>116</v>
      </c>
      <c r="IQ1093" s="2">
        <v>3</v>
      </c>
      <c r="IR1093" s="2" t="s">
        <v>116</v>
      </c>
      <c r="IS1093" s="2" t="s">
        <v>116</v>
      </c>
      <c r="IT1093" s="2" t="s">
        <v>116</v>
      </c>
      <c r="IU1093" s="2" t="s">
        <v>116</v>
      </c>
      <c r="IV1093" s="2" t="s">
        <v>116</v>
      </c>
      <c r="IW1093" s="2" t="s">
        <v>116</v>
      </c>
      <c r="IX1093" s="2">
        <v>1</v>
      </c>
      <c r="IY1093" s="2" t="s">
        <v>116</v>
      </c>
      <c r="IZ1093" s="2" t="s">
        <v>116</v>
      </c>
      <c r="JA1093" s="2" t="s">
        <v>116</v>
      </c>
      <c r="JB1093" s="2">
        <v>8</v>
      </c>
      <c r="JC1093" s="2" t="s">
        <v>116</v>
      </c>
      <c r="JD1093" s="2">
        <v>2</v>
      </c>
      <c r="JE1093" s="2" t="s">
        <v>116</v>
      </c>
      <c r="JF1093" s="2" t="s">
        <v>116</v>
      </c>
      <c r="JG1093" s="2" t="s">
        <v>116</v>
      </c>
      <c r="JH1093" s="2" t="s">
        <v>116</v>
      </c>
      <c r="JI1093" s="2" t="s">
        <v>116</v>
      </c>
      <c r="JJ1093" s="2" t="s">
        <v>116</v>
      </c>
      <c r="JK1093" s="2" t="s">
        <v>116</v>
      </c>
      <c r="JL1093" s="2" t="s">
        <v>116</v>
      </c>
      <c r="JM1093" s="2" t="s">
        <v>116</v>
      </c>
      <c r="JN1093" s="2">
        <v>3</v>
      </c>
      <c r="JO1093" s="2" t="s">
        <v>116</v>
      </c>
      <c r="JP1093" s="2">
        <v>1</v>
      </c>
      <c r="JQ1093" s="2" t="s">
        <v>116</v>
      </c>
      <c r="JR1093" s="2" t="s">
        <v>116</v>
      </c>
      <c r="JS1093" s="2">
        <v>1</v>
      </c>
      <c r="JT1093" s="2" t="s">
        <v>116</v>
      </c>
      <c r="JU1093" s="2" t="s">
        <v>116</v>
      </c>
      <c r="JV1093" s="2" t="s">
        <v>116</v>
      </c>
      <c r="JW1093" s="2" t="s">
        <v>116</v>
      </c>
      <c r="JX1093" s="2">
        <v>1</v>
      </c>
      <c r="JY1093" s="2" t="s">
        <v>116</v>
      </c>
      <c r="JZ1093" s="2" t="s">
        <v>116</v>
      </c>
      <c r="KA1093" s="2" t="s">
        <v>116</v>
      </c>
      <c r="KB1093" s="2" t="s">
        <v>116</v>
      </c>
      <c r="KC1093" s="2" t="s">
        <v>116</v>
      </c>
      <c r="KD1093" s="2" t="s">
        <v>116</v>
      </c>
      <c r="KE1093" s="2" t="s">
        <v>116</v>
      </c>
      <c r="KF1093" s="2" t="s">
        <v>116</v>
      </c>
      <c r="KG1093" s="2" t="s">
        <v>116</v>
      </c>
      <c r="KH1093" s="2">
        <v>1</v>
      </c>
      <c r="KI1093" s="2" t="s">
        <v>116</v>
      </c>
      <c r="KJ1093" s="2" t="s">
        <v>116</v>
      </c>
      <c r="KK1093" s="2" t="s">
        <v>116</v>
      </c>
      <c r="KL1093" s="2" t="s">
        <v>116</v>
      </c>
      <c r="KM1093" s="2" t="s">
        <v>116</v>
      </c>
      <c r="KN1093" s="2" t="s">
        <v>116</v>
      </c>
      <c r="KO1093" s="2" t="s">
        <v>116</v>
      </c>
      <c r="KP1093" s="2" t="s">
        <v>116</v>
      </c>
      <c r="KQ1093" s="2" t="s">
        <v>116</v>
      </c>
      <c r="KR1093" s="2">
        <v>2</v>
      </c>
      <c r="KS1093" s="2" t="s">
        <v>116</v>
      </c>
      <c r="KT1093" s="2" t="s">
        <v>116</v>
      </c>
      <c r="KU1093" s="2" t="s">
        <v>116</v>
      </c>
      <c r="KV1093" s="2" t="s">
        <v>116</v>
      </c>
      <c r="KW1093" s="2" t="s">
        <v>116</v>
      </c>
      <c r="KX1093" s="2" t="s">
        <v>116</v>
      </c>
      <c r="KY1093" s="2" t="s">
        <v>116</v>
      </c>
      <c r="KZ1093" s="2" t="s">
        <v>116</v>
      </c>
      <c r="LA1093" s="2" t="s">
        <v>116</v>
      </c>
      <c r="LB1093" s="2" t="s">
        <v>116</v>
      </c>
      <c r="LC1093" s="2" t="s">
        <v>116</v>
      </c>
      <c r="LD1093" s="2" t="s">
        <v>116</v>
      </c>
      <c r="LE1093" s="2" t="s">
        <v>116</v>
      </c>
      <c r="LF1093" s="2" t="s">
        <v>116</v>
      </c>
      <c r="LG1093" s="2" t="s">
        <v>116</v>
      </c>
      <c r="LH1093" s="2">
        <v>1</v>
      </c>
      <c r="LI1093" s="2" t="s">
        <v>116</v>
      </c>
      <c r="LJ1093" s="2" t="s">
        <v>116</v>
      </c>
      <c r="LK1093" s="2" t="s">
        <v>116</v>
      </c>
      <c r="LL1093" s="2" t="s">
        <v>116</v>
      </c>
      <c r="LM1093" s="2" t="s">
        <v>116</v>
      </c>
      <c r="LN1093" s="2" t="s">
        <v>116</v>
      </c>
      <c r="LO1093" s="2" t="s">
        <v>116</v>
      </c>
      <c r="LP1093" s="2" t="s">
        <v>116</v>
      </c>
      <c r="LQ1093" s="2" t="s">
        <v>116</v>
      </c>
      <c r="LR1093" s="2" t="s">
        <v>116</v>
      </c>
      <c r="LS1093" s="2" t="s">
        <v>116</v>
      </c>
      <c r="LT1093" s="2" t="s">
        <v>116</v>
      </c>
      <c r="LU1093" s="2" t="s">
        <v>116</v>
      </c>
      <c r="LV1093" s="2">
        <v>2</v>
      </c>
      <c r="LW1093" s="2" t="s">
        <v>116</v>
      </c>
      <c r="LX1093" s="2" t="s">
        <v>116</v>
      </c>
      <c r="LY1093" s="2" t="s">
        <v>116</v>
      </c>
      <c r="LZ1093" s="2" t="s">
        <v>116</v>
      </c>
      <c r="MA1093" s="2" t="s">
        <v>116</v>
      </c>
      <c r="MB1093" s="2" t="s">
        <v>116</v>
      </c>
      <c r="MC1093" s="2" t="s">
        <v>116</v>
      </c>
      <c r="MD1093" s="2" t="s">
        <v>116</v>
      </c>
      <c r="ME1093" s="2" t="s">
        <v>116</v>
      </c>
      <c r="MF1093" s="2" t="s">
        <v>116</v>
      </c>
      <c r="MG1093" s="2" t="s">
        <v>116</v>
      </c>
      <c r="MH1093" s="2" t="s">
        <v>116</v>
      </c>
      <c r="MI1093" s="2" t="s">
        <v>116</v>
      </c>
      <c r="MJ1093" s="2" t="s">
        <v>116</v>
      </c>
      <c r="MK1093" s="2" t="s">
        <v>116</v>
      </c>
      <c r="ML1093" s="2" t="s">
        <v>116</v>
      </c>
      <c r="MM1093" s="2" t="s">
        <v>116</v>
      </c>
      <c r="MN1093" s="2" t="s">
        <v>116</v>
      </c>
      <c r="MO1093" s="2" t="s">
        <v>116</v>
      </c>
      <c r="MP1093" s="2" t="s">
        <v>116</v>
      </c>
      <c r="MQ1093" s="2" t="s">
        <v>116</v>
      </c>
      <c r="MR1093" s="2">
        <v>1</v>
      </c>
      <c r="MS1093" s="2" t="s">
        <v>116</v>
      </c>
      <c r="MT1093" s="2" t="s">
        <v>116</v>
      </c>
      <c r="MU1093" s="2" t="s">
        <v>116</v>
      </c>
      <c r="MV1093" s="2" t="s">
        <v>116</v>
      </c>
      <c r="MW1093" s="2" t="s">
        <v>116</v>
      </c>
      <c r="MX1093" s="2" t="s">
        <v>116</v>
      </c>
      <c r="MY1093" s="2" t="s">
        <v>116</v>
      </c>
      <c r="MZ1093" s="2" t="s">
        <v>116</v>
      </c>
      <c r="NA1093" s="2" t="s">
        <v>116</v>
      </c>
      <c r="NB1093" s="2" t="s">
        <v>116</v>
      </c>
      <c r="NC1093" s="2" t="s">
        <v>116</v>
      </c>
      <c r="ND1093" s="2" t="s">
        <v>116</v>
      </c>
      <c r="NE1093" s="2" t="s">
        <v>116</v>
      </c>
      <c r="NF1093" s="2" t="s">
        <v>116</v>
      </c>
      <c r="NG1093" s="2" t="s">
        <v>116</v>
      </c>
      <c r="NH1093" s="2" t="s">
        <v>116</v>
      </c>
      <c r="NI1093" s="2" t="s">
        <v>116</v>
      </c>
      <c r="NJ1093" s="2" t="s">
        <v>116</v>
      </c>
      <c r="NK1093" s="2" t="s">
        <v>116</v>
      </c>
      <c r="NL1093" s="2" t="s">
        <v>116</v>
      </c>
      <c r="NM1093" s="2" t="s">
        <v>116</v>
      </c>
      <c r="NN1093" s="2" t="s">
        <v>116</v>
      </c>
      <c r="NO1093" s="2" t="s">
        <v>116</v>
      </c>
      <c r="NP1093" s="2" t="s">
        <v>116</v>
      </c>
      <c r="NQ1093" s="2" t="s">
        <v>116</v>
      </c>
      <c r="NR1093" s="2" t="s">
        <v>116</v>
      </c>
      <c r="NS1093" s="2" t="s">
        <v>116</v>
      </c>
      <c r="NT1093" s="2" t="s">
        <v>116</v>
      </c>
      <c r="NU1093" s="2" t="s">
        <v>116</v>
      </c>
      <c r="NV1093" s="2" t="s">
        <v>116</v>
      </c>
      <c r="NW1093" s="2" t="s">
        <v>116</v>
      </c>
      <c r="NX1093" s="2" t="s">
        <v>116</v>
      </c>
      <c r="NY1093" s="2" t="s">
        <v>116</v>
      </c>
      <c r="NZ1093" s="2" t="s">
        <v>116</v>
      </c>
      <c r="OA1093" s="2" t="s">
        <v>116</v>
      </c>
      <c r="OB1093" s="2" t="s">
        <v>116</v>
      </c>
      <c r="OC1093" s="2" t="s">
        <v>116</v>
      </c>
      <c r="OD1093" s="2" t="s">
        <v>116</v>
      </c>
      <c r="OE1093" s="2" t="s">
        <v>116</v>
      </c>
      <c r="OF1093" s="2" t="s">
        <v>116</v>
      </c>
      <c r="OG1093" s="2" t="s">
        <v>116</v>
      </c>
      <c r="OH1093" s="2" t="s">
        <v>116</v>
      </c>
      <c r="OI1093" s="2" t="s">
        <v>116</v>
      </c>
      <c r="OJ1093" s="2" t="s">
        <v>116</v>
      </c>
      <c r="OK1093" s="2" t="s">
        <v>116</v>
      </c>
      <c r="OL1093" s="2" t="s">
        <v>116</v>
      </c>
      <c r="OM1093" s="2" t="s">
        <v>116</v>
      </c>
      <c r="ON1093" s="2" t="s">
        <v>116</v>
      </c>
      <c r="OO1093" s="2" t="s">
        <v>116</v>
      </c>
      <c r="OP1093" s="2" t="s">
        <v>116</v>
      </c>
      <c r="OQ1093" s="2" t="s">
        <v>116</v>
      </c>
      <c r="OR1093" s="2" t="s">
        <v>116</v>
      </c>
      <c r="OS1093" s="2" t="s">
        <v>116</v>
      </c>
      <c r="OT1093" s="2" t="s">
        <v>116</v>
      </c>
      <c r="OU1093" s="2" t="s">
        <v>116</v>
      </c>
      <c r="OV1093" s="2" t="s">
        <v>116</v>
      </c>
      <c r="OW1093" s="2" t="s">
        <v>116</v>
      </c>
      <c r="OX1093" s="2" t="s">
        <v>116</v>
      </c>
      <c r="OY1093" s="2" t="s">
        <v>116</v>
      </c>
      <c r="OZ1093" s="2" t="s">
        <v>116</v>
      </c>
      <c r="PA1093" s="2" t="s">
        <v>116</v>
      </c>
      <c r="PB1093" s="2" t="s">
        <v>116</v>
      </c>
      <c r="PC1093" s="2" t="s">
        <v>116</v>
      </c>
      <c r="PD1093" s="2" t="s">
        <v>116</v>
      </c>
      <c r="PE1093" s="2" t="s">
        <v>116</v>
      </c>
      <c r="PF1093" s="2" t="s">
        <v>116</v>
      </c>
      <c r="PG1093" s="2" t="s">
        <v>116</v>
      </c>
      <c r="PH1093" s="2" t="s">
        <v>116</v>
      </c>
      <c r="PI1093" s="2" t="s">
        <v>116</v>
      </c>
      <c r="PJ1093" s="2" t="s">
        <v>116</v>
      </c>
      <c r="PK1093" s="2" t="s">
        <v>116</v>
      </c>
      <c r="PL1093" s="2" t="s">
        <v>116</v>
      </c>
      <c r="PM1093" s="2" t="s">
        <v>116</v>
      </c>
      <c r="PN1093" s="2" t="s">
        <v>116</v>
      </c>
      <c r="PO1093" s="2" t="s">
        <v>116</v>
      </c>
      <c r="PP1093" s="2" t="s">
        <v>116</v>
      </c>
      <c r="PQ1093" s="2" t="s">
        <v>116</v>
      </c>
      <c r="PR1093" s="2" t="s">
        <v>116</v>
      </c>
      <c r="PS1093" s="2" t="s">
        <v>116</v>
      </c>
      <c r="PT1093" s="2" t="s">
        <v>116</v>
      </c>
      <c r="PU1093" s="2" t="s">
        <v>116</v>
      </c>
      <c r="PV1093" s="2" t="s">
        <v>116</v>
      </c>
      <c r="PW1093" s="2" t="s">
        <v>116</v>
      </c>
      <c r="PX1093" s="2" t="s">
        <v>116</v>
      </c>
      <c r="PY1093" s="2" t="s">
        <v>116</v>
      </c>
      <c r="PZ1093" s="2" t="s">
        <v>116</v>
      </c>
      <c r="QA1093" s="2" t="s">
        <v>116</v>
      </c>
      <c r="QB1093" s="2" t="s">
        <v>116</v>
      </c>
      <c r="QC1093" s="2" t="s">
        <v>116</v>
      </c>
      <c r="QD1093" s="2" t="s">
        <v>116</v>
      </c>
      <c r="QE1093" s="2" t="s">
        <v>116</v>
      </c>
      <c r="QF1093" s="2" t="s">
        <v>116</v>
      </c>
      <c r="QG1093" s="2" t="s">
        <v>116</v>
      </c>
      <c r="QH1093" s="2" t="s">
        <v>116</v>
      </c>
      <c r="QI1093" s="2" t="s">
        <v>116</v>
      </c>
      <c r="QJ1093" s="2" t="s">
        <v>116</v>
      </c>
      <c r="QK1093" s="2" t="s">
        <v>116</v>
      </c>
    </row>
    <row r="1094" spans="14:453" x14ac:dyDescent="0.2">
      <c r="N1094" s="2">
        <v>1</v>
      </c>
      <c r="O1094" s="2" t="s">
        <v>116</v>
      </c>
      <c r="P1094" s="2">
        <v>1</v>
      </c>
      <c r="Q1094" s="2">
        <v>1</v>
      </c>
      <c r="R1094" s="2" t="s">
        <v>116</v>
      </c>
      <c r="S1094" s="2" t="s">
        <v>116</v>
      </c>
      <c r="T1094" s="2">
        <v>1</v>
      </c>
      <c r="U1094" s="2" t="s">
        <v>116</v>
      </c>
      <c r="V1094" s="2">
        <v>1</v>
      </c>
      <c r="W1094" s="2">
        <v>1</v>
      </c>
      <c r="X1094" s="2" t="s">
        <v>116</v>
      </c>
      <c r="Y1094" s="2" t="s">
        <v>116</v>
      </c>
      <c r="Z1094" s="2" t="s">
        <v>116</v>
      </c>
      <c r="AA1094" s="2">
        <v>1</v>
      </c>
      <c r="AB1094" s="2" t="s">
        <v>116</v>
      </c>
      <c r="AC1094" s="2">
        <v>1</v>
      </c>
      <c r="AD1094" s="2" t="s">
        <v>116</v>
      </c>
      <c r="AE1094" s="2" t="s">
        <v>116</v>
      </c>
      <c r="AF1094" s="2" t="s">
        <v>116</v>
      </c>
      <c r="AG1094" s="2" t="s">
        <v>116</v>
      </c>
      <c r="AH1094" s="2" t="s">
        <v>116</v>
      </c>
      <c r="AI1094" s="2">
        <v>1</v>
      </c>
      <c r="AJ1094" s="2" t="s">
        <v>116</v>
      </c>
      <c r="AK1094" s="2">
        <v>4</v>
      </c>
      <c r="AL1094" s="2">
        <v>5</v>
      </c>
      <c r="AM1094" s="2" t="s">
        <v>116</v>
      </c>
      <c r="AN1094" s="2" t="s">
        <v>116</v>
      </c>
      <c r="AO1094" s="2">
        <v>1</v>
      </c>
      <c r="AP1094" s="2" t="s">
        <v>116</v>
      </c>
      <c r="AQ1094" s="2" t="s">
        <v>116</v>
      </c>
      <c r="AR1094" s="2" t="s">
        <v>116</v>
      </c>
      <c r="AS1094" s="2" t="s">
        <v>116</v>
      </c>
      <c r="AT1094" s="2" t="s">
        <v>116</v>
      </c>
      <c r="AU1094" s="2" t="s">
        <v>116</v>
      </c>
      <c r="AV1094" s="2" t="s">
        <v>116</v>
      </c>
      <c r="AW1094" s="2" t="s">
        <v>116</v>
      </c>
      <c r="AX1094" s="2">
        <v>2</v>
      </c>
      <c r="AY1094" s="2" t="s">
        <v>116</v>
      </c>
      <c r="AZ1094" s="2">
        <v>1</v>
      </c>
      <c r="BA1094" s="2" t="s">
        <v>116</v>
      </c>
      <c r="BB1094" s="2" t="s">
        <v>116</v>
      </c>
      <c r="BC1094" s="2" t="s">
        <v>116</v>
      </c>
      <c r="BD1094" s="2">
        <v>3</v>
      </c>
      <c r="BE1094" s="2" t="s">
        <v>116</v>
      </c>
      <c r="BF1094" s="2" t="s">
        <v>116</v>
      </c>
      <c r="BG1094" s="2">
        <v>2</v>
      </c>
      <c r="BH1094" s="2" t="s">
        <v>116</v>
      </c>
      <c r="BI1094" s="2" t="s">
        <v>116</v>
      </c>
      <c r="BJ1094" s="2" t="s">
        <v>116</v>
      </c>
      <c r="BK1094" s="2" t="s">
        <v>116</v>
      </c>
      <c r="BL1094" s="2" t="s">
        <v>116</v>
      </c>
      <c r="BM1094" s="2" t="s">
        <v>116</v>
      </c>
      <c r="BN1094" s="2">
        <v>2</v>
      </c>
      <c r="BO1094" s="2" t="s">
        <v>116</v>
      </c>
      <c r="BP1094" s="2" t="s">
        <v>116</v>
      </c>
      <c r="BQ1094" s="2" t="s">
        <v>116</v>
      </c>
      <c r="BR1094" s="2" t="s">
        <v>116</v>
      </c>
      <c r="BS1094" s="2" t="s">
        <v>116</v>
      </c>
      <c r="BT1094" s="2" t="s">
        <v>116</v>
      </c>
      <c r="BU1094" s="2">
        <v>9</v>
      </c>
      <c r="BV1094" s="2" t="s">
        <v>116</v>
      </c>
      <c r="BW1094" s="2" t="s">
        <v>116</v>
      </c>
      <c r="BX1094" s="2" t="s">
        <v>116</v>
      </c>
      <c r="BY1094" s="2" t="s">
        <v>116</v>
      </c>
      <c r="BZ1094" s="2" t="s">
        <v>116</v>
      </c>
      <c r="CA1094" s="2" t="s">
        <v>116</v>
      </c>
      <c r="CB1094" s="2" t="s">
        <v>116</v>
      </c>
      <c r="CC1094" s="2" t="s">
        <v>116</v>
      </c>
      <c r="CD1094" s="2" t="s">
        <v>116</v>
      </c>
      <c r="CE1094" s="2" t="s">
        <v>116</v>
      </c>
      <c r="CF1094" s="2" t="s">
        <v>116</v>
      </c>
      <c r="CG1094" s="2" t="s">
        <v>116</v>
      </c>
      <c r="CH1094" s="2" t="s">
        <v>116</v>
      </c>
      <c r="CI1094" s="2">
        <v>1</v>
      </c>
      <c r="CJ1094" s="2" t="s">
        <v>116</v>
      </c>
      <c r="CK1094" s="2" t="s">
        <v>116</v>
      </c>
      <c r="CL1094" s="2">
        <v>1</v>
      </c>
      <c r="CM1094" s="2" t="s">
        <v>116</v>
      </c>
      <c r="CN1094" s="2">
        <v>4</v>
      </c>
      <c r="CO1094" s="2" t="s">
        <v>116</v>
      </c>
      <c r="CP1094" s="2" t="s">
        <v>116</v>
      </c>
      <c r="CQ1094" s="2">
        <v>1</v>
      </c>
      <c r="CR1094" s="2" t="s">
        <v>116</v>
      </c>
      <c r="CS1094" s="2" t="s">
        <v>116</v>
      </c>
      <c r="CT1094" s="2">
        <v>8</v>
      </c>
      <c r="CU1094" s="2" t="s">
        <v>116</v>
      </c>
      <c r="CV1094" s="2" t="s">
        <v>116</v>
      </c>
      <c r="CW1094" s="2" t="s">
        <v>116</v>
      </c>
      <c r="CX1094" s="2" t="s">
        <v>116</v>
      </c>
      <c r="CY1094" s="2" t="s">
        <v>116</v>
      </c>
      <c r="CZ1094" s="2" t="s">
        <v>116</v>
      </c>
      <c r="DA1094" s="2" t="s">
        <v>116</v>
      </c>
      <c r="DB1094" s="2" t="s">
        <v>116</v>
      </c>
      <c r="DC1094" s="2" t="s">
        <v>116</v>
      </c>
      <c r="DD1094" s="2">
        <v>9</v>
      </c>
      <c r="DE1094" s="2" t="s">
        <v>116</v>
      </c>
      <c r="DF1094" s="2" t="s">
        <v>116</v>
      </c>
      <c r="DG1094" s="2">
        <v>1</v>
      </c>
      <c r="DH1094" s="2" t="s">
        <v>116</v>
      </c>
      <c r="DI1094" s="2">
        <v>2</v>
      </c>
      <c r="DJ1094" s="2">
        <v>1</v>
      </c>
      <c r="DK1094" s="2" t="s">
        <v>116</v>
      </c>
      <c r="DL1094" s="2" t="s">
        <v>116</v>
      </c>
      <c r="DM1094" s="2" t="s">
        <v>116</v>
      </c>
      <c r="DN1094" s="2" t="s">
        <v>116</v>
      </c>
      <c r="DO1094" s="2">
        <v>9</v>
      </c>
      <c r="DP1094" s="2" t="s">
        <v>116</v>
      </c>
      <c r="DQ1094" s="2" t="s">
        <v>116</v>
      </c>
      <c r="DR1094" s="2">
        <v>7</v>
      </c>
      <c r="DS1094" s="2" t="s">
        <v>116</v>
      </c>
      <c r="DT1094" s="2" t="s">
        <v>116</v>
      </c>
      <c r="DU1094" s="2" t="s">
        <v>116</v>
      </c>
      <c r="DV1094" s="2" t="s">
        <v>116</v>
      </c>
      <c r="DW1094" s="2">
        <v>1</v>
      </c>
      <c r="DX1094" s="2" t="s">
        <v>116</v>
      </c>
      <c r="DY1094" s="2" t="s">
        <v>116</v>
      </c>
      <c r="DZ1094" s="2" t="s">
        <v>116</v>
      </c>
      <c r="EA1094" s="2" t="s">
        <v>116</v>
      </c>
      <c r="EB1094" s="2">
        <v>1</v>
      </c>
      <c r="EC1094" s="2" t="s">
        <v>116</v>
      </c>
      <c r="ED1094" s="2" t="s">
        <v>116</v>
      </c>
      <c r="EE1094" s="2" t="s">
        <v>116</v>
      </c>
      <c r="EF1094" s="2">
        <v>21</v>
      </c>
      <c r="EG1094" s="2" t="s">
        <v>116</v>
      </c>
      <c r="EH1094" s="2" t="s">
        <v>116</v>
      </c>
      <c r="EI1094" s="2" t="s">
        <v>116</v>
      </c>
      <c r="EJ1094" s="2">
        <v>1</v>
      </c>
      <c r="EK1094" s="2" t="s">
        <v>116</v>
      </c>
      <c r="EL1094" s="2">
        <v>2</v>
      </c>
      <c r="EM1094" s="2" t="s">
        <v>116</v>
      </c>
      <c r="EN1094" s="2" t="s">
        <v>116</v>
      </c>
      <c r="EO1094" s="2">
        <v>1</v>
      </c>
      <c r="EP1094" s="2" t="s">
        <v>116</v>
      </c>
      <c r="EQ1094" s="2" t="s">
        <v>116</v>
      </c>
      <c r="ER1094" s="2">
        <v>1</v>
      </c>
      <c r="ES1094" s="2" t="s">
        <v>116</v>
      </c>
      <c r="ET1094" s="2" t="s">
        <v>116</v>
      </c>
      <c r="EU1094" s="2">
        <v>44</v>
      </c>
      <c r="EV1094" s="2">
        <v>2</v>
      </c>
      <c r="EW1094" s="2" t="s">
        <v>116</v>
      </c>
      <c r="EX1094" s="2" t="s">
        <v>116</v>
      </c>
      <c r="EY1094" s="2">
        <v>1</v>
      </c>
      <c r="EZ1094" s="2" t="s">
        <v>116</v>
      </c>
      <c r="FA1094" s="2">
        <v>4</v>
      </c>
      <c r="FB1094" s="2" t="s">
        <v>116</v>
      </c>
      <c r="FC1094" s="2" t="s">
        <v>116</v>
      </c>
      <c r="FD1094" s="2">
        <v>21</v>
      </c>
      <c r="FE1094" s="2" t="s">
        <v>116</v>
      </c>
      <c r="FF1094" s="2" t="s">
        <v>116</v>
      </c>
      <c r="FG1094" s="2" t="s">
        <v>116</v>
      </c>
      <c r="FH1094" s="2">
        <v>3</v>
      </c>
      <c r="FI1094" s="2">
        <v>3</v>
      </c>
      <c r="FJ1094" s="2" t="s">
        <v>116</v>
      </c>
      <c r="FK1094" s="2" t="s">
        <v>116</v>
      </c>
      <c r="FL1094" s="2" t="s">
        <v>116</v>
      </c>
      <c r="FM1094" s="2" t="s">
        <v>116</v>
      </c>
      <c r="FN1094" s="2" t="s">
        <v>116</v>
      </c>
      <c r="FO1094" s="2">
        <v>26</v>
      </c>
      <c r="FP1094" s="2" t="s">
        <v>116</v>
      </c>
      <c r="FQ1094" s="2" t="s">
        <v>116</v>
      </c>
      <c r="FR1094" s="2">
        <v>28</v>
      </c>
      <c r="FS1094" s="2" t="s">
        <v>116</v>
      </c>
      <c r="FT1094" s="2" t="s">
        <v>116</v>
      </c>
      <c r="FU1094" s="2" t="s">
        <v>116</v>
      </c>
      <c r="FV1094" s="2">
        <v>8</v>
      </c>
      <c r="FW1094" s="2">
        <v>2</v>
      </c>
      <c r="FX1094" s="2" t="s">
        <v>116</v>
      </c>
      <c r="FY1094" s="2">
        <v>4</v>
      </c>
      <c r="FZ1094" s="2">
        <v>41</v>
      </c>
      <c r="GA1094" s="2" t="s">
        <v>116</v>
      </c>
      <c r="GB1094" s="2" t="s">
        <v>116</v>
      </c>
      <c r="GC1094" s="2">
        <v>2</v>
      </c>
      <c r="GD1094" s="2" t="s">
        <v>116</v>
      </c>
      <c r="GE1094" s="2">
        <v>3</v>
      </c>
      <c r="GF1094" s="2">
        <v>2</v>
      </c>
      <c r="GG1094" s="2" t="s">
        <v>116</v>
      </c>
      <c r="GH1094" s="2" t="s">
        <v>116</v>
      </c>
      <c r="GI1094" s="2">
        <v>5</v>
      </c>
      <c r="GJ1094" s="2" t="s">
        <v>116</v>
      </c>
      <c r="GK1094" s="2">
        <v>93</v>
      </c>
      <c r="GL1094" s="2" t="s">
        <v>116</v>
      </c>
      <c r="GM1094" s="2" t="s">
        <v>116</v>
      </c>
      <c r="GN1094" s="2">
        <v>3</v>
      </c>
      <c r="GO1094" s="2" t="s">
        <v>116</v>
      </c>
      <c r="GP1094" s="2">
        <v>5</v>
      </c>
      <c r="GQ1094" s="2">
        <v>3</v>
      </c>
      <c r="GR1094" s="2">
        <v>50</v>
      </c>
      <c r="GS1094" s="2" t="s">
        <v>116</v>
      </c>
      <c r="GT1094" s="2" t="s">
        <v>116</v>
      </c>
      <c r="GU1094" s="2">
        <v>5</v>
      </c>
      <c r="GV1094" s="2">
        <v>3</v>
      </c>
      <c r="GW1094" s="2" t="s">
        <v>116</v>
      </c>
      <c r="GX1094" s="2">
        <v>1</v>
      </c>
      <c r="GY1094" s="2">
        <v>28</v>
      </c>
      <c r="GZ1094" s="2">
        <v>3</v>
      </c>
      <c r="HA1094" s="2">
        <v>41</v>
      </c>
      <c r="HB1094" s="2" t="s">
        <v>116</v>
      </c>
      <c r="HC1094" s="2" t="s">
        <v>116</v>
      </c>
      <c r="HD1094" s="2">
        <v>1</v>
      </c>
      <c r="HE1094" s="2">
        <v>1</v>
      </c>
      <c r="HF1094" s="2">
        <v>2</v>
      </c>
      <c r="HG1094" s="2">
        <v>27</v>
      </c>
      <c r="HH1094" s="2" t="s">
        <v>116</v>
      </c>
      <c r="HI1094" s="2" t="s">
        <v>116</v>
      </c>
      <c r="HJ1094" s="2">
        <v>3</v>
      </c>
      <c r="HK1094" s="2" t="s">
        <v>116</v>
      </c>
      <c r="HL1094" s="2" t="s">
        <v>116</v>
      </c>
      <c r="HM1094" s="2">
        <v>2</v>
      </c>
      <c r="HN1094" s="2">
        <v>46</v>
      </c>
      <c r="HO1094" s="2" t="s">
        <v>116</v>
      </c>
      <c r="HP1094" s="2">
        <v>1</v>
      </c>
      <c r="HQ1094" s="2">
        <v>1</v>
      </c>
      <c r="HR1094" s="2">
        <v>3</v>
      </c>
      <c r="HS1094" s="2" t="s">
        <v>116</v>
      </c>
      <c r="HT1094" s="2">
        <v>16</v>
      </c>
      <c r="HU1094" s="2">
        <v>1</v>
      </c>
      <c r="HV1094" s="2" t="s">
        <v>116</v>
      </c>
      <c r="HW1094" s="2">
        <v>1</v>
      </c>
      <c r="HX1094" s="2" t="s">
        <v>116</v>
      </c>
      <c r="HY1094" s="2" t="s">
        <v>116</v>
      </c>
      <c r="HZ1094" s="2" t="s">
        <v>116</v>
      </c>
      <c r="IA1094" s="2">
        <v>18</v>
      </c>
      <c r="IB1094" s="2" t="s">
        <v>116</v>
      </c>
      <c r="IC1094" s="2" t="s">
        <v>116</v>
      </c>
      <c r="ID1094" s="2">
        <v>5</v>
      </c>
      <c r="IE1094" s="2" t="s">
        <v>116</v>
      </c>
      <c r="IF1094" s="2">
        <v>3</v>
      </c>
      <c r="IG1094" s="2" t="s">
        <v>116</v>
      </c>
      <c r="IH1094" s="2" t="s">
        <v>116</v>
      </c>
      <c r="II1094" s="2">
        <v>7</v>
      </c>
      <c r="IJ1094" s="2" t="s">
        <v>116</v>
      </c>
      <c r="IK1094" s="2" t="s">
        <v>116</v>
      </c>
      <c r="IL1094" s="2" t="s">
        <v>116</v>
      </c>
      <c r="IM1094" s="2" t="s">
        <v>116</v>
      </c>
      <c r="IN1094" s="2">
        <v>1</v>
      </c>
      <c r="IO1094" s="2" t="s">
        <v>116</v>
      </c>
      <c r="IP1094" s="2" t="s">
        <v>116</v>
      </c>
      <c r="IQ1094" s="2">
        <v>16</v>
      </c>
      <c r="IR1094" s="2" t="s">
        <v>116</v>
      </c>
      <c r="IS1094" s="2">
        <v>1</v>
      </c>
      <c r="IT1094" s="2" t="s">
        <v>116</v>
      </c>
      <c r="IU1094" s="2" t="s">
        <v>116</v>
      </c>
      <c r="IV1094" s="2">
        <v>4</v>
      </c>
      <c r="IW1094" s="2" t="s">
        <v>116</v>
      </c>
      <c r="IX1094" s="2" t="s">
        <v>116</v>
      </c>
      <c r="IY1094" s="2">
        <v>4</v>
      </c>
      <c r="IZ1094" s="2" t="s">
        <v>116</v>
      </c>
      <c r="JA1094" s="2" t="s">
        <v>116</v>
      </c>
      <c r="JB1094" s="2">
        <v>9</v>
      </c>
      <c r="JC1094" s="2" t="s">
        <v>116</v>
      </c>
      <c r="JD1094" s="2">
        <v>5</v>
      </c>
      <c r="JE1094" s="2" t="s">
        <v>116</v>
      </c>
      <c r="JF1094" s="2" t="s">
        <v>116</v>
      </c>
      <c r="JG1094" s="2" t="s">
        <v>116</v>
      </c>
      <c r="JH1094" s="2">
        <v>5</v>
      </c>
      <c r="JI1094" s="2" t="s">
        <v>116</v>
      </c>
      <c r="JJ1094" s="2" t="s">
        <v>116</v>
      </c>
      <c r="JK1094" s="2" t="s">
        <v>116</v>
      </c>
      <c r="JL1094" s="2" t="s">
        <v>116</v>
      </c>
      <c r="JM1094" s="2" t="s">
        <v>116</v>
      </c>
      <c r="JN1094" s="2">
        <v>7</v>
      </c>
      <c r="JO1094" s="2" t="s">
        <v>116</v>
      </c>
      <c r="JP1094" s="2" t="s">
        <v>116</v>
      </c>
      <c r="JQ1094" s="2" t="s">
        <v>116</v>
      </c>
      <c r="JR1094" s="2" t="s">
        <v>116</v>
      </c>
      <c r="JS1094" s="2">
        <v>2</v>
      </c>
      <c r="JT1094" s="2" t="s">
        <v>116</v>
      </c>
      <c r="JU1094" s="2" t="s">
        <v>116</v>
      </c>
      <c r="JV1094" s="2" t="s">
        <v>116</v>
      </c>
      <c r="JW1094" s="2" t="s">
        <v>116</v>
      </c>
      <c r="JX1094" s="2">
        <v>3</v>
      </c>
      <c r="JY1094" s="2" t="s">
        <v>116</v>
      </c>
      <c r="JZ1094" s="2">
        <v>4</v>
      </c>
      <c r="KA1094" s="2" t="s">
        <v>116</v>
      </c>
      <c r="KB1094" s="2" t="s">
        <v>116</v>
      </c>
      <c r="KC1094" s="2" t="s">
        <v>116</v>
      </c>
      <c r="KD1094" s="2">
        <v>4</v>
      </c>
      <c r="KE1094" s="2" t="s">
        <v>116</v>
      </c>
      <c r="KF1094" s="2" t="s">
        <v>116</v>
      </c>
      <c r="KG1094" s="2" t="s">
        <v>116</v>
      </c>
      <c r="KH1094" s="2">
        <v>3</v>
      </c>
      <c r="KI1094" s="2">
        <v>8</v>
      </c>
      <c r="KJ1094" s="2" t="s">
        <v>116</v>
      </c>
      <c r="KK1094" s="2" t="s">
        <v>116</v>
      </c>
      <c r="KL1094" s="2" t="s">
        <v>116</v>
      </c>
      <c r="KM1094" s="2" t="s">
        <v>116</v>
      </c>
      <c r="KN1094" s="2">
        <v>6</v>
      </c>
      <c r="KO1094" s="2" t="s">
        <v>116</v>
      </c>
      <c r="KP1094" s="2">
        <v>1</v>
      </c>
      <c r="KQ1094" s="2" t="s">
        <v>116</v>
      </c>
      <c r="KR1094" s="2">
        <v>3</v>
      </c>
      <c r="KS1094" s="2" t="s">
        <v>116</v>
      </c>
      <c r="KT1094" s="2">
        <v>8</v>
      </c>
      <c r="KU1094" s="2" t="s">
        <v>116</v>
      </c>
      <c r="KV1094" s="2" t="s">
        <v>116</v>
      </c>
      <c r="KW1094" s="2" t="s">
        <v>116</v>
      </c>
      <c r="KX1094" s="2" t="s">
        <v>116</v>
      </c>
      <c r="KY1094" s="2" t="s">
        <v>116</v>
      </c>
      <c r="KZ1094" s="2">
        <v>1</v>
      </c>
      <c r="LA1094" s="2" t="s">
        <v>116</v>
      </c>
      <c r="LB1094" s="2" t="s">
        <v>116</v>
      </c>
      <c r="LC1094" s="2" t="s">
        <v>116</v>
      </c>
      <c r="LD1094" s="2" t="s">
        <v>116</v>
      </c>
      <c r="LE1094" s="2" t="s">
        <v>116</v>
      </c>
      <c r="LF1094" s="2" t="s">
        <v>116</v>
      </c>
      <c r="LG1094" s="2" t="s">
        <v>116</v>
      </c>
      <c r="LH1094" s="2">
        <v>6</v>
      </c>
      <c r="LI1094" s="2" t="s">
        <v>116</v>
      </c>
      <c r="LJ1094" s="2" t="s">
        <v>116</v>
      </c>
      <c r="LK1094" s="2" t="s">
        <v>116</v>
      </c>
      <c r="LL1094" s="2" t="s">
        <v>116</v>
      </c>
      <c r="LM1094" s="2" t="s">
        <v>116</v>
      </c>
      <c r="LN1094" s="2" t="s">
        <v>116</v>
      </c>
      <c r="LO1094" s="2" t="s">
        <v>116</v>
      </c>
      <c r="LP1094" s="2" t="s">
        <v>116</v>
      </c>
      <c r="LQ1094" s="2" t="s">
        <v>116</v>
      </c>
      <c r="LR1094" s="2" t="s">
        <v>116</v>
      </c>
      <c r="LS1094" s="2" t="s">
        <v>116</v>
      </c>
      <c r="LT1094" s="2" t="s">
        <v>116</v>
      </c>
      <c r="LU1094" s="2">
        <v>1</v>
      </c>
      <c r="LV1094" s="2">
        <v>4</v>
      </c>
      <c r="LW1094" s="2" t="s">
        <v>116</v>
      </c>
      <c r="LX1094" s="2" t="s">
        <v>116</v>
      </c>
      <c r="LY1094" s="2" t="s">
        <v>116</v>
      </c>
      <c r="LZ1094" s="2" t="s">
        <v>116</v>
      </c>
      <c r="MA1094" s="2" t="s">
        <v>116</v>
      </c>
      <c r="MB1094" s="2" t="s">
        <v>116</v>
      </c>
      <c r="MC1094" s="2">
        <v>2</v>
      </c>
      <c r="MD1094" s="2" t="s">
        <v>116</v>
      </c>
      <c r="ME1094" s="2" t="s">
        <v>116</v>
      </c>
      <c r="MF1094" s="2" t="s">
        <v>116</v>
      </c>
      <c r="MG1094" s="2" t="s">
        <v>116</v>
      </c>
      <c r="MH1094" s="2" t="s">
        <v>116</v>
      </c>
      <c r="MI1094" s="2" t="s">
        <v>116</v>
      </c>
      <c r="MJ1094" s="2">
        <v>3</v>
      </c>
      <c r="MK1094" s="2" t="s">
        <v>116</v>
      </c>
      <c r="ML1094" s="2" t="s">
        <v>116</v>
      </c>
      <c r="MM1094" s="2" t="s">
        <v>116</v>
      </c>
      <c r="MN1094" s="2" t="s">
        <v>116</v>
      </c>
      <c r="MO1094" s="2" t="s">
        <v>116</v>
      </c>
      <c r="MP1094" s="2" t="s">
        <v>116</v>
      </c>
      <c r="MQ1094" s="2" t="s">
        <v>116</v>
      </c>
      <c r="MR1094" s="2">
        <v>1</v>
      </c>
      <c r="MS1094" s="2" t="s">
        <v>116</v>
      </c>
      <c r="MT1094" s="2">
        <v>1</v>
      </c>
      <c r="MU1094" s="2" t="s">
        <v>116</v>
      </c>
      <c r="MV1094" s="2" t="s">
        <v>116</v>
      </c>
      <c r="MW1094" s="2" t="s">
        <v>116</v>
      </c>
      <c r="MX1094" s="2" t="s">
        <v>116</v>
      </c>
      <c r="MY1094" s="2" t="s">
        <v>116</v>
      </c>
      <c r="MZ1094" s="2">
        <v>1</v>
      </c>
      <c r="NA1094" s="2" t="s">
        <v>116</v>
      </c>
      <c r="NB1094" s="2" t="s">
        <v>116</v>
      </c>
      <c r="NC1094" s="2" t="s">
        <v>116</v>
      </c>
      <c r="ND1094" s="2" t="s">
        <v>116</v>
      </c>
      <c r="NE1094" s="2" t="s">
        <v>116</v>
      </c>
      <c r="NF1094" s="2" t="s">
        <v>116</v>
      </c>
      <c r="NG1094" s="2" t="s">
        <v>116</v>
      </c>
      <c r="NH1094" s="2">
        <v>1</v>
      </c>
      <c r="NI1094" s="2" t="s">
        <v>116</v>
      </c>
      <c r="NJ1094" s="2">
        <v>1</v>
      </c>
      <c r="NK1094" s="2" t="s">
        <v>116</v>
      </c>
      <c r="NL1094" s="2" t="s">
        <v>116</v>
      </c>
      <c r="NM1094" s="2" t="s">
        <v>116</v>
      </c>
      <c r="NN1094" s="2" t="s">
        <v>116</v>
      </c>
      <c r="NO1094" s="2" t="s">
        <v>116</v>
      </c>
      <c r="NP1094" s="2" t="s">
        <v>116</v>
      </c>
      <c r="NQ1094" s="2" t="s">
        <v>116</v>
      </c>
      <c r="NR1094" s="2" t="s">
        <v>116</v>
      </c>
      <c r="NS1094" s="2" t="s">
        <v>116</v>
      </c>
      <c r="NT1094" s="2" t="s">
        <v>116</v>
      </c>
      <c r="NU1094" s="2" t="s">
        <v>116</v>
      </c>
      <c r="NV1094" s="2" t="s">
        <v>116</v>
      </c>
      <c r="NW1094" s="2" t="s">
        <v>116</v>
      </c>
      <c r="NX1094" s="2" t="s">
        <v>116</v>
      </c>
      <c r="NY1094" s="2" t="s">
        <v>116</v>
      </c>
      <c r="NZ1094" s="2" t="s">
        <v>116</v>
      </c>
      <c r="OA1094" s="2" t="s">
        <v>116</v>
      </c>
      <c r="OB1094" s="2" t="s">
        <v>116</v>
      </c>
      <c r="OC1094" s="2">
        <v>1</v>
      </c>
      <c r="OD1094" s="2" t="s">
        <v>116</v>
      </c>
      <c r="OE1094" s="2" t="s">
        <v>116</v>
      </c>
      <c r="OF1094" s="2" t="s">
        <v>116</v>
      </c>
      <c r="OG1094" s="2" t="s">
        <v>116</v>
      </c>
      <c r="OH1094" s="2" t="s">
        <v>116</v>
      </c>
      <c r="OI1094" s="2" t="s">
        <v>116</v>
      </c>
      <c r="OJ1094" s="2" t="s">
        <v>116</v>
      </c>
      <c r="OK1094" s="2" t="s">
        <v>116</v>
      </c>
      <c r="OL1094" s="2" t="s">
        <v>116</v>
      </c>
      <c r="OM1094" s="2" t="s">
        <v>116</v>
      </c>
      <c r="ON1094" s="2" t="s">
        <v>116</v>
      </c>
      <c r="OO1094" s="2" t="s">
        <v>116</v>
      </c>
      <c r="OP1094" s="2" t="s">
        <v>116</v>
      </c>
      <c r="OQ1094" s="2" t="s">
        <v>116</v>
      </c>
      <c r="OR1094" s="2" t="s">
        <v>116</v>
      </c>
      <c r="OS1094" s="2" t="s">
        <v>116</v>
      </c>
      <c r="OT1094" s="2" t="s">
        <v>116</v>
      </c>
      <c r="OU1094" s="2" t="s">
        <v>116</v>
      </c>
      <c r="OV1094" s="2" t="s">
        <v>116</v>
      </c>
      <c r="OW1094" s="2" t="s">
        <v>116</v>
      </c>
      <c r="OX1094" s="2" t="s">
        <v>116</v>
      </c>
      <c r="OY1094" s="2" t="s">
        <v>116</v>
      </c>
      <c r="OZ1094" s="2" t="s">
        <v>116</v>
      </c>
      <c r="PA1094" s="2" t="s">
        <v>116</v>
      </c>
      <c r="PB1094" s="2" t="s">
        <v>116</v>
      </c>
      <c r="PC1094" s="2" t="s">
        <v>116</v>
      </c>
      <c r="PD1094" s="2">
        <v>1</v>
      </c>
      <c r="PE1094" s="2" t="s">
        <v>116</v>
      </c>
      <c r="PF1094" s="2" t="s">
        <v>116</v>
      </c>
      <c r="PG1094" s="2" t="s">
        <v>116</v>
      </c>
      <c r="PH1094" s="2" t="s">
        <v>116</v>
      </c>
      <c r="PI1094" s="2" t="s">
        <v>116</v>
      </c>
      <c r="PJ1094" s="2" t="s">
        <v>116</v>
      </c>
      <c r="PK1094" s="2" t="s">
        <v>116</v>
      </c>
      <c r="PL1094" s="2" t="s">
        <v>116</v>
      </c>
      <c r="PM1094" s="2" t="s">
        <v>116</v>
      </c>
      <c r="PN1094" s="2" t="s">
        <v>116</v>
      </c>
      <c r="PO1094" s="2" t="s">
        <v>116</v>
      </c>
      <c r="PP1094" s="2" t="s">
        <v>116</v>
      </c>
      <c r="PQ1094" s="2" t="s">
        <v>116</v>
      </c>
      <c r="PR1094" s="2" t="s">
        <v>116</v>
      </c>
      <c r="PS1094" s="2" t="s">
        <v>116</v>
      </c>
      <c r="PT1094" s="2" t="s">
        <v>116</v>
      </c>
      <c r="PU1094" s="2" t="s">
        <v>116</v>
      </c>
      <c r="PV1094" s="2" t="s">
        <v>116</v>
      </c>
      <c r="PW1094" s="2" t="s">
        <v>116</v>
      </c>
      <c r="PX1094" s="2">
        <v>1</v>
      </c>
      <c r="PY1094" s="2" t="s">
        <v>116</v>
      </c>
      <c r="PZ1094" s="2" t="s">
        <v>116</v>
      </c>
      <c r="QA1094" s="2" t="s">
        <v>116</v>
      </c>
      <c r="QB1094" s="2" t="s">
        <v>116</v>
      </c>
      <c r="QC1094" s="2" t="s">
        <v>116</v>
      </c>
      <c r="QD1094" s="2" t="s">
        <v>116</v>
      </c>
      <c r="QE1094" s="2" t="s">
        <v>116</v>
      </c>
      <c r="QF1094" s="2" t="s">
        <v>116</v>
      </c>
      <c r="QG1094" s="2" t="s">
        <v>116</v>
      </c>
      <c r="QH1094" s="2" t="s">
        <v>116</v>
      </c>
      <c r="QI1094" s="2" t="s">
        <v>116</v>
      </c>
      <c r="QJ1094" s="2" t="s">
        <v>116</v>
      </c>
      <c r="QK1094" s="2" t="s">
        <v>116</v>
      </c>
    </row>
    <row r="1096" spans="14:453" x14ac:dyDescent="0.2">
      <c r="N1096" s="2" t="s">
        <v>124</v>
      </c>
      <c r="O1096" s="2" t="s">
        <v>125</v>
      </c>
      <c r="P1096" s="2" t="s">
        <v>126</v>
      </c>
      <c r="Q1096" s="2" t="s">
        <v>117</v>
      </c>
      <c r="R1096" s="2" t="s">
        <v>127</v>
      </c>
      <c r="S1096" s="2" t="s">
        <v>128</v>
      </c>
      <c r="T1096" s="2" t="s">
        <v>129</v>
      </c>
      <c r="U1096" s="2" t="s">
        <v>130</v>
      </c>
      <c r="V1096" s="2" t="s">
        <v>131</v>
      </c>
      <c r="W1096" s="2" t="s">
        <v>132</v>
      </c>
      <c r="X1096" s="2" t="s">
        <v>133</v>
      </c>
      <c r="Y1096" s="2" t="s">
        <v>134</v>
      </c>
      <c r="Z1096" s="2" t="s">
        <v>135</v>
      </c>
      <c r="AA1096" s="2" t="s">
        <v>118</v>
      </c>
      <c r="AB1096" s="2" t="s">
        <v>136</v>
      </c>
      <c r="AC1096" s="2" t="s">
        <v>137</v>
      </c>
      <c r="AD1096" s="2" t="s">
        <v>138</v>
      </c>
      <c r="AE1096" s="2" t="s">
        <v>139</v>
      </c>
      <c r="AF1096" s="2" t="s">
        <v>140</v>
      </c>
      <c r="AG1096" s="2" t="s">
        <v>141</v>
      </c>
      <c r="AH1096" s="2" t="s">
        <v>142</v>
      </c>
      <c r="AI1096" s="2" t="s">
        <v>143</v>
      </c>
      <c r="AJ1096" s="2" t="s">
        <v>144</v>
      </c>
      <c r="AK1096" s="2" t="s">
        <v>119</v>
      </c>
      <c r="AL1096" s="2" t="s">
        <v>145</v>
      </c>
      <c r="AM1096" s="2" t="s">
        <v>146</v>
      </c>
      <c r="AN1096" s="2" t="s">
        <v>147</v>
      </c>
      <c r="AO1096" s="2" t="s">
        <v>148</v>
      </c>
      <c r="AP1096" s="2" t="s">
        <v>149</v>
      </c>
      <c r="AQ1096" s="2" t="s">
        <v>150</v>
      </c>
      <c r="AR1096" s="2" t="s">
        <v>151</v>
      </c>
      <c r="AS1096" s="2" t="s">
        <v>152</v>
      </c>
      <c r="AT1096" s="2" t="s">
        <v>153</v>
      </c>
      <c r="AU1096" s="2" t="s">
        <v>120</v>
      </c>
      <c r="AV1096" s="2" t="s">
        <v>154</v>
      </c>
      <c r="AW1096" s="2" t="s">
        <v>155</v>
      </c>
      <c r="AX1096" s="2" t="s">
        <v>156</v>
      </c>
      <c r="AY1096" s="2" t="s">
        <v>157</v>
      </c>
      <c r="AZ1096" s="2" t="s">
        <v>158</v>
      </c>
      <c r="BA1096" s="2" t="s">
        <v>159</v>
      </c>
      <c r="BB1096" s="2" t="s">
        <v>160</v>
      </c>
      <c r="BC1096" s="2" t="s">
        <v>161</v>
      </c>
      <c r="BD1096" s="2" t="s">
        <v>162</v>
      </c>
      <c r="BE1096" s="2" t="s">
        <v>121</v>
      </c>
      <c r="BF1096" s="2" t="s">
        <v>163</v>
      </c>
      <c r="BG1096" s="2" t="s">
        <v>164</v>
      </c>
      <c r="BH1096" s="2" t="s">
        <v>165</v>
      </c>
      <c r="BI1096" s="2" t="s">
        <v>166</v>
      </c>
      <c r="BJ1096" s="2" t="s">
        <v>167</v>
      </c>
      <c r="BK1096" s="2" t="s">
        <v>168</v>
      </c>
      <c r="BL1096" s="2" t="s">
        <v>169</v>
      </c>
      <c r="BM1096" s="2" t="s">
        <v>170</v>
      </c>
      <c r="BN1096" s="2" t="s">
        <v>171</v>
      </c>
      <c r="BO1096" s="2" t="s">
        <v>122</v>
      </c>
      <c r="BP1096" s="2" t="s">
        <v>172</v>
      </c>
      <c r="BQ1096" s="2" t="s">
        <v>173</v>
      </c>
      <c r="BR1096" s="2" t="s">
        <v>174</v>
      </c>
      <c r="BS1096" s="2" t="s">
        <v>175</v>
      </c>
      <c r="BT1096" s="2" t="s">
        <v>176</v>
      </c>
      <c r="BU1096" s="2" t="s">
        <v>177</v>
      </c>
      <c r="BV1096" s="2" t="s">
        <v>178</v>
      </c>
      <c r="BW1096" s="2" t="s">
        <v>179</v>
      </c>
      <c r="BX1096" s="2" t="s">
        <v>180</v>
      </c>
      <c r="BY1096" s="2" t="s">
        <v>123</v>
      </c>
      <c r="BZ1096" s="2" t="s">
        <v>181</v>
      </c>
      <c r="CA1096" s="2" t="s">
        <v>182</v>
      </c>
      <c r="CB1096" s="2" t="s">
        <v>183</v>
      </c>
      <c r="CC1096" s="2" t="s">
        <v>184</v>
      </c>
      <c r="CD1096" s="2" t="s">
        <v>185</v>
      </c>
      <c r="CE1096" s="2" t="s">
        <v>186</v>
      </c>
      <c r="CF1096" s="2" t="s">
        <v>187</v>
      </c>
      <c r="CG1096" s="2" t="s">
        <v>188</v>
      </c>
      <c r="CH1096" s="2" t="s">
        <v>189</v>
      </c>
    </row>
    <row r="1097" spans="14:453" x14ac:dyDescent="0.2">
      <c r="N1097" s="2">
        <v>375</v>
      </c>
      <c r="O1097" s="2">
        <v>375</v>
      </c>
      <c r="P1097" s="2">
        <v>395</v>
      </c>
      <c r="Q1097" s="2">
        <v>400</v>
      </c>
      <c r="R1097" s="2">
        <v>400</v>
      </c>
      <c r="S1097" s="2">
        <v>400</v>
      </c>
      <c r="T1097" s="2">
        <v>400</v>
      </c>
      <c r="U1097" s="2">
        <v>400</v>
      </c>
      <c r="V1097" s="2">
        <v>400</v>
      </c>
      <c r="W1097" s="2">
        <v>400</v>
      </c>
      <c r="X1097" s="2">
        <v>400</v>
      </c>
      <c r="Y1097" s="2">
        <v>400</v>
      </c>
      <c r="Z1097" s="2">
        <v>400</v>
      </c>
      <c r="AA1097" s="2">
        <v>400</v>
      </c>
      <c r="AB1097" s="2">
        <v>400</v>
      </c>
      <c r="AC1097" s="2">
        <v>400</v>
      </c>
      <c r="AD1097" s="2">
        <v>400</v>
      </c>
      <c r="AE1097" s="2">
        <v>400</v>
      </c>
      <c r="AF1097" s="2">
        <v>400</v>
      </c>
      <c r="AG1097" s="2">
        <v>400</v>
      </c>
      <c r="AH1097" s="2">
        <v>400</v>
      </c>
      <c r="AI1097" s="2">
        <v>400</v>
      </c>
      <c r="AJ1097" s="2">
        <v>400</v>
      </c>
      <c r="AK1097" s="2">
        <v>407.5</v>
      </c>
      <c r="AL1097" s="2">
        <v>420</v>
      </c>
      <c r="AM1097" s="2">
        <v>425</v>
      </c>
      <c r="AN1097" s="2">
        <v>425</v>
      </c>
      <c r="AO1097" s="2">
        <v>425</v>
      </c>
      <c r="AP1097" s="2">
        <v>425</v>
      </c>
      <c r="AQ1097" s="2">
        <v>435</v>
      </c>
      <c r="AR1097" s="2">
        <v>437.5</v>
      </c>
      <c r="AS1097" s="2">
        <v>440</v>
      </c>
      <c r="AT1097" s="2">
        <v>450</v>
      </c>
      <c r="AU1097" s="2">
        <v>450</v>
      </c>
      <c r="AV1097" s="2">
        <v>450</v>
      </c>
      <c r="AW1097" s="2">
        <v>450</v>
      </c>
      <c r="AX1097" s="2">
        <v>450</v>
      </c>
      <c r="AY1097" s="2">
        <v>450</v>
      </c>
      <c r="AZ1097" s="2">
        <v>450</v>
      </c>
      <c r="BA1097" s="2">
        <v>450</v>
      </c>
      <c r="BB1097" s="2">
        <v>450</v>
      </c>
      <c r="BC1097" s="2">
        <v>450</v>
      </c>
      <c r="BD1097" s="2">
        <v>480</v>
      </c>
      <c r="BE1097" s="2">
        <v>480</v>
      </c>
      <c r="BF1097" s="2">
        <v>480</v>
      </c>
      <c r="BG1097" s="2">
        <v>485</v>
      </c>
      <c r="BH1097" s="2">
        <v>485</v>
      </c>
      <c r="BI1097" s="2">
        <v>500</v>
      </c>
      <c r="BJ1097" s="2">
        <v>500</v>
      </c>
      <c r="BK1097" s="2">
        <v>500</v>
      </c>
      <c r="BL1097" s="2">
        <v>500</v>
      </c>
      <c r="BM1097" s="2">
        <v>500</v>
      </c>
      <c r="BN1097" s="2">
        <v>500</v>
      </c>
      <c r="BO1097" s="2">
        <v>508.33</v>
      </c>
      <c r="BP1097" s="2">
        <v>540</v>
      </c>
      <c r="BQ1097" s="2">
        <v>550</v>
      </c>
      <c r="BR1097" s="2">
        <v>550</v>
      </c>
      <c r="BS1097" s="2">
        <v>550</v>
      </c>
      <c r="BT1097" s="2">
        <v>550</v>
      </c>
      <c r="BU1097" s="2">
        <v>550</v>
      </c>
      <c r="BV1097" s="2">
        <v>550</v>
      </c>
      <c r="BW1097" s="2">
        <v>550</v>
      </c>
      <c r="BX1097" s="2">
        <v>550</v>
      </c>
      <c r="BY1097" s="2">
        <v>550</v>
      </c>
      <c r="BZ1097" s="2">
        <v>550</v>
      </c>
      <c r="CA1097" s="2">
        <v>550</v>
      </c>
      <c r="CB1097" s="2">
        <v>551.79</v>
      </c>
      <c r="CC1097" s="2">
        <v>575</v>
      </c>
      <c r="CD1097" s="2">
        <v>600</v>
      </c>
      <c r="CE1097" s="2">
        <v>600</v>
      </c>
      <c r="CF1097" s="2">
        <v>600</v>
      </c>
      <c r="CG1097" s="2">
        <v>600</v>
      </c>
      <c r="CH1097" s="2">
        <v>600</v>
      </c>
    </row>
    <row r="1098" spans="14:453" x14ac:dyDescent="0.2">
      <c r="N1098" s="2">
        <v>625</v>
      </c>
      <c r="O1098" s="2">
        <v>625</v>
      </c>
      <c r="P1098" s="2">
        <v>650</v>
      </c>
      <c r="Q1098" s="2">
        <v>650</v>
      </c>
      <c r="R1098" s="2">
        <v>650</v>
      </c>
      <c r="S1098" s="2">
        <v>650</v>
      </c>
      <c r="T1098" s="2">
        <v>650</v>
      </c>
      <c r="U1098" s="2">
        <v>650</v>
      </c>
      <c r="V1098" s="2">
        <v>650</v>
      </c>
      <c r="W1098" s="2">
        <v>650</v>
      </c>
      <c r="X1098" s="2">
        <v>650</v>
      </c>
      <c r="Y1098" s="2">
        <v>650</v>
      </c>
      <c r="Z1098" s="2">
        <v>650</v>
      </c>
      <c r="AA1098" s="2">
        <v>650</v>
      </c>
      <c r="AB1098" s="2">
        <v>650</v>
      </c>
      <c r="AC1098" s="2">
        <v>650</v>
      </c>
      <c r="AD1098" s="2">
        <v>650</v>
      </c>
      <c r="AE1098" s="2">
        <v>650</v>
      </c>
      <c r="AF1098" s="2">
        <v>650</v>
      </c>
      <c r="AG1098" s="2">
        <v>650</v>
      </c>
      <c r="AH1098" s="2">
        <v>650</v>
      </c>
      <c r="AI1098" s="2">
        <v>670</v>
      </c>
      <c r="AJ1098" s="2">
        <v>675</v>
      </c>
      <c r="AK1098" s="2">
        <v>675</v>
      </c>
      <c r="AL1098" s="2">
        <v>675</v>
      </c>
      <c r="AM1098" s="2">
        <v>675</v>
      </c>
      <c r="AN1098" s="2">
        <v>675</v>
      </c>
      <c r="AO1098" s="2">
        <v>675</v>
      </c>
      <c r="AP1098" s="2">
        <v>675</v>
      </c>
      <c r="AQ1098" s="2">
        <v>675</v>
      </c>
      <c r="AR1098" s="2">
        <v>675</v>
      </c>
      <c r="AS1098" s="2">
        <v>675</v>
      </c>
      <c r="AT1098" s="2">
        <v>695</v>
      </c>
      <c r="AU1098" s="2">
        <v>695</v>
      </c>
      <c r="AV1098" s="2">
        <v>695</v>
      </c>
      <c r="AW1098" s="2">
        <v>695</v>
      </c>
      <c r="AX1098" s="2">
        <v>695</v>
      </c>
      <c r="AY1098" s="2">
        <v>700</v>
      </c>
      <c r="AZ1098" s="2">
        <v>700</v>
      </c>
      <c r="BA1098" s="2">
        <v>700</v>
      </c>
      <c r="BB1098" s="2">
        <v>700</v>
      </c>
      <c r="BC1098" s="2">
        <v>700</v>
      </c>
      <c r="BD1098" s="2">
        <v>700</v>
      </c>
      <c r="BE1098" s="2">
        <v>700</v>
      </c>
      <c r="BF1098" s="2">
        <v>700</v>
      </c>
      <c r="BG1098" s="2">
        <v>700</v>
      </c>
      <c r="BH1098" s="2">
        <v>700</v>
      </c>
      <c r="BI1098" s="2">
        <v>700</v>
      </c>
      <c r="BJ1098" s="2">
        <v>700</v>
      </c>
      <c r="BK1098" s="2">
        <v>700</v>
      </c>
      <c r="BL1098" s="2">
        <v>720</v>
      </c>
      <c r="BM1098" s="2">
        <v>725</v>
      </c>
      <c r="BN1098" s="2">
        <v>725</v>
      </c>
      <c r="BO1098" s="2">
        <v>725</v>
      </c>
      <c r="BP1098" s="2">
        <v>725</v>
      </c>
      <c r="BQ1098" s="2">
        <v>725</v>
      </c>
      <c r="BR1098" s="2">
        <v>730</v>
      </c>
      <c r="BS1098" s="2">
        <v>750</v>
      </c>
      <c r="BT1098" s="2">
        <v>750</v>
      </c>
      <c r="BU1098" s="2">
        <v>750</v>
      </c>
      <c r="BV1098" s="2">
        <v>750</v>
      </c>
      <c r="BW1098" s="2">
        <v>750</v>
      </c>
      <c r="BX1098" s="2">
        <v>750</v>
      </c>
      <c r="BY1098" s="2">
        <v>750</v>
      </c>
      <c r="BZ1098" s="2">
        <v>750</v>
      </c>
      <c r="CA1098" s="2">
        <v>750</v>
      </c>
      <c r="CB1098" s="2">
        <v>750</v>
      </c>
      <c r="CC1098" s="2">
        <v>750</v>
      </c>
      <c r="CD1098" s="2">
        <v>775</v>
      </c>
      <c r="CE1098" s="2">
        <v>800</v>
      </c>
      <c r="CF1098" s="2">
        <v>800</v>
      </c>
      <c r="CG1098" s="2">
        <v>825</v>
      </c>
      <c r="CH1098" s="2">
        <v>870</v>
      </c>
    </row>
    <row r="1099" spans="14:453" x14ac:dyDescent="0.2">
      <c r="N1099" s="2">
        <v>800</v>
      </c>
      <c r="O1099" s="2">
        <v>800</v>
      </c>
      <c r="P1099" s="2">
        <v>800</v>
      </c>
      <c r="Q1099" s="2">
        <v>800</v>
      </c>
      <c r="R1099" s="2">
        <v>800</v>
      </c>
      <c r="S1099" s="2">
        <v>800</v>
      </c>
      <c r="T1099" s="2">
        <v>800</v>
      </c>
      <c r="U1099" s="2">
        <v>825</v>
      </c>
      <c r="V1099" s="2">
        <v>825</v>
      </c>
      <c r="W1099" s="2">
        <v>825</v>
      </c>
      <c r="X1099" s="2">
        <v>825</v>
      </c>
      <c r="Y1099" s="2">
        <v>825</v>
      </c>
      <c r="Z1099" s="2">
        <v>850</v>
      </c>
      <c r="AA1099" s="2">
        <v>850</v>
      </c>
      <c r="AB1099" s="2">
        <v>850</v>
      </c>
      <c r="AC1099" s="2">
        <v>850</v>
      </c>
      <c r="AD1099" s="2">
        <v>850</v>
      </c>
      <c r="AE1099" s="2">
        <v>850</v>
      </c>
      <c r="AF1099" s="2">
        <v>850</v>
      </c>
      <c r="AG1099" s="2">
        <v>850</v>
      </c>
      <c r="AH1099" s="2">
        <v>850</v>
      </c>
      <c r="AI1099" s="2">
        <v>850</v>
      </c>
      <c r="AJ1099" s="2">
        <v>850</v>
      </c>
      <c r="AK1099" s="2">
        <v>875</v>
      </c>
      <c r="AL1099" s="2">
        <v>875</v>
      </c>
      <c r="AM1099" s="2">
        <v>875</v>
      </c>
      <c r="AN1099" s="2">
        <v>875</v>
      </c>
      <c r="AO1099" s="2">
        <v>875</v>
      </c>
      <c r="AP1099" s="2">
        <v>895</v>
      </c>
      <c r="AQ1099" s="2">
        <v>895</v>
      </c>
      <c r="AR1099" s="2">
        <v>895</v>
      </c>
      <c r="AS1099" s="2">
        <v>900</v>
      </c>
      <c r="AT1099" s="2">
        <v>900</v>
      </c>
      <c r="AU1099" s="2">
        <v>900</v>
      </c>
      <c r="AV1099" s="2">
        <v>900</v>
      </c>
      <c r="AW1099" s="2">
        <v>900</v>
      </c>
      <c r="AX1099" s="2">
        <v>900</v>
      </c>
      <c r="AY1099" s="2">
        <v>900</v>
      </c>
      <c r="AZ1099" s="2">
        <v>900</v>
      </c>
      <c r="BA1099" s="2">
        <v>900</v>
      </c>
      <c r="BB1099" s="2">
        <v>925</v>
      </c>
      <c r="BC1099" s="2">
        <v>925</v>
      </c>
      <c r="BD1099" s="2">
        <v>950</v>
      </c>
      <c r="BE1099" s="2">
        <v>950</v>
      </c>
      <c r="BF1099" s="2">
        <v>950</v>
      </c>
      <c r="BG1099" s="2">
        <v>950</v>
      </c>
      <c r="BH1099" s="2">
        <v>950</v>
      </c>
      <c r="BI1099" s="2">
        <v>950</v>
      </c>
      <c r="BJ1099" s="2">
        <v>950</v>
      </c>
      <c r="BK1099" s="2">
        <v>975</v>
      </c>
      <c r="BL1099" s="2">
        <v>975</v>
      </c>
      <c r="BM1099" s="2">
        <v>975</v>
      </c>
      <c r="BN1099" s="2">
        <v>995</v>
      </c>
      <c r="BO1099" s="2">
        <v>995</v>
      </c>
      <c r="BP1099" s="2">
        <v>995</v>
      </c>
      <c r="BQ1099" s="2">
        <v>1000</v>
      </c>
      <c r="BR1099" s="2">
        <v>1000</v>
      </c>
      <c r="BS1099" s="2">
        <v>1000</v>
      </c>
      <c r="BT1099" s="2">
        <v>1000</v>
      </c>
      <c r="BU1099" s="2">
        <v>1000</v>
      </c>
      <c r="BV1099" s="2">
        <v>1000</v>
      </c>
      <c r="BW1099" s="2">
        <v>1050</v>
      </c>
      <c r="BX1099" s="2">
        <v>1100</v>
      </c>
      <c r="BY1099" s="2">
        <v>1100</v>
      </c>
      <c r="BZ1099" s="2">
        <v>1100</v>
      </c>
      <c r="CA1099" s="2">
        <v>1100</v>
      </c>
      <c r="CB1099" s="2">
        <v>1100</v>
      </c>
      <c r="CC1099" s="2">
        <v>1200</v>
      </c>
      <c r="CD1099" s="2">
        <v>1200</v>
      </c>
      <c r="CE1099" s="2">
        <v>1200</v>
      </c>
      <c r="CF1099" s="2">
        <v>1200</v>
      </c>
      <c r="CG1099" s="2">
        <v>1250</v>
      </c>
      <c r="CH1099" s="2">
        <v>1300</v>
      </c>
    </row>
    <row r="1100" spans="14:453" x14ac:dyDescent="0.2">
      <c r="N1100" s="2">
        <v>900</v>
      </c>
      <c r="O1100" s="2">
        <v>925</v>
      </c>
      <c r="P1100" s="2">
        <v>950</v>
      </c>
      <c r="Q1100" s="2">
        <v>950</v>
      </c>
      <c r="R1100" s="2">
        <v>950</v>
      </c>
      <c r="S1100" s="2">
        <v>950</v>
      </c>
      <c r="T1100" s="2">
        <v>950</v>
      </c>
      <c r="U1100" s="2">
        <v>950</v>
      </c>
      <c r="V1100" s="2">
        <v>975</v>
      </c>
      <c r="W1100" s="2">
        <v>975</v>
      </c>
      <c r="X1100" s="2">
        <v>995</v>
      </c>
      <c r="Y1100" s="2">
        <v>995</v>
      </c>
      <c r="Z1100" s="2">
        <v>995</v>
      </c>
      <c r="AA1100" s="2">
        <v>1000</v>
      </c>
      <c r="AB1100" s="2">
        <v>1000</v>
      </c>
      <c r="AC1100" s="2">
        <v>1000</v>
      </c>
      <c r="AD1100" s="2">
        <v>1000</v>
      </c>
      <c r="AE1100" s="2">
        <v>1000</v>
      </c>
      <c r="AF1100" s="2">
        <v>1000</v>
      </c>
      <c r="AG1100" s="2">
        <v>1000</v>
      </c>
      <c r="AH1100" s="2">
        <v>1050</v>
      </c>
      <c r="AI1100" s="2">
        <v>1080</v>
      </c>
      <c r="AJ1100" s="2">
        <v>1100</v>
      </c>
      <c r="AK1100" s="2">
        <v>1100</v>
      </c>
      <c r="AL1100" s="2">
        <v>1100</v>
      </c>
      <c r="AM1100" s="2">
        <v>1100</v>
      </c>
      <c r="AN1100" s="2">
        <v>1100</v>
      </c>
      <c r="AO1100" s="2">
        <v>1100</v>
      </c>
      <c r="AP1100" s="2">
        <v>1100</v>
      </c>
      <c r="AQ1100" s="2">
        <v>1100</v>
      </c>
      <c r="AR1100" s="2">
        <v>1100</v>
      </c>
      <c r="AS1100" s="2">
        <v>1100</v>
      </c>
      <c r="AT1100" s="2">
        <v>1134</v>
      </c>
      <c r="AU1100" s="2">
        <v>1150</v>
      </c>
      <c r="AV1100" s="2">
        <v>1150</v>
      </c>
      <c r="AW1100" s="2">
        <v>1175</v>
      </c>
      <c r="AX1100" s="2">
        <v>1200</v>
      </c>
      <c r="AY1100" s="2">
        <v>1200</v>
      </c>
      <c r="AZ1100" s="2">
        <v>1200</v>
      </c>
      <c r="BA1100" s="2">
        <v>1200</v>
      </c>
      <c r="BB1100" s="2">
        <v>1200</v>
      </c>
      <c r="BC1100" s="2">
        <v>1200</v>
      </c>
      <c r="BD1100" s="2">
        <v>1200</v>
      </c>
      <c r="BE1100" s="2">
        <v>1200</v>
      </c>
      <c r="BF1100" s="2">
        <v>1200</v>
      </c>
      <c r="BG1100" s="2">
        <v>1200</v>
      </c>
      <c r="BH1100" s="2">
        <v>1200</v>
      </c>
      <c r="BI1100" s="2">
        <v>1200</v>
      </c>
      <c r="BJ1100" s="2">
        <v>1250</v>
      </c>
      <c r="BK1100" s="2">
        <v>1250</v>
      </c>
      <c r="BL1100" s="2">
        <v>1250</v>
      </c>
      <c r="BM1100" s="2">
        <v>1250</v>
      </c>
      <c r="BN1100" s="2">
        <v>1275</v>
      </c>
      <c r="BO1100" s="2">
        <v>1300</v>
      </c>
      <c r="BP1100" s="2">
        <v>1300</v>
      </c>
      <c r="BQ1100" s="2">
        <v>1300</v>
      </c>
      <c r="BR1100" s="2">
        <v>1300</v>
      </c>
      <c r="BS1100" s="2">
        <v>1350</v>
      </c>
      <c r="BT1100" s="2">
        <v>1350</v>
      </c>
      <c r="BU1100" s="2">
        <v>1350</v>
      </c>
      <c r="BV1100" s="2">
        <v>1350</v>
      </c>
      <c r="BW1100" s="2">
        <v>1400</v>
      </c>
      <c r="BX1100" s="2">
        <v>1400</v>
      </c>
      <c r="BY1100" s="2">
        <v>1400</v>
      </c>
      <c r="BZ1100" s="2">
        <v>1400</v>
      </c>
      <c r="CA1100" s="2">
        <v>1450</v>
      </c>
      <c r="CB1100" s="2">
        <v>1500</v>
      </c>
      <c r="CC1100" s="2">
        <v>1500</v>
      </c>
      <c r="CD1100" s="2">
        <v>1500</v>
      </c>
      <c r="CE1100" s="2">
        <v>1600</v>
      </c>
      <c r="CF1100" s="2">
        <v>1600</v>
      </c>
      <c r="CG1100" s="2">
        <v>1700</v>
      </c>
      <c r="CH1100" s="2">
        <v>1750</v>
      </c>
    </row>
    <row r="1101" spans="14:453" x14ac:dyDescent="0.2">
      <c r="N1101" s="2">
        <v>1250</v>
      </c>
      <c r="O1101" s="2">
        <v>1295</v>
      </c>
      <c r="P1101" s="2">
        <v>1300</v>
      </c>
      <c r="Q1101" s="2">
        <v>1300</v>
      </c>
      <c r="R1101" s="2">
        <v>1300</v>
      </c>
      <c r="S1101" s="2">
        <v>1300</v>
      </c>
      <c r="T1101" s="2">
        <v>1300</v>
      </c>
      <c r="U1101" s="2">
        <v>1300</v>
      </c>
      <c r="V1101" s="2">
        <v>1300</v>
      </c>
      <c r="W1101" s="2">
        <v>1350</v>
      </c>
      <c r="X1101" s="2">
        <v>1350</v>
      </c>
      <c r="Y1101" s="2">
        <v>1350</v>
      </c>
      <c r="Z1101" s="2">
        <v>1350</v>
      </c>
      <c r="AA1101" s="2">
        <v>1350</v>
      </c>
      <c r="AB1101" s="2">
        <v>1400</v>
      </c>
      <c r="AC1101" s="2">
        <v>1400</v>
      </c>
      <c r="AD1101" s="2">
        <v>1400</v>
      </c>
      <c r="AE1101" s="2">
        <v>1400</v>
      </c>
      <c r="AF1101" s="2">
        <v>1400</v>
      </c>
      <c r="AG1101" s="2">
        <v>1400</v>
      </c>
      <c r="AH1101" s="2">
        <v>1400</v>
      </c>
      <c r="AI1101" s="2">
        <v>1400</v>
      </c>
      <c r="AJ1101" s="2">
        <v>1450</v>
      </c>
      <c r="AK1101" s="2">
        <v>1450</v>
      </c>
      <c r="AL1101" s="2">
        <v>1500</v>
      </c>
      <c r="AM1101" s="2">
        <v>1500</v>
      </c>
      <c r="AN1101" s="2">
        <v>1500</v>
      </c>
      <c r="AO1101" s="2">
        <v>1500</v>
      </c>
      <c r="AP1101" s="2">
        <v>1500</v>
      </c>
      <c r="AQ1101" s="2">
        <v>1500</v>
      </c>
      <c r="AR1101" s="2">
        <v>1500</v>
      </c>
      <c r="AS1101" s="2">
        <v>1500</v>
      </c>
      <c r="AT1101" s="2">
        <v>1500</v>
      </c>
      <c r="AU1101" s="2">
        <v>1500</v>
      </c>
      <c r="AV1101" s="2">
        <v>1500</v>
      </c>
      <c r="AW1101" s="2">
        <v>1550</v>
      </c>
      <c r="AX1101" s="2">
        <v>1600</v>
      </c>
      <c r="AY1101" s="2">
        <v>1600</v>
      </c>
      <c r="AZ1101" s="2">
        <v>1600</v>
      </c>
      <c r="BA1101" s="2">
        <v>1600</v>
      </c>
      <c r="BB1101" s="2">
        <v>1600</v>
      </c>
      <c r="BC1101" s="2">
        <v>1600</v>
      </c>
      <c r="BD1101" s="2">
        <v>1600</v>
      </c>
      <c r="BE1101" s="2">
        <v>1600</v>
      </c>
      <c r="BF1101" s="2">
        <v>1650</v>
      </c>
      <c r="BG1101" s="2">
        <v>1650</v>
      </c>
      <c r="BH1101" s="2">
        <v>1700</v>
      </c>
      <c r="BI1101" s="2">
        <v>1700</v>
      </c>
      <c r="BJ1101" s="2">
        <v>1700</v>
      </c>
      <c r="BK1101" s="2">
        <v>1750</v>
      </c>
      <c r="BL1101" s="2">
        <v>1750</v>
      </c>
      <c r="BM1101" s="2">
        <v>1800</v>
      </c>
      <c r="BN1101" s="2">
        <v>1800</v>
      </c>
      <c r="BO1101" s="2">
        <v>1800</v>
      </c>
      <c r="BP1101" s="2">
        <v>1800</v>
      </c>
      <c r="BQ1101" s="2">
        <v>1800</v>
      </c>
      <c r="BR1101" s="2">
        <v>1800</v>
      </c>
      <c r="BS1101" s="2">
        <v>1850</v>
      </c>
      <c r="BT1101" s="2">
        <v>1900</v>
      </c>
      <c r="BU1101" s="2">
        <v>1900</v>
      </c>
      <c r="BV1101" s="2">
        <v>1900</v>
      </c>
      <c r="BW1101" s="2">
        <v>1995</v>
      </c>
      <c r="BX1101" s="2">
        <v>2000</v>
      </c>
      <c r="BY1101" s="2">
        <v>2000</v>
      </c>
      <c r="BZ1101" s="2">
        <v>2000</v>
      </c>
      <c r="CA1101" s="2">
        <v>2000</v>
      </c>
      <c r="CB1101" s="2">
        <v>2000</v>
      </c>
      <c r="CC1101" s="2">
        <v>2100</v>
      </c>
      <c r="CD1101" s="2">
        <v>2200</v>
      </c>
      <c r="CE1101" s="2">
        <v>2250</v>
      </c>
      <c r="CF1101" s="2">
        <v>2300</v>
      </c>
      <c r="CG1101" s="2">
        <v>2300</v>
      </c>
      <c r="CH1101" s="2">
        <v>2400</v>
      </c>
    </row>
    <row r="1102" spans="14:453" x14ac:dyDescent="0.2">
      <c r="N1102" s="2">
        <v>1000</v>
      </c>
      <c r="O1102" s="2">
        <v>1000</v>
      </c>
      <c r="P1102" s="2">
        <v>1000</v>
      </c>
      <c r="Q1102" s="2">
        <v>1000</v>
      </c>
      <c r="R1102" s="2">
        <v>1000</v>
      </c>
      <c r="S1102" s="2">
        <v>1000</v>
      </c>
      <c r="T1102" s="2">
        <v>1000</v>
      </c>
      <c r="U1102" s="2">
        <v>1350</v>
      </c>
      <c r="V1102" s="2">
        <v>1350</v>
      </c>
      <c r="W1102" s="2">
        <v>1350</v>
      </c>
      <c r="X1102" s="2">
        <v>1350</v>
      </c>
      <c r="Y1102" s="2">
        <v>1350</v>
      </c>
      <c r="Z1102" s="2">
        <v>1350</v>
      </c>
      <c r="AA1102" s="2">
        <v>1350</v>
      </c>
      <c r="AB1102" s="2">
        <v>1350</v>
      </c>
      <c r="AC1102" s="2">
        <v>1500</v>
      </c>
      <c r="AD1102" s="2">
        <v>1500</v>
      </c>
      <c r="AE1102" s="2">
        <v>1500</v>
      </c>
      <c r="AF1102" s="2">
        <v>1500</v>
      </c>
      <c r="AG1102" s="2">
        <v>1500</v>
      </c>
      <c r="AH1102" s="2">
        <v>1500</v>
      </c>
      <c r="AI1102" s="2">
        <v>1500</v>
      </c>
      <c r="AJ1102" s="2">
        <v>1500</v>
      </c>
      <c r="AK1102" s="2">
        <v>1500</v>
      </c>
      <c r="AL1102" s="2">
        <v>1500</v>
      </c>
      <c r="AM1102" s="2">
        <v>1500</v>
      </c>
      <c r="AN1102" s="2">
        <v>1500</v>
      </c>
      <c r="AO1102" s="2">
        <v>1500</v>
      </c>
      <c r="AP1102" s="2">
        <v>1500</v>
      </c>
      <c r="AQ1102" s="2">
        <v>1500</v>
      </c>
      <c r="AR1102" s="2">
        <v>1500</v>
      </c>
      <c r="AS1102" s="2">
        <v>1500</v>
      </c>
      <c r="AT1102" s="2">
        <v>1550</v>
      </c>
      <c r="AU1102" s="2">
        <v>1550</v>
      </c>
      <c r="AV1102" s="2">
        <v>1550</v>
      </c>
      <c r="AW1102" s="2">
        <v>1550</v>
      </c>
      <c r="AX1102" s="2">
        <v>1550</v>
      </c>
      <c r="AY1102" s="2">
        <v>1550</v>
      </c>
      <c r="AZ1102" s="2">
        <v>1550</v>
      </c>
      <c r="BA1102" s="2">
        <v>1550</v>
      </c>
      <c r="BB1102" s="2">
        <v>1700</v>
      </c>
      <c r="BC1102" s="2">
        <v>1700</v>
      </c>
      <c r="BD1102" s="2">
        <v>1700</v>
      </c>
      <c r="BE1102" s="2">
        <v>1700</v>
      </c>
      <c r="BF1102" s="2">
        <v>1700</v>
      </c>
      <c r="BG1102" s="2">
        <v>1700</v>
      </c>
      <c r="BH1102" s="2">
        <v>1700</v>
      </c>
      <c r="BI1102" s="2">
        <v>1700</v>
      </c>
      <c r="BJ1102" s="2">
        <v>1825</v>
      </c>
      <c r="BK1102" s="2">
        <v>1950</v>
      </c>
      <c r="BL1102" s="2">
        <v>1950</v>
      </c>
      <c r="BM1102" s="2">
        <v>1950</v>
      </c>
      <c r="BN1102" s="2">
        <v>1950</v>
      </c>
      <c r="BO1102" s="2">
        <v>1950</v>
      </c>
      <c r="BP1102" s="2">
        <v>1950</v>
      </c>
      <c r="BQ1102" s="2">
        <v>1950</v>
      </c>
      <c r="BR1102" s="2">
        <v>1950</v>
      </c>
      <c r="BS1102" s="2">
        <v>2200</v>
      </c>
      <c r="BT1102" s="2">
        <v>2200</v>
      </c>
      <c r="BU1102" s="2">
        <v>2200</v>
      </c>
      <c r="BV1102" s="2">
        <v>2200</v>
      </c>
      <c r="BW1102" s="2">
        <v>2200</v>
      </c>
      <c r="BX1102" s="2">
        <v>2200</v>
      </c>
      <c r="BY1102" s="2">
        <v>2200</v>
      </c>
      <c r="BZ1102" s="2">
        <v>2200</v>
      </c>
      <c r="CA1102" s="2">
        <v>2350</v>
      </c>
      <c r="CB1102" s="2">
        <v>2350</v>
      </c>
      <c r="CC1102" s="2">
        <v>2350</v>
      </c>
      <c r="CD1102" s="2">
        <v>2350</v>
      </c>
      <c r="CE1102" s="2">
        <v>2350</v>
      </c>
      <c r="CF1102" s="2">
        <v>2350</v>
      </c>
      <c r="CG1102" s="2">
        <v>2350</v>
      </c>
      <c r="CH1102" s="2">
        <v>2350</v>
      </c>
    </row>
    <row r="1103" spans="14:453" x14ac:dyDescent="0.2">
      <c r="N1103" s="2">
        <v>550</v>
      </c>
      <c r="O1103" s="2">
        <v>550</v>
      </c>
      <c r="P1103" s="2">
        <v>550</v>
      </c>
      <c r="Q1103" s="2">
        <v>550</v>
      </c>
      <c r="R1103" s="2">
        <v>550</v>
      </c>
      <c r="S1103" s="2">
        <v>550</v>
      </c>
      <c r="T1103" s="2">
        <v>550</v>
      </c>
      <c r="U1103" s="2">
        <v>550</v>
      </c>
      <c r="V1103" s="2">
        <v>550</v>
      </c>
      <c r="W1103" s="2">
        <v>550</v>
      </c>
      <c r="X1103" s="2">
        <v>550</v>
      </c>
      <c r="Y1103" s="2">
        <v>550</v>
      </c>
      <c r="Z1103" s="2">
        <v>550</v>
      </c>
      <c r="AA1103" s="2">
        <v>550</v>
      </c>
      <c r="AB1103" s="2">
        <v>550</v>
      </c>
      <c r="AC1103" s="2">
        <v>550</v>
      </c>
      <c r="AD1103" s="2">
        <v>550</v>
      </c>
      <c r="AE1103" s="2">
        <v>550</v>
      </c>
      <c r="AF1103" s="2">
        <v>550</v>
      </c>
      <c r="AG1103" s="2">
        <v>550</v>
      </c>
      <c r="AH1103" s="2">
        <v>550</v>
      </c>
      <c r="AI1103" s="2">
        <v>550</v>
      </c>
      <c r="AJ1103" s="2">
        <v>575</v>
      </c>
      <c r="AK1103" s="2">
        <v>575</v>
      </c>
      <c r="AL1103" s="2">
        <v>575</v>
      </c>
      <c r="AM1103" s="2">
        <v>575</v>
      </c>
      <c r="AN1103" s="2">
        <v>575</v>
      </c>
      <c r="AO1103" s="2">
        <v>575</v>
      </c>
      <c r="AP1103" s="2">
        <v>575</v>
      </c>
      <c r="AQ1103" s="2">
        <v>575</v>
      </c>
      <c r="AR1103" s="2">
        <v>575</v>
      </c>
      <c r="AS1103" s="2">
        <v>575</v>
      </c>
      <c r="AT1103" s="2">
        <v>575</v>
      </c>
      <c r="AU1103" s="2">
        <v>575</v>
      </c>
      <c r="AV1103" s="2">
        <v>575</v>
      </c>
      <c r="AW1103" s="2">
        <v>590</v>
      </c>
      <c r="AX1103" s="2">
        <v>590</v>
      </c>
      <c r="AY1103" s="2">
        <v>590</v>
      </c>
      <c r="AZ1103" s="2">
        <v>595</v>
      </c>
      <c r="BA1103" s="2">
        <v>595</v>
      </c>
      <c r="BB1103" s="2">
        <v>595</v>
      </c>
      <c r="BC1103" s="2">
        <v>600</v>
      </c>
      <c r="BD1103" s="2">
        <v>600</v>
      </c>
      <c r="BE1103" s="2">
        <v>600</v>
      </c>
      <c r="BF1103" s="2">
        <v>600</v>
      </c>
      <c r="BG1103" s="2">
        <v>600</v>
      </c>
      <c r="BH1103" s="2">
        <v>600</v>
      </c>
      <c r="BI1103" s="2">
        <v>600</v>
      </c>
      <c r="BJ1103" s="2">
        <v>600</v>
      </c>
      <c r="BK1103" s="2">
        <v>600</v>
      </c>
      <c r="BL1103" s="2">
        <v>600</v>
      </c>
      <c r="BM1103" s="2">
        <v>600</v>
      </c>
      <c r="BN1103" s="2">
        <v>600</v>
      </c>
      <c r="BO1103" s="2">
        <v>600</v>
      </c>
      <c r="BP1103" s="2">
        <v>625</v>
      </c>
      <c r="BQ1103" s="2">
        <v>625</v>
      </c>
      <c r="BR1103" s="2">
        <v>625</v>
      </c>
      <c r="BS1103" s="2">
        <v>625</v>
      </c>
      <c r="BT1103" s="2">
        <v>625</v>
      </c>
      <c r="BU1103" s="2">
        <v>625</v>
      </c>
      <c r="BV1103" s="2">
        <v>625</v>
      </c>
      <c r="BW1103" s="2">
        <v>625</v>
      </c>
      <c r="BX1103" s="2">
        <v>625</v>
      </c>
      <c r="BY1103" s="2">
        <v>625</v>
      </c>
      <c r="BZ1103" s="2">
        <v>625</v>
      </c>
      <c r="CA1103" s="2">
        <v>625</v>
      </c>
      <c r="CB1103" s="2">
        <v>625</v>
      </c>
      <c r="CC1103" s="2">
        <v>650</v>
      </c>
      <c r="CD1103" s="2">
        <v>650</v>
      </c>
      <c r="CE1103" s="2">
        <v>650</v>
      </c>
      <c r="CF1103" s="2">
        <v>670</v>
      </c>
      <c r="CG1103" s="2">
        <v>670</v>
      </c>
      <c r="CH1103" s="2">
        <v>670</v>
      </c>
    </row>
    <row r="1104" spans="14:453" x14ac:dyDescent="0.2">
      <c r="N1104" s="2">
        <v>275</v>
      </c>
      <c r="O1104" s="2">
        <v>275</v>
      </c>
      <c r="P1104" s="2">
        <v>285</v>
      </c>
      <c r="Q1104" s="2">
        <v>294.35000000000002</v>
      </c>
      <c r="R1104" s="2">
        <v>300</v>
      </c>
      <c r="S1104" s="2">
        <v>300</v>
      </c>
      <c r="T1104" s="2">
        <v>300</v>
      </c>
      <c r="U1104" s="2">
        <v>300</v>
      </c>
      <c r="V1104" s="2">
        <v>300</v>
      </c>
      <c r="W1104" s="2">
        <v>300</v>
      </c>
      <c r="X1104" s="2">
        <v>300</v>
      </c>
      <c r="Y1104" s="2">
        <v>300</v>
      </c>
      <c r="Z1104" s="2">
        <v>304.17</v>
      </c>
      <c r="AA1104" s="2">
        <v>304.17</v>
      </c>
      <c r="AB1104" s="2">
        <v>305</v>
      </c>
      <c r="AC1104" s="2">
        <v>305</v>
      </c>
      <c r="AD1104" s="2">
        <v>305</v>
      </c>
      <c r="AE1104" s="2">
        <v>305</v>
      </c>
      <c r="AF1104" s="2">
        <v>305</v>
      </c>
      <c r="AG1104" s="2">
        <v>316.07</v>
      </c>
      <c r="AH1104" s="2">
        <v>316.07</v>
      </c>
      <c r="AI1104" s="2">
        <v>316.07</v>
      </c>
      <c r="AJ1104" s="2">
        <v>316.07</v>
      </c>
      <c r="AK1104" s="2">
        <v>325</v>
      </c>
      <c r="AL1104" s="2">
        <v>325</v>
      </c>
      <c r="AM1104" s="2">
        <v>325</v>
      </c>
      <c r="AN1104" s="2">
        <v>325</v>
      </c>
      <c r="AO1104" s="2">
        <v>325</v>
      </c>
      <c r="AP1104" s="2">
        <v>325</v>
      </c>
      <c r="AQ1104" s="2">
        <v>325</v>
      </c>
      <c r="AR1104" s="2">
        <v>325</v>
      </c>
      <c r="AS1104" s="2">
        <v>325</v>
      </c>
      <c r="AT1104" s="2">
        <v>325</v>
      </c>
      <c r="AU1104" s="2">
        <v>325</v>
      </c>
      <c r="AV1104" s="2">
        <v>325</v>
      </c>
      <c r="AW1104" s="2">
        <v>325.89</v>
      </c>
      <c r="AX1104" s="2">
        <v>337.62</v>
      </c>
      <c r="AY1104" s="2">
        <v>337.62</v>
      </c>
      <c r="AZ1104" s="2">
        <v>337.8</v>
      </c>
      <c r="BA1104" s="2">
        <v>337.8</v>
      </c>
      <c r="BB1104" s="2">
        <v>337.8</v>
      </c>
      <c r="BC1104" s="2">
        <v>345</v>
      </c>
      <c r="BD1104" s="2">
        <v>345</v>
      </c>
      <c r="BE1104" s="2">
        <v>345</v>
      </c>
      <c r="BF1104" s="2">
        <v>345</v>
      </c>
      <c r="BG1104" s="2">
        <v>345</v>
      </c>
      <c r="BH1104" s="2">
        <v>347.62</v>
      </c>
      <c r="BI1104" s="2">
        <v>347.62</v>
      </c>
      <c r="BJ1104" s="2">
        <v>347.62</v>
      </c>
      <c r="BK1104" s="2">
        <v>347.62</v>
      </c>
      <c r="BL1104" s="2">
        <v>359.52</v>
      </c>
      <c r="BM1104" s="2">
        <v>359.52</v>
      </c>
      <c r="BN1104" s="2">
        <v>359.52</v>
      </c>
      <c r="BO1104" s="2">
        <v>359.52</v>
      </c>
      <c r="BP1104" s="2">
        <v>359.52</v>
      </c>
      <c r="BQ1104" s="2">
        <v>359.52</v>
      </c>
      <c r="BR1104" s="2">
        <v>369.35</v>
      </c>
      <c r="BS1104" s="2">
        <v>375</v>
      </c>
      <c r="BT1104" s="2">
        <v>375</v>
      </c>
      <c r="BU1104" s="2">
        <v>375</v>
      </c>
      <c r="BV1104" s="2">
        <v>381.07</v>
      </c>
      <c r="BW1104" s="2">
        <v>421.43</v>
      </c>
      <c r="BX1104" s="2">
        <v>421.43</v>
      </c>
      <c r="BY1104" s="2">
        <v>421.43</v>
      </c>
      <c r="BZ1104" s="2">
        <v>421.43</v>
      </c>
      <c r="CA1104" s="2">
        <v>421.43</v>
      </c>
      <c r="CB1104" s="2">
        <v>421.43</v>
      </c>
      <c r="CC1104" s="2">
        <v>424.52</v>
      </c>
      <c r="CD1104" s="2">
        <v>424.52</v>
      </c>
      <c r="CE1104" s="2">
        <v>424.52</v>
      </c>
      <c r="CF1104" s="2">
        <v>424.52</v>
      </c>
      <c r="CG1104" s="2">
        <v>434.52</v>
      </c>
      <c r="CH1104" s="2">
        <v>551.79</v>
      </c>
    </row>
    <row r="1105" spans="14:86" x14ac:dyDescent="0.2">
      <c r="N1105" s="2">
        <v>360</v>
      </c>
      <c r="O1105" s="2">
        <v>360</v>
      </c>
      <c r="P1105" s="2">
        <v>364</v>
      </c>
      <c r="Q1105" s="2">
        <v>375</v>
      </c>
      <c r="R1105" s="2">
        <v>375</v>
      </c>
      <c r="S1105" s="2">
        <v>375</v>
      </c>
      <c r="T1105" s="2">
        <v>375</v>
      </c>
      <c r="U1105" s="2">
        <v>375</v>
      </c>
      <c r="V1105" s="2">
        <v>375</v>
      </c>
      <c r="W1105" s="2">
        <v>375</v>
      </c>
      <c r="X1105" s="2">
        <v>375</v>
      </c>
      <c r="Y1105" s="2">
        <v>375</v>
      </c>
      <c r="Z1105" s="2">
        <v>375</v>
      </c>
      <c r="AA1105" s="2">
        <v>380</v>
      </c>
      <c r="AB1105" s="2">
        <v>390</v>
      </c>
      <c r="AC1105" s="2">
        <v>390</v>
      </c>
      <c r="AD1105" s="2">
        <v>395</v>
      </c>
      <c r="AE1105" s="2">
        <v>395</v>
      </c>
      <c r="AF1105" s="2">
        <v>395</v>
      </c>
      <c r="AG1105" s="2">
        <v>395</v>
      </c>
      <c r="AH1105" s="2">
        <v>395</v>
      </c>
      <c r="AI1105" s="2">
        <v>395</v>
      </c>
      <c r="AJ1105" s="2">
        <v>400</v>
      </c>
      <c r="AK1105" s="2">
        <v>400</v>
      </c>
      <c r="AL1105" s="2">
        <v>400</v>
      </c>
      <c r="AM1105" s="2">
        <v>400</v>
      </c>
      <c r="AN1105" s="2">
        <v>400</v>
      </c>
      <c r="AO1105" s="2">
        <v>400</v>
      </c>
      <c r="AP1105" s="2">
        <v>400</v>
      </c>
      <c r="AQ1105" s="2">
        <v>400</v>
      </c>
      <c r="AR1105" s="2">
        <v>400</v>
      </c>
      <c r="AS1105" s="2">
        <v>400</v>
      </c>
      <c r="AT1105" s="2">
        <v>400</v>
      </c>
      <c r="AU1105" s="2">
        <v>400</v>
      </c>
      <c r="AV1105" s="2">
        <v>400</v>
      </c>
      <c r="AW1105" s="2">
        <v>400</v>
      </c>
      <c r="AX1105" s="2">
        <v>400</v>
      </c>
      <c r="AY1105" s="2">
        <v>400</v>
      </c>
      <c r="AZ1105" s="2">
        <v>410</v>
      </c>
      <c r="BA1105" s="2">
        <v>420</v>
      </c>
      <c r="BB1105" s="2">
        <v>420</v>
      </c>
      <c r="BC1105" s="2">
        <v>420</v>
      </c>
      <c r="BD1105" s="2">
        <v>425</v>
      </c>
      <c r="BE1105" s="2">
        <v>425</v>
      </c>
      <c r="BF1105" s="2">
        <v>425</v>
      </c>
      <c r="BG1105" s="2">
        <v>425</v>
      </c>
      <c r="BH1105" s="2">
        <v>425</v>
      </c>
      <c r="BI1105" s="2">
        <v>425</v>
      </c>
      <c r="BJ1105" s="2">
        <v>450</v>
      </c>
      <c r="BK1105" s="2">
        <v>450</v>
      </c>
      <c r="BL1105" s="2">
        <v>450</v>
      </c>
      <c r="BM1105" s="2">
        <v>450</v>
      </c>
      <c r="BN1105" s="2">
        <v>450</v>
      </c>
      <c r="BO1105" s="2">
        <v>450</v>
      </c>
      <c r="BP1105" s="2">
        <v>450</v>
      </c>
      <c r="BQ1105" s="2">
        <v>450</v>
      </c>
      <c r="BR1105" s="2">
        <v>450</v>
      </c>
      <c r="BS1105" s="2">
        <v>450</v>
      </c>
      <c r="BT1105" s="2">
        <v>450</v>
      </c>
      <c r="BU1105" s="2">
        <v>450</v>
      </c>
      <c r="BV1105" s="2">
        <v>450</v>
      </c>
      <c r="BW1105" s="2">
        <v>460</v>
      </c>
      <c r="BX1105" s="2">
        <v>465</v>
      </c>
      <c r="BY1105" s="2">
        <v>470</v>
      </c>
      <c r="BZ1105" s="2">
        <v>475</v>
      </c>
      <c r="CA1105" s="2">
        <v>485</v>
      </c>
      <c r="CB1105" s="2">
        <v>495</v>
      </c>
      <c r="CC1105" s="2">
        <v>495</v>
      </c>
      <c r="CD1105" s="2">
        <v>495</v>
      </c>
      <c r="CE1105" s="2">
        <v>500</v>
      </c>
      <c r="CF1105" s="2">
        <v>500</v>
      </c>
      <c r="CG1105" s="2">
        <v>517.08000000000004</v>
      </c>
      <c r="CH1105" s="2">
        <v>550</v>
      </c>
    </row>
    <row r="1106" spans="14:86" x14ac:dyDescent="0.2">
      <c r="N1106" s="2">
        <v>450</v>
      </c>
      <c r="O1106" s="2">
        <v>450</v>
      </c>
      <c r="P1106" s="2">
        <v>450</v>
      </c>
      <c r="Q1106" s="2">
        <v>450</v>
      </c>
      <c r="R1106" s="2">
        <v>450</v>
      </c>
      <c r="S1106" s="2">
        <v>450</v>
      </c>
      <c r="T1106" s="2">
        <v>460</v>
      </c>
      <c r="U1106" s="2">
        <v>475</v>
      </c>
      <c r="V1106" s="2">
        <v>475</v>
      </c>
      <c r="W1106" s="2">
        <v>475</v>
      </c>
      <c r="X1106" s="2">
        <v>475</v>
      </c>
      <c r="Y1106" s="2">
        <v>475</v>
      </c>
      <c r="Z1106" s="2">
        <v>475</v>
      </c>
      <c r="AA1106" s="2">
        <v>475</v>
      </c>
      <c r="AB1106" s="2">
        <v>475</v>
      </c>
      <c r="AC1106" s="2">
        <v>490</v>
      </c>
      <c r="AD1106" s="2">
        <v>495</v>
      </c>
      <c r="AE1106" s="2">
        <v>495</v>
      </c>
      <c r="AF1106" s="2">
        <v>495</v>
      </c>
      <c r="AG1106" s="2">
        <v>495</v>
      </c>
      <c r="AH1106" s="2">
        <v>495</v>
      </c>
      <c r="AI1106" s="2">
        <v>495</v>
      </c>
      <c r="AJ1106" s="2">
        <v>495</v>
      </c>
      <c r="AK1106" s="2">
        <v>495</v>
      </c>
      <c r="AL1106" s="2">
        <v>500</v>
      </c>
      <c r="AM1106" s="2">
        <v>500</v>
      </c>
      <c r="AN1106" s="2">
        <v>500</v>
      </c>
      <c r="AO1106" s="2">
        <v>500</v>
      </c>
      <c r="AP1106" s="2">
        <v>500</v>
      </c>
      <c r="AQ1106" s="2">
        <v>500</v>
      </c>
      <c r="AR1106" s="2">
        <v>500</v>
      </c>
      <c r="AS1106" s="2">
        <v>500</v>
      </c>
      <c r="AT1106" s="2">
        <v>500</v>
      </c>
      <c r="AU1106" s="2">
        <v>500</v>
      </c>
      <c r="AV1106" s="2">
        <v>525</v>
      </c>
      <c r="AW1106" s="2">
        <v>525</v>
      </c>
      <c r="AX1106" s="2">
        <v>525</v>
      </c>
      <c r="AY1106" s="2">
        <v>525</v>
      </c>
      <c r="AZ1106" s="2">
        <v>525</v>
      </c>
      <c r="BA1106" s="2">
        <v>525</v>
      </c>
      <c r="BB1106" s="2">
        <v>530</v>
      </c>
      <c r="BC1106" s="2">
        <v>550</v>
      </c>
      <c r="BD1106" s="2">
        <v>550</v>
      </c>
      <c r="BE1106" s="2">
        <v>550</v>
      </c>
      <c r="BF1106" s="2">
        <v>550</v>
      </c>
      <c r="BG1106" s="2">
        <v>550</v>
      </c>
      <c r="BH1106" s="2">
        <v>550</v>
      </c>
      <c r="BI1106" s="2">
        <v>550</v>
      </c>
      <c r="BJ1106" s="2">
        <v>550</v>
      </c>
      <c r="BK1106" s="2">
        <v>550</v>
      </c>
      <c r="BL1106" s="2">
        <v>550</v>
      </c>
      <c r="BM1106" s="2">
        <v>550</v>
      </c>
      <c r="BN1106" s="2">
        <v>550</v>
      </c>
      <c r="BO1106" s="2">
        <v>575</v>
      </c>
      <c r="BP1106" s="2">
        <v>575</v>
      </c>
      <c r="BQ1106" s="2">
        <v>575</v>
      </c>
      <c r="BR1106" s="2">
        <v>585</v>
      </c>
      <c r="BS1106" s="2">
        <v>595</v>
      </c>
      <c r="BT1106" s="2">
        <v>599</v>
      </c>
      <c r="BU1106" s="2">
        <v>600</v>
      </c>
      <c r="BV1106" s="2">
        <v>600</v>
      </c>
      <c r="BW1106" s="2">
        <v>600</v>
      </c>
      <c r="BX1106" s="2">
        <v>600</v>
      </c>
      <c r="BY1106" s="2">
        <v>625</v>
      </c>
      <c r="BZ1106" s="2">
        <v>625</v>
      </c>
      <c r="CA1106" s="2">
        <v>625</v>
      </c>
      <c r="CB1106" s="2">
        <v>650</v>
      </c>
      <c r="CC1106" s="2">
        <v>650</v>
      </c>
      <c r="CD1106" s="2">
        <v>675</v>
      </c>
      <c r="CE1106" s="2">
        <v>675</v>
      </c>
      <c r="CF1106" s="2">
        <v>695</v>
      </c>
      <c r="CG1106" s="2">
        <v>750</v>
      </c>
      <c r="CH1106" s="2">
        <v>895</v>
      </c>
    </row>
    <row r="1107" spans="14:86" x14ac:dyDescent="0.2">
      <c r="N1107" s="2">
        <v>520</v>
      </c>
      <c r="O1107" s="2">
        <v>520</v>
      </c>
      <c r="P1107" s="2">
        <v>525</v>
      </c>
      <c r="Q1107" s="2">
        <v>525</v>
      </c>
      <c r="R1107" s="2">
        <v>550</v>
      </c>
      <c r="S1107" s="2">
        <v>550</v>
      </c>
      <c r="T1107" s="2">
        <v>550</v>
      </c>
      <c r="U1107" s="2">
        <v>550</v>
      </c>
      <c r="V1107" s="2">
        <v>550</v>
      </c>
      <c r="W1107" s="2">
        <v>550</v>
      </c>
      <c r="X1107" s="2">
        <v>550</v>
      </c>
      <c r="Y1107" s="2">
        <v>550</v>
      </c>
      <c r="Z1107" s="2">
        <v>550</v>
      </c>
      <c r="AA1107" s="2">
        <v>550</v>
      </c>
      <c r="AB1107" s="2">
        <v>550</v>
      </c>
      <c r="AC1107" s="2">
        <v>550</v>
      </c>
      <c r="AD1107" s="2">
        <v>550</v>
      </c>
      <c r="AE1107" s="2">
        <v>550</v>
      </c>
      <c r="AF1107" s="2">
        <v>550</v>
      </c>
      <c r="AG1107" s="2">
        <v>575</v>
      </c>
      <c r="AH1107" s="2">
        <v>575</v>
      </c>
      <c r="AI1107" s="2">
        <v>595</v>
      </c>
      <c r="AJ1107" s="2">
        <v>595</v>
      </c>
      <c r="AK1107" s="2">
        <v>595</v>
      </c>
      <c r="AL1107" s="2">
        <v>595</v>
      </c>
      <c r="AM1107" s="2">
        <v>600</v>
      </c>
      <c r="AN1107" s="2">
        <v>600</v>
      </c>
      <c r="AO1107" s="2">
        <v>600</v>
      </c>
      <c r="AP1107" s="2">
        <v>620</v>
      </c>
      <c r="AQ1107" s="2">
        <v>625</v>
      </c>
      <c r="AR1107" s="2">
        <v>625</v>
      </c>
      <c r="AS1107" s="2">
        <v>625</v>
      </c>
      <c r="AT1107" s="2">
        <v>650</v>
      </c>
      <c r="AU1107" s="2">
        <v>650</v>
      </c>
      <c r="AV1107" s="2">
        <v>650</v>
      </c>
      <c r="AW1107" s="2">
        <v>650</v>
      </c>
      <c r="AX1107" s="2">
        <v>650</v>
      </c>
      <c r="AY1107" s="2">
        <v>650</v>
      </c>
      <c r="AZ1107" s="2">
        <v>650</v>
      </c>
      <c r="BA1107" s="2">
        <v>650</v>
      </c>
      <c r="BB1107" s="2">
        <v>650</v>
      </c>
      <c r="BC1107" s="2">
        <v>650</v>
      </c>
      <c r="BD1107" s="2">
        <v>650</v>
      </c>
      <c r="BE1107" s="2">
        <v>650</v>
      </c>
      <c r="BF1107" s="2">
        <v>650</v>
      </c>
      <c r="BG1107" s="2">
        <v>650</v>
      </c>
      <c r="BH1107" s="2">
        <v>650</v>
      </c>
      <c r="BI1107" s="2">
        <v>675</v>
      </c>
      <c r="BJ1107" s="2">
        <v>675</v>
      </c>
      <c r="BK1107" s="2">
        <v>695</v>
      </c>
      <c r="BL1107" s="2">
        <v>695</v>
      </c>
      <c r="BM1107" s="2">
        <v>695</v>
      </c>
      <c r="BN1107" s="2">
        <v>700</v>
      </c>
      <c r="BO1107" s="2">
        <v>725</v>
      </c>
      <c r="BP1107" s="2">
        <v>725</v>
      </c>
      <c r="BQ1107" s="2">
        <v>750</v>
      </c>
      <c r="BR1107" s="2">
        <v>750</v>
      </c>
      <c r="BS1107" s="2">
        <v>750</v>
      </c>
      <c r="BT1107" s="2">
        <v>750</v>
      </c>
      <c r="BU1107" s="2">
        <v>795</v>
      </c>
      <c r="BV1107" s="2">
        <v>795</v>
      </c>
      <c r="BW1107" s="2">
        <v>795</v>
      </c>
      <c r="BX1107" s="2">
        <v>795</v>
      </c>
      <c r="BY1107" s="2">
        <v>800</v>
      </c>
      <c r="BZ1107" s="2">
        <v>850</v>
      </c>
      <c r="CA1107" s="2">
        <v>850</v>
      </c>
      <c r="CB1107" s="2">
        <v>895</v>
      </c>
      <c r="CC1107" s="2">
        <v>895</v>
      </c>
      <c r="CD1107" s="2">
        <v>900</v>
      </c>
      <c r="CE1107" s="2">
        <v>900</v>
      </c>
      <c r="CF1107" s="2">
        <v>950</v>
      </c>
      <c r="CG1107" s="2">
        <v>950</v>
      </c>
      <c r="CH1107" s="2">
        <v>1295</v>
      </c>
    </row>
    <row r="1108" spans="14:86" x14ac:dyDescent="0.2">
      <c r="N1108" s="2">
        <v>850</v>
      </c>
      <c r="O1108" s="2">
        <v>850</v>
      </c>
      <c r="P1108" s="2">
        <v>850</v>
      </c>
      <c r="Q1108" s="2">
        <v>850</v>
      </c>
      <c r="R1108" s="2">
        <v>850</v>
      </c>
      <c r="S1108" s="2">
        <v>850</v>
      </c>
      <c r="T1108" s="2">
        <v>850</v>
      </c>
      <c r="U1108" s="2">
        <v>850</v>
      </c>
      <c r="V1108" s="2">
        <v>850</v>
      </c>
      <c r="W1108" s="2">
        <v>850</v>
      </c>
      <c r="X1108" s="2">
        <v>850</v>
      </c>
      <c r="Y1108" s="2">
        <v>875</v>
      </c>
      <c r="Z1108" s="2">
        <v>875</v>
      </c>
      <c r="AA1108" s="2">
        <v>875</v>
      </c>
      <c r="AB1108" s="2">
        <v>875</v>
      </c>
      <c r="AC1108" s="2">
        <v>875</v>
      </c>
      <c r="AD1108" s="2">
        <v>875</v>
      </c>
      <c r="AE1108" s="2">
        <v>875</v>
      </c>
      <c r="AF1108" s="2">
        <v>885</v>
      </c>
      <c r="AG1108" s="2">
        <v>895</v>
      </c>
      <c r="AH1108" s="2">
        <v>895</v>
      </c>
      <c r="AI1108" s="2">
        <v>900</v>
      </c>
      <c r="AJ1108" s="2">
        <v>900</v>
      </c>
      <c r="AK1108" s="2">
        <v>900</v>
      </c>
      <c r="AL1108" s="2">
        <v>900</v>
      </c>
      <c r="AM1108" s="2">
        <v>900</v>
      </c>
      <c r="AN1108" s="2">
        <v>900</v>
      </c>
      <c r="AO1108" s="2">
        <v>900</v>
      </c>
      <c r="AP1108" s="2">
        <v>900</v>
      </c>
      <c r="AQ1108" s="2">
        <v>900</v>
      </c>
      <c r="AR1108" s="2">
        <v>900</v>
      </c>
      <c r="AS1108" s="2">
        <v>900</v>
      </c>
      <c r="AT1108" s="2">
        <v>900</v>
      </c>
      <c r="AU1108" s="2">
        <v>912.5</v>
      </c>
      <c r="AV1108" s="2">
        <v>925</v>
      </c>
      <c r="AW1108" s="2">
        <v>925</v>
      </c>
      <c r="AX1108" s="2">
        <v>950</v>
      </c>
      <c r="AY1108" s="2">
        <v>950</v>
      </c>
      <c r="AZ1108" s="2">
        <v>950</v>
      </c>
      <c r="BA1108" s="2">
        <v>950</v>
      </c>
      <c r="BB1108" s="2">
        <v>950</v>
      </c>
      <c r="BC1108" s="2">
        <v>950</v>
      </c>
      <c r="BD1108" s="2">
        <v>950</v>
      </c>
      <c r="BE1108" s="2">
        <v>972.5</v>
      </c>
      <c r="BF1108" s="2">
        <v>995</v>
      </c>
      <c r="BG1108" s="2">
        <v>995</v>
      </c>
      <c r="BH1108" s="2">
        <v>995</v>
      </c>
      <c r="BI1108" s="2">
        <v>995</v>
      </c>
      <c r="BJ1108" s="2">
        <v>995</v>
      </c>
      <c r="BK1108" s="2">
        <v>995</v>
      </c>
      <c r="BL1108" s="2">
        <v>995</v>
      </c>
      <c r="BM1108" s="2">
        <v>995</v>
      </c>
      <c r="BN1108" s="2">
        <v>995</v>
      </c>
      <c r="BO1108" s="2">
        <v>1047.5</v>
      </c>
      <c r="BP1108" s="2">
        <v>1100</v>
      </c>
      <c r="BQ1108" s="2">
        <v>1100</v>
      </c>
      <c r="BR1108" s="2">
        <v>1100</v>
      </c>
      <c r="BS1108" s="2">
        <v>1100</v>
      </c>
      <c r="BT1108" s="2">
        <v>1175</v>
      </c>
      <c r="BU1108" s="2">
        <v>1250</v>
      </c>
      <c r="BV1108" s="2">
        <v>1250</v>
      </c>
      <c r="BW1108" s="2">
        <v>1250</v>
      </c>
      <c r="BX1108" s="2">
        <v>1250</v>
      </c>
      <c r="BY1108" s="2">
        <v>1300</v>
      </c>
      <c r="BZ1108" s="2">
        <v>1350</v>
      </c>
      <c r="CA1108" s="2">
        <v>1350</v>
      </c>
      <c r="CB1108" s="2">
        <v>1400</v>
      </c>
      <c r="CC1108" s="2">
        <v>1400</v>
      </c>
      <c r="CD1108" s="2">
        <v>1450</v>
      </c>
      <c r="CE1108" s="2">
        <v>1500</v>
      </c>
      <c r="CF1108" s="2">
        <v>1500</v>
      </c>
      <c r="CG1108" s="2">
        <v>1570</v>
      </c>
      <c r="CH1108" s="2">
        <v>1570</v>
      </c>
    </row>
    <row r="1109" spans="14:86" x14ac:dyDescent="0.2">
      <c r="N1109" s="2">
        <v>995</v>
      </c>
      <c r="O1109" s="2">
        <v>995</v>
      </c>
      <c r="P1109" s="2">
        <v>995</v>
      </c>
      <c r="Q1109" s="2">
        <v>995</v>
      </c>
      <c r="R1109" s="2">
        <v>995</v>
      </c>
      <c r="S1109" s="2">
        <v>995</v>
      </c>
      <c r="T1109" s="2">
        <v>995</v>
      </c>
      <c r="U1109" s="2">
        <v>995</v>
      </c>
      <c r="V1109" s="2">
        <v>995</v>
      </c>
      <c r="W1109" s="2">
        <v>995</v>
      </c>
      <c r="X1109" s="2">
        <v>995</v>
      </c>
      <c r="Y1109" s="2">
        <v>995</v>
      </c>
      <c r="Z1109" s="2">
        <v>995</v>
      </c>
      <c r="AA1109" s="2">
        <v>995</v>
      </c>
      <c r="AB1109" s="2">
        <v>995</v>
      </c>
      <c r="AC1109" s="2">
        <v>995</v>
      </c>
      <c r="AD1109" s="2">
        <v>995</v>
      </c>
      <c r="AE1109" s="2">
        <v>1000</v>
      </c>
      <c r="AF1109" s="2">
        <v>1000</v>
      </c>
      <c r="AG1109" s="2">
        <v>1000</v>
      </c>
      <c r="AH1109" s="2">
        <v>1000</v>
      </c>
      <c r="AI1109" s="2">
        <v>1000</v>
      </c>
      <c r="AJ1109" s="2">
        <v>1000</v>
      </c>
      <c r="AK1109" s="2">
        <v>1050</v>
      </c>
      <c r="AL1109" s="2">
        <v>1100</v>
      </c>
      <c r="AM1109" s="2">
        <v>1100</v>
      </c>
      <c r="AN1109" s="2">
        <v>1100</v>
      </c>
      <c r="AO1109" s="2">
        <v>1100</v>
      </c>
      <c r="AP1109" s="2">
        <v>1100</v>
      </c>
      <c r="AQ1109" s="2">
        <v>1100</v>
      </c>
      <c r="AR1109" s="2">
        <v>1100</v>
      </c>
      <c r="AS1109" s="2">
        <v>1100</v>
      </c>
      <c r="AT1109" s="2">
        <v>1100</v>
      </c>
      <c r="AU1109" s="2">
        <v>1100</v>
      </c>
      <c r="AV1109" s="2">
        <v>1100</v>
      </c>
      <c r="AW1109" s="2">
        <v>1100</v>
      </c>
      <c r="AX1109" s="2">
        <v>1150</v>
      </c>
      <c r="AY1109" s="2">
        <v>1150</v>
      </c>
      <c r="AZ1109" s="2">
        <v>1150</v>
      </c>
      <c r="BA1109" s="2">
        <v>1150</v>
      </c>
      <c r="BB1109" s="2">
        <v>1150</v>
      </c>
      <c r="BC1109" s="2">
        <v>1150</v>
      </c>
      <c r="BD1109" s="2">
        <v>1250</v>
      </c>
      <c r="BE1109" s="2">
        <v>1250</v>
      </c>
      <c r="BF1109" s="2">
        <v>1250</v>
      </c>
      <c r="BG1109" s="2">
        <v>1250</v>
      </c>
      <c r="BH1109" s="2">
        <v>1250</v>
      </c>
      <c r="BI1109" s="2">
        <v>1250</v>
      </c>
      <c r="BJ1109" s="2">
        <v>1250</v>
      </c>
      <c r="BK1109" s="2">
        <v>1250</v>
      </c>
      <c r="BL1109" s="2">
        <v>1250</v>
      </c>
      <c r="BM1109" s="2">
        <v>1250</v>
      </c>
      <c r="BN1109" s="2">
        <v>1250</v>
      </c>
      <c r="BO1109" s="2">
        <v>1250</v>
      </c>
      <c r="BP1109" s="2">
        <v>1250</v>
      </c>
      <c r="BQ1109" s="2">
        <v>1250</v>
      </c>
      <c r="BR1109" s="2">
        <v>1250</v>
      </c>
      <c r="BS1109" s="2">
        <v>1250</v>
      </c>
      <c r="BT1109" s="2">
        <v>1250</v>
      </c>
      <c r="BU1109" s="2">
        <v>1250</v>
      </c>
      <c r="BV1109" s="2">
        <v>1250</v>
      </c>
      <c r="BW1109" s="2">
        <v>1350</v>
      </c>
      <c r="BX1109" s="2">
        <v>1350</v>
      </c>
      <c r="BY1109" s="2">
        <v>1350</v>
      </c>
      <c r="BZ1109" s="2">
        <v>1350</v>
      </c>
      <c r="CA1109" s="2">
        <v>1350</v>
      </c>
      <c r="CB1109" s="2">
        <v>1350</v>
      </c>
      <c r="CC1109" s="2">
        <v>3000</v>
      </c>
      <c r="CD1109" s="2">
        <v>3000</v>
      </c>
      <c r="CE1109" s="2">
        <v>3000</v>
      </c>
      <c r="CF1109" s="2">
        <v>3000</v>
      </c>
      <c r="CG1109" s="2">
        <v>3000</v>
      </c>
      <c r="CH1109" s="2">
        <v>3000</v>
      </c>
    </row>
    <row r="1110" spans="14:86" x14ac:dyDescent="0.2">
      <c r="N1110" s="2">
        <v>300</v>
      </c>
      <c r="O1110" s="2">
        <v>300</v>
      </c>
      <c r="P1110" s="2">
        <v>300</v>
      </c>
      <c r="Q1110" s="2">
        <v>300</v>
      </c>
      <c r="R1110" s="2">
        <v>300</v>
      </c>
      <c r="S1110" s="2">
        <v>300</v>
      </c>
      <c r="T1110" s="2">
        <v>300</v>
      </c>
      <c r="U1110" s="2">
        <v>300</v>
      </c>
      <c r="V1110" s="2">
        <v>300</v>
      </c>
      <c r="W1110" s="2">
        <v>300</v>
      </c>
      <c r="X1110" s="2">
        <v>300</v>
      </c>
      <c r="Y1110" s="2">
        <v>300</v>
      </c>
      <c r="Z1110" s="2">
        <v>300</v>
      </c>
      <c r="AA1110" s="2">
        <v>300</v>
      </c>
      <c r="AB1110" s="2">
        <v>300</v>
      </c>
      <c r="AC1110" s="2">
        <v>300</v>
      </c>
      <c r="AD1110" s="2">
        <v>300</v>
      </c>
      <c r="AE1110" s="2">
        <v>300</v>
      </c>
      <c r="AF1110" s="2">
        <v>300</v>
      </c>
      <c r="AG1110" s="2">
        <v>300</v>
      </c>
      <c r="AH1110" s="2">
        <v>300</v>
      </c>
      <c r="AI1110" s="2">
        <v>300</v>
      </c>
      <c r="AJ1110" s="2">
        <v>300</v>
      </c>
      <c r="AK1110" s="2">
        <v>300</v>
      </c>
      <c r="AL1110" s="2">
        <v>300</v>
      </c>
      <c r="AM1110" s="2">
        <v>300</v>
      </c>
      <c r="AN1110" s="2">
        <v>300</v>
      </c>
      <c r="AO1110" s="2">
        <v>300</v>
      </c>
      <c r="AP1110" s="2">
        <v>300</v>
      </c>
      <c r="AQ1110" s="2">
        <v>300</v>
      </c>
      <c r="AR1110" s="2">
        <v>300</v>
      </c>
      <c r="AS1110" s="2">
        <v>300</v>
      </c>
      <c r="AT1110" s="2">
        <v>300</v>
      </c>
      <c r="AU1110" s="2">
        <v>300</v>
      </c>
      <c r="AV1110" s="2">
        <v>300</v>
      </c>
      <c r="AW1110" s="2">
        <v>300</v>
      </c>
      <c r="AX1110" s="2">
        <v>300</v>
      </c>
      <c r="AY1110" s="2">
        <v>300</v>
      </c>
      <c r="AZ1110" s="2">
        <v>300</v>
      </c>
      <c r="BA1110" s="2">
        <v>300</v>
      </c>
      <c r="BB1110" s="2">
        <v>330</v>
      </c>
      <c r="BC1110" s="2">
        <v>330</v>
      </c>
      <c r="BD1110" s="2">
        <v>330</v>
      </c>
      <c r="BE1110" s="2">
        <v>330</v>
      </c>
      <c r="BF1110" s="2">
        <v>330</v>
      </c>
      <c r="BG1110" s="2">
        <v>330</v>
      </c>
      <c r="BH1110" s="2">
        <v>330</v>
      </c>
      <c r="BI1110" s="2">
        <v>330</v>
      </c>
      <c r="BJ1110" s="2">
        <v>330</v>
      </c>
      <c r="BK1110" s="2">
        <v>330</v>
      </c>
      <c r="BL1110" s="2">
        <v>330</v>
      </c>
      <c r="BM1110" s="2">
        <v>330</v>
      </c>
      <c r="BN1110" s="2">
        <v>330</v>
      </c>
      <c r="BO1110" s="2">
        <v>330</v>
      </c>
      <c r="BP1110" s="2">
        <v>330</v>
      </c>
      <c r="BQ1110" s="2">
        <v>330</v>
      </c>
      <c r="BR1110" s="2">
        <v>330</v>
      </c>
      <c r="BS1110" s="2">
        <v>330</v>
      </c>
      <c r="BT1110" s="2">
        <v>330</v>
      </c>
      <c r="BU1110" s="2">
        <v>330</v>
      </c>
      <c r="BV1110" s="2">
        <v>330</v>
      </c>
      <c r="BW1110" s="2">
        <v>330</v>
      </c>
      <c r="BX1110" s="2">
        <v>330</v>
      </c>
      <c r="BY1110" s="2">
        <v>330</v>
      </c>
      <c r="BZ1110" s="2">
        <v>330</v>
      </c>
      <c r="CA1110" s="2">
        <v>330</v>
      </c>
      <c r="CB1110" s="2">
        <v>330</v>
      </c>
      <c r="CC1110" s="2">
        <v>330</v>
      </c>
      <c r="CD1110" s="2">
        <v>330</v>
      </c>
      <c r="CE1110" s="2">
        <v>330</v>
      </c>
      <c r="CF1110" s="2">
        <v>330</v>
      </c>
      <c r="CG1110" s="2">
        <v>330</v>
      </c>
      <c r="CH1110" s="2">
        <v>330</v>
      </c>
    </row>
    <row r="1111" spans="14:86" x14ac:dyDescent="0.2">
      <c r="N1111" s="2">
        <v>275</v>
      </c>
      <c r="O1111" s="2">
        <v>275</v>
      </c>
      <c r="P1111" s="2">
        <v>275</v>
      </c>
      <c r="Q1111" s="2">
        <v>275</v>
      </c>
      <c r="R1111" s="2">
        <v>275</v>
      </c>
      <c r="S1111" s="2">
        <v>275</v>
      </c>
      <c r="T1111" s="2">
        <v>275</v>
      </c>
      <c r="U1111" s="2">
        <v>275</v>
      </c>
      <c r="V1111" s="2">
        <v>275</v>
      </c>
      <c r="W1111" s="2">
        <v>280</v>
      </c>
      <c r="X1111" s="2">
        <v>280</v>
      </c>
      <c r="Y1111" s="2">
        <v>282.44</v>
      </c>
      <c r="Z1111" s="2">
        <v>283</v>
      </c>
      <c r="AA1111" s="2">
        <v>285</v>
      </c>
      <c r="AB1111" s="2">
        <v>290</v>
      </c>
      <c r="AC1111" s="2">
        <v>294.33999999999997</v>
      </c>
      <c r="AD1111" s="2">
        <v>294.33999999999997</v>
      </c>
      <c r="AE1111" s="2">
        <v>294.33999999999997</v>
      </c>
      <c r="AF1111" s="2">
        <v>294.33999999999997</v>
      </c>
      <c r="AG1111" s="2">
        <v>294.33999999999997</v>
      </c>
      <c r="AH1111" s="2">
        <v>294.35000000000002</v>
      </c>
      <c r="AI1111" s="2">
        <v>294.35000000000002</v>
      </c>
      <c r="AJ1111" s="2">
        <v>295</v>
      </c>
      <c r="AK1111" s="2">
        <v>300</v>
      </c>
      <c r="AL1111" s="2">
        <v>300</v>
      </c>
      <c r="AM1111" s="2">
        <v>300</v>
      </c>
      <c r="AN1111" s="2">
        <v>300</v>
      </c>
      <c r="AO1111" s="2">
        <v>300</v>
      </c>
      <c r="AP1111" s="2">
        <v>300</v>
      </c>
      <c r="AQ1111" s="2">
        <v>300</v>
      </c>
      <c r="AR1111" s="2">
        <v>304.16000000000003</v>
      </c>
      <c r="AS1111" s="2">
        <v>304.16000000000003</v>
      </c>
      <c r="AT1111" s="2">
        <v>305</v>
      </c>
      <c r="AU1111" s="2">
        <v>305</v>
      </c>
      <c r="AV1111" s="2">
        <v>305</v>
      </c>
      <c r="AW1111" s="2">
        <v>315</v>
      </c>
      <c r="AX1111" s="2">
        <v>316.07</v>
      </c>
      <c r="AY1111" s="2">
        <v>316.07</v>
      </c>
      <c r="AZ1111" s="2">
        <v>316.07</v>
      </c>
      <c r="BA1111" s="2">
        <v>316.07</v>
      </c>
      <c r="BB1111" s="2">
        <v>316.07</v>
      </c>
      <c r="BC1111" s="2">
        <v>325</v>
      </c>
      <c r="BD1111" s="2">
        <v>325</v>
      </c>
      <c r="BE1111" s="2">
        <v>325</v>
      </c>
      <c r="BF1111" s="2">
        <v>325</v>
      </c>
      <c r="BG1111" s="2">
        <v>325</v>
      </c>
      <c r="BH1111" s="2">
        <v>325.89</v>
      </c>
      <c r="BI1111" s="2">
        <v>325.89</v>
      </c>
      <c r="BJ1111" s="2">
        <v>333</v>
      </c>
      <c r="BK1111" s="2">
        <v>333</v>
      </c>
      <c r="BL1111" s="2">
        <v>337.79</v>
      </c>
      <c r="BM1111" s="2">
        <v>350</v>
      </c>
      <c r="BN1111" s="2">
        <v>350</v>
      </c>
      <c r="BO1111" s="2">
        <v>359.52</v>
      </c>
      <c r="BP1111" s="2">
        <v>359.52</v>
      </c>
      <c r="BQ1111" s="2">
        <v>359.52</v>
      </c>
      <c r="BR1111" s="2">
        <v>359.52</v>
      </c>
      <c r="BS1111" s="2">
        <v>359.52</v>
      </c>
      <c r="BT1111" s="2">
        <v>359.52</v>
      </c>
      <c r="BU1111" s="2">
        <v>359.52</v>
      </c>
      <c r="BV1111" s="2">
        <v>359.52</v>
      </c>
      <c r="BW1111" s="2">
        <v>359.52</v>
      </c>
      <c r="BX1111" s="2">
        <v>359.52</v>
      </c>
      <c r="BY1111" s="2">
        <v>359.52</v>
      </c>
      <c r="BZ1111" s="2">
        <v>359.52</v>
      </c>
      <c r="CA1111" s="2">
        <v>365</v>
      </c>
      <c r="CB1111" s="2">
        <v>367.52</v>
      </c>
      <c r="CC1111" s="2">
        <v>375</v>
      </c>
      <c r="CD1111" s="2">
        <v>402.97</v>
      </c>
      <c r="CE1111" s="2">
        <v>402.97</v>
      </c>
      <c r="CF1111" s="2">
        <v>434.52</v>
      </c>
      <c r="CG1111" s="2">
        <v>468.15</v>
      </c>
      <c r="CH1111" s="2">
        <v>468.15</v>
      </c>
    </row>
    <row r="1112" spans="14:86" x14ac:dyDescent="0.2">
      <c r="N1112" s="2">
        <v>340</v>
      </c>
      <c r="O1112" s="2">
        <v>340</v>
      </c>
      <c r="P1112" s="2">
        <v>350</v>
      </c>
      <c r="Q1112" s="2">
        <v>350</v>
      </c>
      <c r="R1112" s="2">
        <v>350</v>
      </c>
      <c r="S1112" s="2">
        <v>350</v>
      </c>
      <c r="T1112" s="2">
        <v>350</v>
      </c>
      <c r="U1112" s="2">
        <v>350</v>
      </c>
      <c r="V1112" s="2">
        <v>350</v>
      </c>
      <c r="W1112" s="2">
        <v>350</v>
      </c>
      <c r="X1112" s="2">
        <v>350</v>
      </c>
      <c r="Y1112" s="2">
        <v>350</v>
      </c>
      <c r="Z1112" s="2">
        <v>350</v>
      </c>
      <c r="AA1112" s="2">
        <v>350</v>
      </c>
      <c r="AB1112" s="2">
        <v>350</v>
      </c>
      <c r="AC1112" s="2">
        <v>350</v>
      </c>
      <c r="AD1112" s="2">
        <v>350</v>
      </c>
      <c r="AE1112" s="2">
        <v>350</v>
      </c>
      <c r="AF1112" s="2">
        <v>350</v>
      </c>
      <c r="AG1112" s="2">
        <v>350</v>
      </c>
      <c r="AH1112" s="2">
        <v>350</v>
      </c>
      <c r="AI1112" s="2">
        <v>350</v>
      </c>
      <c r="AJ1112" s="2">
        <v>350</v>
      </c>
      <c r="AK1112" s="2">
        <v>350</v>
      </c>
      <c r="AL1112" s="2">
        <v>360</v>
      </c>
      <c r="AM1112" s="2">
        <v>360</v>
      </c>
      <c r="AN1112" s="2">
        <v>360</v>
      </c>
      <c r="AO1112" s="2">
        <v>365</v>
      </c>
      <c r="AP1112" s="2">
        <v>375</v>
      </c>
      <c r="AQ1112" s="2">
        <v>375</v>
      </c>
      <c r="AR1112" s="2">
        <v>375</v>
      </c>
      <c r="AS1112" s="2">
        <v>375</v>
      </c>
      <c r="AT1112" s="2">
        <v>375</v>
      </c>
      <c r="AU1112" s="2">
        <v>375</v>
      </c>
      <c r="AV1112" s="2">
        <v>375</v>
      </c>
      <c r="AW1112" s="2">
        <v>375</v>
      </c>
      <c r="AX1112" s="2">
        <v>375</v>
      </c>
      <c r="AY1112" s="2">
        <v>375</v>
      </c>
      <c r="AZ1112" s="2">
        <v>375</v>
      </c>
      <c r="BA1112" s="2">
        <v>375</v>
      </c>
      <c r="BB1112" s="2">
        <v>375</v>
      </c>
      <c r="BC1112" s="2">
        <v>375</v>
      </c>
      <c r="BD1112" s="2">
        <v>380</v>
      </c>
      <c r="BE1112" s="2">
        <v>380</v>
      </c>
      <c r="BF1112" s="2">
        <v>380</v>
      </c>
      <c r="BG1112" s="2">
        <v>380</v>
      </c>
      <c r="BH1112" s="2">
        <v>385</v>
      </c>
      <c r="BI1112" s="2">
        <v>390</v>
      </c>
      <c r="BJ1112" s="2">
        <v>395</v>
      </c>
      <c r="BK1112" s="2">
        <v>395</v>
      </c>
      <c r="BL1112" s="2">
        <v>395</v>
      </c>
      <c r="BM1112" s="2">
        <v>395</v>
      </c>
      <c r="BN1112" s="2">
        <v>395</v>
      </c>
      <c r="BO1112" s="2">
        <v>395</v>
      </c>
      <c r="BP1112" s="2">
        <v>395</v>
      </c>
      <c r="BQ1112" s="2">
        <v>400</v>
      </c>
      <c r="BR1112" s="2">
        <v>400</v>
      </c>
      <c r="BS1112" s="2">
        <v>400</v>
      </c>
      <c r="BT1112" s="2">
        <v>400</v>
      </c>
      <c r="BU1112" s="2">
        <v>400</v>
      </c>
      <c r="BV1112" s="2">
        <v>400</v>
      </c>
      <c r="BW1112" s="2">
        <v>412</v>
      </c>
      <c r="BX1112" s="2">
        <v>425</v>
      </c>
      <c r="BY1112" s="2">
        <v>425</v>
      </c>
      <c r="BZ1112" s="2">
        <v>425</v>
      </c>
      <c r="CA1112" s="2">
        <v>425</v>
      </c>
      <c r="CB1112" s="2">
        <v>430</v>
      </c>
      <c r="CC1112" s="2">
        <v>440</v>
      </c>
      <c r="CD1112" s="2">
        <v>450</v>
      </c>
      <c r="CE1112" s="2">
        <v>450</v>
      </c>
      <c r="CF1112" s="2">
        <v>450</v>
      </c>
      <c r="CG1112" s="2">
        <v>475</v>
      </c>
      <c r="CH1112" s="2">
        <v>550</v>
      </c>
    </row>
    <row r="1113" spans="14:86" x14ac:dyDescent="0.2">
      <c r="N1113" s="2">
        <v>425</v>
      </c>
      <c r="O1113" s="2">
        <v>425</v>
      </c>
      <c r="P1113" s="2">
        <v>425</v>
      </c>
      <c r="Q1113" s="2">
        <v>425</v>
      </c>
      <c r="R1113" s="2">
        <v>425</v>
      </c>
      <c r="S1113" s="2">
        <v>425</v>
      </c>
      <c r="T1113" s="2">
        <v>425</v>
      </c>
      <c r="U1113" s="2">
        <v>425</v>
      </c>
      <c r="V1113" s="2">
        <v>425</v>
      </c>
      <c r="W1113" s="2">
        <v>425</v>
      </c>
      <c r="X1113" s="2">
        <v>425</v>
      </c>
      <c r="Y1113" s="2">
        <v>425</v>
      </c>
      <c r="Z1113" s="2">
        <v>425</v>
      </c>
      <c r="AA1113" s="2">
        <v>425</v>
      </c>
      <c r="AB1113" s="2">
        <v>430</v>
      </c>
      <c r="AC1113" s="2">
        <v>435</v>
      </c>
      <c r="AD1113" s="2">
        <v>450</v>
      </c>
      <c r="AE1113" s="2">
        <v>450</v>
      </c>
      <c r="AF1113" s="2">
        <v>450</v>
      </c>
      <c r="AG1113" s="2">
        <v>450</v>
      </c>
      <c r="AH1113" s="2">
        <v>450</v>
      </c>
      <c r="AI1113" s="2">
        <v>450</v>
      </c>
      <c r="AJ1113" s="2">
        <v>450</v>
      </c>
      <c r="AK1113" s="2">
        <v>450</v>
      </c>
      <c r="AL1113" s="2">
        <v>450</v>
      </c>
      <c r="AM1113" s="2">
        <v>450</v>
      </c>
      <c r="AN1113" s="2">
        <v>450</v>
      </c>
      <c r="AO1113" s="2">
        <v>450</v>
      </c>
      <c r="AP1113" s="2">
        <v>450</v>
      </c>
      <c r="AQ1113" s="2">
        <v>450</v>
      </c>
      <c r="AR1113" s="2">
        <v>450</v>
      </c>
      <c r="AS1113" s="2">
        <v>450</v>
      </c>
      <c r="AT1113" s="2">
        <v>450</v>
      </c>
      <c r="AU1113" s="2">
        <v>450</v>
      </c>
      <c r="AV1113" s="2">
        <v>460</v>
      </c>
      <c r="AW1113" s="2">
        <v>470</v>
      </c>
      <c r="AX1113" s="2">
        <v>475</v>
      </c>
      <c r="AY1113" s="2">
        <v>475</v>
      </c>
      <c r="AZ1113" s="2">
        <v>475</v>
      </c>
      <c r="BA1113" s="2">
        <v>475</v>
      </c>
      <c r="BB1113" s="2">
        <v>475</v>
      </c>
      <c r="BC1113" s="2">
        <v>475</v>
      </c>
      <c r="BD1113" s="2">
        <v>475</v>
      </c>
      <c r="BE1113" s="2">
        <v>480</v>
      </c>
      <c r="BF1113" s="2">
        <v>490</v>
      </c>
      <c r="BG1113" s="2">
        <v>495</v>
      </c>
      <c r="BH1113" s="2">
        <v>495</v>
      </c>
      <c r="BI1113" s="2">
        <v>500</v>
      </c>
      <c r="BJ1113" s="2">
        <v>500</v>
      </c>
      <c r="BK1113" s="2">
        <v>500</v>
      </c>
      <c r="BL1113" s="2">
        <v>500</v>
      </c>
      <c r="BM1113" s="2">
        <v>500</v>
      </c>
      <c r="BN1113" s="2">
        <v>500</v>
      </c>
      <c r="BO1113" s="2">
        <v>525</v>
      </c>
      <c r="BP1113" s="2">
        <v>525</v>
      </c>
      <c r="BQ1113" s="2">
        <v>525</v>
      </c>
      <c r="BR1113" s="2">
        <v>525</v>
      </c>
      <c r="BS1113" s="2">
        <v>525</v>
      </c>
      <c r="BT1113" s="2">
        <v>540</v>
      </c>
      <c r="BU1113" s="2">
        <v>550</v>
      </c>
      <c r="BV1113" s="2">
        <v>550</v>
      </c>
      <c r="BW1113" s="2">
        <v>550</v>
      </c>
      <c r="BX1113" s="2">
        <v>550</v>
      </c>
      <c r="BY1113" s="2">
        <v>550</v>
      </c>
      <c r="BZ1113" s="2">
        <v>565</v>
      </c>
      <c r="CA1113" s="2">
        <v>575</v>
      </c>
      <c r="CB1113" s="2">
        <v>575</v>
      </c>
      <c r="CC1113" s="2">
        <v>595</v>
      </c>
      <c r="CD1113" s="2">
        <v>595</v>
      </c>
      <c r="CE1113" s="2">
        <v>625</v>
      </c>
      <c r="CF1113" s="2">
        <v>650</v>
      </c>
      <c r="CG1113" s="2">
        <v>670</v>
      </c>
      <c r="CH1113" s="2">
        <v>695</v>
      </c>
    </row>
    <row r="1114" spans="14:86" x14ac:dyDescent="0.2">
      <c r="N1114" s="2">
        <v>495</v>
      </c>
      <c r="O1114" s="2">
        <v>495</v>
      </c>
      <c r="P1114" s="2">
        <v>495</v>
      </c>
      <c r="Q1114" s="2">
        <v>500</v>
      </c>
      <c r="R1114" s="2">
        <v>500</v>
      </c>
      <c r="S1114" s="2">
        <v>500</v>
      </c>
      <c r="T1114" s="2">
        <v>500</v>
      </c>
      <c r="U1114" s="2">
        <v>500</v>
      </c>
      <c r="V1114" s="2">
        <v>500</v>
      </c>
      <c r="W1114" s="2">
        <v>500</v>
      </c>
      <c r="X1114" s="2">
        <v>500</v>
      </c>
      <c r="Y1114" s="2">
        <v>500</v>
      </c>
      <c r="Z1114" s="2">
        <v>500</v>
      </c>
      <c r="AA1114" s="2">
        <v>500</v>
      </c>
      <c r="AB1114" s="2">
        <v>500</v>
      </c>
      <c r="AC1114" s="2">
        <v>520</v>
      </c>
      <c r="AD1114" s="2">
        <v>525</v>
      </c>
      <c r="AE1114" s="2">
        <v>525</v>
      </c>
      <c r="AF1114" s="2">
        <v>525</v>
      </c>
      <c r="AG1114" s="2">
        <v>525</v>
      </c>
      <c r="AH1114" s="2">
        <v>525</v>
      </c>
      <c r="AI1114" s="2">
        <v>525</v>
      </c>
      <c r="AJ1114" s="2">
        <v>525</v>
      </c>
      <c r="AK1114" s="2">
        <v>525</v>
      </c>
      <c r="AL1114" s="2">
        <v>530</v>
      </c>
      <c r="AM1114" s="2">
        <v>550</v>
      </c>
      <c r="AN1114" s="2">
        <v>550</v>
      </c>
      <c r="AO1114" s="2">
        <v>550</v>
      </c>
      <c r="AP1114" s="2">
        <v>550</v>
      </c>
      <c r="AQ1114" s="2">
        <v>550</v>
      </c>
      <c r="AR1114" s="2">
        <v>550</v>
      </c>
      <c r="AS1114" s="2">
        <v>550</v>
      </c>
      <c r="AT1114" s="2">
        <v>555</v>
      </c>
      <c r="AU1114" s="2">
        <v>575</v>
      </c>
      <c r="AV1114" s="2">
        <v>575</v>
      </c>
      <c r="AW1114" s="2">
        <v>575</v>
      </c>
      <c r="AX1114" s="2">
        <v>580</v>
      </c>
      <c r="AY1114" s="2">
        <v>595</v>
      </c>
      <c r="AZ1114" s="2">
        <v>595</v>
      </c>
      <c r="BA1114" s="2">
        <v>595</v>
      </c>
      <c r="BB1114" s="2">
        <v>600</v>
      </c>
      <c r="BC1114" s="2">
        <v>600</v>
      </c>
      <c r="BD1114" s="2">
        <v>600</v>
      </c>
      <c r="BE1114" s="2">
        <v>617.5</v>
      </c>
      <c r="BF1114" s="2">
        <v>625</v>
      </c>
      <c r="BG1114" s="2">
        <v>625</v>
      </c>
      <c r="BH1114" s="2">
        <v>625</v>
      </c>
      <c r="BI1114" s="2">
        <v>625</v>
      </c>
      <c r="BJ1114" s="2">
        <v>642.5</v>
      </c>
      <c r="BK1114" s="2">
        <v>650</v>
      </c>
      <c r="BL1114" s="2">
        <v>650</v>
      </c>
      <c r="BM1114" s="2">
        <v>650</v>
      </c>
      <c r="BN1114" s="2">
        <v>650</v>
      </c>
      <c r="BO1114" s="2">
        <v>650</v>
      </c>
      <c r="BP1114" s="2">
        <v>650</v>
      </c>
      <c r="BQ1114" s="2">
        <v>675</v>
      </c>
      <c r="BR1114" s="2">
        <v>680</v>
      </c>
      <c r="BS1114" s="2">
        <v>695</v>
      </c>
      <c r="BT1114" s="2">
        <v>695</v>
      </c>
      <c r="BU1114" s="2">
        <v>700</v>
      </c>
      <c r="BV1114" s="2">
        <v>700</v>
      </c>
      <c r="BW1114" s="2">
        <v>700</v>
      </c>
      <c r="BX1114" s="2">
        <v>725</v>
      </c>
      <c r="BY1114" s="2">
        <v>745</v>
      </c>
      <c r="BZ1114" s="2">
        <v>750</v>
      </c>
      <c r="CA1114" s="2">
        <v>750</v>
      </c>
      <c r="CB1114" s="2">
        <v>750</v>
      </c>
      <c r="CC1114" s="2">
        <v>750</v>
      </c>
      <c r="CD1114" s="2">
        <v>795</v>
      </c>
      <c r="CE1114" s="2">
        <v>800</v>
      </c>
      <c r="CF1114" s="2">
        <v>850</v>
      </c>
      <c r="CG1114" s="2">
        <v>895</v>
      </c>
      <c r="CH1114" s="2">
        <v>1100</v>
      </c>
    </row>
    <row r="1115" spans="14:86" x14ac:dyDescent="0.2">
      <c r="N1115" s="2">
        <v>700</v>
      </c>
      <c r="O1115" s="2">
        <v>700</v>
      </c>
      <c r="P1115" s="2">
        <v>700</v>
      </c>
      <c r="Q1115" s="2">
        <v>700</v>
      </c>
      <c r="R1115" s="2">
        <v>725</v>
      </c>
      <c r="S1115" s="2">
        <v>725</v>
      </c>
      <c r="T1115" s="2">
        <v>725</v>
      </c>
      <c r="U1115" s="2">
        <v>750</v>
      </c>
      <c r="V1115" s="2">
        <v>750</v>
      </c>
      <c r="W1115" s="2">
        <v>750</v>
      </c>
      <c r="X1115" s="2">
        <v>750</v>
      </c>
      <c r="Y1115" s="2">
        <v>750</v>
      </c>
      <c r="Z1115" s="2">
        <v>750</v>
      </c>
      <c r="AA1115" s="2">
        <v>775</v>
      </c>
      <c r="AB1115" s="2">
        <v>795</v>
      </c>
      <c r="AC1115" s="2">
        <v>795</v>
      </c>
      <c r="AD1115" s="2">
        <v>795</v>
      </c>
      <c r="AE1115" s="2">
        <v>795</v>
      </c>
      <c r="AF1115" s="2">
        <v>800</v>
      </c>
      <c r="AG1115" s="2">
        <v>800</v>
      </c>
      <c r="AH1115" s="2">
        <v>800</v>
      </c>
      <c r="AI1115" s="2">
        <v>810</v>
      </c>
      <c r="AJ1115" s="2">
        <v>825</v>
      </c>
      <c r="AK1115" s="2">
        <v>850</v>
      </c>
      <c r="AL1115" s="2">
        <v>850</v>
      </c>
      <c r="AM1115" s="2">
        <v>850</v>
      </c>
      <c r="AN1115" s="2">
        <v>850</v>
      </c>
      <c r="AO1115" s="2">
        <v>850</v>
      </c>
      <c r="AP1115" s="2">
        <v>850</v>
      </c>
      <c r="AQ1115" s="2">
        <v>850</v>
      </c>
      <c r="AR1115" s="2">
        <v>850</v>
      </c>
      <c r="AS1115" s="2">
        <v>850</v>
      </c>
      <c r="AT1115" s="2">
        <v>850</v>
      </c>
      <c r="AU1115" s="2">
        <v>850</v>
      </c>
      <c r="AV1115" s="2">
        <v>850</v>
      </c>
      <c r="AW1115" s="2">
        <v>875</v>
      </c>
      <c r="AX1115" s="2">
        <v>875</v>
      </c>
      <c r="AY1115" s="2">
        <v>895</v>
      </c>
      <c r="AZ1115" s="2">
        <v>895</v>
      </c>
      <c r="BA1115" s="2">
        <v>900</v>
      </c>
      <c r="BB1115" s="2">
        <v>950</v>
      </c>
      <c r="BC1115" s="2">
        <v>950</v>
      </c>
      <c r="BD1115" s="2">
        <v>950</v>
      </c>
      <c r="BE1115" s="2">
        <v>950</v>
      </c>
      <c r="BF1115" s="2">
        <v>950</v>
      </c>
      <c r="BG1115" s="2">
        <v>950</v>
      </c>
      <c r="BH1115" s="2">
        <v>975</v>
      </c>
      <c r="BI1115" s="2">
        <v>995</v>
      </c>
      <c r="BJ1115" s="2">
        <v>995</v>
      </c>
      <c r="BK1115" s="2">
        <v>995</v>
      </c>
      <c r="BL1115" s="2">
        <v>995</v>
      </c>
      <c r="BM1115" s="2">
        <v>995</v>
      </c>
      <c r="BN1115" s="2">
        <v>1000</v>
      </c>
      <c r="BO1115" s="2">
        <v>1000</v>
      </c>
      <c r="BP1115" s="2">
        <v>1050</v>
      </c>
      <c r="BQ1115" s="2">
        <v>1050</v>
      </c>
      <c r="BR1115" s="2">
        <v>1100</v>
      </c>
      <c r="BS1115" s="2">
        <v>1100</v>
      </c>
      <c r="BT1115" s="2">
        <v>1175</v>
      </c>
      <c r="BU1115" s="2">
        <v>1200</v>
      </c>
      <c r="BV1115" s="2">
        <v>1200</v>
      </c>
      <c r="BW1115" s="2">
        <v>1200</v>
      </c>
      <c r="BX1115" s="2">
        <v>1200</v>
      </c>
      <c r="BY1115" s="2">
        <v>1200</v>
      </c>
      <c r="BZ1115" s="2">
        <v>1250</v>
      </c>
      <c r="CA1115" s="2">
        <v>1250</v>
      </c>
      <c r="CB1115" s="2">
        <v>1275</v>
      </c>
      <c r="CC1115" s="2">
        <v>1295</v>
      </c>
      <c r="CD1115" s="2">
        <v>1295</v>
      </c>
      <c r="CE1115" s="2">
        <v>1395</v>
      </c>
      <c r="CF1115" s="2">
        <v>1450</v>
      </c>
      <c r="CG1115" s="2">
        <v>1750</v>
      </c>
      <c r="CH1115" s="2">
        <v>1800</v>
      </c>
    </row>
    <row r="1116" spans="14:86" x14ac:dyDescent="0.2">
      <c r="N1116" s="2">
        <v>775</v>
      </c>
      <c r="O1116" s="2">
        <v>775</v>
      </c>
      <c r="P1116" s="2">
        <v>775</v>
      </c>
      <c r="Q1116" s="2">
        <v>825</v>
      </c>
      <c r="R1116" s="2">
        <v>825</v>
      </c>
      <c r="S1116" s="2">
        <v>825</v>
      </c>
      <c r="T1116" s="2">
        <v>850</v>
      </c>
      <c r="U1116" s="2">
        <v>850</v>
      </c>
      <c r="V1116" s="2">
        <v>850</v>
      </c>
      <c r="W1116" s="2">
        <v>895</v>
      </c>
      <c r="X1116" s="2">
        <v>895</v>
      </c>
      <c r="Y1116" s="2">
        <v>895</v>
      </c>
      <c r="Z1116" s="2">
        <v>895</v>
      </c>
      <c r="AA1116" s="2">
        <v>895</v>
      </c>
      <c r="AB1116" s="2">
        <v>895</v>
      </c>
      <c r="AC1116" s="2">
        <v>900</v>
      </c>
      <c r="AD1116" s="2">
        <v>900</v>
      </c>
      <c r="AE1116" s="2">
        <v>900</v>
      </c>
      <c r="AF1116" s="2">
        <v>900</v>
      </c>
      <c r="AG1116" s="2">
        <v>900</v>
      </c>
      <c r="AH1116" s="2">
        <v>900</v>
      </c>
      <c r="AI1116" s="2">
        <v>900</v>
      </c>
      <c r="AJ1116" s="2">
        <v>925</v>
      </c>
      <c r="AK1116" s="2">
        <v>925</v>
      </c>
      <c r="AL1116" s="2">
        <v>925</v>
      </c>
      <c r="AM1116" s="2">
        <v>950</v>
      </c>
      <c r="AN1116" s="2">
        <v>950</v>
      </c>
      <c r="AO1116" s="2">
        <v>950</v>
      </c>
      <c r="AP1116" s="2">
        <v>995</v>
      </c>
      <c r="AQ1116" s="2">
        <v>995</v>
      </c>
      <c r="AR1116" s="2">
        <v>995</v>
      </c>
      <c r="AS1116" s="2">
        <v>995</v>
      </c>
      <c r="AT1116" s="2">
        <v>1050</v>
      </c>
      <c r="AU1116" s="2">
        <v>1050</v>
      </c>
      <c r="AV1116" s="2">
        <v>1050</v>
      </c>
      <c r="AW1116" s="2">
        <v>1175</v>
      </c>
      <c r="AX1116" s="2">
        <v>1175</v>
      </c>
      <c r="AY1116" s="2">
        <v>1175</v>
      </c>
      <c r="AZ1116" s="2">
        <v>1200</v>
      </c>
      <c r="BA1116" s="2">
        <v>1200</v>
      </c>
      <c r="BB1116" s="2">
        <v>1200</v>
      </c>
      <c r="BC1116" s="2">
        <v>1200</v>
      </c>
      <c r="BD1116" s="2">
        <v>1200</v>
      </c>
      <c r="BE1116" s="2">
        <v>1200</v>
      </c>
      <c r="BF1116" s="2">
        <v>1200</v>
      </c>
      <c r="BG1116" s="2">
        <v>1200</v>
      </c>
      <c r="BH1116" s="2">
        <v>1200</v>
      </c>
      <c r="BI1116" s="2">
        <v>1200</v>
      </c>
      <c r="BJ1116" s="2">
        <v>1200</v>
      </c>
      <c r="BK1116" s="2">
        <v>1200</v>
      </c>
      <c r="BL1116" s="2">
        <v>1200</v>
      </c>
      <c r="BM1116" s="2">
        <v>1200</v>
      </c>
      <c r="BN1116" s="2">
        <v>1200</v>
      </c>
      <c r="BO1116" s="2">
        <v>1200</v>
      </c>
      <c r="BP1116" s="2">
        <v>1250</v>
      </c>
      <c r="BQ1116" s="2">
        <v>1250</v>
      </c>
      <c r="BR1116" s="2">
        <v>1250</v>
      </c>
      <c r="BS1116" s="2">
        <v>1295</v>
      </c>
      <c r="BT1116" s="2">
        <v>1295</v>
      </c>
      <c r="BU1116" s="2">
        <v>1295</v>
      </c>
      <c r="BV1116" s="2">
        <v>1295</v>
      </c>
      <c r="BW1116" s="2">
        <v>1303.57</v>
      </c>
      <c r="BX1116" s="2">
        <v>1303.57</v>
      </c>
      <c r="BY1116" s="2">
        <v>1303.57</v>
      </c>
      <c r="BZ1116" s="2">
        <v>1350</v>
      </c>
      <c r="CA1116" s="2">
        <v>1350</v>
      </c>
      <c r="CB1116" s="2">
        <v>1350</v>
      </c>
      <c r="CC1116" s="2">
        <v>1400</v>
      </c>
      <c r="CD1116" s="2">
        <v>1400</v>
      </c>
      <c r="CE1116" s="2">
        <v>1400</v>
      </c>
      <c r="CF1116" s="2">
        <v>1500</v>
      </c>
      <c r="CG1116" s="2">
        <v>1500</v>
      </c>
      <c r="CH1116" s="2">
        <v>1500</v>
      </c>
    </row>
    <row r="1117" spans="14:86" x14ac:dyDescent="0.2">
      <c r="N1117" s="2">
        <v>325</v>
      </c>
      <c r="O1117" s="2">
        <v>325</v>
      </c>
      <c r="P1117" s="2">
        <v>325</v>
      </c>
      <c r="Q1117" s="2">
        <v>325</v>
      </c>
      <c r="R1117" s="2">
        <v>325</v>
      </c>
      <c r="S1117" s="2">
        <v>325</v>
      </c>
      <c r="T1117" s="2">
        <v>325</v>
      </c>
      <c r="U1117" s="2">
        <v>325</v>
      </c>
      <c r="V1117" s="2">
        <v>325</v>
      </c>
      <c r="W1117" s="2">
        <v>325</v>
      </c>
      <c r="X1117" s="2">
        <v>325</v>
      </c>
      <c r="Y1117" s="2">
        <v>325</v>
      </c>
      <c r="Z1117" s="2">
        <v>325</v>
      </c>
      <c r="AA1117" s="2">
        <v>325</v>
      </c>
      <c r="AB1117" s="2">
        <v>325</v>
      </c>
      <c r="AC1117" s="2">
        <v>325</v>
      </c>
      <c r="AD1117" s="2">
        <v>325</v>
      </c>
      <c r="AE1117" s="2">
        <v>325</v>
      </c>
      <c r="AF1117" s="2">
        <v>325</v>
      </c>
      <c r="AG1117" s="2">
        <v>325</v>
      </c>
      <c r="AH1117" s="2">
        <v>325</v>
      </c>
      <c r="AI1117" s="2">
        <v>325</v>
      </c>
      <c r="AJ1117" s="2">
        <v>325</v>
      </c>
      <c r="AK1117" s="2">
        <v>347.5</v>
      </c>
      <c r="AL1117" s="2">
        <v>370</v>
      </c>
      <c r="AM1117" s="2">
        <v>370</v>
      </c>
      <c r="AN1117" s="2">
        <v>370</v>
      </c>
      <c r="AO1117" s="2">
        <v>370</v>
      </c>
      <c r="AP1117" s="2">
        <v>370</v>
      </c>
      <c r="AQ1117" s="2">
        <v>370</v>
      </c>
      <c r="AR1117" s="2">
        <v>370</v>
      </c>
      <c r="AS1117" s="2">
        <v>370</v>
      </c>
      <c r="AT1117" s="2">
        <v>370</v>
      </c>
      <c r="AU1117" s="2">
        <v>370</v>
      </c>
      <c r="AV1117" s="2">
        <v>370</v>
      </c>
      <c r="AW1117" s="2">
        <v>370</v>
      </c>
      <c r="AX1117" s="2">
        <v>370</v>
      </c>
      <c r="AY1117" s="2">
        <v>370</v>
      </c>
      <c r="AZ1117" s="2">
        <v>370</v>
      </c>
      <c r="BA1117" s="2">
        <v>370</v>
      </c>
      <c r="BB1117" s="2">
        <v>370</v>
      </c>
      <c r="BC1117" s="2">
        <v>370</v>
      </c>
      <c r="BD1117" s="2">
        <v>370</v>
      </c>
      <c r="BE1117" s="2">
        <v>370</v>
      </c>
      <c r="BF1117" s="2">
        <v>370</v>
      </c>
      <c r="BG1117" s="2">
        <v>370</v>
      </c>
      <c r="BH1117" s="2">
        <v>370</v>
      </c>
      <c r="BI1117" s="2">
        <v>370</v>
      </c>
      <c r="BJ1117" s="2">
        <v>370</v>
      </c>
      <c r="BK1117" s="2">
        <v>370</v>
      </c>
      <c r="BL1117" s="2">
        <v>370</v>
      </c>
      <c r="BM1117" s="2">
        <v>370</v>
      </c>
      <c r="BN1117" s="2">
        <v>370</v>
      </c>
      <c r="BO1117" s="2">
        <v>370</v>
      </c>
      <c r="BP1117" s="2">
        <v>370</v>
      </c>
      <c r="BQ1117" s="2">
        <v>370</v>
      </c>
      <c r="BR1117" s="2">
        <v>370</v>
      </c>
      <c r="BS1117" s="2">
        <v>370</v>
      </c>
      <c r="BT1117" s="2">
        <v>370</v>
      </c>
      <c r="BU1117" s="2">
        <v>370</v>
      </c>
      <c r="BV1117" s="2">
        <v>370</v>
      </c>
      <c r="BW1117" s="2">
        <v>370</v>
      </c>
      <c r="BX1117" s="2">
        <v>370</v>
      </c>
      <c r="BY1117" s="2">
        <v>370</v>
      </c>
      <c r="BZ1117" s="2">
        <v>370</v>
      </c>
      <c r="CA1117" s="2">
        <v>370</v>
      </c>
      <c r="CB1117" s="2">
        <v>370</v>
      </c>
      <c r="CC1117" s="2">
        <v>370</v>
      </c>
      <c r="CD1117" s="2">
        <v>370</v>
      </c>
      <c r="CE1117" s="2">
        <v>370</v>
      </c>
      <c r="CF1117" s="2">
        <v>370</v>
      </c>
      <c r="CG1117" s="2">
        <v>370</v>
      </c>
      <c r="CH1117" s="2">
        <v>370</v>
      </c>
    </row>
    <row r="1118" spans="14:86" x14ac:dyDescent="0.2">
      <c r="N1118" s="2">
        <v>260</v>
      </c>
      <c r="O1118" s="2">
        <v>260</v>
      </c>
      <c r="P1118" s="2">
        <v>265</v>
      </c>
      <c r="Q1118" s="2">
        <v>265</v>
      </c>
      <c r="R1118" s="2">
        <v>265</v>
      </c>
      <c r="S1118" s="2">
        <v>270</v>
      </c>
      <c r="T1118" s="2">
        <v>272.62</v>
      </c>
      <c r="U1118" s="2">
        <v>275</v>
      </c>
      <c r="V1118" s="2">
        <v>275</v>
      </c>
      <c r="W1118" s="2">
        <v>275</v>
      </c>
      <c r="X1118" s="2">
        <v>275</v>
      </c>
      <c r="Y1118" s="2">
        <v>275</v>
      </c>
      <c r="Z1118" s="2">
        <v>275</v>
      </c>
      <c r="AA1118" s="2">
        <v>275</v>
      </c>
      <c r="AB1118" s="2">
        <v>275</v>
      </c>
      <c r="AC1118" s="2">
        <v>275</v>
      </c>
      <c r="AD1118" s="2">
        <v>275</v>
      </c>
      <c r="AE1118" s="2">
        <v>275</v>
      </c>
      <c r="AF1118" s="2">
        <v>275</v>
      </c>
      <c r="AG1118" s="2">
        <v>275</v>
      </c>
      <c r="AH1118" s="2">
        <v>275</v>
      </c>
      <c r="AI1118" s="2">
        <v>275</v>
      </c>
      <c r="AJ1118" s="2">
        <v>280.62</v>
      </c>
      <c r="AK1118" s="2">
        <v>281.81</v>
      </c>
      <c r="AL1118" s="2">
        <v>283</v>
      </c>
      <c r="AM1118" s="2">
        <v>285</v>
      </c>
      <c r="AN1118" s="2">
        <v>285</v>
      </c>
      <c r="AO1118" s="2">
        <v>285</v>
      </c>
      <c r="AP1118" s="2">
        <v>285</v>
      </c>
      <c r="AQ1118" s="2">
        <v>285</v>
      </c>
      <c r="AR1118" s="2">
        <v>285</v>
      </c>
      <c r="AS1118" s="2">
        <v>285</v>
      </c>
      <c r="AT1118" s="2">
        <v>285</v>
      </c>
      <c r="AU1118" s="2">
        <v>289.68</v>
      </c>
      <c r="AV1118" s="2">
        <v>294.35000000000002</v>
      </c>
      <c r="AW1118" s="2">
        <v>295</v>
      </c>
      <c r="AX1118" s="2">
        <v>295</v>
      </c>
      <c r="AY1118" s="2">
        <v>295</v>
      </c>
      <c r="AZ1118" s="2">
        <v>295</v>
      </c>
      <c r="BA1118" s="2">
        <v>295</v>
      </c>
      <c r="BB1118" s="2">
        <v>295</v>
      </c>
      <c r="BC1118" s="2">
        <v>295</v>
      </c>
      <c r="BD1118" s="2">
        <v>295</v>
      </c>
      <c r="BE1118" s="2">
        <v>295</v>
      </c>
      <c r="BF1118" s="2">
        <v>295</v>
      </c>
      <c r="BG1118" s="2">
        <v>305</v>
      </c>
      <c r="BH1118" s="2">
        <v>305</v>
      </c>
      <c r="BI1118" s="2">
        <v>305</v>
      </c>
      <c r="BJ1118" s="2">
        <v>305</v>
      </c>
      <c r="BK1118" s="2">
        <v>305</v>
      </c>
      <c r="BL1118" s="2">
        <v>305</v>
      </c>
      <c r="BM1118" s="2">
        <v>305</v>
      </c>
      <c r="BN1118" s="2">
        <v>305</v>
      </c>
      <c r="BO1118" s="2">
        <v>305</v>
      </c>
      <c r="BP1118" s="2">
        <v>305</v>
      </c>
      <c r="BQ1118" s="2">
        <v>305</v>
      </c>
      <c r="BR1118" s="2">
        <v>305</v>
      </c>
      <c r="BS1118" s="2">
        <v>305</v>
      </c>
      <c r="BT1118" s="2">
        <v>305</v>
      </c>
      <c r="BU1118" s="2">
        <v>305</v>
      </c>
      <c r="BV1118" s="2">
        <v>305</v>
      </c>
      <c r="BW1118" s="2">
        <v>305</v>
      </c>
      <c r="BX1118" s="2">
        <v>315</v>
      </c>
      <c r="BY1118" s="2">
        <v>315</v>
      </c>
      <c r="BZ1118" s="2">
        <v>315</v>
      </c>
      <c r="CA1118" s="2">
        <v>315</v>
      </c>
      <c r="CB1118" s="2">
        <v>316.07</v>
      </c>
      <c r="CC1118" s="2">
        <v>316.07</v>
      </c>
      <c r="CD1118" s="2">
        <v>320.54000000000002</v>
      </c>
      <c r="CE1118" s="2">
        <v>325</v>
      </c>
      <c r="CF1118" s="2">
        <v>335</v>
      </c>
      <c r="CG1118" s="2">
        <v>335</v>
      </c>
      <c r="CH1118" s="2">
        <v>359.52</v>
      </c>
    </row>
    <row r="1119" spans="14:86" x14ac:dyDescent="0.2">
      <c r="N1119" s="2">
        <v>350</v>
      </c>
      <c r="O1119" s="2">
        <v>350</v>
      </c>
      <c r="P1119" s="2">
        <v>350</v>
      </c>
      <c r="Q1119" s="2">
        <v>350</v>
      </c>
      <c r="R1119" s="2">
        <v>350</v>
      </c>
      <c r="S1119" s="2">
        <v>350</v>
      </c>
      <c r="T1119" s="2">
        <v>350</v>
      </c>
      <c r="U1119" s="2">
        <v>360</v>
      </c>
      <c r="V1119" s="2">
        <v>360</v>
      </c>
      <c r="W1119" s="2">
        <v>368.33</v>
      </c>
      <c r="X1119" s="2">
        <v>368.33</v>
      </c>
      <c r="Y1119" s="2">
        <v>368.33</v>
      </c>
      <c r="Z1119" s="2">
        <v>369.35</v>
      </c>
      <c r="AA1119" s="2">
        <v>370</v>
      </c>
      <c r="AB1119" s="2">
        <v>370</v>
      </c>
      <c r="AC1119" s="2">
        <v>375</v>
      </c>
      <c r="AD1119" s="2">
        <v>375</v>
      </c>
      <c r="AE1119" s="2">
        <v>375</v>
      </c>
      <c r="AF1119" s="2">
        <v>375</v>
      </c>
      <c r="AG1119" s="2">
        <v>375</v>
      </c>
      <c r="AH1119" s="2">
        <v>375</v>
      </c>
      <c r="AI1119" s="2">
        <v>375</v>
      </c>
      <c r="AJ1119" s="2">
        <v>375</v>
      </c>
      <c r="AK1119" s="2">
        <v>375</v>
      </c>
      <c r="AL1119" s="2">
        <v>375</v>
      </c>
      <c r="AM1119" s="2">
        <v>375</v>
      </c>
      <c r="AN1119" s="2">
        <v>375</v>
      </c>
      <c r="AO1119" s="2">
        <v>380</v>
      </c>
      <c r="AP1119" s="2">
        <v>380</v>
      </c>
      <c r="AQ1119" s="2">
        <v>380</v>
      </c>
      <c r="AR1119" s="2">
        <v>389</v>
      </c>
      <c r="AS1119" s="2">
        <v>390</v>
      </c>
      <c r="AT1119" s="2">
        <v>390</v>
      </c>
      <c r="AU1119" s="2">
        <v>390</v>
      </c>
      <c r="AV1119" s="2">
        <v>390</v>
      </c>
      <c r="AW1119" s="2">
        <v>390</v>
      </c>
      <c r="AX1119" s="2">
        <v>395</v>
      </c>
      <c r="AY1119" s="2">
        <v>395</v>
      </c>
      <c r="AZ1119" s="2">
        <v>395</v>
      </c>
      <c r="BA1119" s="2">
        <v>395</v>
      </c>
      <c r="BB1119" s="2">
        <v>395</v>
      </c>
      <c r="BC1119" s="2">
        <v>395</v>
      </c>
      <c r="BD1119" s="2">
        <v>400</v>
      </c>
      <c r="BE1119" s="2">
        <v>400</v>
      </c>
      <c r="BF1119" s="2">
        <v>400</v>
      </c>
      <c r="BG1119" s="2">
        <v>400</v>
      </c>
      <c r="BH1119" s="2">
        <v>400</v>
      </c>
      <c r="BI1119" s="2">
        <v>400</v>
      </c>
      <c r="BJ1119" s="2">
        <v>400</v>
      </c>
      <c r="BK1119" s="2">
        <v>400</v>
      </c>
      <c r="BL1119" s="2">
        <v>400</v>
      </c>
      <c r="BM1119" s="2">
        <v>400</v>
      </c>
      <c r="BN1119" s="2">
        <v>400</v>
      </c>
      <c r="BO1119" s="2">
        <v>400</v>
      </c>
      <c r="BP1119" s="2">
        <v>400</v>
      </c>
      <c r="BQ1119" s="2">
        <v>400</v>
      </c>
      <c r="BR1119" s="2">
        <v>400</v>
      </c>
      <c r="BS1119" s="2">
        <v>400</v>
      </c>
      <c r="BT1119" s="2">
        <v>400</v>
      </c>
      <c r="BU1119" s="2">
        <v>403</v>
      </c>
      <c r="BV1119" s="2">
        <v>410</v>
      </c>
      <c r="BW1119" s="2">
        <v>414</v>
      </c>
      <c r="BX1119" s="2">
        <v>415</v>
      </c>
      <c r="BY1119" s="2">
        <v>420</v>
      </c>
      <c r="BZ1119" s="2">
        <v>420</v>
      </c>
      <c r="CA1119" s="2">
        <v>420</v>
      </c>
      <c r="CB1119" s="2">
        <v>425</v>
      </c>
      <c r="CC1119" s="2">
        <v>425</v>
      </c>
      <c r="CD1119" s="2">
        <v>425</v>
      </c>
      <c r="CE1119" s="2">
        <v>425</v>
      </c>
      <c r="CF1119" s="2">
        <v>425</v>
      </c>
      <c r="CG1119" s="2">
        <v>440</v>
      </c>
      <c r="CH1119" s="2">
        <v>450</v>
      </c>
    </row>
    <row r="1120" spans="14:86" x14ac:dyDescent="0.2">
      <c r="N1120" s="2">
        <v>425</v>
      </c>
      <c r="O1120" s="2">
        <v>425</v>
      </c>
      <c r="P1120" s="2">
        <v>425</v>
      </c>
      <c r="Q1120" s="2">
        <v>425</v>
      </c>
      <c r="R1120" s="2">
        <v>425</v>
      </c>
      <c r="S1120" s="2">
        <v>425</v>
      </c>
      <c r="T1120" s="2">
        <v>425</v>
      </c>
      <c r="U1120" s="2">
        <v>425</v>
      </c>
      <c r="V1120" s="2">
        <v>425</v>
      </c>
      <c r="W1120" s="2">
        <v>425</v>
      </c>
      <c r="X1120" s="2">
        <v>425</v>
      </c>
      <c r="Y1120" s="2">
        <v>425</v>
      </c>
      <c r="Z1120" s="2">
        <v>430</v>
      </c>
      <c r="AA1120" s="2">
        <v>430</v>
      </c>
      <c r="AB1120" s="2">
        <v>435</v>
      </c>
      <c r="AC1120" s="2">
        <v>435</v>
      </c>
      <c r="AD1120" s="2">
        <v>437</v>
      </c>
      <c r="AE1120" s="2">
        <v>440</v>
      </c>
      <c r="AF1120" s="2">
        <v>440</v>
      </c>
      <c r="AG1120" s="2">
        <v>440</v>
      </c>
      <c r="AH1120" s="2">
        <v>450</v>
      </c>
      <c r="AI1120" s="2">
        <v>450</v>
      </c>
      <c r="AJ1120" s="2">
        <v>450</v>
      </c>
      <c r="AK1120" s="2">
        <v>450</v>
      </c>
      <c r="AL1120" s="2">
        <v>450</v>
      </c>
      <c r="AM1120" s="2">
        <v>450</v>
      </c>
      <c r="AN1120" s="2">
        <v>450</v>
      </c>
      <c r="AO1120" s="2">
        <v>450</v>
      </c>
      <c r="AP1120" s="2">
        <v>450</v>
      </c>
      <c r="AQ1120" s="2">
        <v>450</v>
      </c>
      <c r="AR1120" s="2">
        <v>450</v>
      </c>
      <c r="AS1120" s="2">
        <v>450</v>
      </c>
      <c r="AT1120" s="2">
        <v>450</v>
      </c>
      <c r="AU1120" s="2">
        <v>450</v>
      </c>
      <c r="AV1120" s="2">
        <v>450</v>
      </c>
      <c r="AW1120" s="2">
        <v>450</v>
      </c>
      <c r="AX1120" s="2">
        <v>450</v>
      </c>
      <c r="AY1120" s="2">
        <v>450</v>
      </c>
      <c r="AZ1120" s="2">
        <v>450</v>
      </c>
      <c r="BA1120" s="2">
        <v>450</v>
      </c>
      <c r="BB1120" s="2">
        <v>460</v>
      </c>
      <c r="BC1120" s="2">
        <v>465</v>
      </c>
      <c r="BD1120" s="2">
        <v>470</v>
      </c>
      <c r="BE1120" s="2">
        <v>475</v>
      </c>
      <c r="BF1120" s="2">
        <v>475</v>
      </c>
      <c r="BG1120" s="2">
        <v>475</v>
      </c>
      <c r="BH1120" s="2">
        <v>475</v>
      </c>
      <c r="BI1120" s="2">
        <v>475</v>
      </c>
      <c r="BJ1120" s="2">
        <v>475</v>
      </c>
      <c r="BK1120" s="2">
        <v>475</v>
      </c>
      <c r="BL1120" s="2">
        <v>475</v>
      </c>
      <c r="BM1120" s="2">
        <v>480</v>
      </c>
      <c r="BN1120" s="2">
        <v>480</v>
      </c>
      <c r="BO1120" s="2">
        <v>485</v>
      </c>
      <c r="BP1120" s="2">
        <v>485</v>
      </c>
      <c r="BQ1120" s="2">
        <v>495</v>
      </c>
      <c r="BR1120" s="2">
        <v>500</v>
      </c>
      <c r="BS1120" s="2">
        <v>500</v>
      </c>
      <c r="BT1120" s="2">
        <v>500</v>
      </c>
      <c r="BU1120" s="2">
        <v>500</v>
      </c>
      <c r="BV1120" s="2">
        <v>500</v>
      </c>
      <c r="BW1120" s="2">
        <v>500</v>
      </c>
      <c r="BX1120" s="2">
        <v>500</v>
      </c>
      <c r="BY1120" s="2">
        <v>500</v>
      </c>
      <c r="BZ1120" s="2">
        <v>500</v>
      </c>
      <c r="CA1120" s="2">
        <v>500</v>
      </c>
      <c r="CB1120" s="2">
        <v>520</v>
      </c>
      <c r="CC1120" s="2">
        <v>525</v>
      </c>
      <c r="CD1120" s="2">
        <v>525</v>
      </c>
      <c r="CE1120" s="2">
        <v>525</v>
      </c>
      <c r="CF1120" s="2">
        <v>550</v>
      </c>
      <c r="CG1120" s="2">
        <v>550</v>
      </c>
      <c r="CH1120" s="2">
        <v>550</v>
      </c>
    </row>
    <row r="1121" spans="14:86" x14ac:dyDescent="0.2">
      <c r="N1121" s="2">
        <v>455</v>
      </c>
      <c r="O1121" s="2">
        <v>460</v>
      </c>
      <c r="P1121" s="2">
        <v>475</v>
      </c>
      <c r="Q1121" s="2">
        <v>475</v>
      </c>
      <c r="R1121" s="2">
        <v>475</v>
      </c>
      <c r="S1121" s="2">
        <v>475</v>
      </c>
      <c r="T1121" s="2">
        <v>475</v>
      </c>
      <c r="U1121" s="2">
        <v>475</v>
      </c>
      <c r="V1121" s="2">
        <v>475</v>
      </c>
      <c r="W1121" s="2">
        <v>475</v>
      </c>
      <c r="X1121" s="2">
        <v>475</v>
      </c>
      <c r="Y1121" s="2">
        <v>475</v>
      </c>
      <c r="Z1121" s="2">
        <v>480</v>
      </c>
      <c r="AA1121" s="2">
        <v>480</v>
      </c>
      <c r="AB1121" s="2">
        <v>480</v>
      </c>
      <c r="AC1121" s="2">
        <v>485</v>
      </c>
      <c r="AD1121" s="2">
        <v>485</v>
      </c>
      <c r="AE1121" s="2">
        <v>486</v>
      </c>
      <c r="AF1121" s="2">
        <v>495</v>
      </c>
      <c r="AG1121" s="2">
        <v>495</v>
      </c>
      <c r="AH1121" s="2">
        <v>495</v>
      </c>
      <c r="AI1121" s="2">
        <v>500</v>
      </c>
      <c r="AJ1121" s="2">
        <v>500</v>
      </c>
      <c r="AK1121" s="2">
        <v>500</v>
      </c>
      <c r="AL1121" s="2">
        <v>500</v>
      </c>
      <c r="AM1121" s="2">
        <v>500</v>
      </c>
      <c r="AN1121" s="2">
        <v>500</v>
      </c>
      <c r="AO1121" s="2">
        <v>500</v>
      </c>
      <c r="AP1121" s="2">
        <v>500</v>
      </c>
      <c r="AQ1121" s="2">
        <v>500</v>
      </c>
      <c r="AR1121" s="2">
        <v>500</v>
      </c>
      <c r="AS1121" s="2">
        <v>500</v>
      </c>
      <c r="AT1121" s="2">
        <v>500</v>
      </c>
      <c r="AU1121" s="2">
        <v>500</v>
      </c>
      <c r="AV1121" s="2">
        <v>500</v>
      </c>
      <c r="AW1121" s="2">
        <v>500</v>
      </c>
      <c r="AX1121" s="2">
        <v>500</v>
      </c>
      <c r="AY1121" s="2">
        <v>500</v>
      </c>
      <c r="AZ1121" s="2">
        <v>520</v>
      </c>
      <c r="BA1121" s="2">
        <v>525</v>
      </c>
      <c r="BB1121" s="2">
        <v>525</v>
      </c>
      <c r="BC1121" s="2">
        <v>525</v>
      </c>
      <c r="BD1121" s="2">
        <v>540</v>
      </c>
      <c r="BE1121" s="2">
        <v>550</v>
      </c>
      <c r="BF1121" s="2">
        <v>550</v>
      </c>
      <c r="BG1121" s="2">
        <v>550</v>
      </c>
      <c r="BH1121" s="2">
        <v>550</v>
      </c>
      <c r="BI1121" s="2">
        <v>550</v>
      </c>
      <c r="BJ1121" s="2">
        <v>550</v>
      </c>
      <c r="BK1121" s="2">
        <v>550</v>
      </c>
      <c r="BL1121" s="2">
        <v>550</v>
      </c>
      <c r="BM1121" s="2">
        <v>550</v>
      </c>
      <c r="BN1121" s="2">
        <v>560</v>
      </c>
      <c r="BO1121" s="2">
        <v>565</v>
      </c>
      <c r="BP1121" s="2">
        <v>575</v>
      </c>
      <c r="BQ1121" s="2">
        <v>575</v>
      </c>
      <c r="BR1121" s="2">
        <v>575</v>
      </c>
      <c r="BS1121" s="2">
        <v>575</v>
      </c>
      <c r="BT1121" s="2">
        <v>580</v>
      </c>
      <c r="BU1121" s="2">
        <v>595</v>
      </c>
      <c r="BV1121" s="2">
        <v>595</v>
      </c>
      <c r="BW1121" s="2">
        <v>595</v>
      </c>
      <c r="BX1121" s="2">
        <v>600</v>
      </c>
      <c r="BY1121" s="2">
        <v>600</v>
      </c>
      <c r="BZ1121" s="2">
        <v>600</v>
      </c>
      <c r="CA1121" s="2">
        <v>600</v>
      </c>
      <c r="CB1121" s="2">
        <v>625</v>
      </c>
      <c r="CC1121" s="2">
        <v>625</v>
      </c>
      <c r="CD1121" s="2">
        <v>625</v>
      </c>
      <c r="CE1121" s="2">
        <v>650</v>
      </c>
      <c r="CF1121" s="2">
        <v>650</v>
      </c>
      <c r="CG1121" s="2">
        <v>650</v>
      </c>
      <c r="CH1121" s="2">
        <v>650</v>
      </c>
    </row>
    <row r="1122" spans="14:86" x14ac:dyDescent="0.2">
      <c r="N1122" s="2">
        <v>550</v>
      </c>
      <c r="O1122" s="2">
        <v>565</v>
      </c>
      <c r="P1122" s="2">
        <v>565</v>
      </c>
      <c r="Q1122" s="2">
        <v>570</v>
      </c>
      <c r="R1122" s="2">
        <v>570</v>
      </c>
      <c r="S1122" s="2">
        <v>570</v>
      </c>
      <c r="T1122" s="2">
        <v>575</v>
      </c>
      <c r="U1122" s="2">
        <v>575</v>
      </c>
      <c r="V1122" s="2">
        <v>575</v>
      </c>
      <c r="W1122" s="2">
        <v>575</v>
      </c>
      <c r="X1122" s="2">
        <v>575</v>
      </c>
      <c r="Y1122" s="2">
        <v>590</v>
      </c>
      <c r="Z1122" s="2">
        <v>600</v>
      </c>
      <c r="AA1122" s="2">
        <v>600</v>
      </c>
      <c r="AB1122" s="2">
        <v>600</v>
      </c>
      <c r="AC1122" s="2">
        <v>600</v>
      </c>
      <c r="AD1122" s="2">
        <v>600</v>
      </c>
      <c r="AE1122" s="2">
        <v>600</v>
      </c>
      <c r="AF1122" s="2">
        <v>600</v>
      </c>
      <c r="AG1122" s="2">
        <v>630</v>
      </c>
      <c r="AH1122" s="2">
        <v>650</v>
      </c>
      <c r="AI1122" s="2">
        <v>650</v>
      </c>
      <c r="AJ1122" s="2">
        <v>650</v>
      </c>
      <c r="AK1122" s="2">
        <v>650</v>
      </c>
      <c r="AL1122" s="2">
        <v>650</v>
      </c>
      <c r="AM1122" s="2">
        <v>650</v>
      </c>
      <c r="AN1122" s="2">
        <v>650</v>
      </c>
      <c r="AO1122" s="2">
        <v>650</v>
      </c>
      <c r="AP1122" s="2">
        <v>650</v>
      </c>
      <c r="AQ1122" s="2">
        <v>650</v>
      </c>
      <c r="AR1122" s="2">
        <v>650</v>
      </c>
      <c r="AS1122" s="2">
        <v>650</v>
      </c>
      <c r="AT1122" s="2">
        <v>650</v>
      </c>
      <c r="AU1122" s="2">
        <v>675</v>
      </c>
      <c r="AV1122" s="2">
        <v>675</v>
      </c>
      <c r="AW1122" s="2">
        <v>675</v>
      </c>
      <c r="AX1122" s="2">
        <v>690</v>
      </c>
      <c r="AY1122" s="2">
        <v>690</v>
      </c>
      <c r="AZ1122" s="2">
        <v>700</v>
      </c>
      <c r="BA1122" s="2">
        <v>700</v>
      </c>
      <c r="BB1122" s="2">
        <v>700</v>
      </c>
      <c r="BC1122" s="2">
        <v>700</v>
      </c>
      <c r="BD1122" s="2">
        <v>700</v>
      </c>
      <c r="BE1122" s="2">
        <v>700</v>
      </c>
      <c r="BF1122" s="2">
        <v>700</v>
      </c>
      <c r="BG1122" s="2">
        <v>700</v>
      </c>
      <c r="BH1122" s="2">
        <v>750</v>
      </c>
      <c r="BI1122" s="2">
        <v>750</v>
      </c>
      <c r="BJ1122" s="2">
        <v>750</v>
      </c>
      <c r="BK1122" s="2">
        <v>750</v>
      </c>
      <c r="BL1122" s="2">
        <v>750</v>
      </c>
      <c r="BM1122" s="2">
        <v>750</v>
      </c>
      <c r="BN1122" s="2">
        <v>750</v>
      </c>
      <c r="BO1122" s="2">
        <v>750</v>
      </c>
      <c r="BP1122" s="2">
        <v>750</v>
      </c>
      <c r="BQ1122" s="2">
        <v>750</v>
      </c>
      <c r="BR1122" s="2">
        <v>750</v>
      </c>
      <c r="BS1122" s="2">
        <v>750</v>
      </c>
      <c r="BT1122" s="2">
        <v>750</v>
      </c>
      <c r="BU1122" s="2">
        <v>800</v>
      </c>
      <c r="BV1122" s="2">
        <v>800</v>
      </c>
      <c r="BW1122" s="2">
        <v>800</v>
      </c>
      <c r="BX1122" s="2">
        <v>825</v>
      </c>
      <c r="BY1122" s="2">
        <v>825</v>
      </c>
      <c r="BZ1122" s="2">
        <v>825</v>
      </c>
      <c r="CA1122" s="2">
        <v>850</v>
      </c>
      <c r="CB1122" s="2">
        <v>850</v>
      </c>
      <c r="CC1122" s="2">
        <v>850</v>
      </c>
      <c r="CD1122" s="2">
        <v>850</v>
      </c>
      <c r="CE1122" s="2">
        <v>850</v>
      </c>
      <c r="CF1122" s="2">
        <v>975</v>
      </c>
      <c r="CG1122" s="2">
        <v>975</v>
      </c>
      <c r="CH1122" s="2">
        <v>1250</v>
      </c>
    </row>
    <row r="1123" spans="14:86" x14ac:dyDescent="0.2">
      <c r="N1123" s="2">
        <v>650</v>
      </c>
      <c r="O1123" s="2">
        <v>650</v>
      </c>
      <c r="P1123" s="2">
        <v>675</v>
      </c>
      <c r="Q1123" s="2">
        <v>675</v>
      </c>
      <c r="R1123" s="2">
        <v>675</v>
      </c>
      <c r="S1123" s="2">
        <v>675</v>
      </c>
      <c r="T1123" s="2">
        <v>675</v>
      </c>
      <c r="U1123" s="2">
        <v>675</v>
      </c>
      <c r="V1123" s="2">
        <v>675</v>
      </c>
      <c r="W1123" s="2">
        <v>675</v>
      </c>
      <c r="X1123" s="2">
        <v>675</v>
      </c>
      <c r="Y1123" s="2">
        <v>675</v>
      </c>
      <c r="Z1123" s="2">
        <v>680</v>
      </c>
      <c r="AA1123" s="2">
        <v>680</v>
      </c>
      <c r="AB1123" s="2">
        <v>680</v>
      </c>
      <c r="AC1123" s="2">
        <v>680</v>
      </c>
      <c r="AD1123" s="2">
        <v>750</v>
      </c>
      <c r="AE1123" s="2">
        <v>750</v>
      </c>
      <c r="AF1123" s="2">
        <v>750</v>
      </c>
      <c r="AG1123" s="2">
        <v>750</v>
      </c>
      <c r="AH1123" s="2">
        <v>750</v>
      </c>
      <c r="AI1123" s="2">
        <v>750</v>
      </c>
      <c r="AJ1123" s="2">
        <v>750</v>
      </c>
      <c r="AK1123" s="2">
        <v>750</v>
      </c>
      <c r="AL1123" s="2">
        <v>750</v>
      </c>
      <c r="AM1123" s="2">
        <v>750</v>
      </c>
      <c r="AN1123" s="2">
        <v>795</v>
      </c>
      <c r="AO1123" s="2">
        <v>795</v>
      </c>
      <c r="AP1123" s="2">
        <v>795</v>
      </c>
      <c r="AQ1123" s="2">
        <v>795</v>
      </c>
      <c r="AR1123" s="2">
        <v>795</v>
      </c>
      <c r="AS1123" s="2">
        <v>800</v>
      </c>
      <c r="AT1123" s="2">
        <v>800</v>
      </c>
      <c r="AU1123" s="2">
        <v>800</v>
      </c>
      <c r="AV1123" s="2">
        <v>800</v>
      </c>
      <c r="AW1123" s="2">
        <v>800</v>
      </c>
      <c r="AX1123" s="2">
        <v>800</v>
      </c>
      <c r="AY1123" s="2">
        <v>800</v>
      </c>
      <c r="AZ1123" s="2">
        <v>800</v>
      </c>
      <c r="BA1123" s="2">
        <v>800</v>
      </c>
      <c r="BB1123" s="2">
        <v>825</v>
      </c>
      <c r="BC1123" s="2">
        <v>825</v>
      </c>
      <c r="BD1123" s="2">
        <v>825</v>
      </c>
      <c r="BE1123" s="2">
        <v>825</v>
      </c>
      <c r="BF1123" s="2">
        <v>825</v>
      </c>
      <c r="BG1123" s="2">
        <v>850</v>
      </c>
      <c r="BH1123" s="2">
        <v>850</v>
      </c>
      <c r="BI1123" s="2">
        <v>850</v>
      </c>
      <c r="BJ1123" s="2">
        <v>850</v>
      </c>
      <c r="BK1123" s="2">
        <v>850</v>
      </c>
      <c r="BL1123" s="2">
        <v>900</v>
      </c>
      <c r="BM1123" s="2">
        <v>900</v>
      </c>
      <c r="BN1123" s="2">
        <v>900</v>
      </c>
      <c r="BO1123" s="2">
        <v>900</v>
      </c>
      <c r="BP1123" s="2">
        <v>900</v>
      </c>
      <c r="BQ1123" s="2">
        <v>900</v>
      </c>
      <c r="BR1123" s="2">
        <v>900</v>
      </c>
      <c r="BS1123" s="2">
        <v>900</v>
      </c>
      <c r="BT1123" s="2">
        <v>900</v>
      </c>
      <c r="BU1123" s="2">
        <v>950</v>
      </c>
      <c r="BV1123" s="2">
        <v>950</v>
      </c>
      <c r="BW1123" s="2">
        <v>950</v>
      </c>
      <c r="BX1123" s="2">
        <v>950</v>
      </c>
      <c r="BY1123" s="2">
        <v>950</v>
      </c>
      <c r="BZ1123" s="2">
        <v>1000</v>
      </c>
      <c r="CA1123" s="2">
        <v>1000</v>
      </c>
      <c r="CB1123" s="2">
        <v>1000</v>
      </c>
      <c r="CC1123" s="2">
        <v>1000</v>
      </c>
      <c r="CD1123" s="2">
        <v>1000</v>
      </c>
      <c r="CE1123" s="2">
        <v>1260</v>
      </c>
      <c r="CF1123" s="2">
        <v>1260</v>
      </c>
      <c r="CG1123" s="2">
        <v>1260</v>
      </c>
      <c r="CH1123" s="2">
        <v>1260</v>
      </c>
    </row>
    <row r="1124" spans="14:86" x14ac:dyDescent="0.2">
      <c r="N1124" s="2">
        <v>275</v>
      </c>
      <c r="O1124" s="2">
        <v>275</v>
      </c>
      <c r="P1124" s="2">
        <v>275</v>
      </c>
      <c r="Q1124" s="2">
        <v>275</v>
      </c>
      <c r="R1124" s="2">
        <v>275</v>
      </c>
      <c r="S1124" s="2">
        <v>275</v>
      </c>
      <c r="T1124" s="2">
        <v>275</v>
      </c>
      <c r="U1124" s="2">
        <v>300</v>
      </c>
      <c r="V1124" s="2">
        <v>300</v>
      </c>
      <c r="W1124" s="2">
        <v>300</v>
      </c>
      <c r="X1124" s="2">
        <v>300</v>
      </c>
      <c r="Y1124" s="2">
        <v>300</v>
      </c>
      <c r="Z1124" s="2">
        <v>300</v>
      </c>
      <c r="AA1124" s="2">
        <v>300</v>
      </c>
      <c r="AB1124" s="2">
        <v>300</v>
      </c>
      <c r="AC1124" s="2">
        <v>300</v>
      </c>
      <c r="AD1124" s="2">
        <v>300</v>
      </c>
      <c r="AE1124" s="2">
        <v>300</v>
      </c>
      <c r="AF1124" s="2">
        <v>300</v>
      </c>
      <c r="AG1124" s="2">
        <v>300</v>
      </c>
      <c r="AH1124" s="2">
        <v>300</v>
      </c>
      <c r="AI1124" s="2">
        <v>300</v>
      </c>
      <c r="AJ1124" s="2">
        <v>300</v>
      </c>
      <c r="AK1124" s="2">
        <v>300</v>
      </c>
      <c r="AL1124" s="2">
        <v>300</v>
      </c>
      <c r="AM1124" s="2">
        <v>300</v>
      </c>
      <c r="AN1124" s="2">
        <v>300</v>
      </c>
      <c r="AO1124" s="2">
        <v>300</v>
      </c>
      <c r="AP1124" s="2">
        <v>300</v>
      </c>
      <c r="AQ1124" s="2">
        <v>300</v>
      </c>
      <c r="AR1124" s="2">
        <v>300</v>
      </c>
      <c r="AS1124" s="2">
        <v>300</v>
      </c>
      <c r="AT1124" s="2">
        <v>300</v>
      </c>
      <c r="AU1124" s="2">
        <v>300</v>
      </c>
      <c r="AV1124" s="2">
        <v>300</v>
      </c>
      <c r="AW1124" s="2">
        <v>300</v>
      </c>
      <c r="AX1124" s="2">
        <v>300</v>
      </c>
      <c r="AY1124" s="2">
        <v>300</v>
      </c>
      <c r="AZ1124" s="2">
        <v>300</v>
      </c>
      <c r="BA1124" s="2">
        <v>300</v>
      </c>
      <c r="BB1124" s="2">
        <v>325</v>
      </c>
      <c r="BC1124" s="2">
        <v>325</v>
      </c>
      <c r="BD1124" s="2">
        <v>325</v>
      </c>
      <c r="BE1124" s="2">
        <v>325</v>
      </c>
      <c r="BF1124" s="2">
        <v>325</v>
      </c>
      <c r="BG1124" s="2">
        <v>325</v>
      </c>
      <c r="BH1124" s="2">
        <v>325</v>
      </c>
      <c r="BI1124" s="2">
        <v>325</v>
      </c>
      <c r="BJ1124" s="2">
        <v>325</v>
      </c>
      <c r="BK1124" s="2">
        <v>325</v>
      </c>
      <c r="BL1124" s="2">
        <v>325</v>
      </c>
      <c r="BM1124" s="2">
        <v>325</v>
      </c>
      <c r="BN1124" s="2">
        <v>325</v>
      </c>
      <c r="BO1124" s="2">
        <v>325</v>
      </c>
      <c r="BP1124" s="2">
        <v>325</v>
      </c>
      <c r="BQ1124" s="2">
        <v>325</v>
      </c>
      <c r="BR1124" s="2">
        <v>325</v>
      </c>
      <c r="BS1124" s="2">
        <v>325</v>
      </c>
      <c r="BT1124" s="2">
        <v>325</v>
      </c>
      <c r="BU1124" s="2">
        <v>325</v>
      </c>
      <c r="BV1124" s="2">
        <v>325</v>
      </c>
      <c r="BW1124" s="2">
        <v>325</v>
      </c>
      <c r="BX1124" s="2">
        <v>325</v>
      </c>
      <c r="BY1124" s="2">
        <v>325</v>
      </c>
      <c r="BZ1124" s="2">
        <v>325</v>
      </c>
      <c r="CA1124" s="2">
        <v>325</v>
      </c>
      <c r="CB1124" s="2">
        <v>325</v>
      </c>
      <c r="CC1124" s="2">
        <v>325</v>
      </c>
      <c r="CD1124" s="2">
        <v>325</v>
      </c>
      <c r="CE1124" s="2">
        <v>325</v>
      </c>
      <c r="CF1124" s="2">
        <v>325</v>
      </c>
      <c r="CG1124" s="2">
        <v>325</v>
      </c>
      <c r="CH1124" s="2">
        <v>325</v>
      </c>
    </row>
    <row r="1125" spans="14:86" x14ac:dyDescent="0.2">
      <c r="N1125" s="2">
        <v>250</v>
      </c>
      <c r="O1125" s="2">
        <v>250</v>
      </c>
      <c r="P1125" s="2">
        <v>260</v>
      </c>
      <c r="Q1125" s="2">
        <v>269.35000000000002</v>
      </c>
      <c r="R1125" s="2">
        <v>269.35000000000002</v>
      </c>
      <c r="S1125" s="2">
        <v>269.35000000000002</v>
      </c>
      <c r="T1125" s="2">
        <v>270</v>
      </c>
      <c r="U1125" s="2">
        <v>275</v>
      </c>
      <c r="V1125" s="2">
        <v>275</v>
      </c>
      <c r="W1125" s="2">
        <v>275</v>
      </c>
      <c r="X1125" s="2">
        <v>275</v>
      </c>
      <c r="Y1125" s="2">
        <v>275</v>
      </c>
      <c r="Z1125" s="2">
        <v>280</v>
      </c>
      <c r="AA1125" s="2">
        <v>280</v>
      </c>
      <c r="AB1125" s="2">
        <v>280</v>
      </c>
      <c r="AC1125" s="2">
        <v>280</v>
      </c>
      <c r="AD1125" s="2">
        <v>280</v>
      </c>
      <c r="AE1125" s="2">
        <v>280</v>
      </c>
      <c r="AF1125" s="2">
        <v>285</v>
      </c>
      <c r="AG1125" s="2">
        <v>285</v>
      </c>
      <c r="AH1125" s="2">
        <v>285</v>
      </c>
      <c r="AI1125" s="2">
        <v>289</v>
      </c>
      <c r="AJ1125" s="2">
        <v>290</v>
      </c>
      <c r="AK1125" s="2">
        <v>290</v>
      </c>
      <c r="AL1125" s="2">
        <v>291.07</v>
      </c>
      <c r="AM1125" s="2">
        <v>300</v>
      </c>
      <c r="AN1125" s="2">
        <v>300</v>
      </c>
      <c r="AO1125" s="2">
        <v>300</v>
      </c>
      <c r="AP1125" s="2">
        <v>300</v>
      </c>
      <c r="AQ1125" s="2">
        <v>300</v>
      </c>
      <c r="AR1125" s="2">
        <v>300</v>
      </c>
      <c r="AS1125" s="2">
        <v>300</v>
      </c>
      <c r="AT1125" s="2">
        <v>300</v>
      </c>
      <c r="AU1125" s="2">
        <v>300</v>
      </c>
      <c r="AV1125" s="2">
        <v>300</v>
      </c>
      <c r="AW1125" s="2">
        <v>300</v>
      </c>
      <c r="AX1125" s="2">
        <v>300</v>
      </c>
      <c r="AY1125" s="2">
        <v>300</v>
      </c>
      <c r="AZ1125" s="2">
        <v>300</v>
      </c>
      <c r="BA1125" s="2">
        <v>300</v>
      </c>
      <c r="BB1125" s="2">
        <v>300</v>
      </c>
      <c r="BC1125" s="2">
        <v>300</v>
      </c>
      <c r="BD1125" s="2">
        <v>300</v>
      </c>
      <c r="BE1125" s="2">
        <v>310</v>
      </c>
      <c r="BF1125" s="2">
        <v>310</v>
      </c>
      <c r="BG1125" s="2">
        <v>312</v>
      </c>
      <c r="BH1125" s="2">
        <v>317</v>
      </c>
      <c r="BI1125" s="2">
        <v>320</v>
      </c>
      <c r="BJ1125" s="2">
        <v>320</v>
      </c>
      <c r="BK1125" s="2">
        <v>320</v>
      </c>
      <c r="BL1125" s="2">
        <v>320</v>
      </c>
      <c r="BM1125" s="2">
        <v>325</v>
      </c>
      <c r="BN1125" s="2">
        <v>325</v>
      </c>
      <c r="BO1125" s="2">
        <v>325</v>
      </c>
      <c r="BP1125" s="2">
        <v>325</v>
      </c>
      <c r="BQ1125" s="2">
        <v>325</v>
      </c>
      <c r="BR1125" s="2">
        <v>325</v>
      </c>
      <c r="BS1125" s="2">
        <v>330</v>
      </c>
      <c r="BT1125" s="2">
        <v>330</v>
      </c>
      <c r="BU1125" s="2">
        <v>334.52</v>
      </c>
      <c r="BV1125" s="2">
        <v>340</v>
      </c>
      <c r="BW1125" s="2">
        <v>347.62</v>
      </c>
      <c r="BX1125" s="2">
        <v>347.62</v>
      </c>
      <c r="BY1125" s="2">
        <v>350</v>
      </c>
      <c r="BZ1125" s="2">
        <v>350</v>
      </c>
      <c r="CA1125" s="2">
        <v>350</v>
      </c>
      <c r="CB1125" s="2">
        <v>350</v>
      </c>
      <c r="CC1125" s="2">
        <v>350</v>
      </c>
      <c r="CD1125" s="2">
        <v>370</v>
      </c>
      <c r="CE1125" s="2">
        <v>380</v>
      </c>
      <c r="CF1125" s="2">
        <v>400</v>
      </c>
      <c r="CG1125" s="2">
        <v>400</v>
      </c>
      <c r="CH1125" s="2">
        <v>400</v>
      </c>
    </row>
    <row r="1126" spans="14:86" x14ac:dyDescent="0.2">
      <c r="N1126" s="2">
        <v>350</v>
      </c>
      <c r="O1126" s="2">
        <v>350</v>
      </c>
      <c r="P1126" s="2">
        <v>350</v>
      </c>
      <c r="Q1126" s="2">
        <v>350</v>
      </c>
      <c r="R1126" s="2">
        <v>350</v>
      </c>
      <c r="S1126" s="2">
        <v>350</v>
      </c>
      <c r="T1126" s="2">
        <v>350</v>
      </c>
      <c r="U1126" s="2">
        <v>350</v>
      </c>
      <c r="V1126" s="2">
        <v>350</v>
      </c>
      <c r="W1126" s="2">
        <v>350</v>
      </c>
      <c r="X1126" s="2">
        <v>350</v>
      </c>
      <c r="Y1126" s="2">
        <v>350</v>
      </c>
      <c r="Z1126" s="2">
        <v>360</v>
      </c>
      <c r="AA1126" s="2">
        <v>360</v>
      </c>
      <c r="AB1126" s="2">
        <v>360</v>
      </c>
      <c r="AC1126" s="2">
        <v>360</v>
      </c>
      <c r="AD1126" s="2">
        <v>360</v>
      </c>
      <c r="AE1126" s="2">
        <v>360</v>
      </c>
      <c r="AF1126" s="2">
        <v>365</v>
      </c>
      <c r="AG1126" s="2">
        <v>365</v>
      </c>
      <c r="AH1126" s="2">
        <v>370</v>
      </c>
      <c r="AI1126" s="2">
        <v>370</v>
      </c>
      <c r="AJ1126" s="2">
        <v>375</v>
      </c>
      <c r="AK1126" s="2">
        <v>375</v>
      </c>
      <c r="AL1126" s="2">
        <v>375</v>
      </c>
      <c r="AM1126" s="2">
        <v>375</v>
      </c>
      <c r="AN1126" s="2">
        <v>375</v>
      </c>
      <c r="AO1126" s="2">
        <v>375</v>
      </c>
      <c r="AP1126" s="2">
        <v>375</v>
      </c>
      <c r="AQ1126" s="2">
        <v>380</v>
      </c>
      <c r="AR1126" s="2">
        <v>380</v>
      </c>
      <c r="AS1126" s="2">
        <v>380</v>
      </c>
      <c r="AT1126" s="2">
        <v>380</v>
      </c>
      <c r="AU1126" s="2">
        <v>380</v>
      </c>
      <c r="AV1126" s="2">
        <v>385</v>
      </c>
      <c r="AW1126" s="2">
        <v>385</v>
      </c>
      <c r="AX1126" s="2">
        <v>390</v>
      </c>
      <c r="AY1126" s="2">
        <v>390</v>
      </c>
      <c r="AZ1126" s="2">
        <v>395</v>
      </c>
      <c r="BA1126" s="2">
        <v>395</v>
      </c>
      <c r="BB1126" s="2">
        <v>400</v>
      </c>
      <c r="BC1126" s="2">
        <v>400</v>
      </c>
      <c r="BD1126" s="2">
        <v>400</v>
      </c>
      <c r="BE1126" s="2">
        <v>400</v>
      </c>
      <c r="BF1126" s="2">
        <v>400</v>
      </c>
      <c r="BG1126" s="2">
        <v>400</v>
      </c>
      <c r="BH1126" s="2">
        <v>400</v>
      </c>
      <c r="BI1126" s="2">
        <v>400</v>
      </c>
      <c r="BJ1126" s="2">
        <v>400</v>
      </c>
      <c r="BK1126" s="2">
        <v>400</v>
      </c>
      <c r="BL1126" s="2">
        <v>400</v>
      </c>
      <c r="BM1126" s="2">
        <v>400</v>
      </c>
      <c r="BN1126" s="2">
        <v>410</v>
      </c>
      <c r="BO1126" s="2">
        <v>415</v>
      </c>
      <c r="BP1126" s="2">
        <v>420</v>
      </c>
      <c r="BQ1126" s="2">
        <v>425</v>
      </c>
      <c r="BR1126" s="2">
        <v>425</v>
      </c>
      <c r="BS1126" s="2">
        <v>425</v>
      </c>
      <c r="BT1126" s="2">
        <v>425</v>
      </c>
      <c r="BU1126" s="2">
        <v>434.52</v>
      </c>
      <c r="BV1126" s="2">
        <v>445</v>
      </c>
      <c r="BW1126" s="2">
        <v>450</v>
      </c>
      <c r="BX1126" s="2">
        <v>450</v>
      </c>
      <c r="BY1126" s="2">
        <v>450</v>
      </c>
      <c r="BZ1126" s="2">
        <v>450</v>
      </c>
      <c r="CA1126" s="2">
        <v>450</v>
      </c>
      <c r="CB1126" s="2">
        <v>465</v>
      </c>
      <c r="CC1126" s="2">
        <v>475</v>
      </c>
      <c r="CD1126" s="2">
        <v>485</v>
      </c>
      <c r="CE1126" s="2">
        <v>500</v>
      </c>
      <c r="CF1126" s="2">
        <v>500</v>
      </c>
      <c r="CG1126" s="2">
        <v>525</v>
      </c>
      <c r="CH1126" s="2">
        <v>600</v>
      </c>
    </row>
    <row r="1127" spans="14:86" x14ac:dyDescent="0.2">
      <c r="N1127" s="2">
        <v>450</v>
      </c>
      <c r="O1127" s="2">
        <v>460</v>
      </c>
      <c r="P1127" s="2">
        <v>470</v>
      </c>
      <c r="Q1127" s="2">
        <v>475</v>
      </c>
      <c r="R1127" s="2">
        <v>475</v>
      </c>
      <c r="S1127" s="2">
        <v>475</v>
      </c>
      <c r="T1127" s="2">
        <v>475</v>
      </c>
      <c r="U1127" s="2">
        <v>475</v>
      </c>
      <c r="V1127" s="2">
        <v>480</v>
      </c>
      <c r="W1127" s="2">
        <v>480</v>
      </c>
      <c r="X1127" s="2">
        <v>490</v>
      </c>
      <c r="Y1127" s="2">
        <v>495</v>
      </c>
      <c r="Z1127" s="2">
        <v>495</v>
      </c>
      <c r="AA1127" s="2">
        <v>495</v>
      </c>
      <c r="AB1127" s="2">
        <v>495</v>
      </c>
      <c r="AC1127" s="2">
        <v>500</v>
      </c>
      <c r="AD1127" s="2">
        <v>500</v>
      </c>
      <c r="AE1127" s="2">
        <v>500</v>
      </c>
      <c r="AF1127" s="2">
        <v>500</v>
      </c>
      <c r="AG1127" s="2">
        <v>500</v>
      </c>
      <c r="AH1127" s="2">
        <v>500</v>
      </c>
      <c r="AI1127" s="2">
        <v>500</v>
      </c>
      <c r="AJ1127" s="2">
        <v>500</v>
      </c>
      <c r="AK1127" s="2">
        <v>517.5</v>
      </c>
      <c r="AL1127" s="2">
        <v>525</v>
      </c>
      <c r="AM1127" s="2">
        <v>525</v>
      </c>
      <c r="AN1127" s="2">
        <v>525</v>
      </c>
      <c r="AO1127" s="2">
        <v>525</v>
      </c>
      <c r="AP1127" s="2">
        <v>530</v>
      </c>
      <c r="AQ1127" s="2">
        <v>540</v>
      </c>
      <c r="AR1127" s="2">
        <v>545</v>
      </c>
      <c r="AS1127" s="2">
        <v>550</v>
      </c>
      <c r="AT1127" s="2">
        <v>550</v>
      </c>
      <c r="AU1127" s="2">
        <v>550</v>
      </c>
      <c r="AV1127" s="2">
        <v>550</v>
      </c>
      <c r="AW1127" s="2">
        <v>550</v>
      </c>
      <c r="AX1127" s="2">
        <v>550</v>
      </c>
      <c r="AY1127" s="2">
        <v>550</v>
      </c>
      <c r="AZ1127" s="2">
        <v>555</v>
      </c>
      <c r="BA1127" s="2">
        <v>560</v>
      </c>
      <c r="BB1127" s="2">
        <v>575</v>
      </c>
      <c r="BC1127" s="2">
        <v>575</v>
      </c>
      <c r="BD1127" s="2">
        <v>575</v>
      </c>
      <c r="BE1127" s="2">
        <v>580</v>
      </c>
      <c r="BF1127" s="2">
        <v>590</v>
      </c>
      <c r="BG1127" s="2">
        <v>590</v>
      </c>
      <c r="BH1127" s="2">
        <v>595</v>
      </c>
      <c r="BI1127" s="2">
        <v>600</v>
      </c>
      <c r="BJ1127" s="2">
        <v>600</v>
      </c>
      <c r="BK1127" s="2">
        <v>600</v>
      </c>
      <c r="BL1127" s="2">
        <v>600</v>
      </c>
      <c r="BM1127" s="2">
        <v>600</v>
      </c>
      <c r="BN1127" s="2">
        <v>600</v>
      </c>
      <c r="BO1127" s="2">
        <v>600</v>
      </c>
      <c r="BP1127" s="2">
        <v>600</v>
      </c>
      <c r="BQ1127" s="2">
        <v>600</v>
      </c>
      <c r="BR1127" s="2">
        <v>620</v>
      </c>
      <c r="BS1127" s="2">
        <v>625</v>
      </c>
      <c r="BT1127" s="2">
        <v>630</v>
      </c>
      <c r="BU1127" s="2">
        <v>640</v>
      </c>
      <c r="BV1127" s="2">
        <v>650</v>
      </c>
      <c r="BW1127" s="2">
        <v>650</v>
      </c>
      <c r="BX1127" s="2">
        <v>650</v>
      </c>
      <c r="BY1127" s="2">
        <v>660</v>
      </c>
      <c r="BZ1127" s="2">
        <v>675</v>
      </c>
      <c r="CA1127" s="2">
        <v>675</v>
      </c>
      <c r="CB1127" s="2">
        <v>685</v>
      </c>
      <c r="CC1127" s="2">
        <v>700</v>
      </c>
      <c r="CD1127" s="2">
        <v>720</v>
      </c>
      <c r="CE1127" s="2">
        <v>725</v>
      </c>
      <c r="CF1127" s="2">
        <v>750</v>
      </c>
      <c r="CG1127" s="2">
        <v>750</v>
      </c>
      <c r="CH1127" s="2">
        <v>775</v>
      </c>
    </row>
    <row r="1128" spans="14:86" x14ac:dyDescent="0.2">
      <c r="N1128" s="2">
        <v>575</v>
      </c>
      <c r="O1128" s="2">
        <v>580</v>
      </c>
      <c r="P1128" s="2">
        <v>590</v>
      </c>
      <c r="Q1128" s="2">
        <v>595</v>
      </c>
      <c r="R1128" s="2">
        <v>595</v>
      </c>
      <c r="S1128" s="2">
        <v>600</v>
      </c>
      <c r="T1128" s="2">
        <v>600</v>
      </c>
      <c r="U1128" s="2">
        <v>600</v>
      </c>
      <c r="V1128" s="2">
        <v>600</v>
      </c>
      <c r="W1128" s="2">
        <v>620</v>
      </c>
      <c r="X1128" s="2">
        <v>620</v>
      </c>
      <c r="Y1128" s="2">
        <v>625</v>
      </c>
      <c r="Z1128" s="2">
        <v>630</v>
      </c>
      <c r="AA1128" s="2">
        <v>650</v>
      </c>
      <c r="AB1128" s="2">
        <v>650</v>
      </c>
      <c r="AC1128" s="2">
        <v>650</v>
      </c>
      <c r="AD1128" s="2">
        <v>650</v>
      </c>
      <c r="AE1128" s="2">
        <v>650</v>
      </c>
      <c r="AF1128" s="2">
        <v>650</v>
      </c>
      <c r="AG1128" s="2">
        <v>660</v>
      </c>
      <c r="AH1128" s="2">
        <v>675</v>
      </c>
      <c r="AI1128" s="2">
        <v>675</v>
      </c>
      <c r="AJ1128" s="2">
        <v>690</v>
      </c>
      <c r="AK1128" s="2">
        <v>690</v>
      </c>
      <c r="AL1128" s="2">
        <v>695</v>
      </c>
      <c r="AM1128" s="2">
        <v>695</v>
      </c>
      <c r="AN1128" s="2">
        <v>700</v>
      </c>
      <c r="AO1128" s="2">
        <v>700</v>
      </c>
      <c r="AP1128" s="2">
        <v>700</v>
      </c>
      <c r="AQ1128" s="2">
        <v>700</v>
      </c>
      <c r="AR1128" s="2">
        <v>700</v>
      </c>
      <c r="AS1128" s="2">
        <v>700</v>
      </c>
      <c r="AT1128" s="2">
        <v>720</v>
      </c>
      <c r="AU1128" s="2">
        <v>725</v>
      </c>
      <c r="AV1128" s="2">
        <v>725</v>
      </c>
      <c r="AW1128" s="2">
        <v>750</v>
      </c>
      <c r="AX1128" s="2">
        <v>750</v>
      </c>
      <c r="AY1128" s="2">
        <v>750</v>
      </c>
      <c r="AZ1128" s="2">
        <v>750</v>
      </c>
      <c r="BA1128" s="2">
        <v>750</v>
      </c>
      <c r="BB1128" s="2">
        <v>750</v>
      </c>
      <c r="BC1128" s="2">
        <v>750</v>
      </c>
      <c r="BD1128" s="2">
        <v>750</v>
      </c>
      <c r="BE1128" s="2">
        <v>775</v>
      </c>
      <c r="BF1128" s="2">
        <v>775</v>
      </c>
      <c r="BG1128" s="2">
        <v>780</v>
      </c>
      <c r="BH1128" s="2">
        <v>780</v>
      </c>
      <c r="BI1128" s="2">
        <v>795</v>
      </c>
      <c r="BJ1128" s="2">
        <v>795</v>
      </c>
      <c r="BK1128" s="2">
        <v>800</v>
      </c>
      <c r="BL1128" s="2">
        <v>800</v>
      </c>
      <c r="BM1128" s="2">
        <v>800</v>
      </c>
      <c r="BN1128" s="2">
        <v>810</v>
      </c>
      <c r="BO1128" s="2">
        <v>825</v>
      </c>
      <c r="BP1128" s="2">
        <v>825</v>
      </c>
      <c r="BQ1128" s="2">
        <v>825</v>
      </c>
      <c r="BR1128" s="2">
        <v>825</v>
      </c>
      <c r="BS1128" s="2">
        <v>840</v>
      </c>
      <c r="BT1128" s="2">
        <v>850</v>
      </c>
      <c r="BU1128" s="2">
        <v>850</v>
      </c>
      <c r="BV1128" s="2">
        <v>855</v>
      </c>
      <c r="BW1128" s="2">
        <v>855</v>
      </c>
      <c r="BX1128" s="2">
        <v>855</v>
      </c>
      <c r="BY1128" s="2">
        <v>870</v>
      </c>
      <c r="BZ1128" s="2">
        <v>875</v>
      </c>
      <c r="CA1128" s="2">
        <v>900</v>
      </c>
      <c r="CB1128" s="2">
        <v>900</v>
      </c>
      <c r="CC1128" s="2">
        <v>900</v>
      </c>
      <c r="CD1128" s="2">
        <v>900</v>
      </c>
      <c r="CE1128" s="2">
        <v>900</v>
      </c>
      <c r="CF1128" s="2">
        <v>950</v>
      </c>
      <c r="CG1128" s="2">
        <v>975</v>
      </c>
      <c r="CH1128" s="2">
        <v>1100</v>
      </c>
    </row>
    <row r="1129" spans="14:86" x14ac:dyDescent="0.2">
      <c r="N1129" s="2">
        <v>840</v>
      </c>
      <c r="O1129" s="2">
        <v>850</v>
      </c>
      <c r="P1129" s="2">
        <v>850</v>
      </c>
      <c r="Q1129" s="2">
        <v>850</v>
      </c>
      <c r="R1129" s="2">
        <v>850</v>
      </c>
      <c r="S1129" s="2">
        <v>850</v>
      </c>
      <c r="T1129" s="2">
        <v>850</v>
      </c>
      <c r="U1129" s="2">
        <v>850</v>
      </c>
      <c r="V1129" s="2">
        <v>850</v>
      </c>
      <c r="W1129" s="2">
        <v>875</v>
      </c>
      <c r="X1129" s="2">
        <v>880</v>
      </c>
      <c r="Y1129" s="2">
        <v>880</v>
      </c>
      <c r="Z1129" s="2">
        <v>895</v>
      </c>
      <c r="AA1129" s="2">
        <v>897.5</v>
      </c>
      <c r="AB1129" s="2">
        <v>900</v>
      </c>
      <c r="AC1129" s="2">
        <v>900</v>
      </c>
      <c r="AD1129" s="2">
        <v>900</v>
      </c>
      <c r="AE1129" s="2">
        <v>900</v>
      </c>
      <c r="AF1129" s="2">
        <v>900</v>
      </c>
      <c r="AG1129" s="2">
        <v>900</v>
      </c>
      <c r="AH1129" s="2">
        <v>920</v>
      </c>
      <c r="AI1129" s="2">
        <v>925</v>
      </c>
      <c r="AJ1129" s="2">
        <v>940</v>
      </c>
      <c r="AK1129" s="2">
        <v>950</v>
      </c>
      <c r="AL1129" s="2">
        <v>950</v>
      </c>
      <c r="AM1129" s="2">
        <v>950</v>
      </c>
      <c r="AN1129" s="2">
        <v>950</v>
      </c>
      <c r="AO1129" s="2">
        <v>960</v>
      </c>
      <c r="AP1129" s="2">
        <v>960</v>
      </c>
      <c r="AQ1129" s="2">
        <v>975</v>
      </c>
      <c r="AR1129" s="2">
        <v>990</v>
      </c>
      <c r="AS1129" s="2">
        <v>995</v>
      </c>
      <c r="AT1129" s="2">
        <v>995</v>
      </c>
      <c r="AU1129" s="2">
        <v>1000</v>
      </c>
      <c r="AV1129" s="2">
        <v>1000</v>
      </c>
      <c r="AW1129" s="2">
        <v>1000</v>
      </c>
      <c r="AX1129" s="2">
        <v>1000</v>
      </c>
      <c r="AY1129" s="2">
        <v>1000</v>
      </c>
      <c r="AZ1129" s="2">
        <v>1000</v>
      </c>
      <c r="BA1129" s="2">
        <v>1050</v>
      </c>
      <c r="BB1129" s="2">
        <v>1100</v>
      </c>
      <c r="BC1129" s="2">
        <v>1100</v>
      </c>
      <c r="BD1129" s="2">
        <v>1100</v>
      </c>
      <c r="BE1129" s="2">
        <v>1100</v>
      </c>
      <c r="BF1129" s="2">
        <v>1120</v>
      </c>
      <c r="BG1129" s="2">
        <v>1140</v>
      </c>
      <c r="BH1129" s="2">
        <v>1140</v>
      </c>
      <c r="BI1129" s="2">
        <v>1140</v>
      </c>
      <c r="BJ1129" s="2">
        <v>1140</v>
      </c>
      <c r="BK1129" s="2">
        <v>1140</v>
      </c>
      <c r="BL1129" s="2">
        <v>1140</v>
      </c>
      <c r="BM1129" s="2">
        <v>1180</v>
      </c>
      <c r="BN1129" s="2">
        <v>1195</v>
      </c>
      <c r="BO1129" s="2">
        <v>1197.5</v>
      </c>
      <c r="BP1129" s="2">
        <v>1200</v>
      </c>
      <c r="BQ1129" s="2">
        <v>1200</v>
      </c>
      <c r="BR1129" s="2">
        <v>1200</v>
      </c>
      <c r="BS1129" s="2">
        <v>1200</v>
      </c>
      <c r="BT1129" s="2">
        <v>1200</v>
      </c>
      <c r="BU1129" s="2">
        <v>1200</v>
      </c>
      <c r="BV1129" s="2">
        <v>1200</v>
      </c>
      <c r="BW1129" s="2">
        <v>1200</v>
      </c>
      <c r="BX1129" s="2">
        <v>1200</v>
      </c>
      <c r="BY1129" s="2">
        <v>1250</v>
      </c>
      <c r="BZ1129" s="2">
        <v>1250</v>
      </c>
      <c r="CA1129" s="2">
        <v>1260</v>
      </c>
      <c r="CB1129" s="2">
        <v>1300</v>
      </c>
      <c r="CC1129" s="2">
        <v>1300</v>
      </c>
      <c r="CD1129" s="2">
        <v>1300</v>
      </c>
      <c r="CE1129" s="2">
        <v>1300</v>
      </c>
      <c r="CF1129" s="2">
        <v>1300</v>
      </c>
      <c r="CG1129" s="2">
        <v>1300</v>
      </c>
      <c r="CH1129" s="2">
        <v>1320</v>
      </c>
    </row>
    <row r="1130" spans="14:86" x14ac:dyDescent="0.2">
      <c r="N1130" s="2">
        <v>750</v>
      </c>
      <c r="O1130" s="2">
        <v>750</v>
      </c>
      <c r="P1130" s="2">
        <v>800</v>
      </c>
      <c r="Q1130" s="2">
        <v>800</v>
      </c>
      <c r="R1130" s="2">
        <v>800</v>
      </c>
      <c r="S1130" s="2">
        <v>800</v>
      </c>
      <c r="T1130" s="2">
        <v>800</v>
      </c>
      <c r="U1130" s="2">
        <v>800</v>
      </c>
      <c r="V1130" s="2">
        <v>800</v>
      </c>
      <c r="W1130" s="2">
        <v>950</v>
      </c>
      <c r="X1130" s="2">
        <v>950</v>
      </c>
      <c r="Y1130" s="2">
        <v>950</v>
      </c>
      <c r="Z1130" s="2">
        <v>950</v>
      </c>
      <c r="AA1130" s="2">
        <v>950</v>
      </c>
      <c r="AB1130" s="2">
        <v>950</v>
      </c>
      <c r="AC1130" s="2">
        <v>950</v>
      </c>
      <c r="AD1130" s="2">
        <v>1100</v>
      </c>
      <c r="AE1130" s="2">
        <v>1100</v>
      </c>
      <c r="AF1130" s="2">
        <v>1100</v>
      </c>
      <c r="AG1130" s="2">
        <v>1100</v>
      </c>
      <c r="AH1130" s="2">
        <v>1100</v>
      </c>
      <c r="AI1130" s="2">
        <v>1100</v>
      </c>
      <c r="AJ1130" s="2">
        <v>1100</v>
      </c>
      <c r="AK1130" s="2">
        <v>1112.5</v>
      </c>
      <c r="AL1130" s="2">
        <v>1125</v>
      </c>
      <c r="AM1130" s="2">
        <v>1125</v>
      </c>
      <c r="AN1130" s="2">
        <v>1125</v>
      </c>
      <c r="AO1130" s="2">
        <v>1125</v>
      </c>
      <c r="AP1130" s="2">
        <v>1125</v>
      </c>
      <c r="AQ1130" s="2">
        <v>1125</v>
      </c>
      <c r="AR1130" s="2">
        <v>1125</v>
      </c>
      <c r="AS1130" s="2">
        <v>1425</v>
      </c>
      <c r="AT1130" s="2">
        <v>1425</v>
      </c>
      <c r="AU1130" s="2">
        <v>1425</v>
      </c>
      <c r="AV1130" s="2">
        <v>1425</v>
      </c>
      <c r="AW1130" s="2">
        <v>1425</v>
      </c>
      <c r="AX1130" s="2">
        <v>1425</v>
      </c>
      <c r="AY1130" s="2">
        <v>1425</v>
      </c>
      <c r="AZ1130" s="2">
        <v>1425</v>
      </c>
      <c r="BA1130" s="2">
        <v>1425</v>
      </c>
      <c r="BB1130" s="2">
        <v>1425</v>
      </c>
      <c r="BC1130" s="2">
        <v>1425</v>
      </c>
      <c r="BD1130" s="2">
        <v>1425</v>
      </c>
      <c r="BE1130" s="2">
        <v>1425</v>
      </c>
      <c r="BF1130" s="2">
        <v>1425</v>
      </c>
      <c r="BG1130" s="2">
        <v>1425</v>
      </c>
      <c r="BH1130" s="2">
        <v>1425</v>
      </c>
      <c r="BI1130" s="2">
        <v>1425</v>
      </c>
      <c r="BJ1130" s="2">
        <v>1425</v>
      </c>
      <c r="BK1130" s="2">
        <v>1425</v>
      </c>
      <c r="BL1130" s="2">
        <v>1425</v>
      </c>
      <c r="BM1130" s="2">
        <v>1425</v>
      </c>
      <c r="BN1130" s="2">
        <v>1500</v>
      </c>
      <c r="BO1130" s="2">
        <v>1500</v>
      </c>
      <c r="BP1130" s="2">
        <v>1500</v>
      </c>
      <c r="BQ1130" s="2">
        <v>1500</v>
      </c>
      <c r="BR1130" s="2">
        <v>1500</v>
      </c>
      <c r="BS1130" s="2">
        <v>1500</v>
      </c>
      <c r="BT1130" s="2">
        <v>1500</v>
      </c>
      <c r="BU1130" s="2">
        <v>1500</v>
      </c>
      <c r="BV1130" s="2">
        <v>1500</v>
      </c>
      <c r="BW1130" s="2">
        <v>1500</v>
      </c>
      <c r="BX1130" s="2">
        <v>1500</v>
      </c>
      <c r="BY1130" s="2">
        <v>1500</v>
      </c>
      <c r="BZ1130" s="2">
        <v>1500</v>
      </c>
      <c r="CA1130" s="2">
        <v>1500</v>
      </c>
      <c r="CB1130" s="2">
        <v>1625</v>
      </c>
      <c r="CC1130" s="2">
        <v>1625</v>
      </c>
      <c r="CD1130" s="2">
        <v>1625</v>
      </c>
      <c r="CE1130" s="2">
        <v>1625</v>
      </c>
      <c r="CF1130" s="2">
        <v>1625</v>
      </c>
      <c r="CG1130" s="2">
        <v>1625</v>
      </c>
      <c r="CH1130" s="2">
        <v>1625</v>
      </c>
    </row>
    <row r="1131" spans="14:86" x14ac:dyDescent="0.2">
      <c r="N1131" s="2">
        <v>280</v>
      </c>
      <c r="O1131" s="2">
        <v>280</v>
      </c>
      <c r="P1131" s="2">
        <v>290</v>
      </c>
      <c r="Q1131" s="2">
        <v>290</v>
      </c>
      <c r="R1131" s="2">
        <v>290</v>
      </c>
      <c r="S1131" s="2">
        <v>290</v>
      </c>
      <c r="T1131" s="2">
        <v>290</v>
      </c>
      <c r="U1131" s="2">
        <v>290</v>
      </c>
      <c r="V1131" s="2">
        <v>300</v>
      </c>
      <c r="W1131" s="2">
        <v>300</v>
      </c>
      <c r="X1131" s="2">
        <v>300</v>
      </c>
      <c r="Y1131" s="2">
        <v>300</v>
      </c>
      <c r="Z1131" s="2">
        <v>300</v>
      </c>
      <c r="AA1131" s="2">
        <v>300</v>
      </c>
      <c r="AB1131" s="2">
        <v>300</v>
      </c>
      <c r="AC1131" s="2">
        <v>300</v>
      </c>
      <c r="AD1131" s="2">
        <v>300</v>
      </c>
      <c r="AE1131" s="2">
        <v>300</v>
      </c>
      <c r="AF1131" s="2">
        <v>300</v>
      </c>
      <c r="AG1131" s="2">
        <v>300</v>
      </c>
      <c r="AH1131" s="2">
        <v>300</v>
      </c>
      <c r="AI1131" s="2">
        <v>300</v>
      </c>
      <c r="AJ1131" s="2">
        <v>300</v>
      </c>
      <c r="AK1131" s="2">
        <v>300</v>
      </c>
      <c r="AL1131" s="2">
        <v>300</v>
      </c>
      <c r="AM1131" s="2">
        <v>300</v>
      </c>
      <c r="AN1131" s="2">
        <v>300</v>
      </c>
      <c r="AO1131" s="2">
        <v>300</v>
      </c>
      <c r="AP1131" s="2">
        <v>300</v>
      </c>
      <c r="AQ1131" s="2">
        <v>300</v>
      </c>
      <c r="AR1131" s="2">
        <v>300</v>
      </c>
      <c r="AS1131" s="2">
        <v>300</v>
      </c>
      <c r="AT1131" s="2">
        <v>300</v>
      </c>
      <c r="AU1131" s="2">
        <v>320</v>
      </c>
      <c r="AV1131" s="2">
        <v>320</v>
      </c>
      <c r="AW1131" s="2">
        <v>320</v>
      </c>
      <c r="AX1131" s="2">
        <v>325</v>
      </c>
      <c r="AY1131" s="2">
        <v>325</v>
      </c>
      <c r="AZ1131" s="2">
        <v>325</v>
      </c>
      <c r="BA1131" s="2">
        <v>325</v>
      </c>
      <c r="BB1131" s="2">
        <v>325</v>
      </c>
      <c r="BC1131" s="2">
        <v>325</v>
      </c>
      <c r="BD1131" s="2">
        <v>325</v>
      </c>
      <c r="BE1131" s="2">
        <v>325</v>
      </c>
      <c r="BF1131" s="2">
        <v>325</v>
      </c>
      <c r="BG1131" s="2">
        <v>340</v>
      </c>
      <c r="BH1131" s="2">
        <v>340</v>
      </c>
      <c r="BI1131" s="2">
        <v>340</v>
      </c>
      <c r="BJ1131" s="2">
        <v>340</v>
      </c>
      <c r="BK1131" s="2">
        <v>340</v>
      </c>
      <c r="BL1131" s="2">
        <v>340</v>
      </c>
      <c r="BM1131" s="2">
        <v>340</v>
      </c>
      <c r="BN1131" s="2">
        <v>340</v>
      </c>
      <c r="BO1131" s="2">
        <v>340</v>
      </c>
      <c r="BP1131" s="2">
        <v>340</v>
      </c>
      <c r="BQ1131" s="2">
        <v>340</v>
      </c>
      <c r="BR1131" s="2">
        <v>340</v>
      </c>
      <c r="BS1131" s="2">
        <v>340</v>
      </c>
      <c r="BT1131" s="2">
        <v>340</v>
      </c>
      <c r="BU1131" s="2">
        <v>340</v>
      </c>
      <c r="BV1131" s="2">
        <v>340</v>
      </c>
      <c r="BW1131" s="2">
        <v>350</v>
      </c>
      <c r="BX1131" s="2">
        <v>350</v>
      </c>
      <c r="BY1131" s="2">
        <v>350</v>
      </c>
      <c r="BZ1131" s="2">
        <v>350</v>
      </c>
      <c r="CA1131" s="2">
        <v>350</v>
      </c>
      <c r="CB1131" s="2">
        <v>350</v>
      </c>
      <c r="CC1131" s="2">
        <v>375</v>
      </c>
      <c r="CD1131" s="2">
        <v>375</v>
      </c>
      <c r="CE1131" s="2">
        <v>375</v>
      </c>
      <c r="CF1131" s="2">
        <v>434.52</v>
      </c>
      <c r="CG1131" s="2">
        <v>434.52</v>
      </c>
      <c r="CH1131" s="2">
        <v>434.52</v>
      </c>
    </row>
    <row r="1132" spans="14:86" x14ac:dyDescent="0.2">
      <c r="N1132" s="2">
        <v>285</v>
      </c>
      <c r="O1132" s="2">
        <v>285</v>
      </c>
      <c r="P1132" s="2">
        <v>300</v>
      </c>
      <c r="Q1132" s="2">
        <v>300</v>
      </c>
      <c r="R1132" s="2">
        <v>300</v>
      </c>
      <c r="S1132" s="2">
        <v>300</v>
      </c>
      <c r="T1132" s="2">
        <v>300</v>
      </c>
      <c r="U1132" s="2">
        <v>300</v>
      </c>
      <c r="V1132" s="2">
        <v>300</v>
      </c>
      <c r="W1132" s="2">
        <v>300</v>
      </c>
      <c r="X1132" s="2">
        <v>300</v>
      </c>
      <c r="Y1132" s="2">
        <v>305</v>
      </c>
      <c r="Z1132" s="2">
        <v>305</v>
      </c>
      <c r="AA1132" s="2">
        <v>305</v>
      </c>
      <c r="AB1132" s="2">
        <v>316.07</v>
      </c>
      <c r="AC1132" s="2">
        <v>316.07</v>
      </c>
      <c r="AD1132" s="2">
        <v>316.07</v>
      </c>
      <c r="AE1132" s="2">
        <v>316.07</v>
      </c>
      <c r="AF1132" s="2">
        <v>316.07</v>
      </c>
      <c r="AG1132" s="2">
        <v>316.07</v>
      </c>
      <c r="AH1132" s="2">
        <v>319.07</v>
      </c>
      <c r="AI1132" s="2">
        <v>319.07</v>
      </c>
      <c r="AJ1132" s="2">
        <v>319.07</v>
      </c>
      <c r="AK1132" s="2">
        <v>319.54000000000002</v>
      </c>
      <c r="AL1132" s="2">
        <v>320</v>
      </c>
      <c r="AM1132" s="2">
        <v>320</v>
      </c>
      <c r="AN1132" s="2">
        <v>320</v>
      </c>
      <c r="AO1132" s="2">
        <v>320</v>
      </c>
      <c r="AP1132" s="2">
        <v>320</v>
      </c>
      <c r="AQ1132" s="2">
        <v>320</v>
      </c>
      <c r="AR1132" s="2">
        <v>320</v>
      </c>
      <c r="AS1132" s="2">
        <v>320</v>
      </c>
      <c r="AT1132" s="2">
        <v>320</v>
      </c>
      <c r="AU1132" s="2">
        <v>325</v>
      </c>
      <c r="AV1132" s="2">
        <v>325</v>
      </c>
      <c r="AW1132" s="2">
        <v>325</v>
      </c>
      <c r="AX1132" s="2">
        <v>325</v>
      </c>
      <c r="AY1132" s="2">
        <v>325</v>
      </c>
      <c r="AZ1132" s="2">
        <v>325</v>
      </c>
      <c r="BA1132" s="2">
        <v>325</v>
      </c>
      <c r="BB1132" s="2">
        <v>325</v>
      </c>
      <c r="BC1132" s="2">
        <v>325</v>
      </c>
      <c r="BD1132" s="2">
        <v>325</v>
      </c>
      <c r="BE1132" s="2">
        <v>325</v>
      </c>
      <c r="BF1132" s="2">
        <v>325</v>
      </c>
      <c r="BG1132" s="2">
        <v>325</v>
      </c>
      <c r="BH1132" s="2">
        <v>325</v>
      </c>
      <c r="BI1132" s="2">
        <v>325</v>
      </c>
      <c r="BJ1132" s="2">
        <v>325</v>
      </c>
      <c r="BK1132" s="2">
        <v>325</v>
      </c>
      <c r="BL1132" s="2">
        <v>325</v>
      </c>
      <c r="BM1132" s="2">
        <v>325</v>
      </c>
      <c r="BN1132" s="2">
        <v>345</v>
      </c>
      <c r="BO1132" s="2">
        <v>345</v>
      </c>
      <c r="BP1132" s="2">
        <v>345</v>
      </c>
      <c r="BQ1132" s="2">
        <v>375</v>
      </c>
      <c r="BR1132" s="2">
        <v>375</v>
      </c>
      <c r="BS1132" s="2">
        <v>375</v>
      </c>
      <c r="BT1132" s="2">
        <v>400</v>
      </c>
      <c r="BU1132" s="2">
        <v>400</v>
      </c>
      <c r="BV1132" s="2">
        <v>400</v>
      </c>
      <c r="BW1132" s="2">
        <v>400</v>
      </c>
      <c r="BX1132" s="2">
        <v>400</v>
      </c>
      <c r="BY1132" s="2">
        <v>400</v>
      </c>
      <c r="BZ1132" s="2">
        <v>425</v>
      </c>
      <c r="CA1132" s="2">
        <v>425</v>
      </c>
      <c r="CB1132" s="2">
        <v>425</v>
      </c>
      <c r="CC1132" s="2">
        <v>446.42</v>
      </c>
      <c r="CD1132" s="2">
        <v>446.42</v>
      </c>
      <c r="CE1132" s="2">
        <v>446.42</v>
      </c>
      <c r="CF1132" s="2">
        <v>446.42</v>
      </c>
      <c r="CG1132" s="2">
        <v>446.42</v>
      </c>
      <c r="CH1132" s="2">
        <v>446.42</v>
      </c>
    </row>
    <row r="1133" spans="14:86" x14ac:dyDescent="0.2">
      <c r="N1133" s="2">
        <v>425</v>
      </c>
      <c r="O1133" s="2">
        <v>425</v>
      </c>
      <c r="P1133" s="2">
        <v>425</v>
      </c>
      <c r="Q1133" s="2">
        <v>425</v>
      </c>
      <c r="R1133" s="2">
        <v>425</v>
      </c>
      <c r="S1133" s="2">
        <v>425</v>
      </c>
      <c r="T1133" s="2">
        <v>425</v>
      </c>
      <c r="U1133" s="2">
        <v>425</v>
      </c>
      <c r="V1133" s="2">
        <v>425</v>
      </c>
      <c r="W1133" s="2">
        <v>425</v>
      </c>
      <c r="X1133" s="2">
        <v>425</v>
      </c>
      <c r="Y1133" s="2">
        <v>425</v>
      </c>
      <c r="Z1133" s="2">
        <v>425</v>
      </c>
      <c r="AA1133" s="2">
        <v>425</v>
      </c>
      <c r="AB1133" s="2">
        <v>425</v>
      </c>
      <c r="AC1133" s="2">
        <v>425</v>
      </c>
      <c r="AD1133" s="2">
        <v>425</v>
      </c>
      <c r="AE1133" s="2">
        <v>425</v>
      </c>
      <c r="AF1133" s="2">
        <v>425</v>
      </c>
      <c r="AG1133" s="2">
        <v>435</v>
      </c>
      <c r="AH1133" s="2">
        <v>435</v>
      </c>
      <c r="AI1133" s="2">
        <v>445</v>
      </c>
      <c r="AJ1133" s="2">
        <v>450</v>
      </c>
      <c r="AK1133" s="2">
        <v>450</v>
      </c>
      <c r="AL1133" s="2">
        <v>450</v>
      </c>
      <c r="AM1133" s="2">
        <v>450</v>
      </c>
      <c r="AN1133" s="2">
        <v>450</v>
      </c>
      <c r="AO1133" s="2">
        <v>450</v>
      </c>
      <c r="AP1133" s="2">
        <v>450</v>
      </c>
      <c r="AQ1133" s="2">
        <v>450</v>
      </c>
      <c r="AR1133" s="2">
        <v>450</v>
      </c>
      <c r="AS1133" s="2">
        <v>450</v>
      </c>
      <c r="AT1133" s="2">
        <v>450</v>
      </c>
      <c r="AU1133" s="2">
        <v>450</v>
      </c>
      <c r="AV1133" s="2">
        <v>450</v>
      </c>
      <c r="AW1133" s="2">
        <v>450</v>
      </c>
      <c r="AX1133" s="2">
        <v>450</v>
      </c>
      <c r="AY1133" s="2">
        <v>450</v>
      </c>
      <c r="AZ1133" s="2">
        <v>450</v>
      </c>
      <c r="BA1133" s="2">
        <v>450</v>
      </c>
      <c r="BB1133" s="2">
        <v>450</v>
      </c>
      <c r="BC1133" s="2">
        <v>455</v>
      </c>
      <c r="BD1133" s="2">
        <v>475</v>
      </c>
      <c r="BE1133" s="2">
        <v>475</v>
      </c>
      <c r="BF1133" s="2">
        <v>475</v>
      </c>
      <c r="BG1133" s="2">
        <v>475</v>
      </c>
      <c r="BH1133" s="2">
        <v>475</v>
      </c>
      <c r="BI1133" s="2">
        <v>480</v>
      </c>
      <c r="BJ1133" s="2">
        <v>495</v>
      </c>
      <c r="BK1133" s="2">
        <v>495</v>
      </c>
      <c r="BL1133" s="2">
        <v>495</v>
      </c>
      <c r="BM1133" s="2">
        <v>495</v>
      </c>
      <c r="BN1133" s="2">
        <v>500</v>
      </c>
      <c r="BO1133" s="2">
        <v>500</v>
      </c>
      <c r="BP1133" s="2">
        <v>500</v>
      </c>
      <c r="BQ1133" s="2">
        <v>500</v>
      </c>
      <c r="BR1133" s="2">
        <v>500</v>
      </c>
      <c r="BS1133" s="2">
        <v>525</v>
      </c>
      <c r="BT1133" s="2">
        <v>525</v>
      </c>
      <c r="BU1133" s="2">
        <v>525</v>
      </c>
      <c r="BV1133" s="2">
        <v>525</v>
      </c>
      <c r="BW1133" s="2">
        <v>550</v>
      </c>
      <c r="BX1133" s="2">
        <v>550</v>
      </c>
      <c r="BY1133" s="2">
        <v>550</v>
      </c>
      <c r="BZ1133" s="2">
        <v>550</v>
      </c>
      <c r="CA1133" s="2">
        <v>550</v>
      </c>
      <c r="CB1133" s="2">
        <v>575</v>
      </c>
      <c r="CC1133" s="2">
        <v>595</v>
      </c>
      <c r="CD1133" s="2">
        <v>595</v>
      </c>
      <c r="CE1133" s="2">
        <v>625</v>
      </c>
      <c r="CF1133" s="2">
        <v>650</v>
      </c>
      <c r="CG1133" s="2">
        <v>700</v>
      </c>
      <c r="CH1133" s="2">
        <v>820</v>
      </c>
    </row>
    <row r="1134" spans="14:86" x14ac:dyDescent="0.2">
      <c r="N1134" s="2">
        <v>525</v>
      </c>
      <c r="O1134" s="2">
        <v>525</v>
      </c>
      <c r="P1134" s="2">
        <v>525</v>
      </c>
      <c r="Q1134" s="2">
        <v>525</v>
      </c>
      <c r="R1134" s="2">
        <v>525</v>
      </c>
      <c r="S1134" s="2">
        <v>525</v>
      </c>
      <c r="T1134" s="2">
        <v>525</v>
      </c>
      <c r="U1134" s="2">
        <v>545</v>
      </c>
      <c r="V1134" s="2">
        <v>550</v>
      </c>
      <c r="W1134" s="2">
        <v>550</v>
      </c>
      <c r="X1134" s="2">
        <v>550</v>
      </c>
      <c r="Y1134" s="2">
        <v>550</v>
      </c>
      <c r="Z1134" s="2">
        <v>550</v>
      </c>
      <c r="AA1134" s="2">
        <v>550</v>
      </c>
      <c r="AB1134" s="2">
        <v>550</v>
      </c>
      <c r="AC1134" s="2">
        <v>550</v>
      </c>
      <c r="AD1134" s="2">
        <v>550</v>
      </c>
      <c r="AE1134" s="2">
        <v>550</v>
      </c>
      <c r="AF1134" s="2">
        <v>550</v>
      </c>
      <c r="AG1134" s="2">
        <v>575</v>
      </c>
      <c r="AH1134" s="2">
        <v>575</v>
      </c>
      <c r="AI1134" s="2">
        <v>575</v>
      </c>
      <c r="AJ1134" s="2">
        <v>575</v>
      </c>
      <c r="AK1134" s="2">
        <v>575</v>
      </c>
      <c r="AL1134" s="2">
        <v>590</v>
      </c>
      <c r="AM1134" s="2">
        <v>595</v>
      </c>
      <c r="AN1134" s="2">
        <v>595</v>
      </c>
      <c r="AO1134" s="2">
        <v>595</v>
      </c>
      <c r="AP1134" s="2">
        <v>595</v>
      </c>
      <c r="AQ1134" s="2">
        <v>595</v>
      </c>
      <c r="AR1134" s="2">
        <v>595</v>
      </c>
      <c r="AS1134" s="2">
        <v>595</v>
      </c>
      <c r="AT1134" s="2">
        <v>600</v>
      </c>
      <c r="AU1134" s="2">
        <v>610</v>
      </c>
      <c r="AV1134" s="2">
        <v>615</v>
      </c>
      <c r="AW1134" s="2">
        <v>625</v>
      </c>
      <c r="AX1134" s="2">
        <v>625</v>
      </c>
      <c r="AY1134" s="2">
        <v>625</v>
      </c>
      <c r="AZ1134" s="2">
        <v>625</v>
      </c>
      <c r="BA1134" s="2">
        <v>625</v>
      </c>
      <c r="BB1134" s="2">
        <v>640</v>
      </c>
      <c r="BC1134" s="2">
        <v>650</v>
      </c>
      <c r="BD1134" s="2">
        <v>650</v>
      </c>
      <c r="BE1134" s="2">
        <v>650</v>
      </c>
      <c r="BF1134" s="2">
        <v>650</v>
      </c>
      <c r="BG1134" s="2">
        <v>650</v>
      </c>
      <c r="BH1134" s="2">
        <v>650</v>
      </c>
      <c r="BI1134" s="2">
        <v>660</v>
      </c>
      <c r="BJ1134" s="2">
        <v>675</v>
      </c>
      <c r="BK1134" s="2">
        <v>685</v>
      </c>
      <c r="BL1134" s="2">
        <v>695</v>
      </c>
      <c r="BM1134" s="2">
        <v>695</v>
      </c>
      <c r="BN1134" s="2">
        <v>695</v>
      </c>
      <c r="BO1134" s="2">
        <v>695</v>
      </c>
      <c r="BP1134" s="2">
        <v>700</v>
      </c>
      <c r="BQ1134" s="2">
        <v>700</v>
      </c>
      <c r="BR1134" s="2">
        <v>700</v>
      </c>
      <c r="BS1134" s="2">
        <v>725</v>
      </c>
      <c r="BT1134" s="2">
        <v>725</v>
      </c>
      <c r="BU1134" s="2">
        <v>750</v>
      </c>
      <c r="BV1134" s="2">
        <v>750</v>
      </c>
      <c r="BW1134" s="2">
        <v>750</v>
      </c>
      <c r="BX1134" s="2">
        <v>770</v>
      </c>
      <c r="BY1134" s="2">
        <v>795</v>
      </c>
      <c r="BZ1134" s="2">
        <v>795</v>
      </c>
      <c r="CA1134" s="2">
        <v>795</v>
      </c>
      <c r="CB1134" s="2">
        <v>800</v>
      </c>
      <c r="CC1134" s="2">
        <v>850</v>
      </c>
      <c r="CD1134" s="2">
        <v>895</v>
      </c>
      <c r="CE1134" s="2">
        <v>895</v>
      </c>
      <c r="CF1134" s="2">
        <v>900</v>
      </c>
      <c r="CG1134" s="2">
        <v>995</v>
      </c>
      <c r="CH1134" s="2">
        <v>1100</v>
      </c>
    </row>
    <row r="1135" spans="14:86" x14ac:dyDescent="0.2">
      <c r="N1135" s="2">
        <v>695</v>
      </c>
      <c r="O1135" s="2">
        <v>700</v>
      </c>
      <c r="P1135" s="2">
        <v>700</v>
      </c>
      <c r="Q1135" s="2">
        <v>700</v>
      </c>
      <c r="R1135" s="2">
        <v>700</v>
      </c>
      <c r="S1135" s="2">
        <v>700</v>
      </c>
      <c r="T1135" s="2">
        <v>725</v>
      </c>
      <c r="U1135" s="2">
        <v>725</v>
      </c>
      <c r="V1135" s="2">
        <v>725</v>
      </c>
      <c r="W1135" s="2">
        <v>750</v>
      </c>
      <c r="X1135" s="2">
        <v>750</v>
      </c>
      <c r="Y1135" s="2">
        <v>750</v>
      </c>
      <c r="Z1135" s="2">
        <v>750</v>
      </c>
      <c r="AA1135" s="2">
        <v>770</v>
      </c>
      <c r="AB1135" s="2">
        <v>775</v>
      </c>
      <c r="AC1135" s="2">
        <v>775</v>
      </c>
      <c r="AD1135" s="2">
        <v>795</v>
      </c>
      <c r="AE1135" s="2">
        <v>795</v>
      </c>
      <c r="AF1135" s="2">
        <v>795</v>
      </c>
      <c r="AG1135" s="2">
        <v>795</v>
      </c>
      <c r="AH1135" s="2">
        <v>795</v>
      </c>
      <c r="AI1135" s="2">
        <v>795</v>
      </c>
      <c r="AJ1135" s="2">
        <v>795</v>
      </c>
      <c r="AK1135" s="2">
        <v>797.5</v>
      </c>
      <c r="AL1135" s="2">
        <v>800</v>
      </c>
      <c r="AM1135" s="2">
        <v>800</v>
      </c>
      <c r="AN1135" s="2">
        <v>800</v>
      </c>
      <c r="AO1135" s="2">
        <v>800</v>
      </c>
      <c r="AP1135" s="2">
        <v>800</v>
      </c>
      <c r="AQ1135" s="2">
        <v>800</v>
      </c>
      <c r="AR1135" s="2">
        <v>800</v>
      </c>
      <c r="AS1135" s="2">
        <v>825</v>
      </c>
      <c r="AT1135" s="2">
        <v>850</v>
      </c>
      <c r="AU1135" s="2">
        <v>850</v>
      </c>
      <c r="AV1135" s="2">
        <v>850</v>
      </c>
      <c r="AW1135" s="2">
        <v>850</v>
      </c>
      <c r="AX1135" s="2">
        <v>875</v>
      </c>
      <c r="AY1135" s="2">
        <v>875</v>
      </c>
      <c r="AZ1135" s="2">
        <v>875</v>
      </c>
      <c r="BA1135" s="2">
        <v>890</v>
      </c>
      <c r="BB1135" s="2">
        <v>895</v>
      </c>
      <c r="BC1135" s="2">
        <v>895</v>
      </c>
      <c r="BD1135" s="2">
        <v>895</v>
      </c>
      <c r="BE1135" s="2">
        <v>900</v>
      </c>
      <c r="BF1135" s="2">
        <v>900</v>
      </c>
      <c r="BG1135" s="2">
        <v>900</v>
      </c>
      <c r="BH1135" s="2">
        <v>900</v>
      </c>
      <c r="BI1135" s="2">
        <v>900</v>
      </c>
      <c r="BJ1135" s="2">
        <v>900</v>
      </c>
      <c r="BK1135" s="2">
        <v>900</v>
      </c>
      <c r="BL1135" s="2">
        <v>925</v>
      </c>
      <c r="BM1135" s="2">
        <v>950</v>
      </c>
      <c r="BN1135" s="2">
        <v>950</v>
      </c>
      <c r="BO1135" s="2">
        <v>950</v>
      </c>
      <c r="BP1135" s="2">
        <v>950</v>
      </c>
      <c r="BQ1135" s="2">
        <v>950</v>
      </c>
      <c r="BR1135" s="2">
        <v>950</v>
      </c>
      <c r="BS1135" s="2">
        <v>975</v>
      </c>
      <c r="BT1135" s="2">
        <v>995</v>
      </c>
      <c r="BU1135" s="2">
        <v>995</v>
      </c>
      <c r="BV1135" s="2">
        <v>995</v>
      </c>
      <c r="BW1135" s="2">
        <v>1050</v>
      </c>
      <c r="BX1135" s="2">
        <v>1050</v>
      </c>
      <c r="BY1135" s="2">
        <v>1100</v>
      </c>
      <c r="BZ1135" s="2">
        <v>1100</v>
      </c>
      <c r="CA1135" s="2">
        <v>1100</v>
      </c>
      <c r="CB1135" s="2">
        <v>1150</v>
      </c>
      <c r="CC1135" s="2">
        <v>1150</v>
      </c>
      <c r="CD1135" s="2">
        <v>1150</v>
      </c>
      <c r="CE1135" s="2">
        <v>1200</v>
      </c>
      <c r="CF1135" s="2">
        <v>1250</v>
      </c>
      <c r="CG1135" s="2">
        <v>1495</v>
      </c>
      <c r="CH1135" s="2">
        <v>1500</v>
      </c>
    </row>
    <row r="1136" spans="14:86" x14ac:dyDescent="0.2">
      <c r="N1136" s="2">
        <v>995</v>
      </c>
      <c r="O1136" s="2">
        <v>995</v>
      </c>
      <c r="P1136" s="2">
        <v>1000</v>
      </c>
      <c r="Q1136" s="2">
        <v>1000</v>
      </c>
      <c r="R1136" s="2">
        <v>1095</v>
      </c>
      <c r="S1136" s="2">
        <v>1095</v>
      </c>
      <c r="T1136" s="2">
        <v>1100</v>
      </c>
      <c r="U1136" s="2">
        <v>1100</v>
      </c>
      <c r="V1136" s="2">
        <v>1100</v>
      </c>
      <c r="W1136" s="2">
        <v>1100</v>
      </c>
      <c r="X1136" s="2">
        <v>1100</v>
      </c>
      <c r="Y1136" s="2">
        <v>1100</v>
      </c>
      <c r="Z1136" s="2">
        <v>1100</v>
      </c>
      <c r="AA1136" s="2">
        <v>1195</v>
      </c>
      <c r="AB1136" s="2">
        <v>1195</v>
      </c>
      <c r="AC1136" s="2">
        <v>1200</v>
      </c>
      <c r="AD1136" s="2">
        <v>1200</v>
      </c>
      <c r="AE1136" s="2">
        <v>1200</v>
      </c>
      <c r="AF1136" s="2">
        <v>1200</v>
      </c>
      <c r="AG1136" s="2">
        <v>1200</v>
      </c>
      <c r="AH1136" s="2">
        <v>1200</v>
      </c>
      <c r="AI1136" s="2">
        <v>1200</v>
      </c>
      <c r="AJ1136" s="2">
        <v>1200</v>
      </c>
      <c r="AK1136" s="2">
        <v>1200</v>
      </c>
      <c r="AL1136" s="2">
        <v>1200</v>
      </c>
      <c r="AM1136" s="2">
        <v>1200</v>
      </c>
      <c r="AN1136" s="2">
        <v>1250</v>
      </c>
      <c r="AO1136" s="2">
        <v>1250</v>
      </c>
      <c r="AP1136" s="2">
        <v>1250</v>
      </c>
      <c r="AQ1136" s="2">
        <v>1250</v>
      </c>
      <c r="AR1136" s="2">
        <v>1300</v>
      </c>
      <c r="AS1136" s="2">
        <v>1300</v>
      </c>
      <c r="AT1136" s="2">
        <v>1300</v>
      </c>
      <c r="AU1136" s="2">
        <v>1300</v>
      </c>
      <c r="AV1136" s="2">
        <v>1350</v>
      </c>
      <c r="AW1136" s="2">
        <v>1350</v>
      </c>
      <c r="AX1136" s="2">
        <v>1350</v>
      </c>
      <c r="AY1136" s="2">
        <v>1400</v>
      </c>
      <c r="AZ1136" s="2">
        <v>1400</v>
      </c>
      <c r="BA1136" s="2">
        <v>1400</v>
      </c>
      <c r="BB1136" s="2">
        <v>1400</v>
      </c>
      <c r="BC1136" s="2">
        <v>1495</v>
      </c>
      <c r="BD1136" s="2">
        <v>1495</v>
      </c>
      <c r="BE1136" s="2">
        <v>1500</v>
      </c>
      <c r="BF1136" s="2">
        <v>1500</v>
      </c>
      <c r="BG1136" s="2">
        <v>1500</v>
      </c>
      <c r="BH1136" s="2">
        <v>1500</v>
      </c>
      <c r="BI1136" s="2">
        <v>1500</v>
      </c>
      <c r="BJ1136" s="2">
        <v>1500</v>
      </c>
      <c r="BK1136" s="2">
        <v>1500</v>
      </c>
      <c r="BL1136" s="2">
        <v>1500</v>
      </c>
      <c r="BM1136" s="2">
        <v>1500</v>
      </c>
      <c r="BN1136" s="2">
        <v>1500</v>
      </c>
      <c r="BO1136" s="2">
        <v>1500</v>
      </c>
      <c r="BP1136" s="2">
        <v>1500</v>
      </c>
      <c r="BQ1136" s="2">
        <v>1500</v>
      </c>
      <c r="BR1136" s="2">
        <v>1550</v>
      </c>
      <c r="BS1136" s="2">
        <v>1550</v>
      </c>
      <c r="BT1136" s="2">
        <v>1600</v>
      </c>
      <c r="BU1136" s="2">
        <v>1600</v>
      </c>
      <c r="BV1136" s="2">
        <v>1650</v>
      </c>
      <c r="BW1136" s="2">
        <v>1650</v>
      </c>
      <c r="BX1136" s="2">
        <v>1650</v>
      </c>
      <c r="BY1136" s="2">
        <v>1700</v>
      </c>
      <c r="BZ1136" s="2">
        <v>1700</v>
      </c>
      <c r="CA1136" s="2">
        <v>1800</v>
      </c>
      <c r="CB1136" s="2">
        <v>1800</v>
      </c>
      <c r="CC1136" s="2">
        <v>1950</v>
      </c>
      <c r="CD1136" s="2">
        <v>1950</v>
      </c>
      <c r="CE1136" s="2">
        <v>2200</v>
      </c>
      <c r="CF1136" s="2">
        <v>2200</v>
      </c>
      <c r="CG1136" s="2">
        <v>2250</v>
      </c>
      <c r="CH1136" s="2">
        <v>2250</v>
      </c>
    </row>
    <row r="1137" spans="14:86" x14ac:dyDescent="0.2">
      <c r="N1137" s="2">
        <v>1600</v>
      </c>
      <c r="O1137" s="2">
        <v>1600</v>
      </c>
      <c r="P1137" s="2">
        <v>1600</v>
      </c>
      <c r="Q1137" s="2">
        <v>1600</v>
      </c>
      <c r="R1137" s="2">
        <v>1600</v>
      </c>
      <c r="S1137" s="2">
        <v>1600</v>
      </c>
      <c r="T1137" s="2">
        <v>1600</v>
      </c>
      <c r="U1137" s="2">
        <v>1600</v>
      </c>
      <c r="V1137" s="2">
        <v>1600</v>
      </c>
      <c r="W1137" s="2">
        <v>1600</v>
      </c>
      <c r="X1137" s="2">
        <v>1600</v>
      </c>
      <c r="Y1137" s="2">
        <v>1600</v>
      </c>
      <c r="Z1137" s="2">
        <v>1600</v>
      </c>
      <c r="AA1137" s="2">
        <v>1600</v>
      </c>
      <c r="AB1137" s="2">
        <v>1600</v>
      </c>
      <c r="AC1137" s="2">
        <v>1600</v>
      </c>
      <c r="AD1137" s="2">
        <v>1600</v>
      </c>
      <c r="AE1137" s="2">
        <v>1600</v>
      </c>
      <c r="AF1137" s="2">
        <v>1600</v>
      </c>
      <c r="AG1137" s="2">
        <v>1600</v>
      </c>
      <c r="AH1137" s="2">
        <v>1600</v>
      </c>
      <c r="AI1137" s="2">
        <v>1600</v>
      </c>
      <c r="AJ1137" s="2">
        <v>1600</v>
      </c>
      <c r="AK1137" s="2">
        <v>1697.5</v>
      </c>
      <c r="AL1137" s="2">
        <v>1795</v>
      </c>
      <c r="AM1137" s="2">
        <v>1795</v>
      </c>
      <c r="AN1137" s="2">
        <v>1795</v>
      </c>
      <c r="AO1137" s="2">
        <v>1795</v>
      </c>
      <c r="AP1137" s="2">
        <v>1795</v>
      </c>
      <c r="AQ1137" s="2">
        <v>1795</v>
      </c>
      <c r="AR1137" s="2">
        <v>1795</v>
      </c>
      <c r="AS1137" s="2">
        <v>1795</v>
      </c>
      <c r="AT1137" s="2">
        <v>1795</v>
      </c>
      <c r="AU1137" s="2">
        <v>1795</v>
      </c>
      <c r="AV1137" s="2">
        <v>1795</v>
      </c>
      <c r="AW1137" s="2">
        <v>1795</v>
      </c>
      <c r="AX1137" s="2">
        <v>1795</v>
      </c>
      <c r="AY1137" s="2">
        <v>1795</v>
      </c>
      <c r="AZ1137" s="2">
        <v>1795</v>
      </c>
      <c r="BA1137" s="2">
        <v>1795</v>
      </c>
      <c r="BB1137" s="2">
        <v>1950</v>
      </c>
      <c r="BC1137" s="2">
        <v>1950</v>
      </c>
      <c r="BD1137" s="2">
        <v>1950</v>
      </c>
      <c r="BE1137" s="2">
        <v>1950</v>
      </c>
      <c r="BF1137" s="2">
        <v>1950</v>
      </c>
      <c r="BG1137" s="2">
        <v>1950</v>
      </c>
      <c r="BH1137" s="2">
        <v>1950</v>
      </c>
      <c r="BI1137" s="2">
        <v>1950</v>
      </c>
      <c r="BJ1137" s="2">
        <v>1950</v>
      </c>
      <c r="BK1137" s="2">
        <v>1950</v>
      </c>
      <c r="BL1137" s="2">
        <v>1950</v>
      </c>
      <c r="BM1137" s="2">
        <v>1950</v>
      </c>
      <c r="BN1137" s="2">
        <v>1950</v>
      </c>
      <c r="BO1137" s="2">
        <v>1950</v>
      </c>
      <c r="BP1137" s="2">
        <v>1950</v>
      </c>
      <c r="BQ1137" s="2">
        <v>1950</v>
      </c>
      <c r="BR1137" s="2">
        <v>1950</v>
      </c>
      <c r="BS1137" s="2">
        <v>1950</v>
      </c>
      <c r="BT1137" s="2">
        <v>1950</v>
      </c>
      <c r="BU1137" s="2">
        <v>1950</v>
      </c>
      <c r="BV1137" s="2">
        <v>1950</v>
      </c>
      <c r="BW1137" s="2">
        <v>1950</v>
      </c>
      <c r="BX1137" s="2">
        <v>1950</v>
      </c>
      <c r="BY1137" s="2">
        <v>1950</v>
      </c>
      <c r="BZ1137" s="2">
        <v>1950</v>
      </c>
      <c r="CA1137" s="2">
        <v>1950</v>
      </c>
      <c r="CB1137" s="2">
        <v>1950</v>
      </c>
      <c r="CC1137" s="2">
        <v>1950</v>
      </c>
      <c r="CD1137" s="2">
        <v>1950</v>
      </c>
      <c r="CE1137" s="2">
        <v>1950</v>
      </c>
      <c r="CF1137" s="2">
        <v>1950</v>
      </c>
      <c r="CG1137" s="2">
        <v>1950</v>
      </c>
      <c r="CH1137" s="2">
        <v>1950</v>
      </c>
    </row>
    <row r="1138" spans="14:86" x14ac:dyDescent="0.2">
      <c r="N1138" s="2">
        <v>425</v>
      </c>
      <c r="O1138" s="2">
        <v>425</v>
      </c>
      <c r="P1138" s="2">
        <v>425</v>
      </c>
      <c r="Q1138" s="2">
        <v>425</v>
      </c>
      <c r="R1138" s="2">
        <v>425</v>
      </c>
      <c r="S1138" s="2">
        <v>425</v>
      </c>
      <c r="T1138" s="2">
        <v>425</v>
      </c>
      <c r="U1138" s="2">
        <v>425</v>
      </c>
      <c r="V1138" s="2">
        <v>425</v>
      </c>
      <c r="W1138" s="2">
        <v>425</v>
      </c>
      <c r="X1138" s="2">
        <v>425</v>
      </c>
      <c r="Y1138" s="2">
        <v>425</v>
      </c>
      <c r="Z1138" s="2">
        <v>425</v>
      </c>
      <c r="AA1138" s="2">
        <v>425</v>
      </c>
      <c r="AB1138" s="2">
        <v>425</v>
      </c>
      <c r="AC1138" s="2">
        <v>425</v>
      </c>
      <c r="AD1138" s="2">
        <v>425</v>
      </c>
      <c r="AE1138" s="2">
        <v>425</v>
      </c>
      <c r="AF1138" s="2">
        <v>425</v>
      </c>
      <c r="AG1138" s="2">
        <v>425</v>
      </c>
      <c r="AH1138" s="2">
        <v>425</v>
      </c>
      <c r="AI1138" s="2">
        <v>425</v>
      </c>
      <c r="AJ1138" s="2">
        <v>425</v>
      </c>
      <c r="AK1138" s="2">
        <v>512.5</v>
      </c>
      <c r="AL1138" s="2">
        <v>600</v>
      </c>
      <c r="AM1138" s="2">
        <v>600</v>
      </c>
      <c r="AN1138" s="2">
        <v>600</v>
      </c>
      <c r="AO1138" s="2">
        <v>600</v>
      </c>
      <c r="AP1138" s="2">
        <v>600</v>
      </c>
      <c r="AQ1138" s="2">
        <v>600</v>
      </c>
      <c r="AR1138" s="2">
        <v>600</v>
      </c>
      <c r="AS1138" s="2">
        <v>600</v>
      </c>
      <c r="AT1138" s="2">
        <v>600</v>
      </c>
      <c r="AU1138" s="2">
        <v>600</v>
      </c>
      <c r="AV1138" s="2">
        <v>600</v>
      </c>
      <c r="AW1138" s="2">
        <v>600</v>
      </c>
      <c r="AX1138" s="2">
        <v>600</v>
      </c>
      <c r="AY1138" s="2">
        <v>600</v>
      </c>
      <c r="AZ1138" s="2">
        <v>600</v>
      </c>
      <c r="BA1138" s="2">
        <v>600</v>
      </c>
      <c r="BB1138" s="2">
        <v>600</v>
      </c>
      <c r="BC1138" s="2">
        <v>600</v>
      </c>
      <c r="BD1138" s="2">
        <v>600</v>
      </c>
      <c r="BE1138" s="2">
        <v>600</v>
      </c>
      <c r="BF1138" s="2">
        <v>600</v>
      </c>
      <c r="BG1138" s="2">
        <v>600</v>
      </c>
      <c r="BH1138" s="2">
        <v>600</v>
      </c>
      <c r="BI1138" s="2">
        <v>600</v>
      </c>
      <c r="BJ1138" s="2">
        <v>600</v>
      </c>
      <c r="BK1138" s="2">
        <v>600</v>
      </c>
      <c r="BL1138" s="2">
        <v>600</v>
      </c>
      <c r="BM1138" s="2">
        <v>600</v>
      </c>
      <c r="BN1138" s="2">
        <v>600</v>
      </c>
      <c r="BO1138" s="2">
        <v>600</v>
      </c>
      <c r="BP1138" s="2">
        <v>600</v>
      </c>
      <c r="BQ1138" s="2">
        <v>600</v>
      </c>
      <c r="BR1138" s="2">
        <v>600</v>
      </c>
      <c r="BS1138" s="2">
        <v>600</v>
      </c>
      <c r="BT1138" s="2">
        <v>600</v>
      </c>
      <c r="BU1138" s="2">
        <v>600</v>
      </c>
      <c r="BV1138" s="2">
        <v>600</v>
      </c>
      <c r="BW1138" s="2">
        <v>600</v>
      </c>
      <c r="BX1138" s="2">
        <v>600</v>
      </c>
      <c r="BY1138" s="2">
        <v>600</v>
      </c>
      <c r="BZ1138" s="2">
        <v>600</v>
      </c>
      <c r="CA1138" s="2">
        <v>600</v>
      </c>
      <c r="CB1138" s="2">
        <v>600</v>
      </c>
      <c r="CC1138" s="2">
        <v>600</v>
      </c>
      <c r="CD1138" s="2">
        <v>600</v>
      </c>
      <c r="CE1138" s="2">
        <v>600</v>
      </c>
      <c r="CF1138" s="2">
        <v>600</v>
      </c>
      <c r="CG1138" s="2">
        <v>600</v>
      </c>
      <c r="CH1138" s="2">
        <v>600</v>
      </c>
    </row>
    <row r="1139" spans="14:86" x14ac:dyDescent="0.2">
      <c r="N1139" s="2">
        <v>275</v>
      </c>
      <c r="O1139" s="2">
        <v>275</v>
      </c>
      <c r="P1139" s="2">
        <v>275</v>
      </c>
      <c r="Q1139" s="2">
        <v>275</v>
      </c>
      <c r="R1139" s="2">
        <v>280.62</v>
      </c>
      <c r="S1139" s="2">
        <v>282.44</v>
      </c>
      <c r="T1139" s="2">
        <v>285</v>
      </c>
      <c r="U1139" s="2">
        <v>285</v>
      </c>
      <c r="V1139" s="2">
        <v>294.33999999999997</v>
      </c>
      <c r="W1139" s="2">
        <v>297.61</v>
      </c>
      <c r="X1139" s="2">
        <v>300</v>
      </c>
      <c r="Y1139" s="2">
        <v>300</v>
      </c>
      <c r="Z1139" s="2">
        <v>300</v>
      </c>
      <c r="AA1139" s="2">
        <v>305</v>
      </c>
      <c r="AB1139" s="2">
        <v>305</v>
      </c>
      <c r="AC1139" s="2">
        <v>305</v>
      </c>
      <c r="AD1139" s="2">
        <v>305</v>
      </c>
      <c r="AE1139" s="2">
        <v>305</v>
      </c>
      <c r="AF1139" s="2">
        <v>305</v>
      </c>
      <c r="AG1139" s="2">
        <v>305</v>
      </c>
      <c r="AH1139" s="2">
        <v>315</v>
      </c>
      <c r="AI1139" s="2">
        <v>316.07</v>
      </c>
      <c r="AJ1139" s="2">
        <v>316.07</v>
      </c>
      <c r="AK1139" s="2">
        <v>316.07</v>
      </c>
      <c r="AL1139" s="2">
        <v>316.07</v>
      </c>
      <c r="AM1139" s="2">
        <v>316.07</v>
      </c>
      <c r="AN1139" s="2">
        <v>316.07</v>
      </c>
      <c r="AO1139" s="2">
        <v>316.07</v>
      </c>
      <c r="AP1139" s="2">
        <v>316.07</v>
      </c>
      <c r="AQ1139" s="2">
        <v>316.07</v>
      </c>
      <c r="AR1139" s="2">
        <v>316.07</v>
      </c>
      <c r="AS1139" s="2">
        <v>316.07</v>
      </c>
      <c r="AT1139" s="2">
        <v>316.07</v>
      </c>
      <c r="AU1139" s="2">
        <v>319.33999999999997</v>
      </c>
      <c r="AV1139" s="2">
        <v>325</v>
      </c>
      <c r="AW1139" s="2">
        <v>325</v>
      </c>
      <c r="AX1139" s="2">
        <v>325</v>
      </c>
      <c r="AY1139" s="2">
        <v>325</v>
      </c>
      <c r="AZ1139" s="2">
        <v>325</v>
      </c>
      <c r="BA1139" s="2">
        <v>325</v>
      </c>
      <c r="BB1139" s="2">
        <v>325.89</v>
      </c>
      <c r="BC1139" s="2">
        <v>333</v>
      </c>
      <c r="BD1139" s="2">
        <v>334.52</v>
      </c>
      <c r="BE1139" s="2">
        <v>337.79</v>
      </c>
      <c r="BF1139" s="2">
        <v>345</v>
      </c>
      <c r="BG1139" s="2">
        <v>350</v>
      </c>
      <c r="BH1139" s="2">
        <v>350</v>
      </c>
      <c r="BI1139" s="2">
        <v>350</v>
      </c>
      <c r="BJ1139" s="2">
        <v>355</v>
      </c>
      <c r="BK1139" s="2">
        <v>359.52</v>
      </c>
      <c r="BL1139" s="2">
        <v>359.52</v>
      </c>
      <c r="BM1139" s="2">
        <v>359.52</v>
      </c>
      <c r="BN1139" s="2">
        <v>359.52</v>
      </c>
      <c r="BO1139" s="2">
        <v>359.52</v>
      </c>
      <c r="BP1139" s="2">
        <v>359.52</v>
      </c>
      <c r="BQ1139" s="2">
        <v>359.52</v>
      </c>
      <c r="BR1139" s="2">
        <v>359.52</v>
      </c>
      <c r="BS1139" s="2">
        <v>359.52</v>
      </c>
      <c r="BT1139" s="2">
        <v>367.52</v>
      </c>
      <c r="BU1139" s="2">
        <v>367.52</v>
      </c>
      <c r="BV1139" s="2">
        <v>375</v>
      </c>
      <c r="BW1139" s="2">
        <v>379.52</v>
      </c>
      <c r="BX1139" s="2">
        <v>405</v>
      </c>
      <c r="BY1139" s="2">
        <v>410.98</v>
      </c>
      <c r="BZ1139" s="2">
        <v>410.98</v>
      </c>
      <c r="CA1139" s="2">
        <v>425</v>
      </c>
      <c r="CB1139" s="2">
        <v>425</v>
      </c>
      <c r="CC1139" s="2">
        <v>425</v>
      </c>
      <c r="CD1139" s="2">
        <v>468.15</v>
      </c>
      <c r="CE1139" s="2">
        <v>475</v>
      </c>
      <c r="CF1139" s="2">
        <v>475</v>
      </c>
      <c r="CG1139" s="2">
        <v>490</v>
      </c>
      <c r="CH1139" s="2">
        <v>533.33000000000004</v>
      </c>
    </row>
    <row r="1140" spans="14:86" x14ac:dyDescent="0.2">
      <c r="N1140" s="2">
        <v>350</v>
      </c>
      <c r="O1140" s="2">
        <v>350</v>
      </c>
      <c r="P1140" s="2">
        <v>350</v>
      </c>
      <c r="Q1140" s="2">
        <v>360</v>
      </c>
      <c r="R1140" s="2">
        <v>360</v>
      </c>
      <c r="S1140" s="2">
        <v>360</v>
      </c>
      <c r="T1140" s="2">
        <v>360</v>
      </c>
      <c r="U1140" s="2">
        <v>360</v>
      </c>
      <c r="V1140" s="2">
        <v>360</v>
      </c>
      <c r="W1140" s="2">
        <v>361.74</v>
      </c>
      <c r="X1140" s="2">
        <v>365</v>
      </c>
      <c r="Y1140" s="2">
        <v>370</v>
      </c>
      <c r="Z1140" s="2">
        <v>370</v>
      </c>
      <c r="AA1140" s="2">
        <v>370</v>
      </c>
      <c r="AB1140" s="2">
        <v>375</v>
      </c>
      <c r="AC1140" s="2">
        <v>375</v>
      </c>
      <c r="AD1140" s="2">
        <v>375</v>
      </c>
      <c r="AE1140" s="2">
        <v>375</v>
      </c>
      <c r="AF1140" s="2">
        <v>380</v>
      </c>
      <c r="AG1140" s="2">
        <v>380</v>
      </c>
      <c r="AH1140" s="2">
        <v>385</v>
      </c>
      <c r="AI1140" s="2">
        <v>385</v>
      </c>
      <c r="AJ1140" s="2">
        <v>390</v>
      </c>
      <c r="AK1140" s="2">
        <v>395</v>
      </c>
      <c r="AL1140" s="2">
        <v>395</v>
      </c>
      <c r="AM1140" s="2">
        <v>395</v>
      </c>
      <c r="AN1140" s="2">
        <v>395</v>
      </c>
      <c r="AO1140" s="2">
        <v>395</v>
      </c>
      <c r="AP1140" s="2">
        <v>395</v>
      </c>
      <c r="AQ1140" s="2">
        <v>395</v>
      </c>
      <c r="AR1140" s="2">
        <v>395</v>
      </c>
      <c r="AS1140" s="2">
        <v>395</v>
      </c>
      <c r="AT1140" s="2">
        <v>400</v>
      </c>
      <c r="AU1140" s="2">
        <v>400</v>
      </c>
      <c r="AV1140" s="2">
        <v>400</v>
      </c>
      <c r="AW1140" s="2">
        <v>400</v>
      </c>
      <c r="AX1140" s="2">
        <v>400</v>
      </c>
      <c r="AY1140" s="2">
        <v>400</v>
      </c>
      <c r="AZ1140" s="2">
        <v>400</v>
      </c>
      <c r="BA1140" s="2">
        <v>400</v>
      </c>
      <c r="BB1140" s="2">
        <v>400</v>
      </c>
      <c r="BC1140" s="2">
        <v>400</v>
      </c>
      <c r="BD1140" s="2">
        <v>410</v>
      </c>
      <c r="BE1140" s="2">
        <v>420</v>
      </c>
      <c r="BF1140" s="2">
        <v>420</v>
      </c>
      <c r="BG1140" s="2">
        <v>420</v>
      </c>
      <c r="BH1140" s="2">
        <v>425</v>
      </c>
      <c r="BI1140" s="2">
        <v>425</v>
      </c>
      <c r="BJ1140" s="2">
        <v>425</v>
      </c>
      <c r="BK1140" s="2">
        <v>425</v>
      </c>
      <c r="BL1140" s="2">
        <v>425</v>
      </c>
      <c r="BM1140" s="2">
        <v>425</v>
      </c>
      <c r="BN1140" s="2">
        <v>425</v>
      </c>
      <c r="BO1140" s="2">
        <v>425</v>
      </c>
      <c r="BP1140" s="2">
        <v>425</v>
      </c>
      <c r="BQ1140" s="2">
        <v>430</v>
      </c>
      <c r="BR1140" s="2">
        <v>430</v>
      </c>
      <c r="BS1140" s="2">
        <v>445</v>
      </c>
      <c r="BT1140" s="2">
        <v>450</v>
      </c>
      <c r="BU1140" s="2">
        <v>450</v>
      </c>
      <c r="BV1140" s="2">
        <v>450</v>
      </c>
      <c r="BW1140" s="2">
        <v>450</v>
      </c>
      <c r="BX1140" s="2">
        <v>450</v>
      </c>
      <c r="BY1140" s="2">
        <v>450</v>
      </c>
      <c r="BZ1140" s="2">
        <v>450</v>
      </c>
      <c r="CA1140" s="2">
        <v>460</v>
      </c>
      <c r="CB1140" s="2">
        <v>475</v>
      </c>
      <c r="CC1140" s="2">
        <v>495</v>
      </c>
      <c r="CD1140" s="2">
        <v>525</v>
      </c>
      <c r="CE1140" s="2">
        <v>550</v>
      </c>
      <c r="CF1140" s="2">
        <v>550</v>
      </c>
      <c r="CG1140" s="2">
        <v>650</v>
      </c>
      <c r="CH1140" s="2">
        <v>750</v>
      </c>
    </row>
    <row r="1141" spans="14:86" x14ac:dyDescent="0.2">
      <c r="N1141" s="2">
        <v>450</v>
      </c>
      <c r="O1141" s="2">
        <v>450</v>
      </c>
      <c r="P1141" s="2">
        <v>450</v>
      </c>
      <c r="Q1141" s="2">
        <v>450</v>
      </c>
      <c r="R1141" s="2">
        <v>450</v>
      </c>
      <c r="S1141" s="2">
        <v>450</v>
      </c>
      <c r="T1141" s="2">
        <v>450</v>
      </c>
      <c r="U1141" s="2">
        <v>450</v>
      </c>
      <c r="V1141" s="2">
        <v>450</v>
      </c>
      <c r="W1141" s="2">
        <v>450</v>
      </c>
      <c r="X1141" s="2">
        <v>450</v>
      </c>
      <c r="Y1141" s="2">
        <v>450</v>
      </c>
      <c r="Z1141" s="2">
        <v>450</v>
      </c>
      <c r="AA1141" s="2">
        <v>460</v>
      </c>
      <c r="AB1141" s="2">
        <v>465</v>
      </c>
      <c r="AC1141" s="2">
        <v>470</v>
      </c>
      <c r="AD1141" s="2">
        <v>470</v>
      </c>
      <c r="AE1141" s="2">
        <v>475</v>
      </c>
      <c r="AF1141" s="2">
        <v>475</v>
      </c>
      <c r="AG1141" s="2">
        <v>475</v>
      </c>
      <c r="AH1141" s="2">
        <v>475</v>
      </c>
      <c r="AI1141" s="2">
        <v>475</v>
      </c>
      <c r="AJ1141" s="2">
        <v>475</v>
      </c>
      <c r="AK1141" s="2">
        <v>475</v>
      </c>
      <c r="AL1141" s="2">
        <v>480</v>
      </c>
      <c r="AM1141" s="2">
        <v>480</v>
      </c>
      <c r="AN1141" s="2">
        <v>485</v>
      </c>
      <c r="AO1141" s="2">
        <v>485</v>
      </c>
      <c r="AP1141" s="2">
        <v>495</v>
      </c>
      <c r="AQ1141" s="2">
        <v>495</v>
      </c>
      <c r="AR1141" s="2">
        <v>495</v>
      </c>
      <c r="AS1141" s="2">
        <v>495</v>
      </c>
      <c r="AT1141" s="2">
        <v>495</v>
      </c>
      <c r="AU1141" s="2">
        <v>495</v>
      </c>
      <c r="AV1141" s="2">
        <v>495</v>
      </c>
      <c r="AW1141" s="2">
        <v>500</v>
      </c>
      <c r="AX1141" s="2">
        <v>500</v>
      </c>
      <c r="AY1141" s="2">
        <v>500</v>
      </c>
      <c r="AZ1141" s="2">
        <v>500</v>
      </c>
      <c r="BA1141" s="2">
        <v>500</v>
      </c>
      <c r="BB1141" s="2">
        <v>520</v>
      </c>
      <c r="BC1141" s="2">
        <v>525</v>
      </c>
      <c r="BD1141" s="2">
        <v>525</v>
      </c>
      <c r="BE1141" s="2">
        <v>525</v>
      </c>
      <c r="BF1141" s="2">
        <v>525</v>
      </c>
      <c r="BG1141" s="2">
        <v>525</v>
      </c>
      <c r="BH1141" s="2">
        <v>530</v>
      </c>
      <c r="BI1141" s="2">
        <v>540</v>
      </c>
      <c r="BJ1141" s="2">
        <v>550</v>
      </c>
      <c r="BK1141" s="2">
        <v>550</v>
      </c>
      <c r="BL1141" s="2">
        <v>550</v>
      </c>
      <c r="BM1141" s="2">
        <v>550</v>
      </c>
      <c r="BN1141" s="2">
        <v>550</v>
      </c>
      <c r="BO1141" s="2">
        <v>550</v>
      </c>
      <c r="BP1141" s="2">
        <v>550</v>
      </c>
      <c r="BQ1141" s="2">
        <v>550</v>
      </c>
      <c r="BR1141" s="2">
        <v>570</v>
      </c>
      <c r="BS1141" s="2">
        <v>575</v>
      </c>
      <c r="BT1141" s="2">
        <v>575</v>
      </c>
      <c r="BU1141" s="2">
        <v>575</v>
      </c>
      <c r="BV1141" s="2">
        <v>585</v>
      </c>
      <c r="BW1141" s="2">
        <v>595</v>
      </c>
      <c r="BX1141" s="2">
        <v>595</v>
      </c>
      <c r="BY1141" s="2">
        <v>600</v>
      </c>
      <c r="BZ1141" s="2">
        <v>600</v>
      </c>
      <c r="CA1141" s="2">
        <v>625</v>
      </c>
      <c r="CB1141" s="2">
        <v>650</v>
      </c>
      <c r="CC1141" s="2">
        <v>650</v>
      </c>
      <c r="CD1141" s="2">
        <v>670</v>
      </c>
      <c r="CE1141" s="2">
        <v>695</v>
      </c>
      <c r="CF1141" s="2">
        <v>730</v>
      </c>
      <c r="CG1141" s="2">
        <v>765</v>
      </c>
      <c r="CH1141" s="2">
        <v>875</v>
      </c>
    </row>
    <row r="1142" spans="14:86" x14ac:dyDescent="0.2">
      <c r="N1142" s="2">
        <v>525</v>
      </c>
      <c r="O1142" s="2">
        <v>525</v>
      </c>
      <c r="P1142" s="2">
        <v>525</v>
      </c>
      <c r="Q1142" s="2">
        <v>525</v>
      </c>
      <c r="R1142" s="2">
        <v>525</v>
      </c>
      <c r="S1142" s="2">
        <v>525</v>
      </c>
      <c r="T1142" s="2">
        <v>525</v>
      </c>
      <c r="U1142" s="2">
        <v>525</v>
      </c>
      <c r="V1142" s="2">
        <v>525</v>
      </c>
      <c r="W1142" s="2">
        <v>525</v>
      </c>
      <c r="X1142" s="2">
        <v>540</v>
      </c>
      <c r="Y1142" s="2">
        <v>545</v>
      </c>
      <c r="Z1142" s="2">
        <v>550</v>
      </c>
      <c r="AA1142" s="2">
        <v>550</v>
      </c>
      <c r="AB1142" s="2">
        <v>550</v>
      </c>
      <c r="AC1142" s="2">
        <v>550</v>
      </c>
      <c r="AD1142" s="2">
        <v>550</v>
      </c>
      <c r="AE1142" s="2">
        <v>550</v>
      </c>
      <c r="AF1142" s="2">
        <v>550</v>
      </c>
      <c r="AG1142" s="2">
        <v>550</v>
      </c>
      <c r="AH1142" s="2">
        <v>550</v>
      </c>
      <c r="AI1142" s="2">
        <v>565</v>
      </c>
      <c r="AJ1142" s="2">
        <v>575</v>
      </c>
      <c r="AK1142" s="2">
        <v>575</v>
      </c>
      <c r="AL1142" s="2">
        <v>575</v>
      </c>
      <c r="AM1142" s="2">
        <v>575</v>
      </c>
      <c r="AN1142" s="2">
        <v>575</v>
      </c>
      <c r="AO1142" s="2">
        <v>580</v>
      </c>
      <c r="AP1142" s="2">
        <v>588.41</v>
      </c>
      <c r="AQ1142" s="2">
        <v>595</v>
      </c>
      <c r="AR1142" s="2">
        <v>595</v>
      </c>
      <c r="AS1142" s="2">
        <v>595</v>
      </c>
      <c r="AT1142" s="2">
        <v>600</v>
      </c>
      <c r="AU1142" s="2">
        <v>600</v>
      </c>
      <c r="AV1142" s="2">
        <v>600</v>
      </c>
      <c r="AW1142" s="2">
        <v>620</v>
      </c>
      <c r="AX1142" s="2">
        <v>625</v>
      </c>
      <c r="AY1142" s="2">
        <v>625</v>
      </c>
      <c r="AZ1142" s="2">
        <v>625</v>
      </c>
      <c r="BA1142" s="2">
        <v>625</v>
      </c>
      <c r="BB1142" s="2">
        <v>650</v>
      </c>
      <c r="BC1142" s="2">
        <v>650</v>
      </c>
      <c r="BD1142" s="2">
        <v>650</v>
      </c>
      <c r="BE1142" s="2">
        <v>650</v>
      </c>
      <c r="BF1142" s="2">
        <v>660</v>
      </c>
      <c r="BG1142" s="2">
        <v>675</v>
      </c>
      <c r="BH1142" s="2">
        <v>675</v>
      </c>
      <c r="BI1142" s="2">
        <v>675</v>
      </c>
      <c r="BJ1142" s="2">
        <v>680</v>
      </c>
      <c r="BK1142" s="2">
        <v>695</v>
      </c>
      <c r="BL1142" s="2">
        <v>695</v>
      </c>
      <c r="BM1142" s="2">
        <v>695</v>
      </c>
      <c r="BN1142" s="2">
        <v>695</v>
      </c>
      <c r="BO1142" s="2">
        <v>700</v>
      </c>
      <c r="BP1142" s="2">
        <v>700</v>
      </c>
      <c r="BQ1142" s="2">
        <v>725</v>
      </c>
      <c r="BR1142" s="2">
        <v>725</v>
      </c>
      <c r="BS1142" s="2">
        <v>725</v>
      </c>
      <c r="BT1142" s="2">
        <v>750</v>
      </c>
      <c r="BU1142" s="2">
        <v>750</v>
      </c>
      <c r="BV1142" s="2">
        <v>750</v>
      </c>
      <c r="BW1142" s="2">
        <v>750</v>
      </c>
      <c r="BX1142" s="2">
        <v>750</v>
      </c>
      <c r="BY1142" s="2">
        <v>760</v>
      </c>
      <c r="BZ1142" s="2">
        <v>775</v>
      </c>
      <c r="CA1142" s="2">
        <v>785</v>
      </c>
      <c r="CB1142" s="2">
        <v>795</v>
      </c>
      <c r="CC1142" s="2">
        <v>800</v>
      </c>
      <c r="CD1142" s="2">
        <v>825</v>
      </c>
      <c r="CE1142" s="2">
        <v>850</v>
      </c>
      <c r="CF1142" s="2">
        <v>875</v>
      </c>
      <c r="CG1142" s="2">
        <v>900</v>
      </c>
      <c r="CH1142" s="2">
        <v>995</v>
      </c>
    </row>
    <row r="1143" spans="14:86" x14ac:dyDescent="0.2">
      <c r="N1143" s="2">
        <v>750</v>
      </c>
      <c r="O1143" s="2">
        <v>750</v>
      </c>
      <c r="P1143" s="2">
        <v>750</v>
      </c>
      <c r="Q1143" s="2">
        <v>775</v>
      </c>
      <c r="R1143" s="2">
        <v>785</v>
      </c>
      <c r="S1143" s="2">
        <v>795</v>
      </c>
      <c r="T1143" s="2">
        <v>795</v>
      </c>
      <c r="U1143" s="2">
        <v>795</v>
      </c>
      <c r="V1143" s="2">
        <v>800</v>
      </c>
      <c r="W1143" s="2">
        <v>800</v>
      </c>
      <c r="X1143" s="2">
        <v>800</v>
      </c>
      <c r="Y1143" s="2">
        <v>825</v>
      </c>
      <c r="Z1143" s="2">
        <v>825</v>
      </c>
      <c r="AA1143" s="2">
        <v>825</v>
      </c>
      <c r="AB1143" s="2">
        <v>825</v>
      </c>
      <c r="AC1143" s="2">
        <v>830</v>
      </c>
      <c r="AD1143" s="2">
        <v>845</v>
      </c>
      <c r="AE1143" s="2">
        <v>850</v>
      </c>
      <c r="AF1143" s="2">
        <v>850</v>
      </c>
      <c r="AG1143" s="2">
        <v>850</v>
      </c>
      <c r="AH1143" s="2">
        <v>850</v>
      </c>
      <c r="AI1143" s="2">
        <v>850</v>
      </c>
      <c r="AJ1143" s="2">
        <v>850</v>
      </c>
      <c r="AK1143" s="2">
        <v>850</v>
      </c>
      <c r="AL1143" s="2">
        <v>875</v>
      </c>
      <c r="AM1143" s="2">
        <v>875</v>
      </c>
      <c r="AN1143" s="2">
        <v>875</v>
      </c>
      <c r="AO1143" s="2">
        <v>875</v>
      </c>
      <c r="AP1143" s="2">
        <v>875</v>
      </c>
      <c r="AQ1143" s="2">
        <v>890</v>
      </c>
      <c r="AR1143" s="2">
        <v>895</v>
      </c>
      <c r="AS1143" s="2">
        <v>895</v>
      </c>
      <c r="AT1143" s="2">
        <v>895</v>
      </c>
      <c r="AU1143" s="2">
        <v>895</v>
      </c>
      <c r="AV1143" s="2">
        <v>900</v>
      </c>
      <c r="AW1143" s="2">
        <v>900</v>
      </c>
      <c r="AX1143" s="2">
        <v>900</v>
      </c>
      <c r="AY1143" s="2">
        <v>900</v>
      </c>
      <c r="AZ1143" s="2">
        <v>900</v>
      </c>
      <c r="BA1143" s="2">
        <v>900</v>
      </c>
      <c r="BB1143" s="2">
        <v>900</v>
      </c>
      <c r="BC1143" s="2">
        <v>925</v>
      </c>
      <c r="BD1143" s="2">
        <v>950</v>
      </c>
      <c r="BE1143" s="2">
        <v>950</v>
      </c>
      <c r="BF1143" s="2">
        <v>950</v>
      </c>
      <c r="BG1143" s="2">
        <v>950</v>
      </c>
      <c r="BH1143" s="2">
        <v>950</v>
      </c>
      <c r="BI1143" s="2">
        <v>950</v>
      </c>
      <c r="BJ1143" s="2">
        <v>950</v>
      </c>
      <c r="BK1143" s="2">
        <v>950</v>
      </c>
      <c r="BL1143" s="2">
        <v>950</v>
      </c>
      <c r="BM1143" s="2">
        <v>975</v>
      </c>
      <c r="BN1143" s="2">
        <v>995</v>
      </c>
      <c r="BO1143" s="2">
        <v>995</v>
      </c>
      <c r="BP1143" s="2">
        <v>1000</v>
      </c>
      <c r="BQ1143" s="2">
        <v>1000</v>
      </c>
      <c r="BR1143" s="2">
        <v>1000</v>
      </c>
      <c r="BS1143" s="2">
        <v>1000</v>
      </c>
      <c r="BT1143" s="2">
        <v>1025</v>
      </c>
      <c r="BU1143" s="2">
        <v>1050</v>
      </c>
      <c r="BV1143" s="2">
        <v>1100</v>
      </c>
      <c r="BW1143" s="2">
        <v>1100</v>
      </c>
      <c r="BX1143" s="2">
        <v>1100</v>
      </c>
      <c r="BY1143" s="2">
        <v>1100</v>
      </c>
      <c r="BZ1143" s="2">
        <v>1200</v>
      </c>
      <c r="CA1143" s="2">
        <v>1200</v>
      </c>
      <c r="CB1143" s="2">
        <v>1200</v>
      </c>
      <c r="CC1143" s="2">
        <v>1250</v>
      </c>
      <c r="CD1143" s="2">
        <v>1250</v>
      </c>
      <c r="CE1143" s="2">
        <v>1300</v>
      </c>
      <c r="CF1143" s="2">
        <v>1300</v>
      </c>
      <c r="CG1143" s="2">
        <v>1500</v>
      </c>
      <c r="CH1143" s="2">
        <v>2000</v>
      </c>
    </row>
    <row r="1144" spans="14:86" x14ac:dyDescent="0.2">
      <c r="N1144" s="2">
        <v>895</v>
      </c>
      <c r="O1144" s="2">
        <v>895</v>
      </c>
      <c r="P1144" s="2">
        <v>895</v>
      </c>
      <c r="Q1144" s="2">
        <v>895</v>
      </c>
      <c r="R1144" s="2">
        <v>895</v>
      </c>
      <c r="S1144" s="2">
        <v>900</v>
      </c>
      <c r="T1144" s="2">
        <v>900</v>
      </c>
      <c r="U1144" s="2">
        <v>900</v>
      </c>
      <c r="V1144" s="2">
        <v>915</v>
      </c>
      <c r="W1144" s="2">
        <v>915</v>
      </c>
      <c r="X1144" s="2">
        <v>950</v>
      </c>
      <c r="Y1144" s="2">
        <v>950</v>
      </c>
      <c r="Z1144" s="2">
        <v>950</v>
      </c>
      <c r="AA1144" s="2">
        <v>950</v>
      </c>
      <c r="AB1144" s="2">
        <v>950</v>
      </c>
      <c r="AC1144" s="2">
        <v>950</v>
      </c>
      <c r="AD1144" s="2">
        <v>950</v>
      </c>
      <c r="AE1144" s="2">
        <v>975</v>
      </c>
      <c r="AF1144" s="2">
        <v>975</v>
      </c>
      <c r="AG1144" s="2">
        <v>975</v>
      </c>
      <c r="AH1144" s="2">
        <v>995</v>
      </c>
      <c r="AI1144" s="2">
        <v>995</v>
      </c>
      <c r="AJ1144" s="2">
        <v>995</v>
      </c>
      <c r="AK1144" s="2">
        <v>995</v>
      </c>
      <c r="AL1144" s="2">
        <v>995</v>
      </c>
      <c r="AM1144" s="2">
        <v>1000</v>
      </c>
      <c r="AN1144" s="2">
        <v>1000</v>
      </c>
      <c r="AO1144" s="2">
        <v>1100</v>
      </c>
      <c r="AP1144" s="2">
        <v>1100</v>
      </c>
      <c r="AQ1144" s="2">
        <v>1100</v>
      </c>
      <c r="AR1144" s="2">
        <v>1100</v>
      </c>
      <c r="AS1144" s="2">
        <v>1100</v>
      </c>
      <c r="AT1144" s="2">
        <v>1150</v>
      </c>
      <c r="AU1144" s="2">
        <v>1150</v>
      </c>
      <c r="AV1144" s="2">
        <v>1200</v>
      </c>
      <c r="AW1144" s="2">
        <v>1200</v>
      </c>
      <c r="AX1144" s="2">
        <v>1200</v>
      </c>
      <c r="AY1144" s="2">
        <v>1200</v>
      </c>
      <c r="AZ1144" s="2">
        <v>1200</v>
      </c>
      <c r="BA1144" s="2">
        <v>1200</v>
      </c>
      <c r="BB1144" s="2">
        <v>1200</v>
      </c>
      <c r="BC1144" s="2">
        <v>1200</v>
      </c>
      <c r="BD1144" s="2">
        <v>1300</v>
      </c>
      <c r="BE1144" s="2">
        <v>1300</v>
      </c>
      <c r="BF1144" s="2">
        <v>1300</v>
      </c>
      <c r="BG1144" s="2">
        <v>1300</v>
      </c>
      <c r="BH1144" s="2">
        <v>1300</v>
      </c>
      <c r="BI1144" s="2">
        <v>1380</v>
      </c>
      <c r="BJ1144" s="2">
        <v>1380</v>
      </c>
      <c r="BK1144" s="2">
        <v>1500</v>
      </c>
      <c r="BL1144" s="2">
        <v>1500</v>
      </c>
      <c r="BM1144" s="2">
        <v>1500</v>
      </c>
      <c r="BN1144" s="2">
        <v>1500</v>
      </c>
      <c r="BO1144" s="2">
        <v>1500</v>
      </c>
      <c r="BP1144" s="2">
        <v>1500</v>
      </c>
      <c r="BQ1144" s="2">
        <v>1500</v>
      </c>
      <c r="BR1144" s="2">
        <v>1550</v>
      </c>
      <c r="BS1144" s="2">
        <v>1550</v>
      </c>
      <c r="BT1144" s="2">
        <v>1550</v>
      </c>
      <c r="BU1144" s="2">
        <v>1600</v>
      </c>
      <c r="BV1144" s="2">
        <v>1600</v>
      </c>
      <c r="BW1144" s="2">
        <v>1850</v>
      </c>
      <c r="BX1144" s="2">
        <v>1850</v>
      </c>
      <c r="BY1144" s="2">
        <v>1850</v>
      </c>
      <c r="BZ1144" s="2">
        <v>1900</v>
      </c>
      <c r="CA1144" s="2">
        <v>1900</v>
      </c>
      <c r="CB1144" s="2">
        <v>1950</v>
      </c>
      <c r="CC1144" s="2">
        <v>1950</v>
      </c>
      <c r="CD1144" s="2">
        <v>1950</v>
      </c>
      <c r="CE1144" s="2">
        <v>2300</v>
      </c>
      <c r="CF1144" s="2">
        <v>2300</v>
      </c>
      <c r="CG1144" s="2">
        <v>2450</v>
      </c>
      <c r="CH1144" s="2">
        <v>2450</v>
      </c>
    </row>
    <row r="1145" spans="14:86" x14ac:dyDescent="0.2">
      <c r="N1145" s="2">
        <v>300</v>
      </c>
      <c r="O1145" s="2">
        <v>300</v>
      </c>
      <c r="P1145" s="2">
        <v>300</v>
      </c>
      <c r="Q1145" s="2">
        <v>300</v>
      </c>
      <c r="R1145" s="2">
        <v>300</v>
      </c>
      <c r="S1145" s="2">
        <v>300</v>
      </c>
      <c r="T1145" s="2">
        <v>300</v>
      </c>
      <c r="U1145" s="2">
        <v>320</v>
      </c>
      <c r="V1145" s="2">
        <v>320</v>
      </c>
      <c r="W1145" s="2">
        <v>320</v>
      </c>
      <c r="X1145" s="2">
        <v>320</v>
      </c>
      <c r="Y1145" s="2">
        <v>320</v>
      </c>
      <c r="Z1145" s="2">
        <v>320</v>
      </c>
      <c r="AA1145" s="2">
        <v>320</v>
      </c>
      <c r="AB1145" s="2">
        <v>320</v>
      </c>
      <c r="AC1145" s="2">
        <v>320</v>
      </c>
      <c r="AD1145" s="2">
        <v>320</v>
      </c>
      <c r="AE1145" s="2">
        <v>320</v>
      </c>
      <c r="AF1145" s="2">
        <v>325</v>
      </c>
      <c r="AG1145" s="2">
        <v>325</v>
      </c>
      <c r="AH1145" s="2">
        <v>325</v>
      </c>
      <c r="AI1145" s="2">
        <v>325</v>
      </c>
      <c r="AJ1145" s="2">
        <v>325</v>
      </c>
      <c r="AK1145" s="2">
        <v>325</v>
      </c>
      <c r="AL1145" s="2">
        <v>325</v>
      </c>
      <c r="AM1145" s="2">
        <v>325</v>
      </c>
      <c r="AN1145" s="2">
        <v>325</v>
      </c>
      <c r="AO1145" s="2">
        <v>325</v>
      </c>
      <c r="AP1145" s="2">
        <v>325</v>
      </c>
      <c r="AQ1145" s="2">
        <v>350</v>
      </c>
      <c r="AR1145" s="2">
        <v>350</v>
      </c>
      <c r="AS1145" s="2">
        <v>350</v>
      </c>
      <c r="AT1145" s="2">
        <v>350</v>
      </c>
      <c r="AU1145" s="2">
        <v>350</v>
      </c>
      <c r="AV1145" s="2">
        <v>350</v>
      </c>
      <c r="AW1145" s="2">
        <v>350</v>
      </c>
      <c r="AX1145" s="2">
        <v>350</v>
      </c>
      <c r="AY1145" s="2">
        <v>350</v>
      </c>
      <c r="AZ1145" s="2">
        <v>350</v>
      </c>
      <c r="BA1145" s="2">
        <v>350</v>
      </c>
      <c r="BB1145" s="2">
        <v>350</v>
      </c>
      <c r="BC1145" s="2">
        <v>350</v>
      </c>
      <c r="BD1145" s="2">
        <v>350</v>
      </c>
      <c r="BE1145" s="2">
        <v>350</v>
      </c>
      <c r="BF1145" s="2">
        <v>350</v>
      </c>
      <c r="BG1145" s="2">
        <v>350</v>
      </c>
      <c r="BH1145" s="2">
        <v>350</v>
      </c>
      <c r="BI1145" s="2">
        <v>350</v>
      </c>
      <c r="BJ1145" s="2">
        <v>350</v>
      </c>
      <c r="BK1145" s="2">
        <v>350</v>
      </c>
      <c r="BL1145" s="2">
        <v>350</v>
      </c>
      <c r="BM1145" s="2">
        <v>350</v>
      </c>
      <c r="BN1145" s="2">
        <v>350</v>
      </c>
      <c r="BO1145" s="2">
        <v>350</v>
      </c>
      <c r="BP1145" s="2">
        <v>350</v>
      </c>
      <c r="BQ1145" s="2">
        <v>350</v>
      </c>
      <c r="BR1145" s="2">
        <v>350</v>
      </c>
      <c r="BS1145" s="2">
        <v>350</v>
      </c>
      <c r="BT1145" s="2">
        <v>350</v>
      </c>
      <c r="BU1145" s="2">
        <v>350</v>
      </c>
      <c r="BV1145" s="2">
        <v>350</v>
      </c>
      <c r="BW1145" s="2">
        <v>350</v>
      </c>
      <c r="BX1145" s="2">
        <v>550</v>
      </c>
      <c r="BY1145" s="2">
        <v>550</v>
      </c>
      <c r="BZ1145" s="2">
        <v>550</v>
      </c>
      <c r="CA1145" s="2">
        <v>550</v>
      </c>
      <c r="CB1145" s="2">
        <v>550</v>
      </c>
      <c r="CC1145" s="2">
        <v>550</v>
      </c>
      <c r="CD1145" s="2">
        <v>550</v>
      </c>
      <c r="CE1145" s="2">
        <v>550</v>
      </c>
      <c r="CF1145" s="2">
        <v>550</v>
      </c>
      <c r="CG1145" s="2">
        <v>550</v>
      </c>
      <c r="CH1145" s="2">
        <v>550</v>
      </c>
    </row>
    <row r="1146" spans="14:86" x14ac:dyDescent="0.2">
      <c r="N1146" s="2">
        <v>272.62</v>
      </c>
      <c r="O1146" s="2">
        <v>272.62</v>
      </c>
      <c r="P1146" s="2">
        <v>275</v>
      </c>
      <c r="Q1146" s="2">
        <v>275</v>
      </c>
      <c r="R1146" s="2">
        <v>275</v>
      </c>
      <c r="S1146" s="2">
        <v>275</v>
      </c>
      <c r="T1146" s="2">
        <v>275</v>
      </c>
      <c r="U1146" s="2">
        <v>275</v>
      </c>
      <c r="V1146" s="2">
        <v>275</v>
      </c>
      <c r="W1146" s="2">
        <v>275</v>
      </c>
      <c r="X1146" s="2">
        <v>275</v>
      </c>
      <c r="Y1146" s="2">
        <v>285</v>
      </c>
      <c r="Z1146" s="2">
        <v>290</v>
      </c>
      <c r="AA1146" s="2">
        <v>290</v>
      </c>
      <c r="AB1146" s="2">
        <v>290</v>
      </c>
      <c r="AC1146" s="2">
        <v>290</v>
      </c>
      <c r="AD1146" s="2">
        <v>294.35000000000002</v>
      </c>
      <c r="AE1146" s="2">
        <v>294.35000000000002</v>
      </c>
      <c r="AF1146" s="2">
        <v>294.35000000000002</v>
      </c>
      <c r="AG1146" s="2">
        <v>300</v>
      </c>
      <c r="AH1146" s="2">
        <v>300</v>
      </c>
      <c r="AI1146" s="2">
        <v>300</v>
      </c>
      <c r="AJ1146" s="2">
        <v>300</v>
      </c>
      <c r="AK1146" s="2">
        <v>300</v>
      </c>
      <c r="AL1146" s="2">
        <v>300</v>
      </c>
      <c r="AM1146" s="2">
        <v>300</v>
      </c>
      <c r="AN1146" s="2">
        <v>300</v>
      </c>
      <c r="AO1146" s="2">
        <v>300</v>
      </c>
      <c r="AP1146" s="2">
        <v>313</v>
      </c>
      <c r="AQ1146" s="2">
        <v>315</v>
      </c>
      <c r="AR1146" s="2">
        <v>315</v>
      </c>
      <c r="AS1146" s="2">
        <v>315</v>
      </c>
      <c r="AT1146" s="2">
        <v>316.07</v>
      </c>
      <c r="AU1146" s="2">
        <v>316.07</v>
      </c>
      <c r="AV1146" s="2">
        <v>316.07</v>
      </c>
      <c r="AW1146" s="2">
        <v>320</v>
      </c>
      <c r="AX1146" s="2">
        <v>324.07</v>
      </c>
      <c r="AY1146" s="2">
        <v>325</v>
      </c>
      <c r="AZ1146" s="2">
        <v>325</v>
      </c>
      <c r="BA1146" s="2">
        <v>325</v>
      </c>
      <c r="BB1146" s="2">
        <v>325</v>
      </c>
      <c r="BC1146" s="2">
        <v>325</v>
      </c>
      <c r="BD1146" s="2">
        <v>325</v>
      </c>
      <c r="BE1146" s="2">
        <v>325</v>
      </c>
      <c r="BF1146" s="2">
        <v>325</v>
      </c>
      <c r="BG1146" s="2">
        <v>333</v>
      </c>
      <c r="BH1146" s="2">
        <v>333</v>
      </c>
      <c r="BI1146" s="2">
        <v>334.52</v>
      </c>
      <c r="BJ1146" s="2">
        <v>350</v>
      </c>
      <c r="BK1146" s="2">
        <v>359.52</v>
      </c>
      <c r="BL1146" s="2">
        <v>359.52</v>
      </c>
      <c r="BM1146" s="2">
        <v>359.52</v>
      </c>
      <c r="BN1146" s="2">
        <v>359.52</v>
      </c>
      <c r="BO1146" s="2">
        <v>359.52</v>
      </c>
      <c r="BP1146" s="2">
        <v>359.52</v>
      </c>
      <c r="BQ1146" s="2">
        <v>359.52</v>
      </c>
      <c r="BR1146" s="2">
        <v>359.52</v>
      </c>
      <c r="BS1146" s="2">
        <v>359.52</v>
      </c>
      <c r="BT1146" s="2">
        <v>359.52</v>
      </c>
      <c r="BU1146" s="2">
        <v>359.52</v>
      </c>
      <c r="BV1146" s="2">
        <v>359.52</v>
      </c>
      <c r="BW1146" s="2">
        <v>359.52</v>
      </c>
      <c r="BX1146" s="2">
        <v>375</v>
      </c>
      <c r="BY1146" s="2">
        <v>375</v>
      </c>
      <c r="BZ1146" s="2">
        <v>390</v>
      </c>
      <c r="CA1146" s="2">
        <v>402.98</v>
      </c>
      <c r="CB1146" s="2">
        <v>410.98</v>
      </c>
      <c r="CC1146" s="2">
        <v>443.15</v>
      </c>
      <c r="CD1146" s="2">
        <v>446.43</v>
      </c>
      <c r="CE1146" s="2">
        <v>446.43</v>
      </c>
      <c r="CF1146" s="2">
        <v>446.43</v>
      </c>
      <c r="CG1146" s="2">
        <v>489.88</v>
      </c>
      <c r="CH1146" s="2">
        <v>489.88</v>
      </c>
    </row>
    <row r="1147" spans="14:86" x14ac:dyDescent="0.2">
      <c r="N1147" s="2">
        <v>360</v>
      </c>
      <c r="O1147" s="2">
        <v>360</v>
      </c>
      <c r="P1147" s="2">
        <v>360</v>
      </c>
      <c r="Q1147" s="2">
        <v>365</v>
      </c>
      <c r="R1147" s="2">
        <v>370</v>
      </c>
      <c r="S1147" s="2">
        <v>370</v>
      </c>
      <c r="T1147" s="2">
        <v>375</v>
      </c>
      <c r="U1147" s="2">
        <v>375</v>
      </c>
      <c r="V1147" s="2">
        <v>375</v>
      </c>
      <c r="W1147" s="2">
        <v>375</v>
      </c>
      <c r="X1147" s="2">
        <v>375</v>
      </c>
      <c r="Y1147" s="2">
        <v>375</v>
      </c>
      <c r="Z1147" s="2">
        <v>375</v>
      </c>
      <c r="AA1147" s="2">
        <v>375</v>
      </c>
      <c r="AB1147" s="2">
        <v>375</v>
      </c>
      <c r="AC1147" s="2">
        <v>375</v>
      </c>
      <c r="AD1147" s="2">
        <v>375</v>
      </c>
      <c r="AE1147" s="2">
        <v>375</v>
      </c>
      <c r="AF1147" s="2">
        <v>375</v>
      </c>
      <c r="AG1147" s="2">
        <v>375</v>
      </c>
      <c r="AH1147" s="2">
        <v>375</v>
      </c>
      <c r="AI1147" s="2">
        <v>375</v>
      </c>
      <c r="AJ1147" s="2">
        <v>375</v>
      </c>
      <c r="AK1147" s="2">
        <v>380</v>
      </c>
      <c r="AL1147" s="2">
        <v>385</v>
      </c>
      <c r="AM1147" s="2">
        <v>395</v>
      </c>
      <c r="AN1147" s="2">
        <v>395</v>
      </c>
      <c r="AO1147" s="2">
        <v>395</v>
      </c>
      <c r="AP1147" s="2">
        <v>395</v>
      </c>
      <c r="AQ1147" s="2">
        <v>395</v>
      </c>
      <c r="AR1147" s="2">
        <v>395</v>
      </c>
      <c r="AS1147" s="2">
        <v>399.5</v>
      </c>
      <c r="AT1147" s="2">
        <v>400</v>
      </c>
      <c r="AU1147" s="2">
        <v>400</v>
      </c>
      <c r="AV1147" s="2">
        <v>400</v>
      </c>
      <c r="AW1147" s="2">
        <v>400</v>
      </c>
      <c r="AX1147" s="2">
        <v>400</v>
      </c>
      <c r="AY1147" s="2">
        <v>400</v>
      </c>
      <c r="AZ1147" s="2">
        <v>412.5</v>
      </c>
      <c r="BA1147" s="2">
        <v>415</v>
      </c>
      <c r="BB1147" s="2">
        <v>420</v>
      </c>
      <c r="BC1147" s="2">
        <v>420</v>
      </c>
      <c r="BD1147" s="2">
        <v>422.5</v>
      </c>
      <c r="BE1147" s="2">
        <v>425</v>
      </c>
      <c r="BF1147" s="2">
        <v>425</v>
      </c>
      <c r="BG1147" s="2">
        <v>425</v>
      </c>
      <c r="BH1147" s="2">
        <v>425</v>
      </c>
      <c r="BI1147" s="2">
        <v>425</v>
      </c>
      <c r="BJ1147" s="2">
        <v>425</v>
      </c>
      <c r="BK1147" s="2">
        <v>425</v>
      </c>
      <c r="BL1147" s="2">
        <v>425</v>
      </c>
      <c r="BM1147" s="2">
        <v>425</v>
      </c>
      <c r="BN1147" s="2">
        <v>425</v>
      </c>
      <c r="BO1147" s="2">
        <v>425.42</v>
      </c>
      <c r="BP1147" s="2">
        <v>435</v>
      </c>
      <c r="BQ1147" s="2">
        <v>445</v>
      </c>
      <c r="BR1147" s="2">
        <v>450</v>
      </c>
      <c r="BS1147" s="2">
        <v>450</v>
      </c>
      <c r="BT1147" s="2">
        <v>450</v>
      </c>
      <c r="BU1147" s="2">
        <v>450</v>
      </c>
      <c r="BV1147" s="2">
        <v>450</v>
      </c>
      <c r="BW1147" s="2">
        <v>450</v>
      </c>
      <c r="BX1147" s="2">
        <v>450</v>
      </c>
      <c r="BY1147" s="2">
        <v>462.5</v>
      </c>
      <c r="BZ1147" s="2">
        <v>475</v>
      </c>
      <c r="CA1147" s="2">
        <v>475</v>
      </c>
      <c r="CB1147" s="2">
        <v>490</v>
      </c>
      <c r="CC1147" s="2">
        <v>495</v>
      </c>
      <c r="CD1147" s="2">
        <v>495</v>
      </c>
      <c r="CE1147" s="2">
        <v>500</v>
      </c>
      <c r="CF1147" s="2">
        <v>525</v>
      </c>
      <c r="CG1147" s="2">
        <v>550</v>
      </c>
      <c r="CH1147" s="2">
        <v>597.5</v>
      </c>
    </row>
    <row r="1148" spans="14:86" x14ac:dyDescent="0.2">
      <c r="N1148" s="2">
        <v>450</v>
      </c>
      <c r="O1148" s="2">
        <v>450</v>
      </c>
      <c r="P1148" s="2">
        <v>450</v>
      </c>
      <c r="Q1148" s="2">
        <v>450</v>
      </c>
      <c r="R1148" s="2">
        <v>450</v>
      </c>
      <c r="S1148" s="2">
        <v>450</v>
      </c>
      <c r="T1148" s="2">
        <v>450</v>
      </c>
      <c r="U1148" s="2">
        <v>450</v>
      </c>
      <c r="V1148" s="2">
        <v>450</v>
      </c>
      <c r="W1148" s="2">
        <v>450</v>
      </c>
      <c r="X1148" s="2">
        <v>450</v>
      </c>
      <c r="Y1148" s="2">
        <v>450</v>
      </c>
      <c r="Z1148" s="2">
        <v>465</v>
      </c>
      <c r="AA1148" s="2">
        <v>475</v>
      </c>
      <c r="AB1148" s="2">
        <v>475</v>
      </c>
      <c r="AC1148" s="2">
        <v>475</v>
      </c>
      <c r="AD1148" s="2">
        <v>475</v>
      </c>
      <c r="AE1148" s="2">
        <v>475</v>
      </c>
      <c r="AF1148" s="2">
        <v>475</v>
      </c>
      <c r="AG1148" s="2">
        <v>475</v>
      </c>
      <c r="AH1148" s="2">
        <v>485</v>
      </c>
      <c r="AI1148" s="2">
        <v>495</v>
      </c>
      <c r="AJ1148" s="2">
        <v>495</v>
      </c>
      <c r="AK1148" s="2">
        <v>495</v>
      </c>
      <c r="AL1148" s="2">
        <v>495</v>
      </c>
      <c r="AM1148" s="2">
        <v>495</v>
      </c>
      <c r="AN1148" s="2">
        <v>495</v>
      </c>
      <c r="AO1148" s="2">
        <v>500</v>
      </c>
      <c r="AP1148" s="2">
        <v>500</v>
      </c>
      <c r="AQ1148" s="2">
        <v>500</v>
      </c>
      <c r="AR1148" s="2">
        <v>500</v>
      </c>
      <c r="AS1148" s="2">
        <v>500</v>
      </c>
      <c r="AT1148" s="2">
        <v>525</v>
      </c>
      <c r="AU1148" s="2">
        <v>525</v>
      </c>
      <c r="AV1148" s="2">
        <v>525</v>
      </c>
      <c r="AW1148" s="2">
        <v>525</v>
      </c>
      <c r="AX1148" s="2">
        <v>525</v>
      </c>
      <c r="AY1148" s="2">
        <v>525</v>
      </c>
      <c r="AZ1148" s="2">
        <v>540</v>
      </c>
      <c r="BA1148" s="2">
        <v>550</v>
      </c>
      <c r="BB1148" s="2">
        <v>550</v>
      </c>
      <c r="BC1148" s="2">
        <v>550</v>
      </c>
      <c r="BD1148" s="2">
        <v>550</v>
      </c>
      <c r="BE1148" s="2">
        <v>550</v>
      </c>
      <c r="BF1148" s="2">
        <v>550</v>
      </c>
      <c r="BG1148" s="2">
        <v>550</v>
      </c>
      <c r="BH1148" s="2">
        <v>550</v>
      </c>
      <c r="BI1148" s="2">
        <v>550</v>
      </c>
      <c r="BJ1148" s="2">
        <v>550</v>
      </c>
      <c r="BK1148" s="2">
        <v>565</v>
      </c>
      <c r="BL1148" s="2">
        <v>575</v>
      </c>
      <c r="BM1148" s="2">
        <v>575</v>
      </c>
      <c r="BN1148" s="2">
        <v>575</v>
      </c>
      <c r="BO1148" s="2">
        <v>575</v>
      </c>
      <c r="BP1148" s="2">
        <v>580</v>
      </c>
      <c r="BQ1148" s="2">
        <v>595</v>
      </c>
      <c r="BR1148" s="2">
        <v>595</v>
      </c>
      <c r="BS1148" s="2">
        <v>595</v>
      </c>
      <c r="BT1148" s="2">
        <v>595</v>
      </c>
      <c r="BU1148" s="2">
        <v>595</v>
      </c>
      <c r="BV1148" s="2">
        <v>600</v>
      </c>
      <c r="BW1148" s="2">
        <v>600</v>
      </c>
      <c r="BX1148" s="2">
        <v>600</v>
      </c>
      <c r="BY1148" s="2">
        <v>615</v>
      </c>
      <c r="BZ1148" s="2">
        <v>625</v>
      </c>
      <c r="CA1148" s="2">
        <v>625</v>
      </c>
      <c r="CB1148" s="2">
        <v>650</v>
      </c>
      <c r="CC1148" s="2">
        <v>650</v>
      </c>
      <c r="CD1148" s="2">
        <v>695</v>
      </c>
      <c r="CE1148" s="2">
        <v>700</v>
      </c>
      <c r="CF1148" s="2">
        <v>750</v>
      </c>
      <c r="CG1148" s="2">
        <v>800</v>
      </c>
      <c r="CH1148" s="2">
        <v>895</v>
      </c>
    </row>
    <row r="1149" spans="14:86" x14ac:dyDescent="0.2">
      <c r="N1149" s="2">
        <v>525</v>
      </c>
      <c r="O1149" s="2">
        <v>530</v>
      </c>
      <c r="P1149" s="2">
        <v>540</v>
      </c>
      <c r="Q1149" s="2">
        <v>550</v>
      </c>
      <c r="R1149" s="2">
        <v>550</v>
      </c>
      <c r="S1149" s="2">
        <v>550</v>
      </c>
      <c r="T1149" s="2">
        <v>550</v>
      </c>
      <c r="U1149" s="2">
        <v>550</v>
      </c>
      <c r="V1149" s="2">
        <v>550</v>
      </c>
      <c r="W1149" s="2">
        <v>550</v>
      </c>
      <c r="X1149" s="2">
        <v>550</v>
      </c>
      <c r="Y1149" s="2">
        <v>550</v>
      </c>
      <c r="Z1149" s="2">
        <v>575</v>
      </c>
      <c r="AA1149" s="2">
        <v>575</v>
      </c>
      <c r="AB1149" s="2">
        <v>575</v>
      </c>
      <c r="AC1149" s="2">
        <v>580</v>
      </c>
      <c r="AD1149" s="2">
        <v>595</v>
      </c>
      <c r="AE1149" s="2">
        <v>595</v>
      </c>
      <c r="AF1149" s="2">
        <v>595</v>
      </c>
      <c r="AG1149" s="2">
        <v>595</v>
      </c>
      <c r="AH1149" s="2">
        <v>595</v>
      </c>
      <c r="AI1149" s="2">
        <v>595</v>
      </c>
      <c r="AJ1149" s="2">
        <v>595</v>
      </c>
      <c r="AK1149" s="2">
        <v>600</v>
      </c>
      <c r="AL1149" s="2">
        <v>600</v>
      </c>
      <c r="AM1149" s="2">
        <v>600</v>
      </c>
      <c r="AN1149" s="2">
        <v>600</v>
      </c>
      <c r="AO1149" s="2">
        <v>625</v>
      </c>
      <c r="AP1149" s="2">
        <v>625</v>
      </c>
      <c r="AQ1149" s="2">
        <v>645</v>
      </c>
      <c r="AR1149" s="2">
        <v>650</v>
      </c>
      <c r="AS1149" s="2">
        <v>650</v>
      </c>
      <c r="AT1149" s="2">
        <v>650</v>
      </c>
      <c r="AU1149" s="2">
        <v>650</v>
      </c>
      <c r="AV1149" s="2">
        <v>650</v>
      </c>
      <c r="AW1149" s="2">
        <v>650</v>
      </c>
      <c r="AX1149" s="2">
        <v>650</v>
      </c>
      <c r="AY1149" s="2">
        <v>650</v>
      </c>
      <c r="AZ1149" s="2">
        <v>675</v>
      </c>
      <c r="BA1149" s="2">
        <v>675</v>
      </c>
      <c r="BB1149" s="2">
        <v>675</v>
      </c>
      <c r="BC1149" s="2">
        <v>675</v>
      </c>
      <c r="BD1149" s="2">
        <v>695</v>
      </c>
      <c r="BE1149" s="2">
        <v>695</v>
      </c>
      <c r="BF1149" s="2">
        <v>695</v>
      </c>
      <c r="BG1149" s="2">
        <v>695</v>
      </c>
      <c r="BH1149" s="2">
        <v>695</v>
      </c>
      <c r="BI1149" s="2">
        <v>695</v>
      </c>
      <c r="BJ1149" s="2">
        <v>695</v>
      </c>
      <c r="BK1149" s="2">
        <v>700</v>
      </c>
      <c r="BL1149" s="2">
        <v>700</v>
      </c>
      <c r="BM1149" s="2">
        <v>725</v>
      </c>
      <c r="BN1149" s="2">
        <v>725</v>
      </c>
      <c r="BO1149" s="2">
        <v>725</v>
      </c>
      <c r="BP1149" s="2">
        <v>750</v>
      </c>
      <c r="BQ1149" s="2">
        <v>750</v>
      </c>
      <c r="BR1149" s="2">
        <v>750</v>
      </c>
      <c r="BS1149" s="2">
        <v>750</v>
      </c>
      <c r="BT1149" s="2">
        <v>795</v>
      </c>
      <c r="BU1149" s="2">
        <v>795</v>
      </c>
      <c r="BV1149" s="2">
        <v>800</v>
      </c>
      <c r="BW1149" s="2">
        <v>800</v>
      </c>
      <c r="BX1149" s="2">
        <v>850</v>
      </c>
      <c r="BY1149" s="2">
        <v>850</v>
      </c>
      <c r="BZ1149" s="2">
        <v>850</v>
      </c>
      <c r="CA1149" s="2">
        <v>860</v>
      </c>
      <c r="CB1149" s="2">
        <v>900</v>
      </c>
      <c r="CC1149" s="2">
        <v>900</v>
      </c>
      <c r="CD1149" s="2">
        <v>950</v>
      </c>
      <c r="CE1149" s="2">
        <v>995</v>
      </c>
      <c r="CF1149" s="2">
        <v>1000</v>
      </c>
      <c r="CG1149" s="2">
        <v>1200</v>
      </c>
      <c r="CH1149" s="2">
        <v>1200</v>
      </c>
    </row>
    <row r="1150" spans="14:86" x14ac:dyDescent="0.2">
      <c r="N1150" s="2">
        <v>795</v>
      </c>
      <c r="O1150" s="2">
        <v>795</v>
      </c>
      <c r="P1150" s="2">
        <v>795</v>
      </c>
      <c r="Q1150" s="2">
        <v>795</v>
      </c>
      <c r="R1150" s="2">
        <v>795</v>
      </c>
      <c r="S1150" s="2">
        <v>800</v>
      </c>
      <c r="T1150" s="2">
        <v>825</v>
      </c>
      <c r="U1150" s="2">
        <v>825</v>
      </c>
      <c r="V1150" s="2">
        <v>825</v>
      </c>
      <c r="W1150" s="2">
        <v>825</v>
      </c>
      <c r="X1150" s="2">
        <v>825</v>
      </c>
      <c r="Y1150" s="2">
        <v>850</v>
      </c>
      <c r="Z1150" s="2">
        <v>850</v>
      </c>
      <c r="AA1150" s="2">
        <v>850</v>
      </c>
      <c r="AB1150" s="2">
        <v>850</v>
      </c>
      <c r="AC1150" s="2">
        <v>850</v>
      </c>
      <c r="AD1150" s="2">
        <v>850</v>
      </c>
      <c r="AE1150" s="2">
        <v>850</v>
      </c>
      <c r="AF1150" s="2">
        <v>850</v>
      </c>
      <c r="AG1150" s="2">
        <v>850</v>
      </c>
      <c r="AH1150" s="2">
        <v>850</v>
      </c>
      <c r="AI1150" s="2">
        <v>850</v>
      </c>
      <c r="AJ1150" s="2">
        <v>850</v>
      </c>
      <c r="AK1150" s="2">
        <v>850</v>
      </c>
      <c r="AL1150" s="2">
        <v>875</v>
      </c>
      <c r="AM1150" s="2">
        <v>875</v>
      </c>
      <c r="AN1150" s="2">
        <v>875</v>
      </c>
      <c r="AO1150" s="2">
        <v>875</v>
      </c>
      <c r="AP1150" s="2">
        <v>875</v>
      </c>
      <c r="AQ1150" s="2">
        <v>895</v>
      </c>
      <c r="AR1150" s="2">
        <v>895</v>
      </c>
      <c r="AS1150" s="2">
        <v>895</v>
      </c>
      <c r="AT1150" s="2">
        <v>895</v>
      </c>
      <c r="AU1150" s="2">
        <v>900</v>
      </c>
      <c r="AV1150" s="2">
        <v>950</v>
      </c>
      <c r="AW1150" s="2">
        <v>950</v>
      </c>
      <c r="AX1150" s="2">
        <v>950</v>
      </c>
      <c r="AY1150" s="2">
        <v>950</v>
      </c>
      <c r="AZ1150" s="2">
        <v>950</v>
      </c>
      <c r="BA1150" s="2">
        <v>950</v>
      </c>
      <c r="BB1150" s="2">
        <v>950</v>
      </c>
      <c r="BC1150" s="2">
        <v>950</v>
      </c>
      <c r="BD1150" s="2">
        <v>950</v>
      </c>
      <c r="BE1150" s="2">
        <v>960</v>
      </c>
      <c r="BF1150" s="2">
        <v>960</v>
      </c>
      <c r="BG1150" s="2">
        <v>995</v>
      </c>
      <c r="BH1150" s="2">
        <v>995</v>
      </c>
      <c r="BI1150" s="2">
        <v>995</v>
      </c>
      <c r="BJ1150" s="2">
        <v>1000</v>
      </c>
      <c r="BK1150" s="2">
        <v>1000</v>
      </c>
      <c r="BL1150" s="2">
        <v>1000</v>
      </c>
      <c r="BM1150" s="2">
        <v>1095</v>
      </c>
      <c r="BN1150" s="2">
        <v>1100</v>
      </c>
      <c r="BO1150" s="2">
        <v>1100</v>
      </c>
      <c r="BP1150" s="2">
        <v>1100</v>
      </c>
      <c r="BQ1150" s="2">
        <v>1100</v>
      </c>
      <c r="BR1150" s="2">
        <v>1100</v>
      </c>
      <c r="BS1150" s="2">
        <v>1100</v>
      </c>
      <c r="BT1150" s="2">
        <v>1150</v>
      </c>
      <c r="BU1150" s="2">
        <v>1200</v>
      </c>
      <c r="BV1150" s="2">
        <v>1200</v>
      </c>
      <c r="BW1150" s="2">
        <v>1200</v>
      </c>
      <c r="BX1150" s="2">
        <v>1200</v>
      </c>
      <c r="BY1150" s="2">
        <v>1240</v>
      </c>
      <c r="BZ1150" s="2">
        <v>1250</v>
      </c>
      <c r="CA1150" s="2">
        <v>1250</v>
      </c>
      <c r="CB1150" s="2">
        <v>1295</v>
      </c>
      <c r="CC1150" s="2">
        <v>1300</v>
      </c>
      <c r="CD1150" s="2">
        <v>1300</v>
      </c>
      <c r="CE1150" s="2">
        <v>1300</v>
      </c>
      <c r="CF1150" s="2">
        <v>1350</v>
      </c>
      <c r="CG1150" s="2">
        <v>1695</v>
      </c>
      <c r="CH1150" s="2">
        <v>1700</v>
      </c>
    </row>
    <row r="1151" spans="14:86" x14ac:dyDescent="0.2">
      <c r="N1151" s="2">
        <v>1200</v>
      </c>
      <c r="O1151" s="2">
        <v>1200</v>
      </c>
      <c r="P1151" s="2">
        <v>1200</v>
      </c>
      <c r="Q1151" s="2">
        <v>1200</v>
      </c>
      <c r="R1151" s="2">
        <v>1200</v>
      </c>
      <c r="S1151" s="2">
        <v>1200</v>
      </c>
      <c r="T1151" s="2">
        <v>1200</v>
      </c>
      <c r="U1151" s="2">
        <v>1200</v>
      </c>
      <c r="V1151" s="2">
        <v>1200</v>
      </c>
      <c r="W1151" s="2">
        <v>1200</v>
      </c>
      <c r="X1151" s="2">
        <v>1200</v>
      </c>
      <c r="Y1151" s="2">
        <v>1200</v>
      </c>
      <c r="Z1151" s="2">
        <v>1200</v>
      </c>
      <c r="AA1151" s="2">
        <v>1200</v>
      </c>
      <c r="AB1151" s="2">
        <v>1200</v>
      </c>
      <c r="AC1151" s="2">
        <v>1350</v>
      </c>
      <c r="AD1151" s="2">
        <v>1350</v>
      </c>
      <c r="AE1151" s="2">
        <v>1350</v>
      </c>
      <c r="AF1151" s="2">
        <v>1350</v>
      </c>
      <c r="AG1151" s="2">
        <v>1400</v>
      </c>
      <c r="AH1151" s="2">
        <v>1400</v>
      </c>
      <c r="AI1151" s="2">
        <v>1400</v>
      </c>
      <c r="AJ1151" s="2">
        <v>1400</v>
      </c>
      <c r="AK1151" s="2">
        <v>1400</v>
      </c>
      <c r="AL1151" s="2">
        <v>1400</v>
      </c>
      <c r="AM1151" s="2">
        <v>1400</v>
      </c>
      <c r="AN1151" s="2">
        <v>1400</v>
      </c>
      <c r="AO1151" s="2">
        <v>1400</v>
      </c>
      <c r="AP1151" s="2">
        <v>1500</v>
      </c>
      <c r="AQ1151" s="2">
        <v>1500</v>
      </c>
      <c r="AR1151" s="2">
        <v>1500</v>
      </c>
      <c r="AS1151" s="2">
        <v>1500</v>
      </c>
      <c r="AT1151" s="2">
        <v>1500</v>
      </c>
      <c r="AU1151" s="2">
        <v>1500</v>
      </c>
      <c r="AV1151" s="2">
        <v>1500</v>
      </c>
      <c r="AW1151" s="2">
        <v>1500</v>
      </c>
      <c r="AX1151" s="2">
        <v>1500</v>
      </c>
      <c r="AY1151" s="2">
        <v>1500</v>
      </c>
      <c r="AZ1151" s="2">
        <v>1500</v>
      </c>
      <c r="BA1151" s="2">
        <v>1500</v>
      </c>
      <c r="BB1151" s="2">
        <v>1660</v>
      </c>
      <c r="BC1151" s="2">
        <v>1660</v>
      </c>
      <c r="BD1151" s="2">
        <v>1660</v>
      </c>
      <c r="BE1151" s="2">
        <v>1660</v>
      </c>
      <c r="BF1151" s="2">
        <v>1695</v>
      </c>
      <c r="BG1151" s="2">
        <v>1695</v>
      </c>
      <c r="BH1151" s="2">
        <v>1695</v>
      </c>
      <c r="BI1151" s="2">
        <v>1695</v>
      </c>
      <c r="BJ1151" s="2">
        <v>1697.5</v>
      </c>
      <c r="BK1151" s="2">
        <v>1700</v>
      </c>
      <c r="BL1151" s="2">
        <v>1700</v>
      </c>
      <c r="BM1151" s="2">
        <v>1700</v>
      </c>
      <c r="BN1151" s="2">
        <v>1700</v>
      </c>
      <c r="BO1151" s="2">
        <v>1700</v>
      </c>
      <c r="BP1151" s="2">
        <v>1700</v>
      </c>
      <c r="BQ1151" s="2">
        <v>1700</v>
      </c>
      <c r="BR1151" s="2">
        <v>1700</v>
      </c>
      <c r="BS1151" s="2">
        <v>1700</v>
      </c>
      <c r="BT1151" s="2">
        <v>1700</v>
      </c>
      <c r="BU1151" s="2">
        <v>1700</v>
      </c>
      <c r="BV1151" s="2">
        <v>1700</v>
      </c>
      <c r="BW1151" s="2">
        <v>1950</v>
      </c>
      <c r="BX1151" s="2">
        <v>1950</v>
      </c>
      <c r="BY1151" s="2">
        <v>1950</v>
      </c>
      <c r="BZ1151" s="2">
        <v>1950</v>
      </c>
      <c r="CA1151" s="2">
        <v>2000</v>
      </c>
      <c r="CB1151" s="2">
        <v>2000</v>
      </c>
      <c r="CC1151" s="2">
        <v>2000</v>
      </c>
      <c r="CD1151" s="2">
        <v>2000</v>
      </c>
      <c r="CE1151" s="2">
        <v>2200</v>
      </c>
      <c r="CF1151" s="2">
        <v>2200</v>
      </c>
      <c r="CG1151" s="2">
        <v>2200</v>
      </c>
      <c r="CH1151" s="2">
        <v>2200</v>
      </c>
    </row>
    <row r="1152" spans="14:86" x14ac:dyDescent="0.2">
      <c r="N1152" s="2">
        <v>350</v>
      </c>
      <c r="O1152" s="2">
        <v>350</v>
      </c>
      <c r="P1152" s="2">
        <v>350</v>
      </c>
      <c r="Q1152" s="2">
        <v>350</v>
      </c>
      <c r="R1152" s="2">
        <v>350</v>
      </c>
      <c r="S1152" s="2">
        <v>350</v>
      </c>
      <c r="T1152" s="2">
        <v>350</v>
      </c>
      <c r="U1152" s="2">
        <v>350</v>
      </c>
      <c r="V1152" s="2">
        <v>350</v>
      </c>
      <c r="W1152" s="2">
        <v>350</v>
      </c>
      <c r="X1152" s="2">
        <v>350</v>
      </c>
      <c r="Y1152" s="2">
        <v>375</v>
      </c>
      <c r="Z1152" s="2">
        <v>375</v>
      </c>
      <c r="AA1152" s="2">
        <v>375</v>
      </c>
      <c r="AB1152" s="2">
        <v>375</v>
      </c>
      <c r="AC1152" s="2">
        <v>375</v>
      </c>
      <c r="AD1152" s="2">
        <v>375</v>
      </c>
      <c r="AE1152" s="2">
        <v>375</v>
      </c>
      <c r="AF1152" s="2">
        <v>375</v>
      </c>
      <c r="AG1152" s="2">
        <v>375</v>
      </c>
      <c r="AH1152" s="2">
        <v>375</v>
      </c>
      <c r="AI1152" s="2">
        <v>375</v>
      </c>
      <c r="AJ1152" s="2">
        <v>375</v>
      </c>
      <c r="AK1152" s="2">
        <v>385</v>
      </c>
      <c r="AL1152" s="2">
        <v>395</v>
      </c>
      <c r="AM1152" s="2">
        <v>395</v>
      </c>
      <c r="AN1152" s="2">
        <v>395</v>
      </c>
      <c r="AO1152" s="2">
        <v>395</v>
      </c>
      <c r="AP1152" s="2">
        <v>395</v>
      </c>
      <c r="AQ1152" s="2">
        <v>395</v>
      </c>
      <c r="AR1152" s="2">
        <v>395</v>
      </c>
      <c r="AS1152" s="2">
        <v>395</v>
      </c>
      <c r="AT1152" s="2">
        <v>395</v>
      </c>
      <c r="AU1152" s="2">
        <v>395</v>
      </c>
      <c r="AV1152" s="2">
        <v>395</v>
      </c>
      <c r="AW1152" s="2">
        <v>395</v>
      </c>
      <c r="AX1152" s="2">
        <v>395</v>
      </c>
      <c r="AY1152" s="2">
        <v>395</v>
      </c>
      <c r="AZ1152" s="2">
        <v>395</v>
      </c>
      <c r="BA1152" s="2">
        <v>395</v>
      </c>
      <c r="BB1152" s="2">
        <v>395</v>
      </c>
      <c r="BC1152" s="2">
        <v>395</v>
      </c>
      <c r="BD1152" s="2">
        <v>395</v>
      </c>
      <c r="BE1152" s="2">
        <v>395</v>
      </c>
      <c r="BF1152" s="2">
        <v>395</v>
      </c>
      <c r="BG1152" s="2">
        <v>395</v>
      </c>
      <c r="BH1152" s="2">
        <v>395</v>
      </c>
      <c r="BI1152" s="2">
        <v>395</v>
      </c>
      <c r="BJ1152" s="2">
        <v>397.5</v>
      </c>
      <c r="BK1152" s="2">
        <v>400</v>
      </c>
      <c r="BL1152" s="2">
        <v>400</v>
      </c>
      <c r="BM1152" s="2">
        <v>400</v>
      </c>
      <c r="BN1152" s="2">
        <v>400</v>
      </c>
      <c r="BO1152" s="2">
        <v>400</v>
      </c>
      <c r="BP1152" s="2">
        <v>400</v>
      </c>
      <c r="BQ1152" s="2">
        <v>400</v>
      </c>
      <c r="BR1152" s="2">
        <v>400</v>
      </c>
      <c r="BS1152" s="2">
        <v>400</v>
      </c>
      <c r="BT1152" s="2">
        <v>400</v>
      </c>
      <c r="BU1152" s="2">
        <v>400</v>
      </c>
      <c r="BV1152" s="2">
        <v>400</v>
      </c>
      <c r="BW1152" s="2">
        <v>450</v>
      </c>
      <c r="BX1152" s="2">
        <v>450</v>
      </c>
      <c r="BY1152" s="2">
        <v>450</v>
      </c>
      <c r="BZ1152" s="2">
        <v>450</v>
      </c>
      <c r="CA1152" s="2">
        <v>450</v>
      </c>
      <c r="CB1152" s="2">
        <v>450</v>
      </c>
      <c r="CC1152" s="2">
        <v>450</v>
      </c>
      <c r="CD1152" s="2">
        <v>450</v>
      </c>
      <c r="CE1152" s="2">
        <v>450</v>
      </c>
      <c r="CF1152" s="2">
        <v>450</v>
      </c>
      <c r="CG1152" s="2">
        <v>450</v>
      </c>
      <c r="CH1152" s="2">
        <v>450</v>
      </c>
    </row>
    <row r="1153" spans="14:86" x14ac:dyDescent="0.2">
      <c r="N1153" s="2">
        <v>295</v>
      </c>
      <c r="O1153" s="2">
        <v>300</v>
      </c>
      <c r="P1153" s="2">
        <v>300</v>
      </c>
      <c r="Q1153" s="2">
        <v>300</v>
      </c>
      <c r="R1153" s="2">
        <v>300</v>
      </c>
      <c r="S1153" s="2">
        <v>300</v>
      </c>
      <c r="T1153" s="2">
        <v>300</v>
      </c>
      <c r="U1153" s="2">
        <v>304.17</v>
      </c>
      <c r="V1153" s="2">
        <v>310</v>
      </c>
      <c r="W1153" s="2">
        <v>310</v>
      </c>
      <c r="X1153" s="2">
        <v>316.07</v>
      </c>
      <c r="Y1153" s="2">
        <v>316.07</v>
      </c>
      <c r="Z1153" s="2">
        <v>320</v>
      </c>
      <c r="AA1153" s="2">
        <v>320</v>
      </c>
      <c r="AB1153" s="2">
        <v>325</v>
      </c>
      <c r="AC1153" s="2">
        <v>325</v>
      </c>
      <c r="AD1153" s="2">
        <v>325</v>
      </c>
      <c r="AE1153" s="2">
        <v>325</v>
      </c>
      <c r="AF1153" s="2">
        <v>325</v>
      </c>
      <c r="AG1153" s="2">
        <v>325</v>
      </c>
      <c r="AH1153" s="2">
        <v>325</v>
      </c>
      <c r="AI1153" s="2">
        <v>330</v>
      </c>
      <c r="AJ1153" s="2">
        <v>330</v>
      </c>
      <c r="AK1153" s="2">
        <v>335</v>
      </c>
      <c r="AL1153" s="2">
        <v>340</v>
      </c>
      <c r="AM1153" s="2">
        <v>340</v>
      </c>
      <c r="AN1153" s="2">
        <v>345</v>
      </c>
      <c r="AO1153" s="2">
        <v>350</v>
      </c>
      <c r="AP1153" s="2">
        <v>350</v>
      </c>
      <c r="AQ1153" s="2">
        <v>350</v>
      </c>
      <c r="AR1153" s="2">
        <v>359.52</v>
      </c>
      <c r="AS1153" s="2">
        <v>360</v>
      </c>
      <c r="AT1153" s="2">
        <v>360</v>
      </c>
      <c r="AU1153" s="2">
        <v>369.35</v>
      </c>
      <c r="AV1153" s="2">
        <v>370</v>
      </c>
      <c r="AW1153" s="2">
        <v>375</v>
      </c>
      <c r="AX1153" s="2">
        <v>375</v>
      </c>
      <c r="AY1153" s="2">
        <v>375</v>
      </c>
      <c r="AZ1153" s="2">
        <v>375</v>
      </c>
      <c r="BA1153" s="2">
        <v>375</v>
      </c>
      <c r="BB1153" s="2">
        <v>375</v>
      </c>
      <c r="BC1153" s="2">
        <v>375</v>
      </c>
      <c r="BD1153" s="2">
        <v>380</v>
      </c>
      <c r="BE1153" s="2">
        <v>385</v>
      </c>
      <c r="BF1153" s="2">
        <v>390</v>
      </c>
      <c r="BG1153" s="2">
        <v>400</v>
      </c>
      <c r="BH1153" s="2">
        <v>400</v>
      </c>
      <c r="BI1153" s="2">
        <v>400</v>
      </c>
      <c r="BJ1153" s="2">
        <v>400</v>
      </c>
      <c r="BK1153" s="2">
        <v>400</v>
      </c>
      <c r="BL1153" s="2">
        <v>405</v>
      </c>
      <c r="BM1153" s="2">
        <v>405</v>
      </c>
      <c r="BN1153" s="2">
        <v>420</v>
      </c>
      <c r="BO1153" s="2">
        <v>422</v>
      </c>
      <c r="BP1153" s="2">
        <v>425</v>
      </c>
      <c r="BQ1153" s="2">
        <v>425</v>
      </c>
      <c r="BR1153" s="2">
        <v>425</v>
      </c>
      <c r="BS1153" s="2">
        <v>430</v>
      </c>
      <c r="BT1153" s="2">
        <v>435</v>
      </c>
      <c r="BU1153" s="2">
        <v>446.43</v>
      </c>
      <c r="BV1153" s="2">
        <v>450</v>
      </c>
      <c r="BW1153" s="2">
        <v>450</v>
      </c>
      <c r="BX1153" s="2">
        <v>460</v>
      </c>
      <c r="BY1153" s="2">
        <v>468.15</v>
      </c>
      <c r="BZ1153" s="2">
        <v>475</v>
      </c>
      <c r="CA1153" s="2">
        <v>475</v>
      </c>
      <c r="CB1153" s="2">
        <v>485.54</v>
      </c>
      <c r="CC1153" s="2">
        <v>495</v>
      </c>
      <c r="CD1153" s="2">
        <v>502</v>
      </c>
      <c r="CE1153" s="2">
        <v>525</v>
      </c>
      <c r="CF1153" s="2">
        <v>528.99</v>
      </c>
      <c r="CG1153" s="2">
        <v>533.33000000000004</v>
      </c>
      <c r="CH1153" s="2">
        <v>576.79</v>
      </c>
    </row>
    <row r="1154" spans="14:86" x14ac:dyDescent="0.2">
      <c r="N1154" s="2">
        <v>425</v>
      </c>
      <c r="O1154" s="2">
        <v>425</v>
      </c>
      <c r="P1154" s="2">
        <v>425</v>
      </c>
      <c r="Q1154" s="2">
        <v>425</v>
      </c>
      <c r="R1154" s="2">
        <v>425</v>
      </c>
      <c r="S1154" s="2">
        <v>430</v>
      </c>
      <c r="T1154" s="2">
        <v>445</v>
      </c>
      <c r="U1154" s="2">
        <v>450</v>
      </c>
      <c r="V1154" s="2">
        <v>450</v>
      </c>
      <c r="W1154" s="2">
        <v>450</v>
      </c>
      <c r="X1154" s="2">
        <v>450</v>
      </c>
      <c r="Y1154" s="2">
        <v>450</v>
      </c>
      <c r="Z1154" s="2">
        <v>450</v>
      </c>
      <c r="AA1154" s="2">
        <v>450</v>
      </c>
      <c r="AB1154" s="2">
        <v>450</v>
      </c>
      <c r="AC1154" s="2">
        <v>450</v>
      </c>
      <c r="AD1154" s="2">
        <v>450</v>
      </c>
      <c r="AE1154" s="2">
        <v>470</v>
      </c>
      <c r="AF1154" s="2">
        <v>475</v>
      </c>
      <c r="AG1154" s="2">
        <v>475</v>
      </c>
      <c r="AH1154" s="2">
        <v>475</v>
      </c>
      <c r="AI1154" s="2">
        <v>475</v>
      </c>
      <c r="AJ1154" s="2">
        <v>475</v>
      </c>
      <c r="AK1154" s="2">
        <v>480</v>
      </c>
      <c r="AL1154" s="2">
        <v>490</v>
      </c>
      <c r="AM1154" s="2">
        <v>495</v>
      </c>
      <c r="AN1154" s="2">
        <v>495</v>
      </c>
      <c r="AO1154" s="2">
        <v>495</v>
      </c>
      <c r="AP1154" s="2">
        <v>495</v>
      </c>
      <c r="AQ1154" s="2">
        <v>495</v>
      </c>
      <c r="AR1154" s="2">
        <v>495</v>
      </c>
      <c r="AS1154" s="2">
        <v>500</v>
      </c>
      <c r="AT1154" s="2">
        <v>500</v>
      </c>
      <c r="AU1154" s="2">
        <v>500</v>
      </c>
      <c r="AV1154" s="2">
        <v>520</v>
      </c>
      <c r="AW1154" s="2">
        <v>525</v>
      </c>
      <c r="AX1154" s="2">
        <v>525</v>
      </c>
      <c r="AY1154" s="2">
        <v>525</v>
      </c>
      <c r="AZ1154" s="2">
        <v>525</v>
      </c>
      <c r="BA1154" s="2">
        <v>535</v>
      </c>
      <c r="BB1154" s="2">
        <v>550</v>
      </c>
      <c r="BC1154" s="2">
        <v>550</v>
      </c>
      <c r="BD1154" s="2">
        <v>550</v>
      </c>
      <c r="BE1154" s="2">
        <v>550</v>
      </c>
      <c r="BF1154" s="2">
        <v>550</v>
      </c>
      <c r="BG1154" s="2">
        <v>550</v>
      </c>
      <c r="BH1154" s="2">
        <v>550</v>
      </c>
      <c r="BI1154" s="2">
        <v>575</v>
      </c>
      <c r="BJ1154" s="2">
        <v>575</v>
      </c>
      <c r="BK1154" s="2">
        <v>575</v>
      </c>
      <c r="BL1154" s="2">
        <v>575</v>
      </c>
      <c r="BM1154" s="2">
        <v>595</v>
      </c>
      <c r="BN1154" s="2">
        <v>595</v>
      </c>
      <c r="BO1154" s="2">
        <v>595</v>
      </c>
      <c r="BP1154" s="2">
        <v>595</v>
      </c>
      <c r="BQ1154" s="2">
        <v>600</v>
      </c>
      <c r="BR1154" s="2">
        <v>600</v>
      </c>
      <c r="BS1154" s="2">
        <v>620</v>
      </c>
      <c r="BT1154" s="2">
        <v>625</v>
      </c>
      <c r="BU1154" s="2">
        <v>625</v>
      </c>
      <c r="BV1154" s="2">
        <v>650</v>
      </c>
      <c r="BW1154" s="2">
        <v>650</v>
      </c>
      <c r="BX1154" s="2">
        <v>650</v>
      </c>
      <c r="BY1154" s="2">
        <v>650</v>
      </c>
      <c r="BZ1154" s="2">
        <v>675</v>
      </c>
      <c r="CA1154" s="2">
        <v>690</v>
      </c>
      <c r="CB1154" s="2">
        <v>695</v>
      </c>
      <c r="CC1154" s="2">
        <v>700</v>
      </c>
      <c r="CD1154" s="2">
        <v>715</v>
      </c>
      <c r="CE1154" s="2">
        <v>750</v>
      </c>
      <c r="CF1154" s="2">
        <v>750</v>
      </c>
      <c r="CG1154" s="2">
        <v>750</v>
      </c>
      <c r="CH1154" s="2">
        <v>850</v>
      </c>
    </row>
    <row r="1155" spans="14:86" x14ac:dyDescent="0.2">
      <c r="N1155" s="2">
        <v>550</v>
      </c>
      <c r="O1155" s="2">
        <v>550</v>
      </c>
      <c r="P1155" s="2">
        <v>550</v>
      </c>
      <c r="Q1155" s="2">
        <v>550</v>
      </c>
      <c r="R1155" s="2">
        <v>550</v>
      </c>
      <c r="S1155" s="2">
        <v>550</v>
      </c>
      <c r="T1155" s="2">
        <v>550</v>
      </c>
      <c r="U1155" s="2">
        <v>550</v>
      </c>
      <c r="V1155" s="2">
        <v>565</v>
      </c>
      <c r="W1155" s="2">
        <v>575</v>
      </c>
      <c r="X1155" s="2">
        <v>575</v>
      </c>
      <c r="Y1155" s="2">
        <v>575</v>
      </c>
      <c r="Z1155" s="2">
        <v>575</v>
      </c>
      <c r="AA1155" s="2">
        <v>595</v>
      </c>
      <c r="AB1155" s="2">
        <v>595</v>
      </c>
      <c r="AC1155" s="2">
        <v>595</v>
      </c>
      <c r="AD1155" s="2">
        <v>595</v>
      </c>
      <c r="AE1155" s="2">
        <v>595</v>
      </c>
      <c r="AF1155" s="2">
        <v>600</v>
      </c>
      <c r="AG1155" s="2">
        <v>600</v>
      </c>
      <c r="AH1155" s="2">
        <v>600</v>
      </c>
      <c r="AI1155" s="2">
        <v>600</v>
      </c>
      <c r="AJ1155" s="2">
        <v>620</v>
      </c>
      <c r="AK1155" s="2">
        <v>625</v>
      </c>
      <c r="AL1155" s="2">
        <v>625</v>
      </c>
      <c r="AM1155" s="2">
        <v>625</v>
      </c>
      <c r="AN1155" s="2">
        <v>625</v>
      </c>
      <c r="AO1155" s="2">
        <v>645</v>
      </c>
      <c r="AP1155" s="2">
        <v>650</v>
      </c>
      <c r="AQ1155" s="2">
        <v>650</v>
      </c>
      <c r="AR1155" s="2">
        <v>650</v>
      </c>
      <c r="AS1155" s="2">
        <v>650</v>
      </c>
      <c r="AT1155" s="2">
        <v>650</v>
      </c>
      <c r="AU1155" s="2">
        <v>650</v>
      </c>
      <c r="AV1155" s="2">
        <v>650</v>
      </c>
      <c r="AW1155" s="2">
        <v>675</v>
      </c>
      <c r="AX1155" s="2">
        <v>675</v>
      </c>
      <c r="AY1155" s="2">
        <v>685</v>
      </c>
      <c r="AZ1155" s="2">
        <v>695</v>
      </c>
      <c r="BA1155" s="2">
        <v>695</v>
      </c>
      <c r="BB1155" s="2">
        <v>695</v>
      </c>
      <c r="BC1155" s="2">
        <v>700</v>
      </c>
      <c r="BD1155" s="2">
        <v>700</v>
      </c>
      <c r="BE1155" s="2">
        <v>725</v>
      </c>
      <c r="BF1155" s="2">
        <v>725</v>
      </c>
      <c r="BG1155" s="2">
        <v>750</v>
      </c>
      <c r="BH1155" s="2">
        <v>750</v>
      </c>
      <c r="BI1155" s="2">
        <v>750</v>
      </c>
      <c r="BJ1155" s="2">
        <v>750</v>
      </c>
      <c r="BK1155" s="2">
        <v>775</v>
      </c>
      <c r="BL1155" s="2">
        <v>795</v>
      </c>
      <c r="BM1155" s="2">
        <v>795</v>
      </c>
      <c r="BN1155" s="2">
        <v>795</v>
      </c>
      <c r="BO1155" s="2">
        <v>800</v>
      </c>
      <c r="BP1155" s="2">
        <v>800</v>
      </c>
      <c r="BQ1155" s="2">
        <v>825</v>
      </c>
      <c r="BR1155" s="2">
        <v>825</v>
      </c>
      <c r="BS1155" s="2">
        <v>850</v>
      </c>
      <c r="BT1155" s="2">
        <v>850</v>
      </c>
      <c r="BU1155" s="2">
        <v>850</v>
      </c>
      <c r="BV1155" s="2">
        <v>875</v>
      </c>
      <c r="BW1155" s="2">
        <v>895</v>
      </c>
      <c r="BX1155" s="2">
        <v>895</v>
      </c>
      <c r="BY1155" s="2">
        <v>895</v>
      </c>
      <c r="BZ1155" s="2">
        <v>900</v>
      </c>
      <c r="CA1155" s="2">
        <v>925</v>
      </c>
      <c r="CB1155" s="2">
        <v>950</v>
      </c>
      <c r="CC1155" s="2">
        <v>975</v>
      </c>
      <c r="CD1155" s="2">
        <v>995</v>
      </c>
      <c r="CE1155" s="2">
        <v>1000</v>
      </c>
      <c r="CF1155" s="2">
        <v>1150</v>
      </c>
      <c r="CG1155" s="2">
        <v>1200</v>
      </c>
      <c r="CH1155" s="2">
        <v>1385</v>
      </c>
    </row>
    <row r="1156" spans="14:86" x14ac:dyDescent="0.2">
      <c r="N1156" s="2">
        <v>595</v>
      </c>
      <c r="O1156" s="2">
        <v>595</v>
      </c>
      <c r="P1156" s="2">
        <v>595</v>
      </c>
      <c r="Q1156" s="2">
        <v>600</v>
      </c>
      <c r="R1156" s="2">
        <v>600</v>
      </c>
      <c r="S1156" s="2">
        <v>620</v>
      </c>
      <c r="T1156" s="2">
        <v>625</v>
      </c>
      <c r="U1156" s="2">
        <v>645</v>
      </c>
      <c r="V1156" s="2">
        <v>650</v>
      </c>
      <c r="W1156" s="2">
        <v>650</v>
      </c>
      <c r="X1156" s="2">
        <v>650</v>
      </c>
      <c r="Y1156" s="2">
        <v>650</v>
      </c>
      <c r="Z1156" s="2">
        <v>650</v>
      </c>
      <c r="AA1156" s="2">
        <v>650</v>
      </c>
      <c r="AB1156" s="2">
        <v>675</v>
      </c>
      <c r="AC1156" s="2">
        <v>675</v>
      </c>
      <c r="AD1156" s="2">
        <v>695</v>
      </c>
      <c r="AE1156" s="2">
        <v>695</v>
      </c>
      <c r="AF1156" s="2">
        <v>695</v>
      </c>
      <c r="AG1156" s="2">
        <v>695</v>
      </c>
      <c r="AH1156" s="2">
        <v>710</v>
      </c>
      <c r="AI1156" s="2">
        <v>725</v>
      </c>
      <c r="AJ1156" s="2">
        <v>725</v>
      </c>
      <c r="AK1156" s="2">
        <v>750</v>
      </c>
      <c r="AL1156" s="2">
        <v>750</v>
      </c>
      <c r="AM1156" s="2">
        <v>750</v>
      </c>
      <c r="AN1156" s="2">
        <v>750</v>
      </c>
      <c r="AO1156" s="2">
        <v>750</v>
      </c>
      <c r="AP1156" s="2">
        <v>750</v>
      </c>
      <c r="AQ1156" s="2">
        <v>775</v>
      </c>
      <c r="AR1156" s="2">
        <v>795</v>
      </c>
      <c r="AS1156" s="2">
        <v>795</v>
      </c>
      <c r="AT1156" s="2">
        <v>800</v>
      </c>
      <c r="AU1156" s="2">
        <v>825</v>
      </c>
      <c r="AV1156" s="2">
        <v>850</v>
      </c>
      <c r="AW1156" s="2">
        <v>850</v>
      </c>
      <c r="AX1156" s="2">
        <v>850</v>
      </c>
      <c r="AY1156" s="2">
        <v>850</v>
      </c>
      <c r="AZ1156" s="2">
        <v>850</v>
      </c>
      <c r="BA1156" s="2">
        <v>850</v>
      </c>
      <c r="BB1156" s="2">
        <v>875</v>
      </c>
      <c r="BC1156" s="2">
        <v>895</v>
      </c>
      <c r="BD1156" s="2">
        <v>900</v>
      </c>
      <c r="BE1156" s="2">
        <v>900</v>
      </c>
      <c r="BF1156" s="2">
        <v>900</v>
      </c>
      <c r="BG1156" s="2">
        <v>925</v>
      </c>
      <c r="BH1156" s="2">
        <v>950</v>
      </c>
      <c r="BI1156" s="2">
        <v>950</v>
      </c>
      <c r="BJ1156" s="2">
        <v>975</v>
      </c>
      <c r="BK1156" s="2">
        <v>995</v>
      </c>
      <c r="BL1156" s="2">
        <v>995</v>
      </c>
      <c r="BM1156" s="2">
        <v>1000</v>
      </c>
      <c r="BN1156" s="2">
        <v>1000</v>
      </c>
      <c r="BO1156" s="2">
        <v>1050</v>
      </c>
      <c r="BP1156" s="2">
        <v>1075</v>
      </c>
      <c r="BQ1156" s="2">
        <v>1100</v>
      </c>
      <c r="BR1156" s="2">
        <v>1125</v>
      </c>
      <c r="BS1156" s="2">
        <v>1150</v>
      </c>
      <c r="BT1156" s="2">
        <v>1170</v>
      </c>
      <c r="BU1156" s="2">
        <v>1200</v>
      </c>
      <c r="BV1156" s="2">
        <v>1200</v>
      </c>
      <c r="BW1156" s="2">
        <v>1200</v>
      </c>
      <c r="BX1156" s="2">
        <v>1200</v>
      </c>
      <c r="BY1156" s="2">
        <v>1250</v>
      </c>
      <c r="BZ1156" s="2">
        <v>1275</v>
      </c>
      <c r="CA1156" s="2">
        <v>1300</v>
      </c>
      <c r="CB1156" s="2">
        <v>1400</v>
      </c>
      <c r="CC1156" s="2">
        <v>1450</v>
      </c>
      <c r="CD1156" s="2">
        <v>1500</v>
      </c>
      <c r="CE1156" s="2">
        <v>1595</v>
      </c>
      <c r="CF1156" s="2">
        <v>1795</v>
      </c>
      <c r="CG1156" s="2">
        <v>1895</v>
      </c>
      <c r="CH1156" s="2">
        <v>2100</v>
      </c>
    </row>
    <row r="1157" spans="14:86" x14ac:dyDescent="0.2">
      <c r="N1157" s="2">
        <v>895</v>
      </c>
      <c r="O1157" s="2">
        <v>895</v>
      </c>
      <c r="P1157" s="2">
        <v>895</v>
      </c>
      <c r="Q1157" s="2">
        <v>900</v>
      </c>
      <c r="R1157" s="2">
        <v>900</v>
      </c>
      <c r="S1157" s="2">
        <v>925</v>
      </c>
      <c r="T1157" s="2">
        <v>925</v>
      </c>
      <c r="U1157" s="2">
        <v>950</v>
      </c>
      <c r="V1157" s="2">
        <v>975</v>
      </c>
      <c r="W1157" s="2">
        <v>975</v>
      </c>
      <c r="X1157" s="2">
        <v>995</v>
      </c>
      <c r="Y1157" s="2">
        <v>995</v>
      </c>
      <c r="Z1157" s="2">
        <v>995</v>
      </c>
      <c r="AA1157" s="2">
        <v>995</v>
      </c>
      <c r="AB1157" s="2">
        <v>995</v>
      </c>
      <c r="AC1157" s="2">
        <v>995</v>
      </c>
      <c r="AD1157" s="2">
        <v>995</v>
      </c>
      <c r="AE1157" s="2">
        <v>995</v>
      </c>
      <c r="AF1157" s="2">
        <v>1000</v>
      </c>
      <c r="AG1157" s="2">
        <v>1050</v>
      </c>
      <c r="AH1157" s="2">
        <v>1050</v>
      </c>
      <c r="AI1157" s="2">
        <v>1100</v>
      </c>
      <c r="AJ1157" s="2">
        <v>1100</v>
      </c>
      <c r="AK1157" s="2">
        <v>1100</v>
      </c>
      <c r="AL1157" s="2">
        <v>1100</v>
      </c>
      <c r="AM1157" s="2">
        <v>1150</v>
      </c>
      <c r="AN1157" s="2">
        <v>1150</v>
      </c>
      <c r="AO1157" s="2">
        <v>1200</v>
      </c>
      <c r="AP1157" s="2">
        <v>1200</v>
      </c>
      <c r="AQ1157" s="2">
        <v>1200</v>
      </c>
      <c r="AR1157" s="2">
        <v>1200</v>
      </c>
      <c r="AS1157" s="2">
        <v>1200</v>
      </c>
      <c r="AT1157" s="2">
        <v>1200</v>
      </c>
      <c r="AU1157" s="2">
        <v>1250</v>
      </c>
      <c r="AV1157" s="2">
        <v>1250</v>
      </c>
      <c r="AW1157" s="2">
        <v>1295</v>
      </c>
      <c r="AX1157" s="2">
        <v>1300</v>
      </c>
      <c r="AY1157" s="2">
        <v>1300</v>
      </c>
      <c r="AZ1157" s="2">
        <v>1300</v>
      </c>
      <c r="BA1157" s="2">
        <v>1350</v>
      </c>
      <c r="BB1157" s="2">
        <v>1395</v>
      </c>
      <c r="BC1157" s="2">
        <v>1400</v>
      </c>
      <c r="BD1157" s="2">
        <v>1400</v>
      </c>
      <c r="BE1157" s="2">
        <v>1400</v>
      </c>
      <c r="BF1157" s="2">
        <v>1400</v>
      </c>
      <c r="BG1157" s="2">
        <v>1400</v>
      </c>
      <c r="BH1157" s="2">
        <v>1450</v>
      </c>
      <c r="BI1157" s="2">
        <v>1450</v>
      </c>
      <c r="BJ1157" s="2">
        <v>1500</v>
      </c>
      <c r="BK1157" s="2">
        <v>1500</v>
      </c>
      <c r="BL1157" s="2">
        <v>1500</v>
      </c>
      <c r="BM1157" s="2">
        <v>1500</v>
      </c>
      <c r="BN1157" s="2">
        <v>1500</v>
      </c>
      <c r="BO1157" s="2">
        <v>1500</v>
      </c>
      <c r="BP1157" s="2">
        <v>1540</v>
      </c>
      <c r="BQ1157" s="2">
        <v>1560</v>
      </c>
      <c r="BR1157" s="2">
        <v>1560</v>
      </c>
      <c r="BS1157" s="2">
        <v>1580</v>
      </c>
      <c r="BT1157" s="2">
        <v>1595</v>
      </c>
      <c r="BU1157" s="2">
        <v>1595</v>
      </c>
      <c r="BV1157" s="2">
        <v>1600</v>
      </c>
      <c r="BW1157" s="2">
        <v>1600</v>
      </c>
      <c r="BX1157" s="2">
        <v>1660</v>
      </c>
      <c r="BY1157" s="2">
        <v>1695</v>
      </c>
      <c r="BZ1157" s="2">
        <v>1750</v>
      </c>
      <c r="CA1157" s="2">
        <v>1750</v>
      </c>
      <c r="CB1157" s="2">
        <v>1850</v>
      </c>
      <c r="CC1157" s="2">
        <v>1900</v>
      </c>
      <c r="CD1157" s="2">
        <v>1900</v>
      </c>
      <c r="CE1157" s="2">
        <v>1950</v>
      </c>
      <c r="CF1157" s="2">
        <v>1995</v>
      </c>
      <c r="CG1157" s="2">
        <v>2000</v>
      </c>
      <c r="CH1157" s="2">
        <v>2750</v>
      </c>
    </row>
    <row r="1158" spans="14:86" x14ac:dyDescent="0.2">
      <c r="N1158" s="2">
        <v>1400</v>
      </c>
      <c r="O1158" s="2">
        <v>1400</v>
      </c>
      <c r="P1158" s="2">
        <v>1500</v>
      </c>
      <c r="Q1158" s="2">
        <v>1500</v>
      </c>
      <c r="R1158" s="2">
        <v>1500</v>
      </c>
      <c r="S1158" s="2">
        <v>1500</v>
      </c>
      <c r="T1158" s="2">
        <v>1500</v>
      </c>
      <c r="U1158" s="2">
        <v>1500</v>
      </c>
      <c r="V1158" s="2">
        <v>1595</v>
      </c>
      <c r="W1158" s="2">
        <v>1595</v>
      </c>
      <c r="X1158" s="2">
        <v>1595</v>
      </c>
      <c r="Y1158" s="2">
        <v>1650</v>
      </c>
      <c r="Z1158" s="2">
        <v>1650</v>
      </c>
      <c r="AA1158" s="2">
        <v>1700</v>
      </c>
      <c r="AB1158" s="2">
        <v>1750</v>
      </c>
      <c r="AC1158" s="2">
        <v>1750</v>
      </c>
      <c r="AD1158" s="2">
        <v>1750</v>
      </c>
      <c r="AE1158" s="2">
        <v>1750</v>
      </c>
      <c r="AF1158" s="2">
        <v>1750</v>
      </c>
      <c r="AG1158" s="2">
        <v>1750</v>
      </c>
      <c r="AH1158" s="2">
        <v>1750</v>
      </c>
      <c r="AI1158" s="2">
        <v>1750</v>
      </c>
      <c r="AJ1158" s="2">
        <v>1800</v>
      </c>
      <c r="AK1158" s="2">
        <v>1800</v>
      </c>
      <c r="AL1158" s="2">
        <v>1800</v>
      </c>
      <c r="AM1158" s="2">
        <v>1800</v>
      </c>
      <c r="AN1158" s="2">
        <v>1800</v>
      </c>
      <c r="AO1158" s="2">
        <v>1800</v>
      </c>
      <c r="AP1158" s="2">
        <v>1800</v>
      </c>
      <c r="AQ1158" s="2">
        <v>1800</v>
      </c>
      <c r="AR1158" s="2">
        <v>1800</v>
      </c>
      <c r="AS1158" s="2">
        <v>1875</v>
      </c>
      <c r="AT1158" s="2">
        <v>1875</v>
      </c>
      <c r="AU1158" s="2">
        <v>1935</v>
      </c>
      <c r="AV1158" s="2">
        <v>1995</v>
      </c>
      <c r="AW1158" s="2">
        <v>1995</v>
      </c>
      <c r="AX1158" s="2">
        <v>2000</v>
      </c>
      <c r="AY1158" s="2">
        <v>2000</v>
      </c>
      <c r="AZ1158" s="2">
        <v>2000</v>
      </c>
      <c r="BA1158" s="2">
        <v>2000</v>
      </c>
      <c r="BB1158" s="2">
        <v>2000</v>
      </c>
      <c r="BC1158" s="2">
        <v>2000</v>
      </c>
      <c r="BD1158" s="2">
        <v>2000</v>
      </c>
      <c r="BE1158" s="2">
        <v>2000</v>
      </c>
      <c r="BF1158" s="2">
        <v>2000</v>
      </c>
      <c r="BG1158" s="2">
        <v>2125</v>
      </c>
      <c r="BH1158" s="2">
        <v>2125</v>
      </c>
      <c r="BI1158" s="2">
        <v>2125</v>
      </c>
      <c r="BJ1158" s="2">
        <v>2200</v>
      </c>
      <c r="BK1158" s="2">
        <v>2200</v>
      </c>
      <c r="BL1158" s="2">
        <v>2200</v>
      </c>
      <c r="BM1158" s="2">
        <v>2340</v>
      </c>
      <c r="BN1158" s="2">
        <v>2340</v>
      </c>
      <c r="BO1158" s="2">
        <v>2345</v>
      </c>
      <c r="BP1158" s="2">
        <v>2350</v>
      </c>
      <c r="BQ1158" s="2">
        <v>2350</v>
      </c>
      <c r="BR1158" s="2">
        <v>2500</v>
      </c>
      <c r="BS1158" s="2">
        <v>2500</v>
      </c>
      <c r="BT1158" s="2">
        <v>2500</v>
      </c>
      <c r="BU1158" s="2">
        <v>2750</v>
      </c>
      <c r="BV1158" s="2">
        <v>2750</v>
      </c>
      <c r="BW1158" s="2">
        <v>2750</v>
      </c>
      <c r="BX1158" s="2">
        <v>2750</v>
      </c>
      <c r="BY1158" s="2">
        <v>2750</v>
      </c>
      <c r="BZ1158" s="2">
        <v>2750</v>
      </c>
      <c r="CA1158" s="2">
        <v>2750</v>
      </c>
      <c r="CB1158" s="2">
        <v>2750</v>
      </c>
      <c r="CC1158" s="2">
        <v>2750</v>
      </c>
      <c r="CD1158" s="2">
        <v>2995</v>
      </c>
      <c r="CE1158" s="2">
        <v>2995</v>
      </c>
      <c r="CF1158" s="2">
        <v>2995</v>
      </c>
      <c r="CG1158" s="2">
        <v>3500</v>
      </c>
      <c r="CH1158" s="2">
        <v>3500</v>
      </c>
    </row>
    <row r="1159" spans="14:86" x14ac:dyDescent="0.2">
      <c r="N1159" s="2">
        <v>350</v>
      </c>
      <c r="O1159" s="2">
        <v>362.5</v>
      </c>
      <c r="P1159" s="2">
        <v>375</v>
      </c>
      <c r="Q1159" s="2">
        <v>375</v>
      </c>
      <c r="R1159" s="2">
        <v>375</v>
      </c>
      <c r="S1159" s="2">
        <v>382.5</v>
      </c>
      <c r="T1159" s="2">
        <v>390</v>
      </c>
      <c r="U1159" s="2">
        <v>390</v>
      </c>
      <c r="V1159" s="2">
        <v>390</v>
      </c>
      <c r="W1159" s="2">
        <v>392.5</v>
      </c>
      <c r="X1159" s="2">
        <v>395</v>
      </c>
      <c r="Y1159" s="2">
        <v>395</v>
      </c>
      <c r="Z1159" s="2">
        <v>395</v>
      </c>
      <c r="AA1159" s="2">
        <v>395</v>
      </c>
      <c r="AB1159" s="2">
        <v>395</v>
      </c>
      <c r="AC1159" s="2">
        <v>395</v>
      </c>
      <c r="AD1159" s="2">
        <v>395</v>
      </c>
      <c r="AE1159" s="2">
        <v>397.5</v>
      </c>
      <c r="AF1159" s="2">
        <v>400</v>
      </c>
      <c r="AG1159" s="2">
        <v>400</v>
      </c>
      <c r="AH1159" s="2">
        <v>400</v>
      </c>
      <c r="AI1159" s="2">
        <v>400</v>
      </c>
      <c r="AJ1159" s="2">
        <v>400</v>
      </c>
      <c r="AK1159" s="2">
        <v>400</v>
      </c>
      <c r="AL1159" s="2">
        <v>400</v>
      </c>
      <c r="AM1159" s="2">
        <v>412.5</v>
      </c>
      <c r="AN1159" s="2">
        <v>425</v>
      </c>
      <c r="AO1159" s="2">
        <v>425</v>
      </c>
      <c r="AP1159" s="2">
        <v>425</v>
      </c>
      <c r="AQ1159" s="2">
        <v>425</v>
      </c>
      <c r="AR1159" s="2">
        <v>425</v>
      </c>
      <c r="AS1159" s="2">
        <v>425</v>
      </c>
      <c r="AT1159" s="2">
        <v>425</v>
      </c>
      <c r="AU1159" s="2">
        <v>437.5</v>
      </c>
      <c r="AV1159" s="2">
        <v>450</v>
      </c>
      <c r="AW1159" s="2">
        <v>450</v>
      </c>
      <c r="AX1159" s="2">
        <v>450</v>
      </c>
      <c r="AY1159" s="2">
        <v>450</v>
      </c>
      <c r="AZ1159" s="2">
        <v>450</v>
      </c>
      <c r="BA1159" s="2">
        <v>450</v>
      </c>
      <c r="BB1159" s="2">
        <v>450</v>
      </c>
      <c r="BC1159" s="2">
        <v>450</v>
      </c>
      <c r="BD1159" s="2">
        <v>450</v>
      </c>
      <c r="BE1159" s="2">
        <v>450</v>
      </c>
      <c r="BF1159" s="2">
        <v>450</v>
      </c>
      <c r="BG1159" s="2">
        <v>462.5</v>
      </c>
      <c r="BH1159" s="2">
        <v>475</v>
      </c>
      <c r="BI1159" s="2">
        <v>475</v>
      </c>
      <c r="BJ1159" s="2">
        <v>475</v>
      </c>
      <c r="BK1159" s="2">
        <v>475</v>
      </c>
      <c r="BL1159" s="2">
        <v>475</v>
      </c>
      <c r="BM1159" s="2">
        <v>475</v>
      </c>
      <c r="BN1159" s="2">
        <v>475</v>
      </c>
      <c r="BO1159" s="2">
        <v>485</v>
      </c>
      <c r="BP1159" s="2">
        <v>495</v>
      </c>
      <c r="BQ1159" s="2">
        <v>495</v>
      </c>
      <c r="BR1159" s="2">
        <v>495</v>
      </c>
      <c r="BS1159" s="2">
        <v>527.5</v>
      </c>
      <c r="BT1159" s="2">
        <v>560</v>
      </c>
      <c r="BU1159" s="2">
        <v>560</v>
      </c>
      <c r="BV1159" s="2">
        <v>560</v>
      </c>
      <c r="BW1159" s="2">
        <v>577.5</v>
      </c>
      <c r="BX1159" s="2">
        <v>595</v>
      </c>
      <c r="BY1159" s="2">
        <v>595</v>
      </c>
      <c r="BZ1159" s="2">
        <v>595</v>
      </c>
      <c r="CA1159" s="2">
        <v>617.5</v>
      </c>
      <c r="CB1159" s="2">
        <v>640</v>
      </c>
      <c r="CC1159" s="2">
        <v>640</v>
      </c>
      <c r="CD1159" s="2">
        <v>640</v>
      </c>
      <c r="CE1159" s="2">
        <v>682.5</v>
      </c>
      <c r="CF1159" s="2">
        <v>725</v>
      </c>
      <c r="CG1159" s="2">
        <v>725</v>
      </c>
      <c r="CH1159" s="2">
        <v>725</v>
      </c>
    </row>
    <row r="1160" spans="14:86" x14ac:dyDescent="0.2">
      <c r="N1160" s="2">
        <v>270</v>
      </c>
      <c r="O1160" s="2">
        <v>270</v>
      </c>
      <c r="P1160" s="2">
        <v>275</v>
      </c>
      <c r="Q1160" s="2">
        <v>275.89</v>
      </c>
      <c r="R1160" s="2">
        <v>275.89</v>
      </c>
      <c r="S1160" s="2">
        <v>280</v>
      </c>
      <c r="T1160" s="2">
        <v>280</v>
      </c>
      <c r="U1160" s="2">
        <v>280</v>
      </c>
      <c r="V1160" s="2">
        <v>285</v>
      </c>
      <c r="W1160" s="2">
        <v>286.73</v>
      </c>
      <c r="X1160" s="2">
        <v>290</v>
      </c>
      <c r="Y1160" s="2">
        <v>290</v>
      </c>
      <c r="Z1160" s="2">
        <v>290</v>
      </c>
      <c r="AA1160" s="2">
        <v>290</v>
      </c>
      <c r="AB1160" s="2">
        <v>290</v>
      </c>
      <c r="AC1160" s="2">
        <v>291.07</v>
      </c>
      <c r="AD1160" s="2">
        <v>291.07</v>
      </c>
      <c r="AE1160" s="2">
        <v>297.62</v>
      </c>
      <c r="AF1160" s="2">
        <v>297.62</v>
      </c>
      <c r="AG1160" s="2">
        <v>300</v>
      </c>
      <c r="AH1160" s="2">
        <v>300</v>
      </c>
      <c r="AI1160" s="2">
        <v>300</v>
      </c>
      <c r="AJ1160" s="2">
        <v>300</v>
      </c>
      <c r="AK1160" s="2">
        <v>300</v>
      </c>
      <c r="AL1160" s="2">
        <v>300</v>
      </c>
      <c r="AM1160" s="2">
        <v>300</v>
      </c>
      <c r="AN1160" s="2">
        <v>300</v>
      </c>
      <c r="AO1160" s="2">
        <v>300</v>
      </c>
      <c r="AP1160" s="2">
        <v>300</v>
      </c>
      <c r="AQ1160" s="2">
        <v>300</v>
      </c>
      <c r="AR1160" s="2">
        <v>300</v>
      </c>
      <c r="AS1160" s="2">
        <v>300</v>
      </c>
      <c r="AT1160" s="2">
        <v>310</v>
      </c>
      <c r="AU1160" s="2">
        <v>312.8</v>
      </c>
      <c r="AV1160" s="2">
        <v>312.8</v>
      </c>
      <c r="AW1160" s="2">
        <v>312.8</v>
      </c>
      <c r="AX1160" s="2">
        <v>315</v>
      </c>
      <c r="AY1160" s="2">
        <v>320</v>
      </c>
      <c r="AZ1160" s="2">
        <v>325</v>
      </c>
      <c r="BA1160" s="2">
        <v>325</v>
      </c>
      <c r="BB1160" s="2">
        <v>325</v>
      </c>
      <c r="BC1160" s="2">
        <v>325.83</v>
      </c>
      <c r="BD1160" s="2">
        <v>325.89</v>
      </c>
      <c r="BE1160" s="2">
        <v>330</v>
      </c>
      <c r="BF1160" s="2">
        <v>330.18</v>
      </c>
      <c r="BG1160" s="2">
        <v>334.52</v>
      </c>
      <c r="BH1160" s="2">
        <v>334.52</v>
      </c>
      <c r="BI1160" s="2">
        <v>334.52</v>
      </c>
      <c r="BJ1160" s="2">
        <v>334.52</v>
      </c>
      <c r="BK1160" s="2">
        <v>334.52</v>
      </c>
      <c r="BL1160" s="2">
        <v>334.52</v>
      </c>
      <c r="BM1160" s="2">
        <v>334.52</v>
      </c>
      <c r="BN1160" s="2">
        <v>334.52</v>
      </c>
      <c r="BO1160" s="2">
        <v>340</v>
      </c>
      <c r="BP1160" s="2">
        <v>350</v>
      </c>
      <c r="BQ1160" s="2">
        <v>350</v>
      </c>
      <c r="BR1160" s="2">
        <v>350</v>
      </c>
      <c r="BS1160" s="2">
        <v>350</v>
      </c>
      <c r="BT1160" s="2">
        <v>350</v>
      </c>
      <c r="BU1160" s="2">
        <v>350</v>
      </c>
      <c r="BV1160" s="2">
        <v>355</v>
      </c>
      <c r="BW1160" s="2">
        <v>377.97</v>
      </c>
      <c r="BX1160" s="2">
        <v>377.98</v>
      </c>
      <c r="BY1160" s="2">
        <v>391.07</v>
      </c>
      <c r="BZ1160" s="2">
        <v>400</v>
      </c>
      <c r="CA1160" s="2">
        <v>400</v>
      </c>
      <c r="CB1160" s="2">
        <v>421.43</v>
      </c>
      <c r="CC1160" s="2">
        <v>421.43</v>
      </c>
      <c r="CD1160" s="2">
        <v>421.43</v>
      </c>
      <c r="CE1160" s="2">
        <v>464.88</v>
      </c>
      <c r="CF1160" s="2">
        <v>495</v>
      </c>
      <c r="CG1160" s="2">
        <v>660.42</v>
      </c>
      <c r="CH1160" s="2">
        <v>660.42</v>
      </c>
    </row>
    <row r="1161" spans="14:86" x14ac:dyDescent="0.2">
      <c r="N1161" s="2">
        <v>400</v>
      </c>
      <c r="O1161" s="2">
        <v>400</v>
      </c>
      <c r="P1161" s="2">
        <v>410</v>
      </c>
      <c r="Q1161" s="2">
        <v>420</v>
      </c>
      <c r="R1161" s="2">
        <v>420</v>
      </c>
      <c r="S1161" s="2">
        <v>425</v>
      </c>
      <c r="T1161" s="2">
        <v>425</v>
      </c>
      <c r="U1161" s="2">
        <v>425</v>
      </c>
      <c r="V1161" s="2">
        <v>425</v>
      </c>
      <c r="W1161" s="2">
        <v>425</v>
      </c>
      <c r="X1161" s="2">
        <v>430</v>
      </c>
      <c r="Y1161" s="2">
        <v>430</v>
      </c>
      <c r="Z1161" s="2">
        <v>433</v>
      </c>
      <c r="AA1161" s="2">
        <v>433</v>
      </c>
      <c r="AB1161" s="2">
        <v>435</v>
      </c>
      <c r="AC1161" s="2">
        <v>445</v>
      </c>
      <c r="AD1161" s="2">
        <v>450</v>
      </c>
      <c r="AE1161" s="2">
        <v>450</v>
      </c>
      <c r="AF1161" s="2">
        <v>450</v>
      </c>
      <c r="AG1161" s="2">
        <v>450</v>
      </c>
      <c r="AH1161" s="2">
        <v>450</v>
      </c>
      <c r="AI1161" s="2">
        <v>450</v>
      </c>
      <c r="AJ1161" s="2">
        <v>450</v>
      </c>
      <c r="AK1161" s="2">
        <v>450</v>
      </c>
      <c r="AL1161" s="2">
        <v>450</v>
      </c>
      <c r="AM1161" s="2">
        <v>450</v>
      </c>
      <c r="AN1161" s="2">
        <v>450</v>
      </c>
      <c r="AO1161" s="2">
        <v>450</v>
      </c>
      <c r="AP1161" s="2">
        <v>450</v>
      </c>
      <c r="AQ1161" s="2">
        <v>450</v>
      </c>
      <c r="AR1161" s="2">
        <v>450</v>
      </c>
      <c r="AS1161" s="2">
        <v>460</v>
      </c>
      <c r="AT1161" s="2">
        <v>460</v>
      </c>
      <c r="AU1161" s="2">
        <v>460</v>
      </c>
      <c r="AV1161" s="2">
        <v>465</v>
      </c>
      <c r="AW1161" s="2">
        <v>470</v>
      </c>
      <c r="AX1161" s="2">
        <v>475</v>
      </c>
      <c r="AY1161" s="2">
        <v>475</v>
      </c>
      <c r="AZ1161" s="2">
        <v>475</v>
      </c>
      <c r="BA1161" s="2">
        <v>475</v>
      </c>
      <c r="BB1161" s="2">
        <v>475</v>
      </c>
      <c r="BC1161" s="2">
        <v>475</v>
      </c>
      <c r="BD1161" s="2">
        <v>480</v>
      </c>
      <c r="BE1161" s="2">
        <v>480</v>
      </c>
      <c r="BF1161" s="2">
        <v>480</v>
      </c>
      <c r="BG1161" s="2">
        <v>480</v>
      </c>
      <c r="BH1161" s="2">
        <v>485</v>
      </c>
      <c r="BI1161" s="2">
        <v>490</v>
      </c>
      <c r="BJ1161" s="2">
        <v>495</v>
      </c>
      <c r="BK1161" s="2">
        <v>495</v>
      </c>
      <c r="BL1161" s="2">
        <v>495</v>
      </c>
      <c r="BM1161" s="2">
        <v>495</v>
      </c>
      <c r="BN1161" s="2">
        <v>495</v>
      </c>
      <c r="BO1161" s="2">
        <v>495</v>
      </c>
      <c r="BP1161" s="2">
        <v>495</v>
      </c>
      <c r="BQ1161" s="2">
        <v>495</v>
      </c>
      <c r="BR1161" s="2">
        <v>500</v>
      </c>
      <c r="BS1161" s="2">
        <v>500</v>
      </c>
      <c r="BT1161" s="2">
        <v>500</v>
      </c>
      <c r="BU1161" s="2">
        <v>500</v>
      </c>
      <c r="BV1161" s="2">
        <v>500</v>
      </c>
      <c r="BW1161" s="2">
        <v>510</v>
      </c>
      <c r="BX1161" s="2">
        <v>520</v>
      </c>
      <c r="BY1161" s="2">
        <v>525</v>
      </c>
      <c r="BZ1161" s="2">
        <v>525</v>
      </c>
      <c r="CA1161" s="2">
        <v>525</v>
      </c>
      <c r="CB1161" s="2">
        <v>525</v>
      </c>
      <c r="CC1161" s="2">
        <v>540</v>
      </c>
      <c r="CD1161" s="2">
        <v>550</v>
      </c>
      <c r="CE1161" s="2">
        <v>550</v>
      </c>
      <c r="CF1161" s="2">
        <v>550</v>
      </c>
      <c r="CG1161" s="2">
        <v>560</v>
      </c>
      <c r="CH1161" s="2">
        <v>650</v>
      </c>
    </row>
    <row r="1162" spans="14:86" x14ac:dyDescent="0.2">
      <c r="N1162" s="2">
        <v>495</v>
      </c>
      <c r="O1162" s="2">
        <v>495</v>
      </c>
      <c r="P1162" s="2">
        <v>495</v>
      </c>
      <c r="Q1162" s="2">
        <v>500</v>
      </c>
      <c r="R1162" s="2">
        <v>500</v>
      </c>
      <c r="S1162" s="2">
        <v>500</v>
      </c>
      <c r="T1162" s="2">
        <v>500</v>
      </c>
      <c r="U1162" s="2">
        <v>500</v>
      </c>
      <c r="V1162" s="2">
        <v>500</v>
      </c>
      <c r="W1162" s="2">
        <v>500</v>
      </c>
      <c r="X1162" s="2">
        <v>500</v>
      </c>
      <c r="Y1162" s="2">
        <v>500</v>
      </c>
      <c r="Z1162" s="2">
        <v>510</v>
      </c>
      <c r="AA1162" s="2">
        <v>520</v>
      </c>
      <c r="AB1162" s="2">
        <v>525</v>
      </c>
      <c r="AC1162" s="2">
        <v>525</v>
      </c>
      <c r="AD1162" s="2">
        <v>525</v>
      </c>
      <c r="AE1162" s="2">
        <v>525</v>
      </c>
      <c r="AF1162" s="2">
        <v>525</v>
      </c>
      <c r="AG1162" s="2">
        <v>525</v>
      </c>
      <c r="AH1162" s="2">
        <v>530</v>
      </c>
      <c r="AI1162" s="2">
        <v>530</v>
      </c>
      <c r="AJ1162" s="2">
        <v>540</v>
      </c>
      <c r="AK1162" s="2">
        <v>550</v>
      </c>
      <c r="AL1162" s="2">
        <v>550</v>
      </c>
      <c r="AM1162" s="2">
        <v>550</v>
      </c>
      <c r="AN1162" s="2">
        <v>550</v>
      </c>
      <c r="AO1162" s="2">
        <v>550</v>
      </c>
      <c r="AP1162" s="2">
        <v>550</v>
      </c>
      <c r="AQ1162" s="2">
        <v>550</v>
      </c>
      <c r="AR1162" s="2">
        <v>550</v>
      </c>
      <c r="AS1162" s="2">
        <v>550</v>
      </c>
      <c r="AT1162" s="2">
        <v>550</v>
      </c>
      <c r="AU1162" s="2">
        <v>550</v>
      </c>
      <c r="AV1162" s="2">
        <v>560</v>
      </c>
      <c r="AW1162" s="2">
        <v>565</v>
      </c>
      <c r="AX1162" s="2">
        <v>570</v>
      </c>
      <c r="AY1162" s="2">
        <v>575</v>
      </c>
      <c r="AZ1162" s="2">
        <v>575</v>
      </c>
      <c r="BA1162" s="2">
        <v>575</v>
      </c>
      <c r="BB1162" s="2">
        <v>575</v>
      </c>
      <c r="BC1162" s="2">
        <v>575</v>
      </c>
      <c r="BD1162" s="2">
        <v>580</v>
      </c>
      <c r="BE1162" s="2">
        <v>585</v>
      </c>
      <c r="BF1162" s="2">
        <v>595</v>
      </c>
      <c r="BG1162" s="2">
        <v>595</v>
      </c>
      <c r="BH1162" s="2">
        <v>595</v>
      </c>
      <c r="BI1162" s="2">
        <v>595</v>
      </c>
      <c r="BJ1162" s="2">
        <v>600</v>
      </c>
      <c r="BK1162" s="2">
        <v>600</v>
      </c>
      <c r="BL1162" s="2">
        <v>600</v>
      </c>
      <c r="BM1162" s="2">
        <v>600</v>
      </c>
      <c r="BN1162" s="2">
        <v>600</v>
      </c>
      <c r="BO1162" s="2">
        <v>600</v>
      </c>
      <c r="BP1162" s="2">
        <v>610</v>
      </c>
      <c r="BQ1162" s="2">
        <v>620</v>
      </c>
      <c r="BR1162" s="2">
        <v>625</v>
      </c>
      <c r="BS1162" s="2">
        <v>625</v>
      </c>
      <c r="BT1162" s="2">
        <v>625</v>
      </c>
      <c r="BU1162" s="2">
        <v>630</v>
      </c>
      <c r="BV1162" s="2">
        <v>650</v>
      </c>
      <c r="BW1162" s="2">
        <v>650</v>
      </c>
      <c r="BX1162" s="2">
        <v>650</v>
      </c>
      <c r="BY1162" s="2">
        <v>650</v>
      </c>
      <c r="BZ1162" s="2">
        <v>650</v>
      </c>
      <c r="CA1162" s="2">
        <v>670</v>
      </c>
      <c r="CB1162" s="2">
        <v>675</v>
      </c>
      <c r="CC1162" s="2">
        <v>675</v>
      </c>
      <c r="CD1162" s="2">
        <v>690</v>
      </c>
      <c r="CE1162" s="2">
        <v>695</v>
      </c>
      <c r="CF1162" s="2">
        <v>695</v>
      </c>
      <c r="CG1162" s="2">
        <v>725</v>
      </c>
      <c r="CH1162" s="2">
        <v>750</v>
      </c>
    </row>
    <row r="1163" spans="14:86" x14ac:dyDescent="0.2">
      <c r="N1163" s="2">
        <v>550</v>
      </c>
      <c r="O1163" s="2">
        <v>550</v>
      </c>
      <c r="P1163" s="2">
        <v>550</v>
      </c>
      <c r="Q1163" s="2">
        <v>575</v>
      </c>
      <c r="R1163" s="2">
        <v>575</v>
      </c>
      <c r="S1163" s="2">
        <v>575</v>
      </c>
      <c r="T1163" s="2">
        <v>575</v>
      </c>
      <c r="U1163" s="2">
        <v>580</v>
      </c>
      <c r="V1163" s="2">
        <v>595</v>
      </c>
      <c r="W1163" s="2">
        <v>595</v>
      </c>
      <c r="X1163" s="2">
        <v>600</v>
      </c>
      <c r="Y1163" s="2">
        <v>600</v>
      </c>
      <c r="Z1163" s="2">
        <v>600</v>
      </c>
      <c r="AA1163" s="2">
        <v>600</v>
      </c>
      <c r="AB1163" s="2">
        <v>600</v>
      </c>
      <c r="AC1163" s="2">
        <v>600</v>
      </c>
      <c r="AD1163" s="2">
        <v>600</v>
      </c>
      <c r="AE1163" s="2">
        <v>625</v>
      </c>
      <c r="AF1163" s="2">
        <v>625</v>
      </c>
      <c r="AG1163" s="2">
        <v>625</v>
      </c>
      <c r="AH1163" s="2">
        <v>650</v>
      </c>
      <c r="AI1163" s="2">
        <v>650</v>
      </c>
      <c r="AJ1163" s="2">
        <v>650</v>
      </c>
      <c r="AK1163" s="2">
        <v>650</v>
      </c>
      <c r="AL1163" s="2">
        <v>650</v>
      </c>
      <c r="AM1163" s="2">
        <v>650</v>
      </c>
      <c r="AN1163" s="2">
        <v>650</v>
      </c>
      <c r="AO1163" s="2">
        <v>650</v>
      </c>
      <c r="AP1163" s="2">
        <v>650</v>
      </c>
      <c r="AQ1163" s="2">
        <v>675</v>
      </c>
      <c r="AR1163" s="2">
        <v>675</v>
      </c>
      <c r="AS1163" s="2">
        <v>675</v>
      </c>
      <c r="AT1163" s="2">
        <v>675</v>
      </c>
      <c r="AU1163" s="2">
        <v>680</v>
      </c>
      <c r="AV1163" s="2">
        <v>695</v>
      </c>
      <c r="AW1163" s="2">
        <v>695</v>
      </c>
      <c r="AX1163" s="2">
        <v>695</v>
      </c>
      <c r="AY1163" s="2">
        <v>695</v>
      </c>
      <c r="AZ1163" s="2">
        <v>700</v>
      </c>
      <c r="BA1163" s="2">
        <v>700</v>
      </c>
      <c r="BB1163" s="2">
        <v>700</v>
      </c>
      <c r="BC1163" s="2">
        <v>720</v>
      </c>
      <c r="BD1163" s="2">
        <v>725</v>
      </c>
      <c r="BE1163" s="2">
        <v>725</v>
      </c>
      <c r="BF1163" s="2">
        <v>725</v>
      </c>
      <c r="BG1163" s="2">
        <v>750</v>
      </c>
      <c r="BH1163" s="2">
        <v>750</v>
      </c>
      <c r="BI1163" s="2">
        <v>750</v>
      </c>
      <c r="BJ1163" s="2">
        <v>750</v>
      </c>
      <c r="BK1163" s="2">
        <v>750</v>
      </c>
      <c r="BL1163" s="2">
        <v>750</v>
      </c>
      <c r="BM1163" s="2">
        <v>750</v>
      </c>
      <c r="BN1163" s="2">
        <v>750</v>
      </c>
      <c r="BO1163" s="2">
        <v>750</v>
      </c>
      <c r="BP1163" s="2">
        <v>775</v>
      </c>
      <c r="BQ1163" s="2">
        <v>775</v>
      </c>
      <c r="BR1163" s="2">
        <v>775</v>
      </c>
      <c r="BS1163" s="2">
        <v>795</v>
      </c>
      <c r="BT1163" s="2">
        <v>795</v>
      </c>
      <c r="BU1163" s="2">
        <v>795</v>
      </c>
      <c r="BV1163" s="2">
        <v>800</v>
      </c>
      <c r="BW1163" s="2">
        <v>800</v>
      </c>
      <c r="BX1163" s="2">
        <v>800</v>
      </c>
      <c r="BY1163" s="2">
        <v>825</v>
      </c>
      <c r="BZ1163" s="2">
        <v>825</v>
      </c>
      <c r="CA1163" s="2">
        <v>850</v>
      </c>
      <c r="CB1163" s="2">
        <v>850</v>
      </c>
      <c r="CC1163" s="2">
        <v>875</v>
      </c>
      <c r="CD1163" s="2">
        <v>895</v>
      </c>
      <c r="CE1163" s="2">
        <v>900</v>
      </c>
      <c r="CF1163" s="2">
        <v>900</v>
      </c>
      <c r="CG1163" s="2">
        <v>950</v>
      </c>
      <c r="CH1163" s="2">
        <v>975</v>
      </c>
    </row>
    <row r="1164" spans="14:86" x14ac:dyDescent="0.2">
      <c r="N1164" s="2">
        <v>695</v>
      </c>
      <c r="O1164" s="2">
        <v>700</v>
      </c>
      <c r="P1164" s="2">
        <v>700</v>
      </c>
      <c r="Q1164" s="2">
        <v>700</v>
      </c>
      <c r="R1164" s="2">
        <v>725</v>
      </c>
      <c r="S1164" s="2">
        <v>725</v>
      </c>
      <c r="T1164" s="2">
        <v>725</v>
      </c>
      <c r="U1164" s="2">
        <v>725</v>
      </c>
      <c r="V1164" s="2">
        <v>738.69</v>
      </c>
      <c r="W1164" s="2">
        <v>750</v>
      </c>
      <c r="X1164" s="2">
        <v>750</v>
      </c>
      <c r="Y1164" s="2">
        <v>750</v>
      </c>
      <c r="Z1164" s="2">
        <v>750</v>
      </c>
      <c r="AA1164" s="2">
        <v>750</v>
      </c>
      <c r="AB1164" s="2">
        <v>750</v>
      </c>
      <c r="AC1164" s="2">
        <v>750</v>
      </c>
      <c r="AD1164" s="2">
        <v>750</v>
      </c>
      <c r="AE1164" s="2">
        <v>750</v>
      </c>
      <c r="AF1164" s="2">
        <v>775</v>
      </c>
      <c r="AG1164" s="2">
        <v>780</v>
      </c>
      <c r="AH1164" s="2">
        <v>780</v>
      </c>
      <c r="AI1164" s="2">
        <v>795</v>
      </c>
      <c r="AJ1164" s="2">
        <v>795</v>
      </c>
      <c r="AK1164" s="2">
        <v>795</v>
      </c>
      <c r="AL1164" s="2">
        <v>800</v>
      </c>
      <c r="AM1164" s="2">
        <v>800</v>
      </c>
      <c r="AN1164" s="2">
        <v>800</v>
      </c>
      <c r="AO1164" s="2">
        <v>800</v>
      </c>
      <c r="AP1164" s="2">
        <v>800</v>
      </c>
      <c r="AQ1164" s="2">
        <v>825</v>
      </c>
      <c r="AR1164" s="2">
        <v>825</v>
      </c>
      <c r="AS1164" s="2">
        <v>825</v>
      </c>
      <c r="AT1164" s="2">
        <v>825</v>
      </c>
      <c r="AU1164" s="2">
        <v>825</v>
      </c>
      <c r="AV1164" s="2">
        <v>825</v>
      </c>
      <c r="AW1164" s="2">
        <v>840</v>
      </c>
      <c r="AX1164" s="2">
        <v>850</v>
      </c>
      <c r="AY1164" s="2">
        <v>850</v>
      </c>
      <c r="AZ1164" s="2">
        <v>850</v>
      </c>
      <c r="BA1164" s="2">
        <v>875</v>
      </c>
      <c r="BB1164" s="2">
        <v>875</v>
      </c>
      <c r="BC1164" s="2">
        <v>875</v>
      </c>
      <c r="BD1164" s="2">
        <v>875</v>
      </c>
      <c r="BE1164" s="2">
        <v>875</v>
      </c>
      <c r="BF1164" s="2">
        <v>875</v>
      </c>
      <c r="BG1164" s="2">
        <v>875</v>
      </c>
      <c r="BH1164" s="2">
        <v>895</v>
      </c>
      <c r="BI1164" s="2">
        <v>900</v>
      </c>
      <c r="BJ1164" s="2">
        <v>900</v>
      </c>
      <c r="BK1164" s="2">
        <v>920</v>
      </c>
      <c r="BL1164" s="2">
        <v>925</v>
      </c>
      <c r="BM1164" s="2">
        <v>925</v>
      </c>
      <c r="BN1164" s="2">
        <v>925</v>
      </c>
      <c r="BO1164" s="2">
        <v>925</v>
      </c>
      <c r="BP1164" s="2">
        <v>925</v>
      </c>
      <c r="BQ1164" s="2">
        <v>950</v>
      </c>
      <c r="BR1164" s="2">
        <v>950</v>
      </c>
      <c r="BS1164" s="2">
        <v>950</v>
      </c>
      <c r="BT1164" s="2">
        <v>950</v>
      </c>
      <c r="BU1164" s="2">
        <v>975</v>
      </c>
      <c r="BV1164" s="2">
        <v>995</v>
      </c>
      <c r="BW1164" s="2">
        <v>995</v>
      </c>
      <c r="BX1164" s="2">
        <v>995</v>
      </c>
      <c r="BY1164" s="2">
        <v>1000</v>
      </c>
      <c r="BZ1164" s="2">
        <v>1050</v>
      </c>
      <c r="CA1164" s="2">
        <v>1100</v>
      </c>
      <c r="CB1164" s="2">
        <v>1100</v>
      </c>
      <c r="CC1164" s="2">
        <v>1150</v>
      </c>
      <c r="CD1164" s="2">
        <v>1200</v>
      </c>
      <c r="CE1164" s="2">
        <v>1200</v>
      </c>
      <c r="CF1164" s="2">
        <v>1200</v>
      </c>
      <c r="CG1164" s="2">
        <v>1400</v>
      </c>
      <c r="CH1164" s="2">
        <v>1400</v>
      </c>
    </row>
    <row r="1165" spans="14:86" x14ac:dyDescent="0.2">
      <c r="N1165" s="2">
        <v>630</v>
      </c>
      <c r="O1165" s="2">
        <v>630</v>
      </c>
      <c r="P1165" s="2">
        <v>630</v>
      </c>
      <c r="Q1165" s="2">
        <v>630</v>
      </c>
      <c r="R1165" s="2">
        <v>630</v>
      </c>
      <c r="S1165" s="2">
        <v>630</v>
      </c>
      <c r="T1165" s="2">
        <v>630</v>
      </c>
      <c r="U1165" s="2">
        <v>875</v>
      </c>
      <c r="V1165" s="2">
        <v>875</v>
      </c>
      <c r="W1165" s="2">
        <v>875</v>
      </c>
      <c r="X1165" s="2">
        <v>875</v>
      </c>
      <c r="Y1165" s="2">
        <v>875</v>
      </c>
      <c r="Z1165" s="2">
        <v>875</v>
      </c>
      <c r="AA1165" s="2">
        <v>875</v>
      </c>
      <c r="AB1165" s="2">
        <v>875</v>
      </c>
      <c r="AC1165" s="2">
        <v>875</v>
      </c>
      <c r="AD1165" s="2">
        <v>875</v>
      </c>
      <c r="AE1165" s="2">
        <v>875</v>
      </c>
      <c r="AF1165" s="2">
        <v>875</v>
      </c>
      <c r="AG1165" s="2">
        <v>875</v>
      </c>
      <c r="AH1165" s="2">
        <v>875</v>
      </c>
      <c r="AI1165" s="2">
        <v>875</v>
      </c>
      <c r="AJ1165" s="2">
        <v>875</v>
      </c>
      <c r="AK1165" s="2">
        <v>875</v>
      </c>
      <c r="AL1165" s="2">
        <v>875</v>
      </c>
      <c r="AM1165" s="2">
        <v>875</v>
      </c>
      <c r="AN1165" s="2">
        <v>875</v>
      </c>
      <c r="AO1165" s="2">
        <v>875</v>
      </c>
      <c r="AP1165" s="2">
        <v>875</v>
      </c>
      <c r="AQ1165" s="2">
        <v>875</v>
      </c>
      <c r="AR1165" s="2">
        <v>875</v>
      </c>
      <c r="AS1165" s="2">
        <v>875</v>
      </c>
      <c r="AT1165" s="2">
        <v>875</v>
      </c>
      <c r="AU1165" s="2">
        <v>875</v>
      </c>
      <c r="AV1165" s="2">
        <v>875</v>
      </c>
      <c r="AW1165" s="2">
        <v>875</v>
      </c>
      <c r="AX1165" s="2">
        <v>875</v>
      </c>
      <c r="AY1165" s="2">
        <v>875</v>
      </c>
      <c r="AZ1165" s="2">
        <v>875</v>
      </c>
      <c r="BA1165" s="2">
        <v>875</v>
      </c>
      <c r="BB1165" s="2">
        <v>1200</v>
      </c>
      <c r="BC1165" s="2">
        <v>1200</v>
      </c>
      <c r="BD1165" s="2">
        <v>1200</v>
      </c>
      <c r="BE1165" s="2">
        <v>1200</v>
      </c>
      <c r="BF1165" s="2">
        <v>1200</v>
      </c>
      <c r="BG1165" s="2">
        <v>1200</v>
      </c>
      <c r="BH1165" s="2">
        <v>1200</v>
      </c>
      <c r="BI1165" s="2">
        <v>1200</v>
      </c>
      <c r="BJ1165" s="2">
        <v>1200</v>
      </c>
      <c r="BK1165" s="2">
        <v>1200</v>
      </c>
      <c r="BL1165" s="2">
        <v>1200</v>
      </c>
      <c r="BM1165" s="2">
        <v>1200</v>
      </c>
      <c r="BN1165" s="2">
        <v>1200</v>
      </c>
      <c r="BO1165" s="2">
        <v>1200</v>
      </c>
      <c r="BP1165" s="2">
        <v>1200</v>
      </c>
      <c r="BQ1165" s="2">
        <v>1200</v>
      </c>
      <c r="BR1165" s="2">
        <v>1200</v>
      </c>
      <c r="BS1165" s="2">
        <v>1200</v>
      </c>
      <c r="BT1165" s="2">
        <v>1200</v>
      </c>
      <c r="BU1165" s="2">
        <v>1200</v>
      </c>
      <c r="BV1165" s="2">
        <v>1200</v>
      </c>
      <c r="BW1165" s="2">
        <v>1200</v>
      </c>
      <c r="BX1165" s="2">
        <v>1200</v>
      </c>
      <c r="BY1165" s="2">
        <v>1200</v>
      </c>
      <c r="BZ1165" s="2">
        <v>1200</v>
      </c>
      <c r="CA1165" s="2">
        <v>1200</v>
      </c>
      <c r="CB1165" s="2">
        <v>1200</v>
      </c>
      <c r="CC1165" s="2">
        <v>1200</v>
      </c>
      <c r="CD1165" s="2">
        <v>1200</v>
      </c>
      <c r="CE1165" s="2">
        <v>1200</v>
      </c>
      <c r="CF1165" s="2">
        <v>1200</v>
      </c>
      <c r="CG1165" s="2">
        <v>1200</v>
      </c>
      <c r="CH1165" s="2">
        <v>1200</v>
      </c>
    </row>
    <row r="1166" spans="14:86" x14ac:dyDescent="0.2">
      <c r="N1166" s="2">
        <v>315</v>
      </c>
      <c r="O1166" s="2">
        <v>315</v>
      </c>
      <c r="P1166" s="2">
        <v>315</v>
      </c>
      <c r="Q1166" s="2">
        <v>315</v>
      </c>
      <c r="R1166" s="2">
        <v>315</v>
      </c>
      <c r="S1166" s="2">
        <v>315</v>
      </c>
      <c r="T1166" s="2">
        <v>315</v>
      </c>
      <c r="U1166" s="2">
        <v>350</v>
      </c>
      <c r="V1166" s="2">
        <v>350</v>
      </c>
      <c r="W1166" s="2">
        <v>350</v>
      </c>
      <c r="X1166" s="2">
        <v>350</v>
      </c>
      <c r="Y1166" s="2">
        <v>350</v>
      </c>
      <c r="Z1166" s="2">
        <v>350</v>
      </c>
      <c r="AA1166" s="2">
        <v>350</v>
      </c>
      <c r="AB1166" s="2">
        <v>350</v>
      </c>
      <c r="AC1166" s="2">
        <v>350</v>
      </c>
      <c r="AD1166" s="2">
        <v>350</v>
      </c>
      <c r="AE1166" s="2">
        <v>350</v>
      </c>
      <c r="AF1166" s="2">
        <v>350</v>
      </c>
      <c r="AG1166" s="2">
        <v>350</v>
      </c>
      <c r="AH1166" s="2">
        <v>350</v>
      </c>
      <c r="AI1166" s="2">
        <v>350</v>
      </c>
      <c r="AJ1166" s="2">
        <v>350</v>
      </c>
      <c r="AK1166" s="2">
        <v>365</v>
      </c>
      <c r="AL1166" s="2">
        <v>380</v>
      </c>
      <c r="AM1166" s="2">
        <v>380</v>
      </c>
      <c r="AN1166" s="2">
        <v>380</v>
      </c>
      <c r="AO1166" s="2">
        <v>380</v>
      </c>
      <c r="AP1166" s="2">
        <v>380</v>
      </c>
      <c r="AQ1166" s="2">
        <v>380</v>
      </c>
      <c r="AR1166" s="2">
        <v>380</v>
      </c>
      <c r="AS1166" s="2">
        <v>380</v>
      </c>
      <c r="AT1166" s="2">
        <v>380</v>
      </c>
      <c r="AU1166" s="2">
        <v>380</v>
      </c>
      <c r="AV1166" s="2">
        <v>380</v>
      </c>
      <c r="AW1166" s="2">
        <v>380</v>
      </c>
      <c r="AX1166" s="2">
        <v>380</v>
      </c>
      <c r="AY1166" s="2">
        <v>380</v>
      </c>
      <c r="AZ1166" s="2">
        <v>380</v>
      </c>
      <c r="BA1166" s="2">
        <v>380</v>
      </c>
      <c r="BB1166" s="2">
        <v>395</v>
      </c>
      <c r="BC1166" s="2">
        <v>395</v>
      </c>
      <c r="BD1166" s="2">
        <v>395</v>
      </c>
      <c r="BE1166" s="2">
        <v>395</v>
      </c>
      <c r="BF1166" s="2">
        <v>395</v>
      </c>
      <c r="BG1166" s="2">
        <v>395</v>
      </c>
      <c r="BH1166" s="2">
        <v>395</v>
      </c>
      <c r="BI1166" s="2">
        <v>395</v>
      </c>
      <c r="BJ1166" s="2">
        <v>395</v>
      </c>
      <c r="BK1166" s="2">
        <v>395</v>
      </c>
      <c r="BL1166" s="2">
        <v>395</v>
      </c>
      <c r="BM1166" s="2">
        <v>395</v>
      </c>
      <c r="BN1166" s="2">
        <v>395</v>
      </c>
      <c r="BO1166" s="2">
        <v>395</v>
      </c>
      <c r="BP1166" s="2">
        <v>395</v>
      </c>
      <c r="BQ1166" s="2">
        <v>395</v>
      </c>
      <c r="BR1166" s="2">
        <v>395</v>
      </c>
      <c r="BS1166" s="2">
        <v>450</v>
      </c>
      <c r="BT1166" s="2">
        <v>450</v>
      </c>
      <c r="BU1166" s="2">
        <v>450</v>
      </c>
      <c r="BV1166" s="2">
        <v>450</v>
      </c>
      <c r="BW1166" s="2">
        <v>450</v>
      </c>
      <c r="BX1166" s="2">
        <v>450</v>
      </c>
      <c r="BY1166" s="2">
        <v>450</v>
      </c>
      <c r="BZ1166" s="2">
        <v>450</v>
      </c>
      <c r="CA1166" s="2">
        <v>450</v>
      </c>
      <c r="CB1166" s="2">
        <v>450</v>
      </c>
      <c r="CC1166" s="2">
        <v>450</v>
      </c>
      <c r="CD1166" s="2">
        <v>450</v>
      </c>
      <c r="CE1166" s="2">
        <v>450</v>
      </c>
      <c r="CF1166" s="2">
        <v>450</v>
      </c>
      <c r="CG1166" s="2">
        <v>450</v>
      </c>
      <c r="CH1166" s="2">
        <v>450</v>
      </c>
    </row>
    <row r="1167" spans="14:86" x14ac:dyDescent="0.2">
      <c r="N1167" s="2">
        <v>315</v>
      </c>
      <c r="O1167" s="2">
        <v>315</v>
      </c>
      <c r="P1167" s="2">
        <v>324</v>
      </c>
      <c r="Q1167" s="2">
        <v>325</v>
      </c>
      <c r="R1167" s="2">
        <v>325</v>
      </c>
      <c r="S1167" s="2">
        <v>325</v>
      </c>
      <c r="T1167" s="2">
        <v>325</v>
      </c>
      <c r="U1167" s="2">
        <v>325</v>
      </c>
      <c r="V1167" s="2">
        <v>325</v>
      </c>
      <c r="W1167" s="2">
        <v>325</v>
      </c>
      <c r="X1167" s="2">
        <v>325</v>
      </c>
      <c r="Y1167" s="2">
        <v>325</v>
      </c>
      <c r="Z1167" s="2">
        <v>325</v>
      </c>
      <c r="AA1167" s="2">
        <v>325</v>
      </c>
      <c r="AB1167" s="2">
        <v>325</v>
      </c>
      <c r="AC1167" s="2">
        <v>325</v>
      </c>
      <c r="AD1167" s="2">
        <v>333</v>
      </c>
      <c r="AE1167" s="2">
        <v>335</v>
      </c>
      <c r="AF1167" s="2">
        <v>337.8</v>
      </c>
      <c r="AG1167" s="2">
        <v>340</v>
      </c>
      <c r="AH1167" s="2">
        <v>345</v>
      </c>
      <c r="AI1167" s="2">
        <v>350</v>
      </c>
      <c r="AJ1167" s="2">
        <v>350</v>
      </c>
      <c r="AK1167" s="2">
        <v>350</v>
      </c>
      <c r="AL1167" s="2">
        <v>350</v>
      </c>
      <c r="AM1167" s="2">
        <v>350</v>
      </c>
      <c r="AN1167" s="2">
        <v>350</v>
      </c>
      <c r="AO1167" s="2">
        <v>350</v>
      </c>
      <c r="AP1167" s="2">
        <v>350</v>
      </c>
      <c r="AQ1167" s="2">
        <v>350</v>
      </c>
      <c r="AR1167" s="2">
        <v>359</v>
      </c>
      <c r="AS1167" s="2">
        <v>359.52</v>
      </c>
      <c r="AT1167" s="2">
        <v>359.52</v>
      </c>
      <c r="AU1167" s="2">
        <v>360</v>
      </c>
      <c r="AV1167" s="2">
        <v>365</v>
      </c>
      <c r="AW1167" s="2">
        <v>375</v>
      </c>
      <c r="AX1167" s="2">
        <v>375</v>
      </c>
      <c r="AY1167" s="2">
        <v>375</v>
      </c>
      <c r="AZ1167" s="2">
        <v>375</v>
      </c>
      <c r="BA1167" s="2">
        <v>375</v>
      </c>
      <c r="BB1167" s="2">
        <v>375</v>
      </c>
      <c r="BC1167" s="2">
        <v>375</v>
      </c>
      <c r="BD1167" s="2">
        <v>375</v>
      </c>
      <c r="BE1167" s="2">
        <v>375</v>
      </c>
      <c r="BF1167" s="2">
        <v>375</v>
      </c>
      <c r="BG1167" s="2">
        <v>380</v>
      </c>
      <c r="BH1167" s="2">
        <v>388</v>
      </c>
      <c r="BI1167" s="2">
        <v>390</v>
      </c>
      <c r="BJ1167" s="2">
        <v>395</v>
      </c>
      <c r="BK1167" s="2">
        <v>400</v>
      </c>
      <c r="BL1167" s="2">
        <v>400</v>
      </c>
      <c r="BM1167" s="2">
        <v>400</v>
      </c>
      <c r="BN1167" s="2">
        <v>400</v>
      </c>
      <c r="BO1167" s="2">
        <v>400</v>
      </c>
      <c r="BP1167" s="2">
        <v>405</v>
      </c>
      <c r="BQ1167" s="2">
        <v>415</v>
      </c>
      <c r="BR1167" s="2">
        <v>425</v>
      </c>
      <c r="BS1167" s="2">
        <v>425</v>
      </c>
      <c r="BT1167" s="2">
        <v>425</v>
      </c>
      <c r="BU1167" s="2">
        <v>425</v>
      </c>
      <c r="BV1167" s="2">
        <v>425</v>
      </c>
      <c r="BW1167" s="2">
        <v>425</v>
      </c>
      <c r="BX1167" s="2">
        <v>430</v>
      </c>
      <c r="BY1167" s="2">
        <v>446.43</v>
      </c>
      <c r="BZ1167" s="2">
        <v>450</v>
      </c>
      <c r="CA1167" s="2">
        <v>450</v>
      </c>
      <c r="CB1167" s="2">
        <v>468.15</v>
      </c>
      <c r="CC1167" s="2">
        <v>475</v>
      </c>
      <c r="CD1167" s="2">
        <v>475</v>
      </c>
      <c r="CE1167" s="2">
        <v>485</v>
      </c>
      <c r="CF1167" s="2">
        <v>500</v>
      </c>
      <c r="CG1167" s="2">
        <v>500</v>
      </c>
      <c r="CH1167" s="2">
        <v>545</v>
      </c>
    </row>
    <row r="1168" spans="14:86" x14ac:dyDescent="0.2">
      <c r="N1168" s="2">
        <v>550</v>
      </c>
      <c r="O1168" s="2">
        <v>550</v>
      </c>
      <c r="P1168" s="2">
        <v>550</v>
      </c>
      <c r="Q1168" s="2">
        <v>550</v>
      </c>
      <c r="R1168" s="2">
        <v>550</v>
      </c>
      <c r="S1168" s="2">
        <v>550</v>
      </c>
      <c r="T1168" s="2">
        <v>550</v>
      </c>
      <c r="U1168" s="2">
        <v>550</v>
      </c>
      <c r="V1168" s="2">
        <v>560</v>
      </c>
      <c r="W1168" s="2">
        <v>560</v>
      </c>
      <c r="X1168" s="2">
        <v>570</v>
      </c>
      <c r="Y1168" s="2">
        <v>575</v>
      </c>
      <c r="Z1168" s="2">
        <v>575</v>
      </c>
      <c r="AA1168" s="2">
        <v>575</v>
      </c>
      <c r="AB1168" s="2">
        <v>575</v>
      </c>
      <c r="AC1168" s="2">
        <v>575</v>
      </c>
      <c r="AD1168" s="2">
        <v>575</v>
      </c>
      <c r="AE1168" s="2">
        <v>575</v>
      </c>
      <c r="AF1168" s="2">
        <v>575</v>
      </c>
      <c r="AG1168" s="2">
        <v>580</v>
      </c>
      <c r="AH1168" s="2">
        <v>585</v>
      </c>
      <c r="AI1168" s="2">
        <v>595</v>
      </c>
      <c r="AJ1168" s="2">
        <v>595</v>
      </c>
      <c r="AK1168" s="2">
        <v>595</v>
      </c>
      <c r="AL1168" s="2">
        <v>595</v>
      </c>
      <c r="AM1168" s="2">
        <v>595</v>
      </c>
      <c r="AN1168" s="2">
        <v>595</v>
      </c>
      <c r="AO1168" s="2">
        <v>600</v>
      </c>
      <c r="AP1168" s="2">
        <v>600</v>
      </c>
      <c r="AQ1168" s="2">
        <v>600</v>
      </c>
      <c r="AR1168" s="2">
        <v>600</v>
      </c>
      <c r="AS1168" s="2">
        <v>600</v>
      </c>
      <c r="AT1168" s="2">
        <v>615</v>
      </c>
      <c r="AU1168" s="2">
        <v>625</v>
      </c>
      <c r="AV1168" s="2">
        <v>625</v>
      </c>
      <c r="AW1168" s="2">
        <v>625</v>
      </c>
      <c r="AX1168" s="2">
        <v>625</v>
      </c>
      <c r="AY1168" s="2">
        <v>625</v>
      </c>
      <c r="AZ1168" s="2">
        <v>625</v>
      </c>
      <c r="BA1168" s="2">
        <v>630</v>
      </c>
      <c r="BB1168" s="2">
        <v>645</v>
      </c>
      <c r="BC1168" s="2">
        <v>650</v>
      </c>
      <c r="BD1168" s="2">
        <v>650</v>
      </c>
      <c r="BE1168" s="2">
        <v>650</v>
      </c>
      <c r="BF1168" s="2">
        <v>650</v>
      </c>
      <c r="BG1168" s="2">
        <v>650</v>
      </c>
      <c r="BH1168" s="2">
        <v>650</v>
      </c>
      <c r="BI1168" s="2">
        <v>655</v>
      </c>
      <c r="BJ1168" s="2">
        <v>675</v>
      </c>
      <c r="BK1168" s="2">
        <v>675</v>
      </c>
      <c r="BL1168" s="2">
        <v>675</v>
      </c>
      <c r="BM1168" s="2">
        <v>675</v>
      </c>
      <c r="BN1168" s="2">
        <v>680</v>
      </c>
      <c r="BO1168" s="2">
        <v>685</v>
      </c>
      <c r="BP1168" s="2">
        <v>695</v>
      </c>
      <c r="BQ1168" s="2">
        <v>695</v>
      </c>
      <c r="BR1168" s="2">
        <v>700</v>
      </c>
      <c r="BS1168" s="2">
        <v>705</v>
      </c>
      <c r="BT1168" s="2">
        <v>725</v>
      </c>
      <c r="BU1168" s="2">
        <v>725</v>
      </c>
      <c r="BV1168" s="2">
        <v>735</v>
      </c>
      <c r="BW1168" s="2">
        <v>750</v>
      </c>
      <c r="BX1168" s="2">
        <v>750</v>
      </c>
      <c r="BY1168" s="2">
        <v>760</v>
      </c>
      <c r="BZ1168" s="2">
        <v>770</v>
      </c>
      <c r="CA1168" s="2">
        <v>775</v>
      </c>
      <c r="CB1168" s="2">
        <v>800</v>
      </c>
      <c r="CC1168" s="2">
        <v>810</v>
      </c>
      <c r="CD1168" s="2">
        <v>850</v>
      </c>
      <c r="CE1168" s="2">
        <v>875</v>
      </c>
      <c r="CF1168" s="2">
        <v>900</v>
      </c>
      <c r="CG1168" s="2">
        <v>1000</v>
      </c>
      <c r="CH1168" s="2">
        <v>1100</v>
      </c>
    </row>
    <row r="1169" spans="14:86" x14ac:dyDescent="0.2">
      <c r="N1169" s="2">
        <v>675</v>
      </c>
      <c r="O1169" s="2">
        <v>680</v>
      </c>
      <c r="P1169" s="2">
        <v>695</v>
      </c>
      <c r="Q1169" s="2">
        <v>695</v>
      </c>
      <c r="R1169" s="2">
        <v>695</v>
      </c>
      <c r="S1169" s="2">
        <v>695</v>
      </c>
      <c r="T1169" s="2">
        <v>700</v>
      </c>
      <c r="U1169" s="2">
        <v>700</v>
      </c>
      <c r="V1169" s="2">
        <v>700</v>
      </c>
      <c r="W1169" s="2">
        <v>710</v>
      </c>
      <c r="X1169" s="2">
        <v>720</v>
      </c>
      <c r="Y1169" s="2">
        <v>725</v>
      </c>
      <c r="Z1169" s="2">
        <v>725</v>
      </c>
      <c r="AA1169" s="2">
        <v>725</v>
      </c>
      <c r="AB1169" s="2">
        <v>735</v>
      </c>
      <c r="AC1169" s="2">
        <v>750</v>
      </c>
      <c r="AD1169" s="2">
        <v>750</v>
      </c>
      <c r="AE1169" s="2">
        <v>750</v>
      </c>
      <c r="AF1169" s="2">
        <v>750</v>
      </c>
      <c r="AG1169" s="2">
        <v>750</v>
      </c>
      <c r="AH1169" s="2">
        <v>750</v>
      </c>
      <c r="AI1169" s="2">
        <v>750</v>
      </c>
      <c r="AJ1169" s="2">
        <v>760</v>
      </c>
      <c r="AK1169" s="2">
        <v>775</v>
      </c>
      <c r="AL1169" s="2">
        <v>775</v>
      </c>
      <c r="AM1169" s="2">
        <v>775</v>
      </c>
      <c r="AN1169" s="2">
        <v>785</v>
      </c>
      <c r="AO1169" s="2">
        <v>795</v>
      </c>
      <c r="AP1169" s="2">
        <v>795</v>
      </c>
      <c r="AQ1169" s="2">
        <v>795</v>
      </c>
      <c r="AR1169" s="2">
        <v>800</v>
      </c>
      <c r="AS1169" s="2">
        <v>800</v>
      </c>
      <c r="AT1169" s="2">
        <v>800</v>
      </c>
      <c r="AU1169" s="2">
        <v>810</v>
      </c>
      <c r="AV1169" s="2">
        <v>825</v>
      </c>
      <c r="AW1169" s="2">
        <v>825</v>
      </c>
      <c r="AX1169" s="2">
        <v>825</v>
      </c>
      <c r="AY1169" s="2">
        <v>850</v>
      </c>
      <c r="AZ1169" s="2">
        <v>850</v>
      </c>
      <c r="BA1169" s="2">
        <v>850</v>
      </c>
      <c r="BB1169" s="2">
        <v>850</v>
      </c>
      <c r="BC1169" s="2">
        <v>850</v>
      </c>
      <c r="BD1169" s="2">
        <v>870</v>
      </c>
      <c r="BE1169" s="2">
        <v>875</v>
      </c>
      <c r="BF1169" s="2">
        <v>875</v>
      </c>
      <c r="BG1169" s="2">
        <v>890</v>
      </c>
      <c r="BH1169" s="2">
        <v>895</v>
      </c>
      <c r="BI1169" s="2">
        <v>895</v>
      </c>
      <c r="BJ1169" s="2">
        <v>900</v>
      </c>
      <c r="BK1169" s="2">
        <v>900</v>
      </c>
      <c r="BL1169" s="2">
        <v>915</v>
      </c>
      <c r="BM1169" s="2">
        <v>925</v>
      </c>
      <c r="BN1169" s="2">
        <v>945</v>
      </c>
      <c r="BO1169" s="2">
        <v>950</v>
      </c>
      <c r="BP1169" s="2">
        <v>950</v>
      </c>
      <c r="BQ1169" s="2">
        <v>950</v>
      </c>
      <c r="BR1169" s="2">
        <v>980</v>
      </c>
      <c r="BS1169" s="2">
        <v>995</v>
      </c>
      <c r="BT1169" s="2">
        <v>1000</v>
      </c>
      <c r="BU1169" s="2">
        <v>1050</v>
      </c>
      <c r="BV1169" s="2">
        <v>1100</v>
      </c>
      <c r="BW1169" s="2">
        <v>1100</v>
      </c>
      <c r="BX1169" s="2">
        <v>1150</v>
      </c>
      <c r="BY1169" s="2">
        <v>1155</v>
      </c>
      <c r="BZ1169" s="2">
        <v>1200</v>
      </c>
      <c r="CA1169" s="2">
        <v>1200</v>
      </c>
      <c r="CB1169" s="2">
        <v>1250</v>
      </c>
      <c r="CC1169" s="2">
        <v>1260</v>
      </c>
      <c r="CD1169" s="2">
        <v>1300</v>
      </c>
      <c r="CE1169" s="2">
        <v>1365</v>
      </c>
      <c r="CF1169" s="2">
        <v>1400</v>
      </c>
      <c r="CG1169" s="2">
        <v>1500</v>
      </c>
      <c r="CH1169" s="2">
        <v>1600</v>
      </c>
    </row>
    <row r="1170" spans="14:86" x14ac:dyDescent="0.2">
      <c r="N1170" s="2">
        <v>850</v>
      </c>
      <c r="O1170" s="2">
        <v>850</v>
      </c>
      <c r="P1170" s="2">
        <v>850</v>
      </c>
      <c r="Q1170" s="2">
        <v>875</v>
      </c>
      <c r="R1170" s="2">
        <v>895</v>
      </c>
      <c r="S1170" s="2">
        <v>895</v>
      </c>
      <c r="T1170" s="2">
        <v>895</v>
      </c>
      <c r="U1170" s="2">
        <v>900</v>
      </c>
      <c r="V1170" s="2">
        <v>900</v>
      </c>
      <c r="W1170" s="2">
        <v>900</v>
      </c>
      <c r="X1170" s="2">
        <v>915</v>
      </c>
      <c r="Y1170" s="2">
        <v>925</v>
      </c>
      <c r="Z1170" s="2">
        <v>945</v>
      </c>
      <c r="AA1170" s="2">
        <v>950</v>
      </c>
      <c r="AB1170" s="2">
        <v>950</v>
      </c>
      <c r="AC1170" s="2">
        <v>950</v>
      </c>
      <c r="AD1170" s="2">
        <v>975</v>
      </c>
      <c r="AE1170" s="2">
        <v>975</v>
      </c>
      <c r="AF1170" s="2">
        <v>980</v>
      </c>
      <c r="AG1170" s="2">
        <v>995</v>
      </c>
      <c r="AH1170" s="2">
        <v>995</v>
      </c>
      <c r="AI1170" s="2">
        <v>995</v>
      </c>
      <c r="AJ1170" s="2">
        <v>1000</v>
      </c>
      <c r="AK1170" s="2">
        <v>1000</v>
      </c>
      <c r="AL1170" s="2">
        <v>1000</v>
      </c>
      <c r="AM1170" s="2">
        <v>1020</v>
      </c>
      <c r="AN1170" s="2">
        <v>1050</v>
      </c>
      <c r="AO1170" s="2">
        <v>1050</v>
      </c>
      <c r="AP1170" s="2">
        <v>1080</v>
      </c>
      <c r="AQ1170" s="2">
        <v>1095</v>
      </c>
      <c r="AR1170" s="2">
        <v>1100</v>
      </c>
      <c r="AS1170" s="2">
        <v>1100</v>
      </c>
      <c r="AT1170" s="2">
        <v>1100</v>
      </c>
      <c r="AU1170" s="2">
        <v>1100</v>
      </c>
      <c r="AV1170" s="2">
        <v>1130</v>
      </c>
      <c r="AW1170" s="2">
        <v>1150</v>
      </c>
      <c r="AX1170" s="2">
        <v>1150</v>
      </c>
      <c r="AY1170" s="2">
        <v>1185</v>
      </c>
      <c r="AZ1170" s="2">
        <v>1200</v>
      </c>
      <c r="BA1170" s="2">
        <v>1200</v>
      </c>
      <c r="BB1170" s="2">
        <v>1200</v>
      </c>
      <c r="BC1170" s="2">
        <v>1200</v>
      </c>
      <c r="BD1170" s="2">
        <v>1200</v>
      </c>
      <c r="BE1170" s="2">
        <v>1225</v>
      </c>
      <c r="BF1170" s="2">
        <v>1250</v>
      </c>
      <c r="BG1170" s="2">
        <v>1250</v>
      </c>
      <c r="BH1170" s="2">
        <v>1250</v>
      </c>
      <c r="BI1170" s="2">
        <v>1260</v>
      </c>
      <c r="BJ1170" s="2">
        <v>1300</v>
      </c>
      <c r="BK1170" s="2">
        <v>1300</v>
      </c>
      <c r="BL1170" s="2">
        <v>1300</v>
      </c>
      <c r="BM1170" s="2">
        <v>1335</v>
      </c>
      <c r="BN1170" s="2">
        <v>1350</v>
      </c>
      <c r="BO1170" s="2">
        <v>1350</v>
      </c>
      <c r="BP1170" s="2">
        <v>1395</v>
      </c>
      <c r="BQ1170" s="2">
        <v>1400</v>
      </c>
      <c r="BR1170" s="2">
        <v>1410</v>
      </c>
      <c r="BS1170" s="2">
        <v>1450</v>
      </c>
      <c r="BT1170" s="2">
        <v>1495</v>
      </c>
      <c r="BU1170" s="2">
        <v>1500</v>
      </c>
      <c r="BV1170" s="2">
        <v>1500</v>
      </c>
      <c r="BW1170" s="2">
        <v>1550</v>
      </c>
      <c r="BX1170" s="2">
        <v>1575</v>
      </c>
      <c r="BY1170" s="2">
        <v>1595</v>
      </c>
      <c r="BZ1170" s="2">
        <v>1600</v>
      </c>
      <c r="CA1170" s="2">
        <v>1625</v>
      </c>
      <c r="CB1170" s="2">
        <v>1680</v>
      </c>
      <c r="CC1170" s="2">
        <v>1705</v>
      </c>
      <c r="CD1170" s="2">
        <v>1750</v>
      </c>
      <c r="CE1170" s="2">
        <v>1850</v>
      </c>
      <c r="CF1170" s="2">
        <v>1950</v>
      </c>
      <c r="CG1170" s="2">
        <v>2000</v>
      </c>
      <c r="CH1170" s="2">
        <v>2200</v>
      </c>
    </row>
    <row r="1171" spans="14:86" x14ac:dyDescent="0.2">
      <c r="N1171" s="2">
        <v>1225</v>
      </c>
      <c r="O1171" s="2">
        <v>1250</v>
      </c>
      <c r="P1171" s="2">
        <v>1250</v>
      </c>
      <c r="Q1171" s="2">
        <v>1280</v>
      </c>
      <c r="R1171" s="2">
        <v>1295</v>
      </c>
      <c r="S1171" s="2">
        <v>1300</v>
      </c>
      <c r="T1171" s="2">
        <v>1300</v>
      </c>
      <c r="U1171" s="2">
        <v>1300</v>
      </c>
      <c r="V1171" s="2">
        <v>1300</v>
      </c>
      <c r="W1171" s="2">
        <v>1350</v>
      </c>
      <c r="X1171" s="2">
        <v>1350</v>
      </c>
      <c r="Y1171" s="2">
        <v>1350</v>
      </c>
      <c r="Z1171" s="2">
        <v>1365</v>
      </c>
      <c r="AA1171" s="2">
        <v>1400</v>
      </c>
      <c r="AB1171" s="2">
        <v>1400</v>
      </c>
      <c r="AC1171" s="2">
        <v>1400</v>
      </c>
      <c r="AD1171" s="2">
        <v>1425</v>
      </c>
      <c r="AE1171" s="2">
        <v>1450</v>
      </c>
      <c r="AF1171" s="2">
        <v>1450</v>
      </c>
      <c r="AG1171" s="2">
        <v>1450</v>
      </c>
      <c r="AH1171" s="2">
        <v>1460</v>
      </c>
      <c r="AI1171" s="2">
        <v>1495</v>
      </c>
      <c r="AJ1171" s="2">
        <v>1496</v>
      </c>
      <c r="AK1171" s="2">
        <v>1500</v>
      </c>
      <c r="AL1171" s="2">
        <v>1500</v>
      </c>
      <c r="AM1171" s="2">
        <v>1500</v>
      </c>
      <c r="AN1171" s="2">
        <v>1500</v>
      </c>
      <c r="AO1171" s="2">
        <v>1500</v>
      </c>
      <c r="AP1171" s="2">
        <v>1500</v>
      </c>
      <c r="AQ1171" s="2">
        <v>1500</v>
      </c>
      <c r="AR1171" s="2">
        <v>1515</v>
      </c>
      <c r="AS1171" s="2">
        <v>1520</v>
      </c>
      <c r="AT1171" s="2">
        <v>1540</v>
      </c>
      <c r="AU1171" s="2">
        <v>1595</v>
      </c>
      <c r="AV1171" s="2">
        <v>1596</v>
      </c>
      <c r="AW1171" s="2">
        <v>1600</v>
      </c>
      <c r="AX1171" s="2">
        <v>1600</v>
      </c>
      <c r="AY1171" s="2">
        <v>1600</v>
      </c>
      <c r="AZ1171" s="2">
        <v>1600</v>
      </c>
      <c r="BA1171" s="2">
        <v>1600</v>
      </c>
      <c r="BB1171" s="2">
        <v>1600</v>
      </c>
      <c r="BC1171" s="2">
        <v>1640</v>
      </c>
      <c r="BD1171" s="2">
        <v>1680</v>
      </c>
      <c r="BE1171" s="2">
        <v>1695</v>
      </c>
      <c r="BF1171" s="2">
        <v>1700</v>
      </c>
      <c r="BG1171" s="2">
        <v>1700</v>
      </c>
      <c r="BH1171" s="2">
        <v>1700</v>
      </c>
      <c r="BI1171" s="2">
        <v>1700</v>
      </c>
      <c r="BJ1171" s="2">
        <v>1730</v>
      </c>
      <c r="BK1171" s="2">
        <v>1750</v>
      </c>
      <c r="BL1171" s="2">
        <v>1785</v>
      </c>
      <c r="BM1171" s="2">
        <v>1795</v>
      </c>
      <c r="BN1171" s="2">
        <v>1800</v>
      </c>
      <c r="BO1171" s="2">
        <v>1800</v>
      </c>
      <c r="BP1171" s="2">
        <v>1800</v>
      </c>
      <c r="BQ1171" s="2">
        <v>1820</v>
      </c>
      <c r="BR1171" s="2">
        <v>1850</v>
      </c>
      <c r="BS1171" s="2">
        <v>1890</v>
      </c>
      <c r="BT1171" s="2">
        <v>1890</v>
      </c>
      <c r="BU1171" s="2">
        <v>1900</v>
      </c>
      <c r="BV1171" s="2">
        <v>1995</v>
      </c>
      <c r="BW1171" s="2">
        <v>2000</v>
      </c>
      <c r="BX1171" s="2">
        <v>2000</v>
      </c>
      <c r="BY1171" s="2">
        <v>2000</v>
      </c>
      <c r="BZ1171" s="2">
        <v>2200</v>
      </c>
      <c r="CA1171" s="2">
        <v>2200</v>
      </c>
      <c r="CB1171" s="2">
        <v>2250</v>
      </c>
      <c r="CC1171" s="2">
        <v>2250</v>
      </c>
      <c r="CD1171" s="2">
        <v>2250</v>
      </c>
      <c r="CE1171" s="2">
        <v>2300</v>
      </c>
      <c r="CF1171" s="2">
        <v>2500</v>
      </c>
      <c r="CG1171" s="2">
        <v>2500</v>
      </c>
      <c r="CH1171" s="2">
        <v>2520</v>
      </c>
    </row>
    <row r="1172" spans="14:86" x14ac:dyDescent="0.2">
      <c r="N1172" s="2">
        <v>1550</v>
      </c>
      <c r="O1172" s="2">
        <v>1550</v>
      </c>
      <c r="P1172" s="2">
        <v>1650</v>
      </c>
      <c r="Q1172" s="2">
        <v>1650</v>
      </c>
      <c r="R1172" s="2">
        <v>1650</v>
      </c>
      <c r="S1172" s="2">
        <v>1675</v>
      </c>
      <c r="T1172" s="2">
        <v>1690</v>
      </c>
      <c r="U1172" s="2">
        <v>1750</v>
      </c>
      <c r="V1172" s="2">
        <v>1750</v>
      </c>
      <c r="W1172" s="2">
        <v>1750</v>
      </c>
      <c r="X1172" s="2">
        <v>1750</v>
      </c>
      <c r="Y1172" s="2">
        <v>1750</v>
      </c>
      <c r="Z1172" s="2">
        <v>1750</v>
      </c>
      <c r="AA1172" s="2">
        <v>1750</v>
      </c>
      <c r="AB1172" s="2">
        <v>1750</v>
      </c>
      <c r="AC1172" s="2">
        <v>1750</v>
      </c>
      <c r="AD1172" s="2">
        <v>1785</v>
      </c>
      <c r="AE1172" s="2">
        <v>1785</v>
      </c>
      <c r="AF1172" s="2">
        <v>1800</v>
      </c>
      <c r="AG1172" s="2">
        <v>1800</v>
      </c>
      <c r="AH1172" s="2">
        <v>1800</v>
      </c>
      <c r="AI1172" s="2">
        <v>1800</v>
      </c>
      <c r="AJ1172" s="2">
        <v>1875</v>
      </c>
      <c r="AK1172" s="2">
        <v>1875</v>
      </c>
      <c r="AL1172" s="2">
        <v>1890</v>
      </c>
      <c r="AM1172" s="2">
        <v>1900</v>
      </c>
      <c r="AN1172" s="2">
        <v>1900</v>
      </c>
      <c r="AO1172" s="2">
        <v>1950</v>
      </c>
      <c r="AP1172" s="2">
        <v>1995</v>
      </c>
      <c r="AQ1172" s="2">
        <v>1995</v>
      </c>
      <c r="AR1172" s="2">
        <v>1995</v>
      </c>
      <c r="AS1172" s="2">
        <v>1995</v>
      </c>
      <c r="AT1172" s="2">
        <v>2000</v>
      </c>
      <c r="AU1172" s="2">
        <v>2000</v>
      </c>
      <c r="AV1172" s="2">
        <v>2000</v>
      </c>
      <c r="AW1172" s="2">
        <v>2000</v>
      </c>
      <c r="AX1172" s="2">
        <v>2000</v>
      </c>
      <c r="AY1172" s="2">
        <v>2100</v>
      </c>
      <c r="AZ1172" s="2">
        <v>2100</v>
      </c>
      <c r="BA1172" s="2">
        <v>2100</v>
      </c>
      <c r="BB1172" s="2">
        <v>2100</v>
      </c>
      <c r="BC1172" s="2">
        <v>2100</v>
      </c>
      <c r="BD1172" s="2">
        <v>2100</v>
      </c>
      <c r="BE1172" s="2">
        <v>2100</v>
      </c>
      <c r="BF1172" s="2">
        <v>2200</v>
      </c>
      <c r="BG1172" s="2">
        <v>2250</v>
      </c>
      <c r="BH1172" s="2">
        <v>2250</v>
      </c>
      <c r="BI1172" s="2">
        <v>2250</v>
      </c>
      <c r="BJ1172" s="2">
        <v>2250</v>
      </c>
      <c r="BK1172" s="2">
        <v>2250</v>
      </c>
      <c r="BL1172" s="2">
        <v>2300</v>
      </c>
      <c r="BM1172" s="2">
        <v>2360</v>
      </c>
      <c r="BN1172" s="2">
        <v>2360</v>
      </c>
      <c r="BO1172" s="2">
        <v>2395</v>
      </c>
      <c r="BP1172" s="2">
        <v>2450</v>
      </c>
      <c r="BQ1172" s="2">
        <v>2500</v>
      </c>
      <c r="BR1172" s="2">
        <v>2500</v>
      </c>
      <c r="BS1172" s="2">
        <v>2500</v>
      </c>
      <c r="BT1172" s="2">
        <v>2500</v>
      </c>
      <c r="BU1172" s="2">
        <v>2500</v>
      </c>
      <c r="BV1172" s="2">
        <v>2500</v>
      </c>
      <c r="BW1172" s="2">
        <v>2500</v>
      </c>
      <c r="BX1172" s="2">
        <v>2500</v>
      </c>
      <c r="BY1172" s="2">
        <v>2600</v>
      </c>
      <c r="BZ1172" s="2">
        <v>2600</v>
      </c>
      <c r="CA1172" s="2">
        <v>2600</v>
      </c>
      <c r="CB1172" s="2">
        <v>2650</v>
      </c>
      <c r="CC1172" s="2">
        <v>2800</v>
      </c>
      <c r="CD1172" s="2">
        <v>2950</v>
      </c>
      <c r="CE1172" s="2">
        <v>2950</v>
      </c>
      <c r="CF1172" s="2">
        <v>3100</v>
      </c>
      <c r="CG1172" s="2">
        <v>3250</v>
      </c>
      <c r="CH1172" s="2">
        <v>3750</v>
      </c>
    </row>
    <row r="1173" spans="14:86" x14ac:dyDescent="0.2">
      <c r="N1173" s="2">
        <v>465</v>
      </c>
      <c r="O1173" s="2">
        <v>465</v>
      </c>
      <c r="P1173" s="2">
        <v>465</v>
      </c>
      <c r="Q1173" s="2">
        <v>465</v>
      </c>
      <c r="R1173" s="2">
        <v>465</v>
      </c>
      <c r="S1173" s="2">
        <v>475</v>
      </c>
      <c r="T1173" s="2">
        <v>475</v>
      </c>
      <c r="U1173" s="2">
        <v>490</v>
      </c>
      <c r="V1173" s="2">
        <v>490</v>
      </c>
      <c r="W1173" s="2">
        <v>495</v>
      </c>
      <c r="X1173" s="2">
        <v>495</v>
      </c>
      <c r="Y1173" s="2">
        <v>495</v>
      </c>
      <c r="Z1173" s="2">
        <v>495</v>
      </c>
      <c r="AA1173" s="2">
        <v>497.5</v>
      </c>
      <c r="AB1173" s="2">
        <v>500</v>
      </c>
      <c r="AC1173" s="2">
        <v>500</v>
      </c>
      <c r="AD1173" s="2">
        <v>500</v>
      </c>
      <c r="AE1173" s="2">
        <v>500</v>
      </c>
      <c r="AF1173" s="2">
        <v>500</v>
      </c>
      <c r="AG1173" s="2">
        <v>500</v>
      </c>
      <c r="AH1173" s="2">
        <v>500</v>
      </c>
      <c r="AI1173" s="2">
        <v>500</v>
      </c>
      <c r="AJ1173" s="2">
        <v>525</v>
      </c>
      <c r="AK1173" s="2">
        <v>525</v>
      </c>
      <c r="AL1173" s="2">
        <v>525</v>
      </c>
      <c r="AM1173" s="2">
        <v>525</v>
      </c>
      <c r="AN1173" s="2">
        <v>525</v>
      </c>
      <c r="AO1173" s="2">
        <v>525</v>
      </c>
      <c r="AP1173" s="2">
        <v>525</v>
      </c>
      <c r="AQ1173" s="2">
        <v>525</v>
      </c>
      <c r="AR1173" s="2">
        <v>525</v>
      </c>
      <c r="AS1173" s="2">
        <v>525</v>
      </c>
      <c r="AT1173" s="2">
        <v>525</v>
      </c>
      <c r="AU1173" s="2">
        <v>525</v>
      </c>
      <c r="AV1173" s="2">
        <v>525</v>
      </c>
      <c r="AW1173" s="2">
        <v>525</v>
      </c>
      <c r="AX1173" s="2">
        <v>550</v>
      </c>
      <c r="AY1173" s="2">
        <v>550</v>
      </c>
      <c r="AZ1173" s="2">
        <v>550</v>
      </c>
      <c r="BA1173" s="2">
        <v>550</v>
      </c>
      <c r="BB1173" s="2">
        <v>550</v>
      </c>
      <c r="BC1173" s="2">
        <v>550</v>
      </c>
      <c r="BD1173" s="2">
        <v>550</v>
      </c>
      <c r="BE1173" s="2">
        <v>550</v>
      </c>
      <c r="BF1173" s="2">
        <v>550</v>
      </c>
      <c r="BG1173" s="2">
        <v>550</v>
      </c>
      <c r="BH1173" s="2">
        <v>550</v>
      </c>
      <c r="BI1173" s="2">
        <v>550</v>
      </c>
      <c r="BJ1173" s="2">
        <v>550</v>
      </c>
      <c r="BK1173" s="2">
        <v>570</v>
      </c>
      <c r="BL1173" s="2">
        <v>570</v>
      </c>
      <c r="BM1173" s="2">
        <v>575</v>
      </c>
      <c r="BN1173" s="2">
        <v>575</v>
      </c>
      <c r="BO1173" s="2">
        <v>575</v>
      </c>
      <c r="BP1173" s="2">
        <v>575</v>
      </c>
      <c r="BQ1173" s="2">
        <v>575</v>
      </c>
      <c r="BR1173" s="2">
        <v>575</v>
      </c>
      <c r="BS1173" s="2">
        <v>575</v>
      </c>
      <c r="BT1173" s="2">
        <v>605</v>
      </c>
      <c r="BU1173" s="2">
        <v>605</v>
      </c>
      <c r="BV1173" s="2">
        <v>625</v>
      </c>
      <c r="BW1173" s="2">
        <v>625</v>
      </c>
      <c r="BX1173" s="2">
        <v>650</v>
      </c>
      <c r="BY1173" s="2">
        <v>650</v>
      </c>
      <c r="BZ1173" s="2">
        <v>650</v>
      </c>
      <c r="CA1173" s="2">
        <v>650</v>
      </c>
      <c r="CB1173" s="2">
        <v>650</v>
      </c>
      <c r="CC1173" s="2">
        <v>700</v>
      </c>
      <c r="CD1173" s="2">
        <v>700</v>
      </c>
      <c r="CE1173" s="2">
        <v>705</v>
      </c>
      <c r="CF1173" s="2">
        <v>705</v>
      </c>
      <c r="CG1173" s="2">
        <v>800</v>
      </c>
      <c r="CH1173" s="2">
        <v>800</v>
      </c>
    </row>
    <row r="1174" spans="14:86" x14ac:dyDescent="0.2">
      <c r="N1174" s="2">
        <v>260.70999999999998</v>
      </c>
      <c r="O1174" s="2">
        <v>260.70999999999998</v>
      </c>
      <c r="P1174" s="2">
        <v>270</v>
      </c>
      <c r="Q1174" s="2">
        <v>275</v>
      </c>
      <c r="R1174" s="2">
        <v>275</v>
      </c>
      <c r="S1174" s="2">
        <v>275</v>
      </c>
      <c r="T1174" s="2">
        <v>275</v>
      </c>
      <c r="U1174" s="2">
        <v>275</v>
      </c>
      <c r="V1174" s="2">
        <v>275</v>
      </c>
      <c r="W1174" s="2">
        <v>275</v>
      </c>
      <c r="X1174" s="2">
        <v>275</v>
      </c>
      <c r="Y1174" s="2">
        <v>275</v>
      </c>
      <c r="Z1174" s="2">
        <v>275</v>
      </c>
      <c r="AA1174" s="2">
        <v>275</v>
      </c>
      <c r="AB1174" s="2">
        <v>275</v>
      </c>
      <c r="AC1174" s="2">
        <v>275</v>
      </c>
      <c r="AD1174" s="2">
        <v>275</v>
      </c>
      <c r="AE1174" s="2">
        <v>300</v>
      </c>
      <c r="AF1174" s="2">
        <v>300</v>
      </c>
      <c r="AG1174" s="2">
        <v>300</v>
      </c>
      <c r="AH1174" s="2">
        <v>300</v>
      </c>
      <c r="AI1174" s="2">
        <v>300</v>
      </c>
      <c r="AJ1174" s="2">
        <v>300</v>
      </c>
      <c r="AK1174" s="2">
        <v>300</v>
      </c>
      <c r="AL1174" s="2">
        <v>300</v>
      </c>
      <c r="AM1174" s="2">
        <v>300</v>
      </c>
      <c r="AN1174" s="2">
        <v>300</v>
      </c>
      <c r="AO1174" s="2">
        <v>300</v>
      </c>
      <c r="AP1174" s="2">
        <v>300</v>
      </c>
      <c r="AQ1174" s="2">
        <v>300</v>
      </c>
      <c r="AR1174" s="2">
        <v>300</v>
      </c>
      <c r="AS1174" s="2">
        <v>300</v>
      </c>
      <c r="AT1174" s="2">
        <v>300</v>
      </c>
      <c r="AU1174" s="2">
        <v>300</v>
      </c>
      <c r="AV1174" s="2">
        <v>304.17</v>
      </c>
      <c r="AW1174" s="2">
        <v>304.17</v>
      </c>
      <c r="AX1174" s="2">
        <v>310</v>
      </c>
      <c r="AY1174" s="2">
        <v>310</v>
      </c>
      <c r="AZ1174" s="2">
        <v>316.07</v>
      </c>
      <c r="BA1174" s="2">
        <v>320</v>
      </c>
      <c r="BB1174" s="2">
        <v>320</v>
      </c>
      <c r="BC1174" s="2">
        <v>325</v>
      </c>
      <c r="BD1174" s="2">
        <v>325.89</v>
      </c>
      <c r="BE1174" s="2">
        <v>325.89</v>
      </c>
      <c r="BF1174" s="2">
        <v>325.89</v>
      </c>
      <c r="BG1174" s="2">
        <v>330</v>
      </c>
      <c r="BH1174" s="2">
        <v>330</v>
      </c>
      <c r="BI1174" s="2">
        <v>330</v>
      </c>
      <c r="BJ1174" s="2">
        <v>338.81</v>
      </c>
      <c r="BK1174" s="2">
        <v>347.62</v>
      </c>
      <c r="BL1174" s="2">
        <v>350</v>
      </c>
      <c r="BM1174" s="2">
        <v>350</v>
      </c>
      <c r="BN1174" s="2">
        <v>350</v>
      </c>
      <c r="BO1174" s="2">
        <v>359.52</v>
      </c>
      <c r="BP1174" s="2">
        <v>359.52</v>
      </c>
      <c r="BQ1174" s="2">
        <v>359.52</v>
      </c>
      <c r="BR1174" s="2">
        <v>359.52</v>
      </c>
      <c r="BS1174" s="2">
        <v>359.52</v>
      </c>
      <c r="BT1174" s="2">
        <v>359.52</v>
      </c>
      <c r="BU1174" s="2">
        <v>375</v>
      </c>
      <c r="BV1174" s="2">
        <v>375</v>
      </c>
      <c r="BW1174" s="2">
        <v>375</v>
      </c>
      <c r="BX1174" s="2">
        <v>375</v>
      </c>
      <c r="BY1174" s="2">
        <v>385.98</v>
      </c>
      <c r="BZ1174" s="2">
        <v>390</v>
      </c>
      <c r="CA1174" s="2">
        <v>390</v>
      </c>
      <c r="CB1174" s="2">
        <v>400</v>
      </c>
      <c r="CC1174" s="2">
        <v>402.98</v>
      </c>
      <c r="CD1174" s="2">
        <v>402.98</v>
      </c>
      <c r="CE1174" s="2">
        <v>425</v>
      </c>
      <c r="CF1174" s="2">
        <v>576.79</v>
      </c>
      <c r="CG1174" s="2">
        <v>576.79</v>
      </c>
      <c r="CH1174" s="2">
        <v>794.05</v>
      </c>
    </row>
    <row r="1175" spans="14:86" x14ac:dyDescent="0.2">
      <c r="N1175" s="2">
        <v>350</v>
      </c>
      <c r="O1175" s="2">
        <v>350</v>
      </c>
      <c r="P1175" s="2">
        <v>350</v>
      </c>
      <c r="Q1175" s="2">
        <v>350</v>
      </c>
      <c r="R1175" s="2">
        <v>350</v>
      </c>
      <c r="S1175" s="2">
        <v>350</v>
      </c>
      <c r="T1175" s="2">
        <v>350</v>
      </c>
      <c r="U1175" s="2">
        <v>350</v>
      </c>
      <c r="V1175" s="2">
        <v>355</v>
      </c>
      <c r="W1175" s="2">
        <v>365</v>
      </c>
      <c r="X1175" s="2">
        <v>370</v>
      </c>
      <c r="Y1175" s="2">
        <v>370</v>
      </c>
      <c r="Z1175" s="2">
        <v>375</v>
      </c>
      <c r="AA1175" s="2">
        <v>375</v>
      </c>
      <c r="AB1175" s="2">
        <v>375</v>
      </c>
      <c r="AC1175" s="2">
        <v>375</v>
      </c>
      <c r="AD1175" s="2">
        <v>375</v>
      </c>
      <c r="AE1175" s="2">
        <v>375</v>
      </c>
      <c r="AF1175" s="2">
        <v>375</v>
      </c>
      <c r="AG1175" s="2">
        <v>375</v>
      </c>
      <c r="AH1175" s="2">
        <v>375</v>
      </c>
      <c r="AI1175" s="2">
        <v>375</v>
      </c>
      <c r="AJ1175" s="2">
        <v>375</v>
      </c>
      <c r="AK1175" s="2">
        <v>375</v>
      </c>
      <c r="AL1175" s="2">
        <v>375</v>
      </c>
      <c r="AM1175" s="2">
        <v>375</v>
      </c>
      <c r="AN1175" s="2">
        <v>375</v>
      </c>
      <c r="AO1175" s="2">
        <v>375</v>
      </c>
      <c r="AP1175" s="2">
        <v>377.5</v>
      </c>
      <c r="AQ1175" s="2">
        <v>380</v>
      </c>
      <c r="AR1175" s="2">
        <v>390</v>
      </c>
      <c r="AS1175" s="2">
        <v>390</v>
      </c>
      <c r="AT1175" s="2">
        <v>395</v>
      </c>
      <c r="AU1175" s="2">
        <v>395</v>
      </c>
      <c r="AV1175" s="2">
        <v>395</v>
      </c>
      <c r="AW1175" s="2">
        <v>395</v>
      </c>
      <c r="AX1175" s="2">
        <v>395</v>
      </c>
      <c r="AY1175" s="2">
        <v>395</v>
      </c>
      <c r="AZ1175" s="2">
        <v>395</v>
      </c>
      <c r="BA1175" s="2">
        <v>395</v>
      </c>
      <c r="BB1175" s="2">
        <v>395</v>
      </c>
      <c r="BC1175" s="2">
        <v>395</v>
      </c>
      <c r="BD1175" s="2">
        <v>395</v>
      </c>
      <c r="BE1175" s="2">
        <v>400</v>
      </c>
      <c r="BF1175" s="2">
        <v>400</v>
      </c>
      <c r="BG1175" s="2">
        <v>400</v>
      </c>
      <c r="BH1175" s="2">
        <v>400</v>
      </c>
      <c r="BI1175" s="2">
        <v>400</v>
      </c>
      <c r="BJ1175" s="2">
        <v>400</v>
      </c>
      <c r="BK1175" s="2">
        <v>400</v>
      </c>
      <c r="BL1175" s="2">
        <v>400</v>
      </c>
      <c r="BM1175" s="2">
        <v>415</v>
      </c>
      <c r="BN1175" s="2">
        <v>425</v>
      </c>
      <c r="BO1175" s="2">
        <v>425</v>
      </c>
      <c r="BP1175" s="2">
        <v>425</v>
      </c>
      <c r="BQ1175" s="2">
        <v>425</v>
      </c>
      <c r="BR1175" s="2">
        <v>425</v>
      </c>
      <c r="BS1175" s="2">
        <v>430</v>
      </c>
      <c r="BT1175" s="2">
        <v>445</v>
      </c>
      <c r="BU1175" s="2">
        <v>450</v>
      </c>
      <c r="BV1175" s="2">
        <v>450</v>
      </c>
      <c r="BW1175" s="2">
        <v>450</v>
      </c>
      <c r="BX1175" s="2">
        <v>450</v>
      </c>
      <c r="BY1175" s="2">
        <v>450</v>
      </c>
      <c r="BZ1175" s="2">
        <v>450</v>
      </c>
      <c r="CA1175" s="2">
        <v>450</v>
      </c>
      <c r="CB1175" s="2">
        <v>450</v>
      </c>
      <c r="CC1175" s="2">
        <v>470</v>
      </c>
      <c r="CD1175" s="2">
        <v>475</v>
      </c>
      <c r="CE1175" s="2">
        <v>475</v>
      </c>
      <c r="CF1175" s="2">
        <v>500</v>
      </c>
      <c r="CG1175" s="2">
        <v>500</v>
      </c>
      <c r="CH1175" s="2">
        <v>550</v>
      </c>
    </row>
    <row r="1176" spans="14:86" x14ac:dyDescent="0.2">
      <c r="N1176" s="2">
        <v>425</v>
      </c>
      <c r="O1176" s="2">
        <v>425</v>
      </c>
      <c r="P1176" s="2">
        <v>425</v>
      </c>
      <c r="Q1176" s="2">
        <v>435</v>
      </c>
      <c r="R1176" s="2">
        <v>440</v>
      </c>
      <c r="S1176" s="2">
        <v>450</v>
      </c>
      <c r="T1176" s="2">
        <v>450</v>
      </c>
      <c r="U1176" s="2">
        <v>450</v>
      </c>
      <c r="V1176" s="2">
        <v>450</v>
      </c>
      <c r="W1176" s="2">
        <v>450</v>
      </c>
      <c r="X1176" s="2">
        <v>450</v>
      </c>
      <c r="Y1176" s="2">
        <v>450</v>
      </c>
      <c r="Z1176" s="2">
        <v>450</v>
      </c>
      <c r="AA1176" s="2">
        <v>450</v>
      </c>
      <c r="AB1176" s="2">
        <v>450</v>
      </c>
      <c r="AC1176" s="2">
        <v>450</v>
      </c>
      <c r="AD1176" s="2">
        <v>450</v>
      </c>
      <c r="AE1176" s="2">
        <v>450</v>
      </c>
      <c r="AF1176" s="2">
        <v>450</v>
      </c>
      <c r="AG1176" s="2">
        <v>450</v>
      </c>
      <c r="AH1176" s="2">
        <v>450</v>
      </c>
      <c r="AI1176" s="2">
        <v>450</v>
      </c>
      <c r="AJ1176" s="2">
        <v>450</v>
      </c>
      <c r="AK1176" s="2">
        <v>450</v>
      </c>
      <c r="AL1176" s="2">
        <v>460</v>
      </c>
      <c r="AM1176" s="2">
        <v>460</v>
      </c>
      <c r="AN1176" s="2">
        <v>475</v>
      </c>
      <c r="AO1176" s="2">
        <v>475</v>
      </c>
      <c r="AP1176" s="2">
        <v>475</v>
      </c>
      <c r="AQ1176" s="2">
        <v>475</v>
      </c>
      <c r="AR1176" s="2">
        <v>475</v>
      </c>
      <c r="AS1176" s="2">
        <v>475</v>
      </c>
      <c r="AT1176" s="2">
        <v>475</v>
      </c>
      <c r="AU1176" s="2">
        <v>475</v>
      </c>
      <c r="AV1176" s="2">
        <v>475</v>
      </c>
      <c r="AW1176" s="2">
        <v>485</v>
      </c>
      <c r="AX1176" s="2">
        <v>495</v>
      </c>
      <c r="AY1176" s="2">
        <v>495</v>
      </c>
      <c r="AZ1176" s="2">
        <v>495</v>
      </c>
      <c r="BA1176" s="2">
        <v>495</v>
      </c>
      <c r="BB1176" s="2">
        <v>495</v>
      </c>
      <c r="BC1176" s="2">
        <v>495</v>
      </c>
      <c r="BD1176" s="2">
        <v>495</v>
      </c>
      <c r="BE1176" s="2">
        <v>500</v>
      </c>
      <c r="BF1176" s="2">
        <v>500</v>
      </c>
      <c r="BG1176" s="2">
        <v>500</v>
      </c>
      <c r="BH1176" s="2">
        <v>500</v>
      </c>
      <c r="BI1176" s="2">
        <v>500</v>
      </c>
      <c r="BJ1176" s="2">
        <v>525</v>
      </c>
      <c r="BK1176" s="2">
        <v>525</v>
      </c>
      <c r="BL1176" s="2">
        <v>525</v>
      </c>
      <c r="BM1176" s="2">
        <v>525</v>
      </c>
      <c r="BN1176" s="2">
        <v>525</v>
      </c>
      <c r="BO1176" s="2">
        <v>525</v>
      </c>
      <c r="BP1176" s="2">
        <v>525</v>
      </c>
      <c r="BQ1176" s="2">
        <v>540</v>
      </c>
      <c r="BR1176" s="2">
        <v>550</v>
      </c>
      <c r="BS1176" s="2">
        <v>550</v>
      </c>
      <c r="BT1176" s="2">
        <v>550</v>
      </c>
      <c r="BU1176" s="2">
        <v>550</v>
      </c>
      <c r="BV1176" s="2">
        <v>550</v>
      </c>
      <c r="BW1176" s="2">
        <v>550</v>
      </c>
      <c r="BX1176" s="2">
        <v>550</v>
      </c>
      <c r="BY1176" s="2">
        <v>550</v>
      </c>
      <c r="BZ1176" s="2">
        <v>575</v>
      </c>
      <c r="CA1176" s="2">
        <v>580</v>
      </c>
      <c r="CB1176" s="2">
        <v>585</v>
      </c>
      <c r="CC1176" s="2">
        <v>595</v>
      </c>
      <c r="CD1176" s="2">
        <v>595</v>
      </c>
      <c r="CE1176" s="2">
        <v>600</v>
      </c>
      <c r="CF1176" s="2">
        <v>650</v>
      </c>
      <c r="CG1176" s="2">
        <v>650</v>
      </c>
      <c r="CH1176" s="2">
        <v>695</v>
      </c>
    </row>
    <row r="1177" spans="14:86" x14ac:dyDescent="0.2">
      <c r="N1177" s="2">
        <v>495</v>
      </c>
      <c r="O1177" s="2">
        <v>495</v>
      </c>
      <c r="P1177" s="2">
        <v>495</v>
      </c>
      <c r="Q1177" s="2">
        <v>500</v>
      </c>
      <c r="R1177" s="2">
        <v>500</v>
      </c>
      <c r="S1177" s="2">
        <v>500</v>
      </c>
      <c r="T1177" s="2">
        <v>500</v>
      </c>
      <c r="U1177" s="2">
        <v>500</v>
      </c>
      <c r="V1177" s="2">
        <v>510</v>
      </c>
      <c r="W1177" s="2">
        <v>525</v>
      </c>
      <c r="X1177" s="2">
        <v>525</v>
      </c>
      <c r="Y1177" s="2">
        <v>525</v>
      </c>
      <c r="Z1177" s="2">
        <v>525</v>
      </c>
      <c r="AA1177" s="2">
        <v>525</v>
      </c>
      <c r="AB1177" s="2">
        <v>525</v>
      </c>
      <c r="AC1177" s="2">
        <v>525</v>
      </c>
      <c r="AD1177" s="2">
        <v>545</v>
      </c>
      <c r="AE1177" s="2">
        <v>550</v>
      </c>
      <c r="AF1177" s="2">
        <v>550</v>
      </c>
      <c r="AG1177" s="2">
        <v>550</v>
      </c>
      <c r="AH1177" s="2">
        <v>550</v>
      </c>
      <c r="AI1177" s="2">
        <v>550</v>
      </c>
      <c r="AJ1177" s="2">
        <v>550</v>
      </c>
      <c r="AK1177" s="2">
        <v>550</v>
      </c>
      <c r="AL1177" s="2">
        <v>550</v>
      </c>
      <c r="AM1177" s="2">
        <v>550</v>
      </c>
      <c r="AN1177" s="2">
        <v>550</v>
      </c>
      <c r="AO1177" s="2">
        <v>550</v>
      </c>
      <c r="AP1177" s="2">
        <v>550</v>
      </c>
      <c r="AQ1177" s="2">
        <v>560</v>
      </c>
      <c r="AR1177" s="2">
        <v>575</v>
      </c>
      <c r="AS1177" s="2">
        <v>575</v>
      </c>
      <c r="AT1177" s="2">
        <v>575</v>
      </c>
      <c r="AU1177" s="2">
        <v>575</v>
      </c>
      <c r="AV1177" s="2">
        <v>575</v>
      </c>
      <c r="AW1177" s="2">
        <v>575</v>
      </c>
      <c r="AX1177" s="2">
        <v>590</v>
      </c>
      <c r="AY1177" s="2">
        <v>595</v>
      </c>
      <c r="AZ1177" s="2">
        <v>595</v>
      </c>
      <c r="BA1177" s="2">
        <v>595</v>
      </c>
      <c r="BB1177" s="2">
        <v>600</v>
      </c>
      <c r="BC1177" s="2">
        <v>600</v>
      </c>
      <c r="BD1177" s="2">
        <v>600</v>
      </c>
      <c r="BE1177" s="2">
        <v>600</v>
      </c>
      <c r="BF1177" s="2">
        <v>625</v>
      </c>
      <c r="BG1177" s="2">
        <v>625</v>
      </c>
      <c r="BH1177" s="2">
        <v>625</v>
      </c>
      <c r="BI1177" s="2">
        <v>636</v>
      </c>
      <c r="BJ1177" s="2">
        <v>650</v>
      </c>
      <c r="BK1177" s="2">
        <v>650</v>
      </c>
      <c r="BL1177" s="2">
        <v>650</v>
      </c>
      <c r="BM1177" s="2">
        <v>650</v>
      </c>
      <c r="BN1177" s="2">
        <v>650</v>
      </c>
      <c r="BO1177" s="2">
        <v>650</v>
      </c>
      <c r="BP1177" s="2">
        <v>650</v>
      </c>
      <c r="BQ1177" s="2">
        <v>650</v>
      </c>
      <c r="BR1177" s="2">
        <v>675</v>
      </c>
      <c r="BS1177" s="2">
        <v>675</v>
      </c>
      <c r="BT1177" s="2">
        <v>695</v>
      </c>
      <c r="BU1177" s="2">
        <v>695</v>
      </c>
      <c r="BV1177" s="2">
        <v>695</v>
      </c>
      <c r="BW1177" s="2">
        <v>695</v>
      </c>
      <c r="BX1177" s="2">
        <v>700</v>
      </c>
      <c r="BY1177" s="2">
        <v>725</v>
      </c>
      <c r="BZ1177" s="2">
        <v>750</v>
      </c>
      <c r="CA1177" s="2">
        <v>750</v>
      </c>
      <c r="CB1177" s="2">
        <v>750</v>
      </c>
      <c r="CC1177" s="2">
        <v>750</v>
      </c>
      <c r="CD1177" s="2">
        <v>795</v>
      </c>
      <c r="CE1177" s="2">
        <v>795</v>
      </c>
      <c r="CF1177" s="2">
        <v>800</v>
      </c>
      <c r="CG1177" s="2">
        <v>850</v>
      </c>
      <c r="CH1177" s="2">
        <v>895</v>
      </c>
    </row>
    <row r="1178" spans="14:86" x14ac:dyDescent="0.2">
      <c r="N1178" s="2">
        <v>750</v>
      </c>
      <c r="O1178" s="2">
        <v>750</v>
      </c>
      <c r="P1178" s="2">
        <v>750</v>
      </c>
      <c r="Q1178" s="2">
        <v>750</v>
      </c>
      <c r="R1178" s="2">
        <v>775</v>
      </c>
      <c r="S1178" s="2">
        <v>775</v>
      </c>
      <c r="T1178" s="2">
        <v>795</v>
      </c>
      <c r="U1178" s="2">
        <v>795</v>
      </c>
      <c r="V1178" s="2">
        <v>795</v>
      </c>
      <c r="W1178" s="2">
        <v>795</v>
      </c>
      <c r="X1178" s="2">
        <v>795</v>
      </c>
      <c r="Y1178" s="2">
        <v>800</v>
      </c>
      <c r="Z1178" s="2">
        <v>800</v>
      </c>
      <c r="AA1178" s="2">
        <v>800</v>
      </c>
      <c r="AB1178" s="2">
        <v>800</v>
      </c>
      <c r="AC1178" s="2">
        <v>835</v>
      </c>
      <c r="AD1178" s="2">
        <v>835</v>
      </c>
      <c r="AE1178" s="2">
        <v>845</v>
      </c>
      <c r="AF1178" s="2">
        <v>845</v>
      </c>
      <c r="AG1178" s="2">
        <v>850</v>
      </c>
      <c r="AH1178" s="2">
        <v>850</v>
      </c>
      <c r="AI1178" s="2">
        <v>850</v>
      </c>
      <c r="AJ1178" s="2">
        <v>850</v>
      </c>
      <c r="AK1178" s="2">
        <v>850</v>
      </c>
      <c r="AL1178" s="2">
        <v>850</v>
      </c>
      <c r="AM1178" s="2">
        <v>850</v>
      </c>
      <c r="AN1178" s="2">
        <v>850</v>
      </c>
      <c r="AO1178" s="2">
        <v>850</v>
      </c>
      <c r="AP1178" s="2">
        <v>850</v>
      </c>
      <c r="AQ1178" s="2">
        <v>850</v>
      </c>
      <c r="AR1178" s="2">
        <v>850</v>
      </c>
      <c r="AS1178" s="2">
        <v>850</v>
      </c>
      <c r="AT1178" s="2">
        <v>850</v>
      </c>
      <c r="AU1178" s="2">
        <v>875</v>
      </c>
      <c r="AV1178" s="2">
        <v>875</v>
      </c>
      <c r="AW1178" s="2">
        <v>875</v>
      </c>
      <c r="AX1178" s="2">
        <v>895</v>
      </c>
      <c r="AY1178" s="2">
        <v>895</v>
      </c>
      <c r="AZ1178" s="2">
        <v>895</v>
      </c>
      <c r="BA1178" s="2">
        <v>895</v>
      </c>
      <c r="BB1178" s="2">
        <v>900</v>
      </c>
      <c r="BC1178" s="2">
        <v>900</v>
      </c>
      <c r="BD1178" s="2">
        <v>900</v>
      </c>
      <c r="BE1178" s="2">
        <v>950</v>
      </c>
      <c r="BF1178" s="2">
        <v>950</v>
      </c>
      <c r="BG1178" s="2">
        <v>950</v>
      </c>
      <c r="BH1178" s="2">
        <v>950</v>
      </c>
      <c r="BI1178" s="2">
        <v>950</v>
      </c>
      <c r="BJ1178" s="2">
        <v>950</v>
      </c>
      <c r="BK1178" s="2">
        <v>975</v>
      </c>
      <c r="BL1178" s="2">
        <v>975</v>
      </c>
      <c r="BM1178" s="2">
        <v>995</v>
      </c>
      <c r="BN1178" s="2">
        <v>995</v>
      </c>
      <c r="BO1178" s="2">
        <v>995</v>
      </c>
      <c r="BP1178" s="2">
        <v>995</v>
      </c>
      <c r="BQ1178" s="2">
        <v>995</v>
      </c>
      <c r="BR1178" s="2">
        <v>1095</v>
      </c>
      <c r="BS1178" s="2">
        <v>1100</v>
      </c>
      <c r="BT1178" s="2">
        <v>1100</v>
      </c>
      <c r="BU1178" s="2">
        <v>1150</v>
      </c>
      <c r="BV1178" s="2">
        <v>1150</v>
      </c>
      <c r="BW1178" s="2">
        <v>1150</v>
      </c>
      <c r="BX1178" s="2">
        <v>1150</v>
      </c>
      <c r="BY1178" s="2">
        <v>1150</v>
      </c>
      <c r="BZ1178" s="2">
        <v>1200</v>
      </c>
      <c r="CA1178" s="2">
        <v>1200</v>
      </c>
      <c r="CB1178" s="2">
        <v>1200</v>
      </c>
      <c r="CC1178" s="2">
        <v>1300</v>
      </c>
      <c r="CD1178" s="2">
        <v>1300</v>
      </c>
      <c r="CE1178" s="2">
        <v>1699</v>
      </c>
      <c r="CF1178" s="2">
        <v>1800</v>
      </c>
      <c r="CG1178" s="2">
        <v>1800</v>
      </c>
      <c r="CH1178" s="2">
        <v>1800</v>
      </c>
    </row>
    <row r="1179" spans="14:86" x14ac:dyDescent="0.2">
      <c r="N1179" s="2">
        <v>850</v>
      </c>
      <c r="O1179" s="2">
        <v>850</v>
      </c>
      <c r="P1179" s="2">
        <v>850</v>
      </c>
      <c r="Q1179" s="2">
        <v>862.5</v>
      </c>
      <c r="R1179" s="2">
        <v>875</v>
      </c>
      <c r="S1179" s="2">
        <v>875</v>
      </c>
      <c r="T1179" s="2">
        <v>875</v>
      </c>
      <c r="U1179" s="2">
        <v>875</v>
      </c>
      <c r="V1179" s="2">
        <v>875</v>
      </c>
      <c r="W1179" s="2">
        <v>875</v>
      </c>
      <c r="X1179" s="2">
        <v>875</v>
      </c>
      <c r="Y1179" s="2">
        <v>875</v>
      </c>
      <c r="Z1179" s="2">
        <v>875</v>
      </c>
      <c r="AA1179" s="2">
        <v>912.5</v>
      </c>
      <c r="AB1179" s="2">
        <v>950</v>
      </c>
      <c r="AC1179" s="2">
        <v>950</v>
      </c>
      <c r="AD1179" s="2">
        <v>950</v>
      </c>
      <c r="AE1179" s="2">
        <v>950</v>
      </c>
      <c r="AF1179" s="2">
        <v>950</v>
      </c>
      <c r="AG1179" s="2">
        <v>950</v>
      </c>
      <c r="AH1179" s="2">
        <v>950</v>
      </c>
      <c r="AI1179" s="2">
        <v>950</v>
      </c>
      <c r="AJ1179" s="2">
        <v>950</v>
      </c>
      <c r="AK1179" s="2">
        <v>1025</v>
      </c>
      <c r="AL1179" s="2">
        <v>1100</v>
      </c>
      <c r="AM1179" s="2">
        <v>1100</v>
      </c>
      <c r="AN1179" s="2">
        <v>1100</v>
      </c>
      <c r="AO1179" s="2">
        <v>1100</v>
      </c>
      <c r="AP1179" s="2">
        <v>1100</v>
      </c>
      <c r="AQ1179" s="2">
        <v>1100</v>
      </c>
      <c r="AR1179" s="2">
        <v>1100</v>
      </c>
      <c r="AS1179" s="2">
        <v>1100</v>
      </c>
      <c r="AT1179" s="2">
        <v>1100</v>
      </c>
      <c r="AU1179" s="2">
        <v>1100</v>
      </c>
      <c r="AV1179" s="2">
        <v>1100</v>
      </c>
      <c r="AW1179" s="2">
        <v>1100</v>
      </c>
      <c r="AX1179" s="2">
        <v>1100</v>
      </c>
      <c r="AY1179" s="2">
        <v>1100</v>
      </c>
      <c r="AZ1179" s="2">
        <v>1100</v>
      </c>
      <c r="BA1179" s="2">
        <v>1100</v>
      </c>
      <c r="BB1179" s="2">
        <v>1100</v>
      </c>
      <c r="BC1179" s="2">
        <v>1100</v>
      </c>
      <c r="BD1179" s="2">
        <v>1100</v>
      </c>
      <c r="BE1179" s="2">
        <v>1175</v>
      </c>
      <c r="BF1179" s="2">
        <v>1250</v>
      </c>
      <c r="BG1179" s="2">
        <v>1250</v>
      </c>
      <c r="BH1179" s="2">
        <v>1250</v>
      </c>
      <c r="BI1179" s="2">
        <v>1250</v>
      </c>
      <c r="BJ1179" s="2">
        <v>1250</v>
      </c>
      <c r="BK1179" s="2">
        <v>1250</v>
      </c>
      <c r="BL1179" s="2">
        <v>1250</v>
      </c>
      <c r="BM1179" s="2">
        <v>1250</v>
      </c>
      <c r="BN1179" s="2">
        <v>1250</v>
      </c>
      <c r="BO1179" s="2">
        <v>1325</v>
      </c>
      <c r="BP1179" s="2">
        <v>1400</v>
      </c>
      <c r="BQ1179" s="2">
        <v>1400</v>
      </c>
      <c r="BR1179" s="2">
        <v>1400</v>
      </c>
      <c r="BS1179" s="2">
        <v>1400</v>
      </c>
      <c r="BT1179" s="2">
        <v>1400</v>
      </c>
      <c r="BU1179" s="2">
        <v>1400</v>
      </c>
      <c r="BV1179" s="2">
        <v>1400</v>
      </c>
      <c r="BW1179" s="2">
        <v>1400</v>
      </c>
      <c r="BX1179" s="2">
        <v>1400</v>
      </c>
      <c r="BY1179" s="2">
        <v>1700</v>
      </c>
      <c r="BZ1179" s="2">
        <v>2000</v>
      </c>
      <c r="CA1179" s="2">
        <v>2000</v>
      </c>
      <c r="CB1179" s="2">
        <v>2000</v>
      </c>
      <c r="CC1179" s="2">
        <v>2000</v>
      </c>
      <c r="CD1179" s="2">
        <v>2000</v>
      </c>
      <c r="CE1179" s="2">
        <v>2000</v>
      </c>
      <c r="CF1179" s="2">
        <v>2000</v>
      </c>
      <c r="CG1179" s="2">
        <v>2000</v>
      </c>
      <c r="CH1179" s="2">
        <v>2000</v>
      </c>
    </row>
    <row r="1180" spans="14:86" x14ac:dyDescent="0.2">
      <c r="N1180" s="2">
        <v>250</v>
      </c>
      <c r="O1180" s="2">
        <v>250</v>
      </c>
      <c r="P1180" s="2">
        <v>250</v>
      </c>
      <c r="Q1180" s="2">
        <v>250</v>
      </c>
      <c r="R1180" s="2">
        <v>250</v>
      </c>
      <c r="S1180" s="2">
        <v>250</v>
      </c>
      <c r="T1180" s="2">
        <v>250</v>
      </c>
      <c r="U1180" s="2">
        <v>250</v>
      </c>
      <c r="V1180" s="2">
        <v>250</v>
      </c>
      <c r="W1180" s="2">
        <v>250</v>
      </c>
      <c r="X1180" s="2">
        <v>250</v>
      </c>
      <c r="Y1180" s="2">
        <v>250</v>
      </c>
      <c r="Z1180" s="2">
        <v>250</v>
      </c>
      <c r="AA1180" s="2">
        <v>250</v>
      </c>
      <c r="AB1180" s="2">
        <v>250</v>
      </c>
      <c r="AC1180" s="2">
        <v>250</v>
      </c>
      <c r="AD1180" s="2">
        <v>250</v>
      </c>
      <c r="AE1180" s="2">
        <v>250</v>
      </c>
      <c r="AF1180" s="2">
        <v>250</v>
      </c>
      <c r="AG1180" s="2">
        <v>250</v>
      </c>
      <c r="AH1180" s="2">
        <v>250</v>
      </c>
      <c r="AI1180" s="2">
        <v>250</v>
      </c>
      <c r="AJ1180" s="2">
        <v>250</v>
      </c>
      <c r="AK1180" s="2">
        <v>250</v>
      </c>
      <c r="AL1180" s="2">
        <v>250</v>
      </c>
      <c r="AM1180" s="2">
        <v>250</v>
      </c>
      <c r="AN1180" s="2">
        <v>250</v>
      </c>
      <c r="AO1180" s="2">
        <v>250</v>
      </c>
      <c r="AP1180" s="2">
        <v>250</v>
      </c>
      <c r="AQ1180" s="2">
        <v>250</v>
      </c>
      <c r="AR1180" s="2">
        <v>250</v>
      </c>
      <c r="AS1180" s="2">
        <v>250</v>
      </c>
      <c r="AT1180" s="2">
        <v>250</v>
      </c>
      <c r="AU1180" s="2">
        <v>250</v>
      </c>
      <c r="AV1180" s="2">
        <v>250</v>
      </c>
      <c r="AW1180" s="2">
        <v>250</v>
      </c>
      <c r="AX1180" s="2">
        <v>250</v>
      </c>
      <c r="AY1180" s="2">
        <v>250</v>
      </c>
      <c r="AZ1180" s="2">
        <v>250</v>
      </c>
      <c r="BA1180" s="2">
        <v>250</v>
      </c>
      <c r="BB1180" s="2">
        <v>250</v>
      </c>
      <c r="BC1180" s="2">
        <v>250</v>
      </c>
      <c r="BD1180" s="2">
        <v>250</v>
      </c>
      <c r="BE1180" s="2">
        <v>250</v>
      </c>
      <c r="BF1180" s="2">
        <v>250</v>
      </c>
      <c r="BG1180" s="2">
        <v>250</v>
      </c>
      <c r="BH1180" s="2">
        <v>250</v>
      </c>
      <c r="BI1180" s="2">
        <v>250</v>
      </c>
      <c r="BJ1180" s="2">
        <v>250</v>
      </c>
      <c r="BK1180" s="2">
        <v>250</v>
      </c>
      <c r="BL1180" s="2">
        <v>250</v>
      </c>
      <c r="BM1180" s="2">
        <v>250</v>
      </c>
      <c r="BN1180" s="2">
        <v>250</v>
      </c>
      <c r="BO1180" s="2">
        <v>250</v>
      </c>
      <c r="BP1180" s="2">
        <v>250</v>
      </c>
      <c r="BQ1180" s="2">
        <v>250</v>
      </c>
      <c r="BR1180" s="2">
        <v>250</v>
      </c>
      <c r="BS1180" s="2">
        <v>250</v>
      </c>
      <c r="BT1180" s="2">
        <v>250</v>
      </c>
      <c r="BU1180" s="2">
        <v>250</v>
      </c>
      <c r="BV1180" s="2">
        <v>250</v>
      </c>
      <c r="BW1180" s="2">
        <v>250</v>
      </c>
      <c r="BX1180" s="2">
        <v>250</v>
      </c>
      <c r="BY1180" s="2">
        <v>250</v>
      </c>
      <c r="BZ1180" s="2">
        <v>250</v>
      </c>
      <c r="CA1180" s="2">
        <v>250</v>
      </c>
      <c r="CB1180" s="2">
        <v>250</v>
      </c>
      <c r="CC1180" s="2">
        <v>250</v>
      </c>
      <c r="CD1180" s="2">
        <v>250</v>
      </c>
      <c r="CE1180" s="2">
        <v>250</v>
      </c>
      <c r="CF1180" s="2">
        <v>250</v>
      </c>
      <c r="CG1180" s="2">
        <v>250</v>
      </c>
      <c r="CH1180" s="2">
        <v>250</v>
      </c>
    </row>
    <row r="1181" spans="14:86" x14ac:dyDescent="0.2">
      <c r="N1181" s="2">
        <v>254.17</v>
      </c>
      <c r="O1181" s="2">
        <v>254.17</v>
      </c>
      <c r="P1181" s="2">
        <v>260</v>
      </c>
      <c r="Q1181" s="2">
        <v>260</v>
      </c>
      <c r="R1181" s="2">
        <v>269.35000000000002</v>
      </c>
      <c r="S1181" s="2">
        <v>269.35000000000002</v>
      </c>
      <c r="T1181" s="2">
        <v>270</v>
      </c>
      <c r="U1181" s="2">
        <v>270</v>
      </c>
      <c r="V1181" s="2">
        <v>275</v>
      </c>
      <c r="W1181" s="2">
        <v>275</v>
      </c>
      <c r="X1181" s="2">
        <v>275</v>
      </c>
      <c r="Y1181" s="2">
        <v>275</v>
      </c>
      <c r="Z1181" s="2">
        <v>280</v>
      </c>
      <c r="AA1181" s="2">
        <v>280</v>
      </c>
      <c r="AB1181" s="2">
        <v>280</v>
      </c>
      <c r="AC1181" s="2">
        <v>280</v>
      </c>
      <c r="AD1181" s="2">
        <v>280</v>
      </c>
      <c r="AE1181" s="2">
        <v>280</v>
      </c>
      <c r="AF1181" s="2">
        <v>291.07</v>
      </c>
      <c r="AG1181" s="2">
        <v>291.07</v>
      </c>
      <c r="AH1181" s="2">
        <v>291.07</v>
      </c>
      <c r="AI1181" s="2">
        <v>291.07</v>
      </c>
      <c r="AJ1181" s="2">
        <v>291.07</v>
      </c>
      <c r="AK1181" s="2">
        <v>291.07</v>
      </c>
      <c r="AL1181" s="2">
        <v>291.07</v>
      </c>
      <c r="AM1181" s="2">
        <v>297.62</v>
      </c>
      <c r="AN1181" s="2">
        <v>297.62</v>
      </c>
      <c r="AO1181" s="2">
        <v>297.62</v>
      </c>
      <c r="AP1181" s="2">
        <v>297.62</v>
      </c>
      <c r="AQ1181" s="2">
        <v>297.62</v>
      </c>
      <c r="AR1181" s="2">
        <v>297.62</v>
      </c>
      <c r="AS1181" s="2">
        <v>300</v>
      </c>
      <c r="AT1181" s="2">
        <v>300</v>
      </c>
      <c r="AU1181" s="2">
        <v>300</v>
      </c>
      <c r="AV1181" s="2">
        <v>300</v>
      </c>
      <c r="AW1181" s="2">
        <v>300</v>
      </c>
      <c r="AX1181" s="2">
        <v>300</v>
      </c>
      <c r="AY1181" s="2">
        <v>300</v>
      </c>
      <c r="AZ1181" s="2">
        <v>300</v>
      </c>
      <c r="BA1181" s="2">
        <v>300</v>
      </c>
      <c r="BB1181" s="2">
        <v>300</v>
      </c>
      <c r="BC1181" s="2">
        <v>300</v>
      </c>
      <c r="BD1181" s="2">
        <v>300</v>
      </c>
      <c r="BE1181" s="2">
        <v>325</v>
      </c>
      <c r="BF1181" s="2">
        <v>325</v>
      </c>
      <c r="BG1181" s="2">
        <v>325</v>
      </c>
      <c r="BH1181" s="2">
        <v>325</v>
      </c>
      <c r="BI1181" s="2">
        <v>330</v>
      </c>
      <c r="BJ1181" s="2">
        <v>330</v>
      </c>
      <c r="BK1181" s="2">
        <v>330</v>
      </c>
      <c r="BL1181" s="2">
        <v>330</v>
      </c>
      <c r="BM1181" s="2">
        <v>330</v>
      </c>
      <c r="BN1181" s="2">
        <v>330</v>
      </c>
      <c r="BO1181" s="2">
        <v>334.52</v>
      </c>
      <c r="BP1181" s="2">
        <v>334.52</v>
      </c>
      <c r="BQ1181" s="2">
        <v>334.52</v>
      </c>
      <c r="BR1181" s="2">
        <v>334.52</v>
      </c>
      <c r="BS1181" s="2">
        <v>350</v>
      </c>
      <c r="BT1181" s="2">
        <v>350</v>
      </c>
      <c r="BU1181" s="2">
        <v>350</v>
      </c>
      <c r="BV1181" s="2">
        <v>350</v>
      </c>
      <c r="BW1181" s="2">
        <v>350</v>
      </c>
      <c r="BX1181" s="2">
        <v>350</v>
      </c>
      <c r="BY1181" s="2">
        <v>350</v>
      </c>
      <c r="BZ1181" s="2">
        <v>350</v>
      </c>
      <c r="CA1181" s="2">
        <v>370</v>
      </c>
      <c r="CB1181" s="2">
        <v>370</v>
      </c>
      <c r="CC1181" s="2">
        <v>399.7</v>
      </c>
      <c r="CD1181" s="2">
        <v>399.7</v>
      </c>
      <c r="CE1181" s="2">
        <v>399.7</v>
      </c>
      <c r="CF1181" s="2">
        <v>399.7</v>
      </c>
      <c r="CG1181" s="2">
        <v>421.43</v>
      </c>
      <c r="CH1181" s="2">
        <v>421.43</v>
      </c>
    </row>
    <row r="1182" spans="14:86" x14ac:dyDescent="0.2">
      <c r="N1182" s="2">
        <v>375</v>
      </c>
      <c r="O1182" s="2">
        <v>375</v>
      </c>
      <c r="P1182" s="2">
        <v>380</v>
      </c>
      <c r="Q1182" s="2">
        <v>380</v>
      </c>
      <c r="R1182" s="2">
        <v>380</v>
      </c>
      <c r="S1182" s="2">
        <v>380</v>
      </c>
      <c r="T1182" s="2">
        <v>380</v>
      </c>
      <c r="U1182" s="2">
        <v>380</v>
      </c>
      <c r="V1182" s="2">
        <v>380</v>
      </c>
      <c r="W1182" s="2">
        <v>385</v>
      </c>
      <c r="X1182" s="2">
        <v>385</v>
      </c>
      <c r="Y1182" s="2">
        <v>390</v>
      </c>
      <c r="Z1182" s="2">
        <v>390</v>
      </c>
      <c r="AA1182" s="2">
        <v>390</v>
      </c>
      <c r="AB1182" s="2">
        <v>395</v>
      </c>
      <c r="AC1182" s="2">
        <v>395</v>
      </c>
      <c r="AD1182" s="2">
        <v>395</v>
      </c>
      <c r="AE1182" s="2">
        <v>395</v>
      </c>
      <c r="AF1182" s="2">
        <v>400</v>
      </c>
      <c r="AG1182" s="2">
        <v>400</v>
      </c>
      <c r="AH1182" s="2">
        <v>400</v>
      </c>
      <c r="AI1182" s="2">
        <v>400</v>
      </c>
      <c r="AJ1182" s="2">
        <v>400</v>
      </c>
      <c r="AK1182" s="2">
        <v>400</v>
      </c>
      <c r="AL1182" s="2">
        <v>400</v>
      </c>
      <c r="AM1182" s="2">
        <v>400</v>
      </c>
      <c r="AN1182" s="2">
        <v>400</v>
      </c>
      <c r="AO1182" s="2">
        <v>400</v>
      </c>
      <c r="AP1182" s="2">
        <v>400</v>
      </c>
      <c r="AQ1182" s="2">
        <v>400</v>
      </c>
      <c r="AR1182" s="2">
        <v>400</v>
      </c>
      <c r="AS1182" s="2">
        <v>400</v>
      </c>
      <c r="AT1182" s="2">
        <v>400</v>
      </c>
      <c r="AU1182" s="2">
        <v>400</v>
      </c>
      <c r="AV1182" s="2">
        <v>400</v>
      </c>
      <c r="AW1182" s="2">
        <v>420</v>
      </c>
      <c r="AX1182" s="2">
        <v>420</v>
      </c>
      <c r="AY1182" s="2">
        <v>420</v>
      </c>
      <c r="AZ1182" s="2">
        <v>420</v>
      </c>
      <c r="BA1182" s="2">
        <v>420</v>
      </c>
      <c r="BB1182" s="2">
        <v>420</v>
      </c>
      <c r="BC1182" s="2">
        <v>420</v>
      </c>
      <c r="BD1182" s="2">
        <v>420</v>
      </c>
      <c r="BE1182" s="2">
        <v>425</v>
      </c>
      <c r="BF1182" s="2">
        <v>425</v>
      </c>
      <c r="BG1182" s="2">
        <v>425</v>
      </c>
      <c r="BH1182" s="2">
        <v>425</v>
      </c>
      <c r="BI1182" s="2">
        <v>425</v>
      </c>
      <c r="BJ1182" s="2">
        <v>425</v>
      </c>
      <c r="BK1182" s="2">
        <v>430</v>
      </c>
      <c r="BL1182" s="2">
        <v>435</v>
      </c>
      <c r="BM1182" s="2">
        <v>435</v>
      </c>
      <c r="BN1182" s="2">
        <v>435</v>
      </c>
      <c r="BO1182" s="2">
        <v>435</v>
      </c>
      <c r="BP1182" s="2">
        <v>440</v>
      </c>
      <c r="BQ1182" s="2">
        <v>450</v>
      </c>
      <c r="BR1182" s="2">
        <v>450</v>
      </c>
      <c r="BS1182" s="2">
        <v>450</v>
      </c>
      <c r="BT1182" s="2">
        <v>450</v>
      </c>
      <c r="BU1182" s="2">
        <v>450</v>
      </c>
      <c r="BV1182" s="2">
        <v>450</v>
      </c>
      <c r="BW1182" s="2">
        <v>460</v>
      </c>
      <c r="BX1182" s="2">
        <v>475</v>
      </c>
      <c r="BY1182" s="2">
        <v>475</v>
      </c>
      <c r="BZ1182" s="2">
        <v>475</v>
      </c>
      <c r="CA1182" s="2">
        <v>475</v>
      </c>
      <c r="CB1182" s="2">
        <v>475</v>
      </c>
      <c r="CC1182" s="2">
        <v>475</v>
      </c>
      <c r="CD1182" s="2">
        <v>490</v>
      </c>
      <c r="CE1182" s="2">
        <v>495</v>
      </c>
      <c r="CF1182" s="2">
        <v>500</v>
      </c>
      <c r="CG1182" s="2">
        <v>520</v>
      </c>
      <c r="CH1182" s="2">
        <v>530</v>
      </c>
    </row>
    <row r="1183" spans="14:86" x14ac:dyDescent="0.2">
      <c r="N1183" s="2">
        <v>480</v>
      </c>
      <c r="O1183" s="2">
        <v>480</v>
      </c>
      <c r="P1183" s="2">
        <v>480</v>
      </c>
      <c r="Q1183" s="2">
        <v>495</v>
      </c>
      <c r="R1183" s="2">
        <v>495</v>
      </c>
      <c r="S1183" s="2">
        <v>495</v>
      </c>
      <c r="T1183" s="2">
        <v>495</v>
      </c>
      <c r="U1183" s="2">
        <v>495</v>
      </c>
      <c r="V1183" s="2">
        <v>495</v>
      </c>
      <c r="W1183" s="2">
        <v>500</v>
      </c>
      <c r="X1183" s="2">
        <v>500</v>
      </c>
      <c r="Y1183" s="2">
        <v>500</v>
      </c>
      <c r="Z1183" s="2">
        <v>500</v>
      </c>
      <c r="AA1183" s="2">
        <v>500</v>
      </c>
      <c r="AB1183" s="2">
        <v>500</v>
      </c>
      <c r="AC1183" s="2">
        <v>500</v>
      </c>
      <c r="AD1183" s="2">
        <v>500</v>
      </c>
      <c r="AE1183" s="2">
        <v>500</v>
      </c>
      <c r="AF1183" s="2">
        <v>500</v>
      </c>
      <c r="AG1183" s="2">
        <v>500</v>
      </c>
      <c r="AH1183" s="2">
        <v>520</v>
      </c>
      <c r="AI1183" s="2">
        <v>525</v>
      </c>
      <c r="AJ1183" s="2">
        <v>525</v>
      </c>
      <c r="AK1183" s="2">
        <v>525</v>
      </c>
      <c r="AL1183" s="2">
        <v>525</v>
      </c>
      <c r="AM1183" s="2">
        <v>525</v>
      </c>
      <c r="AN1183" s="2">
        <v>525</v>
      </c>
      <c r="AO1183" s="2">
        <v>525</v>
      </c>
      <c r="AP1183" s="2">
        <v>525</v>
      </c>
      <c r="AQ1183" s="2">
        <v>530</v>
      </c>
      <c r="AR1183" s="2">
        <v>545</v>
      </c>
      <c r="AS1183" s="2">
        <v>550</v>
      </c>
      <c r="AT1183" s="2">
        <v>550</v>
      </c>
      <c r="AU1183" s="2">
        <v>550</v>
      </c>
      <c r="AV1183" s="2">
        <v>550</v>
      </c>
      <c r="AW1183" s="2">
        <v>550</v>
      </c>
      <c r="AX1183" s="2">
        <v>550</v>
      </c>
      <c r="AY1183" s="2">
        <v>550</v>
      </c>
      <c r="AZ1183" s="2">
        <v>550</v>
      </c>
      <c r="BA1183" s="2">
        <v>550</v>
      </c>
      <c r="BB1183" s="2">
        <v>550</v>
      </c>
      <c r="BC1183" s="2">
        <v>550</v>
      </c>
      <c r="BD1183" s="2">
        <v>550</v>
      </c>
      <c r="BE1183" s="2">
        <v>550</v>
      </c>
      <c r="BF1183" s="2">
        <v>550</v>
      </c>
      <c r="BG1183" s="2">
        <v>550</v>
      </c>
      <c r="BH1183" s="2">
        <v>575</v>
      </c>
      <c r="BI1183" s="2">
        <v>575</v>
      </c>
      <c r="BJ1183" s="2">
        <v>575</v>
      </c>
      <c r="BK1183" s="2">
        <v>575</v>
      </c>
      <c r="BL1183" s="2">
        <v>575</v>
      </c>
      <c r="BM1183" s="2">
        <v>585</v>
      </c>
      <c r="BN1183" s="2">
        <v>595</v>
      </c>
      <c r="BO1183" s="2">
        <v>595</v>
      </c>
      <c r="BP1183" s="2">
        <v>595</v>
      </c>
      <c r="BQ1183" s="2">
        <v>595</v>
      </c>
      <c r="BR1183" s="2">
        <v>595</v>
      </c>
      <c r="BS1183" s="2">
        <v>600</v>
      </c>
      <c r="BT1183" s="2">
        <v>600</v>
      </c>
      <c r="BU1183" s="2">
        <v>600</v>
      </c>
      <c r="BV1183" s="2">
        <v>600</v>
      </c>
      <c r="BW1183" s="2">
        <v>625</v>
      </c>
      <c r="BX1183" s="2">
        <v>625</v>
      </c>
      <c r="BY1183" s="2">
        <v>625</v>
      </c>
      <c r="BZ1183" s="2">
        <v>625</v>
      </c>
      <c r="CA1183" s="2">
        <v>650</v>
      </c>
      <c r="CB1183" s="2">
        <v>650</v>
      </c>
      <c r="CC1183" s="2">
        <v>650</v>
      </c>
      <c r="CD1183" s="2">
        <v>650</v>
      </c>
      <c r="CE1183" s="2">
        <v>650</v>
      </c>
      <c r="CF1183" s="2">
        <v>675</v>
      </c>
      <c r="CG1183" s="2">
        <v>700</v>
      </c>
      <c r="CH1183" s="2">
        <v>750</v>
      </c>
    </row>
    <row r="1184" spans="14:86" x14ac:dyDescent="0.2">
      <c r="N1184" s="2">
        <v>600</v>
      </c>
      <c r="O1184" s="2">
        <v>600</v>
      </c>
      <c r="P1184" s="2">
        <v>600</v>
      </c>
      <c r="Q1184" s="2">
        <v>600</v>
      </c>
      <c r="R1184" s="2">
        <v>600</v>
      </c>
      <c r="S1184" s="2">
        <v>600</v>
      </c>
      <c r="T1184" s="2">
        <v>600</v>
      </c>
      <c r="U1184" s="2">
        <v>600</v>
      </c>
      <c r="V1184" s="2">
        <v>620</v>
      </c>
      <c r="W1184" s="2">
        <v>625</v>
      </c>
      <c r="X1184" s="2">
        <v>625</v>
      </c>
      <c r="Y1184" s="2">
        <v>625</v>
      </c>
      <c r="Z1184" s="2">
        <v>625</v>
      </c>
      <c r="AA1184" s="2">
        <v>650</v>
      </c>
      <c r="AB1184" s="2">
        <v>650</v>
      </c>
      <c r="AC1184" s="2">
        <v>650</v>
      </c>
      <c r="AD1184" s="2">
        <v>650</v>
      </c>
      <c r="AE1184" s="2">
        <v>650</v>
      </c>
      <c r="AF1184" s="2">
        <v>650</v>
      </c>
      <c r="AG1184" s="2">
        <v>650</v>
      </c>
      <c r="AH1184" s="2">
        <v>650</v>
      </c>
      <c r="AI1184" s="2">
        <v>650</v>
      </c>
      <c r="AJ1184" s="2">
        <v>650</v>
      </c>
      <c r="AK1184" s="2">
        <v>650</v>
      </c>
      <c r="AL1184" s="2">
        <v>650</v>
      </c>
      <c r="AM1184" s="2">
        <v>675</v>
      </c>
      <c r="AN1184" s="2">
        <v>675</v>
      </c>
      <c r="AO1184" s="2">
        <v>675</v>
      </c>
      <c r="AP1184" s="2">
        <v>675</v>
      </c>
      <c r="AQ1184" s="2">
        <v>675</v>
      </c>
      <c r="AR1184" s="2">
        <v>675</v>
      </c>
      <c r="AS1184" s="2">
        <v>695</v>
      </c>
      <c r="AT1184" s="2">
        <v>695</v>
      </c>
      <c r="AU1184" s="2">
        <v>695</v>
      </c>
      <c r="AV1184" s="2">
        <v>695</v>
      </c>
      <c r="AW1184" s="2">
        <v>695</v>
      </c>
      <c r="AX1184" s="2">
        <v>695</v>
      </c>
      <c r="AY1184" s="2">
        <v>695</v>
      </c>
      <c r="AZ1184" s="2">
        <v>695</v>
      </c>
      <c r="BA1184" s="2">
        <v>700</v>
      </c>
      <c r="BB1184" s="2">
        <v>700</v>
      </c>
      <c r="BC1184" s="2">
        <v>700</v>
      </c>
      <c r="BD1184" s="2">
        <v>700</v>
      </c>
      <c r="BE1184" s="2">
        <v>700</v>
      </c>
      <c r="BF1184" s="2">
        <v>725</v>
      </c>
      <c r="BG1184" s="2">
        <v>725</v>
      </c>
      <c r="BH1184" s="2">
        <v>750</v>
      </c>
      <c r="BI1184" s="2">
        <v>750</v>
      </c>
      <c r="BJ1184" s="2">
        <v>750</v>
      </c>
      <c r="BK1184" s="2">
        <v>750</v>
      </c>
      <c r="BL1184" s="2">
        <v>750</v>
      </c>
      <c r="BM1184" s="2">
        <v>750</v>
      </c>
      <c r="BN1184" s="2">
        <v>775</v>
      </c>
      <c r="BO1184" s="2">
        <v>775</v>
      </c>
      <c r="BP1184" s="2">
        <v>775</v>
      </c>
      <c r="BQ1184" s="2">
        <v>795</v>
      </c>
      <c r="BR1184" s="2">
        <v>795</v>
      </c>
      <c r="BS1184" s="2">
        <v>795</v>
      </c>
      <c r="BT1184" s="2">
        <v>795</v>
      </c>
      <c r="BU1184" s="2">
        <v>800</v>
      </c>
      <c r="BV1184" s="2">
        <v>800</v>
      </c>
      <c r="BW1184" s="2">
        <v>825</v>
      </c>
      <c r="BX1184" s="2">
        <v>825</v>
      </c>
      <c r="BY1184" s="2">
        <v>850</v>
      </c>
      <c r="BZ1184" s="2">
        <v>875</v>
      </c>
      <c r="CA1184" s="2">
        <v>895</v>
      </c>
      <c r="CB1184" s="2">
        <v>895</v>
      </c>
      <c r="CC1184" s="2">
        <v>900</v>
      </c>
      <c r="CD1184" s="2">
        <v>900</v>
      </c>
      <c r="CE1184" s="2">
        <v>950</v>
      </c>
      <c r="CF1184" s="2">
        <v>995</v>
      </c>
      <c r="CG1184" s="2">
        <v>995</v>
      </c>
      <c r="CH1184" s="2">
        <v>1000</v>
      </c>
    </row>
    <row r="1185" spans="14:86" x14ac:dyDescent="0.2">
      <c r="N1185" s="2">
        <v>875</v>
      </c>
      <c r="O1185" s="2">
        <v>875</v>
      </c>
      <c r="P1185" s="2">
        <v>875</v>
      </c>
      <c r="Q1185" s="2">
        <v>875</v>
      </c>
      <c r="R1185" s="2">
        <v>880</v>
      </c>
      <c r="S1185" s="2">
        <v>880</v>
      </c>
      <c r="T1185" s="2">
        <v>890</v>
      </c>
      <c r="U1185" s="2">
        <v>890</v>
      </c>
      <c r="V1185" s="2">
        <v>895</v>
      </c>
      <c r="W1185" s="2">
        <v>895</v>
      </c>
      <c r="X1185" s="2">
        <v>895</v>
      </c>
      <c r="Y1185" s="2">
        <v>895</v>
      </c>
      <c r="Z1185" s="2">
        <v>895</v>
      </c>
      <c r="AA1185" s="2">
        <v>895</v>
      </c>
      <c r="AB1185" s="2">
        <v>900</v>
      </c>
      <c r="AC1185" s="2">
        <v>900</v>
      </c>
      <c r="AD1185" s="2">
        <v>950</v>
      </c>
      <c r="AE1185" s="2">
        <v>950</v>
      </c>
      <c r="AF1185" s="2">
        <v>950</v>
      </c>
      <c r="AG1185" s="2">
        <v>950</v>
      </c>
      <c r="AH1185" s="2">
        <v>950</v>
      </c>
      <c r="AI1185" s="2">
        <v>950</v>
      </c>
      <c r="AJ1185" s="2">
        <v>950</v>
      </c>
      <c r="AK1185" s="2">
        <v>972.5</v>
      </c>
      <c r="AL1185" s="2">
        <v>995</v>
      </c>
      <c r="AM1185" s="2">
        <v>995</v>
      </c>
      <c r="AN1185" s="2">
        <v>995</v>
      </c>
      <c r="AO1185" s="2">
        <v>995</v>
      </c>
      <c r="AP1185" s="2">
        <v>995</v>
      </c>
      <c r="AQ1185" s="2">
        <v>995</v>
      </c>
      <c r="AR1185" s="2">
        <v>995</v>
      </c>
      <c r="AS1185" s="2">
        <v>995</v>
      </c>
      <c r="AT1185" s="2">
        <v>995</v>
      </c>
      <c r="AU1185" s="2">
        <v>1000</v>
      </c>
      <c r="AV1185" s="2">
        <v>1000</v>
      </c>
      <c r="AW1185" s="2">
        <v>1000</v>
      </c>
      <c r="AX1185" s="2">
        <v>1000</v>
      </c>
      <c r="AY1185" s="2">
        <v>1000</v>
      </c>
      <c r="AZ1185" s="2">
        <v>1000</v>
      </c>
      <c r="BA1185" s="2">
        <v>1050</v>
      </c>
      <c r="BB1185" s="2">
        <v>1050</v>
      </c>
      <c r="BC1185" s="2">
        <v>1050</v>
      </c>
      <c r="BD1185" s="2">
        <v>1050</v>
      </c>
      <c r="BE1185" s="2">
        <v>1050</v>
      </c>
      <c r="BF1185" s="2">
        <v>1050</v>
      </c>
      <c r="BG1185" s="2">
        <v>1095</v>
      </c>
      <c r="BH1185" s="2">
        <v>1095</v>
      </c>
      <c r="BI1185" s="2">
        <v>1100</v>
      </c>
      <c r="BJ1185" s="2">
        <v>1100</v>
      </c>
      <c r="BK1185" s="2">
        <v>1100</v>
      </c>
      <c r="BL1185" s="2">
        <v>1100</v>
      </c>
      <c r="BM1185" s="2">
        <v>1100</v>
      </c>
      <c r="BN1185" s="2">
        <v>1100</v>
      </c>
      <c r="BO1185" s="2">
        <v>1100</v>
      </c>
      <c r="BP1185" s="2">
        <v>1200</v>
      </c>
      <c r="BQ1185" s="2">
        <v>1200</v>
      </c>
      <c r="BR1185" s="2">
        <v>1200</v>
      </c>
      <c r="BS1185" s="2">
        <v>1200</v>
      </c>
      <c r="BT1185" s="2">
        <v>1200</v>
      </c>
      <c r="BU1185" s="2">
        <v>1200</v>
      </c>
      <c r="BV1185" s="2">
        <v>1200</v>
      </c>
      <c r="BW1185" s="2">
        <v>1200</v>
      </c>
      <c r="BX1185" s="2">
        <v>1250</v>
      </c>
      <c r="BY1185" s="2">
        <v>1250</v>
      </c>
      <c r="BZ1185" s="2">
        <v>1295</v>
      </c>
      <c r="CA1185" s="2">
        <v>1295</v>
      </c>
      <c r="CB1185" s="2">
        <v>1300</v>
      </c>
      <c r="CC1185" s="2">
        <v>1300</v>
      </c>
      <c r="CD1185" s="2">
        <v>1300</v>
      </c>
      <c r="CE1185" s="2">
        <v>1300</v>
      </c>
      <c r="CF1185" s="2">
        <v>1500</v>
      </c>
      <c r="CG1185" s="2">
        <v>1500</v>
      </c>
      <c r="CH1185" s="2">
        <v>1600</v>
      </c>
    </row>
    <row r="1186" spans="14:86" x14ac:dyDescent="0.2">
      <c r="N1186" s="2">
        <v>850</v>
      </c>
      <c r="O1186" s="2">
        <v>850</v>
      </c>
      <c r="P1186" s="2">
        <v>895</v>
      </c>
      <c r="Q1186" s="2">
        <v>895</v>
      </c>
      <c r="R1186" s="2">
        <v>895</v>
      </c>
      <c r="S1186" s="2">
        <v>895</v>
      </c>
      <c r="T1186" s="2">
        <v>895</v>
      </c>
      <c r="U1186" s="2">
        <v>895</v>
      </c>
      <c r="V1186" s="2">
        <v>895</v>
      </c>
      <c r="W1186" s="2">
        <v>895</v>
      </c>
      <c r="X1186" s="2">
        <v>895</v>
      </c>
      <c r="Y1186" s="2">
        <v>895</v>
      </c>
      <c r="Z1186" s="2">
        <v>895</v>
      </c>
      <c r="AA1186" s="2">
        <v>895</v>
      </c>
      <c r="AB1186" s="2">
        <v>895</v>
      </c>
      <c r="AC1186" s="2">
        <v>895</v>
      </c>
      <c r="AD1186" s="2">
        <v>950</v>
      </c>
      <c r="AE1186" s="2">
        <v>950</v>
      </c>
      <c r="AF1186" s="2">
        <v>950</v>
      </c>
      <c r="AG1186" s="2">
        <v>950</v>
      </c>
      <c r="AH1186" s="2">
        <v>950</v>
      </c>
      <c r="AI1186" s="2">
        <v>950</v>
      </c>
      <c r="AJ1186" s="2">
        <v>950</v>
      </c>
      <c r="AK1186" s="2">
        <v>950</v>
      </c>
      <c r="AL1186" s="2">
        <v>950</v>
      </c>
      <c r="AM1186" s="2">
        <v>950</v>
      </c>
      <c r="AN1186" s="2">
        <v>950</v>
      </c>
      <c r="AO1186" s="2">
        <v>950</v>
      </c>
      <c r="AP1186" s="2">
        <v>950</v>
      </c>
      <c r="AQ1186" s="2">
        <v>950</v>
      </c>
      <c r="AR1186" s="2">
        <v>950</v>
      </c>
      <c r="AS1186" s="2">
        <v>1150</v>
      </c>
      <c r="AT1186" s="2">
        <v>1150</v>
      </c>
      <c r="AU1186" s="2">
        <v>1150</v>
      </c>
      <c r="AV1186" s="2">
        <v>1150</v>
      </c>
      <c r="AW1186" s="2">
        <v>1150</v>
      </c>
      <c r="AX1186" s="2">
        <v>1150</v>
      </c>
      <c r="AY1186" s="2">
        <v>1150</v>
      </c>
      <c r="AZ1186" s="2">
        <v>1150</v>
      </c>
      <c r="BA1186" s="2">
        <v>1150</v>
      </c>
      <c r="BB1186" s="2">
        <v>1150</v>
      </c>
      <c r="BC1186" s="2">
        <v>1150</v>
      </c>
      <c r="BD1186" s="2">
        <v>1150</v>
      </c>
      <c r="BE1186" s="2">
        <v>1150</v>
      </c>
      <c r="BF1186" s="2">
        <v>1150</v>
      </c>
      <c r="BG1186" s="2">
        <v>1295</v>
      </c>
      <c r="BH1186" s="2">
        <v>1295</v>
      </c>
      <c r="BI1186" s="2">
        <v>1295</v>
      </c>
      <c r="BJ1186" s="2">
        <v>1295</v>
      </c>
      <c r="BK1186" s="2">
        <v>1295</v>
      </c>
      <c r="BL1186" s="2">
        <v>1295</v>
      </c>
      <c r="BM1186" s="2">
        <v>1295</v>
      </c>
      <c r="BN1186" s="2">
        <v>1295</v>
      </c>
      <c r="BO1186" s="2">
        <v>1295</v>
      </c>
      <c r="BP1186" s="2">
        <v>1295</v>
      </c>
      <c r="BQ1186" s="2">
        <v>1295</v>
      </c>
      <c r="BR1186" s="2">
        <v>1295</v>
      </c>
      <c r="BS1186" s="2">
        <v>1295</v>
      </c>
      <c r="BT1186" s="2">
        <v>1295</v>
      </c>
      <c r="BU1186" s="2">
        <v>2000</v>
      </c>
      <c r="BV1186" s="2">
        <v>2000</v>
      </c>
      <c r="BW1186" s="2">
        <v>2000</v>
      </c>
      <c r="BX1186" s="2">
        <v>2000</v>
      </c>
      <c r="BY1186" s="2">
        <v>2000</v>
      </c>
      <c r="BZ1186" s="2">
        <v>2000</v>
      </c>
      <c r="CA1186" s="2">
        <v>2000</v>
      </c>
      <c r="CB1186" s="2">
        <v>2000</v>
      </c>
      <c r="CC1186" s="2">
        <v>2000</v>
      </c>
      <c r="CD1186" s="2">
        <v>2000</v>
      </c>
      <c r="CE1186" s="2">
        <v>2000</v>
      </c>
      <c r="CF1186" s="2">
        <v>2000</v>
      </c>
      <c r="CG1186" s="2">
        <v>2000</v>
      </c>
      <c r="CH1186" s="2">
        <v>2000</v>
      </c>
    </row>
    <row r="1187" spans="14:86" x14ac:dyDescent="0.2">
      <c r="N1187" s="2">
        <v>295</v>
      </c>
      <c r="O1187" s="2">
        <v>295</v>
      </c>
      <c r="P1187" s="2">
        <v>325</v>
      </c>
      <c r="Q1187" s="2">
        <v>325</v>
      </c>
      <c r="R1187" s="2">
        <v>325</v>
      </c>
      <c r="S1187" s="2">
        <v>325</v>
      </c>
      <c r="T1187" s="2">
        <v>325</v>
      </c>
      <c r="U1187" s="2">
        <v>325</v>
      </c>
      <c r="V1187" s="2">
        <v>325</v>
      </c>
      <c r="W1187" s="2">
        <v>325</v>
      </c>
      <c r="X1187" s="2">
        <v>325</v>
      </c>
      <c r="Y1187" s="2">
        <v>325</v>
      </c>
      <c r="Z1187" s="2">
        <v>325</v>
      </c>
      <c r="AA1187" s="2">
        <v>325</v>
      </c>
      <c r="AB1187" s="2">
        <v>325</v>
      </c>
      <c r="AC1187" s="2">
        <v>325</v>
      </c>
      <c r="AD1187" s="2">
        <v>350</v>
      </c>
      <c r="AE1187" s="2">
        <v>350</v>
      </c>
      <c r="AF1187" s="2">
        <v>350</v>
      </c>
      <c r="AG1187" s="2">
        <v>350</v>
      </c>
      <c r="AH1187" s="2">
        <v>350</v>
      </c>
      <c r="AI1187" s="2">
        <v>350</v>
      </c>
      <c r="AJ1187" s="2">
        <v>350</v>
      </c>
      <c r="AK1187" s="2">
        <v>350</v>
      </c>
      <c r="AL1187" s="2">
        <v>350</v>
      </c>
      <c r="AM1187" s="2">
        <v>350</v>
      </c>
      <c r="AN1187" s="2">
        <v>350</v>
      </c>
      <c r="AO1187" s="2">
        <v>350</v>
      </c>
      <c r="AP1187" s="2">
        <v>350</v>
      </c>
      <c r="AQ1187" s="2">
        <v>350</v>
      </c>
      <c r="AR1187" s="2">
        <v>350</v>
      </c>
      <c r="AS1187" s="2">
        <v>350</v>
      </c>
      <c r="AT1187" s="2">
        <v>350</v>
      </c>
      <c r="AU1187" s="2">
        <v>350</v>
      </c>
      <c r="AV1187" s="2">
        <v>350</v>
      </c>
      <c r="AW1187" s="2">
        <v>350</v>
      </c>
      <c r="AX1187" s="2">
        <v>350</v>
      </c>
      <c r="AY1187" s="2">
        <v>350</v>
      </c>
      <c r="AZ1187" s="2">
        <v>350</v>
      </c>
      <c r="BA1187" s="2">
        <v>350</v>
      </c>
      <c r="BB1187" s="2">
        <v>350</v>
      </c>
      <c r="BC1187" s="2">
        <v>350</v>
      </c>
      <c r="BD1187" s="2">
        <v>350</v>
      </c>
      <c r="BE1187" s="2">
        <v>350</v>
      </c>
      <c r="BF1187" s="2">
        <v>350</v>
      </c>
      <c r="BG1187" s="2">
        <v>350</v>
      </c>
      <c r="BH1187" s="2">
        <v>350</v>
      </c>
      <c r="BI1187" s="2">
        <v>350</v>
      </c>
      <c r="BJ1187" s="2">
        <v>350</v>
      </c>
      <c r="BK1187" s="2">
        <v>350</v>
      </c>
      <c r="BL1187" s="2">
        <v>350</v>
      </c>
      <c r="BM1187" s="2">
        <v>350</v>
      </c>
      <c r="BN1187" s="2">
        <v>350</v>
      </c>
      <c r="BO1187" s="2">
        <v>350</v>
      </c>
      <c r="BP1187" s="2">
        <v>350</v>
      </c>
      <c r="BQ1187" s="2">
        <v>350</v>
      </c>
      <c r="BR1187" s="2">
        <v>350</v>
      </c>
      <c r="BS1187" s="2">
        <v>350</v>
      </c>
      <c r="BT1187" s="2">
        <v>350</v>
      </c>
      <c r="BU1187" s="2">
        <v>430</v>
      </c>
      <c r="BV1187" s="2">
        <v>430</v>
      </c>
      <c r="BW1187" s="2">
        <v>430</v>
      </c>
      <c r="BX1187" s="2">
        <v>430</v>
      </c>
      <c r="BY1187" s="2">
        <v>430</v>
      </c>
      <c r="BZ1187" s="2">
        <v>430</v>
      </c>
      <c r="CA1187" s="2">
        <v>430</v>
      </c>
      <c r="CB1187" s="2">
        <v>430</v>
      </c>
      <c r="CC1187" s="2">
        <v>430</v>
      </c>
      <c r="CD1187" s="2">
        <v>430</v>
      </c>
      <c r="CE1187" s="2">
        <v>430</v>
      </c>
      <c r="CF1187" s="2">
        <v>430</v>
      </c>
      <c r="CG1187" s="2">
        <v>430</v>
      </c>
      <c r="CH1187" s="2">
        <v>430</v>
      </c>
    </row>
    <row r="1188" spans="14:86" x14ac:dyDescent="0.2">
      <c r="N1188" s="2">
        <v>250.89</v>
      </c>
      <c r="O1188" s="2">
        <v>260.70999999999998</v>
      </c>
      <c r="P1188" s="2">
        <v>265</v>
      </c>
      <c r="Q1188" s="2">
        <v>272.62</v>
      </c>
      <c r="R1188" s="2">
        <v>272.62</v>
      </c>
      <c r="S1188" s="2">
        <v>272.62</v>
      </c>
      <c r="T1188" s="2">
        <v>272.62</v>
      </c>
      <c r="U1188" s="2">
        <v>275</v>
      </c>
      <c r="V1188" s="2">
        <v>275</v>
      </c>
      <c r="W1188" s="2">
        <v>275</v>
      </c>
      <c r="X1188" s="2">
        <v>275</v>
      </c>
      <c r="Y1188" s="2">
        <v>275</v>
      </c>
      <c r="Z1188" s="2">
        <v>275</v>
      </c>
      <c r="AA1188" s="2">
        <v>275</v>
      </c>
      <c r="AB1188" s="2">
        <v>275</v>
      </c>
      <c r="AC1188" s="2">
        <v>275</v>
      </c>
      <c r="AD1188" s="2">
        <v>275</v>
      </c>
      <c r="AE1188" s="2">
        <v>275</v>
      </c>
      <c r="AF1188" s="2">
        <v>275.89</v>
      </c>
      <c r="AG1188" s="2">
        <v>282.44</v>
      </c>
      <c r="AH1188" s="2">
        <v>290</v>
      </c>
      <c r="AI1188" s="2">
        <v>290</v>
      </c>
      <c r="AJ1188" s="2">
        <v>294.33999999999997</v>
      </c>
      <c r="AK1188" s="2">
        <v>294.35000000000002</v>
      </c>
      <c r="AL1188" s="2">
        <v>295</v>
      </c>
      <c r="AM1188" s="2">
        <v>295</v>
      </c>
      <c r="AN1188" s="2">
        <v>295</v>
      </c>
      <c r="AO1188" s="2">
        <v>300</v>
      </c>
      <c r="AP1188" s="2">
        <v>300</v>
      </c>
      <c r="AQ1188" s="2">
        <v>300</v>
      </c>
      <c r="AR1188" s="2">
        <v>300</v>
      </c>
      <c r="AS1188" s="2">
        <v>300</v>
      </c>
      <c r="AT1188" s="2">
        <v>300</v>
      </c>
      <c r="AU1188" s="2">
        <v>300</v>
      </c>
      <c r="AV1188" s="2">
        <v>300</v>
      </c>
      <c r="AW1188" s="2">
        <v>300</v>
      </c>
      <c r="AX1188" s="2">
        <v>300</v>
      </c>
      <c r="AY1188" s="2">
        <v>300</v>
      </c>
      <c r="AZ1188" s="2">
        <v>304.17</v>
      </c>
      <c r="BA1188" s="2">
        <v>304.17</v>
      </c>
      <c r="BB1188" s="2">
        <v>305</v>
      </c>
      <c r="BC1188" s="2">
        <v>305</v>
      </c>
      <c r="BD1188" s="2">
        <v>305</v>
      </c>
      <c r="BE1188" s="2">
        <v>310</v>
      </c>
      <c r="BF1188" s="2">
        <v>315</v>
      </c>
      <c r="BG1188" s="2">
        <v>315</v>
      </c>
      <c r="BH1188" s="2">
        <v>320</v>
      </c>
      <c r="BI1188" s="2">
        <v>320</v>
      </c>
      <c r="BJ1188" s="2">
        <v>320</v>
      </c>
      <c r="BK1188" s="2">
        <v>320</v>
      </c>
      <c r="BL1188" s="2">
        <v>320</v>
      </c>
      <c r="BM1188" s="2">
        <v>325</v>
      </c>
      <c r="BN1188" s="2">
        <v>325</v>
      </c>
      <c r="BO1188" s="2">
        <v>325</v>
      </c>
      <c r="BP1188" s="2">
        <v>325.89</v>
      </c>
      <c r="BQ1188" s="2">
        <v>330</v>
      </c>
      <c r="BR1188" s="2">
        <v>340</v>
      </c>
      <c r="BS1188" s="2">
        <v>350</v>
      </c>
      <c r="BT1188" s="2">
        <v>350</v>
      </c>
      <c r="BU1188" s="2">
        <v>350</v>
      </c>
      <c r="BV1188" s="2">
        <v>359.52</v>
      </c>
      <c r="BW1188" s="2">
        <v>359.52</v>
      </c>
      <c r="BX1188" s="2">
        <v>359.52</v>
      </c>
      <c r="BY1188" s="2">
        <v>359.52</v>
      </c>
      <c r="BZ1188" s="2">
        <v>359.52</v>
      </c>
      <c r="CA1188" s="2">
        <v>359.52</v>
      </c>
      <c r="CB1188" s="2">
        <v>359.52</v>
      </c>
      <c r="CC1188" s="2">
        <v>375</v>
      </c>
      <c r="CD1188" s="2">
        <v>377.97</v>
      </c>
      <c r="CE1188" s="2">
        <v>377.97</v>
      </c>
      <c r="CF1188" s="2">
        <v>400</v>
      </c>
      <c r="CG1188" s="2">
        <v>425</v>
      </c>
      <c r="CH1188" s="2">
        <v>434.52</v>
      </c>
    </row>
    <row r="1189" spans="14:86" x14ac:dyDescent="0.2">
      <c r="N1189" s="2">
        <v>350</v>
      </c>
      <c r="O1189" s="2">
        <v>350</v>
      </c>
      <c r="P1189" s="2">
        <v>350</v>
      </c>
      <c r="Q1189" s="2">
        <v>350</v>
      </c>
      <c r="R1189" s="2">
        <v>350</v>
      </c>
      <c r="S1189" s="2">
        <v>350</v>
      </c>
      <c r="T1189" s="2">
        <v>350</v>
      </c>
      <c r="U1189" s="2">
        <v>350</v>
      </c>
      <c r="V1189" s="2">
        <v>350</v>
      </c>
      <c r="W1189" s="2">
        <v>350</v>
      </c>
      <c r="X1189" s="2">
        <v>350</v>
      </c>
      <c r="Y1189" s="2">
        <v>350</v>
      </c>
      <c r="Z1189" s="2">
        <v>350</v>
      </c>
      <c r="AA1189" s="2">
        <v>350</v>
      </c>
      <c r="AB1189" s="2">
        <v>350</v>
      </c>
      <c r="AC1189" s="2">
        <v>350</v>
      </c>
      <c r="AD1189" s="2">
        <v>350</v>
      </c>
      <c r="AE1189" s="2">
        <v>350</v>
      </c>
      <c r="AF1189" s="2">
        <v>350</v>
      </c>
      <c r="AG1189" s="2">
        <v>350</v>
      </c>
      <c r="AH1189" s="2">
        <v>350</v>
      </c>
      <c r="AI1189" s="2">
        <v>350</v>
      </c>
      <c r="AJ1189" s="2">
        <v>350</v>
      </c>
      <c r="AK1189" s="2">
        <v>350</v>
      </c>
      <c r="AL1189" s="2">
        <v>360</v>
      </c>
      <c r="AM1189" s="2">
        <v>365</v>
      </c>
      <c r="AN1189" s="2">
        <v>375</v>
      </c>
      <c r="AO1189" s="2">
        <v>375</v>
      </c>
      <c r="AP1189" s="2">
        <v>375</v>
      </c>
      <c r="AQ1189" s="2">
        <v>375</v>
      </c>
      <c r="AR1189" s="2">
        <v>375</v>
      </c>
      <c r="AS1189" s="2">
        <v>375</v>
      </c>
      <c r="AT1189" s="2">
        <v>375</v>
      </c>
      <c r="AU1189" s="2">
        <v>375</v>
      </c>
      <c r="AV1189" s="2">
        <v>375</v>
      </c>
      <c r="AW1189" s="2">
        <v>375</v>
      </c>
      <c r="AX1189" s="2">
        <v>375</v>
      </c>
      <c r="AY1189" s="2">
        <v>380</v>
      </c>
      <c r="AZ1189" s="2">
        <v>380</v>
      </c>
      <c r="BA1189" s="2">
        <v>385</v>
      </c>
      <c r="BB1189" s="2">
        <v>388</v>
      </c>
      <c r="BC1189" s="2">
        <v>395</v>
      </c>
      <c r="BD1189" s="2">
        <v>395</v>
      </c>
      <c r="BE1189" s="2">
        <v>395</v>
      </c>
      <c r="BF1189" s="2">
        <v>395</v>
      </c>
      <c r="BG1189" s="2">
        <v>395</v>
      </c>
      <c r="BH1189" s="2">
        <v>399</v>
      </c>
      <c r="BI1189" s="2">
        <v>400</v>
      </c>
      <c r="BJ1189" s="2">
        <v>400</v>
      </c>
      <c r="BK1189" s="2">
        <v>400</v>
      </c>
      <c r="BL1189" s="2">
        <v>400</v>
      </c>
      <c r="BM1189" s="2">
        <v>400</v>
      </c>
      <c r="BN1189" s="2">
        <v>410</v>
      </c>
      <c r="BO1189" s="2">
        <v>425</v>
      </c>
      <c r="BP1189" s="2">
        <v>425</v>
      </c>
      <c r="BQ1189" s="2">
        <v>425</v>
      </c>
      <c r="BR1189" s="2">
        <v>425</v>
      </c>
      <c r="BS1189" s="2">
        <v>425</v>
      </c>
      <c r="BT1189" s="2">
        <v>425</v>
      </c>
      <c r="BU1189" s="2">
        <v>445</v>
      </c>
      <c r="BV1189" s="2">
        <v>450</v>
      </c>
      <c r="BW1189" s="2">
        <v>450</v>
      </c>
      <c r="BX1189" s="2">
        <v>450</v>
      </c>
      <c r="BY1189" s="2">
        <v>450</v>
      </c>
      <c r="BZ1189" s="2">
        <v>465</v>
      </c>
      <c r="CA1189" s="2">
        <v>475</v>
      </c>
      <c r="CB1189" s="2">
        <v>475</v>
      </c>
      <c r="CC1189" s="2">
        <v>475</v>
      </c>
      <c r="CD1189" s="2">
        <v>485</v>
      </c>
      <c r="CE1189" s="2">
        <v>495</v>
      </c>
      <c r="CF1189" s="2">
        <v>520</v>
      </c>
      <c r="CG1189" s="2">
        <v>550</v>
      </c>
      <c r="CH1189" s="2">
        <v>575</v>
      </c>
    </row>
    <row r="1190" spans="14:86" x14ac:dyDescent="0.2">
      <c r="N1190" s="2">
        <v>425</v>
      </c>
      <c r="O1190" s="2">
        <v>425</v>
      </c>
      <c r="P1190" s="2">
        <v>425</v>
      </c>
      <c r="Q1190" s="2">
        <v>440</v>
      </c>
      <c r="R1190" s="2">
        <v>445</v>
      </c>
      <c r="S1190" s="2">
        <v>450</v>
      </c>
      <c r="T1190" s="2">
        <v>450</v>
      </c>
      <c r="U1190" s="2">
        <v>450</v>
      </c>
      <c r="V1190" s="2">
        <v>450</v>
      </c>
      <c r="W1190" s="2">
        <v>450</v>
      </c>
      <c r="X1190" s="2">
        <v>450</v>
      </c>
      <c r="Y1190" s="2">
        <v>450</v>
      </c>
      <c r="Z1190" s="2">
        <v>450</v>
      </c>
      <c r="AA1190" s="2">
        <v>450</v>
      </c>
      <c r="AB1190" s="2">
        <v>450</v>
      </c>
      <c r="AC1190" s="2">
        <v>450</v>
      </c>
      <c r="AD1190" s="2">
        <v>450</v>
      </c>
      <c r="AE1190" s="2">
        <v>450</v>
      </c>
      <c r="AF1190" s="2">
        <v>450</v>
      </c>
      <c r="AG1190" s="2">
        <v>450</v>
      </c>
      <c r="AH1190" s="2">
        <v>450</v>
      </c>
      <c r="AI1190" s="2">
        <v>460</v>
      </c>
      <c r="AJ1190" s="2">
        <v>465</v>
      </c>
      <c r="AK1190" s="2">
        <v>475</v>
      </c>
      <c r="AL1190" s="2">
        <v>475</v>
      </c>
      <c r="AM1190" s="2">
        <v>475</v>
      </c>
      <c r="AN1190" s="2">
        <v>475</v>
      </c>
      <c r="AO1190" s="2">
        <v>475</v>
      </c>
      <c r="AP1190" s="2">
        <v>475</v>
      </c>
      <c r="AQ1190" s="2">
        <v>475</v>
      </c>
      <c r="AR1190" s="2">
        <v>475</v>
      </c>
      <c r="AS1190" s="2">
        <v>480</v>
      </c>
      <c r="AT1190" s="2">
        <v>495</v>
      </c>
      <c r="AU1190" s="2">
        <v>495</v>
      </c>
      <c r="AV1190" s="2">
        <v>495</v>
      </c>
      <c r="AW1190" s="2">
        <v>495</v>
      </c>
      <c r="AX1190" s="2">
        <v>499</v>
      </c>
      <c r="AY1190" s="2">
        <v>500</v>
      </c>
      <c r="AZ1190" s="2">
        <v>500</v>
      </c>
      <c r="BA1190" s="2">
        <v>500</v>
      </c>
      <c r="BB1190" s="2">
        <v>500</v>
      </c>
      <c r="BC1190" s="2">
        <v>525</v>
      </c>
      <c r="BD1190" s="2">
        <v>525</v>
      </c>
      <c r="BE1190" s="2">
        <v>525</v>
      </c>
      <c r="BF1190" s="2">
        <v>525</v>
      </c>
      <c r="BG1190" s="2">
        <v>525</v>
      </c>
      <c r="BH1190" s="2">
        <v>525</v>
      </c>
      <c r="BI1190" s="2">
        <v>545</v>
      </c>
      <c r="BJ1190" s="2">
        <v>550</v>
      </c>
      <c r="BK1190" s="2">
        <v>550</v>
      </c>
      <c r="BL1190" s="2">
        <v>550</v>
      </c>
      <c r="BM1190" s="2">
        <v>550</v>
      </c>
      <c r="BN1190" s="2">
        <v>550</v>
      </c>
      <c r="BO1190" s="2">
        <v>550</v>
      </c>
      <c r="BP1190" s="2">
        <v>550</v>
      </c>
      <c r="BQ1190" s="2">
        <v>565</v>
      </c>
      <c r="BR1190" s="2">
        <v>575</v>
      </c>
      <c r="BS1190" s="2">
        <v>575</v>
      </c>
      <c r="BT1190" s="2">
        <v>595</v>
      </c>
      <c r="BU1190" s="2">
        <v>595</v>
      </c>
      <c r="BV1190" s="2">
        <v>595</v>
      </c>
      <c r="BW1190" s="2">
        <v>600</v>
      </c>
      <c r="BX1190" s="2">
        <v>600</v>
      </c>
      <c r="BY1190" s="2">
        <v>600</v>
      </c>
      <c r="BZ1190" s="2">
        <v>625</v>
      </c>
      <c r="CA1190" s="2">
        <v>625</v>
      </c>
      <c r="CB1190" s="2">
        <v>650</v>
      </c>
      <c r="CC1190" s="2">
        <v>650</v>
      </c>
      <c r="CD1190" s="2">
        <v>650</v>
      </c>
      <c r="CE1190" s="2">
        <v>675</v>
      </c>
      <c r="CF1190" s="2">
        <v>695</v>
      </c>
      <c r="CG1190" s="2">
        <v>750</v>
      </c>
      <c r="CH1190" s="2">
        <v>750</v>
      </c>
    </row>
    <row r="1191" spans="14:86" x14ac:dyDescent="0.2">
      <c r="N1191" s="2">
        <v>500</v>
      </c>
      <c r="O1191" s="2">
        <v>525</v>
      </c>
      <c r="P1191" s="2">
        <v>525</v>
      </c>
      <c r="Q1191" s="2">
        <v>550</v>
      </c>
      <c r="R1191" s="2">
        <v>550</v>
      </c>
      <c r="S1191" s="2">
        <v>550</v>
      </c>
      <c r="T1191" s="2">
        <v>550</v>
      </c>
      <c r="U1191" s="2">
        <v>550</v>
      </c>
      <c r="V1191" s="2">
        <v>550</v>
      </c>
      <c r="W1191" s="2">
        <v>550</v>
      </c>
      <c r="X1191" s="2">
        <v>550</v>
      </c>
      <c r="Y1191" s="2">
        <v>550</v>
      </c>
      <c r="Z1191" s="2">
        <v>560</v>
      </c>
      <c r="AA1191" s="2">
        <v>575</v>
      </c>
      <c r="AB1191" s="2">
        <v>575</v>
      </c>
      <c r="AC1191" s="2">
        <v>580</v>
      </c>
      <c r="AD1191" s="2">
        <v>595</v>
      </c>
      <c r="AE1191" s="2">
        <v>595</v>
      </c>
      <c r="AF1191" s="2">
        <v>595</v>
      </c>
      <c r="AG1191" s="2">
        <v>595</v>
      </c>
      <c r="AH1191" s="2">
        <v>595</v>
      </c>
      <c r="AI1191" s="2">
        <v>600</v>
      </c>
      <c r="AJ1191" s="2">
        <v>625</v>
      </c>
      <c r="AK1191" s="2">
        <v>625</v>
      </c>
      <c r="AL1191" s="2">
        <v>625</v>
      </c>
      <c r="AM1191" s="2">
        <v>650</v>
      </c>
      <c r="AN1191" s="2">
        <v>650</v>
      </c>
      <c r="AO1191" s="2">
        <v>650</v>
      </c>
      <c r="AP1191" s="2">
        <v>650</v>
      </c>
      <c r="AQ1191" s="2">
        <v>650</v>
      </c>
      <c r="AR1191" s="2">
        <v>650</v>
      </c>
      <c r="AS1191" s="2">
        <v>650</v>
      </c>
      <c r="AT1191" s="2">
        <v>650</v>
      </c>
      <c r="AU1191" s="2">
        <v>675</v>
      </c>
      <c r="AV1191" s="2">
        <v>675</v>
      </c>
      <c r="AW1191" s="2">
        <v>675</v>
      </c>
      <c r="AX1191" s="2">
        <v>680</v>
      </c>
      <c r="AY1191" s="2">
        <v>695</v>
      </c>
      <c r="AZ1191" s="2">
        <v>695</v>
      </c>
      <c r="BA1191" s="2">
        <v>695</v>
      </c>
      <c r="BB1191" s="2">
        <v>695</v>
      </c>
      <c r="BC1191" s="2">
        <v>695</v>
      </c>
      <c r="BD1191" s="2">
        <v>695</v>
      </c>
      <c r="BE1191" s="2">
        <v>700</v>
      </c>
      <c r="BF1191" s="2">
        <v>700</v>
      </c>
      <c r="BG1191" s="2">
        <v>700</v>
      </c>
      <c r="BH1191" s="2">
        <v>700</v>
      </c>
      <c r="BI1191" s="2">
        <v>725</v>
      </c>
      <c r="BJ1191" s="2">
        <v>725</v>
      </c>
      <c r="BK1191" s="2">
        <v>750</v>
      </c>
      <c r="BL1191" s="2">
        <v>750</v>
      </c>
      <c r="BM1191" s="2">
        <v>750</v>
      </c>
      <c r="BN1191" s="2">
        <v>750</v>
      </c>
      <c r="BO1191" s="2">
        <v>775</v>
      </c>
      <c r="BP1191" s="2">
        <v>775</v>
      </c>
      <c r="BQ1191" s="2">
        <v>795</v>
      </c>
      <c r="BR1191" s="2">
        <v>795</v>
      </c>
      <c r="BS1191" s="2">
        <v>799</v>
      </c>
      <c r="BT1191" s="2">
        <v>800</v>
      </c>
      <c r="BU1191" s="2">
        <v>825</v>
      </c>
      <c r="BV1191" s="2">
        <v>850</v>
      </c>
      <c r="BW1191" s="2">
        <v>850</v>
      </c>
      <c r="BX1191" s="2">
        <v>850</v>
      </c>
      <c r="BY1191" s="2">
        <v>850</v>
      </c>
      <c r="BZ1191" s="2">
        <v>850</v>
      </c>
      <c r="CA1191" s="2">
        <v>895</v>
      </c>
      <c r="CB1191" s="2">
        <v>900</v>
      </c>
      <c r="CC1191" s="2">
        <v>950</v>
      </c>
      <c r="CD1191" s="2">
        <v>995</v>
      </c>
      <c r="CE1191" s="2">
        <v>995</v>
      </c>
      <c r="CF1191" s="2">
        <v>1100</v>
      </c>
      <c r="CG1191" s="2">
        <v>1200</v>
      </c>
      <c r="CH1191" s="2">
        <v>1600</v>
      </c>
    </row>
    <row r="1192" spans="14:86" x14ac:dyDescent="0.2">
      <c r="N1192" s="2">
        <v>800</v>
      </c>
      <c r="O1192" s="2">
        <v>800</v>
      </c>
      <c r="P1192" s="2">
        <v>800</v>
      </c>
      <c r="Q1192" s="2">
        <v>850</v>
      </c>
      <c r="R1192" s="2">
        <v>850</v>
      </c>
      <c r="S1192" s="2">
        <v>850</v>
      </c>
      <c r="T1192" s="2">
        <v>850</v>
      </c>
      <c r="U1192" s="2">
        <v>850</v>
      </c>
      <c r="V1192" s="2">
        <v>850</v>
      </c>
      <c r="W1192" s="2">
        <v>850</v>
      </c>
      <c r="X1192" s="2">
        <v>850</v>
      </c>
      <c r="Y1192" s="2">
        <v>850</v>
      </c>
      <c r="Z1192" s="2">
        <v>850</v>
      </c>
      <c r="AA1192" s="2">
        <v>850</v>
      </c>
      <c r="AB1192" s="2">
        <v>850</v>
      </c>
      <c r="AC1192" s="2">
        <v>850</v>
      </c>
      <c r="AD1192" s="2">
        <v>850</v>
      </c>
      <c r="AE1192" s="2">
        <v>860</v>
      </c>
      <c r="AF1192" s="2">
        <v>875</v>
      </c>
      <c r="AG1192" s="2">
        <v>895</v>
      </c>
      <c r="AH1192" s="2">
        <v>895</v>
      </c>
      <c r="AI1192" s="2">
        <v>895</v>
      </c>
      <c r="AJ1192" s="2">
        <v>895</v>
      </c>
      <c r="AK1192" s="2">
        <v>895</v>
      </c>
      <c r="AL1192" s="2">
        <v>900</v>
      </c>
      <c r="AM1192" s="2">
        <v>900</v>
      </c>
      <c r="AN1192" s="2">
        <v>900</v>
      </c>
      <c r="AO1192" s="2">
        <v>925</v>
      </c>
      <c r="AP1192" s="2">
        <v>945</v>
      </c>
      <c r="AQ1192" s="2">
        <v>950</v>
      </c>
      <c r="AR1192" s="2">
        <v>950</v>
      </c>
      <c r="AS1192" s="2">
        <v>950</v>
      </c>
      <c r="AT1192" s="2">
        <v>950</v>
      </c>
      <c r="AU1192" s="2">
        <v>950</v>
      </c>
      <c r="AV1192" s="2">
        <v>950</v>
      </c>
      <c r="AW1192" s="2">
        <v>975</v>
      </c>
      <c r="AX1192" s="2">
        <v>975</v>
      </c>
      <c r="AY1192" s="2">
        <v>975</v>
      </c>
      <c r="AZ1192" s="2">
        <v>975</v>
      </c>
      <c r="BA1192" s="2">
        <v>995</v>
      </c>
      <c r="BB1192" s="2">
        <v>995</v>
      </c>
      <c r="BC1192" s="2">
        <v>995</v>
      </c>
      <c r="BD1192" s="2">
        <v>995</v>
      </c>
      <c r="BE1192" s="2">
        <v>995</v>
      </c>
      <c r="BF1192" s="2">
        <v>995</v>
      </c>
      <c r="BG1192" s="2">
        <v>1000</v>
      </c>
      <c r="BH1192" s="2">
        <v>1050</v>
      </c>
      <c r="BI1192" s="2">
        <v>1050</v>
      </c>
      <c r="BJ1192" s="2">
        <v>1100</v>
      </c>
      <c r="BK1192" s="2">
        <v>1100</v>
      </c>
      <c r="BL1192" s="2">
        <v>1100</v>
      </c>
      <c r="BM1192" s="2">
        <v>1100</v>
      </c>
      <c r="BN1192" s="2">
        <v>1100</v>
      </c>
      <c r="BO1192" s="2">
        <v>1125</v>
      </c>
      <c r="BP1192" s="2">
        <v>1150</v>
      </c>
      <c r="BQ1192" s="2">
        <v>1200</v>
      </c>
      <c r="BR1192" s="2">
        <v>1200</v>
      </c>
      <c r="BS1192" s="2">
        <v>1200</v>
      </c>
      <c r="BT1192" s="2">
        <v>1200</v>
      </c>
      <c r="BU1192" s="2">
        <v>1200</v>
      </c>
      <c r="BV1192" s="2">
        <v>1250</v>
      </c>
      <c r="BW1192" s="2">
        <v>1295</v>
      </c>
      <c r="BX1192" s="2">
        <v>1295</v>
      </c>
      <c r="BY1192" s="2">
        <v>1300</v>
      </c>
      <c r="BZ1192" s="2">
        <v>1350</v>
      </c>
      <c r="CA1192" s="2">
        <v>1400</v>
      </c>
      <c r="CB1192" s="2">
        <v>1400</v>
      </c>
      <c r="CC1192" s="2">
        <v>1400</v>
      </c>
      <c r="CD1192" s="2">
        <v>1500</v>
      </c>
      <c r="CE1192" s="2">
        <v>1500</v>
      </c>
      <c r="CF1192" s="2">
        <v>1650</v>
      </c>
      <c r="CG1192" s="2">
        <v>1750</v>
      </c>
      <c r="CH1192" s="2">
        <v>2995</v>
      </c>
    </row>
    <row r="1193" spans="14:86" x14ac:dyDescent="0.2">
      <c r="N1193" s="2">
        <v>1000</v>
      </c>
      <c r="O1193" s="2">
        <v>1000</v>
      </c>
      <c r="P1193" s="2">
        <v>1100</v>
      </c>
      <c r="Q1193" s="2">
        <v>1100</v>
      </c>
      <c r="R1193" s="2">
        <v>1100</v>
      </c>
      <c r="S1193" s="2">
        <v>1100</v>
      </c>
      <c r="T1193" s="2">
        <v>1100</v>
      </c>
      <c r="U1193" s="2">
        <v>1195</v>
      </c>
      <c r="V1193" s="2">
        <v>1195</v>
      </c>
      <c r="W1193" s="2">
        <v>1195</v>
      </c>
      <c r="X1193" s="2">
        <v>1195</v>
      </c>
      <c r="Y1193" s="2">
        <v>1195</v>
      </c>
      <c r="Z1193" s="2">
        <v>1200</v>
      </c>
      <c r="AA1193" s="2">
        <v>1200</v>
      </c>
      <c r="AB1193" s="2">
        <v>1200</v>
      </c>
      <c r="AC1193" s="2">
        <v>1200</v>
      </c>
      <c r="AD1193" s="2">
        <v>1250</v>
      </c>
      <c r="AE1193" s="2">
        <v>1250</v>
      </c>
      <c r="AF1193" s="2">
        <v>1250</v>
      </c>
      <c r="AG1193" s="2">
        <v>1250</v>
      </c>
      <c r="AH1193" s="2">
        <v>1250</v>
      </c>
      <c r="AI1193" s="2">
        <v>1300</v>
      </c>
      <c r="AJ1193" s="2">
        <v>1300</v>
      </c>
      <c r="AK1193" s="2">
        <v>1300</v>
      </c>
      <c r="AL1193" s="2">
        <v>1300</v>
      </c>
      <c r="AM1193" s="2">
        <v>1300</v>
      </c>
      <c r="AN1193" s="2">
        <v>1400</v>
      </c>
      <c r="AO1193" s="2">
        <v>1400</v>
      </c>
      <c r="AP1193" s="2">
        <v>1400</v>
      </c>
      <c r="AQ1193" s="2">
        <v>1400</v>
      </c>
      <c r="AR1193" s="2">
        <v>1400</v>
      </c>
      <c r="AS1193" s="2">
        <v>1400</v>
      </c>
      <c r="AT1193" s="2">
        <v>1400</v>
      </c>
      <c r="AU1193" s="2">
        <v>1400</v>
      </c>
      <c r="AV1193" s="2">
        <v>1400</v>
      </c>
      <c r="AW1193" s="2">
        <v>1400</v>
      </c>
      <c r="AX1193" s="2">
        <v>1400</v>
      </c>
      <c r="AY1193" s="2">
        <v>1400</v>
      </c>
      <c r="AZ1193" s="2">
        <v>1400</v>
      </c>
      <c r="BA1193" s="2">
        <v>1400</v>
      </c>
      <c r="BB1193" s="2">
        <v>1495</v>
      </c>
      <c r="BC1193" s="2">
        <v>1495</v>
      </c>
      <c r="BD1193" s="2">
        <v>1495</v>
      </c>
      <c r="BE1193" s="2">
        <v>1495</v>
      </c>
      <c r="BF1193" s="2">
        <v>1495</v>
      </c>
      <c r="BG1193" s="2">
        <v>1500</v>
      </c>
      <c r="BH1193" s="2">
        <v>1500</v>
      </c>
      <c r="BI1193" s="2">
        <v>1500</v>
      </c>
      <c r="BJ1193" s="2">
        <v>1500</v>
      </c>
      <c r="BK1193" s="2">
        <v>1500</v>
      </c>
      <c r="BL1193" s="2">
        <v>1575</v>
      </c>
      <c r="BM1193" s="2">
        <v>1575</v>
      </c>
      <c r="BN1193" s="2">
        <v>1575</v>
      </c>
      <c r="BO1193" s="2">
        <v>1575</v>
      </c>
      <c r="BP1193" s="2">
        <v>1950</v>
      </c>
      <c r="BQ1193" s="2">
        <v>1950</v>
      </c>
      <c r="BR1193" s="2">
        <v>1950</v>
      </c>
      <c r="BS1193" s="2">
        <v>1950</v>
      </c>
      <c r="BT1193" s="2">
        <v>1950</v>
      </c>
      <c r="BU1193" s="2">
        <v>2000</v>
      </c>
      <c r="BV1193" s="2">
        <v>2000</v>
      </c>
      <c r="BW1193" s="2">
        <v>2000</v>
      </c>
      <c r="BX1193" s="2">
        <v>2000</v>
      </c>
      <c r="BY1193" s="2">
        <v>2000</v>
      </c>
      <c r="BZ1193" s="2">
        <v>2500</v>
      </c>
      <c r="CA1193" s="2">
        <v>2500</v>
      </c>
      <c r="CB1193" s="2">
        <v>2500</v>
      </c>
      <c r="CC1193" s="2">
        <v>2500</v>
      </c>
      <c r="CD1193" s="2">
        <v>2500</v>
      </c>
      <c r="CE1193" s="2">
        <v>2750</v>
      </c>
      <c r="CF1193" s="2">
        <v>2750</v>
      </c>
      <c r="CG1193" s="2">
        <v>2750</v>
      </c>
      <c r="CH1193" s="2">
        <v>2750</v>
      </c>
    </row>
    <row r="1194" spans="14:86" x14ac:dyDescent="0.2">
      <c r="N1194" s="2">
        <v>250</v>
      </c>
      <c r="O1194" s="2">
        <v>250</v>
      </c>
      <c r="P1194" s="2">
        <v>250</v>
      </c>
      <c r="Q1194" s="2">
        <v>250</v>
      </c>
      <c r="R1194" s="2">
        <v>250</v>
      </c>
      <c r="S1194" s="2">
        <v>250</v>
      </c>
      <c r="T1194" s="2">
        <v>250</v>
      </c>
      <c r="U1194" s="2">
        <v>275</v>
      </c>
      <c r="V1194" s="2">
        <v>275</v>
      </c>
      <c r="W1194" s="2">
        <v>275</v>
      </c>
      <c r="X1194" s="2">
        <v>275</v>
      </c>
      <c r="Y1194" s="2">
        <v>275</v>
      </c>
      <c r="Z1194" s="2">
        <v>275</v>
      </c>
      <c r="AA1194" s="2">
        <v>275</v>
      </c>
      <c r="AB1194" s="2">
        <v>275</v>
      </c>
      <c r="AC1194" s="2">
        <v>280</v>
      </c>
      <c r="AD1194" s="2">
        <v>280</v>
      </c>
      <c r="AE1194" s="2">
        <v>280</v>
      </c>
      <c r="AF1194" s="2">
        <v>280</v>
      </c>
      <c r="AG1194" s="2">
        <v>280</v>
      </c>
      <c r="AH1194" s="2">
        <v>280</v>
      </c>
      <c r="AI1194" s="2">
        <v>280</v>
      </c>
      <c r="AJ1194" s="2">
        <v>280</v>
      </c>
      <c r="AK1194" s="2">
        <v>302.5</v>
      </c>
      <c r="AL1194" s="2">
        <v>325</v>
      </c>
      <c r="AM1194" s="2">
        <v>325</v>
      </c>
      <c r="AN1194" s="2">
        <v>325</v>
      </c>
      <c r="AO1194" s="2">
        <v>325</v>
      </c>
      <c r="AP1194" s="2">
        <v>325</v>
      </c>
      <c r="AQ1194" s="2">
        <v>325</v>
      </c>
      <c r="AR1194" s="2">
        <v>325</v>
      </c>
      <c r="AS1194" s="2">
        <v>325</v>
      </c>
      <c r="AT1194" s="2">
        <v>350</v>
      </c>
      <c r="AU1194" s="2">
        <v>350</v>
      </c>
      <c r="AV1194" s="2">
        <v>350</v>
      </c>
      <c r="AW1194" s="2">
        <v>350</v>
      </c>
      <c r="AX1194" s="2">
        <v>350</v>
      </c>
      <c r="AY1194" s="2">
        <v>350</v>
      </c>
      <c r="AZ1194" s="2">
        <v>350</v>
      </c>
      <c r="BA1194" s="2">
        <v>350</v>
      </c>
      <c r="BB1194" s="2">
        <v>350</v>
      </c>
      <c r="BC1194" s="2">
        <v>350</v>
      </c>
      <c r="BD1194" s="2">
        <v>350</v>
      </c>
      <c r="BE1194" s="2">
        <v>350</v>
      </c>
      <c r="BF1194" s="2">
        <v>350</v>
      </c>
      <c r="BG1194" s="2">
        <v>350</v>
      </c>
      <c r="BH1194" s="2">
        <v>350</v>
      </c>
      <c r="BI1194" s="2">
        <v>350</v>
      </c>
      <c r="BJ1194" s="2">
        <v>350</v>
      </c>
      <c r="BK1194" s="2">
        <v>350</v>
      </c>
      <c r="BL1194" s="2">
        <v>350</v>
      </c>
      <c r="BM1194" s="2">
        <v>350</v>
      </c>
      <c r="BN1194" s="2">
        <v>350</v>
      </c>
      <c r="BO1194" s="2">
        <v>350</v>
      </c>
      <c r="BP1194" s="2">
        <v>350</v>
      </c>
      <c r="BQ1194" s="2">
        <v>350</v>
      </c>
      <c r="BR1194" s="2">
        <v>350</v>
      </c>
      <c r="BS1194" s="2">
        <v>350</v>
      </c>
      <c r="BT1194" s="2">
        <v>350</v>
      </c>
      <c r="BU1194" s="2">
        <v>350</v>
      </c>
      <c r="BV1194" s="2">
        <v>350</v>
      </c>
      <c r="BW1194" s="2">
        <v>350</v>
      </c>
      <c r="BX1194" s="2">
        <v>350</v>
      </c>
      <c r="BY1194" s="2">
        <v>350</v>
      </c>
      <c r="BZ1194" s="2">
        <v>350</v>
      </c>
      <c r="CA1194" s="2">
        <v>375</v>
      </c>
      <c r="CB1194" s="2">
        <v>375</v>
      </c>
      <c r="CC1194" s="2">
        <v>375</v>
      </c>
      <c r="CD1194" s="2">
        <v>375</v>
      </c>
      <c r="CE1194" s="2">
        <v>375</v>
      </c>
      <c r="CF1194" s="2">
        <v>375</v>
      </c>
      <c r="CG1194" s="2">
        <v>375</v>
      </c>
      <c r="CH1194" s="2">
        <v>375</v>
      </c>
    </row>
    <row r="1195" spans="14:86" x14ac:dyDescent="0.2">
      <c r="N1195" s="2">
        <v>250</v>
      </c>
      <c r="O1195" s="2">
        <v>250</v>
      </c>
      <c r="P1195" s="2">
        <v>250</v>
      </c>
      <c r="Q1195" s="2">
        <v>250</v>
      </c>
      <c r="R1195" s="2">
        <v>250</v>
      </c>
      <c r="S1195" s="2">
        <v>250</v>
      </c>
      <c r="T1195" s="2">
        <v>250</v>
      </c>
      <c r="U1195" s="2">
        <v>250</v>
      </c>
      <c r="V1195" s="2">
        <v>250</v>
      </c>
      <c r="W1195" s="2">
        <v>250</v>
      </c>
      <c r="X1195" s="2">
        <v>250</v>
      </c>
      <c r="Y1195" s="2">
        <v>250</v>
      </c>
      <c r="Z1195" s="2">
        <v>250</v>
      </c>
      <c r="AA1195" s="2">
        <v>250</v>
      </c>
      <c r="AB1195" s="2">
        <v>250</v>
      </c>
      <c r="AC1195" s="2">
        <v>250</v>
      </c>
      <c r="AD1195" s="2">
        <v>250</v>
      </c>
      <c r="AE1195" s="2">
        <v>250.89</v>
      </c>
      <c r="AF1195" s="2">
        <v>250.89</v>
      </c>
      <c r="AG1195" s="2">
        <v>250.89</v>
      </c>
      <c r="AH1195" s="2">
        <v>250.89</v>
      </c>
      <c r="AI1195" s="2">
        <v>250.89</v>
      </c>
      <c r="AJ1195" s="2">
        <v>250.89</v>
      </c>
      <c r="AK1195" s="2">
        <v>250.89</v>
      </c>
      <c r="AL1195" s="2">
        <v>250.89</v>
      </c>
      <c r="AM1195" s="2">
        <v>254.17</v>
      </c>
      <c r="AN1195" s="2">
        <v>254.17</v>
      </c>
      <c r="AO1195" s="2">
        <v>254.17</v>
      </c>
      <c r="AP1195" s="2">
        <v>258.89</v>
      </c>
      <c r="AQ1195" s="2">
        <v>258.89</v>
      </c>
      <c r="AR1195" s="2">
        <v>260.89</v>
      </c>
      <c r="AS1195" s="2">
        <v>260.89</v>
      </c>
      <c r="AT1195" s="2">
        <v>260.89</v>
      </c>
      <c r="AU1195" s="2">
        <v>275</v>
      </c>
      <c r="AV1195" s="2">
        <v>275</v>
      </c>
      <c r="AW1195" s="2">
        <v>275</v>
      </c>
      <c r="AX1195" s="2">
        <v>282.62</v>
      </c>
      <c r="AY1195" s="2">
        <v>282.62</v>
      </c>
      <c r="AZ1195" s="2">
        <v>291.07</v>
      </c>
      <c r="BA1195" s="2">
        <v>291.07</v>
      </c>
      <c r="BB1195" s="2">
        <v>291.07</v>
      </c>
      <c r="BC1195" s="2">
        <v>291.07</v>
      </c>
      <c r="BD1195" s="2">
        <v>291.07</v>
      </c>
      <c r="BE1195" s="2">
        <v>291.07</v>
      </c>
      <c r="BF1195" s="2">
        <v>291.07</v>
      </c>
      <c r="BG1195" s="2">
        <v>291.07</v>
      </c>
      <c r="BH1195" s="2">
        <v>300</v>
      </c>
      <c r="BI1195" s="2">
        <v>300</v>
      </c>
      <c r="BJ1195" s="2">
        <v>300</v>
      </c>
      <c r="BK1195" s="2">
        <v>311.73</v>
      </c>
      <c r="BL1195" s="2">
        <v>311.73</v>
      </c>
      <c r="BM1195" s="2">
        <v>311.73</v>
      </c>
      <c r="BN1195" s="2">
        <v>315</v>
      </c>
      <c r="BO1195" s="2">
        <v>315</v>
      </c>
      <c r="BP1195" s="2">
        <v>315</v>
      </c>
      <c r="BQ1195" s="2">
        <v>316.07</v>
      </c>
      <c r="BR1195" s="2">
        <v>316.07</v>
      </c>
      <c r="BS1195" s="2">
        <v>316.07</v>
      </c>
      <c r="BT1195" s="2">
        <v>316.07</v>
      </c>
      <c r="BU1195" s="2">
        <v>316.07</v>
      </c>
      <c r="BV1195" s="2">
        <v>325</v>
      </c>
      <c r="BW1195" s="2">
        <v>325</v>
      </c>
      <c r="BX1195" s="2">
        <v>325</v>
      </c>
      <c r="BY1195" s="2">
        <v>325</v>
      </c>
      <c r="BZ1195" s="2">
        <v>325</v>
      </c>
      <c r="CA1195" s="2">
        <v>355</v>
      </c>
      <c r="CB1195" s="2">
        <v>355</v>
      </c>
      <c r="CC1195" s="2">
        <v>355</v>
      </c>
      <c r="CD1195" s="2">
        <v>356.25</v>
      </c>
      <c r="CE1195" s="2">
        <v>356.25</v>
      </c>
      <c r="CF1195" s="2">
        <v>356.25</v>
      </c>
      <c r="CG1195" s="2">
        <v>434.52</v>
      </c>
      <c r="CH1195" s="2">
        <v>434.52</v>
      </c>
    </row>
    <row r="1196" spans="14:86" x14ac:dyDescent="0.2">
      <c r="N1196" s="2">
        <v>300</v>
      </c>
      <c r="O1196" s="2">
        <v>300</v>
      </c>
      <c r="P1196" s="2">
        <v>310</v>
      </c>
      <c r="Q1196" s="2">
        <v>315</v>
      </c>
      <c r="R1196" s="2">
        <v>315</v>
      </c>
      <c r="S1196" s="2">
        <v>320</v>
      </c>
      <c r="T1196" s="2">
        <v>325</v>
      </c>
      <c r="U1196" s="2">
        <v>325</v>
      </c>
      <c r="V1196" s="2">
        <v>325</v>
      </c>
      <c r="W1196" s="2">
        <v>325</v>
      </c>
      <c r="X1196" s="2">
        <v>325</v>
      </c>
      <c r="Y1196" s="2">
        <v>325</v>
      </c>
      <c r="Z1196" s="2">
        <v>325</v>
      </c>
      <c r="AA1196" s="2">
        <v>325</v>
      </c>
      <c r="AB1196" s="2">
        <v>325</v>
      </c>
      <c r="AC1196" s="2">
        <v>330</v>
      </c>
      <c r="AD1196" s="2">
        <v>330</v>
      </c>
      <c r="AE1196" s="2">
        <v>330</v>
      </c>
      <c r="AF1196" s="2">
        <v>330</v>
      </c>
      <c r="AG1196" s="2">
        <v>335</v>
      </c>
      <c r="AH1196" s="2">
        <v>340</v>
      </c>
      <c r="AI1196" s="2">
        <v>340</v>
      </c>
      <c r="AJ1196" s="2">
        <v>340</v>
      </c>
      <c r="AK1196" s="2">
        <v>345</v>
      </c>
      <c r="AL1196" s="2">
        <v>350</v>
      </c>
      <c r="AM1196" s="2">
        <v>350</v>
      </c>
      <c r="AN1196" s="2">
        <v>350</v>
      </c>
      <c r="AO1196" s="2">
        <v>350</v>
      </c>
      <c r="AP1196" s="2">
        <v>350</v>
      </c>
      <c r="AQ1196" s="2">
        <v>350</v>
      </c>
      <c r="AR1196" s="2">
        <v>350</v>
      </c>
      <c r="AS1196" s="2">
        <v>350</v>
      </c>
      <c r="AT1196" s="2">
        <v>350</v>
      </c>
      <c r="AU1196" s="2">
        <v>350</v>
      </c>
      <c r="AV1196" s="2">
        <v>350</v>
      </c>
      <c r="AW1196" s="2">
        <v>350</v>
      </c>
      <c r="AX1196" s="2">
        <v>350</v>
      </c>
      <c r="AY1196" s="2">
        <v>350</v>
      </c>
      <c r="AZ1196" s="2">
        <v>350</v>
      </c>
      <c r="BA1196" s="2">
        <v>350</v>
      </c>
      <c r="BB1196" s="2">
        <v>350</v>
      </c>
      <c r="BC1196" s="2">
        <v>350</v>
      </c>
      <c r="BD1196" s="2">
        <v>350</v>
      </c>
      <c r="BE1196" s="2">
        <v>350</v>
      </c>
      <c r="BF1196" s="2">
        <v>350</v>
      </c>
      <c r="BG1196" s="2">
        <v>350</v>
      </c>
      <c r="BH1196" s="2">
        <v>360</v>
      </c>
      <c r="BI1196" s="2">
        <v>360</v>
      </c>
      <c r="BJ1196" s="2">
        <v>360</v>
      </c>
      <c r="BK1196" s="2">
        <v>360</v>
      </c>
      <c r="BL1196" s="2">
        <v>360</v>
      </c>
      <c r="BM1196" s="2">
        <v>360</v>
      </c>
      <c r="BN1196" s="2">
        <v>365</v>
      </c>
      <c r="BO1196" s="2">
        <v>365</v>
      </c>
      <c r="BP1196" s="2">
        <v>370</v>
      </c>
      <c r="BQ1196" s="2">
        <v>375</v>
      </c>
      <c r="BR1196" s="2">
        <v>375</v>
      </c>
      <c r="BS1196" s="2">
        <v>375</v>
      </c>
      <c r="BT1196" s="2">
        <v>375</v>
      </c>
      <c r="BU1196" s="2">
        <v>380</v>
      </c>
      <c r="BV1196" s="2">
        <v>390</v>
      </c>
      <c r="BW1196" s="2">
        <v>395</v>
      </c>
      <c r="BX1196" s="2">
        <v>395</v>
      </c>
      <c r="BY1196" s="2">
        <v>395</v>
      </c>
      <c r="BZ1196" s="2">
        <v>395</v>
      </c>
      <c r="CA1196" s="2">
        <v>395</v>
      </c>
      <c r="CB1196" s="2">
        <v>400</v>
      </c>
      <c r="CC1196" s="2">
        <v>425</v>
      </c>
      <c r="CD1196" s="2">
        <v>425</v>
      </c>
      <c r="CE1196" s="2">
        <v>450</v>
      </c>
      <c r="CF1196" s="2">
        <v>495</v>
      </c>
      <c r="CG1196" s="2">
        <v>500</v>
      </c>
      <c r="CH1196" s="2">
        <v>550</v>
      </c>
    </row>
    <row r="1197" spans="14:86" x14ac:dyDescent="0.2">
      <c r="N1197" s="2">
        <v>400</v>
      </c>
      <c r="O1197" s="2">
        <v>400</v>
      </c>
      <c r="P1197" s="2">
        <v>400</v>
      </c>
      <c r="Q1197" s="2">
        <v>400</v>
      </c>
      <c r="R1197" s="2">
        <v>400</v>
      </c>
      <c r="S1197" s="2">
        <v>400</v>
      </c>
      <c r="T1197" s="2">
        <v>400</v>
      </c>
      <c r="U1197" s="2">
        <v>410</v>
      </c>
      <c r="V1197" s="2">
        <v>420</v>
      </c>
      <c r="W1197" s="2">
        <v>420</v>
      </c>
      <c r="X1197" s="2">
        <v>425</v>
      </c>
      <c r="Y1197" s="2">
        <v>425</v>
      </c>
      <c r="Z1197" s="2">
        <v>425</v>
      </c>
      <c r="AA1197" s="2">
        <v>425</v>
      </c>
      <c r="AB1197" s="2">
        <v>425</v>
      </c>
      <c r="AC1197" s="2">
        <v>425</v>
      </c>
      <c r="AD1197" s="2">
        <v>425</v>
      </c>
      <c r="AE1197" s="2">
        <v>425</v>
      </c>
      <c r="AF1197" s="2">
        <v>425</v>
      </c>
      <c r="AG1197" s="2">
        <v>425</v>
      </c>
      <c r="AH1197" s="2">
        <v>425</v>
      </c>
      <c r="AI1197" s="2">
        <v>430</v>
      </c>
      <c r="AJ1197" s="2">
        <v>430</v>
      </c>
      <c r="AK1197" s="2">
        <v>435</v>
      </c>
      <c r="AL1197" s="2">
        <v>440</v>
      </c>
      <c r="AM1197" s="2">
        <v>440</v>
      </c>
      <c r="AN1197" s="2">
        <v>450</v>
      </c>
      <c r="AO1197" s="2">
        <v>450</v>
      </c>
      <c r="AP1197" s="2">
        <v>450</v>
      </c>
      <c r="AQ1197" s="2">
        <v>450</v>
      </c>
      <c r="AR1197" s="2">
        <v>450</v>
      </c>
      <c r="AS1197" s="2">
        <v>450</v>
      </c>
      <c r="AT1197" s="2">
        <v>450</v>
      </c>
      <c r="AU1197" s="2">
        <v>450</v>
      </c>
      <c r="AV1197" s="2">
        <v>450</v>
      </c>
      <c r="AW1197" s="2">
        <v>450</v>
      </c>
      <c r="AX1197" s="2">
        <v>450</v>
      </c>
      <c r="AY1197" s="2">
        <v>460</v>
      </c>
      <c r="AZ1197" s="2">
        <v>460</v>
      </c>
      <c r="BA1197" s="2">
        <v>460</v>
      </c>
      <c r="BB1197" s="2">
        <v>475</v>
      </c>
      <c r="BC1197" s="2">
        <v>475</v>
      </c>
      <c r="BD1197" s="2">
        <v>475</v>
      </c>
      <c r="BE1197" s="2">
        <v>475</v>
      </c>
      <c r="BF1197" s="2">
        <v>475</v>
      </c>
      <c r="BG1197" s="2">
        <v>475</v>
      </c>
      <c r="BH1197" s="2">
        <v>475</v>
      </c>
      <c r="BI1197" s="2">
        <v>485</v>
      </c>
      <c r="BJ1197" s="2">
        <v>490</v>
      </c>
      <c r="BK1197" s="2">
        <v>495</v>
      </c>
      <c r="BL1197" s="2">
        <v>495</v>
      </c>
      <c r="BM1197" s="2">
        <v>495</v>
      </c>
      <c r="BN1197" s="2">
        <v>495</v>
      </c>
      <c r="BO1197" s="2">
        <v>500</v>
      </c>
      <c r="BP1197" s="2">
        <v>500</v>
      </c>
      <c r="BQ1197" s="2">
        <v>500</v>
      </c>
      <c r="BR1197" s="2">
        <v>500</v>
      </c>
      <c r="BS1197" s="2">
        <v>500</v>
      </c>
      <c r="BT1197" s="2">
        <v>520</v>
      </c>
      <c r="BU1197" s="2">
        <v>525</v>
      </c>
      <c r="BV1197" s="2">
        <v>525</v>
      </c>
      <c r="BW1197" s="2">
        <v>525</v>
      </c>
      <c r="BX1197" s="2">
        <v>550</v>
      </c>
      <c r="BY1197" s="2">
        <v>550</v>
      </c>
      <c r="BZ1197" s="2">
        <v>550</v>
      </c>
      <c r="CA1197" s="2">
        <v>550</v>
      </c>
      <c r="CB1197" s="2">
        <v>550</v>
      </c>
      <c r="CC1197" s="2">
        <v>550</v>
      </c>
      <c r="CD1197" s="2">
        <v>575</v>
      </c>
      <c r="CE1197" s="2">
        <v>580</v>
      </c>
      <c r="CF1197" s="2">
        <v>600</v>
      </c>
      <c r="CG1197" s="2">
        <v>650</v>
      </c>
      <c r="CH1197" s="2">
        <v>650</v>
      </c>
    </row>
    <row r="1198" spans="14:86" x14ac:dyDescent="0.2">
      <c r="N1198" s="2">
        <v>460</v>
      </c>
      <c r="O1198" s="2">
        <v>465</v>
      </c>
      <c r="P1198" s="2">
        <v>470</v>
      </c>
      <c r="Q1198" s="2">
        <v>475</v>
      </c>
      <c r="R1198" s="2">
        <v>475</v>
      </c>
      <c r="S1198" s="2">
        <v>475</v>
      </c>
      <c r="T1198" s="2">
        <v>480</v>
      </c>
      <c r="U1198" s="2">
        <v>485</v>
      </c>
      <c r="V1198" s="2">
        <v>490</v>
      </c>
      <c r="W1198" s="2">
        <v>495</v>
      </c>
      <c r="X1198" s="2">
        <v>495</v>
      </c>
      <c r="Y1198" s="2">
        <v>495</v>
      </c>
      <c r="Z1198" s="2">
        <v>495</v>
      </c>
      <c r="AA1198" s="2">
        <v>495</v>
      </c>
      <c r="AB1198" s="2">
        <v>495</v>
      </c>
      <c r="AC1198" s="2">
        <v>499.7</v>
      </c>
      <c r="AD1198" s="2">
        <v>500</v>
      </c>
      <c r="AE1198" s="2">
        <v>500</v>
      </c>
      <c r="AF1198" s="2">
        <v>500</v>
      </c>
      <c r="AG1198" s="2">
        <v>515</v>
      </c>
      <c r="AH1198" s="2">
        <v>525</v>
      </c>
      <c r="AI1198" s="2">
        <v>525</v>
      </c>
      <c r="AJ1198" s="2">
        <v>525</v>
      </c>
      <c r="AK1198" s="2">
        <v>525</v>
      </c>
      <c r="AL1198" s="2">
        <v>525</v>
      </c>
      <c r="AM1198" s="2">
        <v>535</v>
      </c>
      <c r="AN1198" s="2">
        <v>550</v>
      </c>
      <c r="AO1198" s="2">
        <v>550</v>
      </c>
      <c r="AP1198" s="2">
        <v>550</v>
      </c>
      <c r="AQ1198" s="2">
        <v>550</v>
      </c>
      <c r="AR1198" s="2">
        <v>550</v>
      </c>
      <c r="AS1198" s="2">
        <v>550</v>
      </c>
      <c r="AT1198" s="2">
        <v>550</v>
      </c>
      <c r="AU1198" s="2">
        <v>550</v>
      </c>
      <c r="AV1198" s="2">
        <v>550</v>
      </c>
      <c r="AW1198" s="2">
        <v>550</v>
      </c>
      <c r="AX1198" s="2">
        <v>550</v>
      </c>
      <c r="AY1198" s="2">
        <v>560</v>
      </c>
      <c r="AZ1198" s="2">
        <v>575</v>
      </c>
      <c r="BA1198" s="2">
        <v>575</v>
      </c>
      <c r="BB1198" s="2">
        <v>575</v>
      </c>
      <c r="BC1198" s="2">
        <v>575</v>
      </c>
      <c r="BD1198" s="2">
        <v>575</v>
      </c>
      <c r="BE1198" s="2">
        <v>575</v>
      </c>
      <c r="BF1198" s="2">
        <v>575</v>
      </c>
      <c r="BG1198" s="2">
        <v>580</v>
      </c>
      <c r="BH1198" s="2">
        <v>590</v>
      </c>
      <c r="BI1198" s="2">
        <v>595</v>
      </c>
      <c r="BJ1198" s="2">
        <v>595</v>
      </c>
      <c r="BK1198" s="2">
        <v>595</v>
      </c>
      <c r="BL1198" s="2">
        <v>600</v>
      </c>
      <c r="BM1198" s="2">
        <v>600</v>
      </c>
      <c r="BN1198" s="2">
        <v>615</v>
      </c>
      <c r="BO1198" s="2">
        <v>620</v>
      </c>
      <c r="BP1198" s="2">
        <v>625</v>
      </c>
      <c r="BQ1198" s="2">
        <v>625</v>
      </c>
      <c r="BR1198" s="2">
        <v>625</v>
      </c>
      <c r="BS1198" s="2">
        <v>650</v>
      </c>
      <c r="BT1198" s="2">
        <v>650</v>
      </c>
      <c r="BU1198" s="2">
        <v>650</v>
      </c>
      <c r="BV1198" s="2">
        <v>650</v>
      </c>
      <c r="BW1198" s="2">
        <v>650</v>
      </c>
      <c r="BX1198" s="2">
        <v>655</v>
      </c>
      <c r="BY1198" s="2">
        <v>660</v>
      </c>
      <c r="BZ1198" s="2">
        <v>675</v>
      </c>
      <c r="CA1198" s="2">
        <v>695</v>
      </c>
      <c r="CB1198" s="2">
        <v>700</v>
      </c>
      <c r="CC1198" s="2">
        <v>700</v>
      </c>
      <c r="CD1198" s="2">
        <v>700</v>
      </c>
      <c r="CE1198" s="2">
        <v>720</v>
      </c>
      <c r="CF1198" s="2">
        <v>750</v>
      </c>
      <c r="CG1198" s="2">
        <v>750</v>
      </c>
      <c r="CH1198" s="2">
        <v>850</v>
      </c>
    </row>
    <row r="1199" spans="14:86" x14ac:dyDescent="0.2">
      <c r="N1199" s="2">
        <v>695</v>
      </c>
      <c r="O1199" s="2">
        <v>695</v>
      </c>
      <c r="P1199" s="2">
        <v>695</v>
      </c>
      <c r="Q1199" s="2">
        <v>695</v>
      </c>
      <c r="R1199" s="2">
        <v>695</v>
      </c>
      <c r="S1199" s="2">
        <v>725</v>
      </c>
      <c r="T1199" s="2">
        <v>725</v>
      </c>
      <c r="U1199" s="2">
        <v>725</v>
      </c>
      <c r="V1199" s="2">
        <v>725</v>
      </c>
      <c r="W1199" s="2">
        <v>725</v>
      </c>
      <c r="X1199" s="2">
        <v>735</v>
      </c>
      <c r="Y1199" s="2">
        <v>735</v>
      </c>
      <c r="Z1199" s="2">
        <v>750</v>
      </c>
      <c r="AA1199" s="2">
        <v>750</v>
      </c>
      <c r="AB1199" s="2">
        <v>750</v>
      </c>
      <c r="AC1199" s="2">
        <v>750</v>
      </c>
      <c r="AD1199" s="2">
        <v>750</v>
      </c>
      <c r="AE1199" s="2">
        <v>750</v>
      </c>
      <c r="AF1199" s="2">
        <v>750</v>
      </c>
      <c r="AG1199" s="2">
        <v>750</v>
      </c>
      <c r="AH1199" s="2">
        <v>750</v>
      </c>
      <c r="AI1199" s="2">
        <v>750</v>
      </c>
      <c r="AJ1199" s="2">
        <v>750</v>
      </c>
      <c r="AK1199" s="2">
        <v>755</v>
      </c>
      <c r="AL1199" s="2">
        <v>760</v>
      </c>
      <c r="AM1199" s="2">
        <v>780</v>
      </c>
      <c r="AN1199" s="2">
        <v>780</v>
      </c>
      <c r="AO1199" s="2">
        <v>780</v>
      </c>
      <c r="AP1199" s="2">
        <v>787.5</v>
      </c>
      <c r="AQ1199" s="2">
        <v>795</v>
      </c>
      <c r="AR1199" s="2">
        <v>795</v>
      </c>
      <c r="AS1199" s="2">
        <v>795</v>
      </c>
      <c r="AT1199" s="2">
        <v>795</v>
      </c>
      <c r="AU1199" s="2">
        <v>797.5</v>
      </c>
      <c r="AV1199" s="2">
        <v>800</v>
      </c>
      <c r="AW1199" s="2">
        <v>800</v>
      </c>
      <c r="AX1199" s="2">
        <v>800</v>
      </c>
      <c r="AY1199" s="2">
        <v>800</v>
      </c>
      <c r="AZ1199" s="2">
        <v>800</v>
      </c>
      <c r="BA1199" s="2">
        <v>800</v>
      </c>
      <c r="BB1199" s="2">
        <v>800</v>
      </c>
      <c r="BC1199" s="2">
        <v>800</v>
      </c>
      <c r="BD1199" s="2">
        <v>800</v>
      </c>
      <c r="BE1199" s="2">
        <v>812.5</v>
      </c>
      <c r="BF1199" s="2">
        <v>825</v>
      </c>
      <c r="BG1199" s="2">
        <v>825</v>
      </c>
      <c r="BH1199" s="2">
        <v>825</v>
      </c>
      <c r="BI1199" s="2">
        <v>830</v>
      </c>
      <c r="BJ1199" s="2">
        <v>830</v>
      </c>
      <c r="BK1199" s="2">
        <v>830</v>
      </c>
      <c r="BL1199" s="2">
        <v>850</v>
      </c>
      <c r="BM1199" s="2">
        <v>850</v>
      </c>
      <c r="BN1199" s="2">
        <v>850</v>
      </c>
      <c r="BO1199" s="2">
        <v>850</v>
      </c>
      <c r="BP1199" s="2">
        <v>850</v>
      </c>
      <c r="BQ1199" s="2">
        <v>850</v>
      </c>
      <c r="BR1199" s="2">
        <v>850</v>
      </c>
      <c r="BS1199" s="2">
        <v>850</v>
      </c>
      <c r="BT1199" s="2">
        <v>850</v>
      </c>
      <c r="BU1199" s="2">
        <v>850</v>
      </c>
      <c r="BV1199" s="2">
        <v>850</v>
      </c>
      <c r="BW1199" s="2">
        <v>850</v>
      </c>
      <c r="BX1199" s="2">
        <v>885</v>
      </c>
      <c r="BY1199" s="2">
        <v>887.5</v>
      </c>
      <c r="BZ1199" s="2">
        <v>890</v>
      </c>
      <c r="CA1199" s="2">
        <v>895</v>
      </c>
      <c r="CB1199" s="2">
        <v>895</v>
      </c>
      <c r="CC1199" s="2">
        <v>950</v>
      </c>
      <c r="CD1199" s="2">
        <v>975</v>
      </c>
      <c r="CE1199" s="2">
        <v>1000</v>
      </c>
      <c r="CF1199" s="2">
        <v>1000</v>
      </c>
      <c r="CG1199" s="2">
        <v>1000</v>
      </c>
      <c r="CH1199" s="2">
        <v>1050</v>
      </c>
    </row>
    <row r="1200" spans="14:86" x14ac:dyDescent="0.2">
      <c r="N1200" s="2">
        <v>800</v>
      </c>
      <c r="O1200" s="2">
        <v>800</v>
      </c>
      <c r="P1200" s="2">
        <v>800</v>
      </c>
      <c r="Q1200" s="2">
        <v>800</v>
      </c>
      <c r="R1200" s="2">
        <v>860</v>
      </c>
      <c r="S1200" s="2">
        <v>860</v>
      </c>
      <c r="T1200" s="2">
        <v>860</v>
      </c>
      <c r="U1200" s="2">
        <v>860</v>
      </c>
      <c r="V1200" s="2">
        <v>895</v>
      </c>
      <c r="W1200" s="2">
        <v>895</v>
      </c>
      <c r="X1200" s="2">
        <v>895</v>
      </c>
      <c r="Y1200" s="2">
        <v>895</v>
      </c>
      <c r="Z1200" s="2">
        <v>925</v>
      </c>
      <c r="AA1200" s="2">
        <v>925</v>
      </c>
      <c r="AB1200" s="2">
        <v>925</v>
      </c>
      <c r="AC1200" s="2">
        <v>925</v>
      </c>
      <c r="AD1200" s="2">
        <v>975</v>
      </c>
      <c r="AE1200" s="2">
        <v>975</v>
      </c>
      <c r="AF1200" s="2">
        <v>975</v>
      </c>
      <c r="AG1200" s="2">
        <v>975</v>
      </c>
      <c r="AH1200" s="2">
        <v>1000</v>
      </c>
      <c r="AI1200" s="2">
        <v>1000</v>
      </c>
      <c r="AJ1200" s="2">
        <v>1000</v>
      </c>
      <c r="AK1200" s="2">
        <v>1000</v>
      </c>
      <c r="AL1200" s="2">
        <v>1000</v>
      </c>
      <c r="AM1200" s="2">
        <v>1000</v>
      </c>
      <c r="AN1200" s="2">
        <v>1000</v>
      </c>
      <c r="AO1200" s="2">
        <v>1100</v>
      </c>
      <c r="AP1200" s="2">
        <v>1100</v>
      </c>
      <c r="AQ1200" s="2">
        <v>1100</v>
      </c>
      <c r="AR1200" s="2">
        <v>1100</v>
      </c>
      <c r="AS1200" s="2">
        <v>1200</v>
      </c>
      <c r="AT1200" s="2">
        <v>1200</v>
      </c>
      <c r="AU1200" s="2">
        <v>1200</v>
      </c>
      <c r="AV1200" s="2">
        <v>1200</v>
      </c>
      <c r="AW1200" s="2">
        <v>1225</v>
      </c>
      <c r="AX1200" s="2">
        <v>1225</v>
      </c>
      <c r="AY1200" s="2">
        <v>1225</v>
      </c>
      <c r="AZ1200" s="2">
        <v>1225</v>
      </c>
      <c r="BA1200" s="2">
        <v>1225</v>
      </c>
      <c r="BB1200" s="2">
        <v>1225</v>
      </c>
      <c r="BC1200" s="2">
        <v>1225</v>
      </c>
      <c r="BD1200" s="2">
        <v>1225</v>
      </c>
      <c r="BE1200" s="2">
        <v>1300</v>
      </c>
      <c r="BF1200" s="2">
        <v>1300</v>
      </c>
      <c r="BG1200" s="2">
        <v>1300</v>
      </c>
      <c r="BH1200" s="2">
        <v>1300</v>
      </c>
      <c r="BI1200" s="2">
        <v>1300</v>
      </c>
      <c r="BJ1200" s="2">
        <v>1300</v>
      </c>
      <c r="BK1200" s="2">
        <v>1300</v>
      </c>
      <c r="BL1200" s="2">
        <v>1350</v>
      </c>
      <c r="BM1200" s="2">
        <v>1350</v>
      </c>
      <c r="BN1200" s="2">
        <v>1350</v>
      </c>
      <c r="BO1200" s="2">
        <v>1350</v>
      </c>
      <c r="BP1200" s="2">
        <v>1350</v>
      </c>
      <c r="BQ1200" s="2">
        <v>1350</v>
      </c>
      <c r="BR1200" s="2">
        <v>1350</v>
      </c>
      <c r="BS1200" s="2">
        <v>1350</v>
      </c>
      <c r="BT1200" s="2">
        <v>1475</v>
      </c>
      <c r="BU1200" s="2">
        <v>1475</v>
      </c>
      <c r="BV1200" s="2">
        <v>1475</v>
      </c>
      <c r="BW1200" s="2">
        <v>1475</v>
      </c>
      <c r="BX1200" s="2">
        <v>1500</v>
      </c>
      <c r="BY1200" s="2">
        <v>1500</v>
      </c>
      <c r="BZ1200" s="2">
        <v>1500</v>
      </c>
      <c r="CA1200" s="2">
        <v>1500</v>
      </c>
      <c r="CB1200" s="2">
        <v>1750</v>
      </c>
      <c r="CC1200" s="2">
        <v>1750</v>
      </c>
      <c r="CD1200" s="2">
        <v>1750</v>
      </c>
      <c r="CE1200" s="2">
        <v>1750</v>
      </c>
      <c r="CF1200" s="2">
        <v>2000</v>
      </c>
      <c r="CG1200" s="2">
        <v>2000</v>
      </c>
      <c r="CH1200" s="2">
        <v>2000</v>
      </c>
    </row>
    <row r="1201" spans="14:86" x14ac:dyDescent="0.2">
      <c r="N1201" s="2">
        <v>230</v>
      </c>
      <c r="O1201" s="2">
        <v>230</v>
      </c>
      <c r="P1201" s="2">
        <v>230</v>
      </c>
      <c r="Q1201" s="2">
        <v>230</v>
      </c>
      <c r="R1201" s="2">
        <v>230</v>
      </c>
      <c r="S1201" s="2">
        <v>230</v>
      </c>
      <c r="T1201" s="2">
        <v>230</v>
      </c>
      <c r="U1201" s="2">
        <v>230</v>
      </c>
      <c r="V1201" s="2">
        <v>230</v>
      </c>
      <c r="W1201" s="2">
        <v>230</v>
      </c>
      <c r="X1201" s="2">
        <v>230</v>
      </c>
      <c r="Y1201" s="2">
        <v>230</v>
      </c>
      <c r="Z1201" s="2">
        <v>230</v>
      </c>
      <c r="AA1201" s="2">
        <v>230</v>
      </c>
      <c r="AB1201" s="2">
        <v>230</v>
      </c>
      <c r="AC1201" s="2">
        <v>230</v>
      </c>
      <c r="AD1201" s="2">
        <v>230</v>
      </c>
      <c r="AE1201" s="2">
        <v>230</v>
      </c>
      <c r="AF1201" s="2">
        <v>230</v>
      </c>
      <c r="AG1201" s="2">
        <v>230</v>
      </c>
      <c r="AH1201" s="2">
        <v>230</v>
      </c>
      <c r="AI1201" s="2">
        <v>230</v>
      </c>
      <c r="AJ1201" s="2">
        <v>230</v>
      </c>
      <c r="AK1201" s="2">
        <v>240</v>
      </c>
      <c r="AL1201" s="2">
        <v>250</v>
      </c>
      <c r="AM1201" s="2">
        <v>250</v>
      </c>
      <c r="AN1201" s="2">
        <v>250</v>
      </c>
      <c r="AO1201" s="2">
        <v>250</v>
      </c>
      <c r="AP1201" s="2">
        <v>250</v>
      </c>
      <c r="AQ1201" s="2">
        <v>250</v>
      </c>
      <c r="AR1201" s="2">
        <v>250</v>
      </c>
      <c r="AS1201" s="2">
        <v>250</v>
      </c>
      <c r="AT1201" s="2">
        <v>250</v>
      </c>
      <c r="AU1201" s="2">
        <v>250</v>
      </c>
      <c r="AV1201" s="2">
        <v>250</v>
      </c>
      <c r="AW1201" s="2">
        <v>250</v>
      </c>
      <c r="AX1201" s="2">
        <v>250</v>
      </c>
      <c r="AY1201" s="2">
        <v>250</v>
      </c>
      <c r="AZ1201" s="2">
        <v>250</v>
      </c>
      <c r="BA1201" s="2">
        <v>250</v>
      </c>
      <c r="BB1201" s="2">
        <v>250</v>
      </c>
      <c r="BC1201" s="2">
        <v>250</v>
      </c>
      <c r="BD1201" s="2">
        <v>250</v>
      </c>
      <c r="BE1201" s="2">
        <v>250</v>
      </c>
      <c r="BF1201" s="2">
        <v>250</v>
      </c>
      <c r="BG1201" s="2">
        <v>250</v>
      </c>
      <c r="BH1201" s="2">
        <v>250</v>
      </c>
      <c r="BI1201" s="2">
        <v>250</v>
      </c>
      <c r="BJ1201" s="2">
        <v>287.5</v>
      </c>
      <c r="BK1201" s="2">
        <v>325</v>
      </c>
      <c r="BL1201" s="2">
        <v>325</v>
      </c>
      <c r="BM1201" s="2">
        <v>325</v>
      </c>
      <c r="BN1201" s="2">
        <v>325</v>
      </c>
      <c r="BO1201" s="2">
        <v>325</v>
      </c>
      <c r="BP1201" s="2">
        <v>325</v>
      </c>
      <c r="BQ1201" s="2">
        <v>325</v>
      </c>
      <c r="BR1201" s="2">
        <v>325</v>
      </c>
      <c r="BS1201" s="2">
        <v>325</v>
      </c>
      <c r="BT1201" s="2">
        <v>325</v>
      </c>
      <c r="BU1201" s="2">
        <v>325</v>
      </c>
      <c r="BV1201" s="2">
        <v>325</v>
      </c>
      <c r="BW1201" s="2">
        <v>325</v>
      </c>
      <c r="BX1201" s="2">
        <v>325</v>
      </c>
      <c r="BY1201" s="2">
        <v>325</v>
      </c>
      <c r="BZ1201" s="2">
        <v>325</v>
      </c>
      <c r="CA1201" s="2">
        <v>325</v>
      </c>
      <c r="CB1201" s="2">
        <v>325</v>
      </c>
      <c r="CC1201" s="2">
        <v>325</v>
      </c>
      <c r="CD1201" s="2">
        <v>325</v>
      </c>
      <c r="CE1201" s="2">
        <v>325</v>
      </c>
      <c r="CF1201" s="2">
        <v>325</v>
      </c>
      <c r="CG1201" s="2">
        <v>325</v>
      </c>
      <c r="CH1201" s="2">
        <v>325</v>
      </c>
    </row>
    <row r="1202" spans="14:86" x14ac:dyDescent="0.2">
      <c r="N1202" s="2">
        <v>290</v>
      </c>
      <c r="O1202" s="2">
        <v>290</v>
      </c>
      <c r="P1202" s="2">
        <v>294.35000000000002</v>
      </c>
      <c r="Q1202" s="2">
        <v>297.62</v>
      </c>
      <c r="R1202" s="2">
        <v>297.62</v>
      </c>
      <c r="S1202" s="2">
        <v>300</v>
      </c>
      <c r="T1202" s="2">
        <v>300</v>
      </c>
      <c r="U1202" s="2">
        <v>300</v>
      </c>
      <c r="V1202" s="2">
        <v>300</v>
      </c>
      <c r="W1202" s="2">
        <v>300</v>
      </c>
      <c r="X1202" s="2">
        <v>300</v>
      </c>
      <c r="Y1202" s="2">
        <v>300</v>
      </c>
      <c r="Z1202" s="2">
        <v>300</v>
      </c>
      <c r="AA1202" s="2">
        <v>300</v>
      </c>
      <c r="AB1202" s="2">
        <v>300</v>
      </c>
      <c r="AC1202" s="2">
        <v>300</v>
      </c>
      <c r="AD1202" s="2">
        <v>300</v>
      </c>
      <c r="AE1202" s="2">
        <v>300</v>
      </c>
      <c r="AF1202" s="2">
        <v>305</v>
      </c>
      <c r="AG1202" s="2">
        <v>305</v>
      </c>
      <c r="AH1202" s="2">
        <v>316.07</v>
      </c>
      <c r="AI1202" s="2">
        <v>316.07</v>
      </c>
      <c r="AJ1202" s="2">
        <v>316.07</v>
      </c>
      <c r="AK1202" s="2">
        <v>325</v>
      </c>
      <c r="AL1202" s="2">
        <v>325</v>
      </c>
      <c r="AM1202" s="2">
        <v>325</v>
      </c>
      <c r="AN1202" s="2">
        <v>325</v>
      </c>
      <c r="AO1202" s="2">
        <v>325</v>
      </c>
      <c r="AP1202" s="2">
        <v>325</v>
      </c>
      <c r="AQ1202" s="2">
        <v>325</v>
      </c>
      <c r="AR1202" s="2">
        <v>325</v>
      </c>
      <c r="AS1202" s="2">
        <v>325</v>
      </c>
      <c r="AT1202" s="2">
        <v>325</v>
      </c>
      <c r="AU1202" s="2">
        <v>325.89</v>
      </c>
      <c r="AV1202" s="2">
        <v>325.89</v>
      </c>
      <c r="AW1202" s="2">
        <v>340</v>
      </c>
      <c r="AX1202" s="2">
        <v>341.07</v>
      </c>
      <c r="AY1202" s="2">
        <v>341.07</v>
      </c>
      <c r="AZ1202" s="2">
        <v>345</v>
      </c>
      <c r="BA1202" s="2">
        <v>350</v>
      </c>
      <c r="BB1202" s="2">
        <v>350</v>
      </c>
      <c r="BC1202" s="2">
        <v>350</v>
      </c>
      <c r="BD1202" s="2">
        <v>350</v>
      </c>
      <c r="BE1202" s="2">
        <v>350</v>
      </c>
      <c r="BF1202" s="2">
        <v>350</v>
      </c>
      <c r="BG1202" s="2">
        <v>350</v>
      </c>
      <c r="BH1202" s="2">
        <v>350</v>
      </c>
      <c r="BI1202" s="2">
        <v>359.52</v>
      </c>
      <c r="BJ1202" s="2">
        <v>359.52</v>
      </c>
      <c r="BK1202" s="2">
        <v>359.52</v>
      </c>
      <c r="BL1202" s="2">
        <v>369.52</v>
      </c>
      <c r="BM1202" s="2">
        <v>384.52</v>
      </c>
      <c r="BN1202" s="2">
        <v>384.52</v>
      </c>
      <c r="BO1202" s="2">
        <v>400</v>
      </c>
      <c r="BP1202" s="2">
        <v>400</v>
      </c>
      <c r="BQ1202" s="2">
        <v>400</v>
      </c>
      <c r="BR1202" s="2">
        <v>400</v>
      </c>
      <c r="BS1202" s="2">
        <v>400</v>
      </c>
      <c r="BT1202" s="2">
        <v>400</v>
      </c>
      <c r="BU1202" s="2">
        <v>400</v>
      </c>
      <c r="BV1202" s="2">
        <v>400</v>
      </c>
      <c r="BW1202" s="2">
        <v>400</v>
      </c>
      <c r="BX1202" s="2">
        <v>400</v>
      </c>
      <c r="BY1202" s="2">
        <v>400</v>
      </c>
      <c r="BZ1202" s="2">
        <v>400</v>
      </c>
      <c r="CA1202" s="2">
        <v>400</v>
      </c>
      <c r="CB1202" s="2">
        <v>434.52</v>
      </c>
      <c r="CC1202" s="2">
        <v>434.52</v>
      </c>
      <c r="CD1202" s="2">
        <v>445</v>
      </c>
      <c r="CE1202" s="2">
        <v>445</v>
      </c>
      <c r="CF1202" s="2">
        <v>445</v>
      </c>
      <c r="CG1202" s="2">
        <v>450</v>
      </c>
      <c r="CH1202" s="2">
        <v>450</v>
      </c>
    </row>
    <row r="1203" spans="14:86" x14ac:dyDescent="0.2">
      <c r="N1203" s="2">
        <v>360</v>
      </c>
      <c r="O1203" s="2">
        <v>360</v>
      </c>
      <c r="P1203" s="2">
        <v>360</v>
      </c>
      <c r="Q1203" s="2">
        <v>365</v>
      </c>
      <c r="R1203" s="2">
        <v>370</v>
      </c>
      <c r="S1203" s="2">
        <v>370</v>
      </c>
      <c r="T1203" s="2">
        <v>375</v>
      </c>
      <c r="U1203" s="2">
        <v>375</v>
      </c>
      <c r="V1203" s="2">
        <v>375</v>
      </c>
      <c r="W1203" s="2">
        <v>375</v>
      </c>
      <c r="X1203" s="2">
        <v>375</v>
      </c>
      <c r="Y1203" s="2">
        <v>375</v>
      </c>
      <c r="Z1203" s="2">
        <v>375</v>
      </c>
      <c r="AA1203" s="2">
        <v>375</v>
      </c>
      <c r="AB1203" s="2">
        <v>375</v>
      </c>
      <c r="AC1203" s="2">
        <v>375</v>
      </c>
      <c r="AD1203" s="2">
        <v>375</v>
      </c>
      <c r="AE1203" s="2">
        <v>375</v>
      </c>
      <c r="AF1203" s="2">
        <v>375</v>
      </c>
      <c r="AG1203" s="2">
        <v>375</v>
      </c>
      <c r="AH1203" s="2">
        <v>375</v>
      </c>
      <c r="AI1203" s="2">
        <v>375</v>
      </c>
      <c r="AJ1203" s="2">
        <v>380</v>
      </c>
      <c r="AK1203" s="2">
        <v>380</v>
      </c>
      <c r="AL1203" s="2">
        <v>380</v>
      </c>
      <c r="AM1203" s="2">
        <v>390</v>
      </c>
      <c r="AN1203" s="2">
        <v>395</v>
      </c>
      <c r="AO1203" s="2">
        <v>395</v>
      </c>
      <c r="AP1203" s="2">
        <v>395</v>
      </c>
      <c r="AQ1203" s="2">
        <v>395</v>
      </c>
      <c r="AR1203" s="2">
        <v>395</v>
      </c>
      <c r="AS1203" s="2">
        <v>395</v>
      </c>
      <c r="AT1203" s="2">
        <v>395</v>
      </c>
      <c r="AU1203" s="2">
        <v>395</v>
      </c>
      <c r="AV1203" s="2">
        <v>395</v>
      </c>
      <c r="AW1203" s="2">
        <v>395</v>
      </c>
      <c r="AX1203" s="2">
        <v>395</v>
      </c>
      <c r="AY1203" s="2">
        <v>395</v>
      </c>
      <c r="AZ1203" s="2">
        <v>395</v>
      </c>
      <c r="BA1203" s="2">
        <v>395</v>
      </c>
      <c r="BB1203" s="2">
        <v>395</v>
      </c>
      <c r="BC1203" s="2">
        <v>395</v>
      </c>
      <c r="BD1203" s="2">
        <v>395</v>
      </c>
      <c r="BE1203" s="2">
        <v>400</v>
      </c>
      <c r="BF1203" s="2">
        <v>400</v>
      </c>
      <c r="BG1203" s="2">
        <v>400</v>
      </c>
      <c r="BH1203" s="2">
        <v>400</v>
      </c>
      <c r="BI1203" s="2">
        <v>400</v>
      </c>
      <c r="BJ1203" s="2">
        <v>400</v>
      </c>
      <c r="BK1203" s="2">
        <v>400</v>
      </c>
      <c r="BL1203" s="2">
        <v>400</v>
      </c>
      <c r="BM1203" s="2">
        <v>400</v>
      </c>
      <c r="BN1203" s="2">
        <v>420</v>
      </c>
      <c r="BO1203" s="2">
        <v>425</v>
      </c>
      <c r="BP1203" s="2">
        <v>425</v>
      </c>
      <c r="BQ1203" s="2">
        <v>425</v>
      </c>
      <c r="BR1203" s="2">
        <v>425</v>
      </c>
      <c r="BS1203" s="2">
        <v>425</v>
      </c>
      <c r="BT1203" s="2">
        <v>425</v>
      </c>
      <c r="BU1203" s="2">
        <v>425</v>
      </c>
      <c r="BV1203" s="2">
        <v>425</v>
      </c>
      <c r="BW1203" s="2">
        <v>430</v>
      </c>
      <c r="BX1203" s="2">
        <v>450</v>
      </c>
      <c r="BY1203" s="2">
        <v>450</v>
      </c>
      <c r="BZ1203" s="2">
        <v>450</v>
      </c>
      <c r="CA1203" s="2">
        <v>450</v>
      </c>
      <c r="CB1203" s="2">
        <v>450</v>
      </c>
      <c r="CC1203" s="2">
        <v>450</v>
      </c>
      <c r="CD1203" s="2">
        <v>450</v>
      </c>
      <c r="CE1203" s="2">
        <v>450</v>
      </c>
      <c r="CF1203" s="2">
        <v>450</v>
      </c>
      <c r="CG1203" s="2">
        <v>500</v>
      </c>
      <c r="CH1203" s="2">
        <v>515</v>
      </c>
    </row>
    <row r="1204" spans="14:86" x14ac:dyDescent="0.2">
      <c r="N1204" s="2">
        <v>450</v>
      </c>
      <c r="O1204" s="2">
        <v>450</v>
      </c>
      <c r="P1204" s="2">
        <v>450</v>
      </c>
      <c r="Q1204" s="2">
        <v>450</v>
      </c>
      <c r="R1204" s="2">
        <v>450</v>
      </c>
      <c r="S1204" s="2">
        <v>450</v>
      </c>
      <c r="T1204" s="2">
        <v>450</v>
      </c>
      <c r="U1204" s="2">
        <v>450</v>
      </c>
      <c r="V1204" s="2">
        <v>450</v>
      </c>
      <c r="W1204" s="2">
        <v>450</v>
      </c>
      <c r="X1204" s="2">
        <v>450</v>
      </c>
      <c r="Y1204" s="2">
        <v>450</v>
      </c>
      <c r="Z1204" s="2">
        <v>450</v>
      </c>
      <c r="AA1204" s="2">
        <v>450</v>
      </c>
      <c r="AB1204" s="2">
        <v>450</v>
      </c>
      <c r="AC1204" s="2">
        <v>450</v>
      </c>
      <c r="AD1204" s="2">
        <v>470</v>
      </c>
      <c r="AE1204" s="2">
        <v>475</v>
      </c>
      <c r="AF1204" s="2">
        <v>475</v>
      </c>
      <c r="AG1204" s="2">
        <v>475</v>
      </c>
      <c r="AH1204" s="2">
        <v>475</v>
      </c>
      <c r="AI1204" s="2">
        <v>475</v>
      </c>
      <c r="AJ1204" s="2">
        <v>475</v>
      </c>
      <c r="AK1204" s="2">
        <v>475</v>
      </c>
      <c r="AL1204" s="2">
        <v>485</v>
      </c>
      <c r="AM1204" s="2">
        <v>495</v>
      </c>
      <c r="AN1204" s="2">
        <v>495</v>
      </c>
      <c r="AO1204" s="2">
        <v>495</v>
      </c>
      <c r="AP1204" s="2">
        <v>495</v>
      </c>
      <c r="AQ1204" s="2">
        <v>495</v>
      </c>
      <c r="AR1204" s="2">
        <v>495</v>
      </c>
      <c r="AS1204" s="2">
        <v>500</v>
      </c>
      <c r="AT1204" s="2">
        <v>500</v>
      </c>
      <c r="AU1204" s="2">
        <v>500</v>
      </c>
      <c r="AV1204" s="2">
        <v>500</v>
      </c>
      <c r="AW1204" s="2">
        <v>500</v>
      </c>
      <c r="AX1204" s="2">
        <v>520</v>
      </c>
      <c r="AY1204" s="2">
        <v>525</v>
      </c>
      <c r="AZ1204" s="2">
        <v>525</v>
      </c>
      <c r="BA1204" s="2">
        <v>525</v>
      </c>
      <c r="BB1204" s="2">
        <v>525</v>
      </c>
      <c r="BC1204" s="2">
        <v>525</v>
      </c>
      <c r="BD1204" s="2">
        <v>525</v>
      </c>
      <c r="BE1204" s="2">
        <v>525</v>
      </c>
      <c r="BF1204" s="2">
        <v>525</v>
      </c>
      <c r="BG1204" s="2">
        <v>550</v>
      </c>
      <c r="BH1204" s="2">
        <v>550</v>
      </c>
      <c r="BI1204" s="2">
        <v>550</v>
      </c>
      <c r="BJ1204" s="2">
        <v>550</v>
      </c>
      <c r="BK1204" s="2">
        <v>550</v>
      </c>
      <c r="BL1204" s="2">
        <v>550</v>
      </c>
      <c r="BM1204" s="2">
        <v>550</v>
      </c>
      <c r="BN1204" s="2">
        <v>550</v>
      </c>
      <c r="BO1204" s="2">
        <v>550</v>
      </c>
      <c r="BP1204" s="2">
        <v>550</v>
      </c>
      <c r="BQ1204" s="2">
        <v>550</v>
      </c>
      <c r="BR1204" s="2">
        <v>550</v>
      </c>
      <c r="BS1204" s="2">
        <v>575</v>
      </c>
      <c r="BT1204" s="2">
        <v>575</v>
      </c>
      <c r="BU1204" s="2">
        <v>575</v>
      </c>
      <c r="BV1204" s="2">
        <v>575</v>
      </c>
      <c r="BW1204" s="2">
        <v>595</v>
      </c>
      <c r="BX1204" s="2">
        <v>595</v>
      </c>
      <c r="BY1204" s="2">
        <v>595</v>
      </c>
      <c r="BZ1204" s="2">
        <v>600</v>
      </c>
      <c r="CA1204" s="2">
        <v>600</v>
      </c>
      <c r="CB1204" s="2">
        <v>625</v>
      </c>
      <c r="CC1204" s="2">
        <v>625</v>
      </c>
      <c r="CD1204" s="2">
        <v>650</v>
      </c>
      <c r="CE1204" s="2">
        <v>650</v>
      </c>
      <c r="CF1204" s="2">
        <v>695</v>
      </c>
      <c r="CG1204" s="2">
        <v>795</v>
      </c>
      <c r="CH1204" s="2">
        <v>850</v>
      </c>
    </row>
    <row r="1205" spans="14:86" x14ac:dyDescent="0.2">
      <c r="N1205" s="2">
        <v>550</v>
      </c>
      <c r="O1205" s="2">
        <v>550</v>
      </c>
      <c r="P1205" s="2">
        <v>550</v>
      </c>
      <c r="Q1205" s="2">
        <v>560</v>
      </c>
      <c r="R1205" s="2">
        <v>575</v>
      </c>
      <c r="S1205" s="2">
        <v>575</v>
      </c>
      <c r="T1205" s="2">
        <v>575</v>
      </c>
      <c r="U1205" s="2">
        <v>575</v>
      </c>
      <c r="V1205" s="2">
        <v>575</v>
      </c>
      <c r="W1205" s="2">
        <v>575</v>
      </c>
      <c r="X1205" s="2">
        <v>575</v>
      </c>
      <c r="Y1205" s="2">
        <v>595</v>
      </c>
      <c r="Z1205" s="2">
        <v>595</v>
      </c>
      <c r="AA1205" s="2">
        <v>595</v>
      </c>
      <c r="AB1205" s="2">
        <v>595</v>
      </c>
      <c r="AC1205" s="2">
        <v>595</v>
      </c>
      <c r="AD1205" s="2">
        <v>595</v>
      </c>
      <c r="AE1205" s="2">
        <v>595</v>
      </c>
      <c r="AF1205" s="2">
        <v>595</v>
      </c>
      <c r="AG1205" s="2">
        <v>600</v>
      </c>
      <c r="AH1205" s="2">
        <v>600</v>
      </c>
      <c r="AI1205" s="2">
        <v>600</v>
      </c>
      <c r="AJ1205" s="2">
        <v>600</v>
      </c>
      <c r="AK1205" s="2">
        <v>600</v>
      </c>
      <c r="AL1205" s="2">
        <v>600</v>
      </c>
      <c r="AM1205" s="2">
        <v>600</v>
      </c>
      <c r="AN1205" s="2">
        <v>600</v>
      </c>
      <c r="AO1205" s="2">
        <v>600</v>
      </c>
      <c r="AP1205" s="2">
        <v>610</v>
      </c>
      <c r="AQ1205" s="2">
        <v>620</v>
      </c>
      <c r="AR1205" s="2">
        <v>625</v>
      </c>
      <c r="AS1205" s="2">
        <v>625</v>
      </c>
      <c r="AT1205" s="2">
        <v>625</v>
      </c>
      <c r="AU1205" s="2">
        <v>625</v>
      </c>
      <c r="AV1205" s="2">
        <v>625</v>
      </c>
      <c r="AW1205" s="2">
        <v>650</v>
      </c>
      <c r="AX1205" s="2">
        <v>650</v>
      </c>
      <c r="AY1205" s="2">
        <v>650</v>
      </c>
      <c r="AZ1205" s="2">
        <v>650</v>
      </c>
      <c r="BA1205" s="2">
        <v>650</v>
      </c>
      <c r="BB1205" s="2">
        <v>650</v>
      </c>
      <c r="BC1205" s="2">
        <v>650</v>
      </c>
      <c r="BD1205" s="2">
        <v>650</v>
      </c>
      <c r="BE1205" s="2">
        <v>650</v>
      </c>
      <c r="BF1205" s="2">
        <v>675</v>
      </c>
      <c r="BG1205" s="2">
        <v>675</v>
      </c>
      <c r="BH1205" s="2">
        <v>675</v>
      </c>
      <c r="BI1205" s="2">
        <v>675</v>
      </c>
      <c r="BJ1205" s="2">
        <v>695</v>
      </c>
      <c r="BK1205" s="2">
        <v>695</v>
      </c>
      <c r="BL1205" s="2">
        <v>695</v>
      </c>
      <c r="BM1205" s="2">
        <v>700</v>
      </c>
      <c r="BN1205" s="2">
        <v>725</v>
      </c>
      <c r="BO1205" s="2">
        <v>725</v>
      </c>
      <c r="BP1205" s="2">
        <v>725</v>
      </c>
      <c r="BQ1205" s="2">
        <v>750</v>
      </c>
      <c r="BR1205" s="2">
        <v>750</v>
      </c>
      <c r="BS1205" s="2">
        <v>750</v>
      </c>
      <c r="BT1205" s="2">
        <v>750</v>
      </c>
      <c r="BU1205" s="2">
        <v>750</v>
      </c>
      <c r="BV1205" s="2">
        <v>750</v>
      </c>
      <c r="BW1205" s="2">
        <v>775</v>
      </c>
      <c r="BX1205" s="2">
        <v>795</v>
      </c>
      <c r="BY1205" s="2">
        <v>795</v>
      </c>
      <c r="BZ1205" s="2">
        <v>795</v>
      </c>
      <c r="CA1205" s="2">
        <v>795</v>
      </c>
      <c r="CB1205" s="2">
        <v>795</v>
      </c>
      <c r="CC1205" s="2">
        <v>850</v>
      </c>
      <c r="CD1205" s="2">
        <v>850</v>
      </c>
      <c r="CE1205" s="2">
        <v>895</v>
      </c>
      <c r="CF1205" s="2">
        <v>900</v>
      </c>
      <c r="CG1205" s="2">
        <v>995</v>
      </c>
      <c r="CH1205" s="2">
        <v>1300</v>
      </c>
    </row>
    <row r="1206" spans="14:86" x14ac:dyDescent="0.2">
      <c r="N1206" s="2">
        <v>850</v>
      </c>
      <c r="O1206" s="2">
        <v>850</v>
      </c>
      <c r="P1206" s="2">
        <v>850</v>
      </c>
      <c r="Q1206" s="2">
        <v>862.5</v>
      </c>
      <c r="R1206" s="2">
        <v>875</v>
      </c>
      <c r="S1206" s="2">
        <v>895</v>
      </c>
      <c r="T1206" s="2">
        <v>895</v>
      </c>
      <c r="U1206" s="2">
        <v>895</v>
      </c>
      <c r="V1206" s="2">
        <v>895</v>
      </c>
      <c r="W1206" s="2">
        <v>895</v>
      </c>
      <c r="X1206" s="2">
        <v>895</v>
      </c>
      <c r="Y1206" s="2">
        <v>895</v>
      </c>
      <c r="Z1206" s="2">
        <v>895</v>
      </c>
      <c r="AA1206" s="2">
        <v>897.5</v>
      </c>
      <c r="AB1206" s="2">
        <v>900</v>
      </c>
      <c r="AC1206" s="2">
        <v>925</v>
      </c>
      <c r="AD1206" s="2">
        <v>925</v>
      </c>
      <c r="AE1206" s="2">
        <v>950</v>
      </c>
      <c r="AF1206" s="2">
        <v>950</v>
      </c>
      <c r="AG1206" s="2">
        <v>950</v>
      </c>
      <c r="AH1206" s="2">
        <v>950</v>
      </c>
      <c r="AI1206" s="2">
        <v>950</v>
      </c>
      <c r="AJ1206" s="2">
        <v>950</v>
      </c>
      <c r="AK1206" s="2">
        <v>970</v>
      </c>
      <c r="AL1206" s="2">
        <v>990</v>
      </c>
      <c r="AM1206" s="2">
        <v>995</v>
      </c>
      <c r="AN1206" s="2">
        <v>995</v>
      </c>
      <c r="AO1206" s="2">
        <v>995</v>
      </c>
      <c r="AP1206" s="2">
        <v>995</v>
      </c>
      <c r="AQ1206" s="2">
        <v>995</v>
      </c>
      <c r="AR1206" s="2">
        <v>995</v>
      </c>
      <c r="AS1206" s="2">
        <v>995</v>
      </c>
      <c r="AT1206" s="2">
        <v>995</v>
      </c>
      <c r="AU1206" s="2">
        <v>1022.5</v>
      </c>
      <c r="AV1206" s="2">
        <v>1050</v>
      </c>
      <c r="AW1206" s="2">
        <v>1050</v>
      </c>
      <c r="AX1206" s="2">
        <v>1050</v>
      </c>
      <c r="AY1206" s="2">
        <v>1050</v>
      </c>
      <c r="AZ1206" s="2">
        <v>1075</v>
      </c>
      <c r="BA1206" s="2">
        <v>1100</v>
      </c>
      <c r="BB1206" s="2">
        <v>1100</v>
      </c>
      <c r="BC1206" s="2">
        <v>1100</v>
      </c>
      <c r="BD1206" s="2">
        <v>1100</v>
      </c>
      <c r="BE1206" s="2">
        <v>1100</v>
      </c>
      <c r="BF1206" s="2">
        <v>1100</v>
      </c>
      <c r="BG1206" s="2">
        <v>1200</v>
      </c>
      <c r="BH1206" s="2">
        <v>1200</v>
      </c>
      <c r="BI1206" s="2">
        <v>1200</v>
      </c>
      <c r="BJ1206" s="2">
        <v>1200</v>
      </c>
      <c r="BK1206" s="2">
        <v>1200</v>
      </c>
      <c r="BL1206" s="2">
        <v>1200</v>
      </c>
      <c r="BM1206" s="2">
        <v>1200</v>
      </c>
      <c r="BN1206" s="2">
        <v>1200</v>
      </c>
      <c r="BO1206" s="2">
        <v>1225</v>
      </c>
      <c r="BP1206" s="2">
        <v>1250</v>
      </c>
      <c r="BQ1206" s="2">
        <v>1300</v>
      </c>
      <c r="BR1206" s="2">
        <v>1300</v>
      </c>
      <c r="BS1206" s="2">
        <v>1300</v>
      </c>
      <c r="BT1206" s="2">
        <v>1325</v>
      </c>
      <c r="BU1206" s="2">
        <v>1350</v>
      </c>
      <c r="BV1206" s="2">
        <v>1395</v>
      </c>
      <c r="BW1206" s="2">
        <v>1395</v>
      </c>
      <c r="BX1206" s="2">
        <v>1450</v>
      </c>
      <c r="BY1206" s="2">
        <v>1475</v>
      </c>
      <c r="BZ1206" s="2">
        <v>1500</v>
      </c>
      <c r="CA1206" s="2">
        <v>1500</v>
      </c>
      <c r="CB1206" s="2">
        <v>1500</v>
      </c>
      <c r="CC1206" s="2">
        <v>1595</v>
      </c>
      <c r="CD1206" s="2">
        <v>1697.5</v>
      </c>
      <c r="CE1206" s="2">
        <v>1800</v>
      </c>
      <c r="CF1206" s="2">
        <v>1995</v>
      </c>
      <c r="CG1206" s="2">
        <v>1995</v>
      </c>
      <c r="CH1206" s="2">
        <v>2500</v>
      </c>
    </row>
    <row r="1207" spans="14:86" x14ac:dyDescent="0.2">
      <c r="N1207" s="2">
        <v>800</v>
      </c>
      <c r="O1207" s="2">
        <v>800</v>
      </c>
      <c r="P1207" s="2">
        <v>800</v>
      </c>
      <c r="Q1207" s="2">
        <v>800</v>
      </c>
      <c r="R1207" s="2">
        <v>800</v>
      </c>
      <c r="S1207" s="2">
        <v>800</v>
      </c>
      <c r="T1207" s="2">
        <v>800</v>
      </c>
      <c r="U1207" s="2">
        <v>1195</v>
      </c>
      <c r="V1207" s="2">
        <v>1195</v>
      </c>
      <c r="W1207" s="2">
        <v>1195</v>
      </c>
      <c r="X1207" s="2">
        <v>1195</v>
      </c>
      <c r="Y1207" s="2">
        <v>1195</v>
      </c>
      <c r="Z1207" s="2">
        <v>1195</v>
      </c>
      <c r="AA1207" s="2">
        <v>1247.5</v>
      </c>
      <c r="AB1207" s="2">
        <v>1300</v>
      </c>
      <c r="AC1207" s="2">
        <v>1300</v>
      </c>
      <c r="AD1207" s="2">
        <v>1300</v>
      </c>
      <c r="AE1207" s="2">
        <v>1300</v>
      </c>
      <c r="AF1207" s="2">
        <v>1300</v>
      </c>
      <c r="AG1207" s="2">
        <v>1300</v>
      </c>
      <c r="AH1207" s="2">
        <v>1395</v>
      </c>
      <c r="AI1207" s="2">
        <v>1395</v>
      </c>
      <c r="AJ1207" s="2">
        <v>1395</v>
      </c>
      <c r="AK1207" s="2">
        <v>1395</v>
      </c>
      <c r="AL1207" s="2">
        <v>1395</v>
      </c>
      <c r="AM1207" s="2">
        <v>1395</v>
      </c>
      <c r="AN1207" s="2">
        <v>1395</v>
      </c>
      <c r="AO1207" s="2">
        <v>1500</v>
      </c>
      <c r="AP1207" s="2">
        <v>1500</v>
      </c>
      <c r="AQ1207" s="2">
        <v>1500</v>
      </c>
      <c r="AR1207" s="2">
        <v>1500</v>
      </c>
      <c r="AS1207" s="2">
        <v>1500</v>
      </c>
      <c r="AT1207" s="2">
        <v>1500</v>
      </c>
      <c r="AU1207" s="2">
        <v>1625</v>
      </c>
      <c r="AV1207" s="2">
        <v>1750</v>
      </c>
      <c r="AW1207" s="2">
        <v>1750</v>
      </c>
      <c r="AX1207" s="2">
        <v>1750</v>
      </c>
      <c r="AY1207" s="2">
        <v>1750</v>
      </c>
      <c r="AZ1207" s="2">
        <v>1750</v>
      </c>
      <c r="BA1207" s="2">
        <v>1750</v>
      </c>
      <c r="BB1207" s="2">
        <v>1950</v>
      </c>
      <c r="BC1207" s="2">
        <v>1950</v>
      </c>
      <c r="BD1207" s="2">
        <v>1950</v>
      </c>
      <c r="BE1207" s="2">
        <v>1950</v>
      </c>
      <c r="BF1207" s="2">
        <v>1950</v>
      </c>
      <c r="BG1207" s="2">
        <v>1950</v>
      </c>
      <c r="BH1207" s="2">
        <v>1950</v>
      </c>
      <c r="BI1207" s="2">
        <v>2000</v>
      </c>
      <c r="BJ1207" s="2">
        <v>2000</v>
      </c>
      <c r="BK1207" s="2">
        <v>2000</v>
      </c>
      <c r="BL1207" s="2">
        <v>2000</v>
      </c>
      <c r="BM1207" s="2">
        <v>2000</v>
      </c>
      <c r="BN1207" s="2">
        <v>2000</v>
      </c>
      <c r="BO1207" s="2">
        <v>2250</v>
      </c>
      <c r="BP1207" s="2">
        <v>2500</v>
      </c>
      <c r="BQ1207" s="2">
        <v>2500</v>
      </c>
      <c r="BR1207" s="2">
        <v>2500</v>
      </c>
      <c r="BS1207" s="2">
        <v>2500</v>
      </c>
      <c r="BT1207" s="2">
        <v>2500</v>
      </c>
      <c r="BU1207" s="2">
        <v>2500</v>
      </c>
      <c r="BV1207" s="2">
        <v>2500</v>
      </c>
      <c r="BW1207" s="2">
        <v>2500</v>
      </c>
      <c r="BX1207" s="2">
        <v>2500</v>
      </c>
      <c r="BY1207" s="2">
        <v>2500</v>
      </c>
      <c r="BZ1207" s="2">
        <v>2500</v>
      </c>
      <c r="CA1207" s="2">
        <v>2500</v>
      </c>
      <c r="CB1207" s="2">
        <v>2500</v>
      </c>
      <c r="CC1207" s="2">
        <v>2800</v>
      </c>
      <c r="CD1207" s="2">
        <v>2800</v>
      </c>
      <c r="CE1207" s="2">
        <v>2800</v>
      </c>
      <c r="CF1207" s="2">
        <v>2800</v>
      </c>
      <c r="CG1207" s="2">
        <v>2800</v>
      </c>
      <c r="CH1207" s="2">
        <v>2800</v>
      </c>
    </row>
    <row r="1208" spans="14:86" x14ac:dyDescent="0.2">
      <c r="N1208" s="2">
        <v>200</v>
      </c>
      <c r="O1208" s="2">
        <v>200</v>
      </c>
      <c r="P1208" s="2">
        <v>265</v>
      </c>
      <c r="Q1208" s="2">
        <v>265</v>
      </c>
      <c r="R1208" s="2">
        <v>265</v>
      </c>
      <c r="S1208" s="2">
        <v>265</v>
      </c>
      <c r="T1208" s="2">
        <v>265</v>
      </c>
      <c r="U1208" s="2">
        <v>265</v>
      </c>
      <c r="V1208" s="2">
        <v>265</v>
      </c>
      <c r="W1208" s="2">
        <v>265</v>
      </c>
      <c r="X1208" s="2">
        <v>265</v>
      </c>
      <c r="Y1208" s="2">
        <v>265</v>
      </c>
      <c r="Z1208" s="2">
        <v>265</v>
      </c>
      <c r="AA1208" s="2">
        <v>265</v>
      </c>
      <c r="AB1208" s="2">
        <v>265</v>
      </c>
      <c r="AC1208" s="2">
        <v>265</v>
      </c>
      <c r="AD1208" s="2">
        <v>275</v>
      </c>
      <c r="AE1208" s="2">
        <v>275</v>
      </c>
      <c r="AF1208" s="2">
        <v>275</v>
      </c>
      <c r="AG1208" s="2">
        <v>275</v>
      </c>
      <c r="AH1208" s="2">
        <v>275</v>
      </c>
      <c r="AI1208" s="2">
        <v>275</v>
      </c>
      <c r="AJ1208" s="2">
        <v>275</v>
      </c>
      <c r="AK1208" s="2">
        <v>275</v>
      </c>
      <c r="AL1208" s="2">
        <v>275</v>
      </c>
      <c r="AM1208" s="2">
        <v>275</v>
      </c>
      <c r="AN1208" s="2">
        <v>275</v>
      </c>
      <c r="AO1208" s="2">
        <v>275</v>
      </c>
      <c r="AP1208" s="2">
        <v>275</v>
      </c>
      <c r="AQ1208" s="2">
        <v>275</v>
      </c>
      <c r="AR1208" s="2">
        <v>275</v>
      </c>
      <c r="AS1208" s="2">
        <v>280</v>
      </c>
      <c r="AT1208" s="2">
        <v>280</v>
      </c>
      <c r="AU1208" s="2">
        <v>280</v>
      </c>
      <c r="AV1208" s="2">
        <v>280</v>
      </c>
      <c r="AW1208" s="2">
        <v>280</v>
      </c>
      <c r="AX1208" s="2">
        <v>280</v>
      </c>
      <c r="AY1208" s="2">
        <v>280</v>
      </c>
      <c r="AZ1208" s="2">
        <v>280</v>
      </c>
      <c r="BA1208" s="2">
        <v>280</v>
      </c>
      <c r="BB1208" s="2">
        <v>280</v>
      </c>
      <c r="BC1208" s="2">
        <v>280</v>
      </c>
      <c r="BD1208" s="2">
        <v>280</v>
      </c>
      <c r="BE1208" s="2">
        <v>280</v>
      </c>
      <c r="BF1208" s="2">
        <v>280</v>
      </c>
      <c r="BG1208" s="2">
        <v>285</v>
      </c>
      <c r="BH1208" s="2">
        <v>285</v>
      </c>
      <c r="BI1208" s="2">
        <v>285</v>
      </c>
      <c r="BJ1208" s="2">
        <v>285</v>
      </c>
      <c r="BK1208" s="2">
        <v>285</v>
      </c>
      <c r="BL1208" s="2">
        <v>285</v>
      </c>
      <c r="BM1208" s="2">
        <v>285</v>
      </c>
      <c r="BN1208" s="2">
        <v>285</v>
      </c>
      <c r="BO1208" s="2">
        <v>285</v>
      </c>
      <c r="BP1208" s="2">
        <v>285</v>
      </c>
      <c r="BQ1208" s="2">
        <v>285</v>
      </c>
      <c r="BR1208" s="2">
        <v>285</v>
      </c>
      <c r="BS1208" s="2">
        <v>285</v>
      </c>
      <c r="BT1208" s="2">
        <v>285</v>
      </c>
      <c r="BU1208" s="2">
        <v>322</v>
      </c>
      <c r="BV1208" s="2">
        <v>322</v>
      </c>
      <c r="BW1208" s="2">
        <v>322</v>
      </c>
      <c r="BX1208" s="2">
        <v>322</v>
      </c>
      <c r="BY1208" s="2">
        <v>322</v>
      </c>
      <c r="BZ1208" s="2">
        <v>322</v>
      </c>
      <c r="CA1208" s="2">
        <v>322</v>
      </c>
      <c r="CB1208" s="2">
        <v>322</v>
      </c>
      <c r="CC1208" s="2">
        <v>322</v>
      </c>
      <c r="CD1208" s="2">
        <v>322</v>
      </c>
      <c r="CE1208" s="2">
        <v>322</v>
      </c>
      <c r="CF1208" s="2">
        <v>322</v>
      </c>
      <c r="CG1208" s="2">
        <v>322</v>
      </c>
      <c r="CH1208" s="2">
        <v>322</v>
      </c>
    </row>
    <row r="1209" spans="14:86" x14ac:dyDescent="0.2">
      <c r="N1209" s="2">
        <v>272.62</v>
      </c>
      <c r="O1209" s="2">
        <v>275</v>
      </c>
      <c r="P1209" s="2">
        <v>280</v>
      </c>
      <c r="Q1209" s="2">
        <v>280</v>
      </c>
      <c r="R1209" s="2">
        <v>285</v>
      </c>
      <c r="S1209" s="2">
        <v>285</v>
      </c>
      <c r="T1209" s="2">
        <v>285</v>
      </c>
      <c r="U1209" s="2">
        <v>285</v>
      </c>
      <c r="V1209" s="2">
        <v>285</v>
      </c>
      <c r="W1209" s="2">
        <v>285</v>
      </c>
      <c r="X1209" s="2">
        <v>295</v>
      </c>
      <c r="Y1209" s="2">
        <v>300</v>
      </c>
      <c r="Z1209" s="2">
        <v>300</v>
      </c>
      <c r="AA1209" s="2">
        <v>300</v>
      </c>
      <c r="AB1209" s="2">
        <v>300</v>
      </c>
      <c r="AC1209" s="2">
        <v>300</v>
      </c>
      <c r="AD1209" s="2">
        <v>300</v>
      </c>
      <c r="AE1209" s="2">
        <v>300</v>
      </c>
      <c r="AF1209" s="2">
        <v>300</v>
      </c>
      <c r="AG1209" s="2">
        <v>300</v>
      </c>
      <c r="AH1209" s="2">
        <v>300</v>
      </c>
      <c r="AI1209" s="2">
        <v>300</v>
      </c>
      <c r="AJ1209" s="2">
        <v>300</v>
      </c>
      <c r="AK1209" s="2">
        <v>305</v>
      </c>
      <c r="AL1209" s="2">
        <v>315</v>
      </c>
      <c r="AM1209" s="2">
        <v>315</v>
      </c>
      <c r="AN1209" s="2">
        <v>320</v>
      </c>
      <c r="AO1209" s="2">
        <v>325</v>
      </c>
      <c r="AP1209" s="2">
        <v>325</v>
      </c>
      <c r="AQ1209" s="2">
        <v>325.89</v>
      </c>
      <c r="AR1209" s="2">
        <v>325.89</v>
      </c>
      <c r="AS1209" s="2">
        <v>325.89</v>
      </c>
      <c r="AT1209" s="2">
        <v>325.89</v>
      </c>
      <c r="AU1209" s="2">
        <v>334.52</v>
      </c>
      <c r="AV1209" s="2">
        <v>334.52</v>
      </c>
      <c r="AW1209" s="2">
        <v>334.52</v>
      </c>
      <c r="AX1209" s="2">
        <v>334.52</v>
      </c>
      <c r="AY1209" s="2">
        <v>345</v>
      </c>
      <c r="AZ1209" s="2">
        <v>345</v>
      </c>
      <c r="BA1209" s="2">
        <v>347.61</v>
      </c>
      <c r="BB1209" s="2">
        <v>350</v>
      </c>
      <c r="BC1209" s="2">
        <v>350</v>
      </c>
      <c r="BD1209" s="2">
        <v>350</v>
      </c>
      <c r="BE1209" s="2">
        <v>359.52</v>
      </c>
      <c r="BF1209" s="2">
        <v>359.52</v>
      </c>
      <c r="BG1209" s="2">
        <v>359.52</v>
      </c>
      <c r="BH1209" s="2">
        <v>359.52</v>
      </c>
      <c r="BI1209" s="2">
        <v>359.52</v>
      </c>
      <c r="BJ1209" s="2">
        <v>359.52</v>
      </c>
      <c r="BK1209" s="2">
        <v>359.52</v>
      </c>
      <c r="BL1209" s="2">
        <v>375</v>
      </c>
      <c r="BM1209" s="2">
        <v>375</v>
      </c>
      <c r="BN1209" s="2">
        <v>375</v>
      </c>
      <c r="BO1209" s="2">
        <v>375</v>
      </c>
      <c r="BP1209" s="2">
        <v>375</v>
      </c>
      <c r="BQ1209" s="2">
        <v>375</v>
      </c>
      <c r="BR1209" s="2">
        <v>375</v>
      </c>
      <c r="BS1209" s="2">
        <v>375</v>
      </c>
      <c r="BT1209" s="2">
        <v>375</v>
      </c>
      <c r="BU1209" s="2">
        <v>375</v>
      </c>
      <c r="BV1209" s="2">
        <v>383</v>
      </c>
      <c r="BW1209" s="2">
        <v>383</v>
      </c>
      <c r="BX1209" s="2">
        <v>400</v>
      </c>
      <c r="BY1209" s="2">
        <v>400</v>
      </c>
      <c r="BZ1209" s="2">
        <v>400</v>
      </c>
      <c r="CA1209" s="2">
        <v>400</v>
      </c>
      <c r="CB1209" s="2">
        <v>400</v>
      </c>
      <c r="CC1209" s="2">
        <v>400</v>
      </c>
      <c r="CD1209" s="2">
        <v>425</v>
      </c>
      <c r="CE1209" s="2">
        <v>425</v>
      </c>
      <c r="CF1209" s="2">
        <v>425</v>
      </c>
      <c r="CG1209" s="2">
        <v>495</v>
      </c>
      <c r="CH1209" s="2">
        <v>543.15</v>
      </c>
    </row>
    <row r="1210" spans="14:86" x14ac:dyDescent="0.2">
      <c r="N1210" s="2">
        <v>365</v>
      </c>
      <c r="O1210" s="2">
        <v>370</v>
      </c>
      <c r="P1210" s="2">
        <v>375</v>
      </c>
      <c r="Q1210" s="2">
        <v>375</v>
      </c>
      <c r="R1210" s="2">
        <v>375</v>
      </c>
      <c r="S1210" s="2">
        <v>375</v>
      </c>
      <c r="T1210" s="2">
        <v>375</v>
      </c>
      <c r="U1210" s="2">
        <v>375</v>
      </c>
      <c r="V1210" s="2">
        <v>375</v>
      </c>
      <c r="W1210" s="2">
        <v>375</v>
      </c>
      <c r="X1210" s="2">
        <v>375</v>
      </c>
      <c r="Y1210" s="2">
        <v>375</v>
      </c>
      <c r="Z1210" s="2">
        <v>375</v>
      </c>
      <c r="AA1210" s="2">
        <v>375</v>
      </c>
      <c r="AB1210" s="2">
        <v>375</v>
      </c>
      <c r="AC1210" s="2">
        <v>375</v>
      </c>
      <c r="AD1210" s="2">
        <v>375</v>
      </c>
      <c r="AE1210" s="2">
        <v>375</v>
      </c>
      <c r="AF1210" s="2">
        <v>375</v>
      </c>
      <c r="AG1210" s="2">
        <v>380</v>
      </c>
      <c r="AH1210" s="2">
        <v>380</v>
      </c>
      <c r="AI1210" s="2">
        <v>385</v>
      </c>
      <c r="AJ1210" s="2">
        <v>395</v>
      </c>
      <c r="AK1210" s="2">
        <v>395</v>
      </c>
      <c r="AL1210" s="2">
        <v>395</v>
      </c>
      <c r="AM1210" s="2">
        <v>395</v>
      </c>
      <c r="AN1210" s="2">
        <v>395</v>
      </c>
      <c r="AO1210" s="2">
        <v>395</v>
      </c>
      <c r="AP1210" s="2">
        <v>395</v>
      </c>
      <c r="AQ1210" s="2">
        <v>395</v>
      </c>
      <c r="AR1210" s="2">
        <v>395</v>
      </c>
      <c r="AS1210" s="2">
        <v>395</v>
      </c>
      <c r="AT1210" s="2">
        <v>395</v>
      </c>
      <c r="AU1210" s="2">
        <v>395</v>
      </c>
      <c r="AV1210" s="2">
        <v>395</v>
      </c>
      <c r="AW1210" s="2">
        <v>395</v>
      </c>
      <c r="AX1210" s="2">
        <v>400</v>
      </c>
      <c r="AY1210" s="2">
        <v>400</v>
      </c>
      <c r="AZ1210" s="2">
        <v>400</v>
      </c>
      <c r="BA1210" s="2">
        <v>400</v>
      </c>
      <c r="BB1210" s="2">
        <v>400</v>
      </c>
      <c r="BC1210" s="2">
        <v>400</v>
      </c>
      <c r="BD1210" s="2">
        <v>400</v>
      </c>
      <c r="BE1210" s="2">
        <v>400</v>
      </c>
      <c r="BF1210" s="2">
        <v>400</v>
      </c>
      <c r="BG1210" s="2">
        <v>400</v>
      </c>
      <c r="BH1210" s="2">
        <v>400</v>
      </c>
      <c r="BI1210" s="2">
        <v>410</v>
      </c>
      <c r="BJ1210" s="2">
        <v>417.5</v>
      </c>
      <c r="BK1210" s="2">
        <v>425</v>
      </c>
      <c r="BL1210" s="2">
        <v>425</v>
      </c>
      <c r="BM1210" s="2">
        <v>425</v>
      </c>
      <c r="BN1210" s="2">
        <v>425</v>
      </c>
      <c r="BO1210" s="2">
        <v>425</v>
      </c>
      <c r="BP1210" s="2">
        <v>425</v>
      </c>
      <c r="BQ1210" s="2">
        <v>425</v>
      </c>
      <c r="BR1210" s="2">
        <v>425</v>
      </c>
      <c r="BS1210" s="2">
        <v>425</v>
      </c>
      <c r="BT1210" s="2">
        <v>425</v>
      </c>
      <c r="BU1210" s="2">
        <v>425</v>
      </c>
      <c r="BV1210" s="2">
        <v>425</v>
      </c>
      <c r="BW1210" s="2">
        <v>435</v>
      </c>
      <c r="BX1210" s="2">
        <v>450</v>
      </c>
      <c r="BY1210" s="2">
        <v>450</v>
      </c>
      <c r="BZ1210" s="2">
        <v>450</v>
      </c>
      <c r="CA1210" s="2">
        <v>450</v>
      </c>
      <c r="CB1210" s="2">
        <v>450</v>
      </c>
      <c r="CC1210" s="2">
        <v>450</v>
      </c>
      <c r="CD1210" s="2">
        <v>460</v>
      </c>
      <c r="CE1210" s="2">
        <v>475</v>
      </c>
      <c r="CF1210" s="2">
        <v>475</v>
      </c>
      <c r="CG1210" s="2">
        <v>475</v>
      </c>
      <c r="CH1210" s="2">
        <v>500</v>
      </c>
    </row>
    <row r="1211" spans="14:86" x14ac:dyDescent="0.2">
      <c r="N1211" s="2">
        <v>425</v>
      </c>
      <c r="O1211" s="2">
        <v>430</v>
      </c>
      <c r="P1211" s="2">
        <v>440</v>
      </c>
      <c r="Q1211" s="2">
        <v>450</v>
      </c>
      <c r="R1211" s="2">
        <v>450</v>
      </c>
      <c r="S1211" s="2">
        <v>450</v>
      </c>
      <c r="T1211" s="2">
        <v>450</v>
      </c>
      <c r="U1211" s="2">
        <v>450</v>
      </c>
      <c r="V1211" s="2">
        <v>450</v>
      </c>
      <c r="W1211" s="2">
        <v>450</v>
      </c>
      <c r="X1211" s="2">
        <v>450</v>
      </c>
      <c r="Y1211" s="2">
        <v>450</v>
      </c>
      <c r="Z1211" s="2">
        <v>450</v>
      </c>
      <c r="AA1211" s="2">
        <v>450</v>
      </c>
      <c r="AB1211" s="2">
        <v>450</v>
      </c>
      <c r="AC1211" s="2">
        <v>450</v>
      </c>
      <c r="AD1211" s="2">
        <v>450</v>
      </c>
      <c r="AE1211" s="2">
        <v>450</v>
      </c>
      <c r="AF1211" s="2">
        <v>450</v>
      </c>
      <c r="AG1211" s="2">
        <v>450</v>
      </c>
      <c r="AH1211" s="2">
        <v>450</v>
      </c>
      <c r="AI1211" s="2">
        <v>450</v>
      </c>
      <c r="AJ1211" s="2">
        <v>450</v>
      </c>
      <c r="AK1211" s="2">
        <v>460</v>
      </c>
      <c r="AL1211" s="2">
        <v>460</v>
      </c>
      <c r="AM1211" s="2">
        <v>475</v>
      </c>
      <c r="AN1211" s="2">
        <v>475</v>
      </c>
      <c r="AO1211" s="2">
        <v>475</v>
      </c>
      <c r="AP1211" s="2">
        <v>475</v>
      </c>
      <c r="AQ1211" s="2">
        <v>475</v>
      </c>
      <c r="AR1211" s="2">
        <v>475</v>
      </c>
      <c r="AS1211" s="2">
        <v>475</v>
      </c>
      <c r="AT1211" s="2">
        <v>475</v>
      </c>
      <c r="AU1211" s="2">
        <v>475</v>
      </c>
      <c r="AV1211" s="2">
        <v>490</v>
      </c>
      <c r="AW1211" s="2">
        <v>495</v>
      </c>
      <c r="AX1211" s="2">
        <v>495</v>
      </c>
      <c r="AY1211" s="2">
        <v>495</v>
      </c>
      <c r="AZ1211" s="2">
        <v>495</v>
      </c>
      <c r="BA1211" s="2">
        <v>495</v>
      </c>
      <c r="BB1211" s="2">
        <v>495</v>
      </c>
      <c r="BC1211" s="2">
        <v>495</v>
      </c>
      <c r="BD1211" s="2">
        <v>495</v>
      </c>
      <c r="BE1211" s="2">
        <v>500</v>
      </c>
      <c r="BF1211" s="2">
        <v>500</v>
      </c>
      <c r="BG1211" s="2">
        <v>500</v>
      </c>
      <c r="BH1211" s="2">
        <v>500</v>
      </c>
      <c r="BI1211" s="2">
        <v>500</v>
      </c>
      <c r="BJ1211" s="2">
        <v>525</v>
      </c>
      <c r="BK1211" s="2">
        <v>525</v>
      </c>
      <c r="BL1211" s="2">
        <v>550</v>
      </c>
      <c r="BM1211" s="2">
        <v>550</v>
      </c>
      <c r="BN1211" s="2">
        <v>550</v>
      </c>
      <c r="BO1211" s="2">
        <v>550</v>
      </c>
      <c r="BP1211" s="2">
        <v>550</v>
      </c>
      <c r="BQ1211" s="2">
        <v>550</v>
      </c>
      <c r="BR1211" s="2">
        <v>550</v>
      </c>
      <c r="BS1211" s="2">
        <v>550</v>
      </c>
      <c r="BT1211" s="2">
        <v>550</v>
      </c>
      <c r="BU1211" s="2">
        <v>550</v>
      </c>
      <c r="BV1211" s="2">
        <v>550</v>
      </c>
      <c r="BW1211" s="2">
        <v>575</v>
      </c>
      <c r="BX1211" s="2">
        <v>575</v>
      </c>
      <c r="BY1211" s="2">
        <v>575</v>
      </c>
      <c r="BZ1211" s="2">
        <v>575</v>
      </c>
      <c r="CA1211" s="2">
        <v>575</v>
      </c>
      <c r="CB1211" s="2">
        <v>595</v>
      </c>
      <c r="CC1211" s="2">
        <v>595</v>
      </c>
      <c r="CD1211" s="2">
        <v>595</v>
      </c>
      <c r="CE1211" s="2">
        <v>595</v>
      </c>
      <c r="CF1211" s="2">
        <v>595</v>
      </c>
      <c r="CG1211" s="2">
        <v>650</v>
      </c>
      <c r="CH1211" s="2">
        <v>750</v>
      </c>
    </row>
    <row r="1212" spans="14:86" x14ac:dyDescent="0.2">
      <c r="N1212" s="2">
        <v>495</v>
      </c>
      <c r="O1212" s="2">
        <v>495</v>
      </c>
      <c r="P1212" s="2">
        <v>500</v>
      </c>
      <c r="Q1212" s="2">
        <v>500</v>
      </c>
      <c r="R1212" s="2">
        <v>500</v>
      </c>
      <c r="S1212" s="2">
        <v>500</v>
      </c>
      <c r="T1212" s="2">
        <v>500</v>
      </c>
      <c r="U1212" s="2">
        <v>500</v>
      </c>
      <c r="V1212" s="2">
        <v>500</v>
      </c>
      <c r="W1212" s="2">
        <v>500</v>
      </c>
      <c r="X1212" s="2">
        <v>500</v>
      </c>
      <c r="Y1212" s="2">
        <v>525</v>
      </c>
      <c r="Z1212" s="2">
        <v>525</v>
      </c>
      <c r="AA1212" s="2">
        <v>525</v>
      </c>
      <c r="AB1212" s="2">
        <v>525</v>
      </c>
      <c r="AC1212" s="2">
        <v>525</v>
      </c>
      <c r="AD1212" s="2">
        <v>550</v>
      </c>
      <c r="AE1212" s="2">
        <v>550</v>
      </c>
      <c r="AF1212" s="2">
        <v>550</v>
      </c>
      <c r="AG1212" s="2">
        <v>550</v>
      </c>
      <c r="AH1212" s="2">
        <v>550</v>
      </c>
      <c r="AI1212" s="2">
        <v>550</v>
      </c>
      <c r="AJ1212" s="2">
        <v>550</v>
      </c>
      <c r="AK1212" s="2">
        <v>550</v>
      </c>
      <c r="AL1212" s="2">
        <v>550</v>
      </c>
      <c r="AM1212" s="2">
        <v>550</v>
      </c>
      <c r="AN1212" s="2">
        <v>550</v>
      </c>
      <c r="AO1212" s="2">
        <v>550</v>
      </c>
      <c r="AP1212" s="2">
        <v>550</v>
      </c>
      <c r="AQ1212" s="2">
        <v>550</v>
      </c>
      <c r="AR1212" s="2">
        <v>550</v>
      </c>
      <c r="AS1212" s="2">
        <v>550</v>
      </c>
      <c r="AT1212" s="2">
        <v>575</v>
      </c>
      <c r="AU1212" s="2">
        <v>575</v>
      </c>
      <c r="AV1212" s="2">
        <v>575</v>
      </c>
      <c r="AW1212" s="2">
        <v>575</v>
      </c>
      <c r="AX1212" s="2">
        <v>575</v>
      </c>
      <c r="AY1212" s="2">
        <v>575</v>
      </c>
      <c r="AZ1212" s="2">
        <v>575</v>
      </c>
      <c r="BA1212" s="2">
        <v>595</v>
      </c>
      <c r="BB1212" s="2">
        <v>595</v>
      </c>
      <c r="BC1212" s="2">
        <v>595</v>
      </c>
      <c r="BD1212" s="2">
        <v>595</v>
      </c>
      <c r="BE1212" s="2">
        <v>595</v>
      </c>
      <c r="BF1212" s="2">
        <v>595</v>
      </c>
      <c r="BG1212" s="2">
        <v>600</v>
      </c>
      <c r="BH1212" s="2">
        <v>620</v>
      </c>
      <c r="BI1212" s="2">
        <v>625</v>
      </c>
      <c r="BJ1212" s="2">
        <v>625</v>
      </c>
      <c r="BK1212" s="2">
        <v>650</v>
      </c>
      <c r="BL1212" s="2">
        <v>650</v>
      </c>
      <c r="BM1212" s="2">
        <v>650</v>
      </c>
      <c r="BN1212" s="2">
        <v>650</v>
      </c>
      <c r="BO1212" s="2">
        <v>650</v>
      </c>
      <c r="BP1212" s="2">
        <v>650</v>
      </c>
      <c r="BQ1212" s="2">
        <v>650</v>
      </c>
      <c r="BR1212" s="2">
        <v>650</v>
      </c>
      <c r="BS1212" s="2">
        <v>695</v>
      </c>
      <c r="BT1212" s="2">
        <v>695</v>
      </c>
      <c r="BU1212" s="2">
        <v>695</v>
      </c>
      <c r="BV1212" s="2">
        <v>695</v>
      </c>
      <c r="BW1212" s="2">
        <v>700</v>
      </c>
      <c r="BX1212" s="2">
        <v>700</v>
      </c>
      <c r="BY1212" s="2">
        <v>745</v>
      </c>
      <c r="BZ1212" s="2">
        <v>750</v>
      </c>
      <c r="CA1212" s="2">
        <v>795</v>
      </c>
      <c r="CB1212" s="2">
        <v>795</v>
      </c>
      <c r="CC1212" s="2">
        <v>795</v>
      </c>
      <c r="CD1212" s="2">
        <v>795</v>
      </c>
      <c r="CE1212" s="2">
        <v>850</v>
      </c>
      <c r="CF1212" s="2">
        <v>850</v>
      </c>
      <c r="CG1212" s="2">
        <v>945</v>
      </c>
      <c r="CH1212" s="2">
        <v>995</v>
      </c>
    </row>
    <row r="1213" spans="14:86" x14ac:dyDescent="0.2">
      <c r="N1213" s="2">
        <v>795</v>
      </c>
      <c r="O1213" s="2">
        <v>795</v>
      </c>
      <c r="P1213" s="2">
        <v>795</v>
      </c>
      <c r="Q1213" s="2">
        <v>795</v>
      </c>
      <c r="R1213" s="2">
        <v>795</v>
      </c>
      <c r="S1213" s="2">
        <v>795</v>
      </c>
      <c r="T1213" s="2">
        <v>795</v>
      </c>
      <c r="U1213" s="2">
        <v>795</v>
      </c>
      <c r="V1213" s="2">
        <v>795</v>
      </c>
      <c r="W1213" s="2">
        <v>795</v>
      </c>
      <c r="X1213" s="2">
        <v>795</v>
      </c>
      <c r="Y1213" s="2">
        <v>795</v>
      </c>
      <c r="Z1213" s="2">
        <v>800</v>
      </c>
      <c r="AA1213" s="2">
        <v>800</v>
      </c>
      <c r="AB1213" s="2">
        <v>800</v>
      </c>
      <c r="AC1213" s="2">
        <v>800</v>
      </c>
      <c r="AD1213" s="2">
        <v>800</v>
      </c>
      <c r="AE1213" s="2">
        <v>800</v>
      </c>
      <c r="AF1213" s="2">
        <v>800</v>
      </c>
      <c r="AG1213" s="2">
        <v>800</v>
      </c>
      <c r="AH1213" s="2">
        <v>800</v>
      </c>
      <c r="AI1213" s="2">
        <v>800</v>
      </c>
      <c r="AJ1213" s="2">
        <v>800</v>
      </c>
      <c r="AK1213" s="2">
        <v>800</v>
      </c>
      <c r="AL1213" s="2">
        <v>800</v>
      </c>
      <c r="AM1213" s="2">
        <v>800</v>
      </c>
      <c r="AN1213" s="2">
        <v>800</v>
      </c>
      <c r="AO1213" s="2">
        <v>850</v>
      </c>
      <c r="AP1213" s="2">
        <v>850</v>
      </c>
      <c r="AQ1213" s="2">
        <v>850</v>
      </c>
      <c r="AR1213" s="2">
        <v>850</v>
      </c>
      <c r="AS1213" s="2">
        <v>850</v>
      </c>
      <c r="AT1213" s="2">
        <v>850</v>
      </c>
      <c r="AU1213" s="2">
        <v>850</v>
      </c>
      <c r="AV1213" s="2">
        <v>850</v>
      </c>
      <c r="AW1213" s="2">
        <v>860</v>
      </c>
      <c r="AX1213" s="2">
        <v>860</v>
      </c>
      <c r="AY1213" s="2">
        <v>860</v>
      </c>
      <c r="AZ1213" s="2">
        <v>860</v>
      </c>
      <c r="BA1213" s="2">
        <v>860</v>
      </c>
      <c r="BB1213" s="2">
        <v>860</v>
      </c>
      <c r="BC1213" s="2">
        <v>860</v>
      </c>
      <c r="BD1213" s="2">
        <v>860</v>
      </c>
      <c r="BE1213" s="2">
        <v>875</v>
      </c>
      <c r="BF1213" s="2">
        <v>875</v>
      </c>
      <c r="BG1213" s="2">
        <v>875</v>
      </c>
      <c r="BH1213" s="2">
        <v>875</v>
      </c>
      <c r="BI1213" s="2">
        <v>875</v>
      </c>
      <c r="BJ1213" s="2">
        <v>875</v>
      </c>
      <c r="BK1213" s="2">
        <v>875</v>
      </c>
      <c r="BL1213" s="2">
        <v>895</v>
      </c>
      <c r="BM1213" s="2">
        <v>895</v>
      </c>
      <c r="BN1213" s="2">
        <v>895</v>
      </c>
      <c r="BO1213" s="2">
        <v>895</v>
      </c>
      <c r="BP1213" s="2">
        <v>895</v>
      </c>
      <c r="BQ1213" s="2">
        <v>895</v>
      </c>
      <c r="BR1213" s="2">
        <v>895</v>
      </c>
      <c r="BS1213" s="2">
        <v>895</v>
      </c>
      <c r="BT1213" s="2">
        <v>1100</v>
      </c>
      <c r="BU1213" s="2">
        <v>1100</v>
      </c>
      <c r="BV1213" s="2">
        <v>1100</v>
      </c>
      <c r="BW1213" s="2">
        <v>1100</v>
      </c>
      <c r="BX1213" s="2">
        <v>1100</v>
      </c>
      <c r="BY1213" s="2">
        <v>1100</v>
      </c>
      <c r="BZ1213" s="2">
        <v>1100</v>
      </c>
      <c r="CA1213" s="2">
        <v>1100</v>
      </c>
      <c r="CB1213" s="2">
        <v>1200</v>
      </c>
      <c r="CC1213" s="2">
        <v>1200</v>
      </c>
      <c r="CD1213" s="2">
        <v>1200</v>
      </c>
      <c r="CE1213" s="2">
        <v>1200</v>
      </c>
      <c r="CF1213" s="2">
        <v>1200</v>
      </c>
      <c r="CG1213" s="2">
        <v>1200</v>
      </c>
      <c r="CH1213" s="2">
        <v>1200</v>
      </c>
    </row>
    <row r="1214" spans="14:86" x14ac:dyDescent="0.2">
      <c r="N1214" s="2">
        <v>995</v>
      </c>
      <c r="O1214" s="2">
        <v>995</v>
      </c>
      <c r="P1214" s="2">
        <v>995</v>
      </c>
      <c r="Q1214" s="2">
        <v>995</v>
      </c>
      <c r="R1214" s="2">
        <v>995</v>
      </c>
      <c r="S1214" s="2">
        <v>995</v>
      </c>
      <c r="T1214" s="2">
        <v>995</v>
      </c>
      <c r="U1214" s="2">
        <v>995</v>
      </c>
      <c r="V1214" s="2">
        <v>995</v>
      </c>
      <c r="W1214" s="2">
        <v>995</v>
      </c>
      <c r="X1214" s="2">
        <v>995</v>
      </c>
      <c r="Y1214" s="2">
        <v>995</v>
      </c>
      <c r="Z1214" s="2">
        <v>995</v>
      </c>
      <c r="AA1214" s="2">
        <v>995</v>
      </c>
      <c r="AB1214" s="2">
        <v>995</v>
      </c>
      <c r="AC1214" s="2">
        <v>995</v>
      </c>
      <c r="AD1214" s="2">
        <v>995</v>
      </c>
      <c r="AE1214" s="2">
        <v>995</v>
      </c>
      <c r="AF1214" s="2">
        <v>995</v>
      </c>
      <c r="AG1214" s="2">
        <v>995</v>
      </c>
      <c r="AH1214" s="2">
        <v>995</v>
      </c>
      <c r="AI1214" s="2">
        <v>995</v>
      </c>
      <c r="AJ1214" s="2">
        <v>995</v>
      </c>
      <c r="AK1214" s="2">
        <v>1097.5</v>
      </c>
      <c r="AL1214" s="2">
        <v>1200</v>
      </c>
      <c r="AM1214" s="2">
        <v>1200</v>
      </c>
      <c r="AN1214" s="2">
        <v>1200</v>
      </c>
      <c r="AO1214" s="2">
        <v>1200</v>
      </c>
      <c r="AP1214" s="2">
        <v>1200</v>
      </c>
      <c r="AQ1214" s="2">
        <v>1200</v>
      </c>
      <c r="AR1214" s="2">
        <v>1200</v>
      </c>
      <c r="AS1214" s="2">
        <v>1200</v>
      </c>
      <c r="AT1214" s="2">
        <v>1200</v>
      </c>
      <c r="AU1214" s="2">
        <v>1200</v>
      </c>
      <c r="AV1214" s="2">
        <v>1200</v>
      </c>
      <c r="AW1214" s="2">
        <v>1200</v>
      </c>
      <c r="AX1214" s="2">
        <v>1200</v>
      </c>
      <c r="AY1214" s="2">
        <v>1200</v>
      </c>
      <c r="AZ1214" s="2">
        <v>1200</v>
      </c>
      <c r="BA1214" s="2">
        <v>1200</v>
      </c>
      <c r="BB1214" s="2">
        <v>1200</v>
      </c>
      <c r="BC1214" s="2">
        <v>1200</v>
      </c>
      <c r="BD1214" s="2">
        <v>1200</v>
      </c>
      <c r="BE1214" s="2">
        <v>1200</v>
      </c>
      <c r="BF1214" s="2">
        <v>1200</v>
      </c>
      <c r="BG1214" s="2">
        <v>1200</v>
      </c>
      <c r="BH1214" s="2">
        <v>1200</v>
      </c>
      <c r="BI1214" s="2">
        <v>1200</v>
      </c>
      <c r="BJ1214" s="2">
        <v>1200</v>
      </c>
      <c r="BK1214" s="2">
        <v>1200</v>
      </c>
      <c r="BL1214" s="2">
        <v>1200</v>
      </c>
      <c r="BM1214" s="2">
        <v>1200</v>
      </c>
      <c r="BN1214" s="2">
        <v>1200</v>
      </c>
      <c r="BO1214" s="2">
        <v>1200</v>
      </c>
      <c r="BP1214" s="2">
        <v>1200</v>
      </c>
      <c r="BQ1214" s="2">
        <v>1200</v>
      </c>
      <c r="BR1214" s="2">
        <v>1200</v>
      </c>
      <c r="BS1214" s="2">
        <v>1200</v>
      </c>
      <c r="BT1214" s="2">
        <v>1200</v>
      </c>
      <c r="BU1214" s="2">
        <v>1200</v>
      </c>
      <c r="BV1214" s="2">
        <v>1200</v>
      </c>
      <c r="BW1214" s="2">
        <v>1200</v>
      </c>
      <c r="BX1214" s="2">
        <v>1200</v>
      </c>
      <c r="BY1214" s="2">
        <v>1200</v>
      </c>
      <c r="BZ1214" s="2">
        <v>1200</v>
      </c>
      <c r="CA1214" s="2">
        <v>1200</v>
      </c>
      <c r="CB1214" s="2">
        <v>1200</v>
      </c>
      <c r="CC1214" s="2">
        <v>1200</v>
      </c>
      <c r="CD1214" s="2">
        <v>1200</v>
      </c>
      <c r="CE1214" s="2">
        <v>1200</v>
      </c>
      <c r="CF1214" s="2">
        <v>1200</v>
      </c>
      <c r="CG1214" s="2">
        <v>1200</v>
      </c>
      <c r="CH1214" s="2">
        <v>1200</v>
      </c>
    </row>
    <row r="1215" spans="14:86" x14ac:dyDescent="0.2">
      <c r="N1215" s="2">
        <v>270</v>
      </c>
      <c r="O1215" s="2">
        <v>270</v>
      </c>
      <c r="P1215" s="2">
        <v>270</v>
      </c>
      <c r="Q1215" s="2">
        <v>270</v>
      </c>
      <c r="R1215" s="2">
        <v>270</v>
      </c>
      <c r="S1215" s="2">
        <v>270</v>
      </c>
      <c r="T1215" s="2">
        <v>270</v>
      </c>
      <c r="U1215" s="2">
        <v>295</v>
      </c>
      <c r="V1215" s="2">
        <v>295</v>
      </c>
      <c r="W1215" s="2">
        <v>295</v>
      </c>
      <c r="X1215" s="2">
        <v>295</v>
      </c>
      <c r="Y1215" s="2">
        <v>295</v>
      </c>
      <c r="Z1215" s="2">
        <v>295</v>
      </c>
      <c r="AA1215" s="2">
        <v>295</v>
      </c>
      <c r="AB1215" s="2">
        <v>295</v>
      </c>
      <c r="AC1215" s="2">
        <v>295</v>
      </c>
      <c r="AD1215" s="2">
        <v>295</v>
      </c>
      <c r="AE1215" s="2">
        <v>295</v>
      </c>
      <c r="AF1215" s="2">
        <v>295</v>
      </c>
      <c r="AG1215" s="2">
        <v>295</v>
      </c>
      <c r="AH1215" s="2">
        <v>295</v>
      </c>
      <c r="AI1215" s="2">
        <v>295</v>
      </c>
      <c r="AJ1215" s="2">
        <v>295</v>
      </c>
      <c r="AK1215" s="2">
        <v>295</v>
      </c>
      <c r="AL1215" s="2">
        <v>295</v>
      </c>
      <c r="AM1215" s="2">
        <v>295</v>
      </c>
      <c r="AN1215" s="2">
        <v>295</v>
      </c>
      <c r="AO1215" s="2">
        <v>295</v>
      </c>
      <c r="AP1215" s="2">
        <v>295</v>
      </c>
      <c r="AQ1215" s="2">
        <v>295</v>
      </c>
      <c r="AR1215" s="2">
        <v>295</v>
      </c>
      <c r="AS1215" s="2">
        <v>295</v>
      </c>
      <c r="AT1215" s="2">
        <v>295</v>
      </c>
      <c r="AU1215" s="2">
        <v>295</v>
      </c>
      <c r="AV1215" s="2">
        <v>295</v>
      </c>
      <c r="AW1215" s="2">
        <v>295</v>
      </c>
      <c r="AX1215" s="2">
        <v>295</v>
      </c>
      <c r="AY1215" s="2">
        <v>295</v>
      </c>
      <c r="AZ1215" s="2">
        <v>295</v>
      </c>
      <c r="BA1215" s="2">
        <v>295</v>
      </c>
      <c r="BB1215" s="2">
        <v>300</v>
      </c>
      <c r="BC1215" s="2">
        <v>300</v>
      </c>
      <c r="BD1215" s="2">
        <v>300</v>
      </c>
      <c r="BE1215" s="2">
        <v>300</v>
      </c>
      <c r="BF1215" s="2">
        <v>300</v>
      </c>
      <c r="BG1215" s="2">
        <v>300</v>
      </c>
      <c r="BH1215" s="2">
        <v>300</v>
      </c>
      <c r="BI1215" s="2">
        <v>300</v>
      </c>
      <c r="BJ1215" s="2">
        <v>300</v>
      </c>
      <c r="BK1215" s="2">
        <v>300</v>
      </c>
      <c r="BL1215" s="2">
        <v>300</v>
      </c>
      <c r="BM1215" s="2">
        <v>300</v>
      </c>
      <c r="BN1215" s="2">
        <v>300</v>
      </c>
      <c r="BO1215" s="2">
        <v>300</v>
      </c>
      <c r="BP1215" s="2">
        <v>300</v>
      </c>
      <c r="BQ1215" s="2">
        <v>300</v>
      </c>
      <c r="BR1215" s="2">
        <v>300</v>
      </c>
      <c r="BS1215" s="2">
        <v>300</v>
      </c>
      <c r="BT1215" s="2">
        <v>300</v>
      </c>
      <c r="BU1215" s="2">
        <v>300</v>
      </c>
      <c r="BV1215" s="2">
        <v>300</v>
      </c>
      <c r="BW1215" s="2">
        <v>300</v>
      </c>
      <c r="BX1215" s="2">
        <v>300</v>
      </c>
      <c r="BY1215" s="2">
        <v>300</v>
      </c>
      <c r="BZ1215" s="2">
        <v>300</v>
      </c>
      <c r="CA1215" s="2">
        <v>300</v>
      </c>
      <c r="CB1215" s="2">
        <v>300</v>
      </c>
      <c r="CC1215" s="2">
        <v>300</v>
      </c>
      <c r="CD1215" s="2">
        <v>300</v>
      </c>
      <c r="CE1215" s="2">
        <v>300</v>
      </c>
      <c r="CF1215" s="2">
        <v>300</v>
      </c>
      <c r="CG1215" s="2">
        <v>300</v>
      </c>
      <c r="CH1215" s="2">
        <v>300</v>
      </c>
    </row>
    <row r="1216" spans="14:86" x14ac:dyDescent="0.2">
      <c r="N1216" s="2">
        <v>255</v>
      </c>
      <c r="O1216" s="2">
        <v>260</v>
      </c>
      <c r="P1216" s="2">
        <v>270</v>
      </c>
      <c r="Q1216" s="2">
        <v>271.31</v>
      </c>
      <c r="R1216" s="2">
        <v>272.62</v>
      </c>
      <c r="S1216" s="2">
        <v>272.62</v>
      </c>
      <c r="T1216" s="2">
        <v>272.62</v>
      </c>
      <c r="U1216" s="2">
        <v>272.62</v>
      </c>
      <c r="V1216" s="2">
        <v>272.62</v>
      </c>
      <c r="W1216" s="2">
        <v>275</v>
      </c>
      <c r="X1216" s="2">
        <v>275</v>
      </c>
      <c r="Y1216" s="2">
        <v>275</v>
      </c>
      <c r="Z1216" s="2">
        <v>275</v>
      </c>
      <c r="AA1216" s="2">
        <v>275</v>
      </c>
      <c r="AB1216" s="2">
        <v>275</v>
      </c>
      <c r="AC1216" s="2">
        <v>275</v>
      </c>
      <c r="AD1216" s="2">
        <v>280</v>
      </c>
      <c r="AE1216" s="2">
        <v>280</v>
      </c>
      <c r="AF1216" s="2">
        <v>291.07</v>
      </c>
      <c r="AG1216" s="2">
        <v>291.07</v>
      </c>
      <c r="AH1216" s="2">
        <v>291.07</v>
      </c>
      <c r="AI1216" s="2">
        <v>294.35000000000002</v>
      </c>
      <c r="AJ1216" s="2">
        <v>300</v>
      </c>
      <c r="AK1216" s="2">
        <v>300</v>
      </c>
      <c r="AL1216" s="2">
        <v>300</v>
      </c>
      <c r="AM1216" s="2">
        <v>300</v>
      </c>
      <c r="AN1216" s="2">
        <v>305</v>
      </c>
      <c r="AO1216" s="2">
        <v>305</v>
      </c>
      <c r="AP1216" s="2">
        <v>305</v>
      </c>
      <c r="AQ1216" s="2">
        <v>316.07</v>
      </c>
      <c r="AR1216" s="2">
        <v>316.07</v>
      </c>
      <c r="AS1216" s="2">
        <v>316.07</v>
      </c>
      <c r="AT1216" s="2">
        <v>325</v>
      </c>
      <c r="AU1216" s="2">
        <v>325</v>
      </c>
      <c r="AV1216" s="2">
        <v>325</v>
      </c>
      <c r="AW1216" s="2">
        <v>325</v>
      </c>
      <c r="AX1216" s="2">
        <v>325</v>
      </c>
      <c r="AY1216" s="2">
        <v>325</v>
      </c>
      <c r="AZ1216" s="2">
        <v>325</v>
      </c>
      <c r="BA1216" s="2">
        <v>325</v>
      </c>
      <c r="BB1216" s="2">
        <v>325</v>
      </c>
      <c r="BC1216" s="2">
        <v>325</v>
      </c>
      <c r="BD1216" s="2">
        <v>325</v>
      </c>
      <c r="BE1216" s="2">
        <v>325</v>
      </c>
      <c r="BF1216" s="2">
        <v>325</v>
      </c>
      <c r="BG1216" s="2">
        <v>345</v>
      </c>
      <c r="BH1216" s="2">
        <v>347.62</v>
      </c>
      <c r="BI1216" s="2">
        <v>347.62</v>
      </c>
      <c r="BJ1216" s="2">
        <v>355</v>
      </c>
      <c r="BK1216" s="2">
        <v>359.52</v>
      </c>
      <c r="BL1216" s="2">
        <v>359.52</v>
      </c>
      <c r="BM1216" s="2">
        <v>359.52</v>
      </c>
      <c r="BN1216" s="2">
        <v>359.52</v>
      </c>
      <c r="BO1216" s="2">
        <v>359.52</v>
      </c>
      <c r="BP1216" s="2">
        <v>359.52</v>
      </c>
      <c r="BQ1216" s="2">
        <v>359.52</v>
      </c>
      <c r="BR1216" s="2">
        <v>359.52</v>
      </c>
      <c r="BS1216" s="2">
        <v>359.52</v>
      </c>
      <c r="BT1216" s="2">
        <v>359.52</v>
      </c>
      <c r="BU1216" s="2">
        <v>375</v>
      </c>
      <c r="BV1216" s="2">
        <v>375</v>
      </c>
      <c r="BW1216" s="2">
        <v>375</v>
      </c>
      <c r="BX1216" s="2">
        <v>375</v>
      </c>
      <c r="BY1216" s="2">
        <v>378.13</v>
      </c>
      <c r="BZ1216" s="2">
        <v>381.25</v>
      </c>
      <c r="CA1216" s="2">
        <v>385.98</v>
      </c>
      <c r="CB1216" s="2">
        <v>399.7</v>
      </c>
      <c r="CC1216" s="2">
        <v>399.7</v>
      </c>
      <c r="CD1216" s="2">
        <v>400</v>
      </c>
      <c r="CE1216" s="2">
        <v>400</v>
      </c>
      <c r="CF1216" s="2">
        <v>400</v>
      </c>
      <c r="CG1216" s="2">
        <v>400</v>
      </c>
      <c r="CH1216" s="2">
        <v>415</v>
      </c>
    </row>
    <row r="1217" spans="14:86" x14ac:dyDescent="0.2">
      <c r="N1217" s="2">
        <v>425</v>
      </c>
      <c r="O1217" s="2">
        <v>425</v>
      </c>
      <c r="P1217" s="2">
        <v>425</v>
      </c>
      <c r="Q1217" s="2">
        <v>425</v>
      </c>
      <c r="R1217" s="2">
        <v>425</v>
      </c>
      <c r="S1217" s="2">
        <v>425</v>
      </c>
      <c r="T1217" s="2">
        <v>425</v>
      </c>
      <c r="U1217" s="2">
        <v>430</v>
      </c>
      <c r="V1217" s="2">
        <v>435</v>
      </c>
      <c r="W1217" s="2">
        <v>435</v>
      </c>
      <c r="X1217" s="2">
        <v>445</v>
      </c>
      <c r="Y1217" s="2">
        <v>450</v>
      </c>
      <c r="Z1217" s="2">
        <v>450</v>
      </c>
      <c r="AA1217" s="2">
        <v>450</v>
      </c>
      <c r="AB1217" s="2">
        <v>450</v>
      </c>
      <c r="AC1217" s="2">
        <v>450</v>
      </c>
      <c r="AD1217" s="2">
        <v>450</v>
      </c>
      <c r="AE1217" s="2">
        <v>450</v>
      </c>
      <c r="AF1217" s="2">
        <v>450</v>
      </c>
      <c r="AG1217" s="2">
        <v>450</v>
      </c>
      <c r="AH1217" s="2">
        <v>450</v>
      </c>
      <c r="AI1217" s="2">
        <v>450</v>
      </c>
      <c r="AJ1217" s="2">
        <v>450</v>
      </c>
      <c r="AK1217" s="2">
        <v>450</v>
      </c>
      <c r="AL1217" s="2">
        <v>450</v>
      </c>
      <c r="AM1217" s="2">
        <v>450</v>
      </c>
      <c r="AN1217" s="2">
        <v>450</v>
      </c>
      <c r="AO1217" s="2">
        <v>450</v>
      </c>
      <c r="AP1217" s="2">
        <v>450</v>
      </c>
      <c r="AQ1217" s="2">
        <v>450</v>
      </c>
      <c r="AR1217" s="2">
        <v>450</v>
      </c>
      <c r="AS1217" s="2">
        <v>450</v>
      </c>
      <c r="AT1217" s="2">
        <v>450</v>
      </c>
      <c r="AU1217" s="2">
        <v>450</v>
      </c>
      <c r="AV1217" s="2">
        <v>450</v>
      </c>
      <c r="AW1217" s="2">
        <v>450</v>
      </c>
      <c r="AX1217" s="2">
        <v>450</v>
      </c>
      <c r="AY1217" s="2">
        <v>450</v>
      </c>
      <c r="AZ1217" s="2">
        <v>450</v>
      </c>
      <c r="BA1217" s="2">
        <v>450</v>
      </c>
      <c r="BB1217" s="2">
        <v>450</v>
      </c>
      <c r="BC1217" s="2">
        <v>455</v>
      </c>
      <c r="BD1217" s="2">
        <v>465</v>
      </c>
      <c r="BE1217" s="2">
        <v>470</v>
      </c>
      <c r="BF1217" s="2">
        <v>475</v>
      </c>
      <c r="BG1217" s="2">
        <v>475</v>
      </c>
      <c r="BH1217" s="2">
        <v>475</v>
      </c>
      <c r="BI1217" s="2">
        <v>475</v>
      </c>
      <c r="BJ1217" s="2">
        <v>475</v>
      </c>
      <c r="BK1217" s="2">
        <v>475</v>
      </c>
      <c r="BL1217" s="2">
        <v>475</v>
      </c>
      <c r="BM1217" s="2">
        <v>475</v>
      </c>
      <c r="BN1217" s="2">
        <v>475</v>
      </c>
      <c r="BO1217" s="2">
        <v>475</v>
      </c>
      <c r="BP1217" s="2">
        <v>475</v>
      </c>
      <c r="BQ1217" s="2">
        <v>475</v>
      </c>
      <c r="BR1217" s="2">
        <v>475</v>
      </c>
      <c r="BS1217" s="2">
        <v>475</v>
      </c>
      <c r="BT1217" s="2">
        <v>475</v>
      </c>
      <c r="BU1217" s="2">
        <v>480</v>
      </c>
      <c r="BV1217" s="2">
        <v>485</v>
      </c>
      <c r="BW1217" s="2">
        <v>485</v>
      </c>
      <c r="BX1217" s="2">
        <v>495</v>
      </c>
      <c r="BY1217" s="2">
        <v>495</v>
      </c>
      <c r="BZ1217" s="2">
        <v>495</v>
      </c>
      <c r="CA1217" s="2">
        <v>495</v>
      </c>
      <c r="CB1217" s="2">
        <v>495</v>
      </c>
      <c r="CC1217" s="2">
        <v>495</v>
      </c>
      <c r="CD1217" s="2">
        <v>495</v>
      </c>
      <c r="CE1217" s="2">
        <v>495</v>
      </c>
      <c r="CF1217" s="2">
        <v>500</v>
      </c>
      <c r="CG1217" s="2">
        <v>500</v>
      </c>
      <c r="CH1217" s="2">
        <v>520</v>
      </c>
    </row>
    <row r="1218" spans="14:86" x14ac:dyDescent="0.2">
      <c r="N1218" s="2">
        <v>525</v>
      </c>
      <c r="O1218" s="2">
        <v>525</v>
      </c>
      <c r="P1218" s="2">
        <v>525</v>
      </c>
      <c r="Q1218" s="2">
        <v>525</v>
      </c>
      <c r="R1218" s="2">
        <v>525</v>
      </c>
      <c r="S1218" s="2">
        <v>530</v>
      </c>
      <c r="T1218" s="2">
        <v>540</v>
      </c>
      <c r="U1218" s="2">
        <v>545</v>
      </c>
      <c r="V1218" s="2">
        <v>550</v>
      </c>
      <c r="W1218" s="2">
        <v>550</v>
      </c>
      <c r="X1218" s="2">
        <v>550</v>
      </c>
      <c r="Y1218" s="2">
        <v>550</v>
      </c>
      <c r="Z1218" s="2">
        <v>550</v>
      </c>
      <c r="AA1218" s="2">
        <v>550</v>
      </c>
      <c r="AB1218" s="2">
        <v>550</v>
      </c>
      <c r="AC1218" s="2">
        <v>550</v>
      </c>
      <c r="AD1218" s="2">
        <v>550</v>
      </c>
      <c r="AE1218" s="2">
        <v>550</v>
      </c>
      <c r="AF1218" s="2">
        <v>550</v>
      </c>
      <c r="AG1218" s="2">
        <v>550</v>
      </c>
      <c r="AH1218" s="2">
        <v>550</v>
      </c>
      <c r="AI1218" s="2">
        <v>550</v>
      </c>
      <c r="AJ1218" s="2">
        <v>550</v>
      </c>
      <c r="AK1218" s="2">
        <v>550</v>
      </c>
      <c r="AL1218" s="2">
        <v>550</v>
      </c>
      <c r="AM1218" s="2">
        <v>550</v>
      </c>
      <c r="AN1218" s="2">
        <v>550</v>
      </c>
      <c r="AO1218" s="2">
        <v>550</v>
      </c>
      <c r="AP1218" s="2">
        <v>550</v>
      </c>
      <c r="AQ1218" s="2">
        <v>560</v>
      </c>
      <c r="AR1218" s="2">
        <v>565</v>
      </c>
      <c r="AS1218" s="2">
        <v>570</v>
      </c>
      <c r="AT1218" s="2">
        <v>575</v>
      </c>
      <c r="AU1218" s="2">
        <v>575</v>
      </c>
      <c r="AV1218" s="2">
        <v>575</v>
      </c>
      <c r="AW1218" s="2">
        <v>575</v>
      </c>
      <c r="AX1218" s="2">
        <v>575</v>
      </c>
      <c r="AY1218" s="2">
        <v>575</v>
      </c>
      <c r="AZ1218" s="2">
        <v>575</v>
      </c>
      <c r="BA1218" s="2">
        <v>575</v>
      </c>
      <c r="BB1218" s="2">
        <v>575</v>
      </c>
      <c r="BC1218" s="2">
        <v>575</v>
      </c>
      <c r="BD1218" s="2">
        <v>575</v>
      </c>
      <c r="BE1218" s="2">
        <v>580</v>
      </c>
      <c r="BF1218" s="2">
        <v>585</v>
      </c>
      <c r="BG1218" s="2">
        <v>595</v>
      </c>
      <c r="BH1218" s="2">
        <v>595</v>
      </c>
      <c r="BI1218" s="2">
        <v>595</v>
      </c>
      <c r="BJ1218" s="2">
        <v>595</v>
      </c>
      <c r="BK1218" s="2">
        <v>595</v>
      </c>
      <c r="BL1218" s="2">
        <v>599</v>
      </c>
      <c r="BM1218" s="2">
        <v>600</v>
      </c>
      <c r="BN1218" s="2">
        <v>600</v>
      </c>
      <c r="BO1218" s="2">
        <v>600</v>
      </c>
      <c r="BP1218" s="2">
        <v>600</v>
      </c>
      <c r="BQ1218" s="2">
        <v>600</v>
      </c>
      <c r="BR1218" s="2">
        <v>600</v>
      </c>
      <c r="BS1218" s="2">
        <v>600</v>
      </c>
      <c r="BT1218" s="2">
        <v>617.5</v>
      </c>
      <c r="BU1218" s="2">
        <v>625</v>
      </c>
      <c r="BV1218" s="2">
        <v>625</v>
      </c>
      <c r="BW1218" s="2">
        <v>625</v>
      </c>
      <c r="BX1218" s="2">
        <v>625</v>
      </c>
      <c r="BY1218" s="2">
        <v>642.5</v>
      </c>
      <c r="BZ1218" s="2">
        <v>650</v>
      </c>
      <c r="CA1218" s="2">
        <v>650</v>
      </c>
      <c r="CB1218" s="2">
        <v>650</v>
      </c>
      <c r="CC1218" s="2">
        <v>650</v>
      </c>
      <c r="CD1218" s="2">
        <v>660</v>
      </c>
      <c r="CE1218" s="2">
        <v>675</v>
      </c>
      <c r="CF1218" s="2">
        <v>695</v>
      </c>
      <c r="CG1218" s="2">
        <v>700</v>
      </c>
      <c r="CH1218" s="2">
        <v>725</v>
      </c>
    </row>
    <row r="1219" spans="14:86" x14ac:dyDescent="0.2">
      <c r="N1219" s="2">
        <v>600</v>
      </c>
      <c r="O1219" s="2">
        <v>600</v>
      </c>
      <c r="P1219" s="2">
        <v>600</v>
      </c>
      <c r="Q1219" s="2">
        <v>600</v>
      </c>
      <c r="R1219" s="2">
        <v>600</v>
      </c>
      <c r="S1219" s="2">
        <v>625</v>
      </c>
      <c r="T1219" s="2">
        <v>625</v>
      </c>
      <c r="U1219" s="2">
        <v>625</v>
      </c>
      <c r="V1219" s="2">
        <v>625</v>
      </c>
      <c r="W1219" s="2">
        <v>625</v>
      </c>
      <c r="X1219" s="2">
        <v>625</v>
      </c>
      <c r="Y1219" s="2">
        <v>625</v>
      </c>
      <c r="Z1219" s="2">
        <v>645</v>
      </c>
      <c r="AA1219" s="2">
        <v>650</v>
      </c>
      <c r="AB1219" s="2">
        <v>650</v>
      </c>
      <c r="AC1219" s="2">
        <v>650</v>
      </c>
      <c r="AD1219" s="2">
        <v>650</v>
      </c>
      <c r="AE1219" s="2">
        <v>650</v>
      </c>
      <c r="AF1219" s="2">
        <v>650</v>
      </c>
      <c r="AG1219" s="2">
        <v>650</v>
      </c>
      <c r="AH1219" s="2">
        <v>650</v>
      </c>
      <c r="AI1219" s="2">
        <v>650</v>
      </c>
      <c r="AJ1219" s="2">
        <v>650</v>
      </c>
      <c r="AK1219" s="2">
        <v>650</v>
      </c>
      <c r="AL1219" s="2">
        <v>650</v>
      </c>
      <c r="AM1219" s="2">
        <v>650</v>
      </c>
      <c r="AN1219" s="2">
        <v>650</v>
      </c>
      <c r="AO1219" s="2">
        <v>660</v>
      </c>
      <c r="AP1219" s="2">
        <v>670</v>
      </c>
      <c r="AQ1219" s="2">
        <v>675</v>
      </c>
      <c r="AR1219" s="2">
        <v>675</v>
      </c>
      <c r="AS1219" s="2">
        <v>675</v>
      </c>
      <c r="AT1219" s="2">
        <v>675</v>
      </c>
      <c r="AU1219" s="2">
        <v>675</v>
      </c>
      <c r="AV1219" s="2">
        <v>675</v>
      </c>
      <c r="AW1219" s="2">
        <v>675</v>
      </c>
      <c r="AX1219" s="2">
        <v>685</v>
      </c>
      <c r="AY1219" s="2">
        <v>695</v>
      </c>
      <c r="AZ1219" s="2">
        <v>695</v>
      </c>
      <c r="BA1219" s="2">
        <v>695</v>
      </c>
      <c r="BB1219" s="2">
        <v>695</v>
      </c>
      <c r="BC1219" s="2">
        <v>695</v>
      </c>
      <c r="BD1219" s="2">
        <v>695</v>
      </c>
      <c r="BE1219" s="2">
        <v>700</v>
      </c>
      <c r="BF1219" s="2">
        <v>710</v>
      </c>
      <c r="BG1219" s="2">
        <v>710</v>
      </c>
      <c r="BH1219" s="2">
        <v>725</v>
      </c>
      <c r="BI1219" s="2">
        <v>725</v>
      </c>
      <c r="BJ1219" s="2">
        <v>725</v>
      </c>
      <c r="BK1219" s="2">
        <v>750</v>
      </c>
      <c r="BL1219" s="2">
        <v>750</v>
      </c>
      <c r="BM1219" s="2">
        <v>750</v>
      </c>
      <c r="BN1219" s="2">
        <v>750</v>
      </c>
      <c r="BO1219" s="2">
        <v>750</v>
      </c>
      <c r="BP1219" s="2">
        <v>750</v>
      </c>
      <c r="BQ1219" s="2">
        <v>750</v>
      </c>
      <c r="BR1219" s="2">
        <v>760</v>
      </c>
      <c r="BS1219" s="2">
        <v>775</v>
      </c>
      <c r="BT1219" s="2">
        <v>785</v>
      </c>
      <c r="BU1219" s="2">
        <v>795</v>
      </c>
      <c r="BV1219" s="2">
        <v>795</v>
      </c>
      <c r="BW1219" s="2">
        <v>795</v>
      </c>
      <c r="BX1219" s="2">
        <v>795</v>
      </c>
      <c r="BY1219" s="2">
        <v>800</v>
      </c>
      <c r="BZ1219" s="2">
        <v>800</v>
      </c>
      <c r="CA1219" s="2">
        <v>825</v>
      </c>
      <c r="CB1219" s="2">
        <v>825</v>
      </c>
      <c r="CC1219" s="2">
        <v>850</v>
      </c>
      <c r="CD1219" s="2">
        <v>900</v>
      </c>
      <c r="CE1219" s="2">
        <v>950</v>
      </c>
      <c r="CF1219" s="2">
        <v>950</v>
      </c>
      <c r="CG1219" s="2">
        <v>975</v>
      </c>
      <c r="CH1219" s="2">
        <v>995</v>
      </c>
    </row>
    <row r="1220" spans="14:86" x14ac:dyDescent="0.2">
      <c r="N1220" s="2">
        <v>850</v>
      </c>
      <c r="O1220" s="2">
        <v>850</v>
      </c>
      <c r="P1220" s="2">
        <v>850</v>
      </c>
      <c r="Q1220" s="2">
        <v>850</v>
      </c>
      <c r="R1220" s="2">
        <v>850</v>
      </c>
      <c r="S1220" s="2">
        <v>850</v>
      </c>
      <c r="T1220" s="2">
        <v>850</v>
      </c>
      <c r="U1220" s="2">
        <v>850</v>
      </c>
      <c r="V1220" s="2">
        <v>862.5</v>
      </c>
      <c r="W1220" s="2">
        <v>875</v>
      </c>
      <c r="X1220" s="2">
        <v>895</v>
      </c>
      <c r="Y1220" s="2">
        <v>895</v>
      </c>
      <c r="Z1220" s="2">
        <v>895</v>
      </c>
      <c r="AA1220" s="2">
        <v>895</v>
      </c>
      <c r="AB1220" s="2">
        <v>895</v>
      </c>
      <c r="AC1220" s="2">
        <v>900</v>
      </c>
      <c r="AD1220" s="2">
        <v>900</v>
      </c>
      <c r="AE1220" s="2">
        <v>900</v>
      </c>
      <c r="AF1220" s="2">
        <v>900</v>
      </c>
      <c r="AG1220" s="2">
        <v>900</v>
      </c>
      <c r="AH1220" s="2">
        <v>925</v>
      </c>
      <c r="AI1220" s="2">
        <v>925</v>
      </c>
      <c r="AJ1220" s="2">
        <v>925</v>
      </c>
      <c r="AK1220" s="2">
        <v>935</v>
      </c>
      <c r="AL1220" s="2">
        <v>945</v>
      </c>
      <c r="AM1220" s="2">
        <v>945</v>
      </c>
      <c r="AN1220" s="2">
        <v>945</v>
      </c>
      <c r="AO1220" s="2">
        <v>950</v>
      </c>
      <c r="AP1220" s="2">
        <v>950</v>
      </c>
      <c r="AQ1220" s="2">
        <v>950</v>
      </c>
      <c r="AR1220" s="2">
        <v>950</v>
      </c>
      <c r="AS1220" s="2">
        <v>950</v>
      </c>
      <c r="AT1220" s="2">
        <v>950</v>
      </c>
      <c r="AU1220" s="2">
        <v>950</v>
      </c>
      <c r="AV1220" s="2">
        <v>950</v>
      </c>
      <c r="AW1220" s="2">
        <v>975</v>
      </c>
      <c r="AX1220" s="2">
        <v>975</v>
      </c>
      <c r="AY1220" s="2">
        <v>975</v>
      </c>
      <c r="AZ1220" s="2">
        <v>975</v>
      </c>
      <c r="BA1220" s="2">
        <v>975</v>
      </c>
      <c r="BB1220" s="2">
        <v>985</v>
      </c>
      <c r="BC1220" s="2">
        <v>985</v>
      </c>
      <c r="BD1220" s="2">
        <v>995</v>
      </c>
      <c r="BE1220" s="2">
        <v>997.5</v>
      </c>
      <c r="BF1220" s="2">
        <v>1000</v>
      </c>
      <c r="BG1220" s="2">
        <v>1000</v>
      </c>
      <c r="BH1220" s="2">
        <v>1000</v>
      </c>
      <c r="BI1220" s="2">
        <v>1000</v>
      </c>
      <c r="BJ1220" s="2">
        <v>1000</v>
      </c>
      <c r="BK1220" s="2">
        <v>1000</v>
      </c>
      <c r="BL1220" s="2">
        <v>1000</v>
      </c>
      <c r="BM1220" s="2">
        <v>1000</v>
      </c>
      <c r="BN1220" s="2">
        <v>1000</v>
      </c>
      <c r="BO1220" s="2">
        <v>1000</v>
      </c>
      <c r="BP1220" s="2">
        <v>1000</v>
      </c>
      <c r="BQ1220" s="2">
        <v>1100</v>
      </c>
      <c r="BR1220" s="2">
        <v>1100</v>
      </c>
      <c r="BS1220" s="2">
        <v>1100</v>
      </c>
      <c r="BT1220" s="2">
        <v>1100</v>
      </c>
      <c r="BU1220" s="2">
        <v>1100</v>
      </c>
      <c r="BV1220" s="2">
        <v>1100</v>
      </c>
      <c r="BW1220" s="2">
        <v>1100</v>
      </c>
      <c r="BX1220" s="2">
        <v>1195</v>
      </c>
      <c r="BY1220" s="2">
        <v>1197.5</v>
      </c>
      <c r="BZ1220" s="2">
        <v>1200</v>
      </c>
      <c r="CA1220" s="2">
        <v>1200</v>
      </c>
      <c r="CB1220" s="2">
        <v>1200</v>
      </c>
      <c r="CC1220" s="2">
        <v>1300</v>
      </c>
      <c r="CD1220" s="2">
        <v>1335</v>
      </c>
      <c r="CE1220" s="2">
        <v>1370</v>
      </c>
      <c r="CF1220" s="2">
        <v>1450</v>
      </c>
      <c r="CG1220" s="2">
        <v>1450</v>
      </c>
      <c r="CH1220" s="2">
        <v>1470</v>
      </c>
    </row>
    <row r="1221" spans="14:86" x14ac:dyDescent="0.2">
      <c r="N1221" s="2">
        <v>975</v>
      </c>
      <c r="O1221" s="2">
        <v>975</v>
      </c>
      <c r="P1221" s="2">
        <v>975</v>
      </c>
      <c r="Q1221" s="2">
        <v>987.5</v>
      </c>
      <c r="R1221" s="2">
        <v>1000</v>
      </c>
      <c r="S1221" s="2">
        <v>1000</v>
      </c>
      <c r="T1221" s="2">
        <v>1000</v>
      </c>
      <c r="U1221" s="2">
        <v>1000</v>
      </c>
      <c r="V1221" s="2">
        <v>1025</v>
      </c>
      <c r="W1221" s="2">
        <v>1050</v>
      </c>
      <c r="X1221" s="2">
        <v>1050</v>
      </c>
      <c r="Y1221" s="2">
        <v>1050</v>
      </c>
      <c r="Z1221" s="2">
        <v>1050</v>
      </c>
      <c r="AA1221" s="2">
        <v>1075</v>
      </c>
      <c r="AB1221" s="2">
        <v>1100</v>
      </c>
      <c r="AC1221" s="2">
        <v>1100</v>
      </c>
      <c r="AD1221" s="2">
        <v>1100</v>
      </c>
      <c r="AE1221" s="2">
        <v>1100</v>
      </c>
      <c r="AF1221" s="2">
        <v>1150</v>
      </c>
      <c r="AG1221" s="2">
        <v>1200</v>
      </c>
      <c r="AH1221" s="2">
        <v>1200</v>
      </c>
      <c r="AI1221" s="2">
        <v>1200</v>
      </c>
      <c r="AJ1221" s="2">
        <v>1200</v>
      </c>
      <c r="AK1221" s="2">
        <v>1200</v>
      </c>
      <c r="AL1221" s="2">
        <v>1200</v>
      </c>
      <c r="AM1221" s="2">
        <v>1200</v>
      </c>
      <c r="AN1221" s="2">
        <v>1200</v>
      </c>
      <c r="AO1221" s="2">
        <v>1200</v>
      </c>
      <c r="AP1221" s="2">
        <v>1225</v>
      </c>
      <c r="AQ1221" s="2">
        <v>1250</v>
      </c>
      <c r="AR1221" s="2">
        <v>1250</v>
      </c>
      <c r="AS1221" s="2">
        <v>1250</v>
      </c>
      <c r="AT1221" s="2">
        <v>1250</v>
      </c>
      <c r="AU1221" s="2">
        <v>1250</v>
      </c>
      <c r="AV1221" s="2">
        <v>1250</v>
      </c>
      <c r="AW1221" s="2">
        <v>1250</v>
      </c>
      <c r="AX1221" s="2">
        <v>1250</v>
      </c>
      <c r="AY1221" s="2">
        <v>1250</v>
      </c>
      <c r="AZ1221" s="2">
        <v>1275</v>
      </c>
      <c r="BA1221" s="2">
        <v>1300</v>
      </c>
      <c r="BB1221" s="2">
        <v>1300</v>
      </c>
      <c r="BC1221" s="2">
        <v>1300</v>
      </c>
      <c r="BD1221" s="2">
        <v>1300</v>
      </c>
      <c r="BE1221" s="2">
        <v>1300</v>
      </c>
      <c r="BF1221" s="2">
        <v>1300</v>
      </c>
      <c r="BG1221" s="2">
        <v>1300</v>
      </c>
      <c r="BH1221" s="2">
        <v>1300</v>
      </c>
      <c r="BI1221" s="2">
        <v>1300</v>
      </c>
      <c r="BJ1221" s="2">
        <v>1325</v>
      </c>
      <c r="BK1221" s="2">
        <v>1350</v>
      </c>
      <c r="BL1221" s="2">
        <v>1350</v>
      </c>
      <c r="BM1221" s="2">
        <v>1350</v>
      </c>
      <c r="BN1221" s="2">
        <v>1350</v>
      </c>
      <c r="BO1221" s="2">
        <v>1375</v>
      </c>
      <c r="BP1221" s="2">
        <v>1400</v>
      </c>
      <c r="BQ1221" s="2">
        <v>1400</v>
      </c>
      <c r="BR1221" s="2">
        <v>1400</v>
      </c>
      <c r="BS1221" s="2">
        <v>1400</v>
      </c>
      <c r="BT1221" s="2">
        <v>1500</v>
      </c>
      <c r="BU1221" s="2">
        <v>1600</v>
      </c>
      <c r="BV1221" s="2">
        <v>1600</v>
      </c>
      <c r="BW1221" s="2">
        <v>1600</v>
      </c>
      <c r="BX1221" s="2">
        <v>1600</v>
      </c>
      <c r="BY1221" s="2">
        <v>1775</v>
      </c>
      <c r="BZ1221" s="2">
        <v>1950</v>
      </c>
      <c r="CA1221" s="2">
        <v>1950</v>
      </c>
      <c r="CB1221" s="2">
        <v>1950</v>
      </c>
      <c r="CC1221" s="2">
        <v>1950</v>
      </c>
      <c r="CD1221" s="2">
        <v>2225</v>
      </c>
      <c r="CE1221" s="2">
        <v>2500</v>
      </c>
      <c r="CF1221" s="2">
        <v>2500</v>
      </c>
      <c r="CG1221" s="2">
        <v>2500</v>
      </c>
      <c r="CH1221" s="2">
        <v>2500</v>
      </c>
    </row>
    <row r="1222" spans="14:86" x14ac:dyDescent="0.2">
      <c r="N1222" s="2">
        <v>350</v>
      </c>
      <c r="O1222" s="2">
        <v>350</v>
      </c>
      <c r="P1222" s="2">
        <v>360</v>
      </c>
      <c r="Q1222" s="2">
        <v>360</v>
      </c>
      <c r="R1222" s="2">
        <v>360</v>
      </c>
      <c r="S1222" s="2">
        <v>360</v>
      </c>
      <c r="T1222" s="2">
        <v>360</v>
      </c>
      <c r="U1222" s="2">
        <v>360</v>
      </c>
      <c r="V1222" s="2">
        <v>360</v>
      </c>
      <c r="W1222" s="2">
        <v>360</v>
      </c>
      <c r="X1222" s="2">
        <v>360</v>
      </c>
      <c r="Y1222" s="2">
        <v>360</v>
      </c>
      <c r="Z1222" s="2">
        <v>360</v>
      </c>
      <c r="AA1222" s="2">
        <v>360</v>
      </c>
      <c r="AB1222" s="2">
        <v>360</v>
      </c>
      <c r="AC1222" s="2">
        <v>360</v>
      </c>
      <c r="AD1222" s="2">
        <v>375</v>
      </c>
      <c r="AE1222" s="2">
        <v>375</v>
      </c>
      <c r="AF1222" s="2">
        <v>375</v>
      </c>
      <c r="AG1222" s="2">
        <v>375</v>
      </c>
      <c r="AH1222" s="2">
        <v>375</v>
      </c>
      <c r="AI1222" s="2">
        <v>375</v>
      </c>
      <c r="AJ1222" s="2">
        <v>375</v>
      </c>
      <c r="AK1222" s="2">
        <v>375</v>
      </c>
      <c r="AL1222" s="2">
        <v>375</v>
      </c>
      <c r="AM1222" s="2">
        <v>375</v>
      </c>
      <c r="AN1222" s="2">
        <v>375</v>
      </c>
      <c r="AO1222" s="2">
        <v>375</v>
      </c>
      <c r="AP1222" s="2">
        <v>375</v>
      </c>
      <c r="AQ1222" s="2">
        <v>375</v>
      </c>
      <c r="AR1222" s="2">
        <v>375</v>
      </c>
      <c r="AS1222" s="2">
        <v>375</v>
      </c>
      <c r="AT1222" s="2">
        <v>375</v>
      </c>
      <c r="AU1222" s="2">
        <v>375</v>
      </c>
      <c r="AV1222" s="2">
        <v>375</v>
      </c>
      <c r="AW1222" s="2">
        <v>375</v>
      </c>
      <c r="AX1222" s="2">
        <v>375</v>
      </c>
      <c r="AY1222" s="2">
        <v>375</v>
      </c>
      <c r="AZ1222" s="2">
        <v>375</v>
      </c>
      <c r="BA1222" s="2">
        <v>375</v>
      </c>
      <c r="BB1222" s="2">
        <v>375</v>
      </c>
      <c r="BC1222" s="2">
        <v>375</v>
      </c>
      <c r="BD1222" s="2">
        <v>375</v>
      </c>
      <c r="BE1222" s="2">
        <v>375</v>
      </c>
      <c r="BF1222" s="2">
        <v>375</v>
      </c>
      <c r="BG1222" s="2">
        <v>395</v>
      </c>
      <c r="BH1222" s="2">
        <v>395</v>
      </c>
      <c r="BI1222" s="2">
        <v>395</v>
      </c>
      <c r="BJ1222" s="2">
        <v>395</v>
      </c>
      <c r="BK1222" s="2">
        <v>395</v>
      </c>
      <c r="BL1222" s="2">
        <v>395</v>
      </c>
      <c r="BM1222" s="2">
        <v>395</v>
      </c>
      <c r="BN1222" s="2">
        <v>395</v>
      </c>
      <c r="BO1222" s="2">
        <v>395</v>
      </c>
      <c r="BP1222" s="2">
        <v>395</v>
      </c>
      <c r="BQ1222" s="2">
        <v>395</v>
      </c>
      <c r="BR1222" s="2">
        <v>395</v>
      </c>
      <c r="BS1222" s="2">
        <v>395</v>
      </c>
      <c r="BT1222" s="2">
        <v>395</v>
      </c>
      <c r="BU1222" s="2">
        <v>395</v>
      </c>
      <c r="BV1222" s="2">
        <v>395</v>
      </c>
      <c r="BW1222" s="2">
        <v>395</v>
      </c>
      <c r="BX1222" s="2">
        <v>395</v>
      </c>
      <c r="BY1222" s="2">
        <v>395</v>
      </c>
      <c r="BZ1222" s="2">
        <v>395</v>
      </c>
      <c r="CA1222" s="2">
        <v>395</v>
      </c>
      <c r="CB1222" s="2">
        <v>395</v>
      </c>
      <c r="CC1222" s="2">
        <v>395</v>
      </c>
      <c r="CD1222" s="2">
        <v>395</v>
      </c>
      <c r="CE1222" s="2">
        <v>395</v>
      </c>
      <c r="CF1222" s="2">
        <v>395</v>
      </c>
      <c r="CG1222" s="2">
        <v>395</v>
      </c>
      <c r="CH1222" s="2">
        <v>395</v>
      </c>
    </row>
  </sheetData>
  <mergeCells count="2">
    <mergeCell ref="A67:L67"/>
    <mergeCell ref="A69:L69"/>
  </mergeCells>
  <hyperlinks>
    <hyperlink ref="A1" location="Contents!A1" display="Back to contents"/>
  </hyperlinks>
  <pageMargins left="0.7" right="0.7" top="0.75" bottom="0.75" header="0.3" footer="0.3"/>
  <pageSetup paperSize="9" scale="77"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QK1222"/>
  <sheetViews>
    <sheetView zoomScaleNormal="100" workbookViewId="0"/>
  </sheetViews>
  <sheetFormatPr defaultRowHeight="12.75" x14ac:dyDescent="0.2"/>
  <cols>
    <col min="1" max="1" width="27.5703125" style="2" customWidth="1"/>
    <col min="2" max="2" width="9.140625" style="2"/>
    <col min="3" max="3" width="8" style="2" customWidth="1"/>
    <col min="4" max="4" width="7.42578125" style="2" customWidth="1"/>
    <col min="5" max="5" width="7.28515625" style="2" customWidth="1"/>
    <col min="6" max="6" width="8.5703125" style="2" customWidth="1"/>
    <col min="7" max="7" width="1.85546875" style="2" customWidth="1"/>
    <col min="8" max="16384" width="9.140625" style="2"/>
  </cols>
  <sheetData>
    <row r="1" spans="1:13" x14ac:dyDescent="0.2">
      <c r="A1" s="271" t="s">
        <v>342</v>
      </c>
    </row>
    <row r="2" spans="1:13" ht="15.75" customHeight="1" x14ac:dyDescent="0.25">
      <c r="A2" s="1" t="s">
        <v>340</v>
      </c>
    </row>
    <row r="3" spans="1:13" ht="13.5" customHeight="1" x14ac:dyDescent="0.2">
      <c r="A3" s="18"/>
      <c r="B3" s="18" t="s">
        <v>29</v>
      </c>
      <c r="H3" s="18" t="s">
        <v>30</v>
      </c>
    </row>
    <row r="4" spans="1:13" ht="25.5" x14ac:dyDescent="0.2">
      <c r="A4" s="19"/>
      <c r="B4" s="22" t="s">
        <v>24</v>
      </c>
      <c r="C4" s="23" t="s">
        <v>25</v>
      </c>
      <c r="D4" s="23" t="s">
        <v>26</v>
      </c>
      <c r="E4" s="23" t="s">
        <v>27</v>
      </c>
      <c r="F4" s="4" t="s">
        <v>28</v>
      </c>
      <c r="G4" s="21"/>
      <c r="H4" s="22" t="s">
        <v>24</v>
      </c>
      <c r="I4" s="23" t="s">
        <v>25</v>
      </c>
      <c r="J4" s="23" t="s">
        <v>26</v>
      </c>
      <c r="K4" s="23" t="s">
        <v>27</v>
      </c>
      <c r="L4" s="4" t="s">
        <v>28</v>
      </c>
    </row>
    <row r="5" spans="1:13" x14ac:dyDescent="0.2">
      <c r="A5" s="19" t="s">
        <v>0</v>
      </c>
      <c r="B5" s="25">
        <v>6299</v>
      </c>
      <c r="C5" s="26">
        <v>375</v>
      </c>
      <c r="D5" s="26">
        <v>450</v>
      </c>
      <c r="E5" s="26">
        <v>481.58</v>
      </c>
      <c r="F5" s="27">
        <v>575</v>
      </c>
      <c r="G5" s="24"/>
      <c r="H5" s="25">
        <v>12578</v>
      </c>
      <c r="I5" s="26">
        <v>475</v>
      </c>
      <c r="J5" s="26">
        <v>575</v>
      </c>
      <c r="K5" s="26">
        <v>615.64</v>
      </c>
      <c r="L5" s="27">
        <v>700</v>
      </c>
    </row>
    <row r="6" spans="1:13" x14ac:dyDescent="0.2">
      <c r="A6" s="13" t="s">
        <v>1</v>
      </c>
      <c r="B6" s="24">
        <v>738</v>
      </c>
      <c r="C6" s="29">
        <v>510</v>
      </c>
      <c r="D6" s="29">
        <v>550</v>
      </c>
      <c r="E6" s="29">
        <v>565.87</v>
      </c>
      <c r="F6" s="30">
        <v>600</v>
      </c>
      <c r="G6" s="24"/>
      <c r="H6" s="24">
        <v>1271</v>
      </c>
      <c r="I6" s="29">
        <v>675</v>
      </c>
      <c r="J6" s="29">
        <v>750</v>
      </c>
      <c r="K6" s="29">
        <v>754.39</v>
      </c>
      <c r="L6" s="30">
        <v>800</v>
      </c>
      <c r="M6" s="195"/>
    </row>
    <row r="7" spans="1:13" x14ac:dyDescent="0.2">
      <c r="A7" s="13" t="s">
        <v>3</v>
      </c>
      <c r="B7" s="24">
        <v>124</v>
      </c>
      <c r="C7" s="29">
        <v>350.5</v>
      </c>
      <c r="D7" s="29">
        <v>400</v>
      </c>
      <c r="E7" s="29">
        <v>412.33</v>
      </c>
      <c r="F7" s="30">
        <v>450</v>
      </c>
      <c r="G7" s="24"/>
      <c r="H7" s="24">
        <v>173</v>
      </c>
      <c r="I7" s="29">
        <v>460</v>
      </c>
      <c r="J7" s="29">
        <v>500</v>
      </c>
      <c r="K7" s="29">
        <v>524.75</v>
      </c>
      <c r="L7" s="30">
        <v>575</v>
      </c>
      <c r="M7" s="195"/>
    </row>
    <row r="8" spans="1:13" x14ac:dyDescent="0.2">
      <c r="A8" s="13" t="s">
        <v>5</v>
      </c>
      <c r="B8" s="24">
        <v>288</v>
      </c>
      <c r="C8" s="29">
        <v>327.5</v>
      </c>
      <c r="D8" s="29">
        <v>350</v>
      </c>
      <c r="E8" s="29">
        <v>366.26</v>
      </c>
      <c r="F8" s="30">
        <v>400</v>
      </c>
      <c r="G8" s="24"/>
      <c r="H8" s="24">
        <v>716</v>
      </c>
      <c r="I8" s="29">
        <v>425</v>
      </c>
      <c r="J8" s="29">
        <v>450</v>
      </c>
      <c r="K8" s="29">
        <v>463.38</v>
      </c>
      <c r="L8" s="30">
        <v>500</v>
      </c>
      <c r="M8" s="195"/>
    </row>
    <row r="9" spans="1:13" x14ac:dyDescent="0.2">
      <c r="A9" s="13" t="s">
        <v>7</v>
      </c>
      <c r="B9" s="24">
        <v>109</v>
      </c>
      <c r="C9" s="29">
        <v>369.35</v>
      </c>
      <c r="D9" s="29">
        <v>380</v>
      </c>
      <c r="E9" s="29">
        <v>384.25</v>
      </c>
      <c r="F9" s="30">
        <v>400</v>
      </c>
      <c r="G9" s="24"/>
      <c r="H9" s="24">
        <v>341</v>
      </c>
      <c r="I9" s="29">
        <v>420</v>
      </c>
      <c r="J9" s="29">
        <v>450</v>
      </c>
      <c r="K9" s="29">
        <v>446.89</v>
      </c>
      <c r="L9" s="30">
        <v>475</v>
      </c>
      <c r="M9" s="195"/>
    </row>
    <row r="10" spans="1:13" x14ac:dyDescent="0.2">
      <c r="A10" s="13" t="s">
        <v>9</v>
      </c>
      <c r="B10" s="24">
        <v>382</v>
      </c>
      <c r="C10" s="29">
        <v>350</v>
      </c>
      <c r="D10" s="29">
        <v>375</v>
      </c>
      <c r="E10" s="29">
        <v>383.14</v>
      </c>
      <c r="F10" s="30">
        <v>400</v>
      </c>
      <c r="G10" s="24"/>
      <c r="H10" s="24">
        <v>950</v>
      </c>
      <c r="I10" s="29">
        <v>465</v>
      </c>
      <c r="J10" s="29">
        <v>530</v>
      </c>
      <c r="K10" s="29">
        <v>545.96</v>
      </c>
      <c r="L10" s="30">
        <v>600</v>
      </c>
      <c r="M10" s="195"/>
    </row>
    <row r="11" spans="1:13" x14ac:dyDescent="0.2">
      <c r="A11" s="13" t="s">
        <v>10</v>
      </c>
      <c r="B11" s="24">
        <v>98</v>
      </c>
      <c r="C11" s="29">
        <v>425</v>
      </c>
      <c r="D11" s="29">
        <v>450</v>
      </c>
      <c r="E11" s="29">
        <v>478.92</v>
      </c>
      <c r="F11" s="30">
        <v>525</v>
      </c>
      <c r="G11" s="24"/>
      <c r="H11" s="24">
        <v>144</v>
      </c>
      <c r="I11" s="29">
        <v>550</v>
      </c>
      <c r="J11" s="29">
        <v>625</v>
      </c>
      <c r="K11" s="29">
        <v>635.52</v>
      </c>
      <c r="L11" s="30">
        <v>695</v>
      </c>
      <c r="M11" s="195"/>
    </row>
    <row r="12" spans="1:13" x14ac:dyDescent="0.2">
      <c r="A12" s="13" t="s">
        <v>11</v>
      </c>
      <c r="B12" s="24">
        <v>322</v>
      </c>
      <c r="C12" s="29">
        <v>360</v>
      </c>
      <c r="D12" s="29">
        <v>395</v>
      </c>
      <c r="E12" s="29">
        <v>402.75</v>
      </c>
      <c r="F12" s="30">
        <v>425</v>
      </c>
      <c r="G12" s="24"/>
      <c r="H12" s="24">
        <v>680</v>
      </c>
      <c r="I12" s="29">
        <v>450</v>
      </c>
      <c r="J12" s="29">
        <v>495</v>
      </c>
      <c r="K12" s="29">
        <v>510.77</v>
      </c>
      <c r="L12" s="30">
        <v>550</v>
      </c>
      <c r="M12" s="195"/>
    </row>
    <row r="13" spans="1:13" x14ac:dyDescent="0.2">
      <c r="A13" s="13" t="s">
        <v>12</v>
      </c>
      <c r="B13" s="24">
        <v>350</v>
      </c>
      <c r="C13" s="29">
        <v>355</v>
      </c>
      <c r="D13" s="29">
        <v>395</v>
      </c>
      <c r="E13" s="29">
        <v>407.52</v>
      </c>
      <c r="F13" s="30">
        <v>450</v>
      </c>
      <c r="G13" s="24"/>
      <c r="H13" s="24">
        <v>709</v>
      </c>
      <c r="I13" s="29">
        <v>450</v>
      </c>
      <c r="J13" s="29">
        <v>510</v>
      </c>
      <c r="K13" s="29">
        <v>529.72</v>
      </c>
      <c r="L13" s="30">
        <v>595</v>
      </c>
      <c r="M13" s="195"/>
    </row>
    <row r="14" spans="1:13" x14ac:dyDescent="0.2">
      <c r="A14" s="13" t="s">
        <v>13</v>
      </c>
      <c r="B14" s="24">
        <v>1289</v>
      </c>
      <c r="C14" s="29">
        <v>425</v>
      </c>
      <c r="D14" s="29">
        <v>495</v>
      </c>
      <c r="E14" s="29">
        <v>520.03</v>
      </c>
      <c r="F14" s="30">
        <v>595</v>
      </c>
      <c r="G14" s="24"/>
      <c r="H14" s="24">
        <v>2199</v>
      </c>
      <c r="I14" s="29">
        <v>550</v>
      </c>
      <c r="J14" s="29">
        <v>650</v>
      </c>
      <c r="K14" s="29">
        <v>695.92</v>
      </c>
      <c r="L14" s="30">
        <v>795</v>
      </c>
      <c r="M14" s="195"/>
    </row>
    <row r="15" spans="1:13" x14ac:dyDescent="0.2">
      <c r="A15" s="13" t="s">
        <v>14</v>
      </c>
      <c r="B15" s="24">
        <v>269</v>
      </c>
      <c r="C15" s="29">
        <v>400</v>
      </c>
      <c r="D15" s="29">
        <v>470</v>
      </c>
      <c r="E15" s="29">
        <v>460.5</v>
      </c>
      <c r="F15" s="30">
        <v>500</v>
      </c>
      <c r="G15" s="24"/>
      <c r="H15" s="24">
        <v>733</v>
      </c>
      <c r="I15" s="29">
        <v>500</v>
      </c>
      <c r="J15" s="29">
        <v>550</v>
      </c>
      <c r="K15" s="29">
        <v>560.95000000000005</v>
      </c>
      <c r="L15" s="30">
        <v>625</v>
      </c>
      <c r="M15" s="195"/>
    </row>
    <row r="16" spans="1:13" x14ac:dyDescent="0.2">
      <c r="A16" s="13" t="s">
        <v>15</v>
      </c>
      <c r="B16" s="24">
        <v>944</v>
      </c>
      <c r="C16" s="29">
        <v>575</v>
      </c>
      <c r="D16" s="29">
        <v>625</v>
      </c>
      <c r="E16" s="29">
        <v>652.91999999999996</v>
      </c>
      <c r="F16" s="30">
        <v>700</v>
      </c>
      <c r="G16" s="24"/>
      <c r="H16" s="24">
        <v>1776</v>
      </c>
      <c r="I16" s="29">
        <v>700</v>
      </c>
      <c r="J16" s="29">
        <v>800</v>
      </c>
      <c r="K16" s="29">
        <v>830.97</v>
      </c>
      <c r="L16" s="30">
        <v>925</v>
      </c>
      <c r="M16" s="195"/>
    </row>
    <row r="17" spans="1:13" x14ac:dyDescent="0.2">
      <c r="A17" s="13" t="s">
        <v>16</v>
      </c>
      <c r="B17" s="24">
        <v>181</v>
      </c>
      <c r="C17" s="29">
        <v>350</v>
      </c>
      <c r="D17" s="29">
        <v>375</v>
      </c>
      <c r="E17" s="29">
        <v>381.35</v>
      </c>
      <c r="F17" s="30">
        <v>425</v>
      </c>
      <c r="G17" s="24"/>
      <c r="H17" s="24">
        <v>505</v>
      </c>
      <c r="I17" s="29">
        <v>425</v>
      </c>
      <c r="J17" s="29">
        <v>475</v>
      </c>
      <c r="K17" s="29">
        <v>475.8</v>
      </c>
      <c r="L17" s="30">
        <v>525</v>
      </c>
      <c r="M17" s="195"/>
    </row>
    <row r="18" spans="1:13" x14ac:dyDescent="0.2">
      <c r="A18" s="13" t="s">
        <v>17</v>
      </c>
      <c r="B18" s="24">
        <v>240</v>
      </c>
      <c r="C18" s="29">
        <v>380</v>
      </c>
      <c r="D18" s="29">
        <v>400</v>
      </c>
      <c r="E18" s="29">
        <v>408.15</v>
      </c>
      <c r="F18" s="30">
        <v>430</v>
      </c>
      <c r="G18" s="24"/>
      <c r="H18" s="24">
        <v>424</v>
      </c>
      <c r="I18" s="29">
        <v>495</v>
      </c>
      <c r="J18" s="29">
        <v>525</v>
      </c>
      <c r="K18" s="29">
        <v>539.95000000000005</v>
      </c>
      <c r="L18" s="30">
        <v>595</v>
      </c>
      <c r="M18" s="195"/>
    </row>
    <row r="19" spans="1:13" x14ac:dyDescent="0.2">
      <c r="A19" s="13" t="s">
        <v>18</v>
      </c>
      <c r="B19" s="24">
        <v>352</v>
      </c>
      <c r="C19" s="29">
        <v>350</v>
      </c>
      <c r="D19" s="29">
        <v>375</v>
      </c>
      <c r="E19" s="29">
        <v>391.6</v>
      </c>
      <c r="F19" s="30">
        <v>400</v>
      </c>
      <c r="G19" s="24"/>
      <c r="H19" s="24">
        <v>583</v>
      </c>
      <c r="I19" s="29">
        <v>425</v>
      </c>
      <c r="J19" s="29">
        <v>475</v>
      </c>
      <c r="K19" s="29">
        <v>493.93</v>
      </c>
      <c r="L19" s="30">
        <v>550</v>
      </c>
      <c r="M19" s="195"/>
    </row>
    <row r="20" spans="1:13" x14ac:dyDescent="0.2">
      <c r="A20" s="13" t="s">
        <v>19</v>
      </c>
      <c r="B20" s="24">
        <v>179</v>
      </c>
      <c r="C20" s="29">
        <v>310</v>
      </c>
      <c r="D20" s="29">
        <v>325</v>
      </c>
      <c r="E20" s="29">
        <v>337.92</v>
      </c>
      <c r="F20" s="30">
        <v>360</v>
      </c>
      <c r="G20" s="24"/>
      <c r="H20" s="24">
        <v>303</v>
      </c>
      <c r="I20" s="29">
        <v>400</v>
      </c>
      <c r="J20" s="29">
        <v>450</v>
      </c>
      <c r="K20" s="29">
        <v>452.23</v>
      </c>
      <c r="L20" s="30">
        <v>495</v>
      </c>
      <c r="M20" s="195"/>
    </row>
    <row r="21" spans="1:13" x14ac:dyDescent="0.2">
      <c r="A21" s="13" t="s">
        <v>20</v>
      </c>
      <c r="B21" s="24">
        <v>223</v>
      </c>
      <c r="C21" s="29">
        <v>350</v>
      </c>
      <c r="D21" s="29">
        <v>375</v>
      </c>
      <c r="E21" s="29">
        <v>381</v>
      </c>
      <c r="F21" s="30">
        <v>400</v>
      </c>
      <c r="G21" s="24"/>
      <c r="H21" s="24">
        <v>489</v>
      </c>
      <c r="I21" s="29">
        <v>450</v>
      </c>
      <c r="J21" s="29">
        <v>475</v>
      </c>
      <c r="K21" s="29">
        <v>500.05</v>
      </c>
      <c r="L21" s="30">
        <v>550</v>
      </c>
      <c r="M21" s="195"/>
    </row>
    <row r="22" spans="1:13" ht="13.5" customHeight="1" x14ac:dyDescent="0.2">
      <c r="A22" s="13" t="s">
        <v>21</v>
      </c>
      <c r="B22" s="24">
        <v>118</v>
      </c>
      <c r="C22" s="29">
        <v>360</v>
      </c>
      <c r="D22" s="29">
        <v>395</v>
      </c>
      <c r="E22" s="29">
        <v>400.42</v>
      </c>
      <c r="F22" s="30">
        <v>425</v>
      </c>
      <c r="G22" s="24"/>
      <c r="H22" s="24">
        <v>197</v>
      </c>
      <c r="I22" s="29">
        <v>450</v>
      </c>
      <c r="J22" s="29">
        <v>475</v>
      </c>
      <c r="K22" s="29">
        <v>498.22</v>
      </c>
      <c r="L22" s="30">
        <v>550</v>
      </c>
      <c r="M22" s="195"/>
    </row>
    <row r="23" spans="1:13" x14ac:dyDescent="0.2">
      <c r="A23" s="14" t="s">
        <v>22</v>
      </c>
      <c r="B23" s="31">
        <v>93</v>
      </c>
      <c r="C23" s="32">
        <v>450</v>
      </c>
      <c r="D23" s="32">
        <v>475</v>
      </c>
      <c r="E23" s="32">
        <v>469.89</v>
      </c>
      <c r="F23" s="33">
        <v>495</v>
      </c>
      <c r="G23" s="31"/>
      <c r="H23" s="31">
        <v>385</v>
      </c>
      <c r="I23" s="32">
        <v>550</v>
      </c>
      <c r="J23" s="32">
        <v>575</v>
      </c>
      <c r="K23" s="32">
        <v>577.79999999999995</v>
      </c>
      <c r="L23" s="33">
        <v>600</v>
      </c>
      <c r="M23" s="195"/>
    </row>
    <row r="24" spans="1:13" x14ac:dyDescent="0.2">
      <c r="A24" s="18"/>
      <c r="B24" s="18" t="s">
        <v>31</v>
      </c>
      <c r="H24" s="18" t="s">
        <v>33</v>
      </c>
    </row>
    <row r="25" spans="1:13" ht="25.5" x14ac:dyDescent="0.2">
      <c r="A25" s="19"/>
      <c r="B25" s="22" t="s">
        <v>24</v>
      </c>
      <c r="C25" s="23" t="s">
        <v>25</v>
      </c>
      <c r="D25" s="23" t="s">
        <v>26</v>
      </c>
      <c r="E25" s="23" t="s">
        <v>27</v>
      </c>
      <c r="F25" s="4" t="s">
        <v>28</v>
      </c>
      <c r="G25" s="21"/>
      <c r="H25" s="22" t="s">
        <v>24</v>
      </c>
      <c r="I25" s="23" t="s">
        <v>25</v>
      </c>
      <c r="J25" s="23" t="s">
        <v>26</v>
      </c>
      <c r="K25" s="23" t="s">
        <v>27</v>
      </c>
      <c r="L25" s="4" t="s">
        <v>28</v>
      </c>
    </row>
    <row r="26" spans="1:13" x14ac:dyDescent="0.2">
      <c r="A26" s="19" t="s">
        <v>0</v>
      </c>
      <c r="B26" s="25">
        <v>4907</v>
      </c>
      <c r="C26" s="26">
        <v>550</v>
      </c>
      <c r="D26" s="26">
        <v>675</v>
      </c>
      <c r="E26" s="26">
        <v>752.8</v>
      </c>
      <c r="F26" s="27">
        <v>855</v>
      </c>
      <c r="G26" s="24"/>
      <c r="H26" s="25">
        <v>1607</v>
      </c>
      <c r="I26" s="26">
        <v>800</v>
      </c>
      <c r="J26" s="26">
        <v>995</v>
      </c>
      <c r="K26" s="26">
        <v>1089.48</v>
      </c>
      <c r="L26" s="27">
        <v>1300</v>
      </c>
    </row>
    <row r="27" spans="1:13" x14ac:dyDescent="0.2">
      <c r="A27" s="13" t="s">
        <v>1</v>
      </c>
      <c r="B27" s="24">
        <v>412</v>
      </c>
      <c r="C27" s="29">
        <v>800</v>
      </c>
      <c r="D27" s="29">
        <v>900</v>
      </c>
      <c r="E27" s="29">
        <v>930.15</v>
      </c>
      <c r="F27" s="30">
        <v>1050</v>
      </c>
      <c r="G27" s="24"/>
      <c r="H27" s="24">
        <v>275</v>
      </c>
      <c r="I27" s="29">
        <v>1000</v>
      </c>
      <c r="J27" s="29">
        <v>1200</v>
      </c>
      <c r="K27" s="29">
        <v>1291.33</v>
      </c>
      <c r="L27" s="30">
        <v>1500</v>
      </c>
    </row>
    <row r="28" spans="1:13" x14ac:dyDescent="0.2">
      <c r="A28" s="13" t="s">
        <v>3</v>
      </c>
      <c r="B28" s="24">
        <v>85</v>
      </c>
      <c r="C28" s="29">
        <v>550</v>
      </c>
      <c r="D28" s="29">
        <v>650</v>
      </c>
      <c r="E28" s="29">
        <v>665.89</v>
      </c>
      <c r="F28" s="30">
        <v>750</v>
      </c>
      <c r="G28" s="24"/>
      <c r="H28" s="24">
        <v>44</v>
      </c>
      <c r="I28" s="29">
        <v>795</v>
      </c>
      <c r="J28" s="29">
        <v>900</v>
      </c>
      <c r="K28" s="29">
        <v>988.57</v>
      </c>
      <c r="L28" s="30">
        <v>1200</v>
      </c>
    </row>
    <row r="29" spans="1:13" x14ac:dyDescent="0.2">
      <c r="A29" s="13" t="s">
        <v>5</v>
      </c>
      <c r="B29" s="24">
        <v>341</v>
      </c>
      <c r="C29" s="29">
        <v>495</v>
      </c>
      <c r="D29" s="29">
        <v>550</v>
      </c>
      <c r="E29" s="29">
        <v>578.84</v>
      </c>
      <c r="F29" s="30">
        <v>650</v>
      </c>
      <c r="G29" s="24"/>
      <c r="H29" s="24">
        <v>101</v>
      </c>
      <c r="I29" s="29">
        <v>695</v>
      </c>
      <c r="J29" s="29">
        <v>800</v>
      </c>
      <c r="K29" s="29">
        <v>907.52</v>
      </c>
      <c r="L29" s="30">
        <v>975</v>
      </c>
    </row>
    <row r="30" spans="1:13" x14ac:dyDescent="0.2">
      <c r="A30" s="13" t="s">
        <v>7</v>
      </c>
      <c r="B30" s="24">
        <v>206</v>
      </c>
      <c r="C30" s="29">
        <v>450</v>
      </c>
      <c r="D30" s="29">
        <v>500</v>
      </c>
      <c r="E30" s="29">
        <v>513.91</v>
      </c>
      <c r="F30" s="30">
        <v>550</v>
      </c>
      <c r="G30" s="24"/>
      <c r="H30" s="24">
        <v>62</v>
      </c>
      <c r="I30" s="29">
        <v>550</v>
      </c>
      <c r="J30" s="29">
        <v>650</v>
      </c>
      <c r="K30" s="29">
        <v>645.80999999999995</v>
      </c>
      <c r="L30" s="30">
        <v>750</v>
      </c>
    </row>
    <row r="31" spans="1:13" x14ac:dyDescent="0.2">
      <c r="A31" s="13" t="s">
        <v>9</v>
      </c>
      <c r="B31" s="24">
        <v>335</v>
      </c>
      <c r="C31" s="29">
        <v>600</v>
      </c>
      <c r="D31" s="29">
        <v>700</v>
      </c>
      <c r="E31" s="29">
        <v>701.64</v>
      </c>
      <c r="F31" s="30">
        <v>795</v>
      </c>
      <c r="G31" s="24"/>
      <c r="H31" s="24">
        <v>85</v>
      </c>
      <c r="I31" s="29">
        <v>800</v>
      </c>
      <c r="J31" s="29">
        <v>995</v>
      </c>
      <c r="K31" s="29">
        <v>972.76</v>
      </c>
      <c r="L31" s="30">
        <v>1200</v>
      </c>
    </row>
    <row r="32" spans="1:13" x14ac:dyDescent="0.2">
      <c r="A32" s="13" t="s">
        <v>10</v>
      </c>
      <c r="B32" s="24">
        <v>105</v>
      </c>
      <c r="C32" s="29">
        <v>695</v>
      </c>
      <c r="D32" s="29">
        <v>795</v>
      </c>
      <c r="E32" s="29">
        <v>859.19</v>
      </c>
      <c r="F32" s="30">
        <v>985</v>
      </c>
      <c r="G32" s="24"/>
      <c r="H32" s="24">
        <v>40</v>
      </c>
      <c r="I32" s="29">
        <v>962.5</v>
      </c>
      <c r="J32" s="29">
        <v>1100</v>
      </c>
      <c r="K32" s="29">
        <v>1276.8800000000001</v>
      </c>
      <c r="L32" s="30">
        <v>1500</v>
      </c>
    </row>
    <row r="33" spans="1:12" x14ac:dyDescent="0.2">
      <c r="A33" s="13" t="s">
        <v>11</v>
      </c>
      <c r="B33" s="24">
        <v>434</v>
      </c>
      <c r="C33" s="29">
        <v>520</v>
      </c>
      <c r="D33" s="29">
        <v>575</v>
      </c>
      <c r="E33" s="29">
        <v>617</v>
      </c>
      <c r="F33" s="30">
        <v>695</v>
      </c>
      <c r="G33" s="24"/>
      <c r="H33" s="24">
        <v>151</v>
      </c>
      <c r="I33" s="29">
        <v>775</v>
      </c>
      <c r="J33" s="29">
        <v>875</v>
      </c>
      <c r="K33" s="29">
        <v>900.74</v>
      </c>
      <c r="L33" s="30">
        <v>975</v>
      </c>
    </row>
    <row r="34" spans="1:12" x14ac:dyDescent="0.2">
      <c r="A34" s="13" t="s">
        <v>12</v>
      </c>
      <c r="B34" s="24">
        <v>286</v>
      </c>
      <c r="C34" s="29">
        <v>545</v>
      </c>
      <c r="D34" s="29">
        <v>650</v>
      </c>
      <c r="E34" s="29">
        <v>677.94</v>
      </c>
      <c r="F34" s="30">
        <v>750</v>
      </c>
      <c r="G34" s="24"/>
      <c r="H34" s="24">
        <v>100</v>
      </c>
      <c r="I34" s="29">
        <v>800</v>
      </c>
      <c r="J34" s="29">
        <v>950</v>
      </c>
      <c r="K34" s="29">
        <v>1051.92</v>
      </c>
      <c r="L34" s="30">
        <v>1200</v>
      </c>
    </row>
    <row r="35" spans="1:12" x14ac:dyDescent="0.2">
      <c r="A35" s="13" t="s">
        <v>13</v>
      </c>
      <c r="B35" s="24">
        <v>566</v>
      </c>
      <c r="C35" s="29">
        <v>600</v>
      </c>
      <c r="D35" s="29">
        <v>800</v>
      </c>
      <c r="E35" s="29">
        <v>915.07</v>
      </c>
      <c r="F35" s="30">
        <v>1170</v>
      </c>
      <c r="G35" s="24"/>
      <c r="H35" s="24">
        <v>123</v>
      </c>
      <c r="I35" s="29">
        <v>925</v>
      </c>
      <c r="J35" s="29">
        <v>1250</v>
      </c>
      <c r="K35" s="29">
        <v>1299.47</v>
      </c>
      <c r="L35" s="30">
        <v>1600</v>
      </c>
    </row>
    <row r="36" spans="1:12" x14ac:dyDescent="0.2">
      <c r="A36" s="13" t="s">
        <v>14</v>
      </c>
      <c r="B36" s="24">
        <v>361</v>
      </c>
      <c r="C36" s="29">
        <v>575</v>
      </c>
      <c r="D36" s="29">
        <v>650</v>
      </c>
      <c r="E36" s="29">
        <v>671.75</v>
      </c>
      <c r="F36" s="30">
        <v>765</v>
      </c>
      <c r="G36" s="24"/>
      <c r="H36" s="24">
        <v>108</v>
      </c>
      <c r="I36" s="29">
        <v>695</v>
      </c>
      <c r="J36" s="29">
        <v>812.5</v>
      </c>
      <c r="K36" s="29">
        <v>822.47</v>
      </c>
      <c r="L36" s="30">
        <v>950</v>
      </c>
    </row>
    <row r="37" spans="1:12" x14ac:dyDescent="0.2">
      <c r="A37" s="13" t="s">
        <v>15</v>
      </c>
      <c r="B37" s="24">
        <v>613</v>
      </c>
      <c r="C37" s="29">
        <v>860</v>
      </c>
      <c r="D37" s="29">
        <v>1100</v>
      </c>
      <c r="E37" s="29">
        <v>1111.6400000000001</v>
      </c>
      <c r="F37" s="30">
        <v>1300</v>
      </c>
      <c r="G37" s="24"/>
      <c r="H37" s="24">
        <v>194</v>
      </c>
      <c r="I37" s="29">
        <v>1225</v>
      </c>
      <c r="J37" s="29">
        <v>1500</v>
      </c>
      <c r="K37" s="29">
        <v>1512.32</v>
      </c>
      <c r="L37" s="30">
        <v>1800</v>
      </c>
    </row>
    <row r="38" spans="1:12" x14ac:dyDescent="0.2">
      <c r="A38" s="13" t="s">
        <v>16</v>
      </c>
      <c r="B38" s="24">
        <v>215</v>
      </c>
      <c r="C38" s="29">
        <v>495</v>
      </c>
      <c r="D38" s="29">
        <v>550</v>
      </c>
      <c r="E38" s="29">
        <v>564.39</v>
      </c>
      <c r="F38" s="30">
        <v>600</v>
      </c>
      <c r="G38" s="24"/>
      <c r="H38" s="24">
        <v>47</v>
      </c>
      <c r="I38" s="29">
        <v>695</v>
      </c>
      <c r="J38" s="29">
        <v>795</v>
      </c>
      <c r="K38" s="29">
        <v>823.4</v>
      </c>
      <c r="L38" s="30">
        <v>925</v>
      </c>
    </row>
    <row r="39" spans="1:12" x14ac:dyDescent="0.2">
      <c r="A39" s="13" t="s">
        <v>17</v>
      </c>
      <c r="B39" s="24">
        <v>138</v>
      </c>
      <c r="C39" s="29">
        <v>600</v>
      </c>
      <c r="D39" s="29">
        <v>675</v>
      </c>
      <c r="E39" s="29">
        <v>699.52</v>
      </c>
      <c r="F39" s="30">
        <v>795</v>
      </c>
      <c r="G39" s="24"/>
      <c r="H39" s="24">
        <v>47</v>
      </c>
      <c r="I39" s="29">
        <v>850</v>
      </c>
      <c r="J39" s="29">
        <v>950</v>
      </c>
      <c r="K39" s="29">
        <v>1018.04</v>
      </c>
      <c r="L39" s="30">
        <v>1100</v>
      </c>
    </row>
    <row r="40" spans="1:12" x14ac:dyDescent="0.2">
      <c r="A40" s="13" t="s">
        <v>18</v>
      </c>
      <c r="B40" s="24">
        <v>237</v>
      </c>
      <c r="C40" s="29">
        <v>525</v>
      </c>
      <c r="D40" s="29">
        <v>650</v>
      </c>
      <c r="E40" s="29">
        <v>643.1</v>
      </c>
      <c r="F40" s="30">
        <v>750</v>
      </c>
      <c r="G40" s="24"/>
      <c r="H40" s="24">
        <v>71</v>
      </c>
      <c r="I40" s="29">
        <v>800</v>
      </c>
      <c r="J40" s="29">
        <v>950</v>
      </c>
      <c r="K40" s="29">
        <v>1014.72</v>
      </c>
      <c r="L40" s="30">
        <v>1200</v>
      </c>
    </row>
    <row r="41" spans="1:12" x14ac:dyDescent="0.2">
      <c r="A41" s="13" t="s">
        <v>19</v>
      </c>
      <c r="B41" s="24">
        <v>175</v>
      </c>
      <c r="C41" s="29">
        <v>475</v>
      </c>
      <c r="D41" s="29">
        <v>525</v>
      </c>
      <c r="E41" s="29">
        <v>545.97</v>
      </c>
      <c r="F41" s="30">
        <v>600</v>
      </c>
      <c r="G41" s="24"/>
      <c r="H41" s="24">
        <v>41</v>
      </c>
      <c r="I41" s="29">
        <v>600</v>
      </c>
      <c r="J41" s="29">
        <v>695</v>
      </c>
      <c r="K41" s="29">
        <v>739.76</v>
      </c>
      <c r="L41" s="30">
        <v>850</v>
      </c>
    </row>
    <row r="42" spans="1:12" x14ac:dyDescent="0.2">
      <c r="A42" s="13" t="s">
        <v>20</v>
      </c>
      <c r="B42" s="24">
        <v>199</v>
      </c>
      <c r="C42" s="29">
        <v>550</v>
      </c>
      <c r="D42" s="29">
        <v>625</v>
      </c>
      <c r="E42" s="29">
        <v>636.58000000000004</v>
      </c>
      <c r="F42" s="30">
        <v>695</v>
      </c>
      <c r="G42" s="24"/>
      <c r="H42" s="24">
        <v>60</v>
      </c>
      <c r="I42" s="29">
        <v>812.5</v>
      </c>
      <c r="J42" s="29">
        <v>900</v>
      </c>
      <c r="K42" s="29">
        <v>1022.17</v>
      </c>
      <c r="L42" s="30">
        <v>1192.5</v>
      </c>
    </row>
    <row r="43" spans="1:12" x14ac:dyDescent="0.2">
      <c r="A43" s="13" t="s">
        <v>21</v>
      </c>
      <c r="B43" s="24">
        <v>68</v>
      </c>
      <c r="C43" s="29">
        <v>475</v>
      </c>
      <c r="D43" s="29">
        <v>562.5</v>
      </c>
      <c r="E43" s="29">
        <v>575.4</v>
      </c>
      <c r="F43" s="30">
        <v>650</v>
      </c>
      <c r="G43" s="24"/>
      <c r="H43" s="24">
        <v>12</v>
      </c>
      <c r="I43" s="29">
        <v>771.5</v>
      </c>
      <c r="J43" s="29">
        <v>872.5</v>
      </c>
      <c r="K43" s="29">
        <v>906.5</v>
      </c>
      <c r="L43" s="30">
        <v>997.5</v>
      </c>
    </row>
    <row r="44" spans="1:12" x14ac:dyDescent="0.2">
      <c r="A44" s="14" t="s">
        <v>22</v>
      </c>
      <c r="B44" s="31">
        <v>131</v>
      </c>
      <c r="C44" s="32">
        <v>600</v>
      </c>
      <c r="D44" s="32">
        <v>675</v>
      </c>
      <c r="E44" s="32">
        <v>690.52</v>
      </c>
      <c r="F44" s="33">
        <v>775</v>
      </c>
      <c r="G44" s="31"/>
      <c r="H44" s="31">
        <v>46</v>
      </c>
      <c r="I44" s="32">
        <v>825</v>
      </c>
      <c r="J44" s="32">
        <v>895</v>
      </c>
      <c r="K44" s="32">
        <v>920.33</v>
      </c>
      <c r="L44" s="33">
        <v>1000</v>
      </c>
    </row>
    <row r="45" spans="1:12" x14ac:dyDescent="0.2">
      <c r="B45" s="18" t="s">
        <v>23</v>
      </c>
    </row>
    <row r="46" spans="1:12" ht="25.5" x14ac:dyDescent="0.2">
      <c r="A46" s="5"/>
      <c r="B46" s="22" t="s">
        <v>24</v>
      </c>
      <c r="C46" s="23" t="s">
        <v>25</v>
      </c>
      <c r="D46" s="23" t="s">
        <v>26</v>
      </c>
      <c r="E46" s="23" t="s">
        <v>27</v>
      </c>
      <c r="F46" s="4" t="s">
        <v>28</v>
      </c>
    </row>
    <row r="47" spans="1:12" ht="13.5" customHeight="1" x14ac:dyDescent="0.2">
      <c r="A47" s="19" t="s">
        <v>0</v>
      </c>
      <c r="B47" s="25">
        <v>1931</v>
      </c>
      <c r="C47" s="26">
        <v>282.44</v>
      </c>
      <c r="D47" s="26">
        <v>325</v>
      </c>
      <c r="E47" s="26">
        <v>339.52</v>
      </c>
      <c r="F47" s="27">
        <v>377</v>
      </c>
    </row>
    <row r="48" spans="1:12" x14ac:dyDescent="0.2">
      <c r="A48" s="13" t="s">
        <v>1</v>
      </c>
      <c r="B48" s="24">
        <v>104</v>
      </c>
      <c r="C48" s="29">
        <v>350</v>
      </c>
      <c r="D48" s="29">
        <v>400</v>
      </c>
      <c r="E48" s="29">
        <v>404.11</v>
      </c>
      <c r="F48" s="30">
        <v>450</v>
      </c>
    </row>
    <row r="49" spans="1:6" x14ac:dyDescent="0.2">
      <c r="A49" s="13" t="s">
        <v>3</v>
      </c>
      <c r="B49" s="24">
        <v>46</v>
      </c>
      <c r="C49" s="29">
        <v>275</v>
      </c>
      <c r="D49" s="29">
        <v>316.07</v>
      </c>
      <c r="E49" s="29">
        <v>301.85000000000002</v>
      </c>
      <c r="F49" s="30">
        <v>325</v>
      </c>
    </row>
    <row r="50" spans="1:6" x14ac:dyDescent="0.2">
      <c r="A50" s="13" t="s">
        <v>5</v>
      </c>
      <c r="B50" s="24">
        <v>115</v>
      </c>
      <c r="C50" s="29">
        <v>275</v>
      </c>
      <c r="D50" s="29">
        <v>325.89</v>
      </c>
      <c r="E50" s="29">
        <v>335.13</v>
      </c>
      <c r="F50" s="30">
        <v>359.52</v>
      </c>
    </row>
    <row r="51" spans="1:6" ht="13.5" customHeight="1" x14ac:dyDescent="0.2">
      <c r="A51" s="13" t="s">
        <v>7</v>
      </c>
      <c r="B51" s="24">
        <v>82</v>
      </c>
      <c r="C51" s="29">
        <v>260</v>
      </c>
      <c r="D51" s="29">
        <v>282.5</v>
      </c>
      <c r="E51" s="29">
        <v>284.72000000000003</v>
      </c>
      <c r="F51" s="30">
        <v>305</v>
      </c>
    </row>
    <row r="52" spans="1:6" ht="13.5" customHeight="1" x14ac:dyDescent="0.2">
      <c r="A52" s="13" t="s">
        <v>9</v>
      </c>
      <c r="B52" s="24">
        <v>93</v>
      </c>
      <c r="C52" s="29">
        <v>250</v>
      </c>
      <c r="D52" s="29">
        <v>300</v>
      </c>
      <c r="E52" s="29">
        <v>295.72000000000003</v>
      </c>
      <c r="F52" s="30">
        <v>320</v>
      </c>
    </row>
    <row r="53" spans="1:6" ht="13.5" customHeight="1" x14ac:dyDescent="0.2">
      <c r="A53" s="13" t="s">
        <v>10</v>
      </c>
      <c r="B53" s="24">
        <v>22</v>
      </c>
      <c r="C53" s="29">
        <v>275</v>
      </c>
      <c r="D53" s="29">
        <v>325</v>
      </c>
      <c r="E53" s="29">
        <v>324.77999999999997</v>
      </c>
      <c r="F53" s="30">
        <v>375</v>
      </c>
    </row>
    <row r="54" spans="1:6" ht="13.5" customHeight="1" x14ac:dyDescent="0.2">
      <c r="A54" s="13" t="s">
        <v>11</v>
      </c>
      <c r="B54" s="24">
        <v>162</v>
      </c>
      <c r="C54" s="29">
        <v>290</v>
      </c>
      <c r="D54" s="29">
        <v>351.92</v>
      </c>
      <c r="E54" s="29">
        <v>367.97</v>
      </c>
      <c r="F54" s="30">
        <v>409.66</v>
      </c>
    </row>
    <row r="55" spans="1:6" ht="13.5" customHeight="1" x14ac:dyDescent="0.2">
      <c r="A55" s="13" t="s">
        <v>12</v>
      </c>
      <c r="B55" s="24">
        <v>105</v>
      </c>
      <c r="C55" s="29">
        <v>294.35000000000002</v>
      </c>
      <c r="D55" s="29">
        <v>333</v>
      </c>
      <c r="E55" s="29">
        <v>350.9</v>
      </c>
      <c r="F55" s="30">
        <v>375</v>
      </c>
    </row>
    <row r="56" spans="1:6" ht="13.5" customHeight="1" x14ac:dyDescent="0.2">
      <c r="A56" s="13" t="s">
        <v>13</v>
      </c>
      <c r="B56" s="24">
        <v>189</v>
      </c>
      <c r="C56" s="29">
        <v>308</v>
      </c>
      <c r="D56" s="29">
        <v>350</v>
      </c>
      <c r="E56" s="29">
        <v>372.15</v>
      </c>
      <c r="F56" s="30">
        <v>425</v>
      </c>
    </row>
    <row r="57" spans="1:6" x14ac:dyDescent="0.2">
      <c r="A57" s="13" t="s">
        <v>14</v>
      </c>
      <c r="B57" s="24">
        <v>178</v>
      </c>
      <c r="C57" s="29">
        <v>275.89</v>
      </c>
      <c r="D57" s="29">
        <v>306.39999999999998</v>
      </c>
      <c r="E57" s="29">
        <v>319.81</v>
      </c>
      <c r="F57" s="30">
        <v>350</v>
      </c>
    </row>
    <row r="58" spans="1:6" ht="13.5" customHeight="1" x14ac:dyDescent="0.2">
      <c r="A58" s="13" t="s">
        <v>15</v>
      </c>
      <c r="B58" s="24">
        <v>379</v>
      </c>
      <c r="C58" s="29">
        <v>325</v>
      </c>
      <c r="D58" s="29">
        <v>375</v>
      </c>
      <c r="E58" s="29">
        <v>367.86</v>
      </c>
      <c r="F58" s="30">
        <v>425</v>
      </c>
    </row>
    <row r="59" spans="1:6" ht="13.5" customHeight="1" x14ac:dyDescent="0.2">
      <c r="A59" s="13" t="s">
        <v>16</v>
      </c>
      <c r="B59" s="24">
        <v>69</v>
      </c>
      <c r="C59" s="29">
        <v>260.70999999999998</v>
      </c>
      <c r="D59" s="29">
        <v>325</v>
      </c>
      <c r="E59" s="29">
        <v>319.95999999999998</v>
      </c>
      <c r="F59" s="30">
        <v>359.52</v>
      </c>
    </row>
    <row r="60" spans="1:6" ht="13.5" customHeight="1" x14ac:dyDescent="0.2">
      <c r="A60" s="13" t="s">
        <v>17</v>
      </c>
      <c r="B60" s="24">
        <v>64</v>
      </c>
      <c r="C60" s="29">
        <v>250</v>
      </c>
      <c r="D60" s="29">
        <v>291.07</v>
      </c>
      <c r="E60" s="29">
        <v>288.35000000000002</v>
      </c>
      <c r="F60" s="30">
        <v>300</v>
      </c>
    </row>
    <row r="61" spans="1:6" x14ac:dyDescent="0.2">
      <c r="A61" s="13" t="s">
        <v>18</v>
      </c>
      <c r="B61" s="24">
        <v>105</v>
      </c>
      <c r="C61" s="29">
        <v>270</v>
      </c>
      <c r="D61" s="29">
        <v>300</v>
      </c>
      <c r="E61" s="29">
        <v>304.02999999999997</v>
      </c>
      <c r="F61" s="30">
        <v>330</v>
      </c>
    </row>
    <row r="62" spans="1:6" ht="13.5" customHeight="1" x14ac:dyDescent="0.2">
      <c r="A62" s="13" t="s">
        <v>19</v>
      </c>
      <c r="B62" s="24">
        <v>37</v>
      </c>
      <c r="C62" s="29">
        <v>245</v>
      </c>
      <c r="D62" s="29">
        <v>250</v>
      </c>
      <c r="E62" s="29">
        <v>270.22000000000003</v>
      </c>
      <c r="F62" s="30">
        <v>294.35000000000002</v>
      </c>
    </row>
    <row r="63" spans="1:6" ht="13.5" customHeight="1" x14ac:dyDescent="0.2">
      <c r="A63" s="13" t="s">
        <v>20</v>
      </c>
      <c r="B63" s="24">
        <v>66</v>
      </c>
      <c r="C63" s="29">
        <v>275</v>
      </c>
      <c r="D63" s="29">
        <v>309.68</v>
      </c>
      <c r="E63" s="29">
        <v>315.10000000000002</v>
      </c>
      <c r="F63" s="30">
        <v>350</v>
      </c>
    </row>
    <row r="64" spans="1:6" ht="13.5" customHeight="1" x14ac:dyDescent="0.2">
      <c r="A64" s="13" t="s">
        <v>21</v>
      </c>
      <c r="B64" s="24">
        <v>45</v>
      </c>
      <c r="C64" s="29">
        <v>260.70999999999998</v>
      </c>
      <c r="D64" s="29">
        <v>305</v>
      </c>
      <c r="E64" s="29">
        <v>322.08999999999997</v>
      </c>
      <c r="F64" s="30">
        <v>359.52</v>
      </c>
    </row>
    <row r="65" spans="1:12" ht="13.5" customHeight="1" x14ac:dyDescent="0.2">
      <c r="A65" s="14" t="s">
        <v>22</v>
      </c>
      <c r="B65" s="31">
        <v>70</v>
      </c>
      <c r="C65" s="32">
        <v>275</v>
      </c>
      <c r="D65" s="32">
        <v>325</v>
      </c>
      <c r="E65" s="32">
        <v>318.32</v>
      </c>
      <c r="F65" s="33">
        <v>359.52</v>
      </c>
    </row>
    <row r="66" spans="1:12" ht="13.5" customHeight="1" x14ac:dyDescent="0.2">
      <c r="A66" s="2" t="s">
        <v>34</v>
      </c>
    </row>
    <row r="67" spans="1:12" ht="13.5" customHeight="1" x14ac:dyDescent="0.2">
      <c r="A67" s="285" t="s">
        <v>35</v>
      </c>
      <c r="B67" s="285"/>
      <c r="C67" s="285"/>
      <c r="D67" s="285"/>
      <c r="E67" s="285"/>
      <c r="F67" s="285"/>
      <c r="G67" s="285"/>
      <c r="H67" s="285"/>
      <c r="I67" s="285"/>
      <c r="J67" s="285"/>
      <c r="K67" s="285"/>
      <c r="L67" s="285"/>
    </row>
    <row r="68" spans="1:12" ht="12.75" customHeight="1" x14ac:dyDescent="0.2">
      <c r="A68" s="2" t="s">
        <v>37</v>
      </c>
    </row>
    <row r="69" spans="1:12" ht="39.75" customHeight="1" x14ac:dyDescent="0.2">
      <c r="A69" s="285" t="s">
        <v>66</v>
      </c>
      <c r="B69" s="285"/>
      <c r="C69" s="285"/>
      <c r="D69" s="285"/>
      <c r="E69" s="285"/>
      <c r="F69" s="285"/>
      <c r="G69" s="285"/>
      <c r="H69" s="285"/>
      <c r="I69" s="285"/>
      <c r="J69" s="285"/>
      <c r="K69" s="285"/>
      <c r="L69" s="285"/>
    </row>
    <row r="1073" spans="22:453" x14ac:dyDescent="0.2">
      <c r="V1073" s="2">
        <v>250</v>
      </c>
      <c r="W1073" s="2">
        <v>251</v>
      </c>
      <c r="X1073" s="2">
        <v>252</v>
      </c>
      <c r="Y1073" s="2">
        <v>253</v>
      </c>
      <c r="Z1073" s="2">
        <v>254</v>
      </c>
      <c r="AA1073" s="2">
        <v>255</v>
      </c>
      <c r="AB1073" s="2">
        <v>259</v>
      </c>
      <c r="AC1073" s="2">
        <v>260</v>
      </c>
      <c r="AD1073" s="2">
        <v>261</v>
      </c>
      <c r="AE1073" s="2">
        <v>262</v>
      </c>
      <c r="AF1073" s="2">
        <v>263</v>
      </c>
      <c r="AG1073" s="2">
        <v>265</v>
      </c>
      <c r="AH1073" s="2">
        <v>269</v>
      </c>
      <c r="AI1073" s="2">
        <v>270</v>
      </c>
      <c r="AJ1073" s="2">
        <v>271</v>
      </c>
      <c r="AK1073" s="2">
        <v>273</v>
      </c>
      <c r="AL1073" s="2">
        <v>275</v>
      </c>
      <c r="AM1073" s="2">
        <v>276</v>
      </c>
      <c r="AN1073" s="2">
        <v>278</v>
      </c>
      <c r="AO1073" s="2">
        <v>280</v>
      </c>
      <c r="AP1073" s="2">
        <v>281</v>
      </c>
      <c r="AQ1073" s="2">
        <v>282</v>
      </c>
      <c r="AR1073" s="2">
        <v>283</v>
      </c>
      <c r="AS1073" s="2">
        <v>285</v>
      </c>
      <c r="AT1073" s="2">
        <v>287</v>
      </c>
      <c r="AU1073" s="2">
        <v>288</v>
      </c>
      <c r="AV1073" s="2">
        <v>289</v>
      </c>
      <c r="AW1073" s="2">
        <v>290</v>
      </c>
      <c r="AX1073" s="2">
        <v>291</v>
      </c>
      <c r="AY1073" s="2">
        <v>293</v>
      </c>
      <c r="AZ1073" s="2">
        <v>294</v>
      </c>
      <c r="BA1073" s="2">
        <v>295</v>
      </c>
      <c r="BB1073" s="2">
        <v>298</v>
      </c>
      <c r="BC1073" s="2">
        <v>299</v>
      </c>
      <c r="BD1073" s="2">
        <v>300</v>
      </c>
      <c r="BE1073" s="2">
        <v>303</v>
      </c>
      <c r="BF1073" s="2">
        <v>304</v>
      </c>
      <c r="BG1073" s="2">
        <v>305</v>
      </c>
      <c r="BH1073" s="2">
        <v>308</v>
      </c>
      <c r="BI1073" s="2">
        <v>309</v>
      </c>
      <c r="BJ1073" s="2">
        <v>310</v>
      </c>
      <c r="BK1073" s="2">
        <v>312</v>
      </c>
      <c r="BL1073" s="2">
        <v>313</v>
      </c>
      <c r="BM1073" s="2">
        <v>315</v>
      </c>
      <c r="BN1073" s="2">
        <v>316</v>
      </c>
      <c r="BO1073" s="2">
        <v>317</v>
      </c>
      <c r="BP1073" s="2">
        <v>319</v>
      </c>
      <c r="BQ1073" s="2">
        <v>320</v>
      </c>
      <c r="BR1073" s="2">
        <v>322</v>
      </c>
      <c r="BS1073" s="2">
        <v>323</v>
      </c>
      <c r="BT1073" s="2">
        <v>324</v>
      </c>
      <c r="BU1073" s="2">
        <v>325</v>
      </c>
      <c r="BV1073" s="2">
        <v>326</v>
      </c>
      <c r="BW1073" s="2">
        <v>328</v>
      </c>
      <c r="BX1073" s="2">
        <v>329</v>
      </c>
      <c r="BY1073" s="2">
        <v>330</v>
      </c>
      <c r="BZ1073" s="2">
        <v>331</v>
      </c>
      <c r="CA1073" s="2">
        <v>333</v>
      </c>
      <c r="CB1073" s="2">
        <v>335</v>
      </c>
      <c r="CC1073" s="2">
        <v>336</v>
      </c>
      <c r="CD1073" s="2">
        <v>337</v>
      </c>
      <c r="CE1073" s="2">
        <v>338</v>
      </c>
      <c r="CF1073" s="2">
        <v>340</v>
      </c>
      <c r="CG1073" s="2">
        <v>341</v>
      </c>
      <c r="CH1073" s="2">
        <v>342</v>
      </c>
      <c r="CI1073" s="2">
        <v>345</v>
      </c>
      <c r="CJ1073" s="2">
        <v>346</v>
      </c>
      <c r="CK1073" s="2">
        <v>347</v>
      </c>
      <c r="CL1073" s="2">
        <v>348</v>
      </c>
      <c r="CM1073" s="2">
        <v>349</v>
      </c>
      <c r="CN1073" s="2">
        <v>350</v>
      </c>
      <c r="CO1073" s="2">
        <v>353</v>
      </c>
      <c r="CP1073" s="2">
        <v>354</v>
      </c>
      <c r="CQ1073" s="2">
        <v>355</v>
      </c>
      <c r="CR1073" s="2">
        <v>356</v>
      </c>
      <c r="CS1073" s="2">
        <v>359</v>
      </c>
      <c r="CT1073" s="2">
        <v>360</v>
      </c>
      <c r="CU1073" s="2">
        <v>361</v>
      </c>
      <c r="CV1073" s="2">
        <v>362</v>
      </c>
      <c r="CW1073" s="2">
        <v>363</v>
      </c>
      <c r="CX1073" s="2">
        <v>364</v>
      </c>
      <c r="CY1073" s="2">
        <v>365</v>
      </c>
      <c r="CZ1073" s="2">
        <v>368</v>
      </c>
      <c r="DA1073" s="2">
        <v>369</v>
      </c>
      <c r="DB1073" s="2">
        <v>370</v>
      </c>
      <c r="DC1073" s="2">
        <v>373</v>
      </c>
      <c r="DD1073" s="2">
        <v>375</v>
      </c>
      <c r="DE1073" s="2">
        <v>378</v>
      </c>
      <c r="DF1073" s="2">
        <v>380</v>
      </c>
      <c r="DG1073" s="2">
        <v>381</v>
      </c>
      <c r="DH1073" s="2">
        <v>383</v>
      </c>
      <c r="DI1073" s="2">
        <v>385</v>
      </c>
      <c r="DJ1073" s="2">
        <v>386</v>
      </c>
      <c r="DK1073" s="2">
        <v>388</v>
      </c>
      <c r="DL1073" s="2">
        <v>389</v>
      </c>
      <c r="DM1073" s="2">
        <v>390</v>
      </c>
      <c r="DN1073" s="2">
        <v>391</v>
      </c>
      <c r="DO1073" s="2">
        <v>395</v>
      </c>
      <c r="DP1073" s="2">
        <v>396</v>
      </c>
      <c r="DQ1073" s="2">
        <v>399</v>
      </c>
      <c r="DR1073" s="2">
        <v>400</v>
      </c>
      <c r="DS1073" s="2">
        <v>403</v>
      </c>
      <c r="DT1073" s="2">
        <v>404</v>
      </c>
      <c r="DU1073" s="2">
        <v>405</v>
      </c>
      <c r="DV1073" s="2">
        <v>406</v>
      </c>
      <c r="DW1073" s="2">
        <v>410</v>
      </c>
      <c r="DX1073" s="2">
        <v>411</v>
      </c>
      <c r="DY1073" s="2">
        <v>412</v>
      </c>
      <c r="DZ1073" s="2">
        <v>413</v>
      </c>
      <c r="EA1073" s="2">
        <v>414</v>
      </c>
      <c r="EB1073" s="2">
        <v>415</v>
      </c>
      <c r="EC1073" s="2">
        <v>420</v>
      </c>
      <c r="ED1073" s="2">
        <v>421</v>
      </c>
      <c r="EE1073" s="2">
        <v>424</v>
      </c>
      <c r="EF1073" s="2">
        <v>425</v>
      </c>
      <c r="EG1073" s="2">
        <v>426</v>
      </c>
      <c r="EH1073" s="2">
        <v>427</v>
      </c>
      <c r="EI1073" s="2">
        <v>429</v>
      </c>
      <c r="EJ1073" s="2">
        <v>430</v>
      </c>
      <c r="EK1073" s="2">
        <v>433</v>
      </c>
      <c r="EL1073" s="2">
        <v>435</v>
      </c>
      <c r="EM1073" s="2">
        <v>437</v>
      </c>
      <c r="EN1073" s="2">
        <v>438</v>
      </c>
      <c r="EO1073" s="2">
        <v>440</v>
      </c>
      <c r="EP1073" s="2">
        <v>441</v>
      </c>
      <c r="EQ1073" s="2">
        <v>443</v>
      </c>
      <c r="ER1073" s="2">
        <v>445</v>
      </c>
      <c r="ES1073" s="2">
        <v>446</v>
      </c>
      <c r="ET1073" s="2">
        <v>449</v>
      </c>
      <c r="EU1073" s="2">
        <v>450</v>
      </c>
      <c r="EV1073" s="2">
        <v>455</v>
      </c>
      <c r="EW1073" s="2">
        <v>456</v>
      </c>
      <c r="EX1073" s="2">
        <v>460</v>
      </c>
      <c r="EY1073" s="2">
        <v>465</v>
      </c>
      <c r="EZ1073" s="2">
        <v>468</v>
      </c>
      <c r="FA1073" s="2">
        <v>470</v>
      </c>
      <c r="FB1073" s="2">
        <v>472</v>
      </c>
      <c r="FC1073" s="2">
        <v>473</v>
      </c>
      <c r="FD1073" s="2">
        <v>475</v>
      </c>
      <c r="FE1073" s="2">
        <v>477</v>
      </c>
      <c r="FF1073" s="2">
        <v>478</v>
      </c>
      <c r="FG1073" s="2">
        <v>479</v>
      </c>
      <c r="FH1073" s="2">
        <v>480</v>
      </c>
      <c r="FI1073" s="2">
        <v>485</v>
      </c>
      <c r="FJ1073" s="2">
        <v>486</v>
      </c>
      <c r="FK1073" s="2">
        <v>489</v>
      </c>
      <c r="FL1073" s="2">
        <v>490</v>
      </c>
      <c r="FM1073" s="2">
        <v>492</v>
      </c>
      <c r="FN1073" s="2">
        <v>494</v>
      </c>
      <c r="FO1073" s="2">
        <v>495</v>
      </c>
      <c r="FP1073" s="2">
        <v>498</v>
      </c>
      <c r="FQ1073" s="2">
        <v>499</v>
      </c>
      <c r="FR1073" s="2">
        <v>500</v>
      </c>
      <c r="FS1073" s="2">
        <v>502</v>
      </c>
      <c r="FT1073" s="2">
        <v>505</v>
      </c>
      <c r="FU1073" s="2">
        <v>508</v>
      </c>
      <c r="FV1073" s="2">
        <v>510</v>
      </c>
      <c r="FW1073" s="2">
        <v>515</v>
      </c>
      <c r="FX1073" s="2">
        <v>517</v>
      </c>
      <c r="FY1073" s="2">
        <v>520</v>
      </c>
      <c r="FZ1073" s="2">
        <v>525</v>
      </c>
      <c r="GA1073" s="2">
        <v>526</v>
      </c>
      <c r="GB1073" s="2">
        <v>529</v>
      </c>
      <c r="GC1073" s="2">
        <v>530</v>
      </c>
      <c r="GD1073" s="2">
        <v>533</v>
      </c>
      <c r="GE1073" s="2">
        <v>535</v>
      </c>
      <c r="GF1073" s="2">
        <v>540</v>
      </c>
      <c r="GG1073" s="2">
        <v>542</v>
      </c>
      <c r="GH1073" s="2">
        <v>543</v>
      </c>
      <c r="GI1073" s="2">
        <v>545</v>
      </c>
      <c r="GJ1073" s="2">
        <v>548</v>
      </c>
      <c r="GK1073" s="2">
        <v>550</v>
      </c>
      <c r="GL1073" s="2">
        <v>552</v>
      </c>
      <c r="GM1073" s="2">
        <v>555</v>
      </c>
      <c r="GN1073" s="2">
        <v>560</v>
      </c>
      <c r="GO1073" s="2">
        <v>564</v>
      </c>
      <c r="GP1073" s="2">
        <v>565</v>
      </c>
      <c r="GQ1073" s="2">
        <v>570</v>
      </c>
      <c r="GR1073" s="2">
        <v>575</v>
      </c>
      <c r="GS1073" s="2">
        <v>577</v>
      </c>
      <c r="GT1073" s="2">
        <v>578</v>
      </c>
      <c r="GU1073" s="2">
        <v>580</v>
      </c>
      <c r="GV1073" s="2">
        <v>585</v>
      </c>
      <c r="GW1073" s="2">
        <v>588</v>
      </c>
      <c r="GX1073" s="2">
        <v>590</v>
      </c>
      <c r="GY1073" s="2">
        <v>595</v>
      </c>
      <c r="GZ1073" s="2">
        <v>599</v>
      </c>
      <c r="HA1073" s="2">
        <v>600</v>
      </c>
      <c r="HB1073" s="2">
        <v>605</v>
      </c>
      <c r="HC1073" s="2">
        <v>609</v>
      </c>
      <c r="HD1073" s="2">
        <v>610</v>
      </c>
      <c r="HE1073" s="2">
        <v>615</v>
      </c>
      <c r="HF1073" s="2">
        <v>620</v>
      </c>
      <c r="HG1073" s="2">
        <v>625</v>
      </c>
      <c r="HH1073" s="2">
        <v>626</v>
      </c>
      <c r="HI1073" s="2">
        <v>630</v>
      </c>
      <c r="HJ1073" s="2">
        <v>635</v>
      </c>
      <c r="HK1073" s="2">
        <v>636</v>
      </c>
      <c r="HL1073" s="2">
        <v>640</v>
      </c>
      <c r="HM1073" s="2">
        <v>645</v>
      </c>
      <c r="HN1073" s="2">
        <v>650</v>
      </c>
      <c r="HO1073" s="2">
        <v>655</v>
      </c>
      <c r="HP1073" s="2">
        <v>660</v>
      </c>
      <c r="HQ1073" s="2">
        <v>665</v>
      </c>
      <c r="HR1073" s="2">
        <v>670</v>
      </c>
      <c r="HS1073" s="2">
        <v>672</v>
      </c>
      <c r="HT1073" s="2">
        <v>675</v>
      </c>
      <c r="HU1073" s="2">
        <v>680</v>
      </c>
      <c r="HV1073" s="2">
        <v>682</v>
      </c>
      <c r="HW1073" s="2">
        <v>685</v>
      </c>
      <c r="HX1073" s="2">
        <v>690</v>
      </c>
      <c r="HY1073" s="2">
        <v>693</v>
      </c>
      <c r="HZ1073" s="2">
        <v>694</v>
      </c>
      <c r="IA1073" s="2">
        <v>695</v>
      </c>
      <c r="IB1073" s="2">
        <v>696</v>
      </c>
      <c r="IC1073" s="2">
        <v>699</v>
      </c>
      <c r="ID1073" s="2">
        <v>700</v>
      </c>
      <c r="IE1073" s="2">
        <v>705</v>
      </c>
      <c r="IF1073" s="2">
        <v>710</v>
      </c>
      <c r="IG1073" s="2">
        <v>715</v>
      </c>
      <c r="IH1073" s="2">
        <v>720</v>
      </c>
      <c r="II1073" s="2">
        <v>725</v>
      </c>
      <c r="IJ1073" s="2">
        <v>730</v>
      </c>
      <c r="IK1073" s="2">
        <v>735</v>
      </c>
      <c r="IL1073" s="2">
        <v>739</v>
      </c>
      <c r="IM1073" s="2">
        <v>740</v>
      </c>
      <c r="IN1073" s="2">
        <v>745</v>
      </c>
      <c r="IO1073" s="2">
        <v>748</v>
      </c>
      <c r="IP1073" s="2">
        <v>749</v>
      </c>
      <c r="IQ1073" s="2">
        <v>750</v>
      </c>
      <c r="IR1073" s="2">
        <v>755</v>
      </c>
      <c r="IS1073" s="2">
        <v>760</v>
      </c>
      <c r="IT1073" s="2">
        <v>765</v>
      </c>
      <c r="IU1073" s="2">
        <v>770</v>
      </c>
      <c r="IV1073" s="2">
        <v>775</v>
      </c>
      <c r="IW1073" s="2">
        <v>780</v>
      </c>
      <c r="IX1073" s="2">
        <v>782</v>
      </c>
      <c r="IY1073" s="2">
        <v>785</v>
      </c>
      <c r="IZ1073" s="2">
        <v>790</v>
      </c>
      <c r="JA1073" s="2">
        <v>794</v>
      </c>
      <c r="JB1073" s="2">
        <v>795</v>
      </c>
      <c r="JC1073" s="2">
        <v>799</v>
      </c>
      <c r="JD1073" s="2">
        <v>800</v>
      </c>
      <c r="JE1073" s="2">
        <v>810</v>
      </c>
      <c r="JF1073" s="2">
        <v>815</v>
      </c>
      <c r="JG1073" s="2">
        <v>820</v>
      </c>
      <c r="JH1073" s="2">
        <v>825</v>
      </c>
      <c r="JI1073" s="2">
        <v>830</v>
      </c>
      <c r="JJ1073" s="2">
        <v>835</v>
      </c>
      <c r="JK1073" s="2">
        <v>840</v>
      </c>
      <c r="JL1073" s="2">
        <v>845</v>
      </c>
      <c r="JM1073" s="2">
        <v>849</v>
      </c>
      <c r="JN1073" s="2">
        <v>850</v>
      </c>
      <c r="JO1073" s="2">
        <v>855</v>
      </c>
      <c r="JP1073" s="2">
        <v>860</v>
      </c>
      <c r="JQ1073" s="2">
        <v>865</v>
      </c>
      <c r="JR1073" s="2">
        <v>870</v>
      </c>
      <c r="JS1073" s="2">
        <v>875</v>
      </c>
      <c r="JT1073" s="2">
        <v>878</v>
      </c>
      <c r="JU1073" s="2">
        <v>880</v>
      </c>
      <c r="JV1073" s="2">
        <v>885</v>
      </c>
      <c r="JW1073" s="2">
        <v>890</v>
      </c>
      <c r="JX1073" s="2">
        <v>895</v>
      </c>
      <c r="JY1073" s="2">
        <v>897</v>
      </c>
      <c r="JZ1073" s="2">
        <v>900</v>
      </c>
      <c r="KA1073" s="2">
        <v>910</v>
      </c>
      <c r="KB1073" s="2">
        <v>915</v>
      </c>
      <c r="KC1073" s="2">
        <v>920</v>
      </c>
      <c r="KD1073" s="2">
        <v>925</v>
      </c>
      <c r="KE1073" s="2">
        <v>930</v>
      </c>
      <c r="KF1073" s="2">
        <v>935</v>
      </c>
      <c r="KG1073" s="2">
        <v>940</v>
      </c>
      <c r="KH1073" s="2">
        <v>945</v>
      </c>
      <c r="KI1073" s="2">
        <v>950</v>
      </c>
      <c r="KJ1073" s="2">
        <v>960</v>
      </c>
      <c r="KK1073" s="2">
        <v>965</v>
      </c>
      <c r="KL1073" s="2">
        <v>968</v>
      </c>
      <c r="KM1073" s="2">
        <v>970</v>
      </c>
      <c r="KN1073" s="2">
        <v>975</v>
      </c>
      <c r="KO1073" s="2">
        <v>980</v>
      </c>
      <c r="KP1073" s="2">
        <v>985</v>
      </c>
      <c r="KQ1073" s="2">
        <v>990</v>
      </c>
      <c r="KR1073" s="2">
        <v>995</v>
      </c>
      <c r="KS1073" s="2">
        <v>999</v>
      </c>
      <c r="KT1073" s="2">
        <v>1000</v>
      </c>
      <c r="KU1073" s="2">
        <v>1020</v>
      </c>
      <c r="KV1073" s="2">
        <v>1025</v>
      </c>
      <c r="KW1073" s="2">
        <v>1030</v>
      </c>
      <c r="KX1073" s="2">
        <v>1040</v>
      </c>
      <c r="KY1073" s="2">
        <v>1045</v>
      </c>
      <c r="KZ1073" s="2">
        <v>1050</v>
      </c>
      <c r="LA1073" s="2">
        <v>1055</v>
      </c>
      <c r="LB1073" s="2">
        <v>1070</v>
      </c>
      <c r="LC1073" s="2">
        <v>1075</v>
      </c>
      <c r="LD1073" s="2">
        <v>1080</v>
      </c>
      <c r="LE1073" s="2">
        <v>1090</v>
      </c>
      <c r="LF1073" s="2">
        <v>1095</v>
      </c>
      <c r="LG1073" s="2">
        <v>1099</v>
      </c>
      <c r="LH1073" s="2">
        <v>1100</v>
      </c>
      <c r="LI1073" s="2">
        <v>1120</v>
      </c>
      <c r="LJ1073" s="2">
        <v>1125</v>
      </c>
      <c r="LK1073" s="2">
        <v>1130</v>
      </c>
      <c r="LL1073" s="2">
        <v>1134</v>
      </c>
      <c r="LM1073" s="2">
        <v>1140</v>
      </c>
      <c r="LN1073" s="2">
        <v>1150</v>
      </c>
      <c r="LO1073" s="2">
        <v>1155</v>
      </c>
      <c r="LP1073" s="2">
        <v>1170</v>
      </c>
      <c r="LQ1073" s="2">
        <v>1175</v>
      </c>
      <c r="LR1073" s="2">
        <v>1180</v>
      </c>
      <c r="LS1073" s="2">
        <v>1185</v>
      </c>
      <c r="LT1073" s="2">
        <v>1190</v>
      </c>
      <c r="LU1073" s="2">
        <v>1195</v>
      </c>
      <c r="LV1073" s="2">
        <v>1200</v>
      </c>
      <c r="LW1073" s="2">
        <v>1205</v>
      </c>
      <c r="LX1073" s="2">
        <v>1215</v>
      </c>
      <c r="LY1073" s="2">
        <v>1225</v>
      </c>
      <c r="LZ1073" s="2">
        <v>1230</v>
      </c>
      <c r="MA1073" s="2">
        <v>1240</v>
      </c>
      <c r="MB1073" s="2">
        <v>1245</v>
      </c>
      <c r="MC1073" s="2">
        <v>1250</v>
      </c>
      <c r="MD1073" s="2">
        <v>1260</v>
      </c>
      <c r="ME1073" s="2">
        <v>1265</v>
      </c>
      <c r="MF1073" s="2">
        <v>1275</v>
      </c>
      <c r="MG1073" s="2">
        <v>1280</v>
      </c>
      <c r="MH1073" s="2">
        <v>1285</v>
      </c>
      <c r="MI1073" s="2">
        <v>1295</v>
      </c>
      <c r="MJ1073" s="2">
        <v>1300</v>
      </c>
      <c r="MK1073" s="2">
        <v>1304</v>
      </c>
      <c r="ML1073" s="2">
        <v>1310</v>
      </c>
      <c r="MM1073" s="2">
        <v>1320</v>
      </c>
      <c r="MN1073" s="2">
        <v>1325</v>
      </c>
      <c r="MO1073" s="2">
        <v>1335</v>
      </c>
      <c r="MP1073" s="2">
        <v>1340</v>
      </c>
      <c r="MQ1073" s="2">
        <v>1345</v>
      </c>
      <c r="MR1073" s="2">
        <v>1350</v>
      </c>
      <c r="MS1073" s="2">
        <v>1365</v>
      </c>
      <c r="MT1073" s="2">
        <v>1370</v>
      </c>
      <c r="MU1073" s="2">
        <v>1375</v>
      </c>
      <c r="MV1073" s="2">
        <v>1380</v>
      </c>
      <c r="MW1073" s="2">
        <v>1385</v>
      </c>
      <c r="MX1073" s="2">
        <v>1390</v>
      </c>
      <c r="MY1073" s="2">
        <v>1395</v>
      </c>
      <c r="MZ1073" s="2">
        <v>1400</v>
      </c>
      <c r="NA1073" s="2">
        <v>1410</v>
      </c>
      <c r="NB1073" s="2">
        <v>1415</v>
      </c>
      <c r="NC1073" s="2">
        <v>1420</v>
      </c>
      <c r="ND1073" s="2">
        <v>1425</v>
      </c>
      <c r="NE1073" s="2">
        <v>1440</v>
      </c>
      <c r="NF1073" s="2">
        <v>1444</v>
      </c>
      <c r="NG1073" s="2">
        <v>1445</v>
      </c>
      <c r="NH1073" s="2">
        <v>1450</v>
      </c>
      <c r="NI1073" s="2">
        <v>1460</v>
      </c>
      <c r="NJ1073" s="2">
        <v>1470</v>
      </c>
      <c r="NK1073" s="2">
        <v>1475</v>
      </c>
      <c r="NL1073" s="2">
        <v>1480</v>
      </c>
      <c r="NM1073" s="2">
        <v>1495</v>
      </c>
      <c r="NN1073" s="2">
        <v>1496</v>
      </c>
      <c r="NO1073" s="2">
        <v>1500</v>
      </c>
      <c r="NP1073" s="2">
        <v>1515</v>
      </c>
      <c r="NQ1073" s="2">
        <v>1520</v>
      </c>
      <c r="NR1073" s="2">
        <v>1525</v>
      </c>
      <c r="NS1073" s="2">
        <v>1540</v>
      </c>
      <c r="NT1073" s="2">
        <v>1545</v>
      </c>
      <c r="NU1073" s="2">
        <v>1550</v>
      </c>
      <c r="NV1073" s="2">
        <v>1560</v>
      </c>
      <c r="NW1073" s="2">
        <v>1570</v>
      </c>
      <c r="NX1073" s="2">
        <v>1575</v>
      </c>
      <c r="NY1073" s="2">
        <v>1580</v>
      </c>
      <c r="NZ1073" s="2">
        <v>1595</v>
      </c>
      <c r="OA1073" s="2">
        <v>1596</v>
      </c>
      <c r="OB1073" s="2">
        <v>1599</v>
      </c>
      <c r="OC1073" s="2">
        <v>1600</v>
      </c>
      <c r="OD1073" s="2">
        <v>1625</v>
      </c>
      <c r="OE1073" s="2">
        <v>1640</v>
      </c>
      <c r="OF1073" s="2">
        <v>1645</v>
      </c>
      <c r="OG1073" s="2">
        <v>1650</v>
      </c>
      <c r="OH1073" s="2">
        <v>1660</v>
      </c>
      <c r="OI1073" s="2">
        <v>1675</v>
      </c>
      <c r="OJ1073" s="2">
        <v>1680</v>
      </c>
      <c r="OK1073" s="2">
        <v>1690</v>
      </c>
      <c r="OL1073" s="2">
        <v>1695</v>
      </c>
      <c r="OM1073" s="2">
        <v>1699</v>
      </c>
      <c r="ON1073" s="2">
        <v>1700</v>
      </c>
      <c r="OO1073" s="2">
        <v>1705</v>
      </c>
      <c r="OP1073" s="2">
        <v>1730</v>
      </c>
      <c r="OQ1073" s="2">
        <v>1750</v>
      </c>
      <c r="OR1073" s="2">
        <v>1785</v>
      </c>
      <c r="OS1073" s="2">
        <v>1795</v>
      </c>
      <c r="OT1073" s="2">
        <v>1800</v>
      </c>
      <c r="OU1073" s="2">
        <v>1820</v>
      </c>
      <c r="OV1073" s="2">
        <v>1835</v>
      </c>
      <c r="OW1073" s="2">
        <v>1840</v>
      </c>
      <c r="OX1073" s="2">
        <v>1850</v>
      </c>
      <c r="OY1073" s="2">
        <v>1875</v>
      </c>
      <c r="OZ1073" s="2">
        <v>1890</v>
      </c>
      <c r="PA1073" s="2">
        <v>1895</v>
      </c>
      <c r="PB1073" s="2">
        <v>1900</v>
      </c>
      <c r="PC1073" s="2">
        <v>1940</v>
      </c>
      <c r="PD1073" s="2">
        <v>1950</v>
      </c>
      <c r="PE1073" s="2">
        <v>1975</v>
      </c>
      <c r="PF1073" s="2">
        <v>1995</v>
      </c>
      <c r="PG1073" s="2">
        <v>2000</v>
      </c>
      <c r="PH1073" s="2">
        <v>2050</v>
      </c>
      <c r="PI1073" s="2">
        <v>2095</v>
      </c>
      <c r="PJ1073" s="2">
        <v>2100</v>
      </c>
      <c r="PK1073" s="2">
        <v>2125</v>
      </c>
      <c r="PL1073" s="2">
        <v>2150</v>
      </c>
      <c r="PM1073" s="2">
        <v>2195</v>
      </c>
      <c r="PN1073" s="2">
        <v>2200</v>
      </c>
      <c r="PO1073" s="2">
        <v>2250</v>
      </c>
      <c r="PP1073" s="2">
        <v>2275</v>
      </c>
      <c r="PQ1073" s="2">
        <v>2300</v>
      </c>
      <c r="PR1073" s="2">
        <v>2340</v>
      </c>
      <c r="PS1073" s="2">
        <v>2350</v>
      </c>
      <c r="PT1073" s="2">
        <v>2360</v>
      </c>
      <c r="PU1073" s="2">
        <v>2395</v>
      </c>
      <c r="PV1073" s="2">
        <v>2400</v>
      </c>
      <c r="PW1073" s="2">
        <v>2450</v>
      </c>
      <c r="PX1073" s="2">
        <v>2500</v>
      </c>
      <c r="PY1073" s="2">
        <v>2520</v>
      </c>
      <c r="PZ1073" s="2">
        <v>2600</v>
      </c>
      <c r="QA1073" s="2">
        <v>2650</v>
      </c>
      <c r="QB1073" s="2">
        <v>2750</v>
      </c>
      <c r="QC1073" s="2">
        <v>2775</v>
      </c>
      <c r="QD1073" s="2">
        <v>2800</v>
      </c>
      <c r="QE1073" s="2">
        <v>2950</v>
      </c>
      <c r="QF1073" s="2">
        <v>2995</v>
      </c>
      <c r="QG1073" s="2">
        <v>3000</v>
      </c>
      <c r="QH1073" s="2">
        <v>3100</v>
      </c>
      <c r="QI1073" s="2">
        <v>3250</v>
      </c>
      <c r="QJ1073" s="2">
        <v>3500</v>
      </c>
      <c r="QK1073" s="2">
        <v>3750</v>
      </c>
    </row>
    <row r="1074" spans="22:453" x14ac:dyDescent="0.2">
      <c r="V1074" s="2" t="s">
        <v>115</v>
      </c>
      <c r="W1074" s="2" t="s">
        <v>115</v>
      </c>
      <c r="X1074" s="2" t="s">
        <v>115</v>
      </c>
      <c r="Y1074" s="2" t="s">
        <v>115</v>
      </c>
      <c r="Z1074" s="2" t="s">
        <v>115</v>
      </c>
      <c r="AA1074" s="2" t="s">
        <v>115</v>
      </c>
      <c r="AB1074" s="2" t="s">
        <v>115</v>
      </c>
      <c r="AC1074" s="2" t="s">
        <v>115</v>
      </c>
      <c r="AD1074" s="2" t="s">
        <v>115</v>
      </c>
      <c r="AE1074" s="2" t="s">
        <v>115</v>
      </c>
      <c r="AF1074" s="2" t="s">
        <v>115</v>
      </c>
      <c r="AG1074" s="2" t="s">
        <v>115</v>
      </c>
      <c r="AH1074" s="2" t="s">
        <v>115</v>
      </c>
      <c r="AI1074" s="2" t="s">
        <v>115</v>
      </c>
      <c r="AJ1074" s="2" t="s">
        <v>115</v>
      </c>
      <c r="AK1074" s="2" t="s">
        <v>115</v>
      </c>
      <c r="AL1074" s="2" t="s">
        <v>115</v>
      </c>
      <c r="AM1074" s="2" t="s">
        <v>115</v>
      </c>
      <c r="AN1074" s="2" t="s">
        <v>115</v>
      </c>
      <c r="AO1074" s="2" t="s">
        <v>115</v>
      </c>
      <c r="AP1074" s="2" t="s">
        <v>115</v>
      </c>
      <c r="AQ1074" s="2" t="s">
        <v>115</v>
      </c>
      <c r="AR1074" s="2" t="s">
        <v>115</v>
      </c>
      <c r="AS1074" s="2" t="s">
        <v>115</v>
      </c>
      <c r="AT1074" s="2" t="s">
        <v>115</v>
      </c>
      <c r="AU1074" s="2" t="s">
        <v>115</v>
      </c>
      <c r="AV1074" s="2" t="s">
        <v>115</v>
      </c>
      <c r="AW1074" s="2" t="s">
        <v>115</v>
      </c>
      <c r="AX1074" s="2" t="s">
        <v>115</v>
      </c>
      <c r="AY1074" s="2" t="s">
        <v>115</v>
      </c>
      <c r="AZ1074" s="2" t="s">
        <v>115</v>
      </c>
      <c r="BA1074" s="2" t="s">
        <v>115</v>
      </c>
      <c r="BB1074" s="2" t="s">
        <v>115</v>
      </c>
      <c r="BC1074" s="2" t="s">
        <v>115</v>
      </c>
      <c r="BD1074" s="2" t="s">
        <v>115</v>
      </c>
      <c r="BE1074" s="2" t="s">
        <v>115</v>
      </c>
      <c r="BF1074" s="2" t="s">
        <v>115</v>
      </c>
      <c r="BG1074" s="2" t="s">
        <v>115</v>
      </c>
      <c r="BH1074" s="2" t="s">
        <v>115</v>
      </c>
      <c r="BI1074" s="2" t="s">
        <v>115</v>
      </c>
      <c r="BJ1074" s="2" t="s">
        <v>115</v>
      </c>
      <c r="BK1074" s="2" t="s">
        <v>115</v>
      </c>
      <c r="BL1074" s="2" t="s">
        <v>115</v>
      </c>
      <c r="BM1074" s="2" t="s">
        <v>115</v>
      </c>
      <c r="BN1074" s="2" t="s">
        <v>115</v>
      </c>
      <c r="BO1074" s="2" t="s">
        <v>115</v>
      </c>
      <c r="BP1074" s="2" t="s">
        <v>115</v>
      </c>
      <c r="BQ1074" s="2" t="s">
        <v>115</v>
      </c>
      <c r="BR1074" s="2" t="s">
        <v>115</v>
      </c>
      <c r="BS1074" s="2" t="s">
        <v>115</v>
      </c>
      <c r="BT1074" s="2" t="s">
        <v>115</v>
      </c>
      <c r="BU1074" s="2" t="s">
        <v>115</v>
      </c>
      <c r="BV1074" s="2" t="s">
        <v>115</v>
      </c>
      <c r="BW1074" s="2" t="s">
        <v>115</v>
      </c>
      <c r="BX1074" s="2" t="s">
        <v>115</v>
      </c>
      <c r="BY1074" s="2" t="s">
        <v>115</v>
      </c>
      <c r="BZ1074" s="2" t="s">
        <v>115</v>
      </c>
      <c r="CA1074" s="2" t="s">
        <v>115</v>
      </c>
      <c r="CB1074" s="2" t="s">
        <v>115</v>
      </c>
      <c r="CC1074" s="2" t="s">
        <v>115</v>
      </c>
      <c r="CD1074" s="2" t="s">
        <v>115</v>
      </c>
      <c r="CE1074" s="2" t="s">
        <v>115</v>
      </c>
      <c r="CF1074" s="2" t="s">
        <v>115</v>
      </c>
      <c r="CG1074" s="2" t="s">
        <v>115</v>
      </c>
      <c r="CH1074" s="2" t="s">
        <v>115</v>
      </c>
      <c r="CI1074" s="2" t="s">
        <v>115</v>
      </c>
      <c r="CJ1074" s="2" t="s">
        <v>115</v>
      </c>
      <c r="CK1074" s="2" t="s">
        <v>115</v>
      </c>
      <c r="CL1074" s="2" t="s">
        <v>115</v>
      </c>
      <c r="CM1074" s="2" t="s">
        <v>115</v>
      </c>
      <c r="CN1074" s="2" t="s">
        <v>115</v>
      </c>
      <c r="CO1074" s="2" t="s">
        <v>115</v>
      </c>
      <c r="CP1074" s="2" t="s">
        <v>115</v>
      </c>
      <c r="CQ1074" s="2" t="s">
        <v>115</v>
      </c>
      <c r="CR1074" s="2" t="s">
        <v>115</v>
      </c>
      <c r="CS1074" s="2" t="s">
        <v>115</v>
      </c>
      <c r="CT1074" s="2" t="s">
        <v>115</v>
      </c>
      <c r="CU1074" s="2" t="s">
        <v>115</v>
      </c>
      <c r="CV1074" s="2" t="s">
        <v>115</v>
      </c>
      <c r="CW1074" s="2" t="s">
        <v>115</v>
      </c>
      <c r="CX1074" s="2" t="s">
        <v>115</v>
      </c>
      <c r="CY1074" s="2" t="s">
        <v>115</v>
      </c>
      <c r="CZ1074" s="2" t="s">
        <v>115</v>
      </c>
      <c r="DA1074" s="2" t="s">
        <v>115</v>
      </c>
      <c r="DB1074" s="2" t="s">
        <v>115</v>
      </c>
      <c r="DC1074" s="2" t="s">
        <v>115</v>
      </c>
      <c r="DD1074" s="2" t="s">
        <v>115</v>
      </c>
      <c r="DE1074" s="2" t="s">
        <v>115</v>
      </c>
      <c r="DF1074" s="2" t="s">
        <v>115</v>
      </c>
      <c r="DG1074" s="2" t="s">
        <v>115</v>
      </c>
      <c r="DH1074" s="2" t="s">
        <v>115</v>
      </c>
      <c r="DI1074" s="2" t="s">
        <v>115</v>
      </c>
      <c r="DJ1074" s="2" t="s">
        <v>115</v>
      </c>
      <c r="DK1074" s="2" t="s">
        <v>115</v>
      </c>
      <c r="DL1074" s="2" t="s">
        <v>115</v>
      </c>
      <c r="DM1074" s="2" t="s">
        <v>115</v>
      </c>
      <c r="DN1074" s="2" t="s">
        <v>115</v>
      </c>
      <c r="DO1074" s="2" t="s">
        <v>115</v>
      </c>
      <c r="DP1074" s="2" t="s">
        <v>115</v>
      </c>
      <c r="DQ1074" s="2" t="s">
        <v>115</v>
      </c>
      <c r="DR1074" s="2" t="s">
        <v>115</v>
      </c>
      <c r="DS1074" s="2" t="s">
        <v>115</v>
      </c>
      <c r="DT1074" s="2" t="s">
        <v>115</v>
      </c>
      <c r="DU1074" s="2" t="s">
        <v>115</v>
      </c>
      <c r="DV1074" s="2" t="s">
        <v>115</v>
      </c>
      <c r="DW1074" s="2" t="s">
        <v>115</v>
      </c>
      <c r="DX1074" s="2" t="s">
        <v>115</v>
      </c>
      <c r="DY1074" s="2" t="s">
        <v>115</v>
      </c>
      <c r="DZ1074" s="2" t="s">
        <v>115</v>
      </c>
      <c r="EA1074" s="2" t="s">
        <v>115</v>
      </c>
      <c r="EB1074" s="2" t="s">
        <v>115</v>
      </c>
      <c r="EC1074" s="2" t="s">
        <v>115</v>
      </c>
      <c r="ED1074" s="2" t="s">
        <v>115</v>
      </c>
      <c r="EE1074" s="2" t="s">
        <v>115</v>
      </c>
      <c r="EF1074" s="2" t="s">
        <v>115</v>
      </c>
      <c r="EG1074" s="2" t="s">
        <v>115</v>
      </c>
      <c r="EH1074" s="2" t="s">
        <v>115</v>
      </c>
      <c r="EI1074" s="2" t="s">
        <v>115</v>
      </c>
      <c r="EJ1074" s="2" t="s">
        <v>115</v>
      </c>
      <c r="EK1074" s="2" t="s">
        <v>115</v>
      </c>
      <c r="EL1074" s="2" t="s">
        <v>115</v>
      </c>
      <c r="EM1074" s="2" t="s">
        <v>115</v>
      </c>
      <c r="EN1074" s="2" t="s">
        <v>115</v>
      </c>
      <c r="EO1074" s="2" t="s">
        <v>115</v>
      </c>
      <c r="EP1074" s="2" t="s">
        <v>115</v>
      </c>
      <c r="EQ1074" s="2" t="s">
        <v>115</v>
      </c>
      <c r="ER1074" s="2" t="s">
        <v>115</v>
      </c>
      <c r="ES1074" s="2" t="s">
        <v>115</v>
      </c>
      <c r="ET1074" s="2" t="s">
        <v>115</v>
      </c>
      <c r="EU1074" s="2" t="s">
        <v>115</v>
      </c>
      <c r="EV1074" s="2" t="s">
        <v>115</v>
      </c>
      <c r="EW1074" s="2" t="s">
        <v>115</v>
      </c>
      <c r="EX1074" s="2" t="s">
        <v>115</v>
      </c>
      <c r="EY1074" s="2" t="s">
        <v>115</v>
      </c>
      <c r="EZ1074" s="2" t="s">
        <v>115</v>
      </c>
      <c r="FA1074" s="2" t="s">
        <v>115</v>
      </c>
      <c r="FB1074" s="2" t="s">
        <v>115</v>
      </c>
      <c r="FC1074" s="2" t="s">
        <v>115</v>
      </c>
      <c r="FD1074" s="2" t="s">
        <v>115</v>
      </c>
      <c r="FE1074" s="2" t="s">
        <v>115</v>
      </c>
      <c r="FF1074" s="2" t="s">
        <v>115</v>
      </c>
      <c r="FG1074" s="2" t="s">
        <v>115</v>
      </c>
      <c r="FH1074" s="2" t="s">
        <v>115</v>
      </c>
      <c r="FI1074" s="2" t="s">
        <v>115</v>
      </c>
      <c r="FJ1074" s="2" t="s">
        <v>115</v>
      </c>
      <c r="FK1074" s="2" t="s">
        <v>115</v>
      </c>
      <c r="FL1074" s="2" t="s">
        <v>115</v>
      </c>
      <c r="FM1074" s="2" t="s">
        <v>115</v>
      </c>
      <c r="FN1074" s="2" t="s">
        <v>115</v>
      </c>
      <c r="FO1074" s="2" t="s">
        <v>115</v>
      </c>
      <c r="FP1074" s="2" t="s">
        <v>115</v>
      </c>
      <c r="FQ1074" s="2" t="s">
        <v>115</v>
      </c>
      <c r="FR1074" s="2" t="s">
        <v>115</v>
      </c>
      <c r="FS1074" s="2" t="s">
        <v>115</v>
      </c>
      <c r="FT1074" s="2" t="s">
        <v>115</v>
      </c>
      <c r="FU1074" s="2" t="s">
        <v>115</v>
      </c>
      <c r="FV1074" s="2" t="s">
        <v>115</v>
      </c>
      <c r="FW1074" s="2" t="s">
        <v>115</v>
      </c>
      <c r="FX1074" s="2" t="s">
        <v>115</v>
      </c>
      <c r="FY1074" s="2" t="s">
        <v>115</v>
      </c>
      <c r="FZ1074" s="2" t="s">
        <v>115</v>
      </c>
      <c r="GA1074" s="2" t="s">
        <v>115</v>
      </c>
      <c r="GB1074" s="2" t="s">
        <v>115</v>
      </c>
      <c r="GC1074" s="2" t="s">
        <v>115</v>
      </c>
      <c r="GD1074" s="2" t="s">
        <v>115</v>
      </c>
      <c r="GE1074" s="2" t="s">
        <v>115</v>
      </c>
      <c r="GF1074" s="2" t="s">
        <v>115</v>
      </c>
      <c r="GG1074" s="2" t="s">
        <v>115</v>
      </c>
      <c r="GH1074" s="2" t="s">
        <v>115</v>
      </c>
      <c r="GI1074" s="2" t="s">
        <v>115</v>
      </c>
      <c r="GJ1074" s="2" t="s">
        <v>115</v>
      </c>
      <c r="GK1074" s="2" t="s">
        <v>115</v>
      </c>
      <c r="GL1074" s="2" t="s">
        <v>115</v>
      </c>
      <c r="GM1074" s="2" t="s">
        <v>115</v>
      </c>
      <c r="GN1074" s="2" t="s">
        <v>115</v>
      </c>
      <c r="GO1074" s="2" t="s">
        <v>115</v>
      </c>
      <c r="GP1074" s="2" t="s">
        <v>115</v>
      </c>
      <c r="GQ1074" s="2" t="s">
        <v>115</v>
      </c>
      <c r="GR1074" s="2" t="s">
        <v>115</v>
      </c>
      <c r="GS1074" s="2" t="s">
        <v>115</v>
      </c>
      <c r="GT1074" s="2" t="s">
        <v>115</v>
      </c>
      <c r="GU1074" s="2" t="s">
        <v>115</v>
      </c>
      <c r="GV1074" s="2" t="s">
        <v>115</v>
      </c>
      <c r="GW1074" s="2" t="s">
        <v>115</v>
      </c>
      <c r="GX1074" s="2" t="s">
        <v>115</v>
      </c>
      <c r="GY1074" s="2" t="s">
        <v>115</v>
      </c>
      <c r="GZ1074" s="2" t="s">
        <v>115</v>
      </c>
      <c r="HA1074" s="2" t="s">
        <v>115</v>
      </c>
      <c r="HB1074" s="2" t="s">
        <v>115</v>
      </c>
      <c r="HC1074" s="2" t="s">
        <v>115</v>
      </c>
      <c r="HD1074" s="2" t="s">
        <v>115</v>
      </c>
      <c r="HE1074" s="2" t="s">
        <v>115</v>
      </c>
      <c r="HF1074" s="2" t="s">
        <v>115</v>
      </c>
      <c r="HG1074" s="2" t="s">
        <v>115</v>
      </c>
      <c r="HH1074" s="2" t="s">
        <v>115</v>
      </c>
      <c r="HI1074" s="2" t="s">
        <v>115</v>
      </c>
      <c r="HJ1074" s="2" t="s">
        <v>115</v>
      </c>
      <c r="HK1074" s="2" t="s">
        <v>115</v>
      </c>
      <c r="HL1074" s="2" t="s">
        <v>115</v>
      </c>
      <c r="HM1074" s="2" t="s">
        <v>115</v>
      </c>
      <c r="HN1074" s="2" t="s">
        <v>115</v>
      </c>
      <c r="HO1074" s="2" t="s">
        <v>115</v>
      </c>
      <c r="HP1074" s="2" t="s">
        <v>115</v>
      </c>
      <c r="HQ1074" s="2" t="s">
        <v>115</v>
      </c>
      <c r="HR1074" s="2" t="s">
        <v>115</v>
      </c>
      <c r="HS1074" s="2" t="s">
        <v>115</v>
      </c>
      <c r="HT1074" s="2" t="s">
        <v>115</v>
      </c>
      <c r="HU1074" s="2" t="s">
        <v>115</v>
      </c>
      <c r="HV1074" s="2" t="s">
        <v>115</v>
      </c>
      <c r="HW1074" s="2" t="s">
        <v>115</v>
      </c>
      <c r="HX1074" s="2" t="s">
        <v>115</v>
      </c>
      <c r="HY1074" s="2" t="s">
        <v>115</v>
      </c>
      <c r="HZ1074" s="2" t="s">
        <v>115</v>
      </c>
      <c r="IA1074" s="2" t="s">
        <v>115</v>
      </c>
      <c r="IB1074" s="2" t="s">
        <v>115</v>
      </c>
      <c r="IC1074" s="2" t="s">
        <v>115</v>
      </c>
      <c r="ID1074" s="2" t="s">
        <v>115</v>
      </c>
      <c r="IE1074" s="2" t="s">
        <v>115</v>
      </c>
      <c r="IF1074" s="2" t="s">
        <v>115</v>
      </c>
      <c r="IG1074" s="2" t="s">
        <v>115</v>
      </c>
      <c r="IH1074" s="2" t="s">
        <v>115</v>
      </c>
      <c r="II1074" s="2" t="s">
        <v>115</v>
      </c>
      <c r="IJ1074" s="2" t="s">
        <v>115</v>
      </c>
      <c r="IK1074" s="2" t="s">
        <v>115</v>
      </c>
      <c r="IL1074" s="2" t="s">
        <v>115</v>
      </c>
      <c r="IM1074" s="2" t="s">
        <v>115</v>
      </c>
      <c r="IN1074" s="2" t="s">
        <v>115</v>
      </c>
      <c r="IO1074" s="2" t="s">
        <v>115</v>
      </c>
      <c r="IP1074" s="2" t="s">
        <v>115</v>
      </c>
      <c r="IQ1074" s="2" t="s">
        <v>115</v>
      </c>
      <c r="IR1074" s="2" t="s">
        <v>115</v>
      </c>
      <c r="IS1074" s="2" t="s">
        <v>115</v>
      </c>
      <c r="IT1074" s="2" t="s">
        <v>115</v>
      </c>
      <c r="IU1074" s="2" t="s">
        <v>115</v>
      </c>
      <c r="IV1074" s="2" t="s">
        <v>115</v>
      </c>
      <c r="IW1074" s="2" t="s">
        <v>115</v>
      </c>
      <c r="IX1074" s="2" t="s">
        <v>115</v>
      </c>
      <c r="IY1074" s="2" t="s">
        <v>115</v>
      </c>
      <c r="IZ1074" s="2" t="s">
        <v>115</v>
      </c>
      <c r="JA1074" s="2" t="s">
        <v>115</v>
      </c>
      <c r="JB1074" s="2" t="s">
        <v>115</v>
      </c>
      <c r="JC1074" s="2" t="s">
        <v>115</v>
      </c>
      <c r="JD1074" s="2" t="s">
        <v>115</v>
      </c>
      <c r="JE1074" s="2" t="s">
        <v>115</v>
      </c>
      <c r="JF1074" s="2" t="s">
        <v>115</v>
      </c>
      <c r="JG1074" s="2" t="s">
        <v>115</v>
      </c>
      <c r="JH1074" s="2" t="s">
        <v>115</v>
      </c>
      <c r="JI1074" s="2" t="s">
        <v>115</v>
      </c>
      <c r="JJ1074" s="2" t="s">
        <v>115</v>
      </c>
      <c r="JK1074" s="2" t="s">
        <v>115</v>
      </c>
      <c r="JL1074" s="2" t="s">
        <v>115</v>
      </c>
      <c r="JM1074" s="2" t="s">
        <v>115</v>
      </c>
      <c r="JN1074" s="2" t="s">
        <v>115</v>
      </c>
      <c r="JO1074" s="2" t="s">
        <v>115</v>
      </c>
      <c r="JP1074" s="2" t="s">
        <v>115</v>
      </c>
      <c r="JQ1074" s="2" t="s">
        <v>115</v>
      </c>
      <c r="JR1074" s="2" t="s">
        <v>115</v>
      </c>
      <c r="JS1074" s="2" t="s">
        <v>115</v>
      </c>
      <c r="JT1074" s="2" t="s">
        <v>115</v>
      </c>
      <c r="JU1074" s="2" t="s">
        <v>115</v>
      </c>
      <c r="JV1074" s="2" t="s">
        <v>115</v>
      </c>
      <c r="JW1074" s="2" t="s">
        <v>115</v>
      </c>
      <c r="JX1074" s="2" t="s">
        <v>115</v>
      </c>
      <c r="JY1074" s="2" t="s">
        <v>115</v>
      </c>
      <c r="JZ1074" s="2" t="s">
        <v>115</v>
      </c>
      <c r="KA1074" s="2" t="s">
        <v>115</v>
      </c>
      <c r="KB1074" s="2" t="s">
        <v>115</v>
      </c>
      <c r="KC1074" s="2" t="s">
        <v>115</v>
      </c>
      <c r="KD1074" s="2" t="s">
        <v>115</v>
      </c>
      <c r="KE1074" s="2" t="s">
        <v>115</v>
      </c>
      <c r="KF1074" s="2" t="s">
        <v>115</v>
      </c>
      <c r="KG1074" s="2" t="s">
        <v>115</v>
      </c>
      <c r="KH1074" s="2" t="s">
        <v>115</v>
      </c>
      <c r="KI1074" s="2" t="s">
        <v>115</v>
      </c>
      <c r="KJ1074" s="2" t="s">
        <v>115</v>
      </c>
      <c r="KK1074" s="2" t="s">
        <v>115</v>
      </c>
      <c r="KL1074" s="2" t="s">
        <v>115</v>
      </c>
      <c r="KM1074" s="2" t="s">
        <v>115</v>
      </c>
      <c r="KN1074" s="2" t="s">
        <v>115</v>
      </c>
      <c r="KO1074" s="2" t="s">
        <v>115</v>
      </c>
      <c r="KP1074" s="2" t="s">
        <v>115</v>
      </c>
      <c r="KQ1074" s="2" t="s">
        <v>115</v>
      </c>
      <c r="KR1074" s="2" t="s">
        <v>115</v>
      </c>
      <c r="KS1074" s="2" t="s">
        <v>115</v>
      </c>
      <c r="KT1074" s="2" t="s">
        <v>115</v>
      </c>
      <c r="KU1074" s="2" t="s">
        <v>115</v>
      </c>
      <c r="KV1074" s="2" t="s">
        <v>115</v>
      </c>
      <c r="KW1074" s="2" t="s">
        <v>115</v>
      </c>
      <c r="KX1074" s="2" t="s">
        <v>115</v>
      </c>
      <c r="KY1074" s="2" t="s">
        <v>115</v>
      </c>
      <c r="KZ1074" s="2" t="s">
        <v>115</v>
      </c>
      <c r="LA1074" s="2" t="s">
        <v>115</v>
      </c>
      <c r="LB1074" s="2" t="s">
        <v>115</v>
      </c>
      <c r="LC1074" s="2" t="s">
        <v>115</v>
      </c>
      <c r="LD1074" s="2" t="s">
        <v>115</v>
      </c>
      <c r="LE1074" s="2" t="s">
        <v>115</v>
      </c>
      <c r="LF1074" s="2" t="s">
        <v>115</v>
      </c>
      <c r="LG1074" s="2" t="s">
        <v>115</v>
      </c>
      <c r="LH1074" s="2" t="s">
        <v>115</v>
      </c>
      <c r="LI1074" s="2" t="s">
        <v>115</v>
      </c>
      <c r="LJ1074" s="2" t="s">
        <v>115</v>
      </c>
      <c r="LK1074" s="2" t="s">
        <v>115</v>
      </c>
      <c r="LL1074" s="2" t="s">
        <v>115</v>
      </c>
      <c r="LM1074" s="2" t="s">
        <v>115</v>
      </c>
      <c r="LN1074" s="2" t="s">
        <v>115</v>
      </c>
      <c r="LO1074" s="2" t="s">
        <v>115</v>
      </c>
      <c r="LP1074" s="2" t="s">
        <v>115</v>
      </c>
      <c r="LQ1074" s="2" t="s">
        <v>115</v>
      </c>
      <c r="LR1074" s="2" t="s">
        <v>115</v>
      </c>
      <c r="LS1074" s="2" t="s">
        <v>115</v>
      </c>
      <c r="LT1074" s="2" t="s">
        <v>115</v>
      </c>
      <c r="LU1074" s="2" t="s">
        <v>115</v>
      </c>
      <c r="LV1074" s="2" t="s">
        <v>115</v>
      </c>
      <c r="LW1074" s="2" t="s">
        <v>115</v>
      </c>
      <c r="LX1074" s="2" t="s">
        <v>115</v>
      </c>
      <c r="LY1074" s="2" t="s">
        <v>115</v>
      </c>
      <c r="LZ1074" s="2" t="s">
        <v>115</v>
      </c>
      <c r="MA1074" s="2" t="s">
        <v>115</v>
      </c>
      <c r="MB1074" s="2" t="s">
        <v>115</v>
      </c>
      <c r="MC1074" s="2" t="s">
        <v>115</v>
      </c>
      <c r="MD1074" s="2" t="s">
        <v>115</v>
      </c>
      <c r="ME1074" s="2" t="s">
        <v>115</v>
      </c>
      <c r="MF1074" s="2" t="s">
        <v>115</v>
      </c>
      <c r="MG1074" s="2" t="s">
        <v>115</v>
      </c>
      <c r="MH1074" s="2" t="s">
        <v>115</v>
      </c>
      <c r="MI1074" s="2" t="s">
        <v>115</v>
      </c>
      <c r="MJ1074" s="2" t="s">
        <v>115</v>
      </c>
      <c r="MK1074" s="2" t="s">
        <v>115</v>
      </c>
      <c r="ML1074" s="2" t="s">
        <v>115</v>
      </c>
      <c r="MM1074" s="2" t="s">
        <v>115</v>
      </c>
      <c r="MN1074" s="2" t="s">
        <v>115</v>
      </c>
      <c r="MO1074" s="2" t="s">
        <v>115</v>
      </c>
      <c r="MP1074" s="2" t="s">
        <v>115</v>
      </c>
      <c r="MQ1074" s="2" t="s">
        <v>115</v>
      </c>
      <c r="MR1074" s="2" t="s">
        <v>115</v>
      </c>
      <c r="MS1074" s="2" t="s">
        <v>115</v>
      </c>
      <c r="MT1074" s="2" t="s">
        <v>115</v>
      </c>
      <c r="MU1074" s="2" t="s">
        <v>115</v>
      </c>
      <c r="MV1074" s="2" t="s">
        <v>115</v>
      </c>
      <c r="MW1074" s="2" t="s">
        <v>115</v>
      </c>
      <c r="MX1074" s="2" t="s">
        <v>115</v>
      </c>
      <c r="MY1074" s="2" t="s">
        <v>115</v>
      </c>
      <c r="MZ1074" s="2" t="s">
        <v>115</v>
      </c>
      <c r="NA1074" s="2" t="s">
        <v>115</v>
      </c>
      <c r="NB1074" s="2" t="s">
        <v>115</v>
      </c>
      <c r="NC1074" s="2" t="s">
        <v>115</v>
      </c>
      <c r="ND1074" s="2" t="s">
        <v>115</v>
      </c>
      <c r="NE1074" s="2" t="s">
        <v>115</v>
      </c>
      <c r="NF1074" s="2" t="s">
        <v>115</v>
      </c>
      <c r="NG1074" s="2" t="s">
        <v>115</v>
      </c>
      <c r="NH1074" s="2" t="s">
        <v>115</v>
      </c>
      <c r="NI1074" s="2" t="s">
        <v>115</v>
      </c>
      <c r="NJ1074" s="2" t="s">
        <v>115</v>
      </c>
      <c r="NK1074" s="2" t="s">
        <v>115</v>
      </c>
      <c r="NL1074" s="2" t="s">
        <v>115</v>
      </c>
      <c r="NM1074" s="2" t="s">
        <v>115</v>
      </c>
      <c r="NN1074" s="2" t="s">
        <v>115</v>
      </c>
      <c r="NO1074" s="2" t="s">
        <v>115</v>
      </c>
      <c r="NP1074" s="2" t="s">
        <v>115</v>
      </c>
      <c r="NQ1074" s="2" t="s">
        <v>115</v>
      </c>
      <c r="NR1074" s="2" t="s">
        <v>115</v>
      </c>
      <c r="NS1074" s="2" t="s">
        <v>115</v>
      </c>
      <c r="NT1074" s="2" t="s">
        <v>115</v>
      </c>
      <c r="NU1074" s="2" t="s">
        <v>115</v>
      </c>
      <c r="NV1074" s="2" t="s">
        <v>115</v>
      </c>
      <c r="NW1074" s="2" t="s">
        <v>115</v>
      </c>
      <c r="NX1074" s="2" t="s">
        <v>115</v>
      </c>
      <c r="NY1074" s="2" t="s">
        <v>115</v>
      </c>
      <c r="NZ1074" s="2" t="s">
        <v>115</v>
      </c>
      <c r="OA1074" s="2" t="s">
        <v>115</v>
      </c>
      <c r="OB1074" s="2" t="s">
        <v>115</v>
      </c>
      <c r="OC1074" s="2" t="s">
        <v>115</v>
      </c>
      <c r="OD1074" s="2" t="s">
        <v>115</v>
      </c>
      <c r="OE1074" s="2" t="s">
        <v>115</v>
      </c>
      <c r="OF1074" s="2" t="s">
        <v>115</v>
      </c>
      <c r="OG1074" s="2" t="s">
        <v>115</v>
      </c>
      <c r="OH1074" s="2" t="s">
        <v>115</v>
      </c>
      <c r="OI1074" s="2" t="s">
        <v>115</v>
      </c>
      <c r="OJ1074" s="2" t="s">
        <v>115</v>
      </c>
      <c r="OK1074" s="2" t="s">
        <v>115</v>
      </c>
      <c r="OL1074" s="2" t="s">
        <v>115</v>
      </c>
      <c r="OM1074" s="2" t="s">
        <v>115</v>
      </c>
      <c r="ON1074" s="2" t="s">
        <v>115</v>
      </c>
      <c r="OO1074" s="2" t="s">
        <v>115</v>
      </c>
      <c r="OP1074" s="2" t="s">
        <v>115</v>
      </c>
      <c r="OQ1074" s="2" t="s">
        <v>115</v>
      </c>
      <c r="OR1074" s="2" t="s">
        <v>115</v>
      </c>
      <c r="OS1074" s="2" t="s">
        <v>115</v>
      </c>
      <c r="OT1074" s="2" t="s">
        <v>115</v>
      </c>
      <c r="OU1074" s="2" t="s">
        <v>115</v>
      </c>
      <c r="OV1074" s="2" t="s">
        <v>115</v>
      </c>
      <c r="OW1074" s="2" t="s">
        <v>115</v>
      </c>
      <c r="OX1074" s="2" t="s">
        <v>115</v>
      </c>
      <c r="OY1074" s="2" t="s">
        <v>115</v>
      </c>
      <c r="OZ1074" s="2" t="s">
        <v>115</v>
      </c>
      <c r="PA1074" s="2" t="s">
        <v>115</v>
      </c>
      <c r="PB1074" s="2" t="s">
        <v>115</v>
      </c>
      <c r="PC1074" s="2" t="s">
        <v>115</v>
      </c>
      <c r="PD1074" s="2" t="s">
        <v>115</v>
      </c>
      <c r="PE1074" s="2" t="s">
        <v>115</v>
      </c>
      <c r="PF1074" s="2" t="s">
        <v>115</v>
      </c>
      <c r="PG1074" s="2" t="s">
        <v>115</v>
      </c>
      <c r="PH1074" s="2" t="s">
        <v>115</v>
      </c>
      <c r="PI1074" s="2" t="s">
        <v>115</v>
      </c>
      <c r="PJ1074" s="2" t="s">
        <v>115</v>
      </c>
      <c r="PK1074" s="2" t="s">
        <v>115</v>
      </c>
      <c r="PL1074" s="2" t="s">
        <v>115</v>
      </c>
      <c r="PM1074" s="2" t="s">
        <v>115</v>
      </c>
      <c r="PN1074" s="2" t="s">
        <v>115</v>
      </c>
      <c r="PO1074" s="2" t="s">
        <v>115</v>
      </c>
      <c r="PP1074" s="2" t="s">
        <v>115</v>
      </c>
      <c r="PQ1074" s="2" t="s">
        <v>115</v>
      </c>
      <c r="PR1074" s="2" t="s">
        <v>115</v>
      </c>
      <c r="PS1074" s="2" t="s">
        <v>115</v>
      </c>
      <c r="PT1074" s="2" t="s">
        <v>115</v>
      </c>
      <c r="PU1074" s="2" t="s">
        <v>115</v>
      </c>
      <c r="PV1074" s="2" t="s">
        <v>115</v>
      </c>
      <c r="PW1074" s="2" t="s">
        <v>115</v>
      </c>
      <c r="PX1074" s="2" t="s">
        <v>115</v>
      </c>
      <c r="PY1074" s="2" t="s">
        <v>115</v>
      </c>
      <c r="PZ1074" s="2" t="s">
        <v>115</v>
      </c>
      <c r="QA1074" s="2" t="s">
        <v>115</v>
      </c>
      <c r="QB1074" s="2" t="s">
        <v>115</v>
      </c>
      <c r="QC1074" s="2" t="s">
        <v>115</v>
      </c>
      <c r="QD1074" s="2" t="s">
        <v>115</v>
      </c>
      <c r="QE1074" s="2" t="s">
        <v>115</v>
      </c>
      <c r="QF1074" s="2" t="s">
        <v>115</v>
      </c>
      <c r="QG1074" s="2" t="s">
        <v>115</v>
      </c>
      <c r="QH1074" s="2" t="s">
        <v>115</v>
      </c>
      <c r="QI1074" s="2" t="s">
        <v>115</v>
      </c>
      <c r="QJ1074" s="2" t="s">
        <v>115</v>
      </c>
      <c r="QK1074" s="2" t="s">
        <v>115</v>
      </c>
    </row>
    <row r="1075" spans="22:453" x14ac:dyDescent="0.2">
      <c r="V1075" s="2">
        <v>101</v>
      </c>
      <c r="W1075" s="2">
        <v>19</v>
      </c>
      <c r="X1075" s="2">
        <v>1</v>
      </c>
      <c r="Y1075" s="2">
        <v>1</v>
      </c>
      <c r="Z1075" s="2">
        <v>9</v>
      </c>
      <c r="AA1075" s="2">
        <v>10</v>
      </c>
      <c r="AB1075" s="2">
        <v>1</v>
      </c>
      <c r="AC1075" s="2">
        <v>29</v>
      </c>
      <c r="AD1075" s="2">
        <v>13</v>
      </c>
      <c r="AE1075" s="2">
        <v>2</v>
      </c>
      <c r="AF1075" s="2">
        <v>1</v>
      </c>
      <c r="AG1075" s="2">
        <v>20</v>
      </c>
      <c r="AH1075" s="2">
        <v>13</v>
      </c>
      <c r="AI1075" s="2">
        <v>28</v>
      </c>
      <c r="AJ1075" s="2">
        <v>2</v>
      </c>
      <c r="AK1075" s="2">
        <v>46</v>
      </c>
      <c r="AL1075" s="2">
        <v>189</v>
      </c>
      <c r="AM1075" s="2">
        <v>6</v>
      </c>
      <c r="AN1075" s="2">
        <v>1</v>
      </c>
      <c r="AO1075" s="2">
        <v>37</v>
      </c>
      <c r="AP1075" s="2">
        <v>5</v>
      </c>
      <c r="AQ1075" s="2">
        <v>3</v>
      </c>
      <c r="AR1075" s="2">
        <v>8</v>
      </c>
      <c r="AS1075" s="2">
        <v>37</v>
      </c>
      <c r="AT1075" s="2">
        <v>3</v>
      </c>
      <c r="AU1075" s="2">
        <v>1</v>
      </c>
      <c r="AV1075" s="2">
        <v>1</v>
      </c>
      <c r="AW1075" s="2">
        <v>32</v>
      </c>
      <c r="AX1075" s="2">
        <v>14</v>
      </c>
      <c r="AY1075" s="2">
        <v>1</v>
      </c>
      <c r="AZ1075" s="2">
        <v>25</v>
      </c>
      <c r="BA1075" s="2">
        <v>75</v>
      </c>
      <c r="BB1075" s="2">
        <v>8</v>
      </c>
      <c r="BC1075" s="2">
        <v>6</v>
      </c>
      <c r="BD1075" s="2">
        <v>305</v>
      </c>
      <c r="BE1075" s="2">
        <v>1</v>
      </c>
      <c r="BF1075" s="2">
        <v>12</v>
      </c>
      <c r="BG1075" s="2">
        <v>53</v>
      </c>
      <c r="BH1075" s="2">
        <v>1</v>
      </c>
      <c r="BI1075" s="2">
        <v>1</v>
      </c>
      <c r="BJ1075" s="2">
        <v>26</v>
      </c>
      <c r="BK1075" s="2">
        <v>3</v>
      </c>
      <c r="BL1075" s="2">
        <v>7</v>
      </c>
      <c r="BM1075" s="2">
        <v>32</v>
      </c>
      <c r="BN1075" s="2">
        <v>57</v>
      </c>
      <c r="BO1075" s="2">
        <v>2</v>
      </c>
      <c r="BP1075" s="2">
        <v>3</v>
      </c>
      <c r="BQ1075" s="2">
        <v>72</v>
      </c>
      <c r="BR1075" s="2">
        <v>1</v>
      </c>
      <c r="BS1075" s="2">
        <v>1</v>
      </c>
      <c r="BT1075" s="2">
        <v>3</v>
      </c>
      <c r="BU1075" s="2">
        <v>317</v>
      </c>
      <c r="BV1075" s="2">
        <v>18</v>
      </c>
      <c r="BW1075" s="2">
        <v>1</v>
      </c>
      <c r="BX1075" s="2">
        <v>1</v>
      </c>
      <c r="BY1075" s="2">
        <v>71</v>
      </c>
      <c r="BZ1075" s="2">
        <v>2</v>
      </c>
      <c r="CA1075" s="2">
        <v>9</v>
      </c>
      <c r="CB1075" s="2">
        <v>56</v>
      </c>
      <c r="CC1075" s="2">
        <v>1</v>
      </c>
      <c r="CD1075" s="2">
        <v>1</v>
      </c>
      <c r="CE1075" s="2">
        <v>12</v>
      </c>
      <c r="CF1075" s="2">
        <v>73</v>
      </c>
      <c r="CG1075" s="2">
        <v>1</v>
      </c>
      <c r="CH1075" s="2">
        <v>1</v>
      </c>
      <c r="CI1075" s="2">
        <v>35</v>
      </c>
      <c r="CJ1075" s="2">
        <v>2</v>
      </c>
      <c r="CK1075" s="2">
        <v>2</v>
      </c>
      <c r="CL1075" s="2">
        <v>13</v>
      </c>
      <c r="CM1075" s="2">
        <v>2</v>
      </c>
      <c r="CN1075" s="2">
        <v>739</v>
      </c>
      <c r="CO1075" s="2">
        <v>4</v>
      </c>
      <c r="CP1075" s="2">
        <v>1</v>
      </c>
      <c r="CQ1075" s="2">
        <v>11</v>
      </c>
      <c r="CR1075" s="2">
        <v>1</v>
      </c>
      <c r="CS1075" s="2">
        <v>1</v>
      </c>
      <c r="CT1075" s="2">
        <v>222</v>
      </c>
      <c r="CU1075" s="2">
        <v>1</v>
      </c>
      <c r="CV1075" s="2">
        <v>1</v>
      </c>
      <c r="CW1075" s="2">
        <v>1</v>
      </c>
      <c r="CX1075" s="2">
        <v>1</v>
      </c>
      <c r="CY1075" s="2">
        <v>45</v>
      </c>
      <c r="CZ1075" s="2">
        <v>10</v>
      </c>
      <c r="DA1075" s="2">
        <v>6</v>
      </c>
      <c r="DB1075" s="2">
        <v>63</v>
      </c>
      <c r="DC1075" s="2">
        <v>1</v>
      </c>
      <c r="DD1075" s="2">
        <v>593</v>
      </c>
      <c r="DE1075" s="2">
        <v>8</v>
      </c>
      <c r="DF1075" s="2">
        <v>123</v>
      </c>
      <c r="DG1075" s="2">
        <v>4</v>
      </c>
      <c r="DH1075" s="2">
        <v>3</v>
      </c>
      <c r="DI1075" s="2">
        <v>64</v>
      </c>
      <c r="DJ1075" s="2">
        <v>2</v>
      </c>
      <c r="DK1075" s="2">
        <v>2</v>
      </c>
      <c r="DL1075" s="2">
        <v>1</v>
      </c>
      <c r="DM1075" s="2">
        <v>81</v>
      </c>
      <c r="DN1075" s="2">
        <v>6</v>
      </c>
      <c r="DO1075" s="2">
        <v>475</v>
      </c>
      <c r="DP1075" s="2">
        <v>1</v>
      </c>
      <c r="DQ1075" s="2">
        <v>13</v>
      </c>
      <c r="DR1075" s="2">
        <v>781</v>
      </c>
      <c r="DS1075" s="2">
        <v>7</v>
      </c>
      <c r="DT1075" s="2">
        <v>1</v>
      </c>
      <c r="DU1075" s="2">
        <v>11</v>
      </c>
      <c r="DV1075" s="2">
        <v>1</v>
      </c>
      <c r="DW1075" s="2">
        <v>44</v>
      </c>
      <c r="DX1075" s="2">
        <v>5</v>
      </c>
      <c r="DY1075" s="2">
        <v>2</v>
      </c>
      <c r="DZ1075" s="2">
        <v>6</v>
      </c>
      <c r="EA1075" s="2">
        <v>1</v>
      </c>
      <c r="EB1075" s="2">
        <v>44</v>
      </c>
      <c r="EC1075" s="2">
        <v>156</v>
      </c>
      <c r="ED1075" s="2">
        <v>12</v>
      </c>
      <c r="EE1075" s="2">
        <v>1</v>
      </c>
      <c r="EF1075" s="2">
        <v>928</v>
      </c>
      <c r="EG1075" s="2">
        <v>1</v>
      </c>
      <c r="EH1075" s="2">
        <v>1</v>
      </c>
      <c r="EI1075" s="2">
        <v>1</v>
      </c>
      <c r="EJ1075" s="2">
        <v>89</v>
      </c>
      <c r="EK1075" s="2">
        <v>9</v>
      </c>
      <c r="EL1075" s="2">
        <v>77</v>
      </c>
      <c r="EM1075" s="2">
        <v>1</v>
      </c>
      <c r="EN1075" s="2">
        <v>1</v>
      </c>
      <c r="EO1075" s="2">
        <v>85</v>
      </c>
      <c r="EP1075" s="2">
        <v>1</v>
      </c>
      <c r="EQ1075" s="2">
        <v>1</v>
      </c>
      <c r="ER1075" s="2">
        <v>38</v>
      </c>
      <c r="ES1075" s="2">
        <v>11</v>
      </c>
      <c r="ET1075" s="2">
        <v>4</v>
      </c>
      <c r="EU1075" s="2">
        <v>1629</v>
      </c>
      <c r="EV1075" s="2">
        <v>10</v>
      </c>
      <c r="EW1075" s="2">
        <v>1</v>
      </c>
      <c r="EX1075" s="2">
        <v>112</v>
      </c>
      <c r="EY1075" s="2">
        <v>58</v>
      </c>
      <c r="EZ1075" s="2">
        <v>11</v>
      </c>
      <c r="FA1075" s="2">
        <v>71</v>
      </c>
      <c r="FB1075" s="2">
        <v>1</v>
      </c>
      <c r="FC1075" s="2">
        <v>1</v>
      </c>
      <c r="FD1075" s="2">
        <v>855</v>
      </c>
      <c r="FE1075" s="2">
        <v>1</v>
      </c>
      <c r="FF1075" s="2">
        <v>2</v>
      </c>
      <c r="FG1075" s="2">
        <v>1</v>
      </c>
      <c r="FH1075" s="2">
        <v>116</v>
      </c>
      <c r="FI1075" s="2">
        <v>101</v>
      </c>
      <c r="FJ1075" s="2">
        <v>2</v>
      </c>
      <c r="FK1075" s="2">
        <v>1</v>
      </c>
      <c r="FL1075" s="2">
        <v>62</v>
      </c>
      <c r="FM1075" s="2">
        <v>1</v>
      </c>
      <c r="FN1075" s="2">
        <v>1</v>
      </c>
      <c r="FO1075" s="2">
        <v>775</v>
      </c>
      <c r="FP1075" s="2">
        <v>2</v>
      </c>
      <c r="FQ1075" s="2">
        <v>5</v>
      </c>
      <c r="FR1075" s="2">
        <v>892</v>
      </c>
      <c r="FS1075" s="2">
        <v>2</v>
      </c>
      <c r="FT1075" s="2">
        <v>1</v>
      </c>
      <c r="FU1075" s="2">
        <v>1</v>
      </c>
      <c r="FV1075" s="2">
        <v>42</v>
      </c>
      <c r="FW1075" s="2">
        <v>27</v>
      </c>
      <c r="FX1075" s="2">
        <v>1</v>
      </c>
      <c r="FY1075" s="2">
        <v>89</v>
      </c>
      <c r="FZ1075" s="2">
        <v>924</v>
      </c>
      <c r="GA1075" s="2">
        <v>2</v>
      </c>
      <c r="GB1075" s="2">
        <v>1</v>
      </c>
      <c r="GC1075" s="2">
        <v>64</v>
      </c>
      <c r="GD1075" s="2">
        <v>4</v>
      </c>
      <c r="GE1075" s="2">
        <v>40</v>
      </c>
      <c r="GF1075" s="2">
        <v>53</v>
      </c>
      <c r="GG1075" s="2">
        <v>1</v>
      </c>
      <c r="GH1075" s="2">
        <v>2</v>
      </c>
      <c r="GI1075" s="2">
        <v>55</v>
      </c>
      <c r="GJ1075" s="2">
        <v>1</v>
      </c>
      <c r="GK1075" s="2">
        <v>1512</v>
      </c>
      <c r="GL1075" s="2">
        <v>7</v>
      </c>
      <c r="GM1075" s="2">
        <v>3</v>
      </c>
      <c r="GN1075" s="2">
        <v>72</v>
      </c>
      <c r="GO1075" s="2">
        <v>1</v>
      </c>
      <c r="GP1075" s="2">
        <v>43</v>
      </c>
      <c r="GQ1075" s="2">
        <v>44</v>
      </c>
      <c r="GR1075" s="2">
        <v>688</v>
      </c>
      <c r="GS1075" s="2">
        <v>5</v>
      </c>
      <c r="GT1075" s="2">
        <v>2</v>
      </c>
      <c r="GU1075" s="2">
        <v>65</v>
      </c>
      <c r="GV1075" s="2">
        <v>48</v>
      </c>
      <c r="GW1075" s="2">
        <v>1</v>
      </c>
      <c r="GX1075" s="2">
        <v>47</v>
      </c>
      <c r="GY1075" s="2">
        <v>625</v>
      </c>
      <c r="GZ1075" s="2">
        <v>5</v>
      </c>
      <c r="HA1075" s="2">
        <v>709</v>
      </c>
      <c r="HB1075" s="2">
        <v>2</v>
      </c>
      <c r="HC1075" s="2">
        <v>1</v>
      </c>
      <c r="HD1075" s="2">
        <v>27</v>
      </c>
      <c r="HE1075" s="2">
        <v>25</v>
      </c>
      <c r="HF1075" s="2">
        <v>67</v>
      </c>
      <c r="HG1075" s="2">
        <v>552</v>
      </c>
      <c r="HH1075" s="2">
        <v>2</v>
      </c>
      <c r="HI1075" s="2">
        <v>56</v>
      </c>
      <c r="HJ1075" s="2">
        <v>12</v>
      </c>
      <c r="HK1075" s="2">
        <v>1</v>
      </c>
      <c r="HL1075" s="2">
        <v>28</v>
      </c>
      <c r="HM1075" s="2">
        <v>39</v>
      </c>
      <c r="HN1075" s="2">
        <v>1068</v>
      </c>
      <c r="HO1075" s="2">
        <v>11</v>
      </c>
      <c r="HP1075" s="2">
        <v>29</v>
      </c>
      <c r="HQ1075" s="2">
        <v>8</v>
      </c>
      <c r="HR1075" s="2">
        <v>25</v>
      </c>
      <c r="HS1075" s="2">
        <v>1</v>
      </c>
      <c r="HT1075" s="2">
        <v>407</v>
      </c>
      <c r="HU1075" s="2">
        <v>59</v>
      </c>
      <c r="HV1075" s="2">
        <v>1</v>
      </c>
      <c r="HW1075" s="2">
        <v>20</v>
      </c>
      <c r="HX1075" s="2">
        <v>18</v>
      </c>
      <c r="HY1075" s="2">
        <v>2</v>
      </c>
      <c r="HZ1075" s="2">
        <v>1</v>
      </c>
      <c r="IA1075" s="2">
        <v>457</v>
      </c>
      <c r="IB1075" s="2">
        <v>1</v>
      </c>
      <c r="IC1075" s="2">
        <v>4</v>
      </c>
      <c r="ID1075" s="2">
        <v>414</v>
      </c>
      <c r="IE1075" s="2">
        <v>12</v>
      </c>
      <c r="IF1075" s="2">
        <v>14</v>
      </c>
      <c r="IG1075" s="2">
        <v>18</v>
      </c>
      <c r="IH1075" s="2">
        <v>27</v>
      </c>
      <c r="II1075" s="2">
        <v>309</v>
      </c>
      <c r="IJ1075" s="2">
        <v>19</v>
      </c>
      <c r="IK1075" s="2">
        <v>15</v>
      </c>
      <c r="IL1075" s="2">
        <v>1</v>
      </c>
      <c r="IM1075" s="2">
        <v>11</v>
      </c>
      <c r="IN1075" s="2">
        <v>28</v>
      </c>
      <c r="IO1075" s="2">
        <v>1</v>
      </c>
      <c r="IP1075" s="2">
        <v>4</v>
      </c>
      <c r="IQ1075" s="2">
        <v>740</v>
      </c>
      <c r="IR1075" s="2">
        <v>3</v>
      </c>
      <c r="IS1075" s="2">
        <v>30</v>
      </c>
      <c r="IT1075" s="2">
        <v>4</v>
      </c>
      <c r="IU1075" s="2">
        <v>10</v>
      </c>
      <c r="IV1075" s="2">
        <v>165</v>
      </c>
      <c r="IW1075" s="2">
        <v>27</v>
      </c>
      <c r="IX1075" s="2">
        <v>1</v>
      </c>
      <c r="IY1075" s="2">
        <v>28</v>
      </c>
      <c r="IZ1075" s="2">
        <v>6</v>
      </c>
      <c r="JA1075" s="2">
        <v>1</v>
      </c>
      <c r="JB1075" s="2">
        <v>349</v>
      </c>
      <c r="JC1075" s="2">
        <v>1</v>
      </c>
      <c r="JD1075" s="2">
        <v>352</v>
      </c>
      <c r="JE1075" s="2">
        <v>20</v>
      </c>
      <c r="JF1075" s="2">
        <v>2</v>
      </c>
      <c r="JG1075" s="2">
        <v>7</v>
      </c>
      <c r="JH1075" s="2">
        <v>216</v>
      </c>
      <c r="JI1075" s="2">
        <v>11</v>
      </c>
      <c r="JJ1075" s="2">
        <v>5</v>
      </c>
      <c r="JK1075" s="2">
        <v>21</v>
      </c>
      <c r="JL1075" s="2">
        <v>11</v>
      </c>
      <c r="JM1075" s="2">
        <v>2</v>
      </c>
      <c r="JN1075" s="2">
        <v>520</v>
      </c>
      <c r="JO1075" s="2">
        <v>11</v>
      </c>
      <c r="JP1075" s="2">
        <v>7</v>
      </c>
      <c r="JQ1075" s="2">
        <v>7</v>
      </c>
      <c r="JR1075" s="2">
        <v>13</v>
      </c>
      <c r="JS1075" s="2">
        <v>184</v>
      </c>
      <c r="JT1075" s="2">
        <v>1</v>
      </c>
      <c r="JU1075" s="2">
        <v>13</v>
      </c>
      <c r="JV1075" s="2">
        <v>3</v>
      </c>
      <c r="JW1075" s="2">
        <v>34</v>
      </c>
      <c r="JX1075" s="2">
        <v>221</v>
      </c>
      <c r="JY1075" s="2">
        <v>1</v>
      </c>
      <c r="JZ1075" s="2">
        <v>314</v>
      </c>
      <c r="KA1075" s="2">
        <v>3</v>
      </c>
      <c r="KB1075" s="2">
        <v>12</v>
      </c>
      <c r="KC1075" s="2">
        <v>7</v>
      </c>
      <c r="KD1075" s="2">
        <v>101</v>
      </c>
      <c r="KE1075" s="2">
        <v>7</v>
      </c>
      <c r="KF1075" s="2">
        <v>2</v>
      </c>
      <c r="KG1075" s="2">
        <v>4</v>
      </c>
      <c r="KH1075" s="2">
        <v>20</v>
      </c>
      <c r="KI1075" s="2">
        <v>325</v>
      </c>
      <c r="KJ1075" s="2">
        <v>5</v>
      </c>
      <c r="KK1075" s="2">
        <v>2</v>
      </c>
      <c r="KL1075" s="2">
        <v>1</v>
      </c>
      <c r="KM1075" s="2">
        <v>7</v>
      </c>
      <c r="KN1075" s="2">
        <v>105</v>
      </c>
      <c r="KO1075" s="2">
        <v>9</v>
      </c>
      <c r="KP1075" s="2">
        <v>4</v>
      </c>
      <c r="KQ1075" s="2">
        <v>10</v>
      </c>
      <c r="KR1075" s="2">
        <v>208</v>
      </c>
      <c r="KS1075" s="2">
        <v>2</v>
      </c>
      <c r="KT1075" s="2">
        <v>207</v>
      </c>
      <c r="KU1075" s="2">
        <v>7</v>
      </c>
      <c r="KV1075" s="2">
        <v>3</v>
      </c>
      <c r="KW1075" s="2">
        <v>1</v>
      </c>
      <c r="KX1075" s="2">
        <v>1</v>
      </c>
      <c r="KY1075" s="2">
        <v>3</v>
      </c>
      <c r="KZ1075" s="2">
        <v>93</v>
      </c>
      <c r="LA1075" s="2">
        <v>1</v>
      </c>
      <c r="LB1075" s="2">
        <v>1</v>
      </c>
      <c r="LC1075" s="2">
        <v>6</v>
      </c>
      <c r="LD1075" s="2">
        <v>6</v>
      </c>
      <c r="LE1075" s="2">
        <v>1</v>
      </c>
      <c r="LF1075" s="2">
        <v>21</v>
      </c>
      <c r="LG1075" s="2">
        <v>1</v>
      </c>
      <c r="LH1075" s="2">
        <v>264</v>
      </c>
      <c r="LI1075" s="2">
        <v>1</v>
      </c>
      <c r="LJ1075" s="2">
        <v>15</v>
      </c>
      <c r="LK1075" s="2">
        <v>1</v>
      </c>
      <c r="LL1075" s="2">
        <v>1</v>
      </c>
      <c r="LM1075" s="2">
        <v>7</v>
      </c>
      <c r="LN1075" s="2">
        <v>84</v>
      </c>
      <c r="LO1075" s="2">
        <v>13</v>
      </c>
      <c r="LP1075" s="2">
        <v>2</v>
      </c>
      <c r="LQ1075" s="2">
        <v>11</v>
      </c>
      <c r="LR1075" s="2">
        <v>2</v>
      </c>
      <c r="LS1075" s="2">
        <v>4</v>
      </c>
      <c r="LT1075" s="2">
        <v>1</v>
      </c>
      <c r="LU1075" s="2">
        <v>20</v>
      </c>
      <c r="LV1075" s="2">
        <v>333</v>
      </c>
      <c r="LW1075" s="2">
        <v>1</v>
      </c>
      <c r="LX1075" s="2">
        <v>1</v>
      </c>
      <c r="LY1075" s="2">
        <v>6</v>
      </c>
      <c r="LZ1075" s="2">
        <v>3</v>
      </c>
      <c r="MA1075" s="2">
        <v>2</v>
      </c>
      <c r="MB1075" s="2">
        <v>4</v>
      </c>
      <c r="MC1075" s="2">
        <v>130</v>
      </c>
      <c r="MD1075" s="2">
        <v>16</v>
      </c>
      <c r="ME1075" s="2">
        <v>1</v>
      </c>
      <c r="MF1075" s="2">
        <v>14</v>
      </c>
      <c r="MG1075" s="2">
        <v>1</v>
      </c>
      <c r="MH1075" s="2">
        <v>1</v>
      </c>
      <c r="MI1075" s="2">
        <v>27</v>
      </c>
      <c r="MJ1075" s="2">
        <v>132</v>
      </c>
      <c r="MK1075" s="2">
        <v>1</v>
      </c>
      <c r="ML1075" s="2">
        <v>2</v>
      </c>
      <c r="MM1075" s="2">
        <v>2</v>
      </c>
      <c r="MN1075" s="2">
        <v>1</v>
      </c>
      <c r="MO1075" s="2">
        <v>1</v>
      </c>
      <c r="MP1075" s="2">
        <v>1</v>
      </c>
      <c r="MQ1075" s="2">
        <v>3</v>
      </c>
      <c r="MR1075" s="2">
        <v>82</v>
      </c>
      <c r="MS1075" s="2">
        <v>6</v>
      </c>
      <c r="MT1075" s="2">
        <v>1</v>
      </c>
      <c r="MU1075" s="2">
        <v>7</v>
      </c>
      <c r="MV1075" s="2">
        <v>1</v>
      </c>
      <c r="MW1075" s="2">
        <v>1</v>
      </c>
      <c r="MX1075" s="2">
        <v>1</v>
      </c>
      <c r="MY1075" s="2">
        <v>13</v>
      </c>
      <c r="MZ1075" s="2">
        <v>102</v>
      </c>
      <c r="NA1075" s="2">
        <v>2</v>
      </c>
      <c r="NB1075" s="2">
        <v>2</v>
      </c>
      <c r="NC1075" s="2">
        <v>2</v>
      </c>
      <c r="ND1075" s="2">
        <v>7</v>
      </c>
      <c r="NE1075" s="2">
        <v>1</v>
      </c>
      <c r="NF1075" s="2">
        <v>1</v>
      </c>
      <c r="NG1075" s="2">
        <v>1</v>
      </c>
      <c r="NH1075" s="2">
        <v>35</v>
      </c>
      <c r="NI1075" s="2">
        <v>1</v>
      </c>
      <c r="NJ1075" s="2">
        <v>6</v>
      </c>
      <c r="NK1075" s="2">
        <v>1</v>
      </c>
      <c r="NL1075" s="2">
        <v>2</v>
      </c>
      <c r="NM1075" s="2">
        <v>10</v>
      </c>
      <c r="NN1075" s="2">
        <v>1</v>
      </c>
      <c r="NO1075" s="2">
        <v>143</v>
      </c>
      <c r="NP1075" s="2">
        <v>1</v>
      </c>
      <c r="NQ1075" s="2">
        <v>8</v>
      </c>
      <c r="NR1075" s="2">
        <v>1</v>
      </c>
      <c r="NS1075" s="2">
        <v>3</v>
      </c>
      <c r="NT1075" s="2">
        <v>1</v>
      </c>
      <c r="NU1075" s="2">
        <v>24</v>
      </c>
      <c r="NV1075" s="2">
        <v>3</v>
      </c>
      <c r="NW1075" s="2">
        <v>1</v>
      </c>
      <c r="NX1075" s="2">
        <v>8</v>
      </c>
      <c r="NY1075" s="2">
        <v>1</v>
      </c>
      <c r="NZ1075" s="2">
        <v>17</v>
      </c>
      <c r="OA1075" s="2">
        <v>1</v>
      </c>
      <c r="OB1075" s="2">
        <v>1</v>
      </c>
      <c r="OC1075" s="2">
        <v>76</v>
      </c>
      <c r="OD1075" s="2">
        <v>5</v>
      </c>
      <c r="OE1075" s="2">
        <v>2</v>
      </c>
      <c r="OF1075" s="2">
        <v>1</v>
      </c>
      <c r="OG1075" s="2">
        <v>21</v>
      </c>
      <c r="OH1075" s="2">
        <v>2</v>
      </c>
      <c r="OI1075" s="2">
        <v>2</v>
      </c>
      <c r="OJ1075" s="2">
        <v>7</v>
      </c>
      <c r="OK1075" s="2">
        <v>1</v>
      </c>
      <c r="OL1075" s="2">
        <v>10</v>
      </c>
      <c r="OM1075" s="2">
        <v>1</v>
      </c>
      <c r="ON1075" s="2">
        <v>35</v>
      </c>
      <c r="OO1075" s="2">
        <v>1</v>
      </c>
      <c r="OP1075" s="2">
        <v>2</v>
      </c>
      <c r="OQ1075" s="2">
        <v>33</v>
      </c>
      <c r="OR1075" s="2">
        <v>5</v>
      </c>
      <c r="OS1075" s="2">
        <v>9</v>
      </c>
      <c r="OT1075" s="2">
        <v>48</v>
      </c>
      <c r="OU1075" s="2">
        <v>1</v>
      </c>
      <c r="OV1075" s="2">
        <v>1</v>
      </c>
      <c r="OW1075" s="2">
        <v>1</v>
      </c>
      <c r="OX1075" s="2">
        <v>12</v>
      </c>
      <c r="OY1075" s="2">
        <v>3</v>
      </c>
      <c r="OZ1075" s="2">
        <v>6</v>
      </c>
      <c r="PA1075" s="2">
        <v>2</v>
      </c>
      <c r="PB1075" s="2">
        <v>15</v>
      </c>
      <c r="PC1075" s="2">
        <v>2</v>
      </c>
      <c r="PD1075" s="2">
        <v>17</v>
      </c>
      <c r="PE1075" s="2">
        <v>1</v>
      </c>
      <c r="PF1075" s="2">
        <v>15</v>
      </c>
      <c r="PG1075" s="2">
        <v>48</v>
      </c>
      <c r="PH1075" s="2">
        <v>1</v>
      </c>
      <c r="PI1075" s="2">
        <v>1</v>
      </c>
      <c r="PJ1075" s="2">
        <v>10</v>
      </c>
      <c r="PK1075" s="2">
        <v>1</v>
      </c>
      <c r="PL1075" s="2">
        <v>1</v>
      </c>
      <c r="PM1075" s="2">
        <v>1</v>
      </c>
      <c r="PN1075" s="2">
        <v>16</v>
      </c>
      <c r="PO1075" s="2">
        <v>17</v>
      </c>
      <c r="PP1075" s="2">
        <v>1</v>
      </c>
      <c r="PQ1075" s="2">
        <v>10</v>
      </c>
      <c r="PR1075" s="2">
        <v>1</v>
      </c>
      <c r="PS1075" s="2">
        <v>2</v>
      </c>
      <c r="PT1075" s="2">
        <v>2</v>
      </c>
      <c r="PU1075" s="2">
        <v>1</v>
      </c>
      <c r="PV1075" s="2">
        <v>3</v>
      </c>
      <c r="PW1075" s="2">
        <v>2</v>
      </c>
      <c r="PX1075" s="2">
        <v>20</v>
      </c>
      <c r="PY1075" s="2">
        <v>2</v>
      </c>
      <c r="PZ1075" s="2">
        <v>4</v>
      </c>
      <c r="QA1075" s="2">
        <v>1</v>
      </c>
      <c r="QB1075" s="2">
        <v>6</v>
      </c>
      <c r="QC1075" s="2">
        <v>1</v>
      </c>
      <c r="QD1075" s="2">
        <v>2</v>
      </c>
      <c r="QE1075" s="2">
        <v>2</v>
      </c>
      <c r="QF1075" s="2">
        <v>2</v>
      </c>
      <c r="QG1075" s="2">
        <v>2</v>
      </c>
      <c r="QH1075" s="2">
        <v>1</v>
      </c>
      <c r="QI1075" s="2">
        <v>1</v>
      </c>
      <c r="QJ1075" s="2">
        <v>1</v>
      </c>
      <c r="QK1075" s="2">
        <v>1</v>
      </c>
    </row>
    <row r="1076" spans="22:453" x14ac:dyDescent="0.2">
      <c r="V1076" s="2" t="s">
        <v>116</v>
      </c>
      <c r="W1076" s="2" t="s">
        <v>116</v>
      </c>
      <c r="X1076" s="2" t="s">
        <v>116</v>
      </c>
      <c r="Y1076" s="2" t="s">
        <v>116</v>
      </c>
      <c r="Z1076" s="2" t="s">
        <v>116</v>
      </c>
      <c r="AA1076" s="2" t="s">
        <v>116</v>
      </c>
      <c r="AB1076" s="2" t="s">
        <v>116</v>
      </c>
      <c r="AC1076" s="2" t="s">
        <v>116</v>
      </c>
      <c r="AD1076" s="2" t="s">
        <v>116</v>
      </c>
      <c r="AE1076" s="2" t="s">
        <v>116</v>
      </c>
      <c r="AF1076" s="2" t="s">
        <v>116</v>
      </c>
      <c r="AG1076" s="2" t="s">
        <v>116</v>
      </c>
      <c r="AH1076" s="2" t="s">
        <v>116</v>
      </c>
      <c r="AI1076" s="2" t="s">
        <v>116</v>
      </c>
      <c r="AJ1076" s="2" t="s">
        <v>116</v>
      </c>
      <c r="AK1076" s="2" t="s">
        <v>116</v>
      </c>
      <c r="AL1076" s="2" t="s">
        <v>116</v>
      </c>
      <c r="AM1076" s="2">
        <v>1</v>
      </c>
      <c r="AN1076" s="2" t="s">
        <v>116</v>
      </c>
      <c r="AO1076" s="2">
        <v>1</v>
      </c>
      <c r="AP1076" s="2" t="s">
        <v>116</v>
      </c>
      <c r="AQ1076" s="2" t="s">
        <v>116</v>
      </c>
      <c r="AR1076" s="2" t="s">
        <v>116</v>
      </c>
      <c r="AS1076" s="2" t="s">
        <v>116</v>
      </c>
      <c r="AT1076" s="2" t="s">
        <v>116</v>
      </c>
      <c r="AU1076" s="2" t="s">
        <v>116</v>
      </c>
      <c r="AV1076" s="2" t="s">
        <v>116</v>
      </c>
      <c r="AW1076" s="2">
        <v>1</v>
      </c>
      <c r="AX1076" s="2" t="s">
        <v>116</v>
      </c>
      <c r="AY1076" s="2" t="s">
        <v>116</v>
      </c>
      <c r="AZ1076" s="2" t="s">
        <v>116</v>
      </c>
      <c r="BA1076" s="2" t="s">
        <v>116</v>
      </c>
      <c r="BB1076" s="2" t="s">
        <v>116</v>
      </c>
      <c r="BC1076" s="2" t="s">
        <v>116</v>
      </c>
      <c r="BD1076" s="2">
        <v>7</v>
      </c>
      <c r="BE1076" s="2" t="s">
        <v>116</v>
      </c>
      <c r="BF1076" s="2" t="s">
        <v>116</v>
      </c>
      <c r="BG1076" s="2" t="s">
        <v>116</v>
      </c>
      <c r="BH1076" s="2" t="s">
        <v>116</v>
      </c>
      <c r="BI1076" s="2" t="s">
        <v>116</v>
      </c>
      <c r="BJ1076" s="2" t="s">
        <v>116</v>
      </c>
      <c r="BK1076" s="2" t="s">
        <v>116</v>
      </c>
      <c r="BL1076" s="2" t="s">
        <v>116</v>
      </c>
      <c r="BM1076" s="2" t="s">
        <v>116</v>
      </c>
      <c r="BN1076" s="2" t="s">
        <v>116</v>
      </c>
      <c r="BO1076" s="2" t="s">
        <v>116</v>
      </c>
      <c r="BP1076" s="2" t="s">
        <v>116</v>
      </c>
      <c r="BQ1076" s="2">
        <v>4</v>
      </c>
      <c r="BR1076" s="2" t="s">
        <v>116</v>
      </c>
      <c r="BS1076" s="2" t="s">
        <v>116</v>
      </c>
      <c r="BT1076" s="2" t="s">
        <v>116</v>
      </c>
      <c r="BU1076" s="2" t="s">
        <v>116</v>
      </c>
      <c r="BV1076" s="2" t="s">
        <v>116</v>
      </c>
      <c r="BW1076" s="2" t="s">
        <v>116</v>
      </c>
      <c r="BX1076" s="2" t="s">
        <v>116</v>
      </c>
      <c r="BY1076" s="2" t="s">
        <v>116</v>
      </c>
      <c r="BZ1076" s="2" t="s">
        <v>116</v>
      </c>
      <c r="CA1076" s="2" t="s">
        <v>116</v>
      </c>
      <c r="CB1076" s="2">
        <v>5</v>
      </c>
      <c r="CC1076" s="2" t="s">
        <v>116</v>
      </c>
      <c r="CD1076" s="2" t="s">
        <v>116</v>
      </c>
      <c r="CE1076" s="2" t="s">
        <v>116</v>
      </c>
      <c r="CF1076" s="2" t="s">
        <v>116</v>
      </c>
      <c r="CG1076" s="2" t="s">
        <v>116</v>
      </c>
      <c r="CH1076" s="2" t="s">
        <v>116</v>
      </c>
      <c r="CI1076" s="2" t="s">
        <v>116</v>
      </c>
      <c r="CJ1076" s="2" t="s">
        <v>116</v>
      </c>
      <c r="CK1076" s="2" t="s">
        <v>116</v>
      </c>
      <c r="CL1076" s="2" t="s">
        <v>116</v>
      </c>
      <c r="CM1076" s="2" t="s">
        <v>116</v>
      </c>
      <c r="CN1076" s="2">
        <v>15</v>
      </c>
      <c r="CO1076" s="2" t="s">
        <v>116</v>
      </c>
      <c r="CP1076" s="2" t="s">
        <v>116</v>
      </c>
      <c r="CQ1076" s="2" t="s">
        <v>116</v>
      </c>
      <c r="CR1076" s="2" t="s">
        <v>116</v>
      </c>
      <c r="CS1076" s="2" t="s">
        <v>116</v>
      </c>
      <c r="CT1076" s="2" t="s">
        <v>116</v>
      </c>
      <c r="CU1076" s="2" t="s">
        <v>116</v>
      </c>
      <c r="CV1076" s="2" t="s">
        <v>116</v>
      </c>
      <c r="CW1076" s="2" t="s">
        <v>116</v>
      </c>
      <c r="CX1076" s="2" t="s">
        <v>116</v>
      </c>
      <c r="CY1076" s="2" t="s">
        <v>116</v>
      </c>
      <c r="CZ1076" s="2" t="s">
        <v>116</v>
      </c>
      <c r="DA1076" s="2" t="s">
        <v>116</v>
      </c>
      <c r="DB1076" s="2" t="s">
        <v>116</v>
      </c>
      <c r="DC1076" s="2" t="s">
        <v>116</v>
      </c>
      <c r="DD1076" s="2">
        <v>10</v>
      </c>
      <c r="DE1076" s="2" t="s">
        <v>116</v>
      </c>
      <c r="DF1076" s="2" t="s">
        <v>116</v>
      </c>
      <c r="DG1076" s="2" t="s">
        <v>116</v>
      </c>
      <c r="DH1076" s="2" t="s">
        <v>116</v>
      </c>
      <c r="DI1076" s="2">
        <v>1</v>
      </c>
      <c r="DJ1076" s="2" t="s">
        <v>116</v>
      </c>
      <c r="DK1076" s="2" t="s">
        <v>116</v>
      </c>
      <c r="DL1076" s="2" t="s">
        <v>116</v>
      </c>
      <c r="DM1076" s="2">
        <v>1</v>
      </c>
      <c r="DN1076" s="2" t="s">
        <v>116</v>
      </c>
      <c r="DO1076" s="2">
        <v>2</v>
      </c>
      <c r="DP1076" s="2" t="s">
        <v>116</v>
      </c>
      <c r="DQ1076" s="2" t="s">
        <v>116</v>
      </c>
      <c r="DR1076" s="2">
        <v>31</v>
      </c>
      <c r="DS1076" s="2" t="s">
        <v>116</v>
      </c>
      <c r="DT1076" s="2" t="s">
        <v>116</v>
      </c>
      <c r="DU1076" s="2">
        <v>1</v>
      </c>
      <c r="DV1076" s="2" t="s">
        <v>116</v>
      </c>
      <c r="DW1076" s="2">
        <v>1</v>
      </c>
      <c r="DX1076" s="2" t="s">
        <v>116</v>
      </c>
      <c r="DY1076" s="2" t="s">
        <v>116</v>
      </c>
      <c r="DZ1076" s="2" t="s">
        <v>116</v>
      </c>
      <c r="EA1076" s="2" t="s">
        <v>116</v>
      </c>
      <c r="EB1076" s="2" t="s">
        <v>116</v>
      </c>
      <c r="EC1076" s="2">
        <v>1</v>
      </c>
      <c r="ED1076" s="2" t="s">
        <v>116</v>
      </c>
      <c r="EE1076" s="2" t="s">
        <v>116</v>
      </c>
      <c r="EF1076" s="2">
        <v>9</v>
      </c>
      <c r="EG1076" s="2" t="s">
        <v>116</v>
      </c>
      <c r="EH1076" s="2" t="s">
        <v>116</v>
      </c>
      <c r="EI1076" s="2" t="s">
        <v>116</v>
      </c>
      <c r="EJ1076" s="2">
        <v>1</v>
      </c>
      <c r="EK1076" s="2" t="s">
        <v>116</v>
      </c>
      <c r="EL1076" s="2">
        <v>1</v>
      </c>
      <c r="EM1076" s="2" t="s">
        <v>116</v>
      </c>
      <c r="EN1076" s="2">
        <v>1</v>
      </c>
      <c r="EO1076" s="2">
        <v>2</v>
      </c>
      <c r="EP1076" s="2" t="s">
        <v>116</v>
      </c>
      <c r="EQ1076" s="2" t="s">
        <v>116</v>
      </c>
      <c r="ER1076" s="2" t="s">
        <v>116</v>
      </c>
      <c r="ES1076" s="2" t="s">
        <v>116</v>
      </c>
      <c r="ET1076" s="2" t="s">
        <v>116</v>
      </c>
      <c r="EU1076" s="2">
        <v>20</v>
      </c>
      <c r="EV1076" s="2" t="s">
        <v>116</v>
      </c>
      <c r="EW1076" s="2" t="s">
        <v>116</v>
      </c>
      <c r="EX1076" s="2" t="s">
        <v>116</v>
      </c>
      <c r="EY1076" s="2" t="s">
        <v>116</v>
      </c>
      <c r="EZ1076" s="2" t="s">
        <v>116</v>
      </c>
      <c r="FA1076" s="2" t="s">
        <v>116</v>
      </c>
      <c r="FB1076" s="2" t="s">
        <v>116</v>
      </c>
      <c r="FC1076" s="2" t="s">
        <v>116</v>
      </c>
      <c r="FD1076" s="2">
        <v>5</v>
      </c>
      <c r="FE1076" s="2" t="s">
        <v>116</v>
      </c>
      <c r="FF1076" s="2" t="s">
        <v>116</v>
      </c>
      <c r="FG1076" s="2" t="s">
        <v>116</v>
      </c>
      <c r="FH1076" s="2">
        <v>4</v>
      </c>
      <c r="FI1076" s="2">
        <v>3</v>
      </c>
      <c r="FJ1076" s="2" t="s">
        <v>116</v>
      </c>
      <c r="FK1076" s="2" t="s">
        <v>116</v>
      </c>
      <c r="FL1076" s="2">
        <v>1</v>
      </c>
      <c r="FM1076" s="2" t="s">
        <v>116</v>
      </c>
      <c r="FN1076" s="2" t="s">
        <v>116</v>
      </c>
      <c r="FO1076" s="2">
        <v>6</v>
      </c>
      <c r="FP1076" s="2" t="s">
        <v>116</v>
      </c>
      <c r="FQ1076" s="2" t="s">
        <v>116</v>
      </c>
      <c r="FR1076" s="2">
        <v>26</v>
      </c>
      <c r="FS1076" s="2" t="s">
        <v>116</v>
      </c>
      <c r="FT1076" s="2" t="s">
        <v>116</v>
      </c>
      <c r="FU1076" s="2">
        <v>1</v>
      </c>
      <c r="FV1076" s="2" t="s">
        <v>116</v>
      </c>
      <c r="FW1076" s="2" t="s">
        <v>116</v>
      </c>
      <c r="FX1076" s="2" t="s">
        <v>116</v>
      </c>
      <c r="FY1076" s="2">
        <v>1</v>
      </c>
      <c r="FZ1076" s="2">
        <v>19</v>
      </c>
      <c r="GA1076" s="2" t="s">
        <v>116</v>
      </c>
      <c r="GB1076" s="2" t="s">
        <v>116</v>
      </c>
      <c r="GC1076" s="2" t="s">
        <v>116</v>
      </c>
      <c r="GD1076" s="2" t="s">
        <v>116</v>
      </c>
      <c r="GE1076" s="2" t="s">
        <v>116</v>
      </c>
      <c r="GF1076" s="2">
        <v>1</v>
      </c>
      <c r="GG1076" s="2" t="s">
        <v>116</v>
      </c>
      <c r="GH1076" s="2" t="s">
        <v>116</v>
      </c>
      <c r="GI1076" s="2" t="s">
        <v>116</v>
      </c>
      <c r="GJ1076" s="2" t="s">
        <v>116</v>
      </c>
      <c r="GK1076" s="2">
        <v>58</v>
      </c>
      <c r="GL1076" s="2">
        <v>2</v>
      </c>
      <c r="GM1076" s="2" t="s">
        <v>116</v>
      </c>
      <c r="GN1076" s="2" t="s">
        <v>116</v>
      </c>
      <c r="GO1076" s="2" t="s">
        <v>116</v>
      </c>
      <c r="GP1076" s="2" t="s">
        <v>116</v>
      </c>
      <c r="GQ1076" s="2" t="s">
        <v>116</v>
      </c>
      <c r="GR1076" s="2">
        <v>27</v>
      </c>
      <c r="GS1076" s="2" t="s">
        <v>116</v>
      </c>
      <c r="GT1076" s="2" t="s">
        <v>116</v>
      </c>
      <c r="GU1076" s="2">
        <v>1</v>
      </c>
      <c r="GV1076" s="2" t="s">
        <v>116</v>
      </c>
      <c r="GW1076" s="2" t="s">
        <v>116</v>
      </c>
      <c r="GX1076" s="2">
        <v>3</v>
      </c>
      <c r="GY1076" s="2">
        <v>19</v>
      </c>
      <c r="GZ1076" s="2" t="s">
        <v>116</v>
      </c>
      <c r="HA1076" s="2">
        <v>85</v>
      </c>
      <c r="HB1076" s="2" t="s">
        <v>116</v>
      </c>
      <c r="HC1076" s="2" t="s">
        <v>116</v>
      </c>
      <c r="HD1076" s="2" t="s">
        <v>116</v>
      </c>
      <c r="HE1076" s="2" t="s">
        <v>116</v>
      </c>
      <c r="HF1076" s="2" t="s">
        <v>116</v>
      </c>
      <c r="HG1076" s="2">
        <v>60</v>
      </c>
      <c r="HH1076" s="2" t="s">
        <v>116</v>
      </c>
      <c r="HI1076" s="2">
        <v>2</v>
      </c>
      <c r="HJ1076" s="2" t="s">
        <v>116</v>
      </c>
      <c r="HK1076" s="2" t="s">
        <v>116</v>
      </c>
      <c r="HL1076" s="2">
        <v>2</v>
      </c>
      <c r="HM1076" s="2">
        <v>1</v>
      </c>
      <c r="HN1076" s="2">
        <v>140</v>
      </c>
      <c r="HO1076" s="2" t="s">
        <v>116</v>
      </c>
      <c r="HP1076" s="2">
        <v>1</v>
      </c>
      <c r="HQ1076" s="2" t="s">
        <v>116</v>
      </c>
      <c r="HR1076" s="2">
        <v>3</v>
      </c>
      <c r="HS1076" s="2" t="s">
        <v>116</v>
      </c>
      <c r="HT1076" s="2">
        <v>66</v>
      </c>
      <c r="HU1076" s="2" t="s">
        <v>116</v>
      </c>
      <c r="HV1076" s="2" t="s">
        <v>116</v>
      </c>
      <c r="HW1076" s="2">
        <v>2</v>
      </c>
      <c r="HX1076" s="2">
        <v>1</v>
      </c>
      <c r="HY1076" s="2">
        <v>1</v>
      </c>
      <c r="HZ1076" s="2" t="s">
        <v>116</v>
      </c>
      <c r="IA1076" s="2">
        <v>40</v>
      </c>
      <c r="IB1076" s="2" t="s">
        <v>116</v>
      </c>
      <c r="IC1076" s="2" t="s">
        <v>116</v>
      </c>
      <c r="ID1076" s="2">
        <v>106</v>
      </c>
      <c r="IE1076" s="2" t="s">
        <v>116</v>
      </c>
      <c r="IF1076" s="2" t="s">
        <v>116</v>
      </c>
      <c r="IG1076" s="2">
        <v>1</v>
      </c>
      <c r="IH1076" s="2">
        <v>1</v>
      </c>
      <c r="II1076" s="2">
        <v>56</v>
      </c>
      <c r="IJ1076" s="2">
        <v>2</v>
      </c>
      <c r="IK1076" s="2" t="s">
        <v>116</v>
      </c>
      <c r="IL1076" s="2" t="s">
        <v>116</v>
      </c>
      <c r="IM1076" s="2" t="s">
        <v>116</v>
      </c>
      <c r="IN1076" s="2">
        <v>2</v>
      </c>
      <c r="IO1076" s="2" t="s">
        <v>116</v>
      </c>
      <c r="IP1076" s="2">
        <v>1</v>
      </c>
      <c r="IQ1076" s="2">
        <v>138</v>
      </c>
      <c r="IR1076" s="2" t="s">
        <v>116</v>
      </c>
      <c r="IS1076" s="2" t="s">
        <v>116</v>
      </c>
      <c r="IT1076" s="2" t="s">
        <v>116</v>
      </c>
      <c r="IU1076" s="2" t="s">
        <v>116</v>
      </c>
      <c r="IV1076" s="2">
        <v>27</v>
      </c>
      <c r="IW1076" s="2">
        <v>2</v>
      </c>
      <c r="IX1076" s="2" t="s">
        <v>116</v>
      </c>
      <c r="IY1076" s="2" t="s">
        <v>116</v>
      </c>
      <c r="IZ1076" s="2" t="s">
        <v>116</v>
      </c>
      <c r="JA1076" s="2" t="s">
        <v>116</v>
      </c>
      <c r="JB1076" s="2">
        <v>35</v>
      </c>
      <c r="JC1076" s="2" t="s">
        <v>116</v>
      </c>
      <c r="JD1076" s="2">
        <v>113</v>
      </c>
      <c r="JE1076" s="2" t="s">
        <v>116</v>
      </c>
      <c r="JF1076" s="2" t="s">
        <v>116</v>
      </c>
      <c r="JG1076" s="2" t="s">
        <v>116</v>
      </c>
      <c r="JH1076" s="2">
        <v>48</v>
      </c>
      <c r="JI1076" s="2">
        <v>1</v>
      </c>
      <c r="JJ1076" s="2" t="s">
        <v>116</v>
      </c>
      <c r="JK1076" s="2">
        <v>1</v>
      </c>
      <c r="JL1076" s="2">
        <v>2</v>
      </c>
      <c r="JM1076" s="2" t="s">
        <v>116</v>
      </c>
      <c r="JN1076" s="2">
        <v>129</v>
      </c>
      <c r="JO1076" s="2" t="s">
        <v>116</v>
      </c>
      <c r="JP1076" s="2" t="s">
        <v>116</v>
      </c>
      <c r="JQ1076" s="2" t="s">
        <v>116</v>
      </c>
      <c r="JR1076" s="2">
        <v>1</v>
      </c>
      <c r="JS1076" s="2">
        <v>54</v>
      </c>
      <c r="JT1076" s="2" t="s">
        <v>116</v>
      </c>
      <c r="JU1076" s="2">
        <v>1</v>
      </c>
      <c r="JV1076" s="2" t="s">
        <v>116</v>
      </c>
      <c r="JW1076" s="2">
        <v>2</v>
      </c>
      <c r="JX1076" s="2">
        <v>38</v>
      </c>
      <c r="JY1076" s="2" t="s">
        <v>116</v>
      </c>
      <c r="JZ1076" s="2">
        <v>106</v>
      </c>
      <c r="KA1076" s="2" t="s">
        <v>116</v>
      </c>
      <c r="KB1076" s="2" t="s">
        <v>116</v>
      </c>
      <c r="KC1076" s="2" t="s">
        <v>116</v>
      </c>
      <c r="KD1076" s="2">
        <v>25</v>
      </c>
      <c r="KE1076" s="2">
        <v>2</v>
      </c>
      <c r="KF1076" s="2" t="s">
        <v>116</v>
      </c>
      <c r="KG1076" s="2" t="s">
        <v>116</v>
      </c>
      <c r="KH1076" s="2" t="s">
        <v>116</v>
      </c>
      <c r="KI1076" s="2">
        <v>98</v>
      </c>
      <c r="KJ1076" s="2" t="s">
        <v>116</v>
      </c>
      <c r="KK1076" s="2" t="s">
        <v>116</v>
      </c>
      <c r="KL1076" s="2" t="s">
        <v>116</v>
      </c>
      <c r="KM1076" s="2">
        <v>2</v>
      </c>
      <c r="KN1076" s="2">
        <v>33</v>
      </c>
      <c r="KO1076" s="2">
        <v>1</v>
      </c>
      <c r="KP1076" s="2" t="s">
        <v>116</v>
      </c>
      <c r="KQ1076" s="2">
        <v>3</v>
      </c>
      <c r="KR1076" s="2">
        <v>43</v>
      </c>
      <c r="KS1076" s="2" t="s">
        <v>116</v>
      </c>
      <c r="KT1076" s="2">
        <v>101</v>
      </c>
      <c r="KU1076" s="2" t="s">
        <v>116</v>
      </c>
      <c r="KV1076" s="2" t="s">
        <v>116</v>
      </c>
      <c r="KW1076" s="2" t="s">
        <v>116</v>
      </c>
      <c r="KX1076" s="2" t="s">
        <v>116</v>
      </c>
      <c r="KY1076" s="2" t="s">
        <v>116</v>
      </c>
      <c r="KZ1076" s="2">
        <v>24</v>
      </c>
      <c r="LA1076" s="2" t="s">
        <v>116</v>
      </c>
      <c r="LB1076" s="2" t="s">
        <v>116</v>
      </c>
      <c r="LC1076" s="2">
        <v>1</v>
      </c>
      <c r="LD1076" s="2">
        <v>1</v>
      </c>
      <c r="LE1076" s="2" t="s">
        <v>116</v>
      </c>
      <c r="LF1076" s="2">
        <v>1</v>
      </c>
      <c r="LG1076" s="2" t="s">
        <v>116</v>
      </c>
      <c r="LH1076" s="2">
        <v>98</v>
      </c>
      <c r="LI1076" s="2" t="s">
        <v>116</v>
      </c>
      <c r="LJ1076" s="2">
        <v>1</v>
      </c>
      <c r="LK1076" s="2" t="s">
        <v>116</v>
      </c>
      <c r="LL1076" s="2">
        <v>1</v>
      </c>
      <c r="LM1076" s="2">
        <v>1</v>
      </c>
      <c r="LN1076" s="2">
        <v>19</v>
      </c>
      <c r="LO1076" s="2" t="s">
        <v>116</v>
      </c>
      <c r="LP1076" s="2" t="s">
        <v>116</v>
      </c>
      <c r="LQ1076" s="2">
        <v>2</v>
      </c>
      <c r="LR1076" s="2" t="s">
        <v>116</v>
      </c>
      <c r="LS1076" s="2" t="s">
        <v>116</v>
      </c>
      <c r="LT1076" s="2" t="s">
        <v>116</v>
      </c>
      <c r="LU1076" s="2" t="s">
        <v>116</v>
      </c>
      <c r="LV1076" s="2">
        <v>116</v>
      </c>
      <c r="LW1076" s="2" t="s">
        <v>116</v>
      </c>
      <c r="LX1076" s="2" t="s">
        <v>116</v>
      </c>
      <c r="LY1076" s="2" t="s">
        <v>116</v>
      </c>
      <c r="LZ1076" s="2" t="s">
        <v>116</v>
      </c>
      <c r="MA1076" s="2" t="s">
        <v>116</v>
      </c>
      <c r="MB1076" s="2" t="s">
        <v>116</v>
      </c>
      <c r="MC1076" s="2">
        <v>37</v>
      </c>
      <c r="MD1076" s="2" t="s">
        <v>116</v>
      </c>
      <c r="ME1076" s="2">
        <v>1</v>
      </c>
      <c r="MF1076" s="2">
        <v>6</v>
      </c>
      <c r="MG1076" s="2" t="s">
        <v>116</v>
      </c>
      <c r="MH1076" s="2" t="s">
        <v>116</v>
      </c>
      <c r="MI1076" s="2">
        <v>3</v>
      </c>
      <c r="MJ1076" s="2">
        <v>44</v>
      </c>
      <c r="MK1076" s="2" t="s">
        <v>116</v>
      </c>
      <c r="ML1076" s="2" t="s">
        <v>116</v>
      </c>
      <c r="MM1076" s="2" t="s">
        <v>116</v>
      </c>
      <c r="MN1076" s="2">
        <v>1</v>
      </c>
      <c r="MO1076" s="2" t="s">
        <v>116</v>
      </c>
      <c r="MP1076" s="2" t="s">
        <v>116</v>
      </c>
      <c r="MQ1076" s="2" t="s">
        <v>116</v>
      </c>
      <c r="MR1076" s="2">
        <v>31</v>
      </c>
      <c r="MS1076" s="2" t="s">
        <v>116</v>
      </c>
      <c r="MT1076" s="2" t="s">
        <v>116</v>
      </c>
      <c r="MU1076" s="2">
        <v>2</v>
      </c>
      <c r="MV1076" s="2" t="s">
        <v>116</v>
      </c>
      <c r="MW1076" s="2" t="s">
        <v>116</v>
      </c>
      <c r="MX1076" s="2" t="s">
        <v>116</v>
      </c>
      <c r="MY1076" s="2" t="s">
        <v>116</v>
      </c>
      <c r="MZ1076" s="2">
        <v>40</v>
      </c>
      <c r="NA1076" s="2" t="s">
        <v>116</v>
      </c>
      <c r="NB1076" s="2" t="s">
        <v>116</v>
      </c>
      <c r="NC1076" s="2" t="s">
        <v>116</v>
      </c>
      <c r="ND1076" s="2" t="s">
        <v>116</v>
      </c>
      <c r="NE1076" s="2" t="s">
        <v>116</v>
      </c>
      <c r="NF1076" s="2">
        <v>1</v>
      </c>
      <c r="NG1076" s="2" t="s">
        <v>116</v>
      </c>
      <c r="NH1076" s="2">
        <v>8</v>
      </c>
      <c r="NI1076" s="2" t="s">
        <v>116</v>
      </c>
      <c r="NJ1076" s="2" t="s">
        <v>116</v>
      </c>
      <c r="NK1076" s="2" t="s">
        <v>116</v>
      </c>
      <c r="NL1076" s="2" t="s">
        <v>116</v>
      </c>
      <c r="NM1076" s="2" t="s">
        <v>116</v>
      </c>
      <c r="NN1076" s="2" t="s">
        <v>116</v>
      </c>
      <c r="NO1076" s="2">
        <v>46</v>
      </c>
      <c r="NP1076" s="2" t="s">
        <v>116</v>
      </c>
      <c r="NQ1076" s="2" t="s">
        <v>116</v>
      </c>
      <c r="NR1076" s="2" t="s">
        <v>116</v>
      </c>
      <c r="NS1076" s="2" t="s">
        <v>116</v>
      </c>
      <c r="NT1076" s="2" t="s">
        <v>116</v>
      </c>
      <c r="NU1076" s="2">
        <v>7</v>
      </c>
      <c r="NV1076" s="2" t="s">
        <v>116</v>
      </c>
      <c r="NW1076" s="2" t="s">
        <v>116</v>
      </c>
      <c r="NX1076" s="2" t="s">
        <v>116</v>
      </c>
      <c r="NY1076" s="2" t="s">
        <v>116</v>
      </c>
      <c r="NZ1076" s="2">
        <v>1</v>
      </c>
      <c r="OA1076" s="2" t="s">
        <v>116</v>
      </c>
      <c r="OB1076" s="2" t="s">
        <v>116</v>
      </c>
      <c r="OC1076" s="2">
        <v>29</v>
      </c>
      <c r="OD1076" s="2" t="s">
        <v>116</v>
      </c>
      <c r="OE1076" s="2">
        <v>1</v>
      </c>
      <c r="OF1076" s="2" t="s">
        <v>116</v>
      </c>
      <c r="OG1076" s="2">
        <v>7</v>
      </c>
      <c r="OH1076" s="2" t="s">
        <v>116</v>
      </c>
      <c r="OI1076" s="2" t="s">
        <v>116</v>
      </c>
      <c r="OJ1076" s="2" t="s">
        <v>116</v>
      </c>
      <c r="OK1076" s="2" t="s">
        <v>116</v>
      </c>
      <c r="OL1076" s="2">
        <v>1</v>
      </c>
      <c r="OM1076" s="2" t="s">
        <v>116</v>
      </c>
      <c r="ON1076" s="2">
        <v>14</v>
      </c>
      <c r="OO1076" s="2" t="s">
        <v>116</v>
      </c>
      <c r="OP1076" s="2" t="s">
        <v>116</v>
      </c>
      <c r="OQ1076" s="2">
        <v>7</v>
      </c>
      <c r="OR1076" s="2" t="s">
        <v>116</v>
      </c>
      <c r="OS1076" s="2" t="s">
        <v>116</v>
      </c>
      <c r="OT1076" s="2">
        <v>19</v>
      </c>
      <c r="OU1076" s="2" t="s">
        <v>116</v>
      </c>
      <c r="OV1076" s="2" t="s">
        <v>116</v>
      </c>
      <c r="OW1076" s="2" t="s">
        <v>116</v>
      </c>
      <c r="OX1076" s="2">
        <v>3</v>
      </c>
      <c r="OY1076" s="2" t="s">
        <v>116</v>
      </c>
      <c r="OZ1076" s="2" t="s">
        <v>116</v>
      </c>
      <c r="PA1076" s="2" t="s">
        <v>116</v>
      </c>
      <c r="PB1076" s="2">
        <v>7</v>
      </c>
      <c r="PC1076" s="2" t="s">
        <v>116</v>
      </c>
      <c r="PD1076" s="2">
        <v>2</v>
      </c>
      <c r="PE1076" s="2">
        <v>1</v>
      </c>
      <c r="PF1076" s="2">
        <v>3</v>
      </c>
      <c r="PG1076" s="2">
        <v>16</v>
      </c>
      <c r="PH1076" s="2" t="s">
        <v>116</v>
      </c>
      <c r="PI1076" s="2" t="s">
        <v>116</v>
      </c>
      <c r="PJ1076" s="2">
        <v>1</v>
      </c>
      <c r="PK1076" s="2" t="s">
        <v>116</v>
      </c>
      <c r="PL1076" s="2" t="s">
        <v>116</v>
      </c>
      <c r="PM1076" s="2" t="s">
        <v>116</v>
      </c>
      <c r="PN1076" s="2">
        <v>5</v>
      </c>
      <c r="PO1076" s="2">
        <v>1</v>
      </c>
      <c r="PP1076" s="2" t="s">
        <v>116</v>
      </c>
      <c r="PQ1076" s="2">
        <v>6</v>
      </c>
      <c r="PR1076" s="2" t="s">
        <v>116</v>
      </c>
      <c r="PS1076" s="2">
        <v>1</v>
      </c>
      <c r="PT1076" s="2" t="s">
        <v>116</v>
      </c>
      <c r="PU1076" s="2" t="s">
        <v>116</v>
      </c>
      <c r="PV1076" s="2">
        <v>3</v>
      </c>
      <c r="PW1076" s="2" t="s">
        <v>116</v>
      </c>
      <c r="PX1076" s="2">
        <v>1</v>
      </c>
      <c r="PY1076" s="2" t="s">
        <v>116</v>
      </c>
      <c r="PZ1076" s="2" t="s">
        <v>116</v>
      </c>
      <c r="QA1076" s="2" t="s">
        <v>116</v>
      </c>
      <c r="QB1076" s="2" t="s">
        <v>116</v>
      </c>
      <c r="QC1076" s="2" t="s">
        <v>116</v>
      </c>
      <c r="QD1076" s="2" t="s">
        <v>116</v>
      </c>
      <c r="QE1076" s="2">
        <v>1</v>
      </c>
      <c r="QF1076" s="2" t="s">
        <v>116</v>
      </c>
      <c r="QG1076" s="2" t="s">
        <v>116</v>
      </c>
      <c r="QH1076" s="2" t="s">
        <v>116</v>
      </c>
      <c r="QI1076" s="2" t="s">
        <v>116</v>
      </c>
      <c r="QJ1076" s="2" t="s">
        <v>116</v>
      </c>
      <c r="QK1076" s="2" t="s">
        <v>116</v>
      </c>
    </row>
    <row r="1078" spans="22:453" x14ac:dyDescent="0.2">
      <c r="V1078" s="2">
        <v>1</v>
      </c>
      <c r="W1078" s="2" t="s">
        <v>116</v>
      </c>
      <c r="X1078" s="2" t="s">
        <v>116</v>
      </c>
      <c r="Y1078" s="2" t="s">
        <v>116</v>
      </c>
      <c r="Z1078" s="2" t="s">
        <v>116</v>
      </c>
      <c r="AA1078" s="2" t="s">
        <v>116</v>
      </c>
      <c r="AB1078" s="2" t="s">
        <v>116</v>
      </c>
      <c r="AC1078" s="2">
        <v>2</v>
      </c>
      <c r="AD1078" s="2" t="s">
        <v>116</v>
      </c>
      <c r="AE1078" s="2" t="s">
        <v>116</v>
      </c>
      <c r="AF1078" s="2" t="s">
        <v>116</v>
      </c>
      <c r="AG1078" s="2">
        <v>1</v>
      </c>
      <c r="AH1078" s="2" t="s">
        <v>116</v>
      </c>
      <c r="AI1078" s="2" t="s">
        <v>116</v>
      </c>
      <c r="AJ1078" s="2">
        <v>2</v>
      </c>
      <c r="AK1078" s="2" t="s">
        <v>116</v>
      </c>
      <c r="AL1078" s="2">
        <v>10</v>
      </c>
      <c r="AM1078" s="2" t="s">
        <v>116</v>
      </c>
      <c r="AN1078" s="2" t="s">
        <v>116</v>
      </c>
      <c r="AO1078" s="2">
        <v>1</v>
      </c>
      <c r="AP1078" s="2" t="s">
        <v>116</v>
      </c>
      <c r="AQ1078" s="2" t="s">
        <v>116</v>
      </c>
      <c r="AR1078" s="2" t="s">
        <v>116</v>
      </c>
      <c r="AS1078" s="2">
        <v>1</v>
      </c>
      <c r="AT1078" s="2" t="s">
        <v>116</v>
      </c>
      <c r="AU1078" s="2" t="s">
        <v>116</v>
      </c>
      <c r="AV1078" s="2" t="s">
        <v>116</v>
      </c>
      <c r="AW1078" s="2" t="s">
        <v>116</v>
      </c>
      <c r="AX1078" s="2" t="s">
        <v>116</v>
      </c>
      <c r="AY1078" s="2" t="s">
        <v>116</v>
      </c>
      <c r="AZ1078" s="2">
        <v>1</v>
      </c>
      <c r="BA1078" s="2">
        <v>1</v>
      </c>
      <c r="BB1078" s="2" t="s">
        <v>116</v>
      </c>
      <c r="BC1078" s="2" t="s">
        <v>116</v>
      </c>
      <c r="BD1078" s="2">
        <v>10</v>
      </c>
      <c r="BE1078" s="2" t="s">
        <v>116</v>
      </c>
      <c r="BF1078" s="2">
        <v>2</v>
      </c>
      <c r="BG1078" s="2">
        <v>4</v>
      </c>
      <c r="BH1078" s="2" t="s">
        <v>116</v>
      </c>
      <c r="BI1078" s="2" t="s">
        <v>116</v>
      </c>
      <c r="BJ1078" s="2" t="s">
        <v>116</v>
      </c>
      <c r="BK1078" s="2" t="s">
        <v>116</v>
      </c>
      <c r="BL1078" s="2" t="s">
        <v>116</v>
      </c>
      <c r="BM1078" s="2">
        <v>1</v>
      </c>
      <c r="BN1078" s="2">
        <v>3</v>
      </c>
      <c r="BO1078" s="2" t="s">
        <v>116</v>
      </c>
      <c r="BP1078" s="2" t="s">
        <v>116</v>
      </c>
      <c r="BQ1078" s="2">
        <v>1</v>
      </c>
      <c r="BR1078" s="2" t="s">
        <v>116</v>
      </c>
      <c r="BS1078" s="2" t="s">
        <v>116</v>
      </c>
      <c r="BT1078" s="2" t="s">
        <v>116</v>
      </c>
      <c r="BU1078" s="2">
        <v>10</v>
      </c>
      <c r="BV1078" s="2">
        <v>2</v>
      </c>
      <c r="BW1078" s="2" t="s">
        <v>116</v>
      </c>
      <c r="BX1078" s="2" t="s">
        <v>116</v>
      </c>
      <c r="BY1078" s="2">
        <v>3</v>
      </c>
      <c r="BZ1078" s="2" t="s">
        <v>116</v>
      </c>
      <c r="CA1078" s="2" t="s">
        <v>116</v>
      </c>
      <c r="CB1078" s="2">
        <v>1</v>
      </c>
      <c r="CC1078" s="2" t="s">
        <v>116</v>
      </c>
      <c r="CD1078" s="2" t="s">
        <v>116</v>
      </c>
      <c r="CE1078" s="2">
        <v>4</v>
      </c>
      <c r="CF1078" s="2">
        <v>1</v>
      </c>
      <c r="CG1078" s="2" t="s">
        <v>116</v>
      </c>
      <c r="CH1078" s="2" t="s">
        <v>116</v>
      </c>
      <c r="CI1078" s="2">
        <v>4</v>
      </c>
      <c r="CJ1078" s="2" t="s">
        <v>116</v>
      </c>
      <c r="CK1078" s="2" t="s">
        <v>116</v>
      </c>
      <c r="CL1078" s="2">
        <v>3</v>
      </c>
      <c r="CM1078" s="2" t="s">
        <v>116</v>
      </c>
      <c r="CN1078" s="2">
        <v>21</v>
      </c>
      <c r="CO1078" s="2" t="s">
        <v>116</v>
      </c>
      <c r="CP1078" s="2" t="s">
        <v>116</v>
      </c>
      <c r="CQ1078" s="2" t="s">
        <v>116</v>
      </c>
      <c r="CR1078" s="2" t="s">
        <v>116</v>
      </c>
      <c r="CS1078" s="2" t="s">
        <v>116</v>
      </c>
      <c r="CT1078" s="2">
        <v>9</v>
      </c>
      <c r="CU1078" s="2" t="s">
        <v>116</v>
      </c>
      <c r="CV1078" s="2" t="s">
        <v>116</v>
      </c>
      <c r="CW1078" s="2" t="s">
        <v>116</v>
      </c>
      <c r="CX1078" s="2">
        <v>1</v>
      </c>
      <c r="CY1078" s="2" t="s">
        <v>116</v>
      </c>
      <c r="CZ1078" s="2" t="s">
        <v>116</v>
      </c>
      <c r="DA1078" s="2">
        <v>1</v>
      </c>
      <c r="DB1078" s="2">
        <v>1</v>
      </c>
      <c r="DC1078" s="2" t="s">
        <v>116</v>
      </c>
      <c r="DD1078" s="2">
        <v>15</v>
      </c>
      <c r="DE1078" s="2" t="s">
        <v>116</v>
      </c>
      <c r="DF1078" s="2">
        <v>2</v>
      </c>
      <c r="DG1078" s="2">
        <v>1</v>
      </c>
      <c r="DH1078" s="2" t="s">
        <v>116</v>
      </c>
      <c r="DI1078" s="2">
        <v>1</v>
      </c>
      <c r="DJ1078" s="2" t="s">
        <v>116</v>
      </c>
      <c r="DK1078" s="2" t="s">
        <v>116</v>
      </c>
      <c r="DL1078" s="2" t="s">
        <v>116</v>
      </c>
      <c r="DM1078" s="2">
        <v>2</v>
      </c>
      <c r="DN1078" s="2" t="s">
        <v>116</v>
      </c>
      <c r="DO1078" s="2">
        <v>10</v>
      </c>
      <c r="DP1078" s="2" t="s">
        <v>116</v>
      </c>
      <c r="DQ1078" s="2" t="s">
        <v>116</v>
      </c>
      <c r="DR1078" s="2">
        <v>21</v>
      </c>
      <c r="DS1078" s="2" t="s">
        <v>116</v>
      </c>
      <c r="DT1078" s="2" t="s">
        <v>116</v>
      </c>
      <c r="DU1078" s="2" t="s">
        <v>116</v>
      </c>
      <c r="DV1078" s="2" t="s">
        <v>116</v>
      </c>
      <c r="DW1078" s="2">
        <v>1</v>
      </c>
      <c r="DX1078" s="2" t="s">
        <v>116</v>
      </c>
      <c r="DY1078" s="2" t="s">
        <v>116</v>
      </c>
      <c r="DZ1078" s="2" t="s">
        <v>116</v>
      </c>
      <c r="EA1078" s="2" t="s">
        <v>116</v>
      </c>
      <c r="EB1078" s="2" t="s">
        <v>116</v>
      </c>
      <c r="EC1078" s="2">
        <v>4</v>
      </c>
      <c r="ED1078" s="2">
        <v>5</v>
      </c>
      <c r="EE1078" s="2" t="s">
        <v>116</v>
      </c>
      <c r="EF1078" s="2">
        <v>18</v>
      </c>
      <c r="EG1078" s="2" t="s">
        <v>116</v>
      </c>
      <c r="EH1078" s="2" t="s">
        <v>116</v>
      </c>
      <c r="EI1078" s="2" t="s">
        <v>116</v>
      </c>
      <c r="EJ1078" s="2">
        <v>4</v>
      </c>
      <c r="EK1078" s="2" t="s">
        <v>116</v>
      </c>
      <c r="EL1078" s="2">
        <v>1</v>
      </c>
      <c r="EM1078" s="2" t="s">
        <v>116</v>
      </c>
      <c r="EN1078" s="2" t="s">
        <v>116</v>
      </c>
      <c r="EO1078" s="2">
        <v>3</v>
      </c>
      <c r="EP1078" s="2" t="s">
        <v>116</v>
      </c>
      <c r="EQ1078" s="2" t="s">
        <v>116</v>
      </c>
      <c r="ER1078" s="2" t="s">
        <v>116</v>
      </c>
      <c r="ES1078" s="2" t="s">
        <v>116</v>
      </c>
      <c r="ET1078" s="2" t="s">
        <v>116</v>
      </c>
      <c r="EU1078" s="2">
        <v>44</v>
      </c>
      <c r="EV1078" s="2" t="s">
        <v>116</v>
      </c>
      <c r="EW1078" s="2" t="s">
        <v>116</v>
      </c>
      <c r="EX1078" s="2">
        <v>4</v>
      </c>
      <c r="EY1078" s="2">
        <v>2</v>
      </c>
      <c r="EZ1078" s="2" t="s">
        <v>116</v>
      </c>
      <c r="FA1078" s="2">
        <v>2</v>
      </c>
      <c r="FB1078" s="2" t="s">
        <v>116</v>
      </c>
      <c r="FC1078" s="2" t="s">
        <v>116</v>
      </c>
      <c r="FD1078" s="2">
        <v>15</v>
      </c>
      <c r="FE1078" s="2" t="s">
        <v>116</v>
      </c>
      <c r="FF1078" s="2" t="s">
        <v>116</v>
      </c>
      <c r="FG1078" s="2" t="s">
        <v>116</v>
      </c>
      <c r="FH1078" s="2">
        <v>2</v>
      </c>
      <c r="FI1078" s="2">
        <v>1</v>
      </c>
      <c r="FJ1078" s="2" t="s">
        <v>116</v>
      </c>
      <c r="FK1078" s="2" t="s">
        <v>116</v>
      </c>
      <c r="FL1078" s="2">
        <v>2</v>
      </c>
      <c r="FM1078" s="2" t="s">
        <v>116</v>
      </c>
      <c r="FN1078" s="2" t="s">
        <v>116</v>
      </c>
      <c r="FO1078" s="2">
        <v>19</v>
      </c>
      <c r="FP1078" s="2" t="s">
        <v>116</v>
      </c>
      <c r="FQ1078" s="2" t="s">
        <v>116</v>
      </c>
      <c r="FR1078" s="2">
        <v>24</v>
      </c>
      <c r="FS1078" s="2" t="s">
        <v>116</v>
      </c>
      <c r="FT1078" s="2" t="s">
        <v>116</v>
      </c>
      <c r="FU1078" s="2" t="s">
        <v>116</v>
      </c>
      <c r="FV1078" s="2">
        <v>1</v>
      </c>
      <c r="FW1078" s="2" t="s">
        <v>116</v>
      </c>
      <c r="FX1078" s="2">
        <v>1</v>
      </c>
      <c r="FY1078" s="2">
        <v>3</v>
      </c>
      <c r="FZ1078" s="2">
        <v>12</v>
      </c>
      <c r="GA1078" s="2">
        <v>1</v>
      </c>
      <c r="GB1078" s="2" t="s">
        <v>116</v>
      </c>
      <c r="GC1078" s="2">
        <v>2</v>
      </c>
      <c r="GD1078" s="2" t="s">
        <v>116</v>
      </c>
      <c r="GE1078" s="2" t="s">
        <v>116</v>
      </c>
      <c r="GF1078" s="2" t="s">
        <v>116</v>
      </c>
      <c r="GG1078" s="2" t="s">
        <v>116</v>
      </c>
      <c r="GH1078" s="2" t="s">
        <v>116</v>
      </c>
      <c r="GI1078" s="2" t="s">
        <v>116</v>
      </c>
      <c r="GJ1078" s="2" t="s">
        <v>116</v>
      </c>
      <c r="GK1078" s="2">
        <v>37</v>
      </c>
      <c r="GL1078" s="2">
        <v>1</v>
      </c>
      <c r="GM1078" s="2" t="s">
        <v>116</v>
      </c>
      <c r="GN1078" s="2">
        <v>1</v>
      </c>
      <c r="GO1078" s="2" t="s">
        <v>116</v>
      </c>
      <c r="GP1078" s="2" t="s">
        <v>116</v>
      </c>
      <c r="GQ1078" s="2" t="s">
        <v>116</v>
      </c>
      <c r="GR1078" s="2">
        <v>7</v>
      </c>
      <c r="GS1078" s="2" t="s">
        <v>116</v>
      </c>
      <c r="GT1078" s="2" t="s">
        <v>116</v>
      </c>
      <c r="GU1078" s="2" t="s">
        <v>116</v>
      </c>
      <c r="GV1078" s="2">
        <v>2</v>
      </c>
      <c r="GW1078" s="2" t="s">
        <v>116</v>
      </c>
      <c r="GX1078" s="2" t="s">
        <v>116</v>
      </c>
      <c r="GY1078" s="2">
        <v>5</v>
      </c>
      <c r="GZ1078" s="2">
        <v>1</v>
      </c>
      <c r="HA1078" s="2">
        <v>12</v>
      </c>
      <c r="HB1078" s="2" t="s">
        <v>116</v>
      </c>
      <c r="HC1078" s="2" t="s">
        <v>116</v>
      </c>
      <c r="HD1078" s="2" t="s">
        <v>116</v>
      </c>
      <c r="HE1078" s="2" t="s">
        <v>116</v>
      </c>
      <c r="HF1078" s="2">
        <v>1</v>
      </c>
      <c r="HG1078" s="2">
        <v>9</v>
      </c>
      <c r="HH1078" s="2" t="s">
        <v>116</v>
      </c>
      <c r="HI1078" s="2" t="s">
        <v>116</v>
      </c>
      <c r="HJ1078" s="2" t="s">
        <v>116</v>
      </c>
      <c r="HK1078" s="2" t="s">
        <v>116</v>
      </c>
      <c r="HL1078" s="2" t="s">
        <v>116</v>
      </c>
      <c r="HM1078" s="2" t="s">
        <v>116</v>
      </c>
      <c r="HN1078" s="2">
        <v>20</v>
      </c>
      <c r="HO1078" s="2" t="s">
        <v>116</v>
      </c>
      <c r="HP1078" s="2" t="s">
        <v>116</v>
      </c>
      <c r="HQ1078" s="2" t="s">
        <v>116</v>
      </c>
      <c r="HR1078" s="2" t="s">
        <v>116</v>
      </c>
      <c r="HS1078" s="2" t="s">
        <v>116</v>
      </c>
      <c r="HT1078" s="2">
        <v>4</v>
      </c>
      <c r="HU1078" s="2" t="s">
        <v>116</v>
      </c>
      <c r="HV1078" s="2" t="s">
        <v>116</v>
      </c>
      <c r="HW1078" s="2" t="s">
        <v>116</v>
      </c>
      <c r="HX1078" s="2" t="s">
        <v>116</v>
      </c>
      <c r="HY1078" s="2" t="s">
        <v>116</v>
      </c>
      <c r="HZ1078" s="2" t="s">
        <v>116</v>
      </c>
      <c r="IA1078" s="2">
        <v>6</v>
      </c>
      <c r="IB1078" s="2" t="s">
        <v>116</v>
      </c>
      <c r="IC1078" s="2" t="s">
        <v>116</v>
      </c>
      <c r="ID1078" s="2">
        <v>4</v>
      </c>
      <c r="IE1078" s="2" t="s">
        <v>116</v>
      </c>
      <c r="IF1078" s="2" t="s">
        <v>116</v>
      </c>
      <c r="IG1078" s="2" t="s">
        <v>116</v>
      </c>
      <c r="IH1078" s="2" t="s">
        <v>116</v>
      </c>
      <c r="II1078" s="2">
        <v>2</v>
      </c>
      <c r="IJ1078" s="2" t="s">
        <v>116</v>
      </c>
      <c r="IK1078" s="2" t="s">
        <v>116</v>
      </c>
      <c r="IL1078" s="2" t="s">
        <v>116</v>
      </c>
      <c r="IM1078" s="2" t="s">
        <v>116</v>
      </c>
      <c r="IN1078" s="2" t="s">
        <v>116</v>
      </c>
      <c r="IO1078" s="2" t="s">
        <v>116</v>
      </c>
      <c r="IP1078" s="2" t="s">
        <v>116</v>
      </c>
      <c r="IQ1078" s="2">
        <v>5</v>
      </c>
      <c r="IR1078" s="2" t="s">
        <v>116</v>
      </c>
      <c r="IS1078" s="2" t="s">
        <v>116</v>
      </c>
      <c r="IT1078" s="2" t="s">
        <v>116</v>
      </c>
      <c r="IU1078" s="2" t="s">
        <v>116</v>
      </c>
      <c r="IV1078" s="2" t="s">
        <v>116</v>
      </c>
      <c r="IW1078" s="2">
        <v>1</v>
      </c>
      <c r="IX1078" s="2" t="s">
        <v>116</v>
      </c>
      <c r="IY1078" s="2" t="s">
        <v>116</v>
      </c>
      <c r="IZ1078" s="2" t="s">
        <v>116</v>
      </c>
      <c r="JA1078" s="2" t="s">
        <v>116</v>
      </c>
      <c r="JB1078" s="2">
        <v>5</v>
      </c>
      <c r="JC1078" s="2" t="s">
        <v>116</v>
      </c>
      <c r="JD1078" s="2">
        <v>1</v>
      </c>
      <c r="JE1078" s="2" t="s">
        <v>116</v>
      </c>
      <c r="JF1078" s="2" t="s">
        <v>116</v>
      </c>
      <c r="JG1078" s="2" t="s">
        <v>116</v>
      </c>
      <c r="JH1078" s="2" t="s">
        <v>116</v>
      </c>
      <c r="JI1078" s="2" t="s">
        <v>116</v>
      </c>
      <c r="JJ1078" s="2" t="s">
        <v>116</v>
      </c>
      <c r="JK1078" s="2" t="s">
        <v>116</v>
      </c>
      <c r="JL1078" s="2" t="s">
        <v>116</v>
      </c>
      <c r="JM1078" s="2" t="s">
        <v>116</v>
      </c>
      <c r="JN1078" s="2">
        <v>12</v>
      </c>
      <c r="JO1078" s="2" t="s">
        <v>116</v>
      </c>
      <c r="JP1078" s="2" t="s">
        <v>116</v>
      </c>
      <c r="JQ1078" s="2" t="s">
        <v>116</v>
      </c>
      <c r="JR1078" s="2" t="s">
        <v>116</v>
      </c>
      <c r="JS1078" s="2">
        <v>3</v>
      </c>
      <c r="JT1078" s="2" t="s">
        <v>116</v>
      </c>
      <c r="JU1078" s="2" t="s">
        <v>116</v>
      </c>
      <c r="JV1078" s="2" t="s">
        <v>116</v>
      </c>
      <c r="JW1078" s="2" t="s">
        <v>116</v>
      </c>
      <c r="JX1078" s="2">
        <v>5</v>
      </c>
      <c r="JY1078" s="2" t="s">
        <v>116</v>
      </c>
      <c r="JZ1078" s="2">
        <v>8</v>
      </c>
      <c r="KA1078" s="2" t="s">
        <v>116</v>
      </c>
      <c r="KB1078" s="2" t="s">
        <v>116</v>
      </c>
      <c r="KC1078" s="2" t="s">
        <v>116</v>
      </c>
      <c r="KD1078" s="2">
        <v>2</v>
      </c>
      <c r="KE1078" s="2" t="s">
        <v>116</v>
      </c>
      <c r="KF1078" s="2" t="s">
        <v>116</v>
      </c>
      <c r="KG1078" s="2" t="s">
        <v>116</v>
      </c>
      <c r="KH1078" s="2" t="s">
        <v>116</v>
      </c>
      <c r="KI1078" s="2">
        <v>5</v>
      </c>
      <c r="KJ1078" s="2" t="s">
        <v>116</v>
      </c>
      <c r="KK1078" s="2" t="s">
        <v>116</v>
      </c>
      <c r="KL1078" s="2" t="s">
        <v>116</v>
      </c>
      <c r="KM1078" s="2" t="s">
        <v>116</v>
      </c>
      <c r="KN1078" s="2" t="s">
        <v>116</v>
      </c>
      <c r="KO1078" s="2" t="s">
        <v>116</v>
      </c>
      <c r="KP1078" s="2" t="s">
        <v>116</v>
      </c>
      <c r="KQ1078" s="2" t="s">
        <v>116</v>
      </c>
      <c r="KR1078" s="2">
        <v>7</v>
      </c>
      <c r="KS1078" s="2" t="s">
        <v>116</v>
      </c>
      <c r="KT1078" s="2">
        <v>1</v>
      </c>
      <c r="KU1078" s="2" t="s">
        <v>116</v>
      </c>
      <c r="KV1078" s="2" t="s">
        <v>116</v>
      </c>
      <c r="KW1078" s="2" t="s">
        <v>116</v>
      </c>
      <c r="KX1078" s="2" t="s">
        <v>116</v>
      </c>
      <c r="KY1078" s="2" t="s">
        <v>116</v>
      </c>
      <c r="KZ1078" s="2" t="s">
        <v>116</v>
      </c>
      <c r="LA1078" s="2" t="s">
        <v>116</v>
      </c>
      <c r="LB1078" s="2" t="s">
        <v>116</v>
      </c>
      <c r="LC1078" s="2" t="s">
        <v>116</v>
      </c>
      <c r="LD1078" s="2" t="s">
        <v>116</v>
      </c>
      <c r="LE1078" s="2" t="s">
        <v>116</v>
      </c>
      <c r="LF1078" s="2" t="s">
        <v>116</v>
      </c>
      <c r="LG1078" s="2" t="s">
        <v>116</v>
      </c>
      <c r="LH1078" s="2">
        <v>4</v>
      </c>
      <c r="LI1078" s="2" t="s">
        <v>116</v>
      </c>
      <c r="LJ1078" s="2" t="s">
        <v>116</v>
      </c>
      <c r="LK1078" s="2" t="s">
        <v>116</v>
      </c>
      <c r="LL1078" s="2" t="s">
        <v>116</v>
      </c>
      <c r="LM1078" s="2" t="s">
        <v>116</v>
      </c>
      <c r="LN1078" s="2">
        <v>1</v>
      </c>
      <c r="LO1078" s="2" t="s">
        <v>116</v>
      </c>
      <c r="LP1078" s="2" t="s">
        <v>116</v>
      </c>
      <c r="LQ1078" s="2" t="s">
        <v>116</v>
      </c>
      <c r="LR1078" s="2" t="s">
        <v>116</v>
      </c>
      <c r="LS1078" s="2" t="s">
        <v>116</v>
      </c>
      <c r="LT1078" s="2" t="s">
        <v>116</v>
      </c>
      <c r="LU1078" s="2" t="s">
        <v>116</v>
      </c>
      <c r="LV1078" s="2" t="s">
        <v>116</v>
      </c>
      <c r="LW1078" s="2" t="s">
        <v>116</v>
      </c>
      <c r="LX1078" s="2" t="s">
        <v>116</v>
      </c>
      <c r="LY1078" s="2" t="s">
        <v>116</v>
      </c>
      <c r="LZ1078" s="2" t="s">
        <v>116</v>
      </c>
      <c r="MA1078" s="2" t="s">
        <v>116</v>
      </c>
      <c r="MB1078" s="2" t="s">
        <v>116</v>
      </c>
      <c r="MC1078" s="2">
        <v>5</v>
      </c>
      <c r="MD1078" s="2" t="s">
        <v>116</v>
      </c>
      <c r="ME1078" s="2" t="s">
        <v>116</v>
      </c>
      <c r="MF1078" s="2" t="s">
        <v>116</v>
      </c>
      <c r="MG1078" s="2" t="s">
        <v>116</v>
      </c>
      <c r="MH1078" s="2" t="s">
        <v>116</v>
      </c>
      <c r="MI1078" s="2">
        <v>1</v>
      </c>
      <c r="MJ1078" s="2" t="s">
        <v>116</v>
      </c>
      <c r="MK1078" s="2" t="s">
        <v>116</v>
      </c>
      <c r="ML1078" s="2" t="s">
        <v>116</v>
      </c>
      <c r="MM1078" s="2" t="s">
        <v>116</v>
      </c>
      <c r="MN1078" s="2" t="s">
        <v>116</v>
      </c>
      <c r="MO1078" s="2" t="s">
        <v>116</v>
      </c>
      <c r="MP1078" s="2" t="s">
        <v>116</v>
      </c>
      <c r="MQ1078" s="2" t="s">
        <v>116</v>
      </c>
      <c r="MR1078" s="2">
        <v>2</v>
      </c>
      <c r="MS1078" s="2" t="s">
        <v>116</v>
      </c>
      <c r="MT1078" s="2" t="s">
        <v>116</v>
      </c>
      <c r="MU1078" s="2" t="s">
        <v>116</v>
      </c>
      <c r="MV1078" s="2" t="s">
        <v>116</v>
      </c>
      <c r="MW1078" s="2" t="s">
        <v>116</v>
      </c>
      <c r="MX1078" s="2" t="s">
        <v>116</v>
      </c>
      <c r="MY1078" s="2" t="s">
        <v>116</v>
      </c>
      <c r="MZ1078" s="2">
        <v>1</v>
      </c>
      <c r="NA1078" s="2" t="s">
        <v>116</v>
      </c>
      <c r="NB1078" s="2" t="s">
        <v>116</v>
      </c>
      <c r="NC1078" s="2" t="s">
        <v>116</v>
      </c>
      <c r="ND1078" s="2" t="s">
        <v>116</v>
      </c>
      <c r="NE1078" s="2" t="s">
        <v>116</v>
      </c>
      <c r="NF1078" s="2" t="s">
        <v>116</v>
      </c>
      <c r="NG1078" s="2" t="s">
        <v>116</v>
      </c>
      <c r="NH1078" s="2" t="s">
        <v>116</v>
      </c>
      <c r="NI1078" s="2" t="s">
        <v>116</v>
      </c>
      <c r="NJ1078" s="2" t="s">
        <v>116</v>
      </c>
      <c r="NK1078" s="2" t="s">
        <v>116</v>
      </c>
      <c r="NL1078" s="2" t="s">
        <v>116</v>
      </c>
      <c r="NM1078" s="2" t="s">
        <v>116</v>
      </c>
      <c r="NN1078" s="2" t="s">
        <v>116</v>
      </c>
      <c r="NO1078" s="2">
        <v>1</v>
      </c>
      <c r="NP1078" s="2" t="s">
        <v>116</v>
      </c>
      <c r="NQ1078" s="2" t="s">
        <v>116</v>
      </c>
      <c r="NR1078" s="2" t="s">
        <v>116</v>
      </c>
      <c r="NS1078" s="2" t="s">
        <v>116</v>
      </c>
      <c r="NT1078" s="2" t="s">
        <v>116</v>
      </c>
      <c r="NU1078" s="2" t="s">
        <v>116</v>
      </c>
      <c r="NV1078" s="2" t="s">
        <v>116</v>
      </c>
      <c r="NW1078" s="2">
        <v>1</v>
      </c>
      <c r="NX1078" s="2" t="s">
        <v>116</v>
      </c>
      <c r="NY1078" s="2" t="s">
        <v>116</v>
      </c>
      <c r="NZ1078" s="2" t="s">
        <v>116</v>
      </c>
      <c r="OA1078" s="2" t="s">
        <v>116</v>
      </c>
      <c r="OB1078" s="2" t="s">
        <v>116</v>
      </c>
      <c r="OC1078" s="2" t="s">
        <v>116</v>
      </c>
      <c r="OD1078" s="2" t="s">
        <v>116</v>
      </c>
      <c r="OE1078" s="2" t="s">
        <v>116</v>
      </c>
      <c r="OF1078" s="2" t="s">
        <v>116</v>
      </c>
      <c r="OG1078" s="2" t="s">
        <v>116</v>
      </c>
      <c r="OH1078" s="2" t="s">
        <v>116</v>
      </c>
      <c r="OI1078" s="2" t="s">
        <v>116</v>
      </c>
      <c r="OJ1078" s="2" t="s">
        <v>116</v>
      </c>
      <c r="OK1078" s="2" t="s">
        <v>116</v>
      </c>
      <c r="OL1078" s="2" t="s">
        <v>116</v>
      </c>
      <c r="OM1078" s="2" t="s">
        <v>116</v>
      </c>
      <c r="ON1078" s="2" t="s">
        <v>116</v>
      </c>
      <c r="OO1078" s="2" t="s">
        <v>116</v>
      </c>
      <c r="OP1078" s="2" t="s">
        <v>116</v>
      </c>
      <c r="OQ1078" s="2" t="s">
        <v>116</v>
      </c>
      <c r="OR1078" s="2" t="s">
        <v>116</v>
      </c>
      <c r="OS1078" s="2" t="s">
        <v>116</v>
      </c>
      <c r="OT1078" s="2" t="s">
        <v>116</v>
      </c>
      <c r="OU1078" s="2" t="s">
        <v>116</v>
      </c>
      <c r="OV1078" s="2" t="s">
        <v>116</v>
      </c>
      <c r="OW1078" s="2" t="s">
        <v>116</v>
      </c>
      <c r="OX1078" s="2" t="s">
        <v>116</v>
      </c>
      <c r="OY1078" s="2" t="s">
        <v>116</v>
      </c>
      <c r="OZ1078" s="2" t="s">
        <v>116</v>
      </c>
      <c r="PA1078" s="2" t="s">
        <v>116</v>
      </c>
      <c r="PB1078" s="2" t="s">
        <v>116</v>
      </c>
      <c r="PC1078" s="2" t="s">
        <v>116</v>
      </c>
      <c r="PD1078" s="2" t="s">
        <v>116</v>
      </c>
      <c r="PE1078" s="2" t="s">
        <v>116</v>
      </c>
      <c r="PF1078" s="2" t="s">
        <v>116</v>
      </c>
      <c r="PG1078" s="2" t="s">
        <v>116</v>
      </c>
      <c r="PH1078" s="2" t="s">
        <v>116</v>
      </c>
      <c r="PI1078" s="2" t="s">
        <v>116</v>
      </c>
      <c r="PJ1078" s="2" t="s">
        <v>116</v>
      </c>
      <c r="PK1078" s="2" t="s">
        <v>116</v>
      </c>
      <c r="PL1078" s="2" t="s">
        <v>116</v>
      </c>
      <c r="PM1078" s="2" t="s">
        <v>116</v>
      </c>
      <c r="PN1078" s="2" t="s">
        <v>116</v>
      </c>
      <c r="PO1078" s="2" t="s">
        <v>116</v>
      </c>
      <c r="PP1078" s="2" t="s">
        <v>116</v>
      </c>
      <c r="PQ1078" s="2" t="s">
        <v>116</v>
      </c>
      <c r="PR1078" s="2" t="s">
        <v>116</v>
      </c>
      <c r="PS1078" s="2" t="s">
        <v>116</v>
      </c>
      <c r="PT1078" s="2" t="s">
        <v>116</v>
      </c>
      <c r="PU1078" s="2" t="s">
        <v>116</v>
      </c>
      <c r="PV1078" s="2" t="s">
        <v>116</v>
      </c>
      <c r="PW1078" s="2" t="s">
        <v>116</v>
      </c>
      <c r="PX1078" s="2" t="s">
        <v>116</v>
      </c>
      <c r="PY1078" s="2" t="s">
        <v>116</v>
      </c>
      <c r="PZ1078" s="2" t="s">
        <v>116</v>
      </c>
      <c r="QA1078" s="2" t="s">
        <v>116</v>
      </c>
      <c r="QB1078" s="2" t="s">
        <v>116</v>
      </c>
      <c r="QC1078" s="2" t="s">
        <v>116</v>
      </c>
      <c r="QD1078" s="2" t="s">
        <v>116</v>
      </c>
      <c r="QE1078" s="2" t="s">
        <v>116</v>
      </c>
      <c r="QF1078" s="2" t="s">
        <v>116</v>
      </c>
      <c r="QG1078" s="2">
        <v>1</v>
      </c>
      <c r="QH1078" s="2" t="s">
        <v>116</v>
      </c>
      <c r="QI1078" s="2" t="s">
        <v>116</v>
      </c>
      <c r="QJ1078" s="2" t="s">
        <v>116</v>
      </c>
      <c r="QK1078" s="2" t="s">
        <v>116</v>
      </c>
    </row>
    <row r="1079" spans="22:453" x14ac:dyDescent="0.2">
      <c r="V1079" s="2">
        <v>5</v>
      </c>
      <c r="W1079" s="2">
        <v>4</v>
      </c>
      <c r="X1079" s="2" t="s">
        <v>116</v>
      </c>
      <c r="Y1079" s="2" t="s">
        <v>116</v>
      </c>
      <c r="Z1079" s="2">
        <v>1</v>
      </c>
      <c r="AA1079" s="2">
        <v>3</v>
      </c>
      <c r="AB1079" s="2" t="s">
        <v>116</v>
      </c>
      <c r="AC1079" s="2" t="s">
        <v>116</v>
      </c>
      <c r="AD1079" s="2">
        <v>2</v>
      </c>
      <c r="AE1079" s="2" t="s">
        <v>116</v>
      </c>
      <c r="AF1079" s="2" t="s">
        <v>116</v>
      </c>
      <c r="AG1079" s="2">
        <v>1</v>
      </c>
      <c r="AH1079" s="2" t="s">
        <v>116</v>
      </c>
      <c r="AI1079" s="2">
        <v>2</v>
      </c>
      <c r="AJ1079" s="2" t="s">
        <v>116</v>
      </c>
      <c r="AK1079" s="2">
        <v>6</v>
      </c>
      <c r="AL1079" s="2">
        <v>21</v>
      </c>
      <c r="AM1079" s="2" t="s">
        <v>116</v>
      </c>
      <c r="AN1079" s="2" t="s">
        <v>116</v>
      </c>
      <c r="AO1079" s="2">
        <v>5</v>
      </c>
      <c r="AP1079" s="2" t="s">
        <v>116</v>
      </c>
      <c r="AQ1079" s="2">
        <v>1</v>
      </c>
      <c r="AR1079" s="2">
        <v>2</v>
      </c>
      <c r="AS1079" s="2">
        <v>3</v>
      </c>
      <c r="AT1079" s="2" t="s">
        <v>116</v>
      </c>
      <c r="AU1079" s="2" t="s">
        <v>116</v>
      </c>
      <c r="AV1079" s="2" t="s">
        <v>116</v>
      </c>
      <c r="AW1079" s="2">
        <v>2</v>
      </c>
      <c r="AX1079" s="2" t="s">
        <v>116</v>
      </c>
      <c r="AY1079" s="2" t="s">
        <v>116</v>
      </c>
      <c r="AZ1079" s="2">
        <v>10</v>
      </c>
      <c r="BA1079" s="2">
        <v>5</v>
      </c>
      <c r="BB1079" s="2" t="s">
        <v>116</v>
      </c>
      <c r="BC1079" s="2">
        <v>2</v>
      </c>
      <c r="BD1079" s="2">
        <v>31</v>
      </c>
      <c r="BE1079" s="2">
        <v>1</v>
      </c>
      <c r="BF1079" s="2">
        <v>3</v>
      </c>
      <c r="BG1079" s="2">
        <v>4</v>
      </c>
      <c r="BH1079" s="2" t="s">
        <v>116</v>
      </c>
      <c r="BI1079" s="2" t="s">
        <v>116</v>
      </c>
      <c r="BJ1079" s="2" t="s">
        <v>116</v>
      </c>
      <c r="BK1079" s="2" t="s">
        <v>116</v>
      </c>
      <c r="BL1079" s="2" t="s">
        <v>116</v>
      </c>
      <c r="BM1079" s="2">
        <v>1</v>
      </c>
      <c r="BN1079" s="2">
        <v>7</v>
      </c>
      <c r="BO1079" s="2" t="s">
        <v>116</v>
      </c>
      <c r="BP1079" s="2" t="s">
        <v>116</v>
      </c>
      <c r="BQ1079" s="2">
        <v>3</v>
      </c>
      <c r="BR1079" s="2" t="s">
        <v>116</v>
      </c>
      <c r="BS1079" s="2" t="s">
        <v>116</v>
      </c>
      <c r="BT1079" s="2" t="s">
        <v>116</v>
      </c>
      <c r="BU1079" s="2">
        <v>42</v>
      </c>
      <c r="BV1079" s="2">
        <v>3</v>
      </c>
      <c r="BW1079" s="2" t="s">
        <v>116</v>
      </c>
      <c r="BX1079" s="2" t="s">
        <v>116</v>
      </c>
      <c r="BY1079" s="2">
        <v>4</v>
      </c>
      <c r="BZ1079" s="2" t="s">
        <v>116</v>
      </c>
      <c r="CA1079" s="2">
        <v>2</v>
      </c>
      <c r="CB1079" s="2">
        <v>1</v>
      </c>
      <c r="CC1079" s="2" t="s">
        <v>116</v>
      </c>
      <c r="CD1079" s="2" t="s">
        <v>116</v>
      </c>
      <c r="CE1079" s="2">
        <v>1</v>
      </c>
      <c r="CF1079" s="2">
        <v>5</v>
      </c>
      <c r="CG1079" s="2" t="s">
        <v>116</v>
      </c>
      <c r="CH1079" s="2" t="s">
        <v>116</v>
      </c>
      <c r="CI1079" s="2" t="s">
        <v>116</v>
      </c>
      <c r="CJ1079" s="2" t="s">
        <v>116</v>
      </c>
      <c r="CK1079" s="2" t="s">
        <v>116</v>
      </c>
      <c r="CL1079" s="2" t="s">
        <v>116</v>
      </c>
      <c r="CM1079" s="2">
        <v>1</v>
      </c>
      <c r="CN1079" s="2">
        <v>96</v>
      </c>
      <c r="CO1079" s="2" t="s">
        <v>116</v>
      </c>
      <c r="CP1079" s="2" t="s">
        <v>116</v>
      </c>
      <c r="CQ1079" s="2" t="s">
        <v>116</v>
      </c>
      <c r="CR1079" s="2" t="s">
        <v>116</v>
      </c>
      <c r="CS1079" s="2" t="s">
        <v>116</v>
      </c>
      <c r="CT1079" s="2">
        <v>24</v>
      </c>
      <c r="CU1079" s="2" t="s">
        <v>116</v>
      </c>
      <c r="CV1079" s="2" t="s">
        <v>116</v>
      </c>
      <c r="CW1079" s="2" t="s">
        <v>116</v>
      </c>
      <c r="CX1079" s="2" t="s">
        <v>116</v>
      </c>
      <c r="CY1079" s="2">
        <v>5</v>
      </c>
      <c r="CZ1079" s="2">
        <v>3</v>
      </c>
      <c r="DA1079" s="2" t="s">
        <v>116</v>
      </c>
      <c r="DB1079" s="2">
        <v>5</v>
      </c>
      <c r="DC1079" s="2" t="s">
        <v>116</v>
      </c>
      <c r="DD1079" s="2">
        <v>74</v>
      </c>
      <c r="DE1079" s="2" t="s">
        <v>116</v>
      </c>
      <c r="DF1079" s="2">
        <v>12</v>
      </c>
      <c r="DG1079" s="2" t="s">
        <v>116</v>
      </c>
      <c r="DH1079" s="2" t="s">
        <v>116</v>
      </c>
      <c r="DI1079" s="2">
        <v>5</v>
      </c>
      <c r="DJ1079" s="2" t="s">
        <v>116</v>
      </c>
      <c r="DK1079" s="2" t="s">
        <v>116</v>
      </c>
      <c r="DL1079" s="2" t="s">
        <v>116</v>
      </c>
      <c r="DM1079" s="2">
        <v>7</v>
      </c>
      <c r="DN1079" s="2">
        <v>1</v>
      </c>
      <c r="DO1079" s="2">
        <v>51</v>
      </c>
      <c r="DP1079" s="2" t="s">
        <v>116</v>
      </c>
      <c r="DQ1079" s="2">
        <v>1</v>
      </c>
      <c r="DR1079" s="2">
        <v>76</v>
      </c>
      <c r="DS1079" s="2">
        <v>2</v>
      </c>
      <c r="DT1079" s="2" t="s">
        <v>116</v>
      </c>
      <c r="DU1079" s="2" t="s">
        <v>116</v>
      </c>
      <c r="DV1079" s="2" t="s">
        <v>116</v>
      </c>
      <c r="DW1079" s="2" t="s">
        <v>116</v>
      </c>
      <c r="DX1079" s="2" t="s">
        <v>116</v>
      </c>
      <c r="DY1079" s="2">
        <v>1</v>
      </c>
      <c r="DZ1079" s="2" t="s">
        <v>116</v>
      </c>
      <c r="EA1079" s="2" t="s">
        <v>116</v>
      </c>
      <c r="EB1079" s="2">
        <v>3</v>
      </c>
      <c r="EC1079" s="2">
        <v>7</v>
      </c>
      <c r="ED1079" s="2" t="s">
        <v>116</v>
      </c>
      <c r="EE1079" s="2" t="s">
        <v>116</v>
      </c>
      <c r="EF1079" s="2">
        <v>131</v>
      </c>
      <c r="EG1079" s="2" t="s">
        <v>116</v>
      </c>
      <c r="EH1079" s="2" t="s">
        <v>116</v>
      </c>
      <c r="EI1079" s="2" t="s">
        <v>116</v>
      </c>
      <c r="EJ1079" s="2">
        <v>4</v>
      </c>
      <c r="EK1079" s="2">
        <v>3</v>
      </c>
      <c r="EL1079" s="2">
        <v>8</v>
      </c>
      <c r="EM1079" s="2" t="s">
        <v>116</v>
      </c>
      <c r="EN1079" s="2" t="s">
        <v>116</v>
      </c>
      <c r="EO1079" s="2">
        <v>3</v>
      </c>
      <c r="EP1079" s="2" t="s">
        <v>116</v>
      </c>
      <c r="EQ1079" s="2" t="s">
        <v>116</v>
      </c>
      <c r="ER1079" s="2">
        <v>4</v>
      </c>
      <c r="ES1079" s="2" t="s">
        <v>116</v>
      </c>
      <c r="ET1079" s="2">
        <v>1</v>
      </c>
      <c r="EU1079" s="2">
        <v>158</v>
      </c>
      <c r="EV1079" s="2" t="s">
        <v>116</v>
      </c>
      <c r="EW1079" s="2" t="s">
        <v>116</v>
      </c>
      <c r="EX1079" s="2">
        <v>9</v>
      </c>
      <c r="EY1079" s="2">
        <v>1</v>
      </c>
      <c r="EZ1079" s="2">
        <v>3</v>
      </c>
      <c r="FA1079" s="2">
        <v>5</v>
      </c>
      <c r="FB1079" s="2" t="s">
        <v>116</v>
      </c>
      <c r="FC1079" s="2" t="s">
        <v>116</v>
      </c>
      <c r="FD1079" s="2">
        <v>80</v>
      </c>
      <c r="FE1079" s="2" t="s">
        <v>116</v>
      </c>
      <c r="FF1079" s="2">
        <v>1</v>
      </c>
      <c r="FG1079" s="2" t="s">
        <v>116</v>
      </c>
      <c r="FH1079" s="2">
        <v>7</v>
      </c>
      <c r="FI1079" s="2">
        <v>5</v>
      </c>
      <c r="FJ1079" s="2" t="s">
        <v>116</v>
      </c>
      <c r="FK1079" s="2" t="s">
        <v>116</v>
      </c>
      <c r="FL1079" s="2">
        <v>3</v>
      </c>
      <c r="FM1079" s="2" t="s">
        <v>116</v>
      </c>
      <c r="FN1079" s="2" t="s">
        <v>116</v>
      </c>
      <c r="FO1079" s="2">
        <v>36</v>
      </c>
      <c r="FP1079" s="2" t="s">
        <v>116</v>
      </c>
      <c r="FQ1079" s="2" t="s">
        <v>116</v>
      </c>
      <c r="FR1079" s="2">
        <v>84</v>
      </c>
      <c r="FS1079" s="2" t="s">
        <v>116</v>
      </c>
      <c r="FT1079" s="2" t="s">
        <v>116</v>
      </c>
      <c r="FU1079" s="2" t="s">
        <v>116</v>
      </c>
      <c r="FV1079" s="2">
        <v>2</v>
      </c>
      <c r="FW1079" s="2" t="s">
        <v>116</v>
      </c>
      <c r="FX1079" s="2" t="s">
        <v>116</v>
      </c>
      <c r="FY1079" s="2">
        <v>3</v>
      </c>
      <c r="FZ1079" s="2">
        <v>67</v>
      </c>
      <c r="GA1079" s="2" t="s">
        <v>116</v>
      </c>
      <c r="GB1079" s="2" t="s">
        <v>116</v>
      </c>
      <c r="GC1079" s="2">
        <v>3</v>
      </c>
      <c r="GD1079" s="2" t="s">
        <v>116</v>
      </c>
      <c r="GE1079" s="2" t="s">
        <v>116</v>
      </c>
      <c r="GF1079" s="2">
        <v>1</v>
      </c>
      <c r="GG1079" s="2" t="s">
        <v>116</v>
      </c>
      <c r="GH1079" s="2" t="s">
        <v>116</v>
      </c>
      <c r="GI1079" s="2">
        <v>3</v>
      </c>
      <c r="GJ1079" s="2" t="s">
        <v>116</v>
      </c>
      <c r="GK1079" s="2">
        <v>68</v>
      </c>
      <c r="GL1079" s="2">
        <v>2</v>
      </c>
      <c r="GM1079" s="2">
        <v>1</v>
      </c>
      <c r="GN1079" s="2">
        <v>2</v>
      </c>
      <c r="GO1079" s="2" t="s">
        <v>116</v>
      </c>
      <c r="GP1079" s="2">
        <v>3</v>
      </c>
      <c r="GQ1079" s="2">
        <v>2</v>
      </c>
      <c r="GR1079" s="2">
        <v>26</v>
      </c>
      <c r="GS1079" s="2" t="s">
        <v>116</v>
      </c>
      <c r="GT1079" s="2">
        <v>1</v>
      </c>
      <c r="GU1079" s="2">
        <v>3</v>
      </c>
      <c r="GV1079" s="2">
        <v>1</v>
      </c>
      <c r="GW1079" s="2" t="s">
        <v>116</v>
      </c>
      <c r="GX1079" s="2">
        <v>2</v>
      </c>
      <c r="GY1079" s="2">
        <v>23</v>
      </c>
      <c r="GZ1079" s="2" t="s">
        <v>116</v>
      </c>
      <c r="HA1079" s="2">
        <v>14</v>
      </c>
      <c r="HB1079" s="2" t="s">
        <v>116</v>
      </c>
      <c r="HC1079" s="2" t="s">
        <v>116</v>
      </c>
      <c r="HD1079" s="2">
        <v>1</v>
      </c>
      <c r="HE1079" s="2" t="s">
        <v>116</v>
      </c>
      <c r="HF1079" s="2" t="s">
        <v>116</v>
      </c>
      <c r="HG1079" s="2">
        <v>24</v>
      </c>
      <c r="HH1079" s="2" t="s">
        <v>116</v>
      </c>
      <c r="HI1079" s="2">
        <v>1</v>
      </c>
      <c r="HJ1079" s="2">
        <v>1</v>
      </c>
      <c r="HK1079" s="2" t="s">
        <v>116</v>
      </c>
      <c r="HL1079" s="2" t="s">
        <v>116</v>
      </c>
      <c r="HM1079" s="2">
        <v>1</v>
      </c>
      <c r="HN1079" s="2">
        <v>43</v>
      </c>
      <c r="HO1079" s="2" t="s">
        <v>116</v>
      </c>
      <c r="HP1079" s="2" t="s">
        <v>116</v>
      </c>
      <c r="HQ1079" s="2" t="s">
        <v>116</v>
      </c>
      <c r="HR1079" s="2">
        <v>1</v>
      </c>
      <c r="HS1079" s="2" t="s">
        <v>116</v>
      </c>
      <c r="HT1079" s="2">
        <v>12</v>
      </c>
      <c r="HU1079" s="2">
        <v>2</v>
      </c>
      <c r="HV1079" s="2" t="s">
        <v>116</v>
      </c>
      <c r="HW1079" s="2" t="s">
        <v>116</v>
      </c>
      <c r="HX1079" s="2">
        <v>1</v>
      </c>
      <c r="HY1079" s="2" t="s">
        <v>116</v>
      </c>
      <c r="HZ1079" s="2" t="s">
        <v>116</v>
      </c>
      <c r="IA1079" s="2">
        <v>16</v>
      </c>
      <c r="IB1079" s="2" t="s">
        <v>116</v>
      </c>
      <c r="IC1079" s="2">
        <v>1</v>
      </c>
      <c r="ID1079" s="2">
        <v>17</v>
      </c>
      <c r="IE1079" s="2" t="s">
        <v>116</v>
      </c>
      <c r="IF1079" s="2">
        <v>1</v>
      </c>
      <c r="IG1079" s="2" t="s">
        <v>116</v>
      </c>
      <c r="IH1079" s="2">
        <v>1</v>
      </c>
      <c r="II1079" s="2">
        <v>9</v>
      </c>
      <c r="IJ1079" s="2" t="s">
        <v>116</v>
      </c>
      <c r="IK1079" s="2" t="s">
        <v>116</v>
      </c>
      <c r="IL1079" s="2" t="s">
        <v>116</v>
      </c>
      <c r="IM1079" s="2">
        <v>2</v>
      </c>
      <c r="IN1079" s="2" t="s">
        <v>116</v>
      </c>
      <c r="IO1079" s="2" t="s">
        <v>116</v>
      </c>
      <c r="IP1079" s="2" t="s">
        <v>116</v>
      </c>
      <c r="IQ1079" s="2">
        <v>26</v>
      </c>
      <c r="IR1079" s="2" t="s">
        <v>116</v>
      </c>
      <c r="IS1079" s="2" t="s">
        <v>116</v>
      </c>
      <c r="IT1079" s="2" t="s">
        <v>116</v>
      </c>
      <c r="IU1079" s="2" t="s">
        <v>116</v>
      </c>
      <c r="IV1079" s="2">
        <v>3</v>
      </c>
      <c r="IW1079" s="2" t="s">
        <v>116</v>
      </c>
      <c r="IX1079" s="2" t="s">
        <v>116</v>
      </c>
      <c r="IY1079" s="2" t="s">
        <v>116</v>
      </c>
      <c r="IZ1079" s="2" t="s">
        <v>116</v>
      </c>
      <c r="JA1079" s="2" t="s">
        <v>116</v>
      </c>
      <c r="JB1079" s="2">
        <v>10</v>
      </c>
      <c r="JC1079" s="2" t="s">
        <v>116</v>
      </c>
      <c r="JD1079" s="2">
        <v>8</v>
      </c>
      <c r="JE1079" s="2">
        <v>1</v>
      </c>
      <c r="JF1079" s="2" t="s">
        <v>116</v>
      </c>
      <c r="JG1079" s="2" t="s">
        <v>116</v>
      </c>
      <c r="JH1079" s="2">
        <v>2</v>
      </c>
      <c r="JI1079" s="2" t="s">
        <v>116</v>
      </c>
      <c r="JJ1079" s="2" t="s">
        <v>116</v>
      </c>
      <c r="JK1079" s="2" t="s">
        <v>116</v>
      </c>
      <c r="JL1079" s="2" t="s">
        <v>116</v>
      </c>
      <c r="JM1079" s="2" t="s">
        <v>116</v>
      </c>
      <c r="JN1079" s="2">
        <v>20</v>
      </c>
      <c r="JO1079" s="2" t="s">
        <v>116</v>
      </c>
      <c r="JP1079" s="2" t="s">
        <v>116</v>
      </c>
      <c r="JQ1079" s="2" t="s">
        <v>116</v>
      </c>
      <c r="JR1079" s="2" t="s">
        <v>116</v>
      </c>
      <c r="JS1079" s="2">
        <v>2</v>
      </c>
      <c r="JT1079" s="2" t="s">
        <v>116</v>
      </c>
      <c r="JU1079" s="2" t="s">
        <v>116</v>
      </c>
      <c r="JV1079" s="2" t="s">
        <v>116</v>
      </c>
      <c r="JW1079" s="2" t="s">
        <v>116</v>
      </c>
      <c r="JX1079" s="2">
        <v>5</v>
      </c>
      <c r="JY1079" s="2" t="s">
        <v>116</v>
      </c>
      <c r="JZ1079" s="2">
        <v>5</v>
      </c>
      <c r="KA1079" s="2" t="s">
        <v>116</v>
      </c>
      <c r="KB1079" s="2" t="s">
        <v>116</v>
      </c>
      <c r="KC1079" s="2" t="s">
        <v>116</v>
      </c>
      <c r="KD1079" s="2">
        <v>2</v>
      </c>
      <c r="KE1079" s="2" t="s">
        <v>116</v>
      </c>
      <c r="KF1079" s="2" t="s">
        <v>116</v>
      </c>
      <c r="KG1079" s="2" t="s">
        <v>116</v>
      </c>
      <c r="KH1079" s="2" t="s">
        <v>116</v>
      </c>
      <c r="KI1079" s="2">
        <v>7</v>
      </c>
      <c r="KJ1079" s="2" t="s">
        <v>116</v>
      </c>
      <c r="KK1079" s="2" t="s">
        <v>116</v>
      </c>
      <c r="KL1079" s="2" t="s">
        <v>116</v>
      </c>
      <c r="KM1079" s="2" t="s">
        <v>116</v>
      </c>
      <c r="KN1079" s="2">
        <v>1</v>
      </c>
      <c r="KO1079" s="2" t="s">
        <v>116</v>
      </c>
      <c r="KP1079" s="2" t="s">
        <v>116</v>
      </c>
      <c r="KQ1079" s="2" t="s">
        <v>116</v>
      </c>
      <c r="KR1079" s="2">
        <v>7</v>
      </c>
      <c r="KS1079" s="2" t="s">
        <v>116</v>
      </c>
      <c r="KT1079" s="2">
        <v>2</v>
      </c>
      <c r="KU1079" s="2" t="s">
        <v>116</v>
      </c>
      <c r="KV1079" s="2" t="s">
        <v>116</v>
      </c>
      <c r="KW1079" s="2" t="s">
        <v>116</v>
      </c>
      <c r="KX1079" s="2" t="s">
        <v>116</v>
      </c>
      <c r="KY1079" s="2" t="s">
        <v>116</v>
      </c>
      <c r="KZ1079" s="2">
        <v>3</v>
      </c>
      <c r="LA1079" s="2" t="s">
        <v>116</v>
      </c>
      <c r="LB1079" s="2" t="s">
        <v>116</v>
      </c>
      <c r="LC1079" s="2" t="s">
        <v>116</v>
      </c>
      <c r="LD1079" s="2" t="s">
        <v>116</v>
      </c>
      <c r="LE1079" s="2" t="s">
        <v>116</v>
      </c>
      <c r="LF1079" s="2" t="s">
        <v>116</v>
      </c>
      <c r="LG1079" s="2" t="s">
        <v>116</v>
      </c>
      <c r="LH1079" s="2">
        <v>4</v>
      </c>
      <c r="LI1079" s="2" t="s">
        <v>116</v>
      </c>
      <c r="LJ1079" s="2" t="s">
        <v>116</v>
      </c>
      <c r="LK1079" s="2" t="s">
        <v>116</v>
      </c>
      <c r="LL1079" s="2" t="s">
        <v>116</v>
      </c>
      <c r="LM1079" s="2" t="s">
        <v>116</v>
      </c>
      <c r="LN1079" s="2" t="s">
        <v>116</v>
      </c>
      <c r="LO1079" s="2" t="s">
        <v>116</v>
      </c>
      <c r="LP1079" s="2" t="s">
        <v>116</v>
      </c>
      <c r="LQ1079" s="2">
        <v>3</v>
      </c>
      <c r="LR1079" s="2" t="s">
        <v>116</v>
      </c>
      <c r="LS1079" s="2" t="s">
        <v>116</v>
      </c>
      <c r="LT1079" s="2" t="s">
        <v>116</v>
      </c>
      <c r="LU1079" s="2" t="s">
        <v>116</v>
      </c>
      <c r="LV1079" s="2">
        <v>11</v>
      </c>
      <c r="LW1079" s="2" t="s">
        <v>116</v>
      </c>
      <c r="LX1079" s="2" t="s">
        <v>116</v>
      </c>
      <c r="LY1079" s="2" t="s">
        <v>116</v>
      </c>
      <c r="LZ1079" s="2" t="s">
        <v>116</v>
      </c>
      <c r="MA1079" s="2" t="s">
        <v>116</v>
      </c>
      <c r="MB1079" s="2" t="s">
        <v>116</v>
      </c>
      <c r="MC1079" s="2">
        <v>3</v>
      </c>
      <c r="MD1079" s="2" t="s">
        <v>116</v>
      </c>
      <c r="ME1079" s="2" t="s">
        <v>116</v>
      </c>
      <c r="MF1079" s="2">
        <v>1</v>
      </c>
      <c r="MG1079" s="2" t="s">
        <v>116</v>
      </c>
      <c r="MH1079" s="2" t="s">
        <v>116</v>
      </c>
      <c r="MI1079" s="2">
        <v>4</v>
      </c>
      <c r="MJ1079" s="2" t="s">
        <v>116</v>
      </c>
      <c r="MK1079" s="2">
        <v>1</v>
      </c>
      <c r="ML1079" s="2" t="s">
        <v>116</v>
      </c>
      <c r="MM1079" s="2" t="s">
        <v>116</v>
      </c>
      <c r="MN1079" s="2" t="s">
        <v>116</v>
      </c>
      <c r="MO1079" s="2" t="s">
        <v>116</v>
      </c>
      <c r="MP1079" s="2" t="s">
        <v>116</v>
      </c>
      <c r="MQ1079" s="2" t="s">
        <v>116</v>
      </c>
      <c r="MR1079" s="2">
        <v>1</v>
      </c>
      <c r="MS1079" s="2" t="s">
        <v>116</v>
      </c>
      <c r="MT1079" s="2" t="s">
        <v>116</v>
      </c>
      <c r="MU1079" s="2" t="s">
        <v>116</v>
      </c>
      <c r="MV1079" s="2" t="s">
        <v>116</v>
      </c>
      <c r="MW1079" s="2" t="s">
        <v>116</v>
      </c>
      <c r="MX1079" s="2" t="s">
        <v>116</v>
      </c>
      <c r="MY1079" s="2">
        <v>1</v>
      </c>
      <c r="MZ1079" s="2">
        <v>1</v>
      </c>
      <c r="NA1079" s="2" t="s">
        <v>116</v>
      </c>
      <c r="NB1079" s="2" t="s">
        <v>116</v>
      </c>
      <c r="NC1079" s="2" t="s">
        <v>116</v>
      </c>
      <c r="ND1079" s="2" t="s">
        <v>116</v>
      </c>
      <c r="NE1079" s="2" t="s">
        <v>116</v>
      </c>
      <c r="NF1079" s="2" t="s">
        <v>116</v>
      </c>
      <c r="NG1079" s="2" t="s">
        <v>116</v>
      </c>
      <c r="NH1079" s="2">
        <v>1</v>
      </c>
      <c r="NI1079" s="2" t="s">
        <v>116</v>
      </c>
      <c r="NJ1079" s="2" t="s">
        <v>116</v>
      </c>
      <c r="NK1079" s="2" t="s">
        <v>116</v>
      </c>
      <c r="NL1079" s="2" t="s">
        <v>116</v>
      </c>
      <c r="NM1079" s="2" t="s">
        <v>116</v>
      </c>
      <c r="NN1079" s="2" t="s">
        <v>116</v>
      </c>
      <c r="NO1079" s="2">
        <v>1</v>
      </c>
      <c r="NP1079" s="2" t="s">
        <v>116</v>
      </c>
      <c r="NQ1079" s="2" t="s">
        <v>116</v>
      </c>
      <c r="NR1079" s="2" t="s">
        <v>116</v>
      </c>
      <c r="NS1079" s="2" t="s">
        <v>116</v>
      </c>
      <c r="NT1079" s="2" t="s">
        <v>116</v>
      </c>
      <c r="NU1079" s="2" t="s">
        <v>116</v>
      </c>
      <c r="NV1079" s="2" t="s">
        <v>116</v>
      </c>
      <c r="NW1079" s="2" t="s">
        <v>116</v>
      </c>
      <c r="NX1079" s="2" t="s">
        <v>116</v>
      </c>
      <c r="NY1079" s="2" t="s">
        <v>116</v>
      </c>
      <c r="NZ1079" s="2" t="s">
        <v>116</v>
      </c>
      <c r="OA1079" s="2" t="s">
        <v>116</v>
      </c>
      <c r="OB1079" s="2" t="s">
        <v>116</v>
      </c>
      <c r="OC1079" s="2" t="s">
        <v>116</v>
      </c>
      <c r="OD1079" s="2" t="s">
        <v>116</v>
      </c>
      <c r="OE1079" s="2" t="s">
        <v>116</v>
      </c>
      <c r="OF1079" s="2" t="s">
        <v>116</v>
      </c>
      <c r="OG1079" s="2" t="s">
        <v>116</v>
      </c>
      <c r="OH1079" s="2" t="s">
        <v>116</v>
      </c>
      <c r="OI1079" s="2" t="s">
        <v>116</v>
      </c>
      <c r="OJ1079" s="2" t="s">
        <v>116</v>
      </c>
      <c r="OK1079" s="2" t="s">
        <v>116</v>
      </c>
      <c r="OL1079" s="2" t="s">
        <v>116</v>
      </c>
      <c r="OM1079" s="2" t="s">
        <v>116</v>
      </c>
      <c r="ON1079" s="2" t="s">
        <v>116</v>
      </c>
      <c r="OO1079" s="2" t="s">
        <v>116</v>
      </c>
      <c r="OP1079" s="2" t="s">
        <v>116</v>
      </c>
      <c r="OQ1079" s="2">
        <v>1</v>
      </c>
      <c r="OR1079" s="2" t="s">
        <v>116</v>
      </c>
      <c r="OS1079" s="2" t="s">
        <v>116</v>
      </c>
      <c r="OT1079" s="2">
        <v>2</v>
      </c>
      <c r="OU1079" s="2" t="s">
        <v>116</v>
      </c>
      <c r="OV1079" s="2" t="s">
        <v>116</v>
      </c>
      <c r="OW1079" s="2" t="s">
        <v>116</v>
      </c>
      <c r="OX1079" s="2" t="s">
        <v>116</v>
      </c>
      <c r="OY1079" s="2" t="s">
        <v>116</v>
      </c>
      <c r="OZ1079" s="2" t="s">
        <v>116</v>
      </c>
      <c r="PA1079" s="2" t="s">
        <v>116</v>
      </c>
      <c r="PB1079" s="2" t="s">
        <v>116</v>
      </c>
      <c r="PC1079" s="2" t="s">
        <v>116</v>
      </c>
      <c r="PD1079" s="2" t="s">
        <v>116</v>
      </c>
      <c r="PE1079" s="2" t="s">
        <v>116</v>
      </c>
      <c r="PF1079" s="2" t="s">
        <v>116</v>
      </c>
      <c r="PG1079" s="2" t="s">
        <v>116</v>
      </c>
      <c r="PH1079" s="2" t="s">
        <v>116</v>
      </c>
      <c r="PI1079" s="2" t="s">
        <v>116</v>
      </c>
      <c r="PJ1079" s="2" t="s">
        <v>116</v>
      </c>
      <c r="PK1079" s="2" t="s">
        <v>116</v>
      </c>
      <c r="PL1079" s="2" t="s">
        <v>116</v>
      </c>
      <c r="PM1079" s="2" t="s">
        <v>116</v>
      </c>
      <c r="PN1079" s="2" t="s">
        <v>116</v>
      </c>
      <c r="PO1079" s="2" t="s">
        <v>116</v>
      </c>
      <c r="PP1079" s="2" t="s">
        <v>116</v>
      </c>
      <c r="PQ1079" s="2" t="s">
        <v>116</v>
      </c>
      <c r="PR1079" s="2" t="s">
        <v>116</v>
      </c>
      <c r="PS1079" s="2" t="s">
        <v>116</v>
      </c>
      <c r="PT1079" s="2" t="s">
        <v>116</v>
      </c>
      <c r="PU1079" s="2" t="s">
        <v>116</v>
      </c>
      <c r="PV1079" s="2" t="s">
        <v>116</v>
      </c>
      <c r="PW1079" s="2" t="s">
        <v>116</v>
      </c>
      <c r="PX1079" s="2" t="s">
        <v>116</v>
      </c>
      <c r="PY1079" s="2" t="s">
        <v>116</v>
      </c>
      <c r="PZ1079" s="2" t="s">
        <v>116</v>
      </c>
      <c r="QA1079" s="2" t="s">
        <v>116</v>
      </c>
      <c r="QB1079" s="2" t="s">
        <v>116</v>
      </c>
      <c r="QC1079" s="2" t="s">
        <v>116</v>
      </c>
      <c r="QD1079" s="2" t="s">
        <v>116</v>
      </c>
      <c r="QE1079" s="2" t="s">
        <v>116</v>
      </c>
      <c r="QF1079" s="2" t="s">
        <v>116</v>
      </c>
      <c r="QG1079" s="2" t="s">
        <v>116</v>
      </c>
      <c r="QH1079" s="2" t="s">
        <v>116</v>
      </c>
      <c r="QI1079" s="2" t="s">
        <v>116</v>
      </c>
      <c r="QJ1079" s="2" t="s">
        <v>116</v>
      </c>
      <c r="QK1079" s="2" t="s">
        <v>116</v>
      </c>
    </row>
    <row r="1080" spans="22:453" x14ac:dyDescent="0.2">
      <c r="V1080" s="2">
        <v>2</v>
      </c>
      <c r="W1080" s="2" t="s">
        <v>116</v>
      </c>
      <c r="X1080" s="2" t="s">
        <v>116</v>
      </c>
      <c r="Y1080" s="2" t="s">
        <v>116</v>
      </c>
      <c r="Z1080" s="2" t="s">
        <v>116</v>
      </c>
      <c r="AA1080" s="2">
        <v>2</v>
      </c>
      <c r="AB1080" s="2" t="s">
        <v>116</v>
      </c>
      <c r="AC1080" s="2">
        <v>3</v>
      </c>
      <c r="AD1080" s="2">
        <v>1</v>
      </c>
      <c r="AE1080" s="2" t="s">
        <v>116</v>
      </c>
      <c r="AF1080" s="2" t="s">
        <v>116</v>
      </c>
      <c r="AG1080" s="2">
        <v>2</v>
      </c>
      <c r="AH1080" s="2" t="s">
        <v>116</v>
      </c>
      <c r="AI1080" s="2">
        <v>1</v>
      </c>
      <c r="AJ1080" s="2" t="s">
        <v>116</v>
      </c>
      <c r="AK1080" s="2">
        <v>1</v>
      </c>
      <c r="AL1080" s="2">
        <v>13</v>
      </c>
      <c r="AM1080" s="2" t="s">
        <v>116</v>
      </c>
      <c r="AN1080" s="2" t="s">
        <v>116</v>
      </c>
      <c r="AO1080" s="2">
        <v>1</v>
      </c>
      <c r="AP1080" s="2">
        <v>1</v>
      </c>
      <c r="AQ1080" s="2" t="s">
        <v>116</v>
      </c>
      <c r="AR1080" s="2">
        <v>1</v>
      </c>
      <c r="AS1080" s="2">
        <v>7</v>
      </c>
      <c r="AT1080" s="2" t="s">
        <v>116</v>
      </c>
      <c r="AU1080" s="2" t="s">
        <v>116</v>
      </c>
      <c r="AV1080" s="2" t="s">
        <v>116</v>
      </c>
      <c r="AW1080" s="2" t="s">
        <v>116</v>
      </c>
      <c r="AX1080" s="2" t="s">
        <v>116</v>
      </c>
      <c r="AY1080" s="2" t="s">
        <v>116</v>
      </c>
      <c r="AZ1080" s="2">
        <v>1</v>
      </c>
      <c r="BA1080" s="2">
        <v>8</v>
      </c>
      <c r="BB1080" s="2" t="s">
        <v>116</v>
      </c>
      <c r="BC1080" s="2" t="s">
        <v>116</v>
      </c>
      <c r="BD1080" s="2">
        <v>5</v>
      </c>
      <c r="BE1080" s="2" t="s">
        <v>116</v>
      </c>
      <c r="BF1080" s="2" t="s">
        <v>116</v>
      </c>
      <c r="BG1080" s="2">
        <v>14</v>
      </c>
      <c r="BH1080" s="2" t="s">
        <v>116</v>
      </c>
      <c r="BI1080" s="2" t="s">
        <v>116</v>
      </c>
      <c r="BJ1080" s="2" t="s">
        <v>116</v>
      </c>
      <c r="BK1080" s="2" t="s">
        <v>116</v>
      </c>
      <c r="BL1080" s="2" t="s">
        <v>116</v>
      </c>
      <c r="BM1080" s="2">
        <v>3</v>
      </c>
      <c r="BN1080" s="2">
        <v>2</v>
      </c>
      <c r="BO1080" s="2" t="s">
        <v>116</v>
      </c>
      <c r="BP1080" s="2" t="s">
        <v>116</v>
      </c>
      <c r="BQ1080" s="2">
        <v>3</v>
      </c>
      <c r="BR1080" s="2" t="s">
        <v>116</v>
      </c>
      <c r="BS1080" s="2" t="s">
        <v>116</v>
      </c>
      <c r="BT1080" s="2" t="s">
        <v>116</v>
      </c>
      <c r="BU1080" s="2">
        <v>14</v>
      </c>
      <c r="BV1080" s="2">
        <v>1</v>
      </c>
      <c r="BW1080" s="2" t="s">
        <v>116</v>
      </c>
      <c r="BX1080" s="2" t="s">
        <v>116</v>
      </c>
      <c r="BY1080" s="2" t="s">
        <v>116</v>
      </c>
      <c r="BZ1080" s="2" t="s">
        <v>116</v>
      </c>
      <c r="CA1080" s="2" t="s">
        <v>116</v>
      </c>
      <c r="CB1080" s="2">
        <v>3</v>
      </c>
      <c r="CC1080" s="2" t="s">
        <v>116</v>
      </c>
      <c r="CD1080" s="2" t="s">
        <v>116</v>
      </c>
      <c r="CE1080" s="2" t="s">
        <v>116</v>
      </c>
      <c r="CF1080" s="2">
        <v>4</v>
      </c>
      <c r="CG1080" s="2" t="s">
        <v>116</v>
      </c>
      <c r="CH1080" s="2" t="s">
        <v>116</v>
      </c>
      <c r="CI1080" s="2" t="s">
        <v>116</v>
      </c>
      <c r="CJ1080" s="2" t="s">
        <v>116</v>
      </c>
      <c r="CK1080" s="2">
        <v>1</v>
      </c>
      <c r="CL1080" s="2">
        <v>1</v>
      </c>
      <c r="CM1080" s="2" t="s">
        <v>116</v>
      </c>
      <c r="CN1080" s="2">
        <v>25</v>
      </c>
      <c r="CO1080" s="2" t="s">
        <v>116</v>
      </c>
      <c r="CP1080" s="2" t="s">
        <v>116</v>
      </c>
      <c r="CQ1080" s="2" t="s">
        <v>116</v>
      </c>
      <c r="CR1080" s="2" t="s">
        <v>116</v>
      </c>
      <c r="CS1080" s="2" t="s">
        <v>116</v>
      </c>
      <c r="CT1080" s="2">
        <v>4</v>
      </c>
      <c r="CU1080" s="2" t="s">
        <v>116</v>
      </c>
      <c r="CV1080" s="2" t="s">
        <v>116</v>
      </c>
      <c r="CW1080" s="2" t="s">
        <v>116</v>
      </c>
      <c r="CX1080" s="2" t="s">
        <v>116</v>
      </c>
      <c r="CY1080" s="2">
        <v>1</v>
      </c>
      <c r="CZ1080" s="2">
        <v>3</v>
      </c>
      <c r="DA1080" s="2">
        <v>3</v>
      </c>
      <c r="DB1080" s="2">
        <v>8</v>
      </c>
      <c r="DC1080" s="2" t="s">
        <v>116</v>
      </c>
      <c r="DD1080" s="2">
        <v>25</v>
      </c>
      <c r="DE1080" s="2" t="s">
        <v>116</v>
      </c>
      <c r="DF1080" s="2">
        <v>6</v>
      </c>
      <c r="DG1080" s="2">
        <v>1</v>
      </c>
      <c r="DH1080" s="2" t="s">
        <v>116</v>
      </c>
      <c r="DI1080" s="2">
        <v>1</v>
      </c>
      <c r="DJ1080" s="2" t="s">
        <v>116</v>
      </c>
      <c r="DK1080" s="2" t="s">
        <v>116</v>
      </c>
      <c r="DL1080" s="2">
        <v>1</v>
      </c>
      <c r="DM1080" s="2">
        <v>8</v>
      </c>
      <c r="DN1080" s="2">
        <v>3</v>
      </c>
      <c r="DO1080" s="2">
        <v>7</v>
      </c>
      <c r="DP1080" s="2" t="s">
        <v>116</v>
      </c>
      <c r="DQ1080" s="2" t="s">
        <v>116</v>
      </c>
      <c r="DR1080" s="2">
        <v>52</v>
      </c>
      <c r="DS1080" s="2">
        <v>1</v>
      </c>
      <c r="DT1080" s="2" t="s">
        <v>116</v>
      </c>
      <c r="DU1080" s="2" t="s">
        <v>116</v>
      </c>
      <c r="DV1080" s="2" t="s">
        <v>116</v>
      </c>
      <c r="DW1080" s="2">
        <v>4</v>
      </c>
      <c r="DX1080" s="2" t="s">
        <v>116</v>
      </c>
      <c r="DY1080" s="2" t="s">
        <v>116</v>
      </c>
      <c r="DZ1080" s="2">
        <v>5</v>
      </c>
      <c r="EA1080" s="2">
        <v>1</v>
      </c>
      <c r="EB1080" s="2">
        <v>6</v>
      </c>
      <c r="EC1080" s="2">
        <v>24</v>
      </c>
      <c r="ED1080" s="2" t="s">
        <v>116</v>
      </c>
      <c r="EE1080" s="2" t="s">
        <v>116</v>
      </c>
      <c r="EF1080" s="2">
        <v>56</v>
      </c>
      <c r="EG1080" s="2" t="s">
        <v>116</v>
      </c>
      <c r="EH1080" s="2" t="s">
        <v>116</v>
      </c>
      <c r="EI1080" s="2" t="s">
        <v>116</v>
      </c>
      <c r="EJ1080" s="2">
        <v>8</v>
      </c>
      <c r="EK1080" s="2">
        <v>1</v>
      </c>
      <c r="EL1080" s="2">
        <v>11</v>
      </c>
      <c r="EM1080" s="2">
        <v>1</v>
      </c>
      <c r="EN1080" s="2" t="s">
        <v>116</v>
      </c>
      <c r="EO1080" s="2">
        <v>13</v>
      </c>
      <c r="EP1080" s="2" t="s">
        <v>116</v>
      </c>
      <c r="EQ1080" s="2" t="s">
        <v>116</v>
      </c>
      <c r="ER1080" s="2">
        <v>1</v>
      </c>
      <c r="ES1080" s="2" t="s">
        <v>116</v>
      </c>
      <c r="ET1080" s="2" t="s">
        <v>116</v>
      </c>
      <c r="EU1080" s="2">
        <v>113</v>
      </c>
      <c r="EV1080" s="2">
        <v>2</v>
      </c>
      <c r="EW1080" s="2" t="s">
        <v>116</v>
      </c>
      <c r="EX1080" s="2">
        <v>8</v>
      </c>
      <c r="EY1080" s="2">
        <v>2</v>
      </c>
      <c r="EZ1080" s="2" t="s">
        <v>116</v>
      </c>
      <c r="FA1080" s="2">
        <v>2</v>
      </c>
      <c r="FB1080" s="2" t="s">
        <v>116</v>
      </c>
      <c r="FC1080" s="2" t="s">
        <v>116</v>
      </c>
      <c r="FD1080" s="2">
        <v>59</v>
      </c>
      <c r="FE1080" s="2">
        <v>1</v>
      </c>
      <c r="FF1080" s="2" t="s">
        <v>116</v>
      </c>
      <c r="FG1080" s="2" t="s">
        <v>116</v>
      </c>
      <c r="FH1080" s="2">
        <v>15</v>
      </c>
      <c r="FI1080" s="2">
        <v>9</v>
      </c>
      <c r="FJ1080" s="2">
        <v>1</v>
      </c>
      <c r="FK1080" s="2" t="s">
        <v>116</v>
      </c>
      <c r="FL1080" s="2">
        <v>3</v>
      </c>
      <c r="FM1080" s="2" t="s">
        <v>116</v>
      </c>
      <c r="FN1080" s="2" t="s">
        <v>116</v>
      </c>
      <c r="FO1080" s="2">
        <v>11</v>
      </c>
      <c r="FP1080" s="2" t="s">
        <v>116</v>
      </c>
      <c r="FQ1080" s="2" t="s">
        <v>116</v>
      </c>
      <c r="FR1080" s="2">
        <v>78</v>
      </c>
      <c r="FS1080" s="2" t="s">
        <v>116</v>
      </c>
      <c r="FT1080" s="2" t="s">
        <v>116</v>
      </c>
      <c r="FU1080" s="2" t="s">
        <v>116</v>
      </c>
      <c r="FV1080" s="2" t="s">
        <v>116</v>
      </c>
      <c r="FW1080" s="2">
        <v>1</v>
      </c>
      <c r="FX1080" s="2" t="s">
        <v>116</v>
      </c>
      <c r="FY1080" s="2">
        <v>6</v>
      </c>
      <c r="FZ1080" s="2">
        <v>20</v>
      </c>
      <c r="GA1080" s="2" t="s">
        <v>116</v>
      </c>
      <c r="GB1080" s="2" t="s">
        <v>116</v>
      </c>
      <c r="GC1080" s="2">
        <v>1</v>
      </c>
      <c r="GD1080" s="2" t="s">
        <v>116</v>
      </c>
      <c r="GE1080" s="2" t="s">
        <v>116</v>
      </c>
      <c r="GF1080" s="2">
        <v>1</v>
      </c>
      <c r="GG1080" s="2">
        <v>1</v>
      </c>
      <c r="GH1080" s="2" t="s">
        <v>116</v>
      </c>
      <c r="GI1080" s="2">
        <v>1</v>
      </c>
      <c r="GJ1080" s="2" t="s">
        <v>116</v>
      </c>
      <c r="GK1080" s="2">
        <v>34</v>
      </c>
      <c r="GL1080" s="2" t="s">
        <v>116</v>
      </c>
      <c r="GM1080" s="2">
        <v>1</v>
      </c>
      <c r="GN1080" s="2">
        <v>4</v>
      </c>
      <c r="GO1080" s="2" t="s">
        <v>116</v>
      </c>
      <c r="GP1080" s="2">
        <v>2</v>
      </c>
      <c r="GQ1080" s="2">
        <v>2</v>
      </c>
      <c r="GR1080" s="2">
        <v>12</v>
      </c>
      <c r="GS1080" s="2" t="s">
        <v>116</v>
      </c>
      <c r="GT1080" s="2" t="s">
        <v>116</v>
      </c>
      <c r="GU1080" s="2">
        <v>3</v>
      </c>
      <c r="GV1080" s="2" t="s">
        <v>116</v>
      </c>
      <c r="GW1080" s="2" t="s">
        <v>116</v>
      </c>
      <c r="GX1080" s="2">
        <v>2</v>
      </c>
      <c r="GY1080" s="2">
        <v>6</v>
      </c>
      <c r="GZ1080" s="2" t="s">
        <v>116</v>
      </c>
      <c r="HA1080" s="2">
        <v>15</v>
      </c>
      <c r="HB1080" s="2" t="s">
        <v>116</v>
      </c>
      <c r="HC1080" s="2" t="s">
        <v>116</v>
      </c>
      <c r="HD1080" s="2">
        <v>1</v>
      </c>
      <c r="HE1080" s="2" t="s">
        <v>116</v>
      </c>
      <c r="HF1080" s="2" t="s">
        <v>116</v>
      </c>
      <c r="HG1080" s="2">
        <v>6</v>
      </c>
      <c r="HH1080" s="2">
        <v>1</v>
      </c>
      <c r="HI1080" s="2">
        <v>1</v>
      </c>
      <c r="HJ1080" s="2" t="s">
        <v>116</v>
      </c>
      <c r="HK1080" s="2" t="s">
        <v>116</v>
      </c>
      <c r="HL1080" s="2" t="s">
        <v>116</v>
      </c>
      <c r="HM1080" s="2" t="s">
        <v>116</v>
      </c>
      <c r="HN1080" s="2">
        <v>21</v>
      </c>
      <c r="HO1080" s="2" t="s">
        <v>116</v>
      </c>
      <c r="HP1080" s="2" t="s">
        <v>116</v>
      </c>
      <c r="HQ1080" s="2" t="s">
        <v>116</v>
      </c>
      <c r="HR1080" s="2" t="s">
        <v>116</v>
      </c>
      <c r="HS1080" s="2" t="s">
        <v>116</v>
      </c>
      <c r="HT1080" s="2">
        <v>4</v>
      </c>
      <c r="HU1080" s="2">
        <v>1</v>
      </c>
      <c r="HV1080" s="2" t="s">
        <v>116</v>
      </c>
      <c r="HW1080" s="2" t="s">
        <v>116</v>
      </c>
      <c r="HX1080" s="2">
        <v>1</v>
      </c>
      <c r="HY1080" s="2" t="s">
        <v>116</v>
      </c>
      <c r="HZ1080" s="2" t="s">
        <v>116</v>
      </c>
      <c r="IA1080" s="2" t="s">
        <v>116</v>
      </c>
      <c r="IB1080" s="2" t="s">
        <v>116</v>
      </c>
      <c r="IC1080" s="2" t="s">
        <v>116</v>
      </c>
      <c r="ID1080" s="2">
        <v>6</v>
      </c>
      <c r="IE1080" s="2" t="s">
        <v>116</v>
      </c>
      <c r="IF1080" s="2" t="s">
        <v>116</v>
      </c>
      <c r="IG1080" s="2" t="s">
        <v>116</v>
      </c>
      <c r="IH1080" s="2" t="s">
        <v>116</v>
      </c>
      <c r="II1080" s="2" t="s">
        <v>116</v>
      </c>
      <c r="IJ1080" s="2" t="s">
        <v>116</v>
      </c>
      <c r="IK1080" s="2" t="s">
        <v>116</v>
      </c>
      <c r="IL1080" s="2" t="s">
        <v>116</v>
      </c>
      <c r="IM1080" s="2" t="s">
        <v>116</v>
      </c>
      <c r="IN1080" s="2" t="s">
        <v>116</v>
      </c>
      <c r="IO1080" s="2" t="s">
        <v>116</v>
      </c>
      <c r="IP1080" s="2" t="s">
        <v>116</v>
      </c>
      <c r="IQ1080" s="2">
        <v>12</v>
      </c>
      <c r="IR1080" s="2" t="s">
        <v>116</v>
      </c>
      <c r="IS1080" s="2" t="s">
        <v>116</v>
      </c>
      <c r="IT1080" s="2" t="s">
        <v>116</v>
      </c>
      <c r="IU1080" s="2" t="s">
        <v>116</v>
      </c>
      <c r="IV1080" s="2" t="s">
        <v>116</v>
      </c>
      <c r="IW1080" s="2" t="s">
        <v>116</v>
      </c>
      <c r="IX1080" s="2" t="s">
        <v>116</v>
      </c>
      <c r="IY1080" s="2" t="s">
        <v>116</v>
      </c>
      <c r="IZ1080" s="2" t="s">
        <v>116</v>
      </c>
      <c r="JA1080" s="2" t="s">
        <v>116</v>
      </c>
      <c r="JB1080" s="2">
        <v>1</v>
      </c>
      <c r="JC1080" s="2" t="s">
        <v>116</v>
      </c>
      <c r="JD1080" s="2">
        <v>4</v>
      </c>
      <c r="JE1080" s="2" t="s">
        <v>116</v>
      </c>
      <c r="JF1080" s="2" t="s">
        <v>116</v>
      </c>
      <c r="JG1080" s="2" t="s">
        <v>116</v>
      </c>
      <c r="JH1080" s="2">
        <v>3</v>
      </c>
      <c r="JI1080" s="2" t="s">
        <v>116</v>
      </c>
      <c r="JJ1080" s="2" t="s">
        <v>116</v>
      </c>
      <c r="JK1080" s="2" t="s">
        <v>116</v>
      </c>
      <c r="JL1080" s="2" t="s">
        <v>116</v>
      </c>
      <c r="JM1080" s="2" t="s">
        <v>116</v>
      </c>
      <c r="JN1080" s="2">
        <v>4</v>
      </c>
      <c r="JO1080" s="2" t="s">
        <v>116</v>
      </c>
      <c r="JP1080" s="2" t="s">
        <v>116</v>
      </c>
      <c r="JQ1080" s="2" t="s">
        <v>116</v>
      </c>
      <c r="JR1080" s="2" t="s">
        <v>116</v>
      </c>
      <c r="JS1080" s="2" t="s">
        <v>116</v>
      </c>
      <c r="JT1080" s="2" t="s">
        <v>116</v>
      </c>
      <c r="JU1080" s="2" t="s">
        <v>116</v>
      </c>
      <c r="JV1080" s="2" t="s">
        <v>116</v>
      </c>
      <c r="JW1080" s="2" t="s">
        <v>116</v>
      </c>
      <c r="JX1080" s="2" t="s">
        <v>116</v>
      </c>
      <c r="JY1080" s="2" t="s">
        <v>116</v>
      </c>
      <c r="JZ1080" s="2">
        <v>2</v>
      </c>
      <c r="KA1080" s="2" t="s">
        <v>116</v>
      </c>
      <c r="KB1080" s="2" t="s">
        <v>116</v>
      </c>
      <c r="KC1080" s="2" t="s">
        <v>116</v>
      </c>
      <c r="KD1080" s="2" t="s">
        <v>116</v>
      </c>
      <c r="KE1080" s="2" t="s">
        <v>116</v>
      </c>
      <c r="KF1080" s="2" t="s">
        <v>116</v>
      </c>
      <c r="KG1080" s="2" t="s">
        <v>116</v>
      </c>
      <c r="KH1080" s="2" t="s">
        <v>116</v>
      </c>
      <c r="KI1080" s="2">
        <v>1</v>
      </c>
      <c r="KJ1080" s="2" t="s">
        <v>116</v>
      </c>
      <c r="KK1080" s="2" t="s">
        <v>116</v>
      </c>
      <c r="KL1080" s="2" t="s">
        <v>116</v>
      </c>
      <c r="KM1080" s="2" t="s">
        <v>116</v>
      </c>
      <c r="KN1080" s="2">
        <v>1</v>
      </c>
      <c r="KO1080" s="2" t="s">
        <v>116</v>
      </c>
      <c r="KP1080" s="2" t="s">
        <v>116</v>
      </c>
      <c r="KQ1080" s="2" t="s">
        <v>116</v>
      </c>
      <c r="KR1080" s="2" t="s">
        <v>116</v>
      </c>
      <c r="KS1080" s="2" t="s">
        <v>116</v>
      </c>
      <c r="KT1080" s="2">
        <v>1</v>
      </c>
      <c r="KU1080" s="2" t="s">
        <v>116</v>
      </c>
      <c r="KV1080" s="2" t="s">
        <v>116</v>
      </c>
      <c r="KW1080" s="2" t="s">
        <v>116</v>
      </c>
      <c r="KX1080" s="2" t="s">
        <v>116</v>
      </c>
      <c r="KY1080" s="2" t="s">
        <v>116</v>
      </c>
      <c r="KZ1080" s="2" t="s">
        <v>116</v>
      </c>
      <c r="LA1080" s="2" t="s">
        <v>116</v>
      </c>
      <c r="LB1080" s="2" t="s">
        <v>116</v>
      </c>
      <c r="LC1080" s="2" t="s">
        <v>116</v>
      </c>
      <c r="LD1080" s="2" t="s">
        <v>116</v>
      </c>
      <c r="LE1080" s="2" t="s">
        <v>116</v>
      </c>
      <c r="LF1080" s="2" t="s">
        <v>116</v>
      </c>
      <c r="LG1080" s="2" t="s">
        <v>116</v>
      </c>
      <c r="LH1080" s="2" t="s">
        <v>116</v>
      </c>
      <c r="LI1080" s="2" t="s">
        <v>116</v>
      </c>
      <c r="LJ1080" s="2" t="s">
        <v>116</v>
      </c>
      <c r="LK1080" s="2" t="s">
        <v>116</v>
      </c>
      <c r="LL1080" s="2" t="s">
        <v>116</v>
      </c>
      <c r="LM1080" s="2" t="s">
        <v>116</v>
      </c>
      <c r="LN1080" s="2" t="s">
        <v>116</v>
      </c>
      <c r="LO1080" s="2" t="s">
        <v>116</v>
      </c>
      <c r="LP1080" s="2" t="s">
        <v>116</v>
      </c>
      <c r="LQ1080" s="2" t="s">
        <v>116</v>
      </c>
      <c r="LR1080" s="2" t="s">
        <v>116</v>
      </c>
      <c r="LS1080" s="2" t="s">
        <v>116</v>
      </c>
      <c r="LT1080" s="2" t="s">
        <v>116</v>
      </c>
      <c r="LU1080" s="2" t="s">
        <v>116</v>
      </c>
      <c r="LV1080" s="2" t="s">
        <v>116</v>
      </c>
      <c r="LW1080" s="2" t="s">
        <v>116</v>
      </c>
      <c r="LX1080" s="2" t="s">
        <v>116</v>
      </c>
      <c r="LY1080" s="2" t="s">
        <v>116</v>
      </c>
      <c r="LZ1080" s="2" t="s">
        <v>116</v>
      </c>
      <c r="MA1080" s="2" t="s">
        <v>116</v>
      </c>
      <c r="MB1080" s="2" t="s">
        <v>116</v>
      </c>
      <c r="MC1080" s="2">
        <v>1</v>
      </c>
      <c r="MD1080" s="2">
        <v>1</v>
      </c>
      <c r="ME1080" s="2" t="s">
        <v>116</v>
      </c>
      <c r="MF1080" s="2" t="s">
        <v>116</v>
      </c>
      <c r="MG1080" s="2" t="s">
        <v>116</v>
      </c>
      <c r="MH1080" s="2" t="s">
        <v>116</v>
      </c>
      <c r="MI1080" s="2" t="s">
        <v>116</v>
      </c>
      <c r="MJ1080" s="2" t="s">
        <v>116</v>
      </c>
      <c r="MK1080" s="2" t="s">
        <v>116</v>
      </c>
      <c r="ML1080" s="2" t="s">
        <v>116</v>
      </c>
      <c r="MM1080" s="2" t="s">
        <v>116</v>
      </c>
      <c r="MN1080" s="2" t="s">
        <v>116</v>
      </c>
      <c r="MO1080" s="2" t="s">
        <v>116</v>
      </c>
      <c r="MP1080" s="2" t="s">
        <v>116</v>
      </c>
      <c r="MQ1080" s="2" t="s">
        <v>116</v>
      </c>
      <c r="MR1080" s="2" t="s">
        <v>116</v>
      </c>
      <c r="MS1080" s="2" t="s">
        <v>116</v>
      </c>
      <c r="MT1080" s="2" t="s">
        <v>116</v>
      </c>
      <c r="MU1080" s="2" t="s">
        <v>116</v>
      </c>
      <c r="MV1080" s="2" t="s">
        <v>116</v>
      </c>
      <c r="MW1080" s="2" t="s">
        <v>116</v>
      </c>
      <c r="MX1080" s="2" t="s">
        <v>116</v>
      </c>
      <c r="MY1080" s="2" t="s">
        <v>116</v>
      </c>
      <c r="MZ1080" s="2" t="s">
        <v>116</v>
      </c>
      <c r="NA1080" s="2" t="s">
        <v>116</v>
      </c>
      <c r="NB1080" s="2" t="s">
        <v>116</v>
      </c>
      <c r="NC1080" s="2" t="s">
        <v>116</v>
      </c>
      <c r="ND1080" s="2" t="s">
        <v>116</v>
      </c>
      <c r="NE1080" s="2" t="s">
        <v>116</v>
      </c>
      <c r="NF1080" s="2" t="s">
        <v>116</v>
      </c>
      <c r="NG1080" s="2" t="s">
        <v>116</v>
      </c>
      <c r="NH1080" s="2" t="s">
        <v>116</v>
      </c>
      <c r="NI1080" s="2" t="s">
        <v>116</v>
      </c>
      <c r="NJ1080" s="2" t="s">
        <v>116</v>
      </c>
      <c r="NK1080" s="2" t="s">
        <v>116</v>
      </c>
      <c r="NL1080" s="2" t="s">
        <v>116</v>
      </c>
      <c r="NM1080" s="2" t="s">
        <v>116</v>
      </c>
      <c r="NN1080" s="2" t="s">
        <v>116</v>
      </c>
      <c r="NO1080" s="2" t="s">
        <v>116</v>
      </c>
      <c r="NP1080" s="2" t="s">
        <v>116</v>
      </c>
      <c r="NQ1080" s="2" t="s">
        <v>116</v>
      </c>
      <c r="NR1080" s="2" t="s">
        <v>116</v>
      </c>
      <c r="NS1080" s="2" t="s">
        <v>116</v>
      </c>
      <c r="NT1080" s="2" t="s">
        <v>116</v>
      </c>
      <c r="NU1080" s="2" t="s">
        <v>116</v>
      </c>
      <c r="NV1080" s="2" t="s">
        <v>116</v>
      </c>
      <c r="NW1080" s="2" t="s">
        <v>116</v>
      </c>
      <c r="NX1080" s="2" t="s">
        <v>116</v>
      </c>
      <c r="NY1080" s="2" t="s">
        <v>116</v>
      </c>
      <c r="NZ1080" s="2" t="s">
        <v>116</v>
      </c>
      <c r="OA1080" s="2" t="s">
        <v>116</v>
      </c>
      <c r="OB1080" s="2" t="s">
        <v>116</v>
      </c>
      <c r="OC1080" s="2" t="s">
        <v>116</v>
      </c>
      <c r="OD1080" s="2" t="s">
        <v>116</v>
      </c>
      <c r="OE1080" s="2" t="s">
        <v>116</v>
      </c>
      <c r="OF1080" s="2" t="s">
        <v>116</v>
      </c>
      <c r="OG1080" s="2" t="s">
        <v>116</v>
      </c>
      <c r="OH1080" s="2" t="s">
        <v>116</v>
      </c>
      <c r="OI1080" s="2" t="s">
        <v>116</v>
      </c>
      <c r="OJ1080" s="2" t="s">
        <v>116</v>
      </c>
      <c r="OK1080" s="2" t="s">
        <v>116</v>
      </c>
      <c r="OL1080" s="2" t="s">
        <v>116</v>
      </c>
      <c r="OM1080" s="2" t="s">
        <v>116</v>
      </c>
      <c r="ON1080" s="2" t="s">
        <v>116</v>
      </c>
      <c r="OO1080" s="2" t="s">
        <v>116</v>
      </c>
      <c r="OP1080" s="2" t="s">
        <v>116</v>
      </c>
      <c r="OQ1080" s="2" t="s">
        <v>116</v>
      </c>
      <c r="OR1080" s="2" t="s">
        <v>116</v>
      </c>
      <c r="OS1080" s="2" t="s">
        <v>116</v>
      </c>
      <c r="OT1080" s="2" t="s">
        <v>116</v>
      </c>
      <c r="OU1080" s="2" t="s">
        <v>116</v>
      </c>
      <c r="OV1080" s="2" t="s">
        <v>116</v>
      </c>
      <c r="OW1080" s="2" t="s">
        <v>116</v>
      </c>
      <c r="OX1080" s="2" t="s">
        <v>116</v>
      </c>
      <c r="OY1080" s="2" t="s">
        <v>116</v>
      </c>
      <c r="OZ1080" s="2" t="s">
        <v>116</v>
      </c>
      <c r="PA1080" s="2" t="s">
        <v>116</v>
      </c>
      <c r="PB1080" s="2" t="s">
        <v>116</v>
      </c>
      <c r="PC1080" s="2" t="s">
        <v>116</v>
      </c>
      <c r="PD1080" s="2" t="s">
        <v>116</v>
      </c>
      <c r="PE1080" s="2" t="s">
        <v>116</v>
      </c>
      <c r="PF1080" s="2" t="s">
        <v>116</v>
      </c>
      <c r="PG1080" s="2" t="s">
        <v>116</v>
      </c>
      <c r="PH1080" s="2" t="s">
        <v>116</v>
      </c>
      <c r="PI1080" s="2" t="s">
        <v>116</v>
      </c>
      <c r="PJ1080" s="2" t="s">
        <v>116</v>
      </c>
      <c r="PK1080" s="2" t="s">
        <v>116</v>
      </c>
      <c r="PL1080" s="2" t="s">
        <v>116</v>
      </c>
      <c r="PM1080" s="2" t="s">
        <v>116</v>
      </c>
      <c r="PN1080" s="2" t="s">
        <v>116</v>
      </c>
      <c r="PO1080" s="2" t="s">
        <v>116</v>
      </c>
      <c r="PP1080" s="2" t="s">
        <v>116</v>
      </c>
      <c r="PQ1080" s="2" t="s">
        <v>116</v>
      </c>
      <c r="PR1080" s="2" t="s">
        <v>116</v>
      </c>
      <c r="PS1080" s="2" t="s">
        <v>116</v>
      </c>
      <c r="PT1080" s="2" t="s">
        <v>116</v>
      </c>
      <c r="PU1080" s="2" t="s">
        <v>116</v>
      </c>
      <c r="PV1080" s="2" t="s">
        <v>116</v>
      </c>
      <c r="PW1080" s="2" t="s">
        <v>116</v>
      </c>
      <c r="PX1080" s="2" t="s">
        <v>116</v>
      </c>
      <c r="PY1080" s="2" t="s">
        <v>116</v>
      </c>
      <c r="PZ1080" s="2" t="s">
        <v>116</v>
      </c>
      <c r="QA1080" s="2" t="s">
        <v>116</v>
      </c>
      <c r="QB1080" s="2" t="s">
        <v>116</v>
      </c>
      <c r="QC1080" s="2" t="s">
        <v>116</v>
      </c>
      <c r="QD1080" s="2" t="s">
        <v>116</v>
      </c>
      <c r="QE1080" s="2" t="s">
        <v>116</v>
      </c>
      <c r="QF1080" s="2" t="s">
        <v>116</v>
      </c>
      <c r="QG1080" s="2" t="s">
        <v>116</v>
      </c>
      <c r="QH1080" s="2" t="s">
        <v>116</v>
      </c>
      <c r="QI1080" s="2" t="s">
        <v>116</v>
      </c>
      <c r="QJ1080" s="2" t="s">
        <v>116</v>
      </c>
      <c r="QK1080" s="2" t="s">
        <v>116</v>
      </c>
    </row>
    <row r="1081" spans="22:453" x14ac:dyDescent="0.2">
      <c r="V1081" s="2">
        <v>12</v>
      </c>
      <c r="W1081" s="2" t="s">
        <v>116</v>
      </c>
      <c r="X1081" s="2" t="s">
        <v>116</v>
      </c>
      <c r="Y1081" s="2" t="s">
        <v>116</v>
      </c>
      <c r="Z1081" s="2" t="s">
        <v>116</v>
      </c>
      <c r="AA1081" s="2" t="s">
        <v>116</v>
      </c>
      <c r="AB1081" s="2" t="s">
        <v>116</v>
      </c>
      <c r="AC1081" s="2">
        <v>5</v>
      </c>
      <c r="AD1081" s="2" t="s">
        <v>116</v>
      </c>
      <c r="AE1081" s="2" t="s">
        <v>116</v>
      </c>
      <c r="AF1081" s="2" t="s">
        <v>116</v>
      </c>
      <c r="AG1081" s="2" t="s">
        <v>116</v>
      </c>
      <c r="AH1081" s="2">
        <v>3</v>
      </c>
      <c r="AI1081" s="2">
        <v>2</v>
      </c>
      <c r="AJ1081" s="2" t="s">
        <v>116</v>
      </c>
      <c r="AK1081" s="2" t="s">
        <v>116</v>
      </c>
      <c r="AL1081" s="2">
        <v>6</v>
      </c>
      <c r="AM1081" s="2" t="s">
        <v>116</v>
      </c>
      <c r="AN1081" s="2" t="s">
        <v>116</v>
      </c>
      <c r="AO1081" s="2">
        <v>6</v>
      </c>
      <c r="AP1081" s="2" t="s">
        <v>116</v>
      </c>
      <c r="AQ1081" s="2" t="s">
        <v>116</v>
      </c>
      <c r="AR1081" s="2" t="s">
        <v>116</v>
      </c>
      <c r="AS1081" s="2">
        <v>5</v>
      </c>
      <c r="AT1081" s="2" t="s">
        <v>116</v>
      </c>
      <c r="AU1081" s="2" t="s">
        <v>116</v>
      </c>
      <c r="AV1081" s="2">
        <v>1</v>
      </c>
      <c r="AW1081" s="2">
        <v>5</v>
      </c>
      <c r="AX1081" s="2">
        <v>1</v>
      </c>
      <c r="AY1081" s="2" t="s">
        <v>116</v>
      </c>
      <c r="AZ1081" s="2" t="s">
        <v>116</v>
      </c>
      <c r="BA1081" s="2">
        <v>4</v>
      </c>
      <c r="BB1081" s="2" t="s">
        <v>116</v>
      </c>
      <c r="BC1081" s="2" t="s">
        <v>116</v>
      </c>
      <c r="BD1081" s="2">
        <v>36</v>
      </c>
      <c r="BE1081" s="2" t="s">
        <v>116</v>
      </c>
      <c r="BF1081" s="2" t="s">
        <v>116</v>
      </c>
      <c r="BG1081" s="2" t="s">
        <v>116</v>
      </c>
      <c r="BH1081" s="2" t="s">
        <v>116</v>
      </c>
      <c r="BI1081" s="2" t="s">
        <v>116</v>
      </c>
      <c r="BJ1081" s="2">
        <v>6</v>
      </c>
      <c r="BK1081" s="2">
        <v>1</v>
      </c>
      <c r="BL1081" s="2" t="s">
        <v>116</v>
      </c>
      <c r="BM1081" s="2">
        <v>1</v>
      </c>
      <c r="BN1081" s="2" t="s">
        <v>116</v>
      </c>
      <c r="BO1081" s="2">
        <v>1</v>
      </c>
      <c r="BP1081" s="2" t="s">
        <v>116</v>
      </c>
      <c r="BQ1081" s="2">
        <v>16</v>
      </c>
      <c r="BR1081" s="2" t="s">
        <v>116</v>
      </c>
      <c r="BS1081" s="2" t="s">
        <v>116</v>
      </c>
      <c r="BT1081" s="2" t="s">
        <v>116</v>
      </c>
      <c r="BU1081" s="2">
        <v>18</v>
      </c>
      <c r="BV1081" s="2" t="s">
        <v>116</v>
      </c>
      <c r="BW1081" s="2" t="s">
        <v>116</v>
      </c>
      <c r="BX1081" s="2" t="s">
        <v>116</v>
      </c>
      <c r="BY1081" s="2">
        <v>14</v>
      </c>
      <c r="BZ1081" s="2" t="s">
        <v>116</v>
      </c>
      <c r="CA1081" s="2" t="s">
        <v>116</v>
      </c>
      <c r="CB1081" s="2">
        <v>6</v>
      </c>
      <c r="CC1081" s="2" t="s">
        <v>116</v>
      </c>
      <c r="CD1081" s="2" t="s">
        <v>116</v>
      </c>
      <c r="CE1081" s="2" t="s">
        <v>116</v>
      </c>
      <c r="CF1081" s="2">
        <v>27</v>
      </c>
      <c r="CG1081" s="2" t="s">
        <v>116</v>
      </c>
      <c r="CH1081" s="2" t="s">
        <v>116</v>
      </c>
      <c r="CI1081" s="2">
        <v>6</v>
      </c>
      <c r="CJ1081" s="2" t="s">
        <v>116</v>
      </c>
      <c r="CK1081" s="2" t="s">
        <v>116</v>
      </c>
      <c r="CL1081" s="2">
        <v>2</v>
      </c>
      <c r="CM1081" s="2" t="s">
        <v>116</v>
      </c>
      <c r="CN1081" s="2">
        <v>84</v>
      </c>
      <c r="CO1081" s="2" t="s">
        <v>116</v>
      </c>
      <c r="CP1081" s="2" t="s">
        <v>116</v>
      </c>
      <c r="CQ1081" s="2">
        <v>1</v>
      </c>
      <c r="CR1081" s="2" t="s">
        <v>116</v>
      </c>
      <c r="CS1081" s="2" t="s">
        <v>116</v>
      </c>
      <c r="CT1081" s="2">
        <v>28</v>
      </c>
      <c r="CU1081" s="2" t="s">
        <v>116</v>
      </c>
      <c r="CV1081" s="2" t="s">
        <v>116</v>
      </c>
      <c r="CW1081" s="2" t="s">
        <v>116</v>
      </c>
      <c r="CX1081" s="2" t="s">
        <v>116</v>
      </c>
      <c r="CY1081" s="2">
        <v>9</v>
      </c>
      <c r="CZ1081" s="2" t="s">
        <v>116</v>
      </c>
      <c r="DA1081" s="2" t="s">
        <v>116</v>
      </c>
      <c r="DB1081" s="2">
        <v>11</v>
      </c>
      <c r="DC1081" s="2" t="s">
        <v>116</v>
      </c>
      <c r="DD1081" s="2">
        <v>34</v>
      </c>
      <c r="DE1081" s="2" t="s">
        <v>116</v>
      </c>
      <c r="DF1081" s="2">
        <v>24</v>
      </c>
      <c r="DG1081" s="2" t="s">
        <v>116</v>
      </c>
      <c r="DH1081" s="2" t="s">
        <v>116</v>
      </c>
      <c r="DI1081" s="2">
        <v>9</v>
      </c>
      <c r="DJ1081" s="2" t="s">
        <v>116</v>
      </c>
      <c r="DK1081" s="2" t="s">
        <v>116</v>
      </c>
      <c r="DL1081" s="2" t="s">
        <v>116</v>
      </c>
      <c r="DM1081" s="2">
        <v>16</v>
      </c>
      <c r="DN1081" s="2" t="s">
        <v>116</v>
      </c>
      <c r="DO1081" s="2">
        <v>20</v>
      </c>
      <c r="DP1081" s="2" t="s">
        <v>116</v>
      </c>
      <c r="DQ1081" s="2" t="s">
        <v>116</v>
      </c>
      <c r="DR1081" s="2">
        <v>74</v>
      </c>
      <c r="DS1081" s="2" t="s">
        <v>116</v>
      </c>
      <c r="DT1081" s="2" t="s">
        <v>116</v>
      </c>
      <c r="DU1081" s="2" t="s">
        <v>116</v>
      </c>
      <c r="DV1081" s="2" t="s">
        <v>116</v>
      </c>
      <c r="DW1081" s="2">
        <v>8</v>
      </c>
      <c r="DX1081" s="2" t="s">
        <v>116</v>
      </c>
      <c r="DY1081" s="2" t="s">
        <v>116</v>
      </c>
      <c r="DZ1081" s="2" t="s">
        <v>116</v>
      </c>
      <c r="EA1081" s="2" t="s">
        <v>116</v>
      </c>
      <c r="EB1081" s="2">
        <v>5</v>
      </c>
      <c r="EC1081" s="2">
        <v>14</v>
      </c>
      <c r="ED1081" s="2" t="s">
        <v>116</v>
      </c>
      <c r="EE1081" s="2" t="s">
        <v>116</v>
      </c>
      <c r="EF1081" s="2">
        <v>55</v>
      </c>
      <c r="EG1081" s="2" t="s">
        <v>116</v>
      </c>
      <c r="EH1081" s="2" t="s">
        <v>116</v>
      </c>
      <c r="EI1081" s="2" t="s">
        <v>116</v>
      </c>
      <c r="EJ1081" s="2">
        <v>8</v>
      </c>
      <c r="EK1081" s="2" t="s">
        <v>116</v>
      </c>
      <c r="EL1081" s="2">
        <v>8</v>
      </c>
      <c r="EM1081" s="2" t="s">
        <v>116</v>
      </c>
      <c r="EN1081" s="2" t="s">
        <v>116</v>
      </c>
      <c r="EO1081" s="2">
        <v>8</v>
      </c>
      <c r="EP1081" s="2" t="s">
        <v>116</v>
      </c>
      <c r="EQ1081" s="2" t="s">
        <v>116</v>
      </c>
      <c r="ER1081" s="2">
        <v>5</v>
      </c>
      <c r="ES1081" s="2" t="s">
        <v>116</v>
      </c>
      <c r="ET1081" s="2" t="s">
        <v>116</v>
      </c>
      <c r="EU1081" s="2">
        <v>131</v>
      </c>
      <c r="EV1081" s="2">
        <v>1</v>
      </c>
      <c r="EW1081" s="2" t="s">
        <v>116</v>
      </c>
      <c r="EX1081" s="2">
        <v>10</v>
      </c>
      <c r="EY1081" s="2">
        <v>5</v>
      </c>
      <c r="EZ1081" s="2" t="s">
        <v>116</v>
      </c>
      <c r="FA1081" s="2">
        <v>7</v>
      </c>
      <c r="FB1081" s="2" t="s">
        <v>116</v>
      </c>
      <c r="FC1081" s="2" t="s">
        <v>116</v>
      </c>
      <c r="FD1081" s="2">
        <v>52</v>
      </c>
      <c r="FE1081" s="2" t="s">
        <v>116</v>
      </c>
      <c r="FF1081" s="2" t="s">
        <v>116</v>
      </c>
      <c r="FG1081" s="2" t="s">
        <v>116</v>
      </c>
      <c r="FH1081" s="2">
        <v>14</v>
      </c>
      <c r="FI1081" s="2">
        <v>7</v>
      </c>
      <c r="FJ1081" s="2" t="s">
        <v>116</v>
      </c>
      <c r="FK1081" s="2" t="s">
        <v>116</v>
      </c>
      <c r="FL1081" s="2">
        <v>13</v>
      </c>
      <c r="FM1081" s="2" t="s">
        <v>116</v>
      </c>
      <c r="FN1081" s="2" t="s">
        <v>116</v>
      </c>
      <c r="FO1081" s="2">
        <v>36</v>
      </c>
      <c r="FP1081" s="2" t="s">
        <v>116</v>
      </c>
      <c r="FQ1081" s="2" t="s">
        <v>116</v>
      </c>
      <c r="FR1081" s="2">
        <v>90</v>
      </c>
      <c r="FS1081" s="2" t="s">
        <v>116</v>
      </c>
      <c r="FT1081" s="2" t="s">
        <v>116</v>
      </c>
      <c r="FU1081" s="2" t="s">
        <v>116</v>
      </c>
      <c r="FV1081" s="2">
        <v>3</v>
      </c>
      <c r="FW1081" s="2">
        <v>2</v>
      </c>
      <c r="FX1081" s="2" t="s">
        <v>116</v>
      </c>
      <c r="FY1081" s="2">
        <v>8</v>
      </c>
      <c r="FZ1081" s="2">
        <v>39</v>
      </c>
      <c r="GA1081" s="2" t="s">
        <v>116</v>
      </c>
      <c r="GB1081" s="2" t="s">
        <v>116</v>
      </c>
      <c r="GC1081" s="2">
        <v>11</v>
      </c>
      <c r="GD1081" s="2" t="s">
        <v>116</v>
      </c>
      <c r="GE1081" s="2">
        <v>2</v>
      </c>
      <c r="GF1081" s="2">
        <v>10</v>
      </c>
      <c r="GG1081" s="2" t="s">
        <v>116</v>
      </c>
      <c r="GH1081" s="2" t="s">
        <v>116</v>
      </c>
      <c r="GI1081" s="2">
        <v>6</v>
      </c>
      <c r="GJ1081" s="2" t="s">
        <v>116</v>
      </c>
      <c r="GK1081" s="2">
        <v>86</v>
      </c>
      <c r="GL1081" s="2" t="s">
        <v>116</v>
      </c>
      <c r="GM1081" s="2" t="s">
        <v>116</v>
      </c>
      <c r="GN1081" s="2">
        <v>10</v>
      </c>
      <c r="GO1081" s="2" t="s">
        <v>116</v>
      </c>
      <c r="GP1081" s="2">
        <v>3</v>
      </c>
      <c r="GQ1081" s="2">
        <v>5</v>
      </c>
      <c r="GR1081" s="2">
        <v>34</v>
      </c>
      <c r="GS1081" s="2" t="s">
        <v>116</v>
      </c>
      <c r="GT1081" s="2" t="s">
        <v>116</v>
      </c>
      <c r="GU1081" s="2">
        <v>8</v>
      </c>
      <c r="GV1081" s="2">
        <v>2</v>
      </c>
      <c r="GW1081" s="2" t="s">
        <v>116</v>
      </c>
      <c r="GX1081" s="2">
        <v>13</v>
      </c>
      <c r="GY1081" s="2">
        <v>21</v>
      </c>
      <c r="GZ1081" s="2" t="s">
        <v>116</v>
      </c>
      <c r="HA1081" s="2">
        <v>86</v>
      </c>
      <c r="HB1081" s="2" t="s">
        <v>116</v>
      </c>
      <c r="HC1081" s="2" t="s">
        <v>116</v>
      </c>
      <c r="HD1081" s="2">
        <v>4</v>
      </c>
      <c r="HE1081" s="2">
        <v>1</v>
      </c>
      <c r="HF1081" s="2">
        <v>11</v>
      </c>
      <c r="HG1081" s="2">
        <v>15</v>
      </c>
      <c r="HH1081" s="2" t="s">
        <v>116</v>
      </c>
      <c r="HI1081" s="2">
        <v>7</v>
      </c>
      <c r="HJ1081" s="2">
        <v>2</v>
      </c>
      <c r="HK1081" s="2" t="s">
        <v>116</v>
      </c>
      <c r="HL1081" s="2">
        <v>5</v>
      </c>
      <c r="HM1081" s="2">
        <v>2</v>
      </c>
      <c r="HN1081" s="2">
        <v>55</v>
      </c>
      <c r="HO1081" s="2" t="s">
        <v>116</v>
      </c>
      <c r="HP1081" s="2">
        <v>6</v>
      </c>
      <c r="HQ1081" s="2" t="s">
        <v>116</v>
      </c>
      <c r="HR1081" s="2">
        <v>4</v>
      </c>
      <c r="HS1081" s="2" t="s">
        <v>116</v>
      </c>
      <c r="HT1081" s="2">
        <v>18</v>
      </c>
      <c r="HU1081" s="2">
        <v>6</v>
      </c>
      <c r="HV1081" s="2" t="s">
        <v>116</v>
      </c>
      <c r="HW1081" s="2">
        <v>2</v>
      </c>
      <c r="HX1081" s="2">
        <v>5</v>
      </c>
      <c r="HY1081" s="2" t="s">
        <v>116</v>
      </c>
      <c r="HZ1081" s="2" t="s">
        <v>116</v>
      </c>
      <c r="IA1081" s="2">
        <v>12</v>
      </c>
      <c r="IB1081" s="2" t="s">
        <v>116</v>
      </c>
      <c r="IC1081" s="2" t="s">
        <v>116</v>
      </c>
      <c r="ID1081" s="2">
        <v>31</v>
      </c>
      <c r="IE1081" s="2" t="s">
        <v>116</v>
      </c>
      <c r="IF1081" s="2" t="s">
        <v>116</v>
      </c>
      <c r="IG1081" s="2">
        <v>1</v>
      </c>
      <c r="IH1081" s="2">
        <v>10</v>
      </c>
      <c r="II1081" s="2">
        <v>12</v>
      </c>
      <c r="IJ1081" s="2">
        <v>4</v>
      </c>
      <c r="IK1081" s="2" t="s">
        <v>116</v>
      </c>
      <c r="IL1081" s="2" t="s">
        <v>116</v>
      </c>
      <c r="IM1081" s="2" t="s">
        <v>116</v>
      </c>
      <c r="IN1081" s="2">
        <v>3</v>
      </c>
      <c r="IO1081" s="2" t="s">
        <v>116</v>
      </c>
      <c r="IP1081" s="2" t="s">
        <v>116</v>
      </c>
      <c r="IQ1081" s="2">
        <v>45</v>
      </c>
      <c r="IR1081" s="2">
        <v>1</v>
      </c>
      <c r="IS1081" s="2">
        <v>2</v>
      </c>
      <c r="IT1081" s="2" t="s">
        <v>116</v>
      </c>
      <c r="IU1081" s="2" t="s">
        <v>116</v>
      </c>
      <c r="IV1081" s="2">
        <v>9</v>
      </c>
      <c r="IW1081" s="2">
        <v>4</v>
      </c>
      <c r="IX1081" s="2" t="s">
        <v>116</v>
      </c>
      <c r="IY1081" s="2" t="s">
        <v>116</v>
      </c>
      <c r="IZ1081" s="2" t="s">
        <v>116</v>
      </c>
      <c r="JA1081" s="2" t="s">
        <v>116</v>
      </c>
      <c r="JB1081" s="2">
        <v>9</v>
      </c>
      <c r="JC1081" s="2" t="s">
        <v>116</v>
      </c>
      <c r="JD1081" s="2">
        <v>15</v>
      </c>
      <c r="JE1081" s="2">
        <v>2</v>
      </c>
      <c r="JF1081" s="2" t="s">
        <v>116</v>
      </c>
      <c r="JG1081" s="2" t="s">
        <v>116</v>
      </c>
      <c r="JH1081" s="2">
        <v>15</v>
      </c>
      <c r="JI1081" s="2">
        <v>1</v>
      </c>
      <c r="JJ1081" s="2" t="s">
        <v>116</v>
      </c>
      <c r="JK1081" s="2">
        <v>5</v>
      </c>
      <c r="JL1081" s="2" t="s">
        <v>116</v>
      </c>
      <c r="JM1081" s="2" t="s">
        <v>116</v>
      </c>
      <c r="JN1081" s="2">
        <v>16</v>
      </c>
      <c r="JO1081" s="2">
        <v>7</v>
      </c>
      <c r="JP1081" s="2">
        <v>1</v>
      </c>
      <c r="JQ1081" s="2" t="s">
        <v>116</v>
      </c>
      <c r="JR1081" s="2">
        <v>2</v>
      </c>
      <c r="JS1081" s="2">
        <v>3</v>
      </c>
      <c r="JT1081" s="2" t="s">
        <v>116</v>
      </c>
      <c r="JU1081" s="2">
        <v>2</v>
      </c>
      <c r="JV1081" s="2">
        <v>2</v>
      </c>
      <c r="JW1081" s="2" t="s">
        <v>116</v>
      </c>
      <c r="JX1081" s="2">
        <v>2</v>
      </c>
      <c r="JY1081" s="2" t="s">
        <v>116</v>
      </c>
      <c r="JZ1081" s="2">
        <v>19</v>
      </c>
      <c r="KA1081" s="2" t="s">
        <v>116</v>
      </c>
      <c r="KB1081" s="2" t="s">
        <v>116</v>
      </c>
      <c r="KC1081" s="2">
        <v>1</v>
      </c>
      <c r="KD1081" s="2">
        <v>1</v>
      </c>
      <c r="KE1081" s="2">
        <v>1</v>
      </c>
      <c r="KF1081" s="2" t="s">
        <v>116</v>
      </c>
      <c r="KG1081" s="2">
        <v>1</v>
      </c>
      <c r="KH1081" s="2">
        <v>1</v>
      </c>
      <c r="KI1081" s="2">
        <v>9</v>
      </c>
      <c r="KJ1081" s="2">
        <v>2</v>
      </c>
      <c r="KK1081" s="2" t="s">
        <v>116</v>
      </c>
      <c r="KL1081" s="2" t="s">
        <v>116</v>
      </c>
      <c r="KM1081" s="2" t="s">
        <v>116</v>
      </c>
      <c r="KN1081" s="2">
        <v>3</v>
      </c>
      <c r="KO1081" s="2" t="s">
        <v>116</v>
      </c>
      <c r="KP1081" s="2" t="s">
        <v>116</v>
      </c>
      <c r="KQ1081" s="2">
        <v>1</v>
      </c>
      <c r="KR1081" s="2">
        <v>3</v>
      </c>
      <c r="KS1081" s="2" t="s">
        <v>116</v>
      </c>
      <c r="KT1081" s="2">
        <v>8</v>
      </c>
      <c r="KU1081" s="2" t="s">
        <v>116</v>
      </c>
      <c r="KV1081" s="2" t="s">
        <v>116</v>
      </c>
      <c r="KW1081" s="2" t="s">
        <v>116</v>
      </c>
      <c r="KX1081" s="2" t="s">
        <v>116</v>
      </c>
      <c r="KY1081" s="2" t="s">
        <v>116</v>
      </c>
      <c r="KZ1081" s="2">
        <v>1</v>
      </c>
      <c r="LA1081" s="2" t="s">
        <v>116</v>
      </c>
      <c r="LB1081" s="2" t="s">
        <v>116</v>
      </c>
      <c r="LC1081" s="2" t="s">
        <v>116</v>
      </c>
      <c r="LD1081" s="2" t="s">
        <v>116</v>
      </c>
      <c r="LE1081" s="2" t="s">
        <v>116</v>
      </c>
      <c r="LF1081" s="2" t="s">
        <v>116</v>
      </c>
      <c r="LG1081" s="2" t="s">
        <v>116</v>
      </c>
      <c r="LH1081" s="2">
        <v>7</v>
      </c>
      <c r="LI1081" s="2">
        <v>1</v>
      </c>
      <c r="LJ1081" s="2">
        <v>1</v>
      </c>
      <c r="LK1081" s="2" t="s">
        <v>116</v>
      </c>
      <c r="LL1081" s="2" t="s">
        <v>116</v>
      </c>
      <c r="LM1081" s="2">
        <v>6</v>
      </c>
      <c r="LN1081" s="2" t="s">
        <v>116</v>
      </c>
      <c r="LO1081" s="2" t="s">
        <v>116</v>
      </c>
      <c r="LP1081" s="2" t="s">
        <v>116</v>
      </c>
      <c r="LQ1081" s="2">
        <v>1</v>
      </c>
      <c r="LR1081" s="2">
        <v>1</v>
      </c>
      <c r="LS1081" s="2" t="s">
        <v>116</v>
      </c>
      <c r="LT1081" s="2" t="s">
        <v>116</v>
      </c>
      <c r="LU1081" s="2">
        <v>2</v>
      </c>
      <c r="LV1081" s="2">
        <v>10</v>
      </c>
      <c r="LW1081" s="2" t="s">
        <v>116</v>
      </c>
      <c r="LX1081" s="2" t="s">
        <v>116</v>
      </c>
      <c r="LY1081" s="2" t="s">
        <v>116</v>
      </c>
      <c r="LZ1081" s="2" t="s">
        <v>116</v>
      </c>
      <c r="MA1081" s="2" t="s">
        <v>116</v>
      </c>
      <c r="MB1081" s="2" t="s">
        <v>116</v>
      </c>
      <c r="MC1081" s="2">
        <v>2</v>
      </c>
      <c r="MD1081" s="2">
        <v>1</v>
      </c>
      <c r="ME1081" s="2" t="s">
        <v>116</v>
      </c>
      <c r="MF1081" s="2" t="s">
        <v>116</v>
      </c>
      <c r="MG1081" s="2" t="s">
        <v>116</v>
      </c>
      <c r="MH1081" s="2" t="s">
        <v>116</v>
      </c>
      <c r="MI1081" s="2" t="s">
        <v>116</v>
      </c>
      <c r="MJ1081" s="2">
        <v>6</v>
      </c>
      <c r="MK1081" s="2" t="s">
        <v>116</v>
      </c>
      <c r="ML1081" s="2" t="s">
        <v>116</v>
      </c>
      <c r="MM1081" s="2">
        <v>1</v>
      </c>
      <c r="MN1081" s="2" t="s">
        <v>116</v>
      </c>
      <c r="MO1081" s="2" t="s">
        <v>116</v>
      </c>
      <c r="MP1081" s="2" t="s">
        <v>116</v>
      </c>
      <c r="MQ1081" s="2" t="s">
        <v>116</v>
      </c>
      <c r="MR1081" s="2" t="s">
        <v>116</v>
      </c>
      <c r="MS1081" s="2" t="s">
        <v>116</v>
      </c>
      <c r="MT1081" s="2" t="s">
        <v>116</v>
      </c>
      <c r="MU1081" s="2" t="s">
        <v>116</v>
      </c>
      <c r="MV1081" s="2" t="s">
        <v>116</v>
      </c>
      <c r="MW1081" s="2" t="s">
        <v>116</v>
      </c>
      <c r="MX1081" s="2" t="s">
        <v>116</v>
      </c>
      <c r="MY1081" s="2" t="s">
        <v>116</v>
      </c>
      <c r="MZ1081" s="2" t="s">
        <v>116</v>
      </c>
      <c r="NA1081" s="2" t="s">
        <v>116</v>
      </c>
      <c r="NB1081" s="2" t="s">
        <v>116</v>
      </c>
      <c r="NC1081" s="2" t="s">
        <v>116</v>
      </c>
      <c r="ND1081" s="2">
        <v>3</v>
      </c>
      <c r="NE1081" s="2" t="s">
        <v>116</v>
      </c>
      <c r="NF1081" s="2" t="s">
        <v>116</v>
      </c>
      <c r="NG1081" s="2" t="s">
        <v>116</v>
      </c>
      <c r="NH1081" s="2" t="s">
        <v>116</v>
      </c>
      <c r="NI1081" s="2" t="s">
        <v>116</v>
      </c>
      <c r="NJ1081" s="2" t="s">
        <v>116</v>
      </c>
      <c r="NK1081" s="2" t="s">
        <v>116</v>
      </c>
      <c r="NL1081" s="2" t="s">
        <v>116</v>
      </c>
      <c r="NM1081" s="2" t="s">
        <v>116</v>
      </c>
      <c r="NN1081" s="2" t="s">
        <v>116</v>
      </c>
      <c r="NO1081" s="2">
        <v>3</v>
      </c>
      <c r="NP1081" s="2" t="s">
        <v>116</v>
      </c>
      <c r="NQ1081" s="2" t="s">
        <v>116</v>
      </c>
      <c r="NR1081" s="2" t="s">
        <v>116</v>
      </c>
      <c r="NS1081" s="2" t="s">
        <v>116</v>
      </c>
      <c r="NT1081" s="2" t="s">
        <v>116</v>
      </c>
      <c r="NU1081" s="2" t="s">
        <v>116</v>
      </c>
      <c r="NV1081" s="2" t="s">
        <v>116</v>
      </c>
      <c r="NW1081" s="2" t="s">
        <v>116</v>
      </c>
      <c r="NX1081" s="2" t="s">
        <v>116</v>
      </c>
      <c r="NY1081" s="2" t="s">
        <v>116</v>
      </c>
      <c r="NZ1081" s="2" t="s">
        <v>116</v>
      </c>
      <c r="OA1081" s="2" t="s">
        <v>116</v>
      </c>
      <c r="OB1081" s="2" t="s">
        <v>116</v>
      </c>
      <c r="OC1081" s="2" t="s">
        <v>116</v>
      </c>
      <c r="OD1081" s="2">
        <v>1</v>
      </c>
      <c r="OE1081" s="2" t="s">
        <v>116</v>
      </c>
      <c r="OF1081" s="2" t="s">
        <v>116</v>
      </c>
      <c r="OG1081" s="2" t="s">
        <v>116</v>
      </c>
      <c r="OH1081" s="2" t="s">
        <v>116</v>
      </c>
      <c r="OI1081" s="2" t="s">
        <v>116</v>
      </c>
      <c r="OJ1081" s="2" t="s">
        <v>116</v>
      </c>
      <c r="OK1081" s="2" t="s">
        <v>116</v>
      </c>
      <c r="OL1081" s="2" t="s">
        <v>116</v>
      </c>
      <c r="OM1081" s="2" t="s">
        <v>116</v>
      </c>
      <c r="ON1081" s="2" t="s">
        <v>116</v>
      </c>
      <c r="OO1081" s="2" t="s">
        <v>116</v>
      </c>
      <c r="OP1081" s="2" t="s">
        <v>116</v>
      </c>
      <c r="OQ1081" s="2" t="s">
        <v>116</v>
      </c>
      <c r="OR1081" s="2" t="s">
        <v>116</v>
      </c>
      <c r="OS1081" s="2" t="s">
        <v>116</v>
      </c>
      <c r="OT1081" s="2" t="s">
        <v>116</v>
      </c>
      <c r="OU1081" s="2" t="s">
        <v>116</v>
      </c>
      <c r="OV1081" s="2" t="s">
        <v>116</v>
      </c>
      <c r="OW1081" s="2" t="s">
        <v>116</v>
      </c>
      <c r="OX1081" s="2" t="s">
        <v>116</v>
      </c>
      <c r="OY1081" s="2" t="s">
        <v>116</v>
      </c>
      <c r="OZ1081" s="2" t="s">
        <v>116</v>
      </c>
      <c r="PA1081" s="2" t="s">
        <v>116</v>
      </c>
      <c r="PB1081" s="2" t="s">
        <v>116</v>
      </c>
      <c r="PC1081" s="2" t="s">
        <v>116</v>
      </c>
      <c r="PD1081" s="2" t="s">
        <v>116</v>
      </c>
      <c r="PE1081" s="2" t="s">
        <v>116</v>
      </c>
      <c r="PF1081" s="2" t="s">
        <v>116</v>
      </c>
      <c r="PG1081" s="2" t="s">
        <v>116</v>
      </c>
      <c r="PH1081" s="2" t="s">
        <v>116</v>
      </c>
      <c r="PI1081" s="2" t="s">
        <v>116</v>
      </c>
      <c r="PJ1081" s="2" t="s">
        <v>116</v>
      </c>
      <c r="PK1081" s="2" t="s">
        <v>116</v>
      </c>
      <c r="PL1081" s="2" t="s">
        <v>116</v>
      </c>
      <c r="PM1081" s="2" t="s">
        <v>116</v>
      </c>
      <c r="PN1081" s="2" t="s">
        <v>116</v>
      </c>
      <c r="PO1081" s="2" t="s">
        <v>116</v>
      </c>
      <c r="PP1081" s="2" t="s">
        <v>116</v>
      </c>
      <c r="PQ1081" s="2" t="s">
        <v>116</v>
      </c>
      <c r="PR1081" s="2" t="s">
        <v>116</v>
      </c>
      <c r="PS1081" s="2" t="s">
        <v>116</v>
      </c>
      <c r="PT1081" s="2" t="s">
        <v>116</v>
      </c>
      <c r="PU1081" s="2" t="s">
        <v>116</v>
      </c>
      <c r="PV1081" s="2" t="s">
        <v>116</v>
      </c>
      <c r="PW1081" s="2" t="s">
        <v>116</v>
      </c>
      <c r="PX1081" s="2" t="s">
        <v>116</v>
      </c>
      <c r="PY1081" s="2" t="s">
        <v>116</v>
      </c>
      <c r="PZ1081" s="2" t="s">
        <v>116</v>
      </c>
      <c r="QA1081" s="2" t="s">
        <v>116</v>
      </c>
      <c r="QB1081" s="2" t="s">
        <v>116</v>
      </c>
      <c r="QC1081" s="2" t="s">
        <v>116</v>
      </c>
      <c r="QD1081" s="2" t="s">
        <v>116</v>
      </c>
      <c r="QE1081" s="2" t="s">
        <v>116</v>
      </c>
      <c r="QF1081" s="2" t="s">
        <v>116</v>
      </c>
      <c r="QG1081" s="2" t="s">
        <v>116</v>
      </c>
      <c r="QH1081" s="2" t="s">
        <v>116</v>
      </c>
      <c r="QI1081" s="2" t="s">
        <v>116</v>
      </c>
      <c r="QJ1081" s="2" t="s">
        <v>116</v>
      </c>
      <c r="QK1081" s="2" t="s">
        <v>116</v>
      </c>
    </row>
    <row r="1082" spans="22:453" x14ac:dyDescent="0.2">
      <c r="V1082" s="2">
        <v>2</v>
      </c>
      <c r="W1082" s="2" t="s">
        <v>116</v>
      </c>
      <c r="X1082" s="2" t="s">
        <v>116</v>
      </c>
      <c r="Y1082" s="2" t="s">
        <v>116</v>
      </c>
      <c r="Z1082" s="2" t="s">
        <v>116</v>
      </c>
      <c r="AA1082" s="2" t="s">
        <v>116</v>
      </c>
      <c r="AB1082" s="2" t="s">
        <v>116</v>
      </c>
      <c r="AC1082" s="2" t="s">
        <v>116</v>
      </c>
      <c r="AD1082" s="2" t="s">
        <v>116</v>
      </c>
      <c r="AE1082" s="2" t="s">
        <v>116</v>
      </c>
      <c r="AF1082" s="2" t="s">
        <v>116</v>
      </c>
      <c r="AG1082" s="2" t="s">
        <v>116</v>
      </c>
      <c r="AH1082" s="2" t="s">
        <v>116</v>
      </c>
      <c r="AI1082" s="2" t="s">
        <v>116</v>
      </c>
      <c r="AJ1082" s="2" t="s">
        <v>116</v>
      </c>
      <c r="AK1082" s="2">
        <v>1</v>
      </c>
      <c r="AL1082" s="2">
        <v>1</v>
      </c>
      <c r="AM1082" s="2" t="s">
        <v>116</v>
      </c>
      <c r="AN1082" s="2" t="s">
        <v>116</v>
      </c>
      <c r="AO1082" s="2" t="s">
        <v>116</v>
      </c>
      <c r="AP1082" s="2" t="s">
        <v>116</v>
      </c>
      <c r="AQ1082" s="2" t="s">
        <v>116</v>
      </c>
      <c r="AR1082" s="2" t="s">
        <v>116</v>
      </c>
      <c r="AS1082" s="2">
        <v>1</v>
      </c>
      <c r="AT1082" s="2" t="s">
        <v>116</v>
      </c>
      <c r="AU1082" s="2" t="s">
        <v>116</v>
      </c>
      <c r="AV1082" s="2" t="s">
        <v>116</v>
      </c>
      <c r="AW1082" s="2" t="s">
        <v>116</v>
      </c>
      <c r="AX1082" s="2" t="s">
        <v>116</v>
      </c>
      <c r="AY1082" s="2" t="s">
        <v>116</v>
      </c>
      <c r="AZ1082" s="2" t="s">
        <v>116</v>
      </c>
      <c r="BA1082" s="2" t="s">
        <v>116</v>
      </c>
      <c r="BB1082" s="2" t="s">
        <v>116</v>
      </c>
      <c r="BC1082" s="2" t="s">
        <v>116</v>
      </c>
      <c r="BD1082" s="2">
        <v>3</v>
      </c>
      <c r="BE1082" s="2" t="s">
        <v>116</v>
      </c>
      <c r="BF1082" s="2" t="s">
        <v>116</v>
      </c>
      <c r="BG1082" s="2">
        <v>1</v>
      </c>
      <c r="BH1082" s="2" t="s">
        <v>116</v>
      </c>
      <c r="BI1082" s="2" t="s">
        <v>116</v>
      </c>
      <c r="BJ1082" s="2" t="s">
        <v>116</v>
      </c>
      <c r="BK1082" s="2" t="s">
        <v>116</v>
      </c>
      <c r="BL1082" s="2" t="s">
        <v>116</v>
      </c>
      <c r="BM1082" s="2" t="s">
        <v>116</v>
      </c>
      <c r="BN1082" s="2">
        <v>2</v>
      </c>
      <c r="BO1082" s="2" t="s">
        <v>116</v>
      </c>
      <c r="BP1082" s="2">
        <v>1</v>
      </c>
      <c r="BQ1082" s="2">
        <v>3</v>
      </c>
      <c r="BR1082" s="2" t="s">
        <v>116</v>
      </c>
      <c r="BS1082" s="2" t="s">
        <v>116</v>
      </c>
      <c r="BT1082" s="2" t="s">
        <v>116</v>
      </c>
      <c r="BU1082" s="2">
        <v>6</v>
      </c>
      <c r="BV1082" s="2" t="s">
        <v>116</v>
      </c>
      <c r="BW1082" s="2" t="s">
        <v>116</v>
      </c>
      <c r="BX1082" s="2" t="s">
        <v>116</v>
      </c>
      <c r="BY1082" s="2" t="s">
        <v>116</v>
      </c>
      <c r="BZ1082" s="2" t="s">
        <v>116</v>
      </c>
      <c r="CA1082" s="2" t="s">
        <v>116</v>
      </c>
      <c r="CB1082" s="2" t="s">
        <v>116</v>
      </c>
      <c r="CC1082" s="2" t="s">
        <v>116</v>
      </c>
      <c r="CD1082" s="2" t="s">
        <v>116</v>
      </c>
      <c r="CE1082" s="2" t="s">
        <v>116</v>
      </c>
      <c r="CF1082" s="2" t="s">
        <v>116</v>
      </c>
      <c r="CG1082" s="2" t="s">
        <v>116</v>
      </c>
      <c r="CH1082" s="2" t="s">
        <v>116</v>
      </c>
      <c r="CI1082" s="2">
        <v>1</v>
      </c>
      <c r="CJ1082" s="2" t="s">
        <v>116</v>
      </c>
      <c r="CK1082" s="2" t="s">
        <v>116</v>
      </c>
      <c r="CL1082" s="2" t="s">
        <v>116</v>
      </c>
      <c r="CM1082" s="2" t="s">
        <v>116</v>
      </c>
      <c r="CN1082" s="2">
        <v>2</v>
      </c>
      <c r="CO1082" s="2" t="s">
        <v>116</v>
      </c>
      <c r="CP1082" s="2" t="s">
        <v>116</v>
      </c>
      <c r="CQ1082" s="2" t="s">
        <v>116</v>
      </c>
      <c r="CR1082" s="2" t="s">
        <v>116</v>
      </c>
      <c r="CS1082" s="2" t="s">
        <v>116</v>
      </c>
      <c r="CT1082" s="2" t="s">
        <v>116</v>
      </c>
      <c r="CU1082" s="2" t="s">
        <v>116</v>
      </c>
      <c r="CV1082" s="2" t="s">
        <v>116</v>
      </c>
      <c r="CW1082" s="2" t="s">
        <v>116</v>
      </c>
      <c r="CX1082" s="2" t="s">
        <v>116</v>
      </c>
      <c r="CY1082" s="2" t="s">
        <v>116</v>
      </c>
      <c r="CZ1082" s="2" t="s">
        <v>116</v>
      </c>
      <c r="DA1082" s="2" t="s">
        <v>116</v>
      </c>
      <c r="DB1082" s="2" t="s">
        <v>116</v>
      </c>
      <c r="DC1082" s="2" t="s">
        <v>116</v>
      </c>
      <c r="DD1082" s="2">
        <v>7</v>
      </c>
      <c r="DE1082" s="2" t="s">
        <v>116</v>
      </c>
      <c r="DF1082" s="2" t="s">
        <v>116</v>
      </c>
      <c r="DG1082" s="2" t="s">
        <v>116</v>
      </c>
      <c r="DH1082" s="2" t="s">
        <v>116</v>
      </c>
      <c r="DI1082" s="2" t="s">
        <v>116</v>
      </c>
      <c r="DJ1082" s="2" t="s">
        <v>116</v>
      </c>
      <c r="DK1082" s="2" t="s">
        <v>116</v>
      </c>
      <c r="DL1082" s="2" t="s">
        <v>116</v>
      </c>
      <c r="DM1082" s="2">
        <v>2</v>
      </c>
      <c r="DN1082" s="2" t="s">
        <v>116</v>
      </c>
      <c r="DO1082" s="2">
        <v>7</v>
      </c>
      <c r="DP1082" s="2" t="s">
        <v>116</v>
      </c>
      <c r="DQ1082" s="2" t="s">
        <v>116</v>
      </c>
      <c r="DR1082" s="2">
        <v>9</v>
      </c>
      <c r="DS1082" s="2" t="s">
        <v>116</v>
      </c>
      <c r="DT1082" s="2" t="s">
        <v>116</v>
      </c>
      <c r="DU1082" s="2" t="s">
        <v>116</v>
      </c>
      <c r="DV1082" s="2" t="s">
        <v>116</v>
      </c>
      <c r="DW1082" s="2">
        <v>1</v>
      </c>
      <c r="DX1082" s="2" t="s">
        <v>116</v>
      </c>
      <c r="DY1082" s="2" t="s">
        <v>116</v>
      </c>
      <c r="DZ1082" s="2" t="s">
        <v>116</v>
      </c>
      <c r="EA1082" s="2" t="s">
        <v>116</v>
      </c>
      <c r="EB1082" s="2" t="s">
        <v>116</v>
      </c>
      <c r="EC1082" s="2">
        <v>2</v>
      </c>
      <c r="ED1082" s="2" t="s">
        <v>116</v>
      </c>
      <c r="EE1082" s="2" t="s">
        <v>116</v>
      </c>
      <c r="EF1082" s="2">
        <v>29</v>
      </c>
      <c r="EG1082" s="2" t="s">
        <v>116</v>
      </c>
      <c r="EH1082" s="2" t="s">
        <v>116</v>
      </c>
      <c r="EI1082" s="2" t="s">
        <v>116</v>
      </c>
      <c r="EJ1082" s="2">
        <v>1</v>
      </c>
      <c r="EK1082" s="2" t="s">
        <v>116</v>
      </c>
      <c r="EL1082" s="2">
        <v>2</v>
      </c>
      <c r="EM1082" s="2" t="s">
        <v>116</v>
      </c>
      <c r="EN1082" s="2" t="s">
        <v>116</v>
      </c>
      <c r="EO1082" s="2">
        <v>1</v>
      </c>
      <c r="EP1082" s="2" t="s">
        <v>116</v>
      </c>
      <c r="EQ1082" s="2" t="s">
        <v>116</v>
      </c>
      <c r="ER1082" s="2">
        <v>1</v>
      </c>
      <c r="ES1082" s="2">
        <v>2</v>
      </c>
      <c r="ET1082" s="2" t="s">
        <v>116</v>
      </c>
      <c r="EU1082" s="2">
        <v>25</v>
      </c>
      <c r="EV1082" s="2">
        <v>1</v>
      </c>
      <c r="EW1082" s="2" t="s">
        <v>116</v>
      </c>
      <c r="EX1082" s="2" t="s">
        <v>116</v>
      </c>
      <c r="EY1082" s="2" t="s">
        <v>116</v>
      </c>
      <c r="EZ1082" s="2" t="s">
        <v>116</v>
      </c>
      <c r="FA1082" s="2">
        <v>1</v>
      </c>
      <c r="FB1082" s="2" t="s">
        <v>116</v>
      </c>
      <c r="FC1082" s="2" t="s">
        <v>116</v>
      </c>
      <c r="FD1082" s="2">
        <v>13</v>
      </c>
      <c r="FE1082" s="2" t="s">
        <v>116</v>
      </c>
      <c r="FF1082" s="2" t="s">
        <v>116</v>
      </c>
      <c r="FG1082" s="2" t="s">
        <v>116</v>
      </c>
      <c r="FH1082" s="2">
        <v>1</v>
      </c>
      <c r="FI1082" s="2">
        <v>1</v>
      </c>
      <c r="FJ1082" s="2" t="s">
        <v>116</v>
      </c>
      <c r="FK1082" s="2" t="s">
        <v>116</v>
      </c>
      <c r="FL1082" s="2" t="s">
        <v>116</v>
      </c>
      <c r="FM1082" s="2" t="s">
        <v>116</v>
      </c>
      <c r="FN1082" s="2" t="s">
        <v>116</v>
      </c>
      <c r="FO1082" s="2">
        <v>14</v>
      </c>
      <c r="FP1082" s="2">
        <v>1</v>
      </c>
      <c r="FQ1082" s="2" t="s">
        <v>116</v>
      </c>
      <c r="FR1082" s="2">
        <v>15</v>
      </c>
      <c r="FS1082" s="2" t="s">
        <v>116</v>
      </c>
      <c r="FT1082" s="2" t="s">
        <v>116</v>
      </c>
      <c r="FU1082" s="2" t="s">
        <v>116</v>
      </c>
      <c r="FV1082" s="2" t="s">
        <v>116</v>
      </c>
      <c r="FW1082" s="2">
        <v>3</v>
      </c>
      <c r="FX1082" s="2" t="s">
        <v>116</v>
      </c>
      <c r="FY1082" s="2" t="s">
        <v>116</v>
      </c>
      <c r="FZ1082" s="2">
        <v>25</v>
      </c>
      <c r="GA1082" s="2" t="s">
        <v>116</v>
      </c>
      <c r="GB1082" s="2" t="s">
        <v>116</v>
      </c>
      <c r="GC1082" s="2" t="s">
        <v>116</v>
      </c>
      <c r="GD1082" s="2" t="s">
        <v>116</v>
      </c>
      <c r="GE1082" s="2" t="s">
        <v>116</v>
      </c>
      <c r="GF1082" s="2" t="s">
        <v>116</v>
      </c>
      <c r="GG1082" s="2" t="s">
        <v>116</v>
      </c>
      <c r="GH1082" s="2" t="s">
        <v>116</v>
      </c>
      <c r="GI1082" s="2">
        <v>2</v>
      </c>
      <c r="GJ1082" s="2" t="s">
        <v>116</v>
      </c>
      <c r="GK1082" s="2">
        <v>30</v>
      </c>
      <c r="GL1082" s="2" t="s">
        <v>116</v>
      </c>
      <c r="GM1082" s="2" t="s">
        <v>116</v>
      </c>
      <c r="GN1082" s="2" t="s">
        <v>116</v>
      </c>
      <c r="GO1082" s="2" t="s">
        <v>116</v>
      </c>
      <c r="GP1082" s="2">
        <v>1</v>
      </c>
      <c r="GQ1082" s="2" t="s">
        <v>116</v>
      </c>
      <c r="GR1082" s="2">
        <v>9</v>
      </c>
      <c r="GS1082" s="2" t="s">
        <v>116</v>
      </c>
      <c r="GT1082" s="2" t="s">
        <v>116</v>
      </c>
      <c r="GU1082" s="2" t="s">
        <v>116</v>
      </c>
      <c r="GV1082" s="2" t="s">
        <v>116</v>
      </c>
      <c r="GW1082" s="2" t="s">
        <v>116</v>
      </c>
      <c r="GX1082" s="2">
        <v>2</v>
      </c>
      <c r="GY1082" s="2">
        <v>17</v>
      </c>
      <c r="GZ1082" s="2" t="s">
        <v>116</v>
      </c>
      <c r="HA1082" s="2">
        <v>5</v>
      </c>
      <c r="HB1082" s="2" t="s">
        <v>116</v>
      </c>
      <c r="HC1082" s="2" t="s">
        <v>116</v>
      </c>
      <c r="HD1082" s="2">
        <v>1</v>
      </c>
      <c r="HE1082" s="2">
        <v>1</v>
      </c>
      <c r="HF1082" s="2">
        <v>1</v>
      </c>
      <c r="HG1082" s="2">
        <v>12</v>
      </c>
      <c r="HH1082" s="2" t="s">
        <v>116</v>
      </c>
      <c r="HI1082" s="2" t="s">
        <v>116</v>
      </c>
      <c r="HJ1082" s="2" t="s">
        <v>116</v>
      </c>
      <c r="HK1082" s="2" t="s">
        <v>116</v>
      </c>
      <c r="HL1082" s="2">
        <v>1</v>
      </c>
      <c r="HM1082" s="2" t="s">
        <v>116</v>
      </c>
      <c r="HN1082" s="2">
        <v>19</v>
      </c>
      <c r="HO1082" s="2" t="s">
        <v>116</v>
      </c>
      <c r="HP1082" s="2">
        <v>2</v>
      </c>
      <c r="HQ1082" s="2" t="s">
        <v>116</v>
      </c>
      <c r="HR1082" s="2" t="s">
        <v>116</v>
      </c>
      <c r="HS1082" s="2" t="s">
        <v>116</v>
      </c>
      <c r="HT1082" s="2">
        <v>3</v>
      </c>
      <c r="HU1082" s="2" t="s">
        <v>116</v>
      </c>
      <c r="HV1082" s="2" t="s">
        <v>116</v>
      </c>
      <c r="HW1082" s="2">
        <v>3</v>
      </c>
      <c r="HX1082" s="2" t="s">
        <v>116</v>
      </c>
      <c r="HY1082" s="2" t="s">
        <v>116</v>
      </c>
      <c r="HZ1082" s="2" t="s">
        <v>116</v>
      </c>
      <c r="IA1082" s="2">
        <v>11</v>
      </c>
      <c r="IB1082" s="2" t="s">
        <v>116</v>
      </c>
      <c r="IC1082" s="2" t="s">
        <v>116</v>
      </c>
      <c r="ID1082" s="2">
        <v>11</v>
      </c>
      <c r="IE1082" s="2" t="s">
        <v>116</v>
      </c>
      <c r="IF1082" s="2" t="s">
        <v>116</v>
      </c>
      <c r="IG1082" s="2" t="s">
        <v>116</v>
      </c>
      <c r="IH1082" s="2" t="s">
        <v>116</v>
      </c>
      <c r="II1082" s="2">
        <v>6</v>
      </c>
      <c r="IJ1082" s="2" t="s">
        <v>116</v>
      </c>
      <c r="IK1082" s="2" t="s">
        <v>116</v>
      </c>
      <c r="IL1082" s="2" t="s">
        <v>116</v>
      </c>
      <c r="IM1082" s="2" t="s">
        <v>116</v>
      </c>
      <c r="IN1082" s="2">
        <v>1</v>
      </c>
      <c r="IO1082" s="2" t="s">
        <v>116</v>
      </c>
      <c r="IP1082" s="2" t="s">
        <v>116</v>
      </c>
      <c r="IQ1082" s="2">
        <v>10</v>
      </c>
      <c r="IR1082" s="2" t="s">
        <v>116</v>
      </c>
      <c r="IS1082" s="2" t="s">
        <v>116</v>
      </c>
      <c r="IT1082" s="2" t="s">
        <v>116</v>
      </c>
      <c r="IU1082" s="2">
        <v>2</v>
      </c>
      <c r="IV1082" s="2">
        <v>2</v>
      </c>
      <c r="IW1082" s="2" t="s">
        <v>116</v>
      </c>
      <c r="IX1082" s="2" t="s">
        <v>116</v>
      </c>
      <c r="IY1082" s="2" t="s">
        <v>116</v>
      </c>
      <c r="IZ1082" s="2" t="s">
        <v>116</v>
      </c>
      <c r="JA1082" s="2" t="s">
        <v>116</v>
      </c>
      <c r="JB1082" s="2">
        <v>14</v>
      </c>
      <c r="JC1082" s="2" t="s">
        <v>116</v>
      </c>
      <c r="JD1082" s="2">
        <v>11</v>
      </c>
      <c r="JE1082" s="2" t="s">
        <v>116</v>
      </c>
      <c r="JF1082" s="2" t="s">
        <v>116</v>
      </c>
      <c r="JG1082" s="2">
        <v>1</v>
      </c>
      <c r="JH1082" s="2">
        <v>4</v>
      </c>
      <c r="JI1082" s="2" t="s">
        <v>116</v>
      </c>
      <c r="JJ1082" s="2" t="s">
        <v>116</v>
      </c>
      <c r="JK1082" s="2" t="s">
        <v>116</v>
      </c>
      <c r="JL1082" s="2" t="s">
        <v>116</v>
      </c>
      <c r="JM1082" s="2" t="s">
        <v>116</v>
      </c>
      <c r="JN1082" s="2">
        <v>6</v>
      </c>
      <c r="JO1082" s="2" t="s">
        <v>116</v>
      </c>
      <c r="JP1082" s="2" t="s">
        <v>116</v>
      </c>
      <c r="JQ1082" s="2" t="s">
        <v>116</v>
      </c>
      <c r="JR1082" s="2" t="s">
        <v>116</v>
      </c>
      <c r="JS1082" s="2">
        <v>4</v>
      </c>
      <c r="JT1082" s="2" t="s">
        <v>116</v>
      </c>
      <c r="JU1082" s="2" t="s">
        <v>116</v>
      </c>
      <c r="JV1082" s="2" t="s">
        <v>116</v>
      </c>
      <c r="JW1082" s="2">
        <v>1</v>
      </c>
      <c r="JX1082" s="2">
        <v>7</v>
      </c>
      <c r="JY1082" s="2" t="s">
        <v>116</v>
      </c>
      <c r="JZ1082" s="2">
        <v>9</v>
      </c>
      <c r="KA1082" s="2" t="s">
        <v>116</v>
      </c>
      <c r="KB1082" s="2" t="s">
        <v>116</v>
      </c>
      <c r="KC1082" s="2" t="s">
        <v>116</v>
      </c>
      <c r="KD1082" s="2">
        <v>1</v>
      </c>
      <c r="KE1082" s="2" t="s">
        <v>116</v>
      </c>
      <c r="KF1082" s="2" t="s">
        <v>116</v>
      </c>
      <c r="KG1082" s="2" t="s">
        <v>116</v>
      </c>
      <c r="KH1082" s="2" t="s">
        <v>116</v>
      </c>
      <c r="KI1082" s="2">
        <v>10</v>
      </c>
      <c r="KJ1082" s="2" t="s">
        <v>116</v>
      </c>
      <c r="KK1082" s="2" t="s">
        <v>116</v>
      </c>
      <c r="KL1082" s="2" t="s">
        <v>116</v>
      </c>
      <c r="KM1082" s="2" t="s">
        <v>116</v>
      </c>
      <c r="KN1082" s="2">
        <v>1</v>
      </c>
      <c r="KO1082" s="2" t="s">
        <v>116</v>
      </c>
      <c r="KP1082" s="2" t="s">
        <v>116</v>
      </c>
      <c r="KQ1082" s="2" t="s">
        <v>116</v>
      </c>
      <c r="KR1082" s="2">
        <v>6</v>
      </c>
      <c r="KS1082" s="2" t="s">
        <v>116</v>
      </c>
      <c r="KT1082" s="2">
        <v>1</v>
      </c>
      <c r="KU1082" s="2" t="s">
        <v>116</v>
      </c>
      <c r="KV1082" s="2" t="s">
        <v>116</v>
      </c>
      <c r="KW1082" s="2" t="s">
        <v>116</v>
      </c>
      <c r="KX1082" s="2" t="s">
        <v>116</v>
      </c>
      <c r="KY1082" s="2" t="s">
        <v>116</v>
      </c>
      <c r="KZ1082" s="2">
        <v>2</v>
      </c>
      <c r="LA1082" s="2" t="s">
        <v>116</v>
      </c>
      <c r="LB1082" s="2" t="s">
        <v>116</v>
      </c>
      <c r="LC1082" s="2" t="s">
        <v>116</v>
      </c>
      <c r="LD1082" s="2" t="s">
        <v>116</v>
      </c>
      <c r="LE1082" s="2" t="s">
        <v>116</v>
      </c>
      <c r="LF1082" s="2">
        <v>1</v>
      </c>
      <c r="LG1082" s="2" t="s">
        <v>116</v>
      </c>
      <c r="LH1082" s="2">
        <v>7</v>
      </c>
      <c r="LI1082" s="2" t="s">
        <v>116</v>
      </c>
      <c r="LJ1082" s="2" t="s">
        <v>116</v>
      </c>
      <c r="LK1082" s="2" t="s">
        <v>116</v>
      </c>
      <c r="LL1082" s="2" t="s">
        <v>116</v>
      </c>
      <c r="LM1082" s="2" t="s">
        <v>116</v>
      </c>
      <c r="LN1082" s="2">
        <v>3</v>
      </c>
      <c r="LO1082" s="2" t="s">
        <v>116</v>
      </c>
      <c r="LP1082" s="2" t="s">
        <v>116</v>
      </c>
      <c r="LQ1082" s="2" t="s">
        <v>116</v>
      </c>
      <c r="LR1082" s="2" t="s">
        <v>116</v>
      </c>
      <c r="LS1082" s="2" t="s">
        <v>116</v>
      </c>
      <c r="LT1082" s="2" t="s">
        <v>116</v>
      </c>
      <c r="LU1082" s="2">
        <v>1</v>
      </c>
      <c r="LV1082" s="2">
        <v>7</v>
      </c>
      <c r="LW1082" s="2" t="s">
        <v>116</v>
      </c>
      <c r="LX1082" s="2" t="s">
        <v>116</v>
      </c>
      <c r="LY1082" s="2" t="s">
        <v>116</v>
      </c>
      <c r="LZ1082" s="2" t="s">
        <v>116</v>
      </c>
      <c r="MA1082" s="2" t="s">
        <v>116</v>
      </c>
      <c r="MB1082" s="2" t="s">
        <v>116</v>
      </c>
      <c r="MC1082" s="2">
        <v>3</v>
      </c>
      <c r="MD1082" s="2" t="s">
        <v>116</v>
      </c>
      <c r="ME1082" s="2" t="s">
        <v>116</v>
      </c>
      <c r="MF1082" s="2" t="s">
        <v>116</v>
      </c>
      <c r="MG1082" s="2" t="s">
        <v>116</v>
      </c>
      <c r="MH1082" s="2" t="s">
        <v>116</v>
      </c>
      <c r="MI1082" s="2" t="s">
        <v>116</v>
      </c>
      <c r="MJ1082" s="2">
        <v>2</v>
      </c>
      <c r="MK1082" s="2" t="s">
        <v>116</v>
      </c>
      <c r="ML1082" s="2" t="s">
        <v>116</v>
      </c>
      <c r="MM1082" s="2" t="s">
        <v>116</v>
      </c>
      <c r="MN1082" s="2" t="s">
        <v>116</v>
      </c>
      <c r="MO1082" s="2" t="s">
        <v>116</v>
      </c>
      <c r="MP1082" s="2" t="s">
        <v>116</v>
      </c>
      <c r="MQ1082" s="2" t="s">
        <v>116</v>
      </c>
      <c r="MR1082" s="2">
        <v>1</v>
      </c>
      <c r="MS1082" s="2" t="s">
        <v>116</v>
      </c>
      <c r="MT1082" s="2" t="s">
        <v>116</v>
      </c>
      <c r="MU1082" s="2">
        <v>1</v>
      </c>
      <c r="MV1082" s="2" t="s">
        <v>116</v>
      </c>
      <c r="MW1082" s="2" t="s">
        <v>116</v>
      </c>
      <c r="MX1082" s="2" t="s">
        <v>116</v>
      </c>
      <c r="MY1082" s="2" t="s">
        <v>116</v>
      </c>
      <c r="MZ1082" s="2">
        <v>2</v>
      </c>
      <c r="NA1082" s="2" t="s">
        <v>116</v>
      </c>
      <c r="NB1082" s="2" t="s">
        <v>116</v>
      </c>
      <c r="NC1082" s="2" t="s">
        <v>116</v>
      </c>
      <c r="ND1082" s="2" t="s">
        <v>116</v>
      </c>
      <c r="NE1082" s="2" t="s">
        <v>116</v>
      </c>
      <c r="NF1082" s="2" t="s">
        <v>116</v>
      </c>
      <c r="NG1082" s="2" t="s">
        <v>116</v>
      </c>
      <c r="NH1082" s="2" t="s">
        <v>116</v>
      </c>
      <c r="NI1082" s="2" t="s">
        <v>116</v>
      </c>
      <c r="NJ1082" s="2" t="s">
        <v>116</v>
      </c>
      <c r="NK1082" s="2" t="s">
        <v>116</v>
      </c>
      <c r="NL1082" s="2" t="s">
        <v>116</v>
      </c>
      <c r="NM1082" s="2">
        <v>2</v>
      </c>
      <c r="NN1082" s="2" t="s">
        <v>116</v>
      </c>
      <c r="NO1082" s="2">
        <v>7</v>
      </c>
      <c r="NP1082" s="2" t="s">
        <v>116</v>
      </c>
      <c r="NQ1082" s="2" t="s">
        <v>116</v>
      </c>
      <c r="NR1082" s="2" t="s">
        <v>116</v>
      </c>
      <c r="NS1082" s="2" t="s">
        <v>116</v>
      </c>
      <c r="NT1082" s="2" t="s">
        <v>116</v>
      </c>
      <c r="NU1082" s="2">
        <v>1</v>
      </c>
      <c r="NV1082" s="2" t="s">
        <v>116</v>
      </c>
      <c r="NW1082" s="2" t="s">
        <v>116</v>
      </c>
      <c r="NX1082" s="2" t="s">
        <v>116</v>
      </c>
      <c r="NY1082" s="2" t="s">
        <v>116</v>
      </c>
      <c r="NZ1082" s="2" t="s">
        <v>116</v>
      </c>
      <c r="OA1082" s="2" t="s">
        <v>116</v>
      </c>
      <c r="OB1082" s="2" t="s">
        <v>116</v>
      </c>
      <c r="OC1082" s="2">
        <v>3</v>
      </c>
      <c r="OD1082" s="2" t="s">
        <v>116</v>
      </c>
      <c r="OE1082" s="2" t="s">
        <v>116</v>
      </c>
      <c r="OF1082" s="2" t="s">
        <v>116</v>
      </c>
      <c r="OG1082" s="2">
        <v>1</v>
      </c>
      <c r="OH1082" s="2" t="s">
        <v>116</v>
      </c>
      <c r="OI1082" s="2" t="s">
        <v>116</v>
      </c>
      <c r="OJ1082" s="2" t="s">
        <v>116</v>
      </c>
      <c r="OK1082" s="2" t="s">
        <v>116</v>
      </c>
      <c r="OL1082" s="2" t="s">
        <v>116</v>
      </c>
      <c r="OM1082" s="2" t="s">
        <v>116</v>
      </c>
      <c r="ON1082" s="2">
        <v>1</v>
      </c>
      <c r="OO1082" s="2" t="s">
        <v>116</v>
      </c>
      <c r="OP1082" s="2" t="s">
        <v>116</v>
      </c>
      <c r="OQ1082" s="2" t="s">
        <v>116</v>
      </c>
      <c r="OR1082" s="2" t="s">
        <v>116</v>
      </c>
      <c r="OS1082" s="2">
        <v>1</v>
      </c>
      <c r="OT1082" s="2">
        <v>1</v>
      </c>
      <c r="OU1082" s="2" t="s">
        <v>116</v>
      </c>
      <c r="OV1082" s="2" t="s">
        <v>116</v>
      </c>
      <c r="OW1082" s="2" t="s">
        <v>116</v>
      </c>
      <c r="OX1082" s="2" t="s">
        <v>116</v>
      </c>
      <c r="OY1082" s="2" t="s">
        <v>116</v>
      </c>
      <c r="OZ1082" s="2" t="s">
        <v>116</v>
      </c>
      <c r="PA1082" s="2" t="s">
        <v>116</v>
      </c>
      <c r="PB1082" s="2" t="s">
        <v>116</v>
      </c>
      <c r="PC1082" s="2" t="s">
        <v>116</v>
      </c>
      <c r="PD1082" s="2">
        <v>3</v>
      </c>
      <c r="PE1082" s="2" t="s">
        <v>116</v>
      </c>
      <c r="PF1082" s="2" t="s">
        <v>116</v>
      </c>
      <c r="PG1082" s="2" t="s">
        <v>116</v>
      </c>
      <c r="PH1082" s="2" t="s">
        <v>116</v>
      </c>
      <c r="PI1082" s="2" t="s">
        <v>116</v>
      </c>
      <c r="PJ1082" s="2" t="s">
        <v>116</v>
      </c>
      <c r="PK1082" s="2" t="s">
        <v>116</v>
      </c>
      <c r="PL1082" s="2" t="s">
        <v>116</v>
      </c>
      <c r="PM1082" s="2" t="s">
        <v>116</v>
      </c>
      <c r="PN1082" s="2">
        <v>1</v>
      </c>
      <c r="PO1082" s="2">
        <v>1</v>
      </c>
      <c r="PP1082" s="2" t="s">
        <v>116</v>
      </c>
      <c r="PQ1082" s="2" t="s">
        <v>116</v>
      </c>
      <c r="PR1082" s="2" t="s">
        <v>116</v>
      </c>
      <c r="PS1082" s="2" t="s">
        <v>116</v>
      </c>
      <c r="PT1082" s="2" t="s">
        <v>116</v>
      </c>
      <c r="PU1082" s="2" t="s">
        <v>116</v>
      </c>
      <c r="PV1082" s="2" t="s">
        <v>116</v>
      </c>
      <c r="PW1082" s="2" t="s">
        <v>116</v>
      </c>
      <c r="PX1082" s="2" t="s">
        <v>116</v>
      </c>
      <c r="PY1082" s="2" t="s">
        <v>116</v>
      </c>
      <c r="PZ1082" s="2" t="s">
        <v>116</v>
      </c>
      <c r="QA1082" s="2" t="s">
        <v>116</v>
      </c>
      <c r="QB1082" s="2" t="s">
        <v>116</v>
      </c>
      <c r="QC1082" s="2" t="s">
        <v>116</v>
      </c>
      <c r="QD1082" s="2" t="s">
        <v>116</v>
      </c>
      <c r="QE1082" s="2" t="s">
        <v>116</v>
      </c>
      <c r="QF1082" s="2" t="s">
        <v>116</v>
      </c>
      <c r="QG1082" s="2" t="s">
        <v>116</v>
      </c>
      <c r="QH1082" s="2" t="s">
        <v>116</v>
      </c>
      <c r="QI1082" s="2" t="s">
        <v>116</v>
      </c>
      <c r="QJ1082" s="2" t="s">
        <v>116</v>
      </c>
      <c r="QK1082" s="2" t="s">
        <v>116</v>
      </c>
    </row>
    <row r="1083" spans="22:453" x14ac:dyDescent="0.2">
      <c r="V1083" s="2">
        <v>5</v>
      </c>
      <c r="W1083" s="2" t="s">
        <v>116</v>
      </c>
      <c r="X1083" s="2" t="s">
        <v>116</v>
      </c>
      <c r="Y1083" s="2" t="s">
        <v>116</v>
      </c>
      <c r="Z1083" s="2" t="s">
        <v>116</v>
      </c>
      <c r="AA1083" s="2" t="s">
        <v>116</v>
      </c>
      <c r="AB1083" s="2" t="s">
        <v>116</v>
      </c>
      <c r="AC1083" s="2" t="s">
        <v>116</v>
      </c>
      <c r="AD1083" s="2">
        <v>2</v>
      </c>
      <c r="AE1083" s="2" t="s">
        <v>116</v>
      </c>
      <c r="AF1083" s="2" t="s">
        <v>116</v>
      </c>
      <c r="AG1083" s="2">
        <v>2</v>
      </c>
      <c r="AH1083" s="2" t="s">
        <v>116</v>
      </c>
      <c r="AI1083" s="2">
        <v>1</v>
      </c>
      <c r="AJ1083" s="2" t="s">
        <v>116</v>
      </c>
      <c r="AK1083" s="2">
        <v>14</v>
      </c>
      <c r="AL1083" s="2">
        <v>25</v>
      </c>
      <c r="AM1083" s="2" t="s">
        <v>116</v>
      </c>
      <c r="AN1083" s="2" t="s">
        <v>116</v>
      </c>
      <c r="AO1083" s="2" t="s">
        <v>116</v>
      </c>
      <c r="AP1083" s="2">
        <v>3</v>
      </c>
      <c r="AQ1083" s="2">
        <v>1</v>
      </c>
      <c r="AR1083" s="2">
        <v>1</v>
      </c>
      <c r="AS1083" s="2">
        <v>6</v>
      </c>
      <c r="AT1083" s="2" t="s">
        <v>116</v>
      </c>
      <c r="AU1083" s="2" t="s">
        <v>116</v>
      </c>
      <c r="AV1083" s="2" t="s">
        <v>116</v>
      </c>
      <c r="AW1083" s="2">
        <v>1</v>
      </c>
      <c r="AX1083" s="2" t="s">
        <v>116</v>
      </c>
      <c r="AY1083" s="2">
        <v>1</v>
      </c>
      <c r="AZ1083" s="2">
        <v>2</v>
      </c>
      <c r="BA1083" s="2">
        <v>2</v>
      </c>
      <c r="BB1083" s="2">
        <v>1</v>
      </c>
      <c r="BC1083" s="2">
        <v>1</v>
      </c>
      <c r="BD1083" s="2">
        <v>17</v>
      </c>
      <c r="BE1083" s="2" t="s">
        <v>116</v>
      </c>
      <c r="BF1083" s="2">
        <v>1</v>
      </c>
      <c r="BG1083" s="2">
        <v>14</v>
      </c>
      <c r="BH1083" s="2" t="s">
        <v>116</v>
      </c>
      <c r="BI1083" s="2" t="s">
        <v>116</v>
      </c>
      <c r="BJ1083" s="2">
        <v>2</v>
      </c>
      <c r="BK1083" s="2" t="s">
        <v>116</v>
      </c>
      <c r="BL1083" s="2" t="s">
        <v>116</v>
      </c>
      <c r="BM1083" s="2">
        <v>1</v>
      </c>
      <c r="BN1083" s="2">
        <v>26</v>
      </c>
      <c r="BO1083" s="2" t="s">
        <v>116</v>
      </c>
      <c r="BP1083" s="2">
        <v>1</v>
      </c>
      <c r="BQ1083" s="2">
        <v>5</v>
      </c>
      <c r="BR1083" s="2" t="s">
        <v>116</v>
      </c>
      <c r="BS1083" s="2" t="s">
        <v>116</v>
      </c>
      <c r="BT1083" s="2">
        <v>1</v>
      </c>
      <c r="BU1083" s="2">
        <v>26</v>
      </c>
      <c r="BV1083" s="2">
        <v>2</v>
      </c>
      <c r="BW1083" s="2" t="s">
        <v>116</v>
      </c>
      <c r="BX1083" s="2" t="s">
        <v>116</v>
      </c>
      <c r="BY1083" s="2">
        <v>4</v>
      </c>
      <c r="BZ1083" s="2" t="s">
        <v>116</v>
      </c>
      <c r="CA1083" s="2">
        <v>1</v>
      </c>
      <c r="CB1083" s="2">
        <v>5</v>
      </c>
      <c r="CC1083" s="2" t="s">
        <v>116</v>
      </c>
      <c r="CD1083" s="2" t="s">
        <v>116</v>
      </c>
      <c r="CE1083" s="2">
        <v>2</v>
      </c>
      <c r="CF1083" s="2">
        <v>4</v>
      </c>
      <c r="CG1083" s="2" t="s">
        <v>116</v>
      </c>
      <c r="CH1083" s="2" t="s">
        <v>116</v>
      </c>
      <c r="CI1083" s="2">
        <v>5</v>
      </c>
      <c r="CJ1083" s="2">
        <v>1</v>
      </c>
      <c r="CK1083" s="2" t="s">
        <v>116</v>
      </c>
      <c r="CL1083" s="2">
        <v>2</v>
      </c>
      <c r="CM1083" s="2" t="s">
        <v>116</v>
      </c>
      <c r="CN1083" s="2">
        <v>57</v>
      </c>
      <c r="CO1083" s="2" t="s">
        <v>116</v>
      </c>
      <c r="CP1083" s="2" t="s">
        <v>116</v>
      </c>
      <c r="CQ1083" s="2">
        <v>2</v>
      </c>
      <c r="CR1083" s="2" t="s">
        <v>116</v>
      </c>
      <c r="CS1083" s="2" t="s">
        <v>116</v>
      </c>
      <c r="CT1083" s="2">
        <v>38</v>
      </c>
      <c r="CU1083" s="2">
        <v>1</v>
      </c>
      <c r="CV1083" s="2">
        <v>1</v>
      </c>
      <c r="CW1083" s="2" t="s">
        <v>116</v>
      </c>
      <c r="CX1083" s="2" t="s">
        <v>116</v>
      </c>
      <c r="CY1083" s="2">
        <v>7</v>
      </c>
      <c r="CZ1083" s="2">
        <v>3</v>
      </c>
      <c r="DA1083" s="2" t="s">
        <v>116</v>
      </c>
      <c r="DB1083" s="2">
        <v>9</v>
      </c>
      <c r="DC1083" s="2" t="s">
        <v>116</v>
      </c>
      <c r="DD1083" s="2">
        <v>27</v>
      </c>
      <c r="DE1083" s="2" t="s">
        <v>116</v>
      </c>
      <c r="DF1083" s="2">
        <v>15</v>
      </c>
      <c r="DG1083" s="2" t="s">
        <v>116</v>
      </c>
      <c r="DH1083" s="2">
        <v>1</v>
      </c>
      <c r="DI1083" s="2">
        <v>8</v>
      </c>
      <c r="DJ1083" s="2" t="s">
        <v>116</v>
      </c>
      <c r="DK1083" s="2" t="s">
        <v>116</v>
      </c>
      <c r="DL1083" s="2" t="s">
        <v>116</v>
      </c>
      <c r="DM1083" s="2">
        <v>6</v>
      </c>
      <c r="DN1083" s="2" t="s">
        <v>116</v>
      </c>
      <c r="DO1083" s="2">
        <v>43</v>
      </c>
      <c r="DP1083" s="2" t="s">
        <v>116</v>
      </c>
      <c r="DQ1083" s="2">
        <v>3</v>
      </c>
      <c r="DR1083" s="2">
        <v>79</v>
      </c>
      <c r="DS1083" s="2" t="s">
        <v>116</v>
      </c>
      <c r="DT1083" s="2" t="s">
        <v>116</v>
      </c>
      <c r="DU1083" s="2">
        <v>3</v>
      </c>
      <c r="DV1083" s="2" t="s">
        <v>116</v>
      </c>
      <c r="DW1083" s="2">
        <v>5</v>
      </c>
      <c r="DX1083" s="2">
        <v>4</v>
      </c>
      <c r="DY1083" s="2" t="s">
        <v>116</v>
      </c>
      <c r="DZ1083" s="2" t="s">
        <v>116</v>
      </c>
      <c r="EA1083" s="2" t="s">
        <v>116</v>
      </c>
      <c r="EB1083" s="2" t="s">
        <v>116</v>
      </c>
      <c r="EC1083" s="2">
        <v>24</v>
      </c>
      <c r="ED1083" s="2" t="s">
        <v>116</v>
      </c>
      <c r="EE1083" s="2" t="s">
        <v>116</v>
      </c>
      <c r="EF1083" s="2">
        <v>80</v>
      </c>
      <c r="EG1083" s="2" t="s">
        <v>116</v>
      </c>
      <c r="EH1083" s="2" t="s">
        <v>116</v>
      </c>
      <c r="EI1083" s="2" t="s">
        <v>116</v>
      </c>
      <c r="EJ1083" s="2">
        <v>14</v>
      </c>
      <c r="EK1083" s="2" t="s">
        <v>116</v>
      </c>
      <c r="EL1083" s="2">
        <v>4</v>
      </c>
      <c r="EM1083" s="2" t="s">
        <v>116</v>
      </c>
      <c r="EN1083" s="2" t="s">
        <v>116</v>
      </c>
      <c r="EO1083" s="2">
        <v>15</v>
      </c>
      <c r="EP1083" s="2" t="s">
        <v>116</v>
      </c>
      <c r="EQ1083" s="2" t="s">
        <v>116</v>
      </c>
      <c r="ER1083" s="2">
        <v>7</v>
      </c>
      <c r="ES1083" s="2">
        <v>1</v>
      </c>
      <c r="ET1083" s="2">
        <v>3</v>
      </c>
      <c r="EU1083" s="2">
        <v>139</v>
      </c>
      <c r="EV1083" s="2">
        <v>1</v>
      </c>
      <c r="EW1083" s="2" t="s">
        <v>116</v>
      </c>
      <c r="EX1083" s="2">
        <v>16</v>
      </c>
      <c r="EY1083" s="2">
        <v>10</v>
      </c>
      <c r="EZ1083" s="2">
        <v>2</v>
      </c>
      <c r="FA1083" s="2">
        <v>13</v>
      </c>
      <c r="FB1083" s="2" t="s">
        <v>116</v>
      </c>
      <c r="FC1083" s="2" t="s">
        <v>116</v>
      </c>
      <c r="FD1083" s="2">
        <v>78</v>
      </c>
      <c r="FE1083" s="2" t="s">
        <v>116</v>
      </c>
      <c r="FF1083" s="2">
        <v>1</v>
      </c>
      <c r="FG1083" s="2" t="s">
        <v>116</v>
      </c>
      <c r="FH1083" s="2">
        <v>17</v>
      </c>
      <c r="FI1083" s="2">
        <v>18</v>
      </c>
      <c r="FJ1083" s="2" t="s">
        <v>116</v>
      </c>
      <c r="FK1083" s="2">
        <v>1</v>
      </c>
      <c r="FL1083" s="2">
        <v>5</v>
      </c>
      <c r="FM1083" s="2" t="s">
        <v>116</v>
      </c>
      <c r="FN1083" s="2">
        <v>1</v>
      </c>
      <c r="FO1083" s="2">
        <v>87</v>
      </c>
      <c r="FP1083" s="2" t="s">
        <v>116</v>
      </c>
      <c r="FQ1083" s="2" t="s">
        <v>116</v>
      </c>
      <c r="FR1083" s="2">
        <v>74</v>
      </c>
      <c r="FS1083" s="2">
        <v>1</v>
      </c>
      <c r="FT1083" s="2">
        <v>1</v>
      </c>
      <c r="FU1083" s="2" t="s">
        <v>116</v>
      </c>
      <c r="FV1083" s="2">
        <v>3</v>
      </c>
      <c r="FW1083" s="2">
        <v>1</v>
      </c>
      <c r="FX1083" s="2" t="s">
        <v>116</v>
      </c>
      <c r="FY1083" s="2">
        <v>4</v>
      </c>
      <c r="FZ1083" s="2">
        <v>96</v>
      </c>
      <c r="GA1083" s="2" t="s">
        <v>116</v>
      </c>
      <c r="GB1083" s="2" t="s">
        <v>116</v>
      </c>
      <c r="GC1083" s="2">
        <v>4</v>
      </c>
      <c r="GD1083" s="2">
        <v>2</v>
      </c>
      <c r="GE1083" s="2">
        <v>5</v>
      </c>
      <c r="GF1083" s="2">
        <v>10</v>
      </c>
      <c r="GG1083" s="2" t="s">
        <v>116</v>
      </c>
      <c r="GH1083" s="2" t="s">
        <v>116</v>
      </c>
      <c r="GI1083" s="2">
        <v>2</v>
      </c>
      <c r="GJ1083" s="2" t="s">
        <v>116</v>
      </c>
      <c r="GK1083" s="2">
        <v>112</v>
      </c>
      <c r="GL1083" s="2" t="s">
        <v>116</v>
      </c>
      <c r="GM1083" s="2" t="s">
        <v>116</v>
      </c>
      <c r="GN1083" s="2">
        <v>5</v>
      </c>
      <c r="GO1083" s="2">
        <v>1</v>
      </c>
      <c r="GP1083" s="2">
        <v>4</v>
      </c>
      <c r="GQ1083" s="2">
        <v>6</v>
      </c>
      <c r="GR1083" s="2">
        <v>49</v>
      </c>
      <c r="GS1083" s="2" t="s">
        <v>116</v>
      </c>
      <c r="GT1083" s="2" t="s">
        <v>116</v>
      </c>
      <c r="GU1083" s="2">
        <v>10</v>
      </c>
      <c r="GV1083" s="2">
        <v>4</v>
      </c>
      <c r="GW1083" s="2">
        <v>1</v>
      </c>
      <c r="GX1083" s="2">
        <v>3</v>
      </c>
      <c r="GY1083" s="2">
        <v>40</v>
      </c>
      <c r="GZ1083" s="2" t="s">
        <v>116</v>
      </c>
      <c r="HA1083" s="2">
        <v>28</v>
      </c>
      <c r="HB1083" s="2" t="s">
        <v>116</v>
      </c>
      <c r="HC1083" s="2" t="s">
        <v>116</v>
      </c>
      <c r="HD1083" s="2" t="s">
        <v>116</v>
      </c>
      <c r="HE1083" s="2" t="s">
        <v>116</v>
      </c>
      <c r="HF1083" s="2">
        <v>4</v>
      </c>
      <c r="HG1083" s="2">
        <v>28</v>
      </c>
      <c r="HH1083" s="2" t="s">
        <v>116</v>
      </c>
      <c r="HI1083" s="2" t="s">
        <v>116</v>
      </c>
      <c r="HJ1083" s="2" t="s">
        <v>116</v>
      </c>
      <c r="HK1083" s="2" t="s">
        <v>116</v>
      </c>
      <c r="HL1083" s="2">
        <v>2</v>
      </c>
      <c r="HM1083" s="2" t="s">
        <v>116</v>
      </c>
      <c r="HN1083" s="2">
        <v>44</v>
      </c>
      <c r="HO1083" s="2" t="s">
        <v>116</v>
      </c>
      <c r="HP1083" s="2">
        <v>3</v>
      </c>
      <c r="HQ1083" s="2" t="s">
        <v>116</v>
      </c>
      <c r="HR1083" s="2">
        <v>3</v>
      </c>
      <c r="HS1083" s="2" t="s">
        <v>116</v>
      </c>
      <c r="HT1083" s="2">
        <v>25</v>
      </c>
      <c r="HU1083" s="2">
        <v>2</v>
      </c>
      <c r="HV1083" s="2" t="s">
        <v>116</v>
      </c>
      <c r="HW1083" s="2">
        <v>1</v>
      </c>
      <c r="HX1083" s="2" t="s">
        <v>116</v>
      </c>
      <c r="HY1083" s="2" t="s">
        <v>116</v>
      </c>
      <c r="HZ1083" s="2">
        <v>1</v>
      </c>
      <c r="IA1083" s="2">
        <v>26</v>
      </c>
      <c r="IB1083" s="2" t="s">
        <v>116</v>
      </c>
      <c r="IC1083" s="2">
        <v>1</v>
      </c>
      <c r="ID1083" s="2">
        <v>19</v>
      </c>
      <c r="IE1083" s="2" t="s">
        <v>116</v>
      </c>
      <c r="IF1083" s="2">
        <v>1</v>
      </c>
      <c r="IG1083" s="2">
        <v>1</v>
      </c>
      <c r="IH1083" s="2">
        <v>2</v>
      </c>
      <c r="II1083" s="2">
        <v>13</v>
      </c>
      <c r="IJ1083" s="2">
        <v>3</v>
      </c>
      <c r="IK1083" s="2">
        <v>1</v>
      </c>
      <c r="IL1083" s="2" t="s">
        <v>116</v>
      </c>
      <c r="IM1083" s="2" t="s">
        <v>116</v>
      </c>
      <c r="IN1083" s="2">
        <v>1</v>
      </c>
      <c r="IO1083" s="2">
        <v>1</v>
      </c>
      <c r="IP1083" s="2" t="s">
        <v>116</v>
      </c>
      <c r="IQ1083" s="2">
        <v>44</v>
      </c>
      <c r="IR1083" s="2">
        <v>1</v>
      </c>
      <c r="IS1083" s="2">
        <v>3</v>
      </c>
      <c r="IT1083" s="2">
        <v>1</v>
      </c>
      <c r="IU1083" s="2" t="s">
        <v>116</v>
      </c>
      <c r="IV1083" s="2">
        <v>4</v>
      </c>
      <c r="IW1083" s="2">
        <v>4</v>
      </c>
      <c r="IX1083" s="2" t="s">
        <v>116</v>
      </c>
      <c r="IY1083" s="2">
        <v>3</v>
      </c>
      <c r="IZ1083" s="2" t="s">
        <v>116</v>
      </c>
      <c r="JA1083" s="2" t="s">
        <v>116</v>
      </c>
      <c r="JB1083" s="2">
        <v>13</v>
      </c>
      <c r="JC1083" s="2" t="s">
        <v>116</v>
      </c>
      <c r="JD1083" s="2">
        <v>12</v>
      </c>
      <c r="JE1083" s="2" t="s">
        <v>116</v>
      </c>
      <c r="JF1083" s="2" t="s">
        <v>116</v>
      </c>
      <c r="JG1083" s="2">
        <v>1</v>
      </c>
      <c r="JH1083" s="2">
        <v>13</v>
      </c>
      <c r="JI1083" s="2">
        <v>1</v>
      </c>
      <c r="JJ1083" s="2" t="s">
        <v>116</v>
      </c>
      <c r="JK1083" s="2" t="s">
        <v>116</v>
      </c>
      <c r="JL1083" s="2">
        <v>2</v>
      </c>
      <c r="JM1083" s="2" t="s">
        <v>116</v>
      </c>
      <c r="JN1083" s="2">
        <v>17</v>
      </c>
      <c r="JO1083" s="2" t="s">
        <v>116</v>
      </c>
      <c r="JP1083" s="2" t="s">
        <v>116</v>
      </c>
      <c r="JQ1083" s="2" t="s">
        <v>116</v>
      </c>
      <c r="JR1083" s="2">
        <v>1</v>
      </c>
      <c r="JS1083" s="2">
        <v>15</v>
      </c>
      <c r="JT1083" s="2" t="s">
        <v>116</v>
      </c>
      <c r="JU1083" s="2" t="s">
        <v>116</v>
      </c>
      <c r="JV1083" s="2" t="s">
        <v>116</v>
      </c>
      <c r="JW1083" s="2">
        <v>1</v>
      </c>
      <c r="JX1083" s="2">
        <v>14</v>
      </c>
      <c r="JY1083" s="2" t="s">
        <v>116</v>
      </c>
      <c r="JZ1083" s="2">
        <v>16</v>
      </c>
      <c r="KA1083" s="2">
        <v>1</v>
      </c>
      <c r="KB1083" s="2">
        <v>1</v>
      </c>
      <c r="KC1083" s="2" t="s">
        <v>116</v>
      </c>
      <c r="KD1083" s="2">
        <v>4</v>
      </c>
      <c r="KE1083" s="2" t="s">
        <v>116</v>
      </c>
      <c r="KF1083" s="2" t="s">
        <v>116</v>
      </c>
      <c r="KG1083" s="2" t="s">
        <v>116</v>
      </c>
      <c r="KH1083" s="2" t="s">
        <v>116</v>
      </c>
      <c r="KI1083" s="2">
        <v>18</v>
      </c>
      <c r="KJ1083" s="2" t="s">
        <v>116</v>
      </c>
      <c r="KK1083" s="2" t="s">
        <v>116</v>
      </c>
      <c r="KL1083" s="2" t="s">
        <v>116</v>
      </c>
      <c r="KM1083" s="2" t="s">
        <v>116</v>
      </c>
      <c r="KN1083" s="2">
        <v>5</v>
      </c>
      <c r="KO1083" s="2" t="s">
        <v>116</v>
      </c>
      <c r="KP1083" s="2" t="s">
        <v>116</v>
      </c>
      <c r="KQ1083" s="2" t="s">
        <v>116</v>
      </c>
      <c r="KR1083" s="2">
        <v>7</v>
      </c>
      <c r="KS1083" s="2" t="s">
        <v>116</v>
      </c>
      <c r="KT1083" s="2">
        <v>7</v>
      </c>
      <c r="KU1083" s="2" t="s">
        <v>116</v>
      </c>
      <c r="KV1083" s="2">
        <v>1</v>
      </c>
      <c r="KW1083" s="2" t="s">
        <v>116</v>
      </c>
      <c r="KX1083" s="2" t="s">
        <v>116</v>
      </c>
      <c r="KY1083" s="2" t="s">
        <v>116</v>
      </c>
      <c r="KZ1083" s="2">
        <v>2</v>
      </c>
      <c r="LA1083" s="2" t="s">
        <v>116</v>
      </c>
      <c r="LB1083" s="2" t="s">
        <v>116</v>
      </c>
      <c r="LC1083" s="2" t="s">
        <v>116</v>
      </c>
      <c r="LD1083" s="2" t="s">
        <v>116</v>
      </c>
      <c r="LE1083" s="2" t="s">
        <v>116</v>
      </c>
      <c r="LF1083" s="2" t="s">
        <v>116</v>
      </c>
      <c r="LG1083" s="2" t="s">
        <v>116</v>
      </c>
      <c r="LH1083" s="2">
        <v>10</v>
      </c>
      <c r="LI1083" s="2" t="s">
        <v>116</v>
      </c>
      <c r="LJ1083" s="2" t="s">
        <v>116</v>
      </c>
      <c r="LK1083" s="2" t="s">
        <v>116</v>
      </c>
      <c r="LL1083" s="2" t="s">
        <v>116</v>
      </c>
      <c r="LM1083" s="2" t="s">
        <v>116</v>
      </c>
      <c r="LN1083" s="2">
        <v>2</v>
      </c>
      <c r="LO1083" s="2" t="s">
        <v>116</v>
      </c>
      <c r="LP1083" s="2" t="s">
        <v>116</v>
      </c>
      <c r="LQ1083" s="2" t="s">
        <v>116</v>
      </c>
      <c r="LR1083" s="2" t="s">
        <v>116</v>
      </c>
      <c r="LS1083" s="2" t="s">
        <v>116</v>
      </c>
      <c r="LT1083" s="2" t="s">
        <v>116</v>
      </c>
      <c r="LU1083" s="2" t="s">
        <v>116</v>
      </c>
      <c r="LV1083" s="2">
        <v>10</v>
      </c>
      <c r="LW1083" s="2" t="s">
        <v>116</v>
      </c>
      <c r="LX1083" s="2" t="s">
        <v>116</v>
      </c>
      <c r="LY1083" s="2" t="s">
        <v>116</v>
      </c>
      <c r="LZ1083" s="2">
        <v>1</v>
      </c>
      <c r="MA1083" s="2" t="s">
        <v>116</v>
      </c>
      <c r="MB1083" s="2" t="s">
        <v>116</v>
      </c>
      <c r="MC1083" s="2">
        <v>4</v>
      </c>
      <c r="MD1083" s="2" t="s">
        <v>116</v>
      </c>
      <c r="ME1083" s="2" t="s">
        <v>116</v>
      </c>
      <c r="MF1083" s="2" t="s">
        <v>116</v>
      </c>
      <c r="MG1083" s="2" t="s">
        <v>116</v>
      </c>
      <c r="MH1083" s="2" t="s">
        <v>116</v>
      </c>
      <c r="MI1083" s="2" t="s">
        <v>116</v>
      </c>
      <c r="MJ1083" s="2">
        <v>5</v>
      </c>
      <c r="MK1083" s="2" t="s">
        <v>116</v>
      </c>
      <c r="ML1083" s="2" t="s">
        <v>116</v>
      </c>
      <c r="MM1083" s="2" t="s">
        <v>116</v>
      </c>
      <c r="MN1083" s="2" t="s">
        <v>116</v>
      </c>
      <c r="MO1083" s="2" t="s">
        <v>116</v>
      </c>
      <c r="MP1083" s="2" t="s">
        <v>116</v>
      </c>
      <c r="MQ1083" s="2" t="s">
        <v>116</v>
      </c>
      <c r="MR1083" s="2">
        <v>1</v>
      </c>
      <c r="MS1083" s="2" t="s">
        <v>116</v>
      </c>
      <c r="MT1083" s="2" t="s">
        <v>116</v>
      </c>
      <c r="MU1083" s="2" t="s">
        <v>116</v>
      </c>
      <c r="MV1083" s="2">
        <v>1</v>
      </c>
      <c r="MW1083" s="2" t="s">
        <v>116</v>
      </c>
      <c r="MX1083" s="2" t="s">
        <v>116</v>
      </c>
      <c r="MY1083" s="2" t="s">
        <v>116</v>
      </c>
      <c r="MZ1083" s="2" t="s">
        <v>116</v>
      </c>
      <c r="NA1083" s="2" t="s">
        <v>116</v>
      </c>
      <c r="NB1083" s="2" t="s">
        <v>116</v>
      </c>
      <c r="NC1083" s="2" t="s">
        <v>116</v>
      </c>
      <c r="ND1083" s="2" t="s">
        <v>116</v>
      </c>
      <c r="NE1083" s="2" t="s">
        <v>116</v>
      </c>
      <c r="NF1083" s="2" t="s">
        <v>116</v>
      </c>
      <c r="NG1083" s="2" t="s">
        <v>116</v>
      </c>
      <c r="NH1083" s="2" t="s">
        <v>116</v>
      </c>
      <c r="NI1083" s="2" t="s">
        <v>116</v>
      </c>
      <c r="NJ1083" s="2" t="s">
        <v>116</v>
      </c>
      <c r="NK1083" s="2" t="s">
        <v>116</v>
      </c>
      <c r="NL1083" s="2" t="s">
        <v>116</v>
      </c>
      <c r="NM1083" s="2" t="s">
        <v>116</v>
      </c>
      <c r="NN1083" s="2" t="s">
        <v>116</v>
      </c>
      <c r="NO1083" s="2">
        <v>5</v>
      </c>
      <c r="NP1083" s="2" t="s">
        <v>116</v>
      </c>
      <c r="NQ1083" s="2" t="s">
        <v>116</v>
      </c>
      <c r="NR1083" s="2" t="s">
        <v>116</v>
      </c>
      <c r="NS1083" s="2" t="s">
        <v>116</v>
      </c>
      <c r="NT1083" s="2" t="s">
        <v>116</v>
      </c>
      <c r="NU1083" s="2">
        <v>1</v>
      </c>
      <c r="NV1083" s="2" t="s">
        <v>116</v>
      </c>
      <c r="NW1083" s="2" t="s">
        <v>116</v>
      </c>
      <c r="NX1083" s="2" t="s">
        <v>116</v>
      </c>
      <c r="NY1083" s="2" t="s">
        <v>116</v>
      </c>
      <c r="NZ1083" s="2" t="s">
        <v>116</v>
      </c>
      <c r="OA1083" s="2" t="s">
        <v>116</v>
      </c>
      <c r="OB1083" s="2" t="s">
        <v>116</v>
      </c>
      <c r="OC1083" s="2">
        <v>2</v>
      </c>
      <c r="OD1083" s="2" t="s">
        <v>116</v>
      </c>
      <c r="OE1083" s="2" t="s">
        <v>116</v>
      </c>
      <c r="OF1083" s="2" t="s">
        <v>116</v>
      </c>
      <c r="OG1083" s="2" t="s">
        <v>116</v>
      </c>
      <c r="OH1083" s="2" t="s">
        <v>116</v>
      </c>
      <c r="OI1083" s="2" t="s">
        <v>116</v>
      </c>
      <c r="OJ1083" s="2" t="s">
        <v>116</v>
      </c>
      <c r="OK1083" s="2" t="s">
        <v>116</v>
      </c>
      <c r="OL1083" s="2" t="s">
        <v>116</v>
      </c>
      <c r="OM1083" s="2" t="s">
        <v>116</v>
      </c>
      <c r="ON1083" s="2" t="s">
        <v>116</v>
      </c>
      <c r="OO1083" s="2" t="s">
        <v>116</v>
      </c>
      <c r="OP1083" s="2" t="s">
        <v>116</v>
      </c>
      <c r="OQ1083" s="2" t="s">
        <v>116</v>
      </c>
      <c r="OR1083" s="2" t="s">
        <v>116</v>
      </c>
      <c r="OS1083" s="2" t="s">
        <v>116</v>
      </c>
      <c r="OT1083" s="2">
        <v>1</v>
      </c>
      <c r="OU1083" s="2" t="s">
        <v>116</v>
      </c>
      <c r="OV1083" s="2" t="s">
        <v>116</v>
      </c>
      <c r="OW1083" s="2" t="s">
        <v>116</v>
      </c>
      <c r="OX1083" s="2">
        <v>1</v>
      </c>
      <c r="OY1083" s="2" t="s">
        <v>116</v>
      </c>
      <c r="OZ1083" s="2" t="s">
        <v>116</v>
      </c>
      <c r="PA1083" s="2" t="s">
        <v>116</v>
      </c>
      <c r="PB1083" s="2">
        <v>1</v>
      </c>
      <c r="PC1083" s="2" t="s">
        <v>116</v>
      </c>
      <c r="PD1083" s="2">
        <v>1</v>
      </c>
      <c r="PE1083" s="2" t="s">
        <v>116</v>
      </c>
      <c r="PF1083" s="2" t="s">
        <v>116</v>
      </c>
      <c r="PG1083" s="2">
        <v>1</v>
      </c>
      <c r="PH1083" s="2" t="s">
        <v>116</v>
      </c>
      <c r="PI1083" s="2" t="s">
        <v>116</v>
      </c>
      <c r="PJ1083" s="2" t="s">
        <v>116</v>
      </c>
      <c r="PK1083" s="2" t="s">
        <v>116</v>
      </c>
      <c r="PL1083" s="2">
        <v>1</v>
      </c>
      <c r="PM1083" s="2" t="s">
        <v>116</v>
      </c>
      <c r="PN1083" s="2" t="s">
        <v>116</v>
      </c>
      <c r="PO1083" s="2" t="s">
        <v>116</v>
      </c>
      <c r="PP1083" s="2" t="s">
        <v>116</v>
      </c>
      <c r="PQ1083" s="2">
        <v>1</v>
      </c>
      <c r="PR1083" s="2" t="s">
        <v>116</v>
      </c>
      <c r="PS1083" s="2" t="s">
        <v>116</v>
      </c>
      <c r="PT1083" s="2" t="s">
        <v>116</v>
      </c>
      <c r="PU1083" s="2" t="s">
        <v>116</v>
      </c>
      <c r="PV1083" s="2" t="s">
        <v>116</v>
      </c>
      <c r="PW1083" s="2">
        <v>1</v>
      </c>
      <c r="PX1083" s="2" t="s">
        <v>116</v>
      </c>
      <c r="PY1083" s="2" t="s">
        <v>116</v>
      </c>
      <c r="PZ1083" s="2" t="s">
        <v>116</v>
      </c>
      <c r="QA1083" s="2" t="s">
        <v>116</v>
      </c>
      <c r="QB1083" s="2" t="s">
        <v>116</v>
      </c>
      <c r="QC1083" s="2" t="s">
        <v>116</v>
      </c>
      <c r="QD1083" s="2" t="s">
        <v>116</v>
      </c>
      <c r="QE1083" s="2" t="s">
        <v>116</v>
      </c>
      <c r="QF1083" s="2" t="s">
        <v>116</v>
      </c>
      <c r="QG1083" s="2" t="s">
        <v>116</v>
      </c>
      <c r="QH1083" s="2" t="s">
        <v>116</v>
      </c>
      <c r="QI1083" s="2" t="s">
        <v>116</v>
      </c>
      <c r="QJ1083" s="2" t="s">
        <v>116</v>
      </c>
      <c r="QK1083" s="2" t="s">
        <v>116</v>
      </c>
    </row>
    <row r="1084" spans="22:453" x14ac:dyDescent="0.2">
      <c r="V1084" s="2">
        <v>1</v>
      </c>
      <c r="W1084" s="2">
        <v>1</v>
      </c>
      <c r="X1084" s="2" t="s">
        <v>116</v>
      </c>
      <c r="Y1084" s="2" t="s">
        <v>116</v>
      </c>
      <c r="Z1084" s="2" t="s">
        <v>116</v>
      </c>
      <c r="AA1084" s="2" t="s">
        <v>116</v>
      </c>
      <c r="AB1084" s="2" t="s">
        <v>116</v>
      </c>
      <c r="AC1084" s="2">
        <v>4</v>
      </c>
      <c r="AD1084" s="2" t="s">
        <v>116</v>
      </c>
      <c r="AE1084" s="2" t="s">
        <v>116</v>
      </c>
      <c r="AF1084" s="2" t="s">
        <v>116</v>
      </c>
      <c r="AG1084" s="2">
        <v>3</v>
      </c>
      <c r="AH1084" s="2" t="s">
        <v>116</v>
      </c>
      <c r="AI1084" s="2">
        <v>2</v>
      </c>
      <c r="AJ1084" s="2" t="s">
        <v>116</v>
      </c>
      <c r="AK1084" s="2">
        <v>6</v>
      </c>
      <c r="AL1084" s="2">
        <v>13</v>
      </c>
      <c r="AM1084" s="2" t="s">
        <v>116</v>
      </c>
      <c r="AN1084" s="2" t="s">
        <v>116</v>
      </c>
      <c r="AO1084" s="2" t="s">
        <v>116</v>
      </c>
      <c r="AP1084" s="2" t="s">
        <v>116</v>
      </c>
      <c r="AQ1084" s="2" t="s">
        <v>116</v>
      </c>
      <c r="AR1084" s="2" t="s">
        <v>116</v>
      </c>
      <c r="AS1084" s="2">
        <v>3</v>
      </c>
      <c r="AT1084" s="2" t="s">
        <v>116</v>
      </c>
      <c r="AU1084" s="2" t="s">
        <v>116</v>
      </c>
      <c r="AV1084" s="2" t="s">
        <v>116</v>
      </c>
      <c r="AW1084" s="2">
        <v>5</v>
      </c>
      <c r="AX1084" s="2" t="s">
        <v>116</v>
      </c>
      <c r="AY1084" s="2" t="s">
        <v>116</v>
      </c>
      <c r="AZ1084" s="2">
        <v>4</v>
      </c>
      <c r="BA1084" s="2">
        <v>4</v>
      </c>
      <c r="BB1084" s="2" t="s">
        <v>116</v>
      </c>
      <c r="BC1084" s="2" t="s">
        <v>116</v>
      </c>
      <c r="BD1084" s="2">
        <v>18</v>
      </c>
      <c r="BE1084" s="2" t="s">
        <v>116</v>
      </c>
      <c r="BF1084" s="2" t="s">
        <v>116</v>
      </c>
      <c r="BG1084" s="2">
        <v>1</v>
      </c>
      <c r="BH1084" s="2" t="s">
        <v>116</v>
      </c>
      <c r="BI1084" s="2" t="s">
        <v>116</v>
      </c>
      <c r="BJ1084" s="2">
        <v>1</v>
      </c>
      <c r="BK1084" s="2" t="s">
        <v>116</v>
      </c>
      <c r="BL1084" s="2">
        <v>1</v>
      </c>
      <c r="BM1084" s="2">
        <v>4</v>
      </c>
      <c r="BN1084" s="2">
        <v>4</v>
      </c>
      <c r="BO1084" s="2" t="s">
        <v>116</v>
      </c>
      <c r="BP1084" s="2" t="s">
        <v>116</v>
      </c>
      <c r="BQ1084" s="2">
        <v>3</v>
      </c>
      <c r="BR1084" s="2" t="s">
        <v>116</v>
      </c>
      <c r="BS1084" s="2" t="s">
        <v>116</v>
      </c>
      <c r="BT1084" s="2">
        <v>1</v>
      </c>
      <c r="BU1084" s="2">
        <v>23</v>
      </c>
      <c r="BV1084" s="2" t="s">
        <v>116</v>
      </c>
      <c r="BW1084" s="2" t="s">
        <v>116</v>
      </c>
      <c r="BX1084" s="2" t="s">
        <v>116</v>
      </c>
      <c r="BY1084" s="2">
        <v>4</v>
      </c>
      <c r="BZ1084" s="2" t="s">
        <v>116</v>
      </c>
      <c r="CA1084" s="2">
        <v>2</v>
      </c>
      <c r="CB1084" s="2">
        <v>6</v>
      </c>
      <c r="CC1084" s="2" t="s">
        <v>116</v>
      </c>
      <c r="CD1084" s="2" t="s">
        <v>116</v>
      </c>
      <c r="CE1084" s="2" t="s">
        <v>116</v>
      </c>
      <c r="CF1084" s="2">
        <v>3</v>
      </c>
      <c r="CG1084" s="2" t="s">
        <v>116</v>
      </c>
      <c r="CH1084" s="2" t="s">
        <v>116</v>
      </c>
      <c r="CI1084" s="2">
        <v>3</v>
      </c>
      <c r="CJ1084" s="2" t="s">
        <v>116</v>
      </c>
      <c r="CK1084" s="2" t="s">
        <v>116</v>
      </c>
      <c r="CL1084" s="2" t="s">
        <v>116</v>
      </c>
      <c r="CM1084" s="2" t="s">
        <v>116</v>
      </c>
      <c r="CN1084" s="2">
        <v>56</v>
      </c>
      <c r="CO1084" s="2" t="s">
        <v>116</v>
      </c>
      <c r="CP1084" s="2" t="s">
        <v>116</v>
      </c>
      <c r="CQ1084" s="2">
        <v>2</v>
      </c>
      <c r="CR1084" s="2" t="s">
        <v>116</v>
      </c>
      <c r="CS1084" s="2" t="s">
        <v>116</v>
      </c>
      <c r="CT1084" s="2">
        <v>32</v>
      </c>
      <c r="CU1084" s="2" t="s">
        <v>116</v>
      </c>
      <c r="CV1084" s="2" t="s">
        <v>116</v>
      </c>
      <c r="CW1084" s="2" t="s">
        <v>116</v>
      </c>
      <c r="CX1084" s="2" t="s">
        <v>116</v>
      </c>
      <c r="CY1084" s="2">
        <v>6</v>
      </c>
      <c r="CZ1084" s="2" t="s">
        <v>116</v>
      </c>
      <c r="DA1084" s="2" t="s">
        <v>116</v>
      </c>
      <c r="DB1084" s="2">
        <v>5</v>
      </c>
      <c r="DC1084" s="2" t="s">
        <v>116</v>
      </c>
      <c r="DD1084" s="2">
        <v>69</v>
      </c>
      <c r="DE1084" s="2" t="s">
        <v>116</v>
      </c>
      <c r="DF1084" s="2">
        <v>6</v>
      </c>
      <c r="DG1084" s="2" t="s">
        <v>116</v>
      </c>
      <c r="DH1084" s="2" t="s">
        <v>116</v>
      </c>
      <c r="DI1084" s="2">
        <v>3</v>
      </c>
      <c r="DJ1084" s="2" t="s">
        <v>116</v>
      </c>
      <c r="DK1084" s="2" t="s">
        <v>116</v>
      </c>
      <c r="DL1084" s="2" t="s">
        <v>116</v>
      </c>
      <c r="DM1084" s="2">
        <v>4</v>
      </c>
      <c r="DN1084" s="2" t="s">
        <v>116</v>
      </c>
      <c r="DO1084" s="2">
        <v>49</v>
      </c>
      <c r="DP1084" s="2" t="s">
        <v>116</v>
      </c>
      <c r="DQ1084" s="2">
        <v>1</v>
      </c>
      <c r="DR1084" s="2">
        <v>52</v>
      </c>
      <c r="DS1084" s="2">
        <v>1</v>
      </c>
      <c r="DT1084" s="2" t="s">
        <v>116</v>
      </c>
      <c r="DU1084" s="2" t="s">
        <v>116</v>
      </c>
      <c r="DV1084" s="2" t="s">
        <v>116</v>
      </c>
      <c r="DW1084" s="2">
        <v>8</v>
      </c>
      <c r="DX1084" s="2">
        <v>1</v>
      </c>
      <c r="DY1084" s="2" t="s">
        <v>116</v>
      </c>
      <c r="DZ1084" s="2" t="s">
        <v>116</v>
      </c>
      <c r="EA1084" s="2" t="s">
        <v>116</v>
      </c>
      <c r="EB1084" s="2">
        <v>5</v>
      </c>
      <c r="EC1084" s="2">
        <v>12</v>
      </c>
      <c r="ED1084" s="2" t="s">
        <v>116</v>
      </c>
      <c r="EE1084" s="2" t="s">
        <v>116</v>
      </c>
      <c r="EF1084" s="2">
        <v>92</v>
      </c>
      <c r="EG1084" s="2">
        <v>1</v>
      </c>
      <c r="EH1084" s="2">
        <v>1</v>
      </c>
      <c r="EI1084" s="2" t="s">
        <v>116</v>
      </c>
      <c r="EJ1084" s="2">
        <v>5</v>
      </c>
      <c r="EK1084" s="2" t="s">
        <v>116</v>
      </c>
      <c r="EL1084" s="2">
        <v>2</v>
      </c>
      <c r="EM1084" s="2" t="s">
        <v>116</v>
      </c>
      <c r="EN1084" s="2" t="s">
        <v>116</v>
      </c>
      <c r="EO1084" s="2">
        <v>4</v>
      </c>
      <c r="EP1084" s="2" t="s">
        <v>116</v>
      </c>
      <c r="EQ1084" s="2">
        <v>1</v>
      </c>
      <c r="ER1084" s="2">
        <v>5</v>
      </c>
      <c r="ES1084" s="2">
        <v>5</v>
      </c>
      <c r="ET1084" s="2" t="s">
        <v>116</v>
      </c>
      <c r="EU1084" s="2">
        <v>149</v>
      </c>
      <c r="EV1084" s="2">
        <v>1</v>
      </c>
      <c r="EW1084" s="2" t="s">
        <v>116</v>
      </c>
      <c r="EX1084" s="2">
        <v>9</v>
      </c>
      <c r="EY1084" s="2">
        <v>2</v>
      </c>
      <c r="EZ1084" s="2" t="s">
        <v>116</v>
      </c>
      <c r="FA1084" s="2">
        <v>1</v>
      </c>
      <c r="FB1084" s="2" t="s">
        <v>116</v>
      </c>
      <c r="FC1084" s="2" t="s">
        <v>116</v>
      </c>
      <c r="FD1084" s="2">
        <v>69</v>
      </c>
      <c r="FE1084" s="2" t="s">
        <v>116</v>
      </c>
      <c r="FF1084" s="2" t="s">
        <v>116</v>
      </c>
      <c r="FG1084" s="2" t="s">
        <v>116</v>
      </c>
      <c r="FH1084" s="2">
        <v>3</v>
      </c>
      <c r="FI1084" s="2">
        <v>6</v>
      </c>
      <c r="FJ1084" s="2" t="s">
        <v>116</v>
      </c>
      <c r="FK1084" s="2" t="s">
        <v>116</v>
      </c>
      <c r="FL1084" s="2">
        <v>5</v>
      </c>
      <c r="FM1084" s="2" t="s">
        <v>116</v>
      </c>
      <c r="FN1084" s="2" t="s">
        <v>116</v>
      </c>
      <c r="FO1084" s="2">
        <v>61</v>
      </c>
      <c r="FP1084" s="2" t="s">
        <v>116</v>
      </c>
      <c r="FQ1084" s="2" t="s">
        <v>116</v>
      </c>
      <c r="FR1084" s="2">
        <v>47</v>
      </c>
      <c r="FS1084" s="2" t="s">
        <v>116</v>
      </c>
      <c r="FT1084" s="2" t="s">
        <v>116</v>
      </c>
      <c r="FU1084" s="2" t="s">
        <v>116</v>
      </c>
      <c r="FV1084" s="2">
        <v>1</v>
      </c>
      <c r="FW1084" s="2" t="s">
        <v>116</v>
      </c>
      <c r="FX1084" s="2" t="s">
        <v>116</v>
      </c>
      <c r="FY1084" s="2">
        <v>2</v>
      </c>
      <c r="FZ1084" s="2">
        <v>55</v>
      </c>
      <c r="GA1084" s="2" t="s">
        <v>116</v>
      </c>
      <c r="GB1084" s="2" t="s">
        <v>116</v>
      </c>
      <c r="GC1084" s="2">
        <v>1</v>
      </c>
      <c r="GD1084" s="2" t="s">
        <v>116</v>
      </c>
      <c r="GE1084" s="2">
        <v>3</v>
      </c>
      <c r="GF1084" s="2">
        <v>3</v>
      </c>
      <c r="GG1084" s="2" t="s">
        <v>116</v>
      </c>
      <c r="GH1084" s="2" t="s">
        <v>116</v>
      </c>
      <c r="GI1084" s="2">
        <v>3</v>
      </c>
      <c r="GJ1084" s="2" t="s">
        <v>116</v>
      </c>
      <c r="GK1084" s="2">
        <v>101</v>
      </c>
      <c r="GL1084" s="2" t="s">
        <v>116</v>
      </c>
      <c r="GM1084" s="2" t="s">
        <v>116</v>
      </c>
      <c r="GN1084" s="2">
        <v>1</v>
      </c>
      <c r="GO1084" s="2" t="s">
        <v>116</v>
      </c>
      <c r="GP1084" s="2">
        <v>4</v>
      </c>
      <c r="GQ1084" s="2">
        <v>2</v>
      </c>
      <c r="GR1084" s="2">
        <v>39</v>
      </c>
      <c r="GS1084" s="2">
        <v>1</v>
      </c>
      <c r="GT1084" s="2" t="s">
        <v>116</v>
      </c>
      <c r="GU1084" s="2">
        <v>3</v>
      </c>
      <c r="GV1084" s="2">
        <v>2</v>
      </c>
      <c r="GW1084" s="2" t="s">
        <v>116</v>
      </c>
      <c r="GX1084" s="2">
        <v>1</v>
      </c>
      <c r="GY1084" s="2">
        <v>54</v>
      </c>
      <c r="GZ1084" s="2" t="s">
        <v>116</v>
      </c>
      <c r="HA1084" s="2">
        <v>38</v>
      </c>
      <c r="HB1084" s="2" t="s">
        <v>116</v>
      </c>
      <c r="HC1084" s="2" t="s">
        <v>116</v>
      </c>
      <c r="HD1084" s="2">
        <v>1</v>
      </c>
      <c r="HE1084" s="2">
        <v>3</v>
      </c>
      <c r="HF1084" s="2">
        <v>1</v>
      </c>
      <c r="HG1084" s="2">
        <v>18</v>
      </c>
      <c r="HH1084" s="2" t="s">
        <v>116</v>
      </c>
      <c r="HI1084" s="2">
        <v>1</v>
      </c>
      <c r="HJ1084" s="2">
        <v>1</v>
      </c>
      <c r="HK1084" s="2" t="s">
        <v>116</v>
      </c>
      <c r="HL1084" s="2" t="s">
        <v>116</v>
      </c>
      <c r="HM1084" s="2">
        <v>6</v>
      </c>
      <c r="HN1084" s="2">
        <v>38</v>
      </c>
      <c r="HO1084" s="2" t="s">
        <v>116</v>
      </c>
      <c r="HP1084" s="2" t="s">
        <v>116</v>
      </c>
      <c r="HQ1084" s="2" t="s">
        <v>116</v>
      </c>
      <c r="HR1084" s="2" t="s">
        <v>116</v>
      </c>
      <c r="HS1084" s="2" t="s">
        <v>116</v>
      </c>
      <c r="HT1084" s="2">
        <v>11</v>
      </c>
      <c r="HU1084" s="2" t="s">
        <v>116</v>
      </c>
      <c r="HV1084" s="2" t="s">
        <v>116</v>
      </c>
      <c r="HW1084" s="2" t="s">
        <v>116</v>
      </c>
      <c r="HX1084" s="2" t="s">
        <v>116</v>
      </c>
      <c r="HY1084" s="2" t="s">
        <v>116</v>
      </c>
      <c r="HZ1084" s="2" t="s">
        <v>116</v>
      </c>
      <c r="IA1084" s="2">
        <v>24</v>
      </c>
      <c r="IB1084" s="2" t="s">
        <v>116</v>
      </c>
      <c r="IC1084" s="2" t="s">
        <v>116</v>
      </c>
      <c r="ID1084" s="2">
        <v>8</v>
      </c>
      <c r="IE1084" s="2" t="s">
        <v>116</v>
      </c>
      <c r="IF1084" s="2" t="s">
        <v>116</v>
      </c>
      <c r="IG1084" s="2">
        <v>1</v>
      </c>
      <c r="IH1084" s="2" t="s">
        <v>116</v>
      </c>
      <c r="II1084" s="2">
        <v>10</v>
      </c>
      <c r="IJ1084" s="2" t="s">
        <v>116</v>
      </c>
      <c r="IK1084" s="2" t="s">
        <v>116</v>
      </c>
      <c r="IL1084" s="2" t="s">
        <v>116</v>
      </c>
      <c r="IM1084" s="2" t="s">
        <v>116</v>
      </c>
      <c r="IN1084" s="2" t="s">
        <v>116</v>
      </c>
      <c r="IO1084" s="2" t="s">
        <v>116</v>
      </c>
      <c r="IP1084" s="2" t="s">
        <v>116</v>
      </c>
      <c r="IQ1084" s="2">
        <v>21</v>
      </c>
      <c r="IR1084" s="2" t="s">
        <v>116</v>
      </c>
      <c r="IS1084" s="2" t="s">
        <v>116</v>
      </c>
      <c r="IT1084" s="2" t="s">
        <v>116</v>
      </c>
      <c r="IU1084" s="2" t="s">
        <v>116</v>
      </c>
      <c r="IV1084" s="2">
        <v>2</v>
      </c>
      <c r="IW1084" s="2" t="s">
        <v>116</v>
      </c>
      <c r="IX1084" s="2" t="s">
        <v>116</v>
      </c>
      <c r="IY1084" s="2" t="s">
        <v>116</v>
      </c>
      <c r="IZ1084" s="2" t="s">
        <v>116</v>
      </c>
      <c r="JA1084" s="2" t="s">
        <v>116</v>
      </c>
      <c r="JB1084" s="2">
        <v>13</v>
      </c>
      <c r="JC1084" s="2" t="s">
        <v>116</v>
      </c>
      <c r="JD1084" s="2">
        <v>7</v>
      </c>
      <c r="JE1084" s="2" t="s">
        <v>116</v>
      </c>
      <c r="JF1084" s="2">
        <v>1</v>
      </c>
      <c r="JG1084" s="2" t="s">
        <v>116</v>
      </c>
      <c r="JH1084" s="2">
        <v>6</v>
      </c>
      <c r="JI1084" s="2" t="s">
        <v>116</v>
      </c>
      <c r="JJ1084" s="2" t="s">
        <v>116</v>
      </c>
      <c r="JK1084" s="2">
        <v>1</v>
      </c>
      <c r="JL1084" s="2" t="s">
        <v>116</v>
      </c>
      <c r="JM1084" s="2" t="s">
        <v>116</v>
      </c>
      <c r="JN1084" s="2">
        <v>20</v>
      </c>
      <c r="JO1084" s="2" t="s">
        <v>116</v>
      </c>
      <c r="JP1084" s="2">
        <v>1</v>
      </c>
      <c r="JQ1084" s="2" t="s">
        <v>116</v>
      </c>
      <c r="JR1084" s="2" t="s">
        <v>116</v>
      </c>
      <c r="JS1084" s="2">
        <v>5</v>
      </c>
      <c r="JT1084" s="2" t="s">
        <v>116</v>
      </c>
      <c r="JU1084" s="2" t="s">
        <v>116</v>
      </c>
      <c r="JV1084" s="2" t="s">
        <v>116</v>
      </c>
      <c r="JW1084" s="2" t="s">
        <v>116</v>
      </c>
      <c r="JX1084" s="2">
        <v>5</v>
      </c>
      <c r="JY1084" s="2" t="s">
        <v>116</v>
      </c>
      <c r="JZ1084" s="2">
        <v>7</v>
      </c>
      <c r="KA1084" s="2" t="s">
        <v>116</v>
      </c>
      <c r="KB1084" s="2" t="s">
        <v>116</v>
      </c>
      <c r="KC1084" s="2" t="s">
        <v>116</v>
      </c>
      <c r="KD1084" s="2" t="s">
        <v>116</v>
      </c>
      <c r="KE1084" s="2">
        <v>2</v>
      </c>
      <c r="KF1084" s="2" t="s">
        <v>116</v>
      </c>
      <c r="KG1084" s="2" t="s">
        <v>116</v>
      </c>
      <c r="KH1084" s="2" t="s">
        <v>116</v>
      </c>
      <c r="KI1084" s="2">
        <v>12</v>
      </c>
      <c r="KJ1084" s="2">
        <v>1</v>
      </c>
      <c r="KK1084" s="2" t="s">
        <v>116</v>
      </c>
      <c r="KL1084" s="2" t="s">
        <v>116</v>
      </c>
      <c r="KM1084" s="2" t="s">
        <v>116</v>
      </c>
      <c r="KN1084" s="2" t="s">
        <v>116</v>
      </c>
      <c r="KO1084" s="2" t="s">
        <v>116</v>
      </c>
      <c r="KP1084" s="2" t="s">
        <v>116</v>
      </c>
      <c r="KQ1084" s="2" t="s">
        <v>116</v>
      </c>
      <c r="KR1084" s="2">
        <v>6</v>
      </c>
      <c r="KS1084" s="2" t="s">
        <v>116</v>
      </c>
      <c r="KT1084" s="2">
        <v>7</v>
      </c>
      <c r="KU1084" s="2" t="s">
        <v>116</v>
      </c>
      <c r="KV1084" s="2" t="s">
        <v>116</v>
      </c>
      <c r="KW1084" s="2" t="s">
        <v>116</v>
      </c>
      <c r="KX1084" s="2" t="s">
        <v>116</v>
      </c>
      <c r="KY1084" s="2" t="s">
        <v>116</v>
      </c>
      <c r="KZ1084" s="2" t="s">
        <v>116</v>
      </c>
      <c r="LA1084" s="2" t="s">
        <v>116</v>
      </c>
      <c r="LB1084" s="2" t="s">
        <v>116</v>
      </c>
      <c r="LC1084" s="2" t="s">
        <v>116</v>
      </c>
      <c r="LD1084" s="2" t="s">
        <v>116</v>
      </c>
      <c r="LE1084" s="2" t="s">
        <v>116</v>
      </c>
      <c r="LF1084" s="2">
        <v>1</v>
      </c>
      <c r="LG1084" s="2" t="s">
        <v>116</v>
      </c>
      <c r="LH1084" s="2">
        <v>6</v>
      </c>
      <c r="LI1084" s="2" t="s">
        <v>116</v>
      </c>
      <c r="LJ1084" s="2" t="s">
        <v>116</v>
      </c>
      <c r="LK1084" s="2" t="s">
        <v>116</v>
      </c>
      <c r="LL1084" s="2" t="s">
        <v>116</v>
      </c>
      <c r="LM1084" s="2" t="s">
        <v>116</v>
      </c>
      <c r="LN1084" s="2">
        <v>1</v>
      </c>
      <c r="LO1084" s="2" t="s">
        <v>116</v>
      </c>
      <c r="LP1084" s="2" t="s">
        <v>116</v>
      </c>
      <c r="LQ1084" s="2" t="s">
        <v>116</v>
      </c>
      <c r="LR1084" s="2" t="s">
        <v>116</v>
      </c>
      <c r="LS1084" s="2" t="s">
        <v>116</v>
      </c>
      <c r="LT1084" s="2" t="s">
        <v>116</v>
      </c>
      <c r="LU1084" s="2" t="s">
        <v>116</v>
      </c>
      <c r="LV1084" s="2">
        <v>14</v>
      </c>
      <c r="LW1084" s="2" t="s">
        <v>116</v>
      </c>
      <c r="LX1084" s="2" t="s">
        <v>116</v>
      </c>
      <c r="LY1084" s="2" t="s">
        <v>116</v>
      </c>
      <c r="LZ1084" s="2" t="s">
        <v>116</v>
      </c>
      <c r="MA1084" s="2">
        <v>1</v>
      </c>
      <c r="MB1084" s="2" t="s">
        <v>116</v>
      </c>
      <c r="MC1084" s="2">
        <v>4</v>
      </c>
      <c r="MD1084" s="2" t="s">
        <v>116</v>
      </c>
      <c r="ME1084" s="2" t="s">
        <v>116</v>
      </c>
      <c r="MF1084" s="2" t="s">
        <v>116</v>
      </c>
      <c r="MG1084" s="2" t="s">
        <v>116</v>
      </c>
      <c r="MH1084" s="2" t="s">
        <v>116</v>
      </c>
      <c r="MI1084" s="2">
        <v>1</v>
      </c>
      <c r="MJ1084" s="2">
        <v>2</v>
      </c>
      <c r="MK1084" s="2" t="s">
        <v>116</v>
      </c>
      <c r="ML1084" s="2" t="s">
        <v>116</v>
      </c>
      <c r="MM1084" s="2" t="s">
        <v>116</v>
      </c>
      <c r="MN1084" s="2" t="s">
        <v>116</v>
      </c>
      <c r="MO1084" s="2" t="s">
        <v>116</v>
      </c>
      <c r="MP1084" s="2" t="s">
        <v>116</v>
      </c>
      <c r="MQ1084" s="2" t="s">
        <v>116</v>
      </c>
      <c r="MR1084" s="2">
        <v>2</v>
      </c>
      <c r="MS1084" s="2" t="s">
        <v>116</v>
      </c>
      <c r="MT1084" s="2" t="s">
        <v>116</v>
      </c>
      <c r="MU1084" s="2" t="s">
        <v>116</v>
      </c>
      <c r="MV1084" s="2" t="s">
        <v>116</v>
      </c>
      <c r="MW1084" s="2" t="s">
        <v>116</v>
      </c>
      <c r="MX1084" s="2" t="s">
        <v>116</v>
      </c>
      <c r="MY1084" s="2" t="s">
        <v>116</v>
      </c>
      <c r="MZ1084" s="2">
        <v>2</v>
      </c>
      <c r="NA1084" s="2" t="s">
        <v>116</v>
      </c>
      <c r="NB1084" s="2" t="s">
        <v>116</v>
      </c>
      <c r="NC1084" s="2" t="s">
        <v>116</v>
      </c>
      <c r="ND1084" s="2" t="s">
        <v>116</v>
      </c>
      <c r="NE1084" s="2" t="s">
        <v>116</v>
      </c>
      <c r="NF1084" s="2" t="s">
        <v>116</v>
      </c>
      <c r="NG1084" s="2" t="s">
        <v>116</v>
      </c>
      <c r="NH1084" s="2" t="s">
        <v>116</v>
      </c>
      <c r="NI1084" s="2" t="s">
        <v>116</v>
      </c>
      <c r="NJ1084" s="2" t="s">
        <v>116</v>
      </c>
      <c r="NK1084" s="2" t="s">
        <v>116</v>
      </c>
      <c r="NL1084" s="2" t="s">
        <v>116</v>
      </c>
      <c r="NM1084" s="2" t="s">
        <v>116</v>
      </c>
      <c r="NN1084" s="2" t="s">
        <v>116</v>
      </c>
      <c r="NO1084" s="2">
        <v>3</v>
      </c>
      <c r="NP1084" s="2" t="s">
        <v>116</v>
      </c>
      <c r="NQ1084" s="2" t="s">
        <v>116</v>
      </c>
      <c r="NR1084" s="2" t="s">
        <v>116</v>
      </c>
      <c r="NS1084" s="2" t="s">
        <v>116</v>
      </c>
      <c r="NT1084" s="2" t="s">
        <v>116</v>
      </c>
      <c r="NU1084" s="2" t="s">
        <v>116</v>
      </c>
      <c r="NV1084" s="2" t="s">
        <v>116</v>
      </c>
      <c r="NW1084" s="2" t="s">
        <v>116</v>
      </c>
      <c r="NX1084" s="2" t="s">
        <v>116</v>
      </c>
      <c r="NY1084" s="2" t="s">
        <v>116</v>
      </c>
      <c r="NZ1084" s="2" t="s">
        <v>116</v>
      </c>
      <c r="OA1084" s="2" t="s">
        <v>116</v>
      </c>
      <c r="OB1084" s="2" t="s">
        <v>116</v>
      </c>
      <c r="OC1084" s="2" t="s">
        <v>116</v>
      </c>
      <c r="OD1084" s="2" t="s">
        <v>116</v>
      </c>
      <c r="OE1084" s="2" t="s">
        <v>116</v>
      </c>
      <c r="OF1084" s="2" t="s">
        <v>116</v>
      </c>
      <c r="OG1084" s="2" t="s">
        <v>116</v>
      </c>
      <c r="OH1084" s="2">
        <v>1</v>
      </c>
      <c r="OI1084" s="2" t="s">
        <v>116</v>
      </c>
      <c r="OJ1084" s="2" t="s">
        <v>116</v>
      </c>
      <c r="OK1084" s="2" t="s">
        <v>116</v>
      </c>
      <c r="OL1084" s="2">
        <v>2</v>
      </c>
      <c r="OM1084" s="2" t="s">
        <v>116</v>
      </c>
      <c r="ON1084" s="2">
        <v>4</v>
      </c>
      <c r="OO1084" s="2" t="s">
        <v>116</v>
      </c>
      <c r="OP1084" s="2" t="s">
        <v>116</v>
      </c>
      <c r="OQ1084" s="2" t="s">
        <v>116</v>
      </c>
      <c r="OR1084" s="2" t="s">
        <v>116</v>
      </c>
      <c r="OS1084" s="2" t="s">
        <v>116</v>
      </c>
      <c r="OT1084" s="2" t="s">
        <v>116</v>
      </c>
      <c r="OU1084" s="2" t="s">
        <v>116</v>
      </c>
      <c r="OV1084" s="2" t="s">
        <v>116</v>
      </c>
      <c r="OW1084" s="2" t="s">
        <v>116</v>
      </c>
      <c r="OX1084" s="2" t="s">
        <v>116</v>
      </c>
      <c r="OY1084" s="2" t="s">
        <v>116</v>
      </c>
      <c r="OZ1084" s="2" t="s">
        <v>116</v>
      </c>
      <c r="PA1084" s="2" t="s">
        <v>116</v>
      </c>
      <c r="PB1084" s="2" t="s">
        <v>116</v>
      </c>
      <c r="PC1084" s="2" t="s">
        <v>116</v>
      </c>
      <c r="PD1084" s="2">
        <v>1</v>
      </c>
      <c r="PE1084" s="2" t="s">
        <v>116</v>
      </c>
      <c r="PF1084" s="2" t="s">
        <v>116</v>
      </c>
      <c r="PG1084" s="2">
        <v>1</v>
      </c>
      <c r="PH1084" s="2" t="s">
        <v>116</v>
      </c>
      <c r="PI1084" s="2" t="s">
        <v>116</v>
      </c>
      <c r="PJ1084" s="2" t="s">
        <v>116</v>
      </c>
      <c r="PK1084" s="2" t="s">
        <v>116</v>
      </c>
      <c r="PL1084" s="2" t="s">
        <v>116</v>
      </c>
      <c r="PM1084" s="2" t="s">
        <v>116</v>
      </c>
      <c r="PN1084" s="2">
        <v>1</v>
      </c>
      <c r="PO1084" s="2" t="s">
        <v>116</v>
      </c>
      <c r="PP1084" s="2" t="s">
        <v>116</v>
      </c>
      <c r="PQ1084" s="2" t="s">
        <v>116</v>
      </c>
      <c r="PR1084" s="2" t="s">
        <v>116</v>
      </c>
      <c r="PS1084" s="2" t="s">
        <v>116</v>
      </c>
      <c r="PT1084" s="2" t="s">
        <v>116</v>
      </c>
      <c r="PU1084" s="2" t="s">
        <v>116</v>
      </c>
      <c r="PV1084" s="2" t="s">
        <v>116</v>
      </c>
      <c r="PW1084" s="2" t="s">
        <v>116</v>
      </c>
      <c r="PX1084" s="2" t="s">
        <v>116</v>
      </c>
      <c r="PY1084" s="2" t="s">
        <v>116</v>
      </c>
      <c r="PZ1084" s="2" t="s">
        <v>116</v>
      </c>
      <c r="QA1084" s="2" t="s">
        <v>116</v>
      </c>
      <c r="QB1084" s="2" t="s">
        <v>116</v>
      </c>
      <c r="QC1084" s="2" t="s">
        <v>116</v>
      </c>
      <c r="QD1084" s="2" t="s">
        <v>116</v>
      </c>
      <c r="QE1084" s="2" t="s">
        <v>116</v>
      </c>
      <c r="QF1084" s="2" t="s">
        <v>116</v>
      </c>
      <c r="QG1084" s="2" t="s">
        <v>116</v>
      </c>
      <c r="QH1084" s="2" t="s">
        <v>116</v>
      </c>
      <c r="QI1084" s="2" t="s">
        <v>116</v>
      </c>
      <c r="QJ1084" s="2" t="s">
        <v>116</v>
      </c>
      <c r="QK1084" s="2" t="s">
        <v>116</v>
      </c>
    </row>
    <row r="1085" spans="22:453" x14ac:dyDescent="0.2">
      <c r="V1085" s="2">
        <v>11</v>
      </c>
      <c r="W1085" s="2" t="s">
        <v>116</v>
      </c>
      <c r="X1085" s="2" t="s">
        <v>116</v>
      </c>
      <c r="Y1085" s="2" t="s">
        <v>116</v>
      </c>
      <c r="Z1085" s="2" t="s">
        <v>116</v>
      </c>
      <c r="AA1085" s="2">
        <v>3</v>
      </c>
      <c r="AB1085" s="2" t="s">
        <v>116</v>
      </c>
      <c r="AC1085" s="2">
        <v>3</v>
      </c>
      <c r="AD1085" s="2" t="s">
        <v>116</v>
      </c>
      <c r="AE1085" s="2">
        <v>2</v>
      </c>
      <c r="AF1085" s="2">
        <v>1</v>
      </c>
      <c r="AG1085" s="2">
        <v>3</v>
      </c>
      <c r="AH1085" s="2" t="s">
        <v>116</v>
      </c>
      <c r="AI1085" s="2">
        <v>4</v>
      </c>
      <c r="AJ1085" s="2" t="s">
        <v>116</v>
      </c>
      <c r="AK1085" s="2">
        <v>6</v>
      </c>
      <c r="AL1085" s="2">
        <v>16</v>
      </c>
      <c r="AM1085" s="2" t="s">
        <v>116</v>
      </c>
      <c r="AN1085" s="2" t="s">
        <v>116</v>
      </c>
      <c r="AO1085" s="2">
        <v>4</v>
      </c>
      <c r="AP1085" s="2" t="s">
        <v>116</v>
      </c>
      <c r="AQ1085" s="2" t="s">
        <v>116</v>
      </c>
      <c r="AR1085" s="2">
        <v>1</v>
      </c>
      <c r="AS1085" s="2">
        <v>1</v>
      </c>
      <c r="AT1085" s="2" t="s">
        <v>116</v>
      </c>
      <c r="AU1085" s="2" t="s">
        <v>116</v>
      </c>
      <c r="AV1085" s="2" t="s">
        <v>116</v>
      </c>
      <c r="AW1085" s="2">
        <v>1</v>
      </c>
      <c r="AX1085" s="2" t="s">
        <v>116</v>
      </c>
      <c r="AY1085" s="2" t="s">
        <v>116</v>
      </c>
      <c r="AZ1085" s="2">
        <v>2</v>
      </c>
      <c r="BA1085" s="2">
        <v>6</v>
      </c>
      <c r="BB1085" s="2" t="s">
        <v>116</v>
      </c>
      <c r="BC1085" s="2" t="s">
        <v>116</v>
      </c>
      <c r="BD1085" s="2">
        <v>28</v>
      </c>
      <c r="BE1085" s="2" t="s">
        <v>116</v>
      </c>
      <c r="BF1085" s="2">
        <v>1</v>
      </c>
      <c r="BG1085" s="2" t="s">
        <v>116</v>
      </c>
      <c r="BH1085" s="2">
        <v>1</v>
      </c>
      <c r="BI1085" s="2">
        <v>1</v>
      </c>
      <c r="BJ1085" s="2">
        <v>4</v>
      </c>
      <c r="BK1085" s="2" t="s">
        <v>116</v>
      </c>
      <c r="BL1085" s="2" t="s">
        <v>116</v>
      </c>
      <c r="BM1085" s="2">
        <v>4</v>
      </c>
      <c r="BN1085" s="2">
        <v>4</v>
      </c>
      <c r="BO1085" s="2" t="s">
        <v>116</v>
      </c>
      <c r="BP1085" s="2">
        <v>1</v>
      </c>
      <c r="BQ1085" s="2">
        <v>5</v>
      </c>
      <c r="BR1085" s="2" t="s">
        <v>116</v>
      </c>
      <c r="BS1085" s="2">
        <v>1</v>
      </c>
      <c r="BT1085" s="2" t="s">
        <v>116</v>
      </c>
      <c r="BU1085" s="2">
        <v>26</v>
      </c>
      <c r="BV1085" s="2" t="s">
        <v>116</v>
      </c>
      <c r="BW1085" s="2" t="s">
        <v>116</v>
      </c>
      <c r="BX1085" s="2" t="s">
        <v>116</v>
      </c>
      <c r="BY1085" s="2">
        <v>9</v>
      </c>
      <c r="BZ1085" s="2" t="s">
        <v>116</v>
      </c>
      <c r="CA1085" s="2">
        <v>1</v>
      </c>
      <c r="CB1085" s="2">
        <v>3</v>
      </c>
      <c r="CC1085" s="2" t="s">
        <v>116</v>
      </c>
      <c r="CD1085" s="2" t="s">
        <v>116</v>
      </c>
      <c r="CE1085" s="2">
        <v>2</v>
      </c>
      <c r="CF1085" s="2">
        <v>7</v>
      </c>
      <c r="CG1085" s="2" t="s">
        <v>116</v>
      </c>
      <c r="CH1085" s="2" t="s">
        <v>116</v>
      </c>
      <c r="CI1085" s="2">
        <v>4</v>
      </c>
      <c r="CJ1085" s="2" t="s">
        <v>116</v>
      </c>
      <c r="CK1085" s="2">
        <v>1</v>
      </c>
      <c r="CL1085" s="2" t="s">
        <v>116</v>
      </c>
      <c r="CM1085" s="2" t="s">
        <v>116</v>
      </c>
      <c r="CN1085" s="2">
        <v>53</v>
      </c>
      <c r="CO1085" s="2">
        <v>1</v>
      </c>
      <c r="CP1085" s="2">
        <v>1</v>
      </c>
      <c r="CQ1085" s="2" t="s">
        <v>116</v>
      </c>
      <c r="CR1085" s="2" t="s">
        <v>116</v>
      </c>
      <c r="CS1085" s="2" t="s">
        <v>116</v>
      </c>
      <c r="CT1085" s="2">
        <v>10</v>
      </c>
      <c r="CU1085" s="2" t="s">
        <v>116</v>
      </c>
      <c r="CV1085" s="2" t="s">
        <v>116</v>
      </c>
      <c r="CW1085" s="2" t="s">
        <v>116</v>
      </c>
      <c r="CX1085" s="2" t="s">
        <v>116</v>
      </c>
      <c r="CY1085" s="2">
        <v>4</v>
      </c>
      <c r="CZ1085" s="2">
        <v>1</v>
      </c>
      <c r="DA1085" s="2">
        <v>2</v>
      </c>
      <c r="DB1085" s="2">
        <v>5</v>
      </c>
      <c r="DC1085" s="2">
        <v>1</v>
      </c>
      <c r="DD1085" s="2">
        <v>69</v>
      </c>
      <c r="DE1085" s="2" t="s">
        <v>116</v>
      </c>
      <c r="DF1085" s="2">
        <v>5</v>
      </c>
      <c r="DG1085" s="2">
        <v>1</v>
      </c>
      <c r="DH1085" s="2">
        <v>1</v>
      </c>
      <c r="DI1085" s="2">
        <v>14</v>
      </c>
      <c r="DJ1085" s="2" t="s">
        <v>116</v>
      </c>
      <c r="DK1085" s="2" t="s">
        <v>116</v>
      </c>
      <c r="DL1085" s="2" t="s">
        <v>116</v>
      </c>
      <c r="DM1085" s="2">
        <v>5</v>
      </c>
      <c r="DN1085" s="2" t="s">
        <v>116</v>
      </c>
      <c r="DO1085" s="2">
        <v>74</v>
      </c>
      <c r="DP1085" s="2" t="s">
        <v>116</v>
      </c>
      <c r="DQ1085" s="2">
        <v>1</v>
      </c>
      <c r="DR1085" s="2">
        <v>54</v>
      </c>
      <c r="DS1085" s="2">
        <v>1</v>
      </c>
      <c r="DT1085" s="2" t="s">
        <v>116</v>
      </c>
      <c r="DU1085" s="2">
        <v>4</v>
      </c>
      <c r="DV1085" s="2" t="s">
        <v>116</v>
      </c>
      <c r="DW1085" s="2">
        <v>4</v>
      </c>
      <c r="DX1085" s="2" t="s">
        <v>116</v>
      </c>
      <c r="DY1085" s="2" t="s">
        <v>116</v>
      </c>
      <c r="DZ1085" s="2" t="s">
        <v>116</v>
      </c>
      <c r="EA1085" s="2" t="s">
        <v>116</v>
      </c>
      <c r="EB1085" s="2">
        <v>9</v>
      </c>
      <c r="EC1085" s="2">
        <v>12</v>
      </c>
      <c r="ED1085" s="2" t="s">
        <v>116</v>
      </c>
      <c r="EE1085" s="2">
        <v>1</v>
      </c>
      <c r="EF1085" s="2">
        <v>104</v>
      </c>
      <c r="EG1085" s="2" t="s">
        <v>116</v>
      </c>
      <c r="EH1085" s="2" t="s">
        <v>116</v>
      </c>
      <c r="EI1085" s="2" t="s">
        <v>116</v>
      </c>
      <c r="EJ1085" s="2">
        <v>5</v>
      </c>
      <c r="EK1085" s="2" t="s">
        <v>116</v>
      </c>
      <c r="EL1085" s="2">
        <v>9</v>
      </c>
      <c r="EM1085" s="2" t="s">
        <v>116</v>
      </c>
      <c r="EN1085" s="2" t="s">
        <v>116</v>
      </c>
      <c r="EO1085" s="2">
        <v>6</v>
      </c>
      <c r="EP1085" s="2" t="s">
        <v>116</v>
      </c>
      <c r="EQ1085" s="2" t="s">
        <v>116</v>
      </c>
      <c r="ER1085" s="2">
        <v>2</v>
      </c>
      <c r="ES1085" s="2">
        <v>2</v>
      </c>
      <c r="ET1085" s="2" t="s">
        <v>116</v>
      </c>
      <c r="EU1085" s="2">
        <v>173</v>
      </c>
      <c r="EV1085" s="2">
        <v>1</v>
      </c>
      <c r="EW1085" s="2">
        <v>1</v>
      </c>
      <c r="EX1085" s="2">
        <v>9</v>
      </c>
      <c r="EY1085" s="2">
        <v>7</v>
      </c>
      <c r="EZ1085" s="2">
        <v>3</v>
      </c>
      <c r="FA1085" s="2">
        <v>10</v>
      </c>
      <c r="FB1085" s="2" t="s">
        <v>116</v>
      </c>
      <c r="FC1085" s="2" t="s">
        <v>116</v>
      </c>
      <c r="FD1085" s="2">
        <v>136</v>
      </c>
      <c r="FE1085" s="2" t="s">
        <v>116</v>
      </c>
      <c r="FF1085" s="2" t="s">
        <v>116</v>
      </c>
      <c r="FG1085" s="2" t="s">
        <v>116</v>
      </c>
      <c r="FH1085" s="2">
        <v>4</v>
      </c>
      <c r="FI1085" s="2">
        <v>16</v>
      </c>
      <c r="FJ1085" s="2">
        <v>1</v>
      </c>
      <c r="FK1085" s="2" t="s">
        <v>116</v>
      </c>
      <c r="FL1085" s="2">
        <v>9</v>
      </c>
      <c r="FM1085" s="2" t="s">
        <v>116</v>
      </c>
      <c r="FN1085" s="2" t="s">
        <v>116</v>
      </c>
      <c r="FO1085" s="2">
        <v>185</v>
      </c>
      <c r="FP1085" s="2" t="s">
        <v>116</v>
      </c>
      <c r="FQ1085" s="2" t="s">
        <v>116</v>
      </c>
      <c r="FR1085" s="2">
        <v>91</v>
      </c>
      <c r="FS1085" s="2">
        <v>1</v>
      </c>
      <c r="FT1085" s="2" t="s">
        <v>116</v>
      </c>
      <c r="FU1085" s="2" t="s">
        <v>116</v>
      </c>
      <c r="FV1085" s="2">
        <v>6</v>
      </c>
      <c r="FW1085" s="2">
        <v>9</v>
      </c>
      <c r="FX1085" s="2" t="s">
        <v>116</v>
      </c>
      <c r="FY1085" s="2">
        <v>12</v>
      </c>
      <c r="FZ1085" s="2">
        <v>202</v>
      </c>
      <c r="GA1085" s="2">
        <v>1</v>
      </c>
      <c r="GB1085" s="2">
        <v>1</v>
      </c>
      <c r="GC1085" s="2">
        <v>7</v>
      </c>
      <c r="GD1085" s="2">
        <v>2</v>
      </c>
      <c r="GE1085" s="2">
        <v>6</v>
      </c>
      <c r="GF1085" s="2">
        <v>6</v>
      </c>
      <c r="GG1085" s="2" t="s">
        <v>116</v>
      </c>
      <c r="GH1085" s="2" t="s">
        <v>116</v>
      </c>
      <c r="GI1085" s="2">
        <v>13</v>
      </c>
      <c r="GJ1085" s="2">
        <v>1</v>
      </c>
      <c r="GK1085" s="2">
        <v>269</v>
      </c>
      <c r="GL1085" s="2" t="s">
        <v>116</v>
      </c>
      <c r="GM1085" s="2" t="s">
        <v>116</v>
      </c>
      <c r="GN1085" s="2">
        <v>8</v>
      </c>
      <c r="GO1085" s="2" t="s">
        <v>116</v>
      </c>
      <c r="GP1085" s="2">
        <v>5</v>
      </c>
      <c r="GQ1085" s="2">
        <v>4</v>
      </c>
      <c r="GR1085" s="2">
        <v>144</v>
      </c>
      <c r="GS1085" s="2">
        <v>2</v>
      </c>
      <c r="GT1085" s="2" t="s">
        <v>116</v>
      </c>
      <c r="GU1085" s="2">
        <v>3</v>
      </c>
      <c r="GV1085" s="2">
        <v>7</v>
      </c>
      <c r="GW1085" s="2" t="s">
        <v>116</v>
      </c>
      <c r="GX1085" s="2">
        <v>3</v>
      </c>
      <c r="GY1085" s="2">
        <v>160</v>
      </c>
      <c r="GZ1085" s="2" t="s">
        <v>116</v>
      </c>
      <c r="HA1085" s="2">
        <v>102</v>
      </c>
      <c r="HB1085" s="2" t="s">
        <v>116</v>
      </c>
      <c r="HC1085" s="2" t="s">
        <v>116</v>
      </c>
      <c r="HD1085" s="2">
        <v>2</v>
      </c>
      <c r="HE1085" s="2">
        <v>6</v>
      </c>
      <c r="HF1085" s="2">
        <v>15</v>
      </c>
      <c r="HG1085" s="2">
        <v>118</v>
      </c>
      <c r="HH1085" s="2">
        <v>1</v>
      </c>
      <c r="HI1085" s="2">
        <v>5</v>
      </c>
      <c r="HJ1085" s="2">
        <v>1</v>
      </c>
      <c r="HK1085" s="2" t="s">
        <v>116</v>
      </c>
      <c r="HL1085" s="2">
        <v>4</v>
      </c>
      <c r="HM1085" s="2">
        <v>7</v>
      </c>
      <c r="HN1085" s="2">
        <v>210</v>
      </c>
      <c r="HO1085" s="2" t="s">
        <v>116</v>
      </c>
      <c r="HP1085" s="2">
        <v>2</v>
      </c>
      <c r="HQ1085" s="2">
        <v>2</v>
      </c>
      <c r="HR1085" s="2">
        <v>1</v>
      </c>
      <c r="HS1085" s="2">
        <v>1</v>
      </c>
      <c r="HT1085" s="2">
        <v>67</v>
      </c>
      <c r="HU1085" s="2">
        <v>2</v>
      </c>
      <c r="HV1085" s="2">
        <v>1</v>
      </c>
      <c r="HW1085" s="2">
        <v>2</v>
      </c>
      <c r="HX1085" s="2">
        <v>3</v>
      </c>
      <c r="HY1085" s="2" t="s">
        <v>116</v>
      </c>
      <c r="HZ1085" s="2" t="s">
        <v>116</v>
      </c>
      <c r="IA1085" s="2">
        <v>103</v>
      </c>
      <c r="IB1085" s="2">
        <v>1</v>
      </c>
      <c r="IC1085" s="2" t="s">
        <v>116</v>
      </c>
      <c r="ID1085" s="2">
        <v>57</v>
      </c>
      <c r="IE1085" s="2" t="s">
        <v>116</v>
      </c>
      <c r="IF1085" s="2">
        <v>2</v>
      </c>
      <c r="IG1085" s="2">
        <v>3</v>
      </c>
      <c r="IH1085" s="2">
        <v>2</v>
      </c>
      <c r="II1085" s="2">
        <v>56</v>
      </c>
      <c r="IJ1085" s="2">
        <v>3</v>
      </c>
      <c r="IK1085" s="2" t="s">
        <v>116</v>
      </c>
      <c r="IL1085" s="2" t="s">
        <v>116</v>
      </c>
      <c r="IM1085" s="2">
        <v>1</v>
      </c>
      <c r="IN1085" s="2">
        <v>4</v>
      </c>
      <c r="IO1085" s="2" t="s">
        <v>116</v>
      </c>
      <c r="IP1085" s="2">
        <v>1</v>
      </c>
      <c r="IQ1085" s="2">
        <v>126</v>
      </c>
      <c r="IR1085" s="2" t="s">
        <v>116</v>
      </c>
      <c r="IS1085" s="2">
        <v>3</v>
      </c>
      <c r="IT1085" s="2">
        <v>1</v>
      </c>
      <c r="IU1085" s="2">
        <v>2</v>
      </c>
      <c r="IV1085" s="2">
        <v>28</v>
      </c>
      <c r="IW1085" s="2">
        <v>2</v>
      </c>
      <c r="IX1085" s="2" t="s">
        <v>116</v>
      </c>
      <c r="IY1085" s="2">
        <v>1</v>
      </c>
      <c r="IZ1085" s="2">
        <v>1</v>
      </c>
      <c r="JA1085" s="2" t="s">
        <v>116</v>
      </c>
      <c r="JB1085" s="2">
        <v>82</v>
      </c>
      <c r="JC1085" s="2" t="s">
        <v>116</v>
      </c>
      <c r="JD1085" s="2">
        <v>44</v>
      </c>
      <c r="JE1085" s="2">
        <v>1</v>
      </c>
      <c r="JF1085" s="2" t="s">
        <v>116</v>
      </c>
      <c r="JG1085" s="2" t="s">
        <v>116</v>
      </c>
      <c r="JH1085" s="2">
        <v>30</v>
      </c>
      <c r="JI1085" s="2">
        <v>1</v>
      </c>
      <c r="JJ1085" s="2">
        <v>1</v>
      </c>
      <c r="JK1085" s="2">
        <v>3</v>
      </c>
      <c r="JL1085" s="2" t="s">
        <v>116</v>
      </c>
      <c r="JM1085" s="2" t="s">
        <v>116</v>
      </c>
      <c r="JN1085" s="2">
        <v>98</v>
      </c>
      <c r="JO1085" s="2">
        <v>3</v>
      </c>
      <c r="JP1085" s="2" t="s">
        <v>116</v>
      </c>
      <c r="JQ1085" s="2">
        <v>1</v>
      </c>
      <c r="JR1085" s="2">
        <v>3</v>
      </c>
      <c r="JS1085" s="2">
        <v>19</v>
      </c>
      <c r="JT1085" s="2" t="s">
        <v>116</v>
      </c>
      <c r="JU1085" s="2">
        <v>1</v>
      </c>
      <c r="JV1085" s="2" t="s">
        <v>116</v>
      </c>
      <c r="JW1085" s="2">
        <v>2</v>
      </c>
      <c r="JX1085" s="2">
        <v>56</v>
      </c>
      <c r="JY1085" s="2" t="s">
        <v>116</v>
      </c>
      <c r="JZ1085" s="2">
        <v>45</v>
      </c>
      <c r="KA1085" s="2" t="s">
        <v>116</v>
      </c>
      <c r="KB1085" s="2" t="s">
        <v>116</v>
      </c>
      <c r="KC1085" s="2" t="s">
        <v>116</v>
      </c>
      <c r="KD1085" s="2">
        <v>20</v>
      </c>
      <c r="KE1085" s="2" t="s">
        <v>116</v>
      </c>
      <c r="KF1085" s="2">
        <v>1</v>
      </c>
      <c r="KG1085" s="2" t="s">
        <v>116</v>
      </c>
      <c r="KH1085" s="2" t="s">
        <v>116</v>
      </c>
      <c r="KI1085" s="2">
        <v>49</v>
      </c>
      <c r="KJ1085" s="2" t="s">
        <v>116</v>
      </c>
      <c r="KK1085" s="2" t="s">
        <v>116</v>
      </c>
      <c r="KL1085" s="2" t="s">
        <v>116</v>
      </c>
      <c r="KM1085" s="2" t="s">
        <v>116</v>
      </c>
      <c r="KN1085" s="2">
        <v>16</v>
      </c>
      <c r="KO1085" s="2">
        <v>3</v>
      </c>
      <c r="KP1085" s="2" t="s">
        <v>116</v>
      </c>
      <c r="KQ1085" s="2">
        <v>1</v>
      </c>
      <c r="KR1085" s="2">
        <v>40</v>
      </c>
      <c r="KS1085" s="2" t="s">
        <v>116</v>
      </c>
      <c r="KT1085" s="2">
        <v>22</v>
      </c>
      <c r="KU1085" s="2">
        <v>1</v>
      </c>
      <c r="KV1085" s="2" t="s">
        <v>116</v>
      </c>
      <c r="KW1085" s="2">
        <v>1</v>
      </c>
      <c r="KX1085" s="2" t="s">
        <v>116</v>
      </c>
      <c r="KY1085" s="2" t="s">
        <v>116</v>
      </c>
      <c r="KZ1085" s="2">
        <v>14</v>
      </c>
      <c r="LA1085" s="2" t="s">
        <v>116</v>
      </c>
      <c r="LB1085" s="2" t="s">
        <v>116</v>
      </c>
      <c r="LC1085" s="2">
        <v>2</v>
      </c>
      <c r="LD1085" s="2">
        <v>1</v>
      </c>
      <c r="LE1085" s="2" t="s">
        <v>116</v>
      </c>
      <c r="LF1085" s="2">
        <v>3</v>
      </c>
      <c r="LG1085" s="2" t="s">
        <v>116</v>
      </c>
      <c r="LH1085" s="2">
        <v>23</v>
      </c>
      <c r="LI1085" s="2" t="s">
        <v>116</v>
      </c>
      <c r="LJ1085" s="2">
        <v>4</v>
      </c>
      <c r="LK1085" s="2" t="s">
        <v>116</v>
      </c>
      <c r="LL1085" s="2" t="s">
        <v>116</v>
      </c>
      <c r="LM1085" s="2" t="s">
        <v>116</v>
      </c>
      <c r="LN1085" s="2">
        <v>12</v>
      </c>
      <c r="LO1085" s="2">
        <v>1</v>
      </c>
      <c r="LP1085" s="2">
        <v>2</v>
      </c>
      <c r="LQ1085" s="2">
        <v>1</v>
      </c>
      <c r="LR1085" s="2" t="s">
        <v>116</v>
      </c>
      <c r="LS1085" s="2">
        <v>2</v>
      </c>
      <c r="LT1085" s="2" t="s">
        <v>116</v>
      </c>
      <c r="LU1085" s="2">
        <v>4</v>
      </c>
      <c r="LV1085" s="2">
        <v>44</v>
      </c>
      <c r="LW1085" s="2" t="s">
        <v>116</v>
      </c>
      <c r="LX1085" s="2">
        <v>1</v>
      </c>
      <c r="LY1085" s="2" t="s">
        <v>116</v>
      </c>
      <c r="LZ1085" s="2" t="s">
        <v>116</v>
      </c>
      <c r="MA1085" s="2" t="s">
        <v>116</v>
      </c>
      <c r="MB1085" s="2" t="s">
        <v>116</v>
      </c>
      <c r="MC1085" s="2">
        <v>14</v>
      </c>
      <c r="MD1085" s="2">
        <v>1</v>
      </c>
      <c r="ME1085" s="2" t="s">
        <v>116</v>
      </c>
      <c r="MF1085" s="2">
        <v>5</v>
      </c>
      <c r="MG1085" s="2" t="s">
        <v>116</v>
      </c>
      <c r="MH1085" s="2" t="s">
        <v>116</v>
      </c>
      <c r="MI1085" s="2">
        <v>7</v>
      </c>
      <c r="MJ1085" s="2">
        <v>10</v>
      </c>
      <c r="MK1085" s="2" t="s">
        <v>116</v>
      </c>
      <c r="ML1085" s="2" t="s">
        <v>116</v>
      </c>
      <c r="MM1085" s="2" t="s">
        <v>116</v>
      </c>
      <c r="MN1085" s="2" t="s">
        <v>116</v>
      </c>
      <c r="MO1085" s="2" t="s">
        <v>116</v>
      </c>
      <c r="MP1085" s="2" t="s">
        <v>116</v>
      </c>
      <c r="MQ1085" s="2" t="s">
        <v>116</v>
      </c>
      <c r="MR1085" s="2">
        <v>7</v>
      </c>
      <c r="MS1085" s="2" t="s">
        <v>116</v>
      </c>
      <c r="MT1085" s="2" t="s">
        <v>116</v>
      </c>
      <c r="MU1085" s="2" t="s">
        <v>116</v>
      </c>
      <c r="MV1085" s="2" t="s">
        <v>116</v>
      </c>
      <c r="MW1085" s="2">
        <v>1</v>
      </c>
      <c r="MX1085" s="2" t="s">
        <v>116</v>
      </c>
      <c r="MY1085" s="2">
        <v>4</v>
      </c>
      <c r="MZ1085" s="2">
        <v>12</v>
      </c>
      <c r="NA1085" s="2" t="s">
        <v>116</v>
      </c>
      <c r="NB1085" s="2" t="s">
        <v>116</v>
      </c>
      <c r="NC1085" s="2" t="s">
        <v>116</v>
      </c>
      <c r="ND1085" s="2">
        <v>1</v>
      </c>
      <c r="NE1085" s="2" t="s">
        <v>116</v>
      </c>
      <c r="NF1085" s="2" t="s">
        <v>116</v>
      </c>
      <c r="NG1085" s="2" t="s">
        <v>116</v>
      </c>
      <c r="NH1085" s="2">
        <v>4</v>
      </c>
      <c r="NI1085" s="2" t="s">
        <v>116</v>
      </c>
      <c r="NJ1085" s="2" t="s">
        <v>116</v>
      </c>
      <c r="NK1085" s="2" t="s">
        <v>116</v>
      </c>
      <c r="NL1085" s="2" t="s">
        <v>116</v>
      </c>
      <c r="NM1085" s="2">
        <v>1</v>
      </c>
      <c r="NN1085" s="2" t="s">
        <v>116</v>
      </c>
      <c r="NO1085" s="2">
        <v>25</v>
      </c>
      <c r="NP1085" s="2" t="s">
        <v>116</v>
      </c>
      <c r="NQ1085" s="2" t="s">
        <v>116</v>
      </c>
      <c r="NR1085" s="2" t="s">
        <v>116</v>
      </c>
      <c r="NS1085" s="2">
        <v>1</v>
      </c>
      <c r="NT1085" s="2" t="s">
        <v>116</v>
      </c>
      <c r="NU1085" s="2">
        <v>3</v>
      </c>
      <c r="NV1085" s="2">
        <v>3</v>
      </c>
      <c r="NW1085" s="2" t="s">
        <v>116</v>
      </c>
      <c r="NX1085" s="2" t="s">
        <v>116</v>
      </c>
      <c r="NY1085" s="2">
        <v>1</v>
      </c>
      <c r="NZ1085" s="2">
        <v>6</v>
      </c>
      <c r="OA1085" s="2" t="s">
        <v>116</v>
      </c>
      <c r="OB1085" s="2" t="s">
        <v>116</v>
      </c>
      <c r="OC1085" s="2">
        <v>5</v>
      </c>
      <c r="OD1085" s="2" t="s">
        <v>116</v>
      </c>
      <c r="OE1085" s="2" t="s">
        <v>116</v>
      </c>
      <c r="OF1085" s="2" t="s">
        <v>116</v>
      </c>
      <c r="OG1085" s="2">
        <v>3</v>
      </c>
      <c r="OH1085" s="2">
        <v>1</v>
      </c>
      <c r="OI1085" s="2" t="s">
        <v>116</v>
      </c>
      <c r="OJ1085" s="2" t="s">
        <v>116</v>
      </c>
      <c r="OK1085" s="2" t="s">
        <v>116</v>
      </c>
      <c r="OL1085" s="2">
        <v>3</v>
      </c>
      <c r="OM1085" s="2" t="s">
        <v>116</v>
      </c>
      <c r="ON1085" s="2">
        <v>1</v>
      </c>
      <c r="OO1085" s="2" t="s">
        <v>116</v>
      </c>
      <c r="OP1085" s="2" t="s">
        <v>116</v>
      </c>
      <c r="OQ1085" s="2">
        <v>5</v>
      </c>
      <c r="OR1085" s="2" t="s">
        <v>116</v>
      </c>
      <c r="OS1085" s="2">
        <v>5</v>
      </c>
      <c r="OT1085" s="2">
        <v>7</v>
      </c>
      <c r="OU1085" s="2" t="s">
        <v>116</v>
      </c>
      <c r="OV1085" s="2" t="s">
        <v>116</v>
      </c>
      <c r="OW1085" s="2" t="s">
        <v>116</v>
      </c>
      <c r="OX1085" s="2">
        <v>2</v>
      </c>
      <c r="OY1085" s="2">
        <v>1</v>
      </c>
      <c r="OZ1085" s="2" t="s">
        <v>116</v>
      </c>
      <c r="PA1085" s="2">
        <v>1</v>
      </c>
      <c r="PB1085" s="2">
        <v>2</v>
      </c>
      <c r="PC1085" s="2" t="s">
        <v>116</v>
      </c>
      <c r="PD1085" s="2">
        <v>3</v>
      </c>
      <c r="PE1085" s="2" t="s">
        <v>116</v>
      </c>
      <c r="PF1085" s="2">
        <v>4</v>
      </c>
      <c r="PG1085" s="2">
        <v>5</v>
      </c>
      <c r="PH1085" s="2" t="s">
        <v>116</v>
      </c>
      <c r="PI1085" s="2" t="s">
        <v>116</v>
      </c>
      <c r="PJ1085" s="2">
        <v>1</v>
      </c>
      <c r="PK1085" s="2">
        <v>1</v>
      </c>
      <c r="PL1085" s="2" t="s">
        <v>116</v>
      </c>
      <c r="PM1085" s="2" t="s">
        <v>116</v>
      </c>
      <c r="PN1085" s="2">
        <v>1</v>
      </c>
      <c r="PO1085" s="2">
        <v>2</v>
      </c>
      <c r="PP1085" s="2" t="s">
        <v>116</v>
      </c>
      <c r="PQ1085" s="2" t="s">
        <v>116</v>
      </c>
      <c r="PR1085" s="2">
        <v>1</v>
      </c>
      <c r="PS1085" s="2">
        <v>1</v>
      </c>
      <c r="PT1085" s="2" t="s">
        <v>116</v>
      </c>
      <c r="PU1085" s="2" t="s">
        <v>116</v>
      </c>
      <c r="PV1085" s="2" t="s">
        <v>116</v>
      </c>
      <c r="PW1085" s="2" t="s">
        <v>116</v>
      </c>
      <c r="PX1085" s="2">
        <v>2</v>
      </c>
      <c r="PY1085" s="2" t="s">
        <v>116</v>
      </c>
      <c r="PZ1085" s="2">
        <v>1</v>
      </c>
      <c r="QA1085" s="2" t="s">
        <v>116</v>
      </c>
      <c r="QB1085" s="2">
        <v>5</v>
      </c>
      <c r="QC1085" s="2" t="s">
        <v>116</v>
      </c>
      <c r="QD1085" s="2" t="s">
        <v>116</v>
      </c>
      <c r="QE1085" s="2" t="s">
        <v>116</v>
      </c>
      <c r="QF1085" s="2">
        <v>1</v>
      </c>
      <c r="QG1085" s="2">
        <v>1</v>
      </c>
      <c r="QH1085" s="2" t="s">
        <v>116</v>
      </c>
      <c r="QI1085" s="2" t="s">
        <v>116</v>
      </c>
      <c r="QJ1085" s="2">
        <v>1</v>
      </c>
      <c r="QK1085" s="2" t="s">
        <v>116</v>
      </c>
    </row>
    <row r="1086" spans="22:453" x14ac:dyDescent="0.2">
      <c r="V1086" s="2">
        <v>16</v>
      </c>
      <c r="W1086" s="2" t="s">
        <v>116</v>
      </c>
      <c r="X1086" s="2" t="s">
        <v>116</v>
      </c>
      <c r="Y1086" s="2" t="s">
        <v>116</v>
      </c>
      <c r="Z1086" s="2">
        <v>4</v>
      </c>
      <c r="AA1086" s="2" t="s">
        <v>116</v>
      </c>
      <c r="AB1086" s="2" t="s">
        <v>116</v>
      </c>
      <c r="AC1086" s="2">
        <v>3</v>
      </c>
      <c r="AD1086" s="2" t="s">
        <v>116</v>
      </c>
      <c r="AE1086" s="2" t="s">
        <v>116</v>
      </c>
      <c r="AF1086" s="2" t="s">
        <v>116</v>
      </c>
      <c r="AG1086" s="2" t="s">
        <v>116</v>
      </c>
      <c r="AH1086" s="2">
        <v>9</v>
      </c>
      <c r="AI1086" s="2">
        <v>8</v>
      </c>
      <c r="AJ1086" s="2" t="s">
        <v>116</v>
      </c>
      <c r="AK1086" s="2" t="s">
        <v>116</v>
      </c>
      <c r="AL1086" s="2">
        <v>2</v>
      </c>
      <c r="AM1086" s="2">
        <v>4</v>
      </c>
      <c r="AN1086" s="2">
        <v>1</v>
      </c>
      <c r="AO1086" s="2">
        <v>6</v>
      </c>
      <c r="AP1086" s="2">
        <v>1</v>
      </c>
      <c r="AQ1086" s="2" t="s">
        <v>116</v>
      </c>
      <c r="AR1086" s="2" t="s">
        <v>116</v>
      </c>
      <c r="AS1086" s="2">
        <v>1</v>
      </c>
      <c r="AT1086" s="2">
        <v>2</v>
      </c>
      <c r="AU1086" s="2">
        <v>1</v>
      </c>
      <c r="AV1086" s="2" t="s">
        <v>116</v>
      </c>
      <c r="AW1086" s="2">
        <v>9</v>
      </c>
      <c r="AX1086" s="2">
        <v>4</v>
      </c>
      <c r="AY1086" s="2" t="s">
        <v>116</v>
      </c>
      <c r="AZ1086" s="2" t="s">
        <v>116</v>
      </c>
      <c r="BA1086" s="2">
        <v>1</v>
      </c>
      <c r="BB1086" s="2">
        <v>3</v>
      </c>
      <c r="BC1086" s="2" t="s">
        <v>116</v>
      </c>
      <c r="BD1086" s="2">
        <v>30</v>
      </c>
      <c r="BE1086" s="2" t="s">
        <v>116</v>
      </c>
      <c r="BF1086" s="2">
        <v>2</v>
      </c>
      <c r="BG1086" s="2" t="s">
        <v>116</v>
      </c>
      <c r="BH1086" s="2" t="s">
        <v>116</v>
      </c>
      <c r="BI1086" s="2" t="s">
        <v>116</v>
      </c>
      <c r="BJ1086" s="2">
        <v>2</v>
      </c>
      <c r="BK1086" s="2" t="s">
        <v>116</v>
      </c>
      <c r="BL1086" s="2">
        <v>6</v>
      </c>
      <c r="BM1086" s="2">
        <v>2</v>
      </c>
      <c r="BN1086" s="2" t="s">
        <v>116</v>
      </c>
      <c r="BO1086" s="2">
        <v>1</v>
      </c>
      <c r="BP1086" s="2" t="s">
        <v>116</v>
      </c>
      <c r="BQ1086" s="2">
        <v>3</v>
      </c>
      <c r="BR1086" s="2" t="s">
        <v>116</v>
      </c>
      <c r="BS1086" s="2" t="s">
        <v>116</v>
      </c>
      <c r="BT1086" s="2" t="s">
        <v>116</v>
      </c>
      <c r="BU1086" s="2">
        <v>10</v>
      </c>
      <c r="BV1086" s="2">
        <v>3</v>
      </c>
      <c r="BW1086" s="2" t="s">
        <v>116</v>
      </c>
      <c r="BX1086" s="2" t="s">
        <v>116</v>
      </c>
      <c r="BY1086" s="2">
        <v>5</v>
      </c>
      <c r="BZ1086" s="2" t="s">
        <v>116</v>
      </c>
      <c r="CA1086" s="2" t="s">
        <v>116</v>
      </c>
      <c r="CB1086" s="2">
        <v>16</v>
      </c>
      <c r="CC1086" s="2" t="s">
        <v>116</v>
      </c>
      <c r="CD1086" s="2" t="s">
        <v>116</v>
      </c>
      <c r="CE1086" s="2" t="s">
        <v>116</v>
      </c>
      <c r="CF1086" s="2">
        <v>2</v>
      </c>
      <c r="CG1086" s="2" t="s">
        <v>116</v>
      </c>
      <c r="CH1086" s="2" t="s">
        <v>116</v>
      </c>
      <c r="CI1086" s="2" t="s">
        <v>116</v>
      </c>
      <c r="CJ1086" s="2" t="s">
        <v>116</v>
      </c>
      <c r="CK1086" s="2" t="s">
        <v>116</v>
      </c>
      <c r="CL1086" s="2">
        <v>1</v>
      </c>
      <c r="CM1086" s="2" t="s">
        <v>116</v>
      </c>
      <c r="CN1086" s="2">
        <v>28</v>
      </c>
      <c r="CO1086" s="2" t="s">
        <v>116</v>
      </c>
      <c r="CP1086" s="2" t="s">
        <v>116</v>
      </c>
      <c r="CQ1086" s="2">
        <v>1</v>
      </c>
      <c r="CR1086" s="2" t="s">
        <v>116</v>
      </c>
      <c r="CS1086" s="2" t="s">
        <v>116</v>
      </c>
      <c r="CT1086" s="2">
        <v>3</v>
      </c>
      <c r="CU1086" s="2" t="s">
        <v>116</v>
      </c>
      <c r="CV1086" s="2" t="s">
        <v>116</v>
      </c>
      <c r="CW1086" s="2" t="s">
        <v>116</v>
      </c>
      <c r="CX1086" s="2" t="s">
        <v>116</v>
      </c>
      <c r="CY1086" s="2">
        <v>2</v>
      </c>
      <c r="CZ1086" s="2" t="s">
        <v>116</v>
      </c>
      <c r="DA1086" s="2" t="s">
        <v>116</v>
      </c>
      <c r="DB1086" s="2" t="s">
        <v>116</v>
      </c>
      <c r="DC1086" s="2" t="s">
        <v>116</v>
      </c>
      <c r="DD1086" s="2">
        <v>12</v>
      </c>
      <c r="DE1086" s="2">
        <v>4</v>
      </c>
      <c r="DF1086" s="2">
        <v>12</v>
      </c>
      <c r="DG1086" s="2" t="s">
        <v>116</v>
      </c>
      <c r="DH1086" s="2" t="s">
        <v>116</v>
      </c>
      <c r="DI1086" s="2">
        <v>1</v>
      </c>
      <c r="DJ1086" s="2" t="s">
        <v>116</v>
      </c>
      <c r="DK1086" s="2" t="s">
        <v>116</v>
      </c>
      <c r="DL1086" s="2" t="s">
        <v>116</v>
      </c>
      <c r="DM1086" s="2">
        <v>3</v>
      </c>
      <c r="DN1086" s="2">
        <v>1</v>
      </c>
      <c r="DO1086" s="2">
        <v>10</v>
      </c>
      <c r="DP1086" s="2" t="s">
        <v>116</v>
      </c>
      <c r="DQ1086" s="2" t="s">
        <v>116</v>
      </c>
      <c r="DR1086" s="2">
        <v>47</v>
      </c>
      <c r="DS1086" s="2" t="s">
        <v>116</v>
      </c>
      <c r="DT1086" s="2" t="s">
        <v>116</v>
      </c>
      <c r="DU1086" s="2" t="s">
        <v>116</v>
      </c>
      <c r="DV1086" s="2">
        <v>1</v>
      </c>
      <c r="DW1086" s="2">
        <v>2</v>
      </c>
      <c r="DX1086" s="2" t="s">
        <v>116</v>
      </c>
      <c r="DY1086" s="2">
        <v>1</v>
      </c>
      <c r="DZ1086" s="2">
        <v>1</v>
      </c>
      <c r="EA1086" s="2" t="s">
        <v>116</v>
      </c>
      <c r="EB1086" s="2">
        <v>1</v>
      </c>
      <c r="EC1086" s="2">
        <v>5</v>
      </c>
      <c r="ED1086" s="2">
        <v>6</v>
      </c>
      <c r="EE1086" s="2" t="s">
        <v>116</v>
      </c>
      <c r="EF1086" s="2">
        <v>30</v>
      </c>
      <c r="EG1086" s="2" t="s">
        <v>116</v>
      </c>
      <c r="EH1086" s="2" t="s">
        <v>116</v>
      </c>
      <c r="EI1086" s="2" t="s">
        <v>116</v>
      </c>
      <c r="EJ1086" s="2">
        <v>10</v>
      </c>
      <c r="EK1086" s="2">
        <v>5</v>
      </c>
      <c r="EL1086" s="2">
        <v>2</v>
      </c>
      <c r="EM1086" s="2" t="s">
        <v>116</v>
      </c>
      <c r="EN1086" s="2" t="s">
        <v>116</v>
      </c>
      <c r="EO1086" s="2">
        <v>4</v>
      </c>
      <c r="EP1086" s="2" t="s">
        <v>116</v>
      </c>
      <c r="EQ1086" s="2" t="s">
        <v>116</v>
      </c>
      <c r="ER1086" s="2">
        <v>2</v>
      </c>
      <c r="ES1086" s="2" t="s">
        <v>116</v>
      </c>
      <c r="ET1086" s="2" t="s">
        <v>116</v>
      </c>
      <c r="EU1086" s="2">
        <v>113</v>
      </c>
      <c r="EV1086" s="2" t="s">
        <v>116</v>
      </c>
      <c r="EW1086" s="2" t="s">
        <v>116</v>
      </c>
      <c r="EX1086" s="2">
        <v>10</v>
      </c>
      <c r="EY1086" s="2">
        <v>8</v>
      </c>
      <c r="EZ1086" s="2" t="s">
        <v>116</v>
      </c>
      <c r="FA1086" s="2">
        <v>8</v>
      </c>
      <c r="FB1086" s="2" t="s">
        <v>116</v>
      </c>
      <c r="FC1086" s="2" t="s">
        <v>116</v>
      </c>
      <c r="FD1086" s="2">
        <v>59</v>
      </c>
      <c r="FE1086" s="2" t="s">
        <v>116</v>
      </c>
      <c r="FF1086" s="2" t="s">
        <v>116</v>
      </c>
      <c r="FG1086" s="2" t="s">
        <v>116</v>
      </c>
      <c r="FH1086" s="2">
        <v>19</v>
      </c>
      <c r="FI1086" s="2">
        <v>8</v>
      </c>
      <c r="FJ1086" s="2" t="s">
        <v>116</v>
      </c>
      <c r="FK1086" s="2" t="s">
        <v>116</v>
      </c>
      <c r="FL1086" s="2">
        <v>3</v>
      </c>
      <c r="FM1086" s="2" t="s">
        <v>116</v>
      </c>
      <c r="FN1086" s="2" t="s">
        <v>116</v>
      </c>
      <c r="FO1086" s="2">
        <v>61</v>
      </c>
      <c r="FP1086" s="2" t="s">
        <v>116</v>
      </c>
      <c r="FQ1086" s="2" t="s">
        <v>116</v>
      </c>
      <c r="FR1086" s="2">
        <v>109</v>
      </c>
      <c r="FS1086" s="2" t="s">
        <v>116</v>
      </c>
      <c r="FT1086" s="2" t="s">
        <v>116</v>
      </c>
      <c r="FU1086" s="2" t="s">
        <v>116</v>
      </c>
      <c r="FV1086" s="2">
        <v>7</v>
      </c>
      <c r="FW1086" s="2">
        <v>1</v>
      </c>
      <c r="FX1086" s="2" t="s">
        <v>116</v>
      </c>
      <c r="FY1086" s="2">
        <v>10</v>
      </c>
      <c r="FZ1086" s="2">
        <v>65</v>
      </c>
      <c r="GA1086" s="2" t="s">
        <v>116</v>
      </c>
      <c r="GB1086" s="2" t="s">
        <v>116</v>
      </c>
      <c r="GC1086" s="2">
        <v>15</v>
      </c>
      <c r="GD1086" s="2" t="s">
        <v>116</v>
      </c>
      <c r="GE1086" s="2">
        <v>4</v>
      </c>
      <c r="GF1086" s="2">
        <v>10</v>
      </c>
      <c r="GG1086" s="2" t="s">
        <v>116</v>
      </c>
      <c r="GH1086" s="2">
        <v>1</v>
      </c>
      <c r="GI1086" s="2">
        <v>3</v>
      </c>
      <c r="GJ1086" s="2" t="s">
        <v>116</v>
      </c>
      <c r="GK1086" s="2">
        <v>118</v>
      </c>
      <c r="GL1086" s="2">
        <v>1</v>
      </c>
      <c r="GM1086" s="2" t="s">
        <v>116</v>
      </c>
      <c r="GN1086" s="2">
        <v>16</v>
      </c>
      <c r="GO1086" s="2" t="s">
        <v>116</v>
      </c>
      <c r="GP1086" s="2">
        <v>1</v>
      </c>
      <c r="GQ1086" s="2">
        <v>8</v>
      </c>
      <c r="GR1086" s="2">
        <v>51</v>
      </c>
      <c r="GS1086" s="2" t="s">
        <v>116</v>
      </c>
      <c r="GT1086" s="2" t="s">
        <v>116</v>
      </c>
      <c r="GU1086" s="2">
        <v>12</v>
      </c>
      <c r="GV1086" s="2">
        <v>9</v>
      </c>
      <c r="GW1086" s="2" t="s">
        <v>116</v>
      </c>
      <c r="GX1086" s="2">
        <v>2</v>
      </c>
      <c r="GY1086" s="2">
        <v>33</v>
      </c>
      <c r="GZ1086" s="2" t="s">
        <v>116</v>
      </c>
      <c r="HA1086" s="2">
        <v>78</v>
      </c>
      <c r="HB1086" s="2" t="s">
        <v>116</v>
      </c>
      <c r="HC1086" s="2" t="s">
        <v>116</v>
      </c>
      <c r="HD1086" s="2">
        <v>7</v>
      </c>
      <c r="HE1086" s="2">
        <v>1</v>
      </c>
      <c r="HF1086" s="2">
        <v>7</v>
      </c>
      <c r="HG1086" s="2">
        <v>35</v>
      </c>
      <c r="HH1086" s="2" t="s">
        <v>116</v>
      </c>
      <c r="HI1086" s="2">
        <v>5</v>
      </c>
      <c r="HJ1086" s="2">
        <v>2</v>
      </c>
      <c r="HK1086" s="2" t="s">
        <v>116</v>
      </c>
      <c r="HL1086" s="2">
        <v>3</v>
      </c>
      <c r="HM1086" s="2" t="s">
        <v>116</v>
      </c>
      <c r="HN1086" s="2">
        <v>77</v>
      </c>
      <c r="HO1086" s="2" t="s">
        <v>116</v>
      </c>
      <c r="HP1086" s="2">
        <v>6</v>
      </c>
      <c r="HQ1086" s="2" t="s">
        <v>116</v>
      </c>
      <c r="HR1086" s="2">
        <v>4</v>
      </c>
      <c r="HS1086" s="2" t="s">
        <v>116</v>
      </c>
      <c r="HT1086" s="2">
        <v>27</v>
      </c>
      <c r="HU1086" s="2">
        <v>9</v>
      </c>
      <c r="HV1086" s="2" t="s">
        <v>116</v>
      </c>
      <c r="HW1086" s="2">
        <v>1</v>
      </c>
      <c r="HX1086" s="2">
        <v>3</v>
      </c>
      <c r="HY1086" s="2" t="s">
        <v>116</v>
      </c>
      <c r="HZ1086" s="2" t="s">
        <v>116</v>
      </c>
      <c r="IA1086" s="2">
        <v>35</v>
      </c>
      <c r="IB1086" s="2" t="s">
        <v>116</v>
      </c>
      <c r="IC1086" s="2" t="s">
        <v>116</v>
      </c>
      <c r="ID1086" s="2">
        <v>18</v>
      </c>
      <c r="IE1086" s="2" t="s">
        <v>116</v>
      </c>
      <c r="IF1086" s="2" t="s">
        <v>116</v>
      </c>
      <c r="IG1086" s="2" t="s">
        <v>116</v>
      </c>
      <c r="IH1086" s="2">
        <v>1</v>
      </c>
      <c r="II1086" s="2">
        <v>22</v>
      </c>
      <c r="IJ1086" s="2" t="s">
        <v>116</v>
      </c>
      <c r="IK1086" s="2">
        <v>2</v>
      </c>
      <c r="IL1086" s="2">
        <v>1</v>
      </c>
      <c r="IM1086" s="2" t="s">
        <v>116</v>
      </c>
      <c r="IN1086" s="2" t="s">
        <v>116</v>
      </c>
      <c r="IO1086" s="2" t="s">
        <v>116</v>
      </c>
      <c r="IP1086" s="2" t="s">
        <v>116</v>
      </c>
      <c r="IQ1086" s="2">
        <v>50</v>
      </c>
      <c r="IR1086" s="2" t="s">
        <v>116</v>
      </c>
      <c r="IS1086" s="2" t="s">
        <v>116</v>
      </c>
      <c r="IT1086" s="2">
        <v>1</v>
      </c>
      <c r="IU1086" s="2" t="s">
        <v>116</v>
      </c>
      <c r="IV1086" s="2">
        <v>11</v>
      </c>
      <c r="IW1086" s="2">
        <v>3</v>
      </c>
      <c r="IX1086" s="2" t="s">
        <v>116</v>
      </c>
      <c r="IY1086" s="2" t="s">
        <v>116</v>
      </c>
      <c r="IZ1086" s="2">
        <v>1</v>
      </c>
      <c r="JA1086" s="2" t="s">
        <v>116</v>
      </c>
      <c r="JB1086" s="2">
        <v>15</v>
      </c>
      <c r="JC1086" s="2" t="s">
        <v>116</v>
      </c>
      <c r="JD1086" s="2">
        <v>19</v>
      </c>
      <c r="JE1086" s="2" t="s">
        <v>116</v>
      </c>
      <c r="JF1086" s="2" t="s">
        <v>116</v>
      </c>
      <c r="JG1086" s="2">
        <v>1</v>
      </c>
      <c r="JH1086" s="2">
        <v>13</v>
      </c>
      <c r="JI1086" s="2">
        <v>1</v>
      </c>
      <c r="JJ1086" s="2" t="s">
        <v>116</v>
      </c>
      <c r="JK1086" s="2">
        <v>1</v>
      </c>
      <c r="JL1086" s="2" t="s">
        <v>116</v>
      </c>
      <c r="JM1086" s="2" t="s">
        <v>116</v>
      </c>
      <c r="JN1086" s="2">
        <v>11</v>
      </c>
      <c r="JO1086" s="2" t="s">
        <v>116</v>
      </c>
      <c r="JP1086" s="2" t="s">
        <v>116</v>
      </c>
      <c r="JQ1086" s="2" t="s">
        <v>116</v>
      </c>
      <c r="JR1086" s="2">
        <v>1</v>
      </c>
      <c r="JS1086" s="2">
        <v>13</v>
      </c>
      <c r="JT1086" s="2">
        <v>1</v>
      </c>
      <c r="JU1086" s="2" t="s">
        <v>116</v>
      </c>
      <c r="JV1086" s="2" t="s">
        <v>116</v>
      </c>
      <c r="JW1086" s="2" t="s">
        <v>116</v>
      </c>
      <c r="JX1086" s="2">
        <v>5</v>
      </c>
      <c r="JY1086" s="2" t="s">
        <v>116</v>
      </c>
      <c r="JZ1086" s="2">
        <v>9</v>
      </c>
      <c r="KA1086" s="2" t="s">
        <v>116</v>
      </c>
      <c r="KB1086" s="2" t="s">
        <v>116</v>
      </c>
      <c r="KC1086" s="2">
        <v>2</v>
      </c>
      <c r="KD1086" s="2">
        <v>8</v>
      </c>
      <c r="KE1086" s="2" t="s">
        <v>116</v>
      </c>
      <c r="KF1086" s="2" t="s">
        <v>116</v>
      </c>
      <c r="KG1086" s="2" t="s">
        <v>116</v>
      </c>
      <c r="KH1086" s="2" t="s">
        <v>116</v>
      </c>
      <c r="KI1086" s="2">
        <v>8</v>
      </c>
      <c r="KJ1086" s="2" t="s">
        <v>116</v>
      </c>
      <c r="KK1086" s="2" t="s">
        <v>116</v>
      </c>
      <c r="KL1086" s="2" t="s">
        <v>116</v>
      </c>
      <c r="KM1086" s="2" t="s">
        <v>116</v>
      </c>
      <c r="KN1086" s="2">
        <v>3</v>
      </c>
      <c r="KO1086" s="2" t="s">
        <v>116</v>
      </c>
      <c r="KP1086" s="2" t="s">
        <v>116</v>
      </c>
      <c r="KQ1086" s="2" t="s">
        <v>116</v>
      </c>
      <c r="KR1086" s="2">
        <v>3</v>
      </c>
      <c r="KS1086" s="2" t="s">
        <v>116</v>
      </c>
      <c r="KT1086" s="2">
        <v>2</v>
      </c>
      <c r="KU1086" s="2" t="s">
        <v>116</v>
      </c>
      <c r="KV1086" s="2" t="s">
        <v>116</v>
      </c>
      <c r="KW1086" s="2" t="s">
        <v>116</v>
      </c>
      <c r="KX1086" s="2" t="s">
        <v>116</v>
      </c>
      <c r="KY1086" s="2" t="s">
        <v>116</v>
      </c>
      <c r="KZ1086" s="2">
        <v>1</v>
      </c>
      <c r="LA1086" s="2" t="s">
        <v>116</v>
      </c>
      <c r="LB1086" s="2" t="s">
        <v>116</v>
      </c>
      <c r="LC1086" s="2" t="s">
        <v>116</v>
      </c>
      <c r="LD1086" s="2" t="s">
        <v>116</v>
      </c>
      <c r="LE1086" s="2" t="s">
        <v>116</v>
      </c>
      <c r="LF1086" s="2" t="s">
        <v>116</v>
      </c>
      <c r="LG1086" s="2" t="s">
        <v>116</v>
      </c>
      <c r="LH1086" s="2">
        <v>6</v>
      </c>
      <c r="LI1086" s="2" t="s">
        <v>116</v>
      </c>
      <c r="LJ1086" s="2" t="s">
        <v>116</v>
      </c>
      <c r="LK1086" s="2" t="s">
        <v>116</v>
      </c>
      <c r="LL1086" s="2" t="s">
        <v>116</v>
      </c>
      <c r="LM1086" s="2" t="s">
        <v>116</v>
      </c>
      <c r="LN1086" s="2">
        <v>1</v>
      </c>
      <c r="LO1086" s="2" t="s">
        <v>116</v>
      </c>
      <c r="LP1086" s="2" t="s">
        <v>116</v>
      </c>
      <c r="LQ1086" s="2" t="s">
        <v>116</v>
      </c>
      <c r="LR1086" s="2" t="s">
        <v>116</v>
      </c>
      <c r="LS1086" s="2" t="s">
        <v>116</v>
      </c>
      <c r="LT1086" s="2" t="s">
        <v>116</v>
      </c>
      <c r="LU1086" s="2" t="s">
        <v>116</v>
      </c>
      <c r="LV1086" s="2">
        <v>5</v>
      </c>
      <c r="LW1086" s="2" t="s">
        <v>116</v>
      </c>
      <c r="LX1086" s="2" t="s">
        <v>116</v>
      </c>
      <c r="LY1086" s="2" t="s">
        <v>116</v>
      </c>
      <c r="LZ1086" s="2" t="s">
        <v>116</v>
      </c>
      <c r="MA1086" s="2" t="s">
        <v>116</v>
      </c>
      <c r="MB1086" s="2" t="s">
        <v>116</v>
      </c>
      <c r="MC1086" s="2" t="s">
        <v>116</v>
      </c>
      <c r="MD1086" s="2" t="s">
        <v>116</v>
      </c>
      <c r="ME1086" s="2" t="s">
        <v>116</v>
      </c>
      <c r="MF1086" s="2" t="s">
        <v>116</v>
      </c>
      <c r="MG1086" s="2" t="s">
        <v>116</v>
      </c>
      <c r="MH1086" s="2" t="s">
        <v>116</v>
      </c>
      <c r="MI1086" s="2" t="s">
        <v>116</v>
      </c>
      <c r="MJ1086" s="2">
        <v>1</v>
      </c>
      <c r="MK1086" s="2" t="s">
        <v>116</v>
      </c>
      <c r="ML1086" s="2" t="s">
        <v>116</v>
      </c>
      <c r="MM1086" s="2" t="s">
        <v>116</v>
      </c>
      <c r="MN1086" s="2" t="s">
        <v>116</v>
      </c>
      <c r="MO1086" s="2" t="s">
        <v>116</v>
      </c>
      <c r="MP1086" s="2" t="s">
        <v>116</v>
      </c>
      <c r="MQ1086" s="2" t="s">
        <v>116</v>
      </c>
      <c r="MR1086" s="2" t="s">
        <v>116</v>
      </c>
      <c r="MS1086" s="2" t="s">
        <v>116</v>
      </c>
      <c r="MT1086" s="2" t="s">
        <v>116</v>
      </c>
      <c r="MU1086" s="2" t="s">
        <v>116</v>
      </c>
      <c r="MV1086" s="2" t="s">
        <v>116</v>
      </c>
      <c r="MW1086" s="2" t="s">
        <v>116</v>
      </c>
      <c r="MX1086" s="2" t="s">
        <v>116</v>
      </c>
      <c r="MY1086" s="2" t="s">
        <v>116</v>
      </c>
      <c r="MZ1086" s="2">
        <v>2</v>
      </c>
      <c r="NA1086" s="2" t="s">
        <v>116</v>
      </c>
      <c r="NB1086" s="2" t="s">
        <v>116</v>
      </c>
      <c r="NC1086" s="2" t="s">
        <v>116</v>
      </c>
      <c r="ND1086" s="2" t="s">
        <v>116</v>
      </c>
      <c r="NE1086" s="2" t="s">
        <v>116</v>
      </c>
      <c r="NF1086" s="2" t="s">
        <v>116</v>
      </c>
      <c r="NG1086" s="2" t="s">
        <v>116</v>
      </c>
      <c r="NH1086" s="2" t="s">
        <v>116</v>
      </c>
      <c r="NI1086" s="2" t="s">
        <v>116</v>
      </c>
      <c r="NJ1086" s="2" t="s">
        <v>116</v>
      </c>
      <c r="NK1086" s="2" t="s">
        <v>116</v>
      </c>
      <c r="NL1086" s="2" t="s">
        <v>116</v>
      </c>
      <c r="NM1086" s="2" t="s">
        <v>116</v>
      </c>
      <c r="NN1086" s="2" t="s">
        <v>116</v>
      </c>
      <c r="NO1086" s="2" t="s">
        <v>116</v>
      </c>
      <c r="NP1086" s="2" t="s">
        <v>116</v>
      </c>
      <c r="NQ1086" s="2" t="s">
        <v>116</v>
      </c>
      <c r="NR1086" s="2" t="s">
        <v>116</v>
      </c>
      <c r="NS1086" s="2" t="s">
        <v>116</v>
      </c>
      <c r="NT1086" s="2" t="s">
        <v>116</v>
      </c>
      <c r="NU1086" s="2" t="s">
        <v>116</v>
      </c>
      <c r="NV1086" s="2" t="s">
        <v>116</v>
      </c>
      <c r="NW1086" s="2" t="s">
        <v>116</v>
      </c>
      <c r="NX1086" s="2" t="s">
        <v>116</v>
      </c>
      <c r="NY1086" s="2" t="s">
        <v>116</v>
      </c>
      <c r="NZ1086" s="2" t="s">
        <v>116</v>
      </c>
      <c r="OA1086" s="2" t="s">
        <v>116</v>
      </c>
      <c r="OB1086" s="2" t="s">
        <v>116</v>
      </c>
      <c r="OC1086" s="2">
        <v>1</v>
      </c>
      <c r="OD1086" s="2" t="s">
        <v>116</v>
      </c>
      <c r="OE1086" s="2" t="s">
        <v>116</v>
      </c>
      <c r="OF1086" s="2" t="s">
        <v>116</v>
      </c>
      <c r="OG1086" s="2" t="s">
        <v>116</v>
      </c>
      <c r="OH1086" s="2" t="s">
        <v>116</v>
      </c>
      <c r="OI1086" s="2" t="s">
        <v>116</v>
      </c>
      <c r="OJ1086" s="2" t="s">
        <v>116</v>
      </c>
      <c r="OK1086" s="2" t="s">
        <v>116</v>
      </c>
      <c r="OL1086" s="2" t="s">
        <v>116</v>
      </c>
      <c r="OM1086" s="2" t="s">
        <v>116</v>
      </c>
      <c r="ON1086" s="2" t="s">
        <v>116</v>
      </c>
      <c r="OO1086" s="2" t="s">
        <v>116</v>
      </c>
      <c r="OP1086" s="2" t="s">
        <v>116</v>
      </c>
      <c r="OQ1086" s="2" t="s">
        <v>116</v>
      </c>
      <c r="OR1086" s="2" t="s">
        <v>116</v>
      </c>
      <c r="OS1086" s="2" t="s">
        <v>116</v>
      </c>
      <c r="OT1086" s="2" t="s">
        <v>116</v>
      </c>
      <c r="OU1086" s="2" t="s">
        <v>116</v>
      </c>
      <c r="OV1086" s="2" t="s">
        <v>116</v>
      </c>
      <c r="OW1086" s="2" t="s">
        <v>116</v>
      </c>
      <c r="OX1086" s="2" t="s">
        <v>116</v>
      </c>
      <c r="OY1086" s="2" t="s">
        <v>116</v>
      </c>
      <c r="OZ1086" s="2" t="s">
        <v>116</v>
      </c>
      <c r="PA1086" s="2" t="s">
        <v>116</v>
      </c>
      <c r="PB1086" s="2" t="s">
        <v>116</v>
      </c>
      <c r="PC1086" s="2" t="s">
        <v>116</v>
      </c>
      <c r="PD1086" s="2" t="s">
        <v>116</v>
      </c>
      <c r="PE1086" s="2" t="s">
        <v>116</v>
      </c>
      <c r="PF1086" s="2" t="s">
        <v>116</v>
      </c>
      <c r="PG1086" s="2" t="s">
        <v>116</v>
      </c>
      <c r="PH1086" s="2" t="s">
        <v>116</v>
      </c>
      <c r="PI1086" s="2" t="s">
        <v>116</v>
      </c>
      <c r="PJ1086" s="2" t="s">
        <v>116</v>
      </c>
      <c r="PK1086" s="2" t="s">
        <v>116</v>
      </c>
      <c r="PL1086" s="2" t="s">
        <v>116</v>
      </c>
      <c r="PM1086" s="2" t="s">
        <v>116</v>
      </c>
      <c r="PN1086" s="2" t="s">
        <v>116</v>
      </c>
      <c r="PO1086" s="2" t="s">
        <v>116</v>
      </c>
      <c r="PP1086" s="2" t="s">
        <v>116</v>
      </c>
      <c r="PQ1086" s="2" t="s">
        <v>116</v>
      </c>
      <c r="PR1086" s="2" t="s">
        <v>116</v>
      </c>
      <c r="PS1086" s="2" t="s">
        <v>116</v>
      </c>
      <c r="PT1086" s="2" t="s">
        <v>116</v>
      </c>
      <c r="PU1086" s="2" t="s">
        <v>116</v>
      </c>
      <c r="PV1086" s="2" t="s">
        <v>116</v>
      </c>
      <c r="PW1086" s="2" t="s">
        <v>116</v>
      </c>
      <c r="PX1086" s="2" t="s">
        <v>116</v>
      </c>
      <c r="PY1086" s="2" t="s">
        <v>116</v>
      </c>
      <c r="PZ1086" s="2" t="s">
        <v>116</v>
      </c>
      <c r="QA1086" s="2" t="s">
        <v>116</v>
      </c>
      <c r="QB1086" s="2" t="s">
        <v>116</v>
      </c>
      <c r="QC1086" s="2" t="s">
        <v>116</v>
      </c>
      <c r="QD1086" s="2" t="s">
        <v>116</v>
      </c>
      <c r="QE1086" s="2" t="s">
        <v>116</v>
      </c>
      <c r="QF1086" s="2" t="s">
        <v>116</v>
      </c>
      <c r="QG1086" s="2" t="s">
        <v>116</v>
      </c>
      <c r="QH1086" s="2" t="s">
        <v>116</v>
      </c>
      <c r="QI1086" s="2" t="s">
        <v>116</v>
      </c>
      <c r="QJ1086" s="2" t="s">
        <v>116</v>
      </c>
      <c r="QK1086" s="2" t="s">
        <v>116</v>
      </c>
    </row>
    <row r="1087" spans="22:453" x14ac:dyDescent="0.2">
      <c r="V1087" s="2">
        <v>6</v>
      </c>
      <c r="W1087" s="2">
        <v>3</v>
      </c>
      <c r="X1087" s="2" t="s">
        <v>116</v>
      </c>
      <c r="Y1087" s="2" t="s">
        <v>116</v>
      </c>
      <c r="Z1087" s="2" t="s">
        <v>116</v>
      </c>
      <c r="AA1087" s="2">
        <v>1</v>
      </c>
      <c r="AB1087" s="2" t="s">
        <v>116</v>
      </c>
      <c r="AC1087" s="2">
        <v>1</v>
      </c>
      <c r="AD1087" s="2" t="s">
        <v>116</v>
      </c>
      <c r="AE1087" s="2" t="s">
        <v>116</v>
      </c>
      <c r="AF1087" s="2" t="s">
        <v>116</v>
      </c>
      <c r="AG1087" s="2">
        <v>4</v>
      </c>
      <c r="AH1087" s="2" t="s">
        <v>116</v>
      </c>
      <c r="AI1087" s="2" t="s">
        <v>116</v>
      </c>
      <c r="AJ1087" s="2" t="s">
        <v>116</v>
      </c>
      <c r="AK1087" s="2">
        <v>1</v>
      </c>
      <c r="AL1087" s="2">
        <v>15</v>
      </c>
      <c r="AM1087" s="2" t="s">
        <v>116</v>
      </c>
      <c r="AN1087" s="2" t="s">
        <v>116</v>
      </c>
      <c r="AO1087" s="2">
        <v>2</v>
      </c>
      <c r="AP1087" s="2" t="s">
        <v>116</v>
      </c>
      <c r="AQ1087" s="2" t="s">
        <v>116</v>
      </c>
      <c r="AR1087" s="2">
        <v>1</v>
      </c>
      <c r="AS1087" s="2">
        <v>3</v>
      </c>
      <c r="AT1087" s="2">
        <v>1</v>
      </c>
      <c r="AU1087" s="2" t="s">
        <v>116</v>
      </c>
      <c r="AV1087" s="2" t="s">
        <v>116</v>
      </c>
      <c r="AW1087" s="2" t="s">
        <v>116</v>
      </c>
      <c r="AX1087" s="2">
        <v>1</v>
      </c>
      <c r="AY1087" s="2" t="s">
        <v>116</v>
      </c>
      <c r="AZ1087" s="2" t="s">
        <v>116</v>
      </c>
      <c r="BA1087" s="2">
        <v>3</v>
      </c>
      <c r="BB1087" s="2" t="s">
        <v>116</v>
      </c>
      <c r="BC1087" s="2" t="s">
        <v>116</v>
      </c>
      <c r="BD1087" s="2">
        <v>13</v>
      </c>
      <c r="BE1087" s="2" t="s">
        <v>116</v>
      </c>
      <c r="BF1087" s="2" t="s">
        <v>116</v>
      </c>
      <c r="BG1087" s="2">
        <v>7</v>
      </c>
      <c r="BH1087" s="2" t="s">
        <v>116</v>
      </c>
      <c r="BI1087" s="2" t="s">
        <v>116</v>
      </c>
      <c r="BJ1087" s="2">
        <v>4</v>
      </c>
      <c r="BK1087" s="2">
        <v>1</v>
      </c>
      <c r="BL1087" s="2" t="s">
        <v>116</v>
      </c>
      <c r="BM1087" s="2">
        <v>4</v>
      </c>
      <c r="BN1087" s="2">
        <v>1</v>
      </c>
      <c r="BO1087" s="2" t="s">
        <v>116</v>
      </c>
      <c r="BP1087" s="2" t="s">
        <v>116</v>
      </c>
      <c r="BQ1087" s="2">
        <v>2</v>
      </c>
      <c r="BR1087" s="2" t="s">
        <v>116</v>
      </c>
      <c r="BS1087" s="2" t="s">
        <v>116</v>
      </c>
      <c r="BT1087" s="2">
        <v>1</v>
      </c>
      <c r="BU1087" s="2">
        <v>44</v>
      </c>
      <c r="BV1087" s="2" t="s">
        <v>116</v>
      </c>
      <c r="BW1087" s="2">
        <v>1</v>
      </c>
      <c r="BX1087" s="2" t="s">
        <v>116</v>
      </c>
      <c r="BY1087" s="2" t="s">
        <v>116</v>
      </c>
      <c r="BZ1087" s="2" t="s">
        <v>116</v>
      </c>
      <c r="CA1087" s="2">
        <v>3</v>
      </c>
      <c r="CB1087" s="2">
        <v>3</v>
      </c>
      <c r="CC1087" s="2" t="s">
        <v>116</v>
      </c>
      <c r="CD1087" s="2" t="s">
        <v>116</v>
      </c>
      <c r="CE1087" s="2">
        <v>3</v>
      </c>
      <c r="CF1087" s="2">
        <v>3</v>
      </c>
      <c r="CG1087" s="2" t="s">
        <v>116</v>
      </c>
      <c r="CH1087" s="2">
        <v>1</v>
      </c>
      <c r="CI1087" s="2">
        <v>4</v>
      </c>
      <c r="CJ1087" s="2" t="s">
        <v>116</v>
      </c>
      <c r="CK1087" s="2" t="s">
        <v>116</v>
      </c>
      <c r="CL1087" s="2" t="s">
        <v>116</v>
      </c>
      <c r="CM1087" s="2" t="s">
        <v>116</v>
      </c>
      <c r="CN1087" s="2">
        <v>30</v>
      </c>
      <c r="CO1087" s="2" t="s">
        <v>116</v>
      </c>
      <c r="CP1087" s="2" t="s">
        <v>116</v>
      </c>
      <c r="CQ1087" s="2">
        <v>3</v>
      </c>
      <c r="CR1087" s="2" t="s">
        <v>116</v>
      </c>
      <c r="CS1087" s="2">
        <v>1</v>
      </c>
      <c r="CT1087" s="2">
        <v>11</v>
      </c>
      <c r="CU1087" s="2" t="s">
        <v>116</v>
      </c>
      <c r="CV1087" s="2" t="s">
        <v>116</v>
      </c>
      <c r="CW1087" s="2">
        <v>1</v>
      </c>
      <c r="CX1087" s="2" t="s">
        <v>116</v>
      </c>
      <c r="CY1087" s="2">
        <v>1</v>
      </c>
      <c r="CZ1087" s="2" t="s">
        <v>116</v>
      </c>
      <c r="DA1087" s="2" t="s">
        <v>116</v>
      </c>
      <c r="DB1087" s="2">
        <v>1</v>
      </c>
      <c r="DC1087" s="2" t="s">
        <v>116</v>
      </c>
      <c r="DD1087" s="2">
        <v>34</v>
      </c>
      <c r="DE1087" s="2">
        <v>1</v>
      </c>
      <c r="DF1087" s="2">
        <v>5</v>
      </c>
      <c r="DG1087" s="2" t="s">
        <v>116</v>
      </c>
      <c r="DH1087" s="2" t="s">
        <v>116</v>
      </c>
      <c r="DI1087" s="2">
        <v>1</v>
      </c>
      <c r="DJ1087" s="2" t="s">
        <v>116</v>
      </c>
      <c r="DK1087" s="2">
        <v>1</v>
      </c>
      <c r="DL1087" s="2" t="s">
        <v>116</v>
      </c>
      <c r="DM1087" s="2">
        <v>3</v>
      </c>
      <c r="DN1087" s="2">
        <v>1</v>
      </c>
      <c r="DO1087" s="2">
        <v>3</v>
      </c>
      <c r="DP1087" s="2" t="s">
        <v>116</v>
      </c>
      <c r="DQ1087" s="2">
        <v>1</v>
      </c>
      <c r="DR1087" s="2">
        <v>17</v>
      </c>
      <c r="DS1087" s="2">
        <v>1</v>
      </c>
      <c r="DT1087" s="2" t="s">
        <v>116</v>
      </c>
      <c r="DU1087" s="2">
        <v>3</v>
      </c>
      <c r="DV1087" s="2" t="s">
        <v>116</v>
      </c>
      <c r="DW1087" s="2">
        <v>1</v>
      </c>
      <c r="DX1087" s="2" t="s">
        <v>116</v>
      </c>
      <c r="DY1087" s="2" t="s">
        <v>116</v>
      </c>
      <c r="DZ1087" s="2" t="s">
        <v>116</v>
      </c>
      <c r="EA1087" s="2" t="s">
        <v>116</v>
      </c>
      <c r="EB1087" s="2">
        <v>3</v>
      </c>
      <c r="EC1087" s="2">
        <v>2</v>
      </c>
      <c r="ED1087" s="2" t="s">
        <v>116</v>
      </c>
      <c r="EE1087" s="2" t="s">
        <v>116</v>
      </c>
      <c r="EF1087" s="2">
        <v>25</v>
      </c>
      <c r="EG1087" s="2" t="s">
        <v>116</v>
      </c>
      <c r="EH1087" s="2" t="s">
        <v>116</v>
      </c>
      <c r="EI1087" s="2" t="s">
        <v>116</v>
      </c>
      <c r="EJ1087" s="2">
        <v>2</v>
      </c>
      <c r="EK1087" s="2" t="s">
        <v>116</v>
      </c>
      <c r="EL1087" s="2">
        <v>2</v>
      </c>
      <c r="EM1087" s="2" t="s">
        <v>116</v>
      </c>
      <c r="EN1087" s="2" t="s">
        <v>116</v>
      </c>
      <c r="EO1087" s="2">
        <v>1</v>
      </c>
      <c r="EP1087" s="2" t="s">
        <v>116</v>
      </c>
      <c r="EQ1087" s="2" t="s">
        <v>116</v>
      </c>
      <c r="ER1087" s="2" t="s">
        <v>116</v>
      </c>
      <c r="ES1087" s="2">
        <v>1</v>
      </c>
      <c r="ET1087" s="2" t="s">
        <v>116</v>
      </c>
      <c r="EU1087" s="2">
        <v>20</v>
      </c>
      <c r="EV1087" s="2" t="s">
        <v>116</v>
      </c>
      <c r="EW1087" s="2" t="s">
        <v>116</v>
      </c>
      <c r="EX1087" s="2">
        <v>3</v>
      </c>
      <c r="EY1087" s="2">
        <v>8</v>
      </c>
      <c r="EZ1087" s="2">
        <v>3</v>
      </c>
      <c r="FA1087" s="2">
        <v>3</v>
      </c>
      <c r="FB1087" s="2">
        <v>1</v>
      </c>
      <c r="FC1087" s="2" t="s">
        <v>116</v>
      </c>
      <c r="FD1087" s="2">
        <v>23</v>
      </c>
      <c r="FE1087" s="2" t="s">
        <v>116</v>
      </c>
      <c r="FF1087" s="2" t="s">
        <v>116</v>
      </c>
      <c r="FG1087" s="2" t="s">
        <v>116</v>
      </c>
      <c r="FH1087" s="2" t="s">
        <v>116</v>
      </c>
      <c r="FI1087" s="2">
        <v>7</v>
      </c>
      <c r="FJ1087" s="2" t="s">
        <v>116</v>
      </c>
      <c r="FK1087" s="2" t="s">
        <v>116</v>
      </c>
      <c r="FL1087" s="2">
        <v>4</v>
      </c>
      <c r="FM1087" s="2">
        <v>1</v>
      </c>
      <c r="FN1087" s="2" t="s">
        <v>116</v>
      </c>
      <c r="FO1087" s="2">
        <v>38</v>
      </c>
      <c r="FP1087" s="2" t="s">
        <v>116</v>
      </c>
      <c r="FQ1087" s="2" t="s">
        <v>116</v>
      </c>
      <c r="FR1087" s="2">
        <v>33</v>
      </c>
      <c r="FS1087" s="2" t="s">
        <v>116</v>
      </c>
      <c r="FT1087" s="2" t="s">
        <v>116</v>
      </c>
      <c r="FU1087" s="2" t="s">
        <v>116</v>
      </c>
      <c r="FV1087" s="2">
        <v>7</v>
      </c>
      <c r="FW1087" s="2">
        <v>5</v>
      </c>
      <c r="FX1087" s="2" t="s">
        <v>116</v>
      </c>
      <c r="FY1087" s="2">
        <v>20</v>
      </c>
      <c r="FZ1087" s="2">
        <v>86</v>
      </c>
      <c r="GA1087" s="2" t="s">
        <v>116</v>
      </c>
      <c r="GB1087" s="2" t="s">
        <v>116</v>
      </c>
      <c r="GC1087" s="2">
        <v>11</v>
      </c>
      <c r="GD1087" s="2" t="s">
        <v>116</v>
      </c>
      <c r="GE1087" s="2">
        <v>10</v>
      </c>
      <c r="GF1087" s="2">
        <v>4</v>
      </c>
      <c r="GG1087" s="2" t="s">
        <v>116</v>
      </c>
      <c r="GH1087" s="2" t="s">
        <v>116</v>
      </c>
      <c r="GI1087" s="2">
        <v>7</v>
      </c>
      <c r="GJ1087" s="2" t="s">
        <v>116</v>
      </c>
      <c r="GK1087" s="2">
        <v>131</v>
      </c>
      <c r="GL1087" s="2">
        <v>1</v>
      </c>
      <c r="GM1087" s="2">
        <v>1</v>
      </c>
      <c r="GN1087" s="2">
        <v>14</v>
      </c>
      <c r="GO1087" s="2" t="s">
        <v>116</v>
      </c>
      <c r="GP1087" s="2">
        <v>8</v>
      </c>
      <c r="GQ1087" s="2">
        <v>10</v>
      </c>
      <c r="GR1087" s="2">
        <v>104</v>
      </c>
      <c r="GS1087" s="2">
        <v>1</v>
      </c>
      <c r="GT1087" s="2" t="s">
        <v>116</v>
      </c>
      <c r="GU1087" s="2">
        <v>9</v>
      </c>
      <c r="GV1087" s="2">
        <v>8</v>
      </c>
      <c r="GW1087" s="2" t="s">
        <v>116</v>
      </c>
      <c r="GX1087" s="2">
        <v>8</v>
      </c>
      <c r="GY1087" s="2">
        <v>94</v>
      </c>
      <c r="GZ1087" s="2">
        <v>1</v>
      </c>
      <c r="HA1087" s="2">
        <v>102</v>
      </c>
      <c r="HB1087" s="2">
        <v>2</v>
      </c>
      <c r="HC1087" s="2">
        <v>1</v>
      </c>
      <c r="HD1087" s="2">
        <v>7</v>
      </c>
      <c r="HE1087" s="2">
        <v>11</v>
      </c>
      <c r="HF1087" s="2">
        <v>15</v>
      </c>
      <c r="HG1087" s="2">
        <v>124</v>
      </c>
      <c r="HH1087" s="2" t="s">
        <v>116</v>
      </c>
      <c r="HI1087" s="2">
        <v>32</v>
      </c>
      <c r="HJ1087" s="2">
        <v>1</v>
      </c>
      <c r="HK1087" s="2" t="s">
        <v>116</v>
      </c>
      <c r="HL1087" s="2">
        <v>11</v>
      </c>
      <c r="HM1087" s="2">
        <v>18</v>
      </c>
      <c r="HN1087" s="2">
        <v>201</v>
      </c>
      <c r="HO1087" s="2">
        <v>9</v>
      </c>
      <c r="HP1087" s="2">
        <v>6</v>
      </c>
      <c r="HQ1087" s="2">
        <v>4</v>
      </c>
      <c r="HR1087" s="2">
        <v>5</v>
      </c>
      <c r="HS1087" s="2" t="s">
        <v>116</v>
      </c>
      <c r="HT1087" s="2">
        <v>112</v>
      </c>
      <c r="HU1087" s="2">
        <v>33</v>
      </c>
      <c r="HV1087" s="2" t="s">
        <v>116</v>
      </c>
      <c r="HW1087" s="2">
        <v>8</v>
      </c>
      <c r="HX1087" s="2">
        <v>4</v>
      </c>
      <c r="HY1087" s="2" t="s">
        <v>116</v>
      </c>
      <c r="HZ1087" s="2" t="s">
        <v>116</v>
      </c>
      <c r="IA1087" s="2">
        <v>96</v>
      </c>
      <c r="IB1087" s="2" t="s">
        <v>116</v>
      </c>
      <c r="IC1087" s="2" t="s">
        <v>116</v>
      </c>
      <c r="ID1087" s="2">
        <v>85</v>
      </c>
      <c r="IE1087" s="2">
        <v>12</v>
      </c>
      <c r="IF1087" s="2">
        <v>7</v>
      </c>
      <c r="IG1087" s="2">
        <v>11</v>
      </c>
      <c r="IH1087" s="2">
        <v>9</v>
      </c>
      <c r="II1087" s="2">
        <v>92</v>
      </c>
      <c r="IJ1087" s="2">
        <v>5</v>
      </c>
      <c r="IK1087" s="2">
        <v>11</v>
      </c>
      <c r="IL1087" s="2" t="s">
        <v>116</v>
      </c>
      <c r="IM1087" s="2">
        <v>8</v>
      </c>
      <c r="IN1087" s="2">
        <v>13</v>
      </c>
      <c r="IO1087" s="2" t="s">
        <v>116</v>
      </c>
      <c r="IP1087" s="2" t="s">
        <v>116</v>
      </c>
      <c r="IQ1087" s="2">
        <v>172</v>
      </c>
      <c r="IR1087" s="2">
        <v>1</v>
      </c>
      <c r="IS1087" s="2">
        <v>19</v>
      </c>
      <c r="IT1087" s="2">
        <v>1</v>
      </c>
      <c r="IU1087" s="2">
        <v>5</v>
      </c>
      <c r="IV1087" s="2">
        <v>63</v>
      </c>
      <c r="IW1087" s="2">
        <v>9</v>
      </c>
      <c r="IX1087" s="2" t="s">
        <v>116</v>
      </c>
      <c r="IY1087" s="2">
        <v>17</v>
      </c>
      <c r="IZ1087" s="2">
        <v>3</v>
      </c>
      <c r="JA1087" s="2" t="s">
        <v>116</v>
      </c>
      <c r="JB1087" s="2">
        <v>91</v>
      </c>
      <c r="JC1087" s="2" t="s">
        <v>116</v>
      </c>
      <c r="JD1087" s="2">
        <v>73</v>
      </c>
      <c r="JE1087" s="2">
        <v>16</v>
      </c>
      <c r="JF1087" s="2">
        <v>1</v>
      </c>
      <c r="JG1087" s="2">
        <v>4</v>
      </c>
      <c r="JH1087" s="2">
        <v>65</v>
      </c>
      <c r="JI1087" s="2">
        <v>4</v>
      </c>
      <c r="JJ1087" s="2">
        <v>3</v>
      </c>
      <c r="JK1087" s="2">
        <v>10</v>
      </c>
      <c r="JL1087" s="2">
        <v>5</v>
      </c>
      <c r="JM1087" s="2">
        <v>2</v>
      </c>
      <c r="JN1087" s="2">
        <v>117</v>
      </c>
      <c r="JO1087" s="2">
        <v>1</v>
      </c>
      <c r="JP1087" s="2">
        <v>2</v>
      </c>
      <c r="JQ1087" s="2">
        <v>6</v>
      </c>
      <c r="JR1087" s="2">
        <v>5</v>
      </c>
      <c r="JS1087" s="2">
        <v>51</v>
      </c>
      <c r="JT1087" s="2" t="s">
        <v>116</v>
      </c>
      <c r="JU1087" s="2">
        <v>8</v>
      </c>
      <c r="JV1087" s="2" t="s">
        <v>116</v>
      </c>
      <c r="JW1087" s="2">
        <v>26</v>
      </c>
      <c r="JX1087" s="2">
        <v>53</v>
      </c>
      <c r="JY1087" s="2">
        <v>1</v>
      </c>
      <c r="JZ1087" s="2">
        <v>70</v>
      </c>
      <c r="KA1087" s="2">
        <v>2</v>
      </c>
      <c r="KB1087" s="2">
        <v>11</v>
      </c>
      <c r="KC1087" s="2">
        <v>4</v>
      </c>
      <c r="KD1087" s="2">
        <v>31</v>
      </c>
      <c r="KE1087" s="2">
        <v>2</v>
      </c>
      <c r="KF1087" s="2">
        <v>1</v>
      </c>
      <c r="KG1087" s="2">
        <v>3</v>
      </c>
      <c r="KH1087" s="2">
        <v>14</v>
      </c>
      <c r="KI1087" s="2">
        <v>76</v>
      </c>
      <c r="KJ1087" s="2">
        <v>2</v>
      </c>
      <c r="KK1087" s="2">
        <v>2</v>
      </c>
      <c r="KL1087" s="2">
        <v>1</v>
      </c>
      <c r="KM1087" s="2">
        <v>5</v>
      </c>
      <c r="KN1087" s="2">
        <v>30</v>
      </c>
      <c r="KO1087" s="2">
        <v>5</v>
      </c>
      <c r="KP1087" s="2">
        <v>3</v>
      </c>
      <c r="KQ1087" s="2">
        <v>4</v>
      </c>
      <c r="KR1087" s="2">
        <v>52</v>
      </c>
      <c r="KS1087" s="2">
        <v>2</v>
      </c>
      <c r="KT1087" s="2">
        <v>36</v>
      </c>
      <c r="KU1087" s="2">
        <v>6</v>
      </c>
      <c r="KV1087" s="2">
        <v>2</v>
      </c>
      <c r="KW1087" s="2" t="s">
        <v>116</v>
      </c>
      <c r="KX1087" s="2">
        <v>1</v>
      </c>
      <c r="KY1087" s="2">
        <v>3</v>
      </c>
      <c r="KZ1087" s="2">
        <v>36</v>
      </c>
      <c r="LA1087" s="2">
        <v>1</v>
      </c>
      <c r="LB1087" s="2">
        <v>1</v>
      </c>
      <c r="LC1087" s="2">
        <v>3</v>
      </c>
      <c r="LD1087" s="2">
        <v>4</v>
      </c>
      <c r="LE1087" s="2">
        <v>1</v>
      </c>
      <c r="LF1087" s="2">
        <v>13</v>
      </c>
      <c r="LG1087" s="2">
        <v>1</v>
      </c>
      <c r="LH1087" s="2">
        <v>71</v>
      </c>
      <c r="LI1087" s="2" t="s">
        <v>116</v>
      </c>
      <c r="LJ1087" s="2">
        <v>9</v>
      </c>
      <c r="LK1087" s="2">
        <v>1</v>
      </c>
      <c r="LL1087" s="2" t="s">
        <v>116</v>
      </c>
      <c r="LM1087" s="2" t="s">
        <v>116</v>
      </c>
      <c r="LN1087" s="2">
        <v>38</v>
      </c>
      <c r="LO1087" s="2">
        <v>12</v>
      </c>
      <c r="LP1087" s="2" t="s">
        <v>116</v>
      </c>
      <c r="LQ1087" s="2">
        <v>4</v>
      </c>
      <c r="LR1087" s="2">
        <v>1</v>
      </c>
      <c r="LS1087" s="2">
        <v>2</v>
      </c>
      <c r="LT1087" s="2">
        <v>1</v>
      </c>
      <c r="LU1087" s="2">
        <v>10</v>
      </c>
      <c r="LV1087" s="2">
        <v>88</v>
      </c>
      <c r="LW1087" s="2">
        <v>1</v>
      </c>
      <c r="LX1087" s="2" t="s">
        <v>116</v>
      </c>
      <c r="LY1087" s="2">
        <v>4</v>
      </c>
      <c r="LZ1087" s="2">
        <v>2</v>
      </c>
      <c r="MA1087" s="2">
        <v>1</v>
      </c>
      <c r="MB1087" s="2">
        <v>4</v>
      </c>
      <c r="MC1087" s="2">
        <v>49</v>
      </c>
      <c r="MD1087" s="2">
        <v>13</v>
      </c>
      <c r="ME1087" s="2" t="s">
        <v>116</v>
      </c>
      <c r="MF1087" s="2">
        <v>2</v>
      </c>
      <c r="MG1087" s="2">
        <v>1</v>
      </c>
      <c r="MH1087" s="2">
        <v>1</v>
      </c>
      <c r="MI1087" s="2">
        <v>7</v>
      </c>
      <c r="MJ1087" s="2">
        <v>48</v>
      </c>
      <c r="MK1087" s="2" t="s">
        <v>116</v>
      </c>
      <c r="ML1087" s="2">
        <v>2</v>
      </c>
      <c r="MM1087" s="2">
        <v>1</v>
      </c>
      <c r="MN1087" s="2" t="s">
        <v>116</v>
      </c>
      <c r="MO1087" s="2">
        <v>1</v>
      </c>
      <c r="MP1087" s="2">
        <v>1</v>
      </c>
      <c r="MQ1087" s="2">
        <v>3</v>
      </c>
      <c r="MR1087" s="2">
        <v>31</v>
      </c>
      <c r="MS1087" s="2">
        <v>6</v>
      </c>
      <c r="MT1087" s="2" t="s">
        <v>116</v>
      </c>
      <c r="MU1087" s="2">
        <v>3</v>
      </c>
      <c r="MV1087" s="2" t="s">
        <v>116</v>
      </c>
      <c r="MW1087" s="2" t="s">
        <v>116</v>
      </c>
      <c r="MX1087" s="2" t="s">
        <v>116</v>
      </c>
      <c r="MY1087" s="2">
        <v>6</v>
      </c>
      <c r="MZ1087" s="2">
        <v>34</v>
      </c>
      <c r="NA1087" s="2">
        <v>2</v>
      </c>
      <c r="NB1087" s="2">
        <v>2</v>
      </c>
      <c r="NC1087" s="2">
        <v>2</v>
      </c>
      <c r="ND1087" s="2">
        <v>3</v>
      </c>
      <c r="NE1087" s="2">
        <v>1</v>
      </c>
      <c r="NF1087" s="2" t="s">
        <v>116</v>
      </c>
      <c r="NG1087" s="2">
        <v>1</v>
      </c>
      <c r="NH1087" s="2">
        <v>19</v>
      </c>
      <c r="NI1087" s="2">
        <v>1</v>
      </c>
      <c r="NJ1087" s="2">
        <v>5</v>
      </c>
      <c r="NK1087" s="2" t="s">
        <v>116</v>
      </c>
      <c r="NL1087" s="2">
        <v>2</v>
      </c>
      <c r="NM1087" s="2">
        <v>6</v>
      </c>
      <c r="NN1087" s="2">
        <v>1</v>
      </c>
      <c r="NO1087" s="2">
        <v>44</v>
      </c>
      <c r="NP1087" s="2">
        <v>1</v>
      </c>
      <c r="NQ1087" s="2">
        <v>8</v>
      </c>
      <c r="NR1087" s="2">
        <v>1</v>
      </c>
      <c r="NS1087" s="2">
        <v>2</v>
      </c>
      <c r="NT1087" s="2">
        <v>1</v>
      </c>
      <c r="NU1087" s="2">
        <v>12</v>
      </c>
      <c r="NV1087" s="2" t="s">
        <v>116</v>
      </c>
      <c r="NW1087" s="2" t="s">
        <v>116</v>
      </c>
      <c r="NX1087" s="2">
        <v>7</v>
      </c>
      <c r="NY1087" s="2" t="s">
        <v>116</v>
      </c>
      <c r="NZ1087" s="2">
        <v>9</v>
      </c>
      <c r="OA1087" s="2">
        <v>1</v>
      </c>
      <c r="OB1087" s="2">
        <v>1</v>
      </c>
      <c r="OC1087" s="2">
        <v>32</v>
      </c>
      <c r="OD1087" s="2">
        <v>4</v>
      </c>
      <c r="OE1087" s="2">
        <v>1</v>
      </c>
      <c r="OF1087" s="2">
        <v>1</v>
      </c>
      <c r="OG1087" s="2">
        <v>9</v>
      </c>
      <c r="OH1087" s="2" t="s">
        <v>116</v>
      </c>
      <c r="OI1087" s="2">
        <v>2</v>
      </c>
      <c r="OJ1087" s="2">
        <v>7</v>
      </c>
      <c r="OK1087" s="2">
        <v>1</v>
      </c>
      <c r="OL1087" s="2">
        <v>4</v>
      </c>
      <c r="OM1087" s="2" t="s">
        <v>116</v>
      </c>
      <c r="ON1087" s="2">
        <v>15</v>
      </c>
      <c r="OO1087" s="2">
        <v>1</v>
      </c>
      <c r="OP1087" s="2">
        <v>2</v>
      </c>
      <c r="OQ1087" s="2">
        <v>17</v>
      </c>
      <c r="OR1087" s="2">
        <v>5</v>
      </c>
      <c r="OS1087" s="2">
        <v>3</v>
      </c>
      <c r="OT1087" s="2">
        <v>14</v>
      </c>
      <c r="OU1087" s="2">
        <v>1</v>
      </c>
      <c r="OV1087" s="2">
        <v>1</v>
      </c>
      <c r="OW1087" s="2">
        <v>1</v>
      </c>
      <c r="OX1087" s="2">
        <v>6</v>
      </c>
      <c r="OY1087" s="2">
        <v>2</v>
      </c>
      <c r="OZ1087" s="2">
        <v>6</v>
      </c>
      <c r="PA1087" s="2">
        <v>1</v>
      </c>
      <c r="PB1087" s="2">
        <v>5</v>
      </c>
      <c r="PC1087" s="2">
        <v>2</v>
      </c>
      <c r="PD1087" s="2">
        <v>4</v>
      </c>
      <c r="PE1087" s="2" t="s">
        <v>116</v>
      </c>
      <c r="PF1087" s="2">
        <v>7</v>
      </c>
      <c r="PG1087" s="2">
        <v>19</v>
      </c>
      <c r="PH1087" s="2">
        <v>1</v>
      </c>
      <c r="PI1087" s="2">
        <v>1</v>
      </c>
      <c r="PJ1087" s="2">
        <v>8</v>
      </c>
      <c r="PK1087" s="2" t="s">
        <v>116</v>
      </c>
      <c r="PL1087" s="2" t="s">
        <v>116</v>
      </c>
      <c r="PM1087" s="2">
        <v>1</v>
      </c>
      <c r="PN1087" s="2">
        <v>8</v>
      </c>
      <c r="PO1087" s="2">
        <v>13</v>
      </c>
      <c r="PP1087" s="2">
        <v>1</v>
      </c>
      <c r="PQ1087" s="2">
        <v>3</v>
      </c>
      <c r="PR1087" s="2" t="s">
        <v>116</v>
      </c>
      <c r="PS1087" s="2" t="s">
        <v>116</v>
      </c>
      <c r="PT1087" s="2">
        <v>2</v>
      </c>
      <c r="PU1087" s="2">
        <v>1</v>
      </c>
      <c r="PV1087" s="2" t="s">
        <v>116</v>
      </c>
      <c r="PW1087" s="2">
        <v>1</v>
      </c>
      <c r="PX1087" s="2">
        <v>12</v>
      </c>
      <c r="PY1087" s="2">
        <v>2</v>
      </c>
      <c r="PZ1087" s="2">
        <v>3</v>
      </c>
      <c r="QA1087" s="2">
        <v>1</v>
      </c>
      <c r="QB1087" s="2" t="s">
        <v>116</v>
      </c>
      <c r="QC1087" s="2">
        <v>1</v>
      </c>
      <c r="QD1087" s="2">
        <v>1</v>
      </c>
      <c r="QE1087" s="2">
        <v>1</v>
      </c>
      <c r="QF1087" s="2" t="s">
        <v>116</v>
      </c>
      <c r="QG1087" s="2" t="s">
        <v>116</v>
      </c>
      <c r="QH1087" s="2">
        <v>1</v>
      </c>
      <c r="QI1087" s="2">
        <v>1</v>
      </c>
      <c r="QJ1087" s="2" t="s">
        <v>116</v>
      </c>
      <c r="QK1087" s="2">
        <v>1</v>
      </c>
    </row>
    <row r="1088" spans="22:453" x14ac:dyDescent="0.2">
      <c r="V1088" s="2">
        <v>6</v>
      </c>
      <c r="W1088" s="2">
        <v>1</v>
      </c>
      <c r="X1088" s="2" t="s">
        <v>116</v>
      </c>
      <c r="Y1088" s="2" t="s">
        <v>116</v>
      </c>
      <c r="Z1088" s="2">
        <v>1</v>
      </c>
      <c r="AA1088" s="2" t="s">
        <v>116</v>
      </c>
      <c r="AB1088" s="2" t="s">
        <v>116</v>
      </c>
      <c r="AC1088" s="2">
        <v>1</v>
      </c>
      <c r="AD1088" s="2">
        <v>5</v>
      </c>
      <c r="AE1088" s="2" t="s">
        <v>116</v>
      </c>
      <c r="AF1088" s="2" t="s">
        <v>116</v>
      </c>
      <c r="AG1088" s="2">
        <v>1</v>
      </c>
      <c r="AH1088" s="2" t="s">
        <v>116</v>
      </c>
      <c r="AI1088" s="2">
        <v>1</v>
      </c>
      <c r="AJ1088" s="2" t="s">
        <v>116</v>
      </c>
      <c r="AK1088" s="2" t="s">
        <v>116</v>
      </c>
      <c r="AL1088" s="2">
        <v>10</v>
      </c>
      <c r="AM1088" s="2" t="s">
        <v>116</v>
      </c>
      <c r="AN1088" s="2" t="s">
        <v>116</v>
      </c>
      <c r="AO1088" s="2" t="s">
        <v>116</v>
      </c>
      <c r="AP1088" s="2" t="s">
        <v>116</v>
      </c>
      <c r="AQ1088" s="2" t="s">
        <v>116</v>
      </c>
      <c r="AR1088" s="2" t="s">
        <v>116</v>
      </c>
      <c r="AS1088" s="2" t="s">
        <v>116</v>
      </c>
      <c r="AT1088" s="2" t="s">
        <v>116</v>
      </c>
      <c r="AU1088" s="2" t="s">
        <v>116</v>
      </c>
      <c r="AV1088" s="2" t="s">
        <v>116</v>
      </c>
      <c r="AW1088" s="2" t="s">
        <v>116</v>
      </c>
      <c r="AX1088" s="2" t="s">
        <v>116</v>
      </c>
      <c r="AY1088" s="2" t="s">
        <v>116</v>
      </c>
      <c r="AZ1088" s="2" t="s">
        <v>116</v>
      </c>
      <c r="BA1088" s="2">
        <v>11</v>
      </c>
      <c r="BB1088" s="2" t="s">
        <v>116</v>
      </c>
      <c r="BC1088" s="2" t="s">
        <v>116</v>
      </c>
      <c r="BD1088" s="2">
        <v>15</v>
      </c>
      <c r="BE1088" s="2" t="s">
        <v>116</v>
      </c>
      <c r="BF1088" s="2">
        <v>1</v>
      </c>
      <c r="BG1088" s="2" t="s">
        <v>116</v>
      </c>
      <c r="BH1088" s="2" t="s">
        <v>116</v>
      </c>
      <c r="BI1088" s="2" t="s">
        <v>116</v>
      </c>
      <c r="BJ1088" s="2">
        <v>1</v>
      </c>
      <c r="BK1088" s="2" t="s">
        <v>116</v>
      </c>
      <c r="BL1088" s="2" t="s">
        <v>116</v>
      </c>
      <c r="BM1088" s="2">
        <v>2</v>
      </c>
      <c r="BN1088" s="2">
        <v>1</v>
      </c>
      <c r="BO1088" s="2" t="s">
        <v>116</v>
      </c>
      <c r="BP1088" s="2" t="s">
        <v>116</v>
      </c>
      <c r="BQ1088" s="2">
        <v>4</v>
      </c>
      <c r="BR1088" s="2" t="s">
        <v>116</v>
      </c>
      <c r="BS1088" s="2" t="s">
        <v>116</v>
      </c>
      <c r="BT1088" s="2" t="s">
        <v>116</v>
      </c>
      <c r="BU1088" s="2">
        <v>12</v>
      </c>
      <c r="BV1088" s="2">
        <v>2</v>
      </c>
      <c r="BW1088" s="2" t="s">
        <v>116</v>
      </c>
      <c r="BX1088" s="2" t="s">
        <v>116</v>
      </c>
      <c r="BY1088" s="2">
        <v>6</v>
      </c>
      <c r="BZ1088" s="2" t="s">
        <v>116</v>
      </c>
      <c r="CA1088" s="2" t="s">
        <v>116</v>
      </c>
      <c r="CB1088" s="2" t="s">
        <v>116</v>
      </c>
      <c r="CC1088" s="2" t="s">
        <v>116</v>
      </c>
      <c r="CD1088" s="2" t="s">
        <v>116</v>
      </c>
      <c r="CE1088" s="2" t="s">
        <v>116</v>
      </c>
      <c r="CF1088" s="2">
        <v>1</v>
      </c>
      <c r="CG1088" s="2" t="s">
        <v>116</v>
      </c>
      <c r="CH1088" s="2" t="s">
        <v>116</v>
      </c>
      <c r="CI1088" s="2" t="s">
        <v>116</v>
      </c>
      <c r="CJ1088" s="2" t="s">
        <v>116</v>
      </c>
      <c r="CK1088" s="2" t="s">
        <v>116</v>
      </c>
      <c r="CL1088" s="2">
        <v>1</v>
      </c>
      <c r="CM1088" s="2" t="s">
        <v>116</v>
      </c>
      <c r="CN1088" s="2">
        <v>45</v>
      </c>
      <c r="CO1088" s="2" t="s">
        <v>116</v>
      </c>
      <c r="CP1088" s="2" t="s">
        <v>116</v>
      </c>
      <c r="CQ1088" s="2" t="s">
        <v>116</v>
      </c>
      <c r="CR1088" s="2" t="s">
        <v>116</v>
      </c>
      <c r="CS1088" s="2" t="s">
        <v>116</v>
      </c>
      <c r="CT1088" s="2">
        <v>5</v>
      </c>
      <c r="CU1088" s="2" t="s">
        <v>116</v>
      </c>
      <c r="CV1088" s="2" t="s">
        <v>116</v>
      </c>
      <c r="CW1088" s="2" t="s">
        <v>116</v>
      </c>
      <c r="CX1088" s="2" t="s">
        <v>116</v>
      </c>
      <c r="CY1088" s="2">
        <v>1</v>
      </c>
      <c r="CZ1088" s="2" t="s">
        <v>116</v>
      </c>
      <c r="DA1088" s="2" t="s">
        <v>116</v>
      </c>
      <c r="DB1088" s="2">
        <v>3</v>
      </c>
      <c r="DC1088" s="2" t="s">
        <v>116</v>
      </c>
      <c r="DD1088" s="2">
        <v>42</v>
      </c>
      <c r="DE1088" s="2" t="s">
        <v>116</v>
      </c>
      <c r="DF1088" s="2">
        <v>4</v>
      </c>
      <c r="DG1088" s="2" t="s">
        <v>116</v>
      </c>
      <c r="DH1088" s="2" t="s">
        <v>116</v>
      </c>
      <c r="DI1088" s="2">
        <v>1</v>
      </c>
      <c r="DJ1088" s="2">
        <v>1</v>
      </c>
      <c r="DK1088" s="2" t="s">
        <v>116</v>
      </c>
      <c r="DL1088" s="2" t="s">
        <v>116</v>
      </c>
      <c r="DM1088" s="2">
        <v>5</v>
      </c>
      <c r="DN1088" s="2" t="s">
        <v>116</v>
      </c>
      <c r="DO1088" s="2">
        <v>33</v>
      </c>
      <c r="DP1088" s="2" t="s">
        <v>116</v>
      </c>
      <c r="DQ1088" s="2" t="s">
        <v>116</v>
      </c>
      <c r="DR1088" s="2">
        <v>44</v>
      </c>
      <c r="DS1088" s="2">
        <v>1</v>
      </c>
      <c r="DT1088" s="2" t="s">
        <v>116</v>
      </c>
      <c r="DU1088" s="2" t="s">
        <v>116</v>
      </c>
      <c r="DV1088" s="2" t="s">
        <v>116</v>
      </c>
      <c r="DW1088" s="2">
        <v>1</v>
      </c>
      <c r="DX1088" s="2" t="s">
        <v>116</v>
      </c>
      <c r="DY1088" s="2" t="s">
        <v>116</v>
      </c>
      <c r="DZ1088" s="2" t="s">
        <v>116</v>
      </c>
      <c r="EA1088" s="2" t="s">
        <v>116</v>
      </c>
      <c r="EB1088" s="2">
        <v>2</v>
      </c>
      <c r="EC1088" s="2">
        <v>7</v>
      </c>
      <c r="ED1088" s="2" t="s">
        <v>116</v>
      </c>
      <c r="EE1088" s="2" t="s">
        <v>116</v>
      </c>
      <c r="EF1088" s="2">
        <v>67</v>
      </c>
      <c r="EG1088" s="2" t="s">
        <v>116</v>
      </c>
      <c r="EH1088" s="2" t="s">
        <v>116</v>
      </c>
      <c r="EI1088" s="2" t="s">
        <v>116</v>
      </c>
      <c r="EJ1088" s="2">
        <v>4</v>
      </c>
      <c r="EK1088" s="2" t="s">
        <v>116</v>
      </c>
      <c r="EL1088" s="2">
        <v>3</v>
      </c>
      <c r="EM1088" s="2" t="s">
        <v>116</v>
      </c>
      <c r="EN1088" s="2" t="s">
        <v>116</v>
      </c>
      <c r="EO1088" s="2">
        <v>5</v>
      </c>
      <c r="EP1088" s="2" t="s">
        <v>116</v>
      </c>
      <c r="EQ1088" s="2" t="s">
        <v>116</v>
      </c>
      <c r="ER1088" s="2">
        <v>2</v>
      </c>
      <c r="ES1088" s="2" t="s">
        <v>116</v>
      </c>
      <c r="ET1088" s="2" t="s">
        <v>116</v>
      </c>
      <c r="EU1088" s="2">
        <v>111</v>
      </c>
      <c r="EV1088" s="2" t="s">
        <v>116</v>
      </c>
      <c r="EW1088" s="2" t="s">
        <v>116</v>
      </c>
      <c r="EX1088" s="2">
        <v>7</v>
      </c>
      <c r="EY1088" s="2">
        <v>2</v>
      </c>
      <c r="EZ1088" s="2" t="s">
        <v>116</v>
      </c>
      <c r="FA1088" s="2">
        <v>3</v>
      </c>
      <c r="FB1088" s="2" t="s">
        <v>116</v>
      </c>
      <c r="FC1088" s="2" t="s">
        <v>116</v>
      </c>
      <c r="FD1088" s="2">
        <v>57</v>
      </c>
      <c r="FE1088" s="2" t="s">
        <v>116</v>
      </c>
      <c r="FF1088" s="2" t="s">
        <v>116</v>
      </c>
      <c r="FG1088" s="2">
        <v>1</v>
      </c>
      <c r="FH1088" s="2" t="s">
        <v>116</v>
      </c>
      <c r="FI1088" s="2">
        <v>4</v>
      </c>
      <c r="FJ1088" s="2" t="s">
        <v>116</v>
      </c>
      <c r="FK1088" s="2" t="s">
        <v>116</v>
      </c>
      <c r="FL1088" s="2" t="s">
        <v>116</v>
      </c>
      <c r="FM1088" s="2" t="s">
        <v>116</v>
      </c>
      <c r="FN1088" s="2" t="s">
        <v>116</v>
      </c>
      <c r="FO1088" s="2">
        <v>42</v>
      </c>
      <c r="FP1088" s="2" t="s">
        <v>116</v>
      </c>
      <c r="FQ1088" s="2" t="s">
        <v>116</v>
      </c>
      <c r="FR1088" s="2">
        <v>34</v>
      </c>
      <c r="FS1088" s="2" t="s">
        <v>116</v>
      </c>
      <c r="FT1088" s="2" t="s">
        <v>116</v>
      </c>
      <c r="FU1088" s="2" t="s">
        <v>116</v>
      </c>
      <c r="FV1088" s="2">
        <v>2</v>
      </c>
      <c r="FW1088" s="2">
        <v>1</v>
      </c>
      <c r="FX1088" s="2" t="s">
        <v>116</v>
      </c>
      <c r="FY1088" s="2">
        <v>1</v>
      </c>
      <c r="FZ1088" s="2">
        <v>47</v>
      </c>
      <c r="GA1088" s="2" t="s">
        <v>116</v>
      </c>
      <c r="GB1088" s="2" t="s">
        <v>116</v>
      </c>
      <c r="GC1088" s="2">
        <v>1</v>
      </c>
      <c r="GD1088" s="2" t="s">
        <v>116</v>
      </c>
      <c r="GE1088" s="2">
        <v>1</v>
      </c>
      <c r="GF1088" s="2">
        <v>1</v>
      </c>
      <c r="GG1088" s="2" t="s">
        <v>116</v>
      </c>
      <c r="GH1088" s="2" t="s">
        <v>116</v>
      </c>
      <c r="GI1088" s="2">
        <v>1</v>
      </c>
      <c r="GJ1088" s="2" t="s">
        <v>116</v>
      </c>
      <c r="GK1088" s="2">
        <v>68</v>
      </c>
      <c r="GL1088" s="2" t="s">
        <v>116</v>
      </c>
      <c r="GM1088" s="2" t="s">
        <v>116</v>
      </c>
      <c r="GN1088" s="2">
        <v>2</v>
      </c>
      <c r="GO1088" s="2" t="s">
        <v>116</v>
      </c>
      <c r="GP1088" s="2">
        <v>2</v>
      </c>
      <c r="GQ1088" s="2" t="s">
        <v>116</v>
      </c>
      <c r="GR1088" s="2">
        <v>19</v>
      </c>
      <c r="GS1088" s="2">
        <v>1</v>
      </c>
      <c r="GT1088" s="2" t="s">
        <v>116</v>
      </c>
      <c r="GU1088" s="2">
        <v>1</v>
      </c>
      <c r="GV1088" s="2">
        <v>6</v>
      </c>
      <c r="GW1088" s="2" t="s">
        <v>116</v>
      </c>
      <c r="GX1088" s="2">
        <v>1</v>
      </c>
      <c r="GY1088" s="2">
        <v>18</v>
      </c>
      <c r="GZ1088" s="2" t="s">
        <v>116</v>
      </c>
      <c r="HA1088" s="2">
        <v>14</v>
      </c>
      <c r="HB1088" s="2" t="s">
        <v>116</v>
      </c>
      <c r="HC1088" s="2" t="s">
        <v>116</v>
      </c>
      <c r="HD1088" s="2" t="s">
        <v>116</v>
      </c>
      <c r="HE1088" s="2" t="s">
        <v>116</v>
      </c>
      <c r="HF1088" s="2" t="s">
        <v>116</v>
      </c>
      <c r="HG1088" s="2">
        <v>9</v>
      </c>
      <c r="HH1088" s="2" t="s">
        <v>116</v>
      </c>
      <c r="HI1088" s="2">
        <v>1</v>
      </c>
      <c r="HJ1088" s="2" t="s">
        <v>116</v>
      </c>
      <c r="HK1088" s="2">
        <v>1</v>
      </c>
      <c r="HL1088" s="2" t="s">
        <v>116</v>
      </c>
      <c r="HM1088" s="2" t="s">
        <v>116</v>
      </c>
      <c r="HN1088" s="2">
        <v>27</v>
      </c>
      <c r="HO1088" s="2" t="s">
        <v>116</v>
      </c>
      <c r="HP1088" s="2" t="s">
        <v>116</v>
      </c>
      <c r="HQ1088" s="2" t="s">
        <v>116</v>
      </c>
      <c r="HR1088" s="2" t="s">
        <v>116</v>
      </c>
      <c r="HS1088" s="2" t="s">
        <v>116</v>
      </c>
      <c r="HT1088" s="2">
        <v>6</v>
      </c>
      <c r="HU1088" s="2" t="s">
        <v>116</v>
      </c>
      <c r="HV1088" s="2" t="s">
        <v>116</v>
      </c>
      <c r="HW1088" s="2" t="s">
        <v>116</v>
      </c>
      <c r="HX1088" s="2" t="s">
        <v>116</v>
      </c>
      <c r="HY1088" s="2" t="s">
        <v>116</v>
      </c>
      <c r="HZ1088" s="2" t="s">
        <v>116</v>
      </c>
      <c r="IA1088" s="2">
        <v>17</v>
      </c>
      <c r="IB1088" s="2" t="s">
        <v>116</v>
      </c>
      <c r="IC1088" s="2" t="s">
        <v>116</v>
      </c>
      <c r="ID1088" s="2">
        <v>5</v>
      </c>
      <c r="IE1088" s="2" t="s">
        <v>116</v>
      </c>
      <c r="IF1088" s="2" t="s">
        <v>116</v>
      </c>
      <c r="IG1088" s="2" t="s">
        <v>116</v>
      </c>
      <c r="IH1088" s="2" t="s">
        <v>116</v>
      </c>
      <c r="II1088" s="2">
        <v>1</v>
      </c>
      <c r="IJ1088" s="2">
        <v>2</v>
      </c>
      <c r="IK1088" s="2" t="s">
        <v>116</v>
      </c>
      <c r="IL1088" s="2" t="s">
        <v>116</v>
      </c>
      <c r="IM1088" s="2" t="s">
        <v>116</v>
      </c>
      <c r="IN1088" s="2" t="s">
        <v>116</v>
      </c>
      <c r="IO1088" s="2" t="s">
        <v>116</v>
      </c>
      <c r="IP1088" s="2" t="s">
        <v>116</v>
      </c>
      <c r="IQ1088" s="2">
        <v>17</v>
      </c>
      <c r="IR1088" s="2" t="s">
        <v>116</v>
      </c>
      <c r="IS1088" s="2" t="s">
        <v>116</v>
      </c>
      <c r="IT1088" s="2" t="s">
        <v>116</v>
      </c>
      <c r="IU1088" s="2" t="s">
        <v>116</v>
      </c>
      <c r="IV1088" s="2">
        <v>1</v>
      </c>
      <c r="IW1088" s="2" t="s">
        <v>116</v>
      </c>
      <c r="IX1088" s="2" t="s">
        <v>116</v>
      </c>
      <c r="IY1088" s="2" t="s">
        <v>116</v>
      </c>
      <c r="IZ1088" s="2" t="s">
        <v>116</v>
      </c>
      <c r="JA1088" s="2">
        <v>1</v>
      </c>
      <c r="JB1088" s="2">
        <v>9</v>
      </c>
      <c r="JC1088" s="2" t="s">
        <v>116</v>
      </c>
      <c r="JD1088" s="2">
        <v>5</v>
      </c>
      <c r="JE1088" s="2" t="s">
        <v>116</v>
      </c>
      <c r="JF1088" s="2" t="s">
        <v>116</v>
      </c>
      <c r="JG1088" s="2" t="s">
        <v>116</v>
      </c>
      <c r="JH1088" s="2" t="s">
        <v>116</v>
      </c>
      <c r="JI1088" s="2" t="s">
        <v>116</v>
      </c>
      <c r="JJ1088" s="2">
        <v>1</v>
      </c>
      <c r="JK1088" s="2" t="s">
        <v>116</v>
      </c>
      <c r="JL1088" s="2">
        <v>1</v>
      </c>
      <c r="JM1088" s="2" t="s">
        <v>116</v>
      </c>
      <c r="JN1088" s="2">
        <v>14</v>
      </c>
      <c r="JO1088" s="2" t="s">
        <v>116</v>
      </c>
      <c r="JP1088" s="2" t="s">
        <v>116</v>
      </c>
      <c r="JQ1088" s="2" t="s">
        <v>116</v>
      </c>
      <c r="JR1088" s="2" t="s">
        <v>116</v>
      </c>
      <c r="JS1088" s="2">
        <v>3</v>
      </c>
      <c r="JT1088" s="2" t="s">
        <v>116</v>
      </c>
      <c r="JU1088" s="2" t="s">
        <v>116</v>
      </c>
      <c r="JV1088" s="2" t="s">
        <v>116</v>
      </c>
      <c r="JW1088" s="2" t="s">
        <v>116</v>
      </c>
      <c r="JX1088" s="2">
        <v>3</v>
      </c>
      <c r="JY1088" s="2" t="s">
        <v>116</v>
      </c>
      <c r="JZ1088" s="2">
        <v>2</v>
      </c>
      <c r="KA1088" s="2" t="s">
        <v>116</v>
      </c>
      <c r="KB1088" s="2" t="s">
        <v>116</v>
      </c>
      <c r="KC1088" s="2" t="s">
        <v>116</v>
      </c>
      <c r="KD1088" s="2" t="s">
        <v>116</v>
      </c>
      <c r="KE1088" s="2" t="s">
        <v>116</v>
      </c>
      <c r="KF1088" s="2" t="s">
        <v>116</v>
      </c>
      <c r="KG1088" s="2" t="s">
        <v>116</v>
      </c>
      <c r="KH1088" s="2" t="s">
        <v>116</v>
      </c>
      <c r="KI1088" s="2">
        <v>6</v>
      </c>
      <c r="KJ1088" s="2" t="s">
        <v>116</v>
      </c>
      <c r="KK1088" s="2" t="s">
        <v>116</v>
      </c>
      <c r="KL1088" s="2" t="s">
        <v>116</v>
      </c>
      <c r="KM1088" s="2" t="s">
        <v>116</v>
      </c>
      <c r="KN1088" s="2">
        <v>1</v>
      </c>
      <c r="KO1088" s="2" t="s">
        <v>116</v>
      </c>
      <c r="KP1088" s="2" t="s">
        <v>116</v>
      </c>
      <c r="KQ1088" s="2" t="s">
        <v>116</v>
      </c>
      <c r="KR1088" s="2">
        <v>4</v>
      </c>
      <c r="KS1088" s="2" t="s">
        <v>116</v>
      </c>
      <c r="KT1088" s="2" t="s">
        <v>116</v>
      </c>
      <c r="KU1088" s="2" t="s">
        <v>116</v>
      </c>
      <c r="KV1088" s="2" t="s">
        <v>116</v>
      </c>
      <c r="KW1088" s="2" t="s">
        <v>116</v>
      </c>
      <c r="KX1088" s="2" t="s">
        <v>116</v>
      </c>
      <c r="KY1088" s="2" t="s">
        <v>116</v>
      </c>
      <c r="KZ1088" s="2" t="s">
        <v>116</v>
      </c>
      <c r="LA1088" s="2" t="s">
        <v>116</v>
      </c>
      <c r="LB1088" s="2" t="s">
        <v>116</v>
      </c>
      <c r="LC1088" s="2" t="s">
        <v>116</v>
      </c>
      <c r="LD1088" s="2" t="s">
        <v>116</v>
      </c>
      <c r="LE1088" s="2" t="s">
        <v>116</v>
      </c>
      <c r="LF1088" s="2">
        <v>1</v>
      </c>
      <c r="LG1088" s="2" t="s">
        <v>116</v>
      </c>
      <c r="LH1088" s="2">
        <v>3</v>
      </c>
      <c r="LI1088" s="2" t="s">
        <v>116</v>
      </c>
      <c r="LJ1088" s="2" t="s">
        <v>116</v>
      </c>
      <c r="LK1088" s="2" t="s">
        <v>116</v>
      </c>
      <c r="LL1088" s="2" t="s">
        <v>116</v>
      </c>
      <c r="LM1088" s="2" t="s">
        <v>116</v>
      </c>
      <c r="LN1088" s="2">
        <v>3</v>
      </c>
      <c r="LO1088" s="2" t="s">
        <v>116</v>
      </c>
      <c r="LP1088" s="2" t="s">
        <v>116</v>
      </c>
      <c r="LQ1088" s="2" t="s">
        <v>116</v>
      </c>
      <c r="LR1088" s="2" t="s">
        <v>116</v>
      </c>
      <c r="LS1088" s="2" t="s">
        <v>116</v>
      </c>
      <c r="LT1088" s="2" t="s">
        <v>116</v>
      </c>
      <c r="LU1088" s="2" t="s">
        <v>116</v>
      </c>
      <c r="LV1088" s="2">
        <v>3</v>
      </c>
      <c r="LW1088" s="2" t="s">
        <v>116</v>
      </c>
      <c r="LX1088" s="2" t="s">
        <v>116</v>
      </c>
      <c r="LY1088" s="2" t="s">
        <v>116</v>
      </c>
      <c r="LZ1088" s="2" t="s">
        <v>116</v>
      </c>
      <c r="MA1088" s="2" t="s">
        <v>116</v>
      </c>
      <c r="MB1088" s="2" t="s">
        <v>116</v>
      </c>
      <c r="MC1088" s="2">
        <v>1</v>
      </c>
      <c r="MD1088" s="2" t="s">
        <v>116</v>
      </c>
      <c r="ME1088" s="2" t="s">
        <v>116</v>
      </c>
      <c r="MF1088" s="2" t="s">
        <v>116</v>
      </c>
      <c r="MG1088" s="2" t="s">
        <v>116</v>
      </c>
      <c r="MH1088" s="2" t="s">
        <v>116</v>
      </c>
      <c r="MI1088" s="2" t="s">
        <v>116</v>
      </c>
      <c r="MJ1088" s="2">
        <v>1</v>
      </c>
      <c r="MK1088" s="2" t="s">
        <v>116</v>
      </c>
      <c r="ML1088" s="2" t="s">
        <v>116</v>
      </c>
      <c r="MM1088" s="2" t="s">
        <v>116</v>
      </c>
      <c r="MN1088" s="2" t="s">
        <v>116</v>
      </c>
      <c r="MO1088" s="2" t="s">
        <v>116</v>
      </c>
      <c r="MP1088" s="2" t="s">
        <v>116</v>
      </c>
      <c r="MQ1088" s="2" t="s">
        <v>116</v>
      </c>
      <c r="MR1088" s="2" t="s">
        <v>116</v>
      </c>
      <c r="MS1088" s="2" t="s">
        <v>116</v>
      </c>
      <c r="MT1088" s="2" t="s">
        <v>116</v>
      </c>
      <c r="MU1088" s="2" t="s">
        <v>116</v>
      </c>
      <c r="MV1088" s="2" t="s">
        <v>116</v>
      </c>
      <c r="MW1088" s="2" t="s">
        <v>116</v>
      </c>
      <c r="MX1088" s="2" t="s">
        <v>116</v>
      </c>
      <c r="MY1088" s="2" t="s">
        <v>116</v>
      </c>
      <c r="MZ1088" s="2">
        <v>1</v>
      </c>
      <c r="NA1088" s="2" t="s">
        <v>116</v>
      </c>
      <c r="NB1088" s="2" t="s">
        <v>116</v>
      </c>
      <c r="NC1088" s="2" t="s">
        <v>116</v>
      </c>
      <c r="ND1088" s="2" t="s">
        <v>116</v>
      </c>
      <c r="NE1088" s="2" t="s">
        <v>116</v>
      </c>
      <c r="NF1088" s="2" t="s">
        <v>116</v>
      </c>
      <c r="NG1088" s="2" t="s">
        <v>116</v>
      </c>
      <c r="NH1088" s="2" t="s">
        <v>116</v>
      </c>
      <c r="NI1088" s="2" t="s">
        <v>116</v>
      </c>
      <c r="NJ1088" s="2" t="s">
        <v>116</v>
      </c>
      <c r="NK1088" s="2" t="s">
        <v>116</v>
      </c>
      <c r="NL1088" s="2" t="s">
        <v>116</v>
      </c>
      <c r="NM1088" s="2" t="s">
        <v>116</v>
      </c>
      <c r="NN1088" s="2" t="s">
        <v>116</v>
      </c>
      <c r="NO1088" s="2" t="s">
        <v>116</v>
      </c>
      <c r="NP1088" s="2" t="s">
        <v>116</v>
      </c>
      <c r="NQ1088" s="2" t="s">
        <v>116</v>
      </c>
      <c r="NR1088" s="2" t="s">
        <v>116</v>
      </c>
      <c r="NS1088" s="2" t="s">
        <v>116</v>
      </c>
      <c r="NT1088" s="2" t="s">
        <v>116</v>
      </c>
      <c r="NU1088" s="2" t="s">
        <v>116</v>
      </c>
      <c r="NV1088" s="2" t="s">
        <v>116</v>
      </c>
      <c r="NW1088" s="2" t="s">
        <v>116</v>
      </c>
      <c r="NX1088" s="2" t="s">
        <v>116</v>
      </c>
      <c r="NY1088" s="2" t="s">
        <v>116</v>
      </c>
      <c r="NZ1088" s="2" t="s">
        <v>116</v>
      </c>
      <c r="OA1088" s="2" t="s">
        <v>116</v>
      </c>
      <c r="OB1088" s="2" t="s">
        <v>116</v>
      </c>
      <c r="OC1088" s="2" t="s">
        <v>116</v>
      </c>
      <c r="OD1088" s="2" t="s">
        <v>116</v>
      </c>
      <c r="OE1088" s="2" t="s">
        <v>116</v>
      </c>
      <c r="OF1088" s="2" t="s">
        <v>116</v>
      </c>
      <c r="OG1088" s="2" t="s">
        <v>116</v>
      </c>
      <c r="OH1088" s="2" t="s">
        <v>116</v>
      </c>
      <c r="OI1088" s="2" t="s">
        <v>116</v>
      </c>
      <c r="OJ1088" s="2" t="s">
        <v>116</v>
      </c>
      <c r="OK1088" s="2" t="s">
        <v>116</v>
      </c>
      <c r="OL1088" s="2" t="s">
        <v>116</v>
      </c>
      <c r="OM1088" s="2">
        <v>1</v>
      </c>
      <c r="ON1088" s="2" t="s">
        <v>116</v>
      </c>
      <c r="OO1088" s="2" t="s">
        <v>116</v>
      </c>
      <c r="OP1088" s="2" t="s">
        <v>116</v>
      </c>
      <c r="OQ1088" s="2" t="s">
        <v>116</v>
      </c>
      <c r="OR1088" s="2" t="s">
        <v>116</v>
      </c>
      <c r="OS1088" s="2" t="s">
        <v>116</v>
      </c>
      <c r="OT1088" s="2">
        <v>3</v>
      </c>
      <c r="OU1088" s="2" t="s">
        <v>116</v>
      </c>
      <c r="OV1088" s="2" t="s">
        <v>116</v>
      </c>
      <c r="OW1088" s="2" t="s">
        <v>116</v>
      </c>
      <c r="OX1088" s="2" t="s">
        <v>116</v>
      </c>
      <c r="OY1088" s="2" t="s">
        <v>116</v>
      </c>
      <c r="OZ1088" s="2" t="s">
        <v>116</v>
      </c>
      <c r="PA1088" s="2" t="s">
        <v>116</v>
      </c>
      <c r="PB1088" s="2" t="s">
        <v>116</v>
      </c>
      <c r="PC1088" s="2" t="s">
        <v>116</v>
      </c>
      <c r="PD1088" s="2" t="s">
        <v>116</v>
      </c>
      <c r="PE1088" s="2" t="s">
        <v>116</v>
      </c>
      <c r="PF1088" s="2" t="s">
        <v>116</v>
      </c>
      <c r="PG1088" s="2">
        <v>1</v>
      </c>
      <c r="PH1088" s="2" t="s">
        <v>116</v>
      </c>
      <c r="PI1088" s="2" t="s">
        <v>116</v>
      </c>
      <c r="PJ1088" s="2" t="s">
        <v>116</v>
      </c>
      <c r="PK1088" s="2" t="s">
        <v>116</v>
      </c>
      <c r="PL1088" s="2" t="s">
        <v>116</v>
      </c>
      <c r="PM1088" s="2" t="s">
        <v>116</v>
      </c>
      <c r="PN1088" s="2" t="s">
        <v>116</v>
      </c>
      <c r="PO1088" s="2" t="s">
        <v>116</v>
      </c>
      <c r="PP1088" s="2" t="s">
        <v>116</v>
      </c>
      <c r="PQ1088" s="2" t="s">
        <v>116</v>
      </c>
      <c r="PR1088" s="2" t="s">
        <v>116</v>
      </c>
      <c r="PS1088" s="2" t="s">
        <v>116</v>
      </c>
      <c r="PT1088" s="2" t="s">
        <v>116</v>
      </c>
      <c r="PU1088" s="2" t="s">
        <v>116</v>
      </c>
      <c r="PV1088" s="2" t="s">
        <v>116</v>
      </c>
      <c r="PW1088" s="2" t="s">
        <v>116</v>
      </c>
      <c r="PX1088" s="2" t="s">
        <v>116</v>
      </c>
      <c r="PY1088" s="2" t="s">
        <v>116</v>
      </c>
      <c r="PZ1088" s="2" t="s">
        <v>116</v>
      </c>
      <c r="QA1088" s="2" t="s">
        <v>116</v>
      </c>
      <c r="QB1088" s="2" t="s">
        <v>116</v>
      </c>
      <c r="QC1088" s="2" t="s">
        <v>116</v>
      </c>
      <c r="QD1088" s="2" t="s">
        <v>116</v>
      </c>
      <c r="QE1088" s="2" t="s">
        <v>116</v>
      </c>
      <c r="QF1088" s="2" t="s">
        <v>116</v>
      </c>
      <c r="QG1088" s="2" t="s">
        <v>116</v>
      </c>
      <c r="QH1088" s="2" t="s">
        <v>116</v>
      </c>
      <c r="QI1088" s="2" t="s">
        <v>116</v>
      </c>
      <c r="QJ1088" s="2" t="s">
        <v>116</v>
      </c>
      <c r="QK1088" s="2" t="s">
        <v>116</v>
      </c>
    </row>
    <row r="1089" spans="22:453" x14ac:dyDescent="0.2">
      <c r="V1089" s="2">
        <v>4</v>
      </c>
      <c r="W1089" s="2" t="s">
        <v>116</v>
      </c>
      <c r="X1089" s="2" t="s">
        <v>116</v>
      </c>
      <c r="Y1089" s="2" t="s">
        <v>116</v>
      </c>
      <c r="Z1089" s="2">
        <v>2</v>
      </c>
      <c r="AA1089" s="2" t="s">
        <v>116</v>
      </c>
      <c r="AB1089" s="2" t="s">
        <v>116</v>
      </c>
      <c r="AC1089" s="2">
        <v>1</v>
      </c>
      <c r="AD1089" s="2" t="s">
        <v>116</v>
      </c>
      <c r="AE1089" s="2" t="s">
        <v>116</v>
      </c>
      <c r="AF1089" s="2" t="s">
        <v>116</v>
      </c>
      <c r="AG1089" s="2" t="s">
        <v>116</v>
      </c>
      <c r="AH1089" s="2">
        <v>1</v>
      </c>
      <c r="AI1089" s="2">
        <v>1</v>
      </c>
      <c r="AJ1089" s="2" t="s">
        <v>116</v>
      </c>
      <c r="AK1089" s="2" t="s">
        <v>116</v>
      </c>
      <c r="AL1089" s="2">
        <v>4</v>
      </c>
      <c r="AM1089" s="2" t="s">
        <v>116</v>
      </c>
      <c r="AN1089" s="2" t="s">
        <v>116</v>
      </c>
      <c r="AO1089" s="2">
        <v>3</v>
      </c>
      <c r="AP1089" s="2" t="s">
        <v>116</v>
      </c>
      <c r="AQ1089" s="2" t="s">
        <v>116</v>
      </c>
      <c r="AR1089" s="2" t="s">
        <v>116</v>
      </c>
      <c r="AS1089" s="2" t="s">
        <v>116</v>
      </c>
      <c r="AT1089" s="2" t="s">
        <v>116</v>
      </c>
      <c r="AU1089" s="2" t="s">
        <v>116</v>
      </c>
      <c r="AV1089" s="2" t="s">
        <v>116</v>
      </c>
      <c r="AW1089" s="2" t="s">
        <v>116</v>
      </c>
      <c r="AX1089" s="2">
        <v>3</v>
      </c>
      <c r="AY1089" s="2" t="s">
        <v>116</v>
      </c>
      <c r="AZ1089" s="2" t="s">
        <v>116</v>
      </c>
      <c r="BA1089" s="2">
        <v>1</v>
      </c>
      <c r="BB1089" s="2">
        <v>3</v>
      </c>
      <c r="BC1089" s="2" t="s">
        <v>116</v>
      </c>
      <c r="BD1089" s="2">
        <v>10</v>
      </c>
      <c r="BE1089" s="2" t="s">
        <v>116</v>
      </c>
      <c r="BF1089" s="2" t="s">
        <v>116</v>
      </c>
      <c r="BG1089" s="2" t="s">
        <v>116</v>
      </c>
      <c r="BH1089" s="2" t="s">
        <v>116</v>
      </c>
      <c r="BI1089" s="2" t="s">
        <v>116</v>
      </c>
      <c r="BJ1089" s="2">
        <v>2</v>
      </c>
      <c r="BK1089" s="2" t="s">
        <v>116</v>
      </c>
      <c r="BL1089" s="2" t="s">
        <v>116</v>
      </c>
      <c r="BM1089" s="2" t="s">
        <v>116</v>
      </c>
      <c r="BN1089" s="2" t="s">
        <v>116</v>
      </c>
      <c r="BO1089" s="2" t="s">
        <v>116</v>
      </c>
      <c r="BP1089" s="2" t="s">
        <v>116</v>
      </c>
      <c r="BQ1089" s="2">
        <v>1</v>
      </c>
      <c r="BR1089" s="2" t="s">
        <v>116</v>
      </c>
      <c r="BS1089" s="2" t="s">
        <v>116</v>
      </c>
      <c r="BT1089" s="2" t="s">
        <v>116</v>
      </c>
      <c r="BU1089" s="2">
        <v>10</v>
      </c>
      <c r="BV1089" s="2" t="s">
        <v>116</v>
      </c>
      <c r="BW1089" s="2" t="s">
        <v>116</v>
      </c>
      <c r="BX1089" s="2" t="s">
        <v>116</v>
      </c>
      <c r="BY1089" s="2">
        <v>5</v>
      </c>
      <c r="BZ1089" s="2" t="s">
        <v>116</v>
      </c>
      <c r="CA1089" s="2" t="s">
        <v>116</v>
      </c>
      <c r="CB1089" s="2">
        <v>2</v>
      </c>
      <c r="CC1089" s="2" t="s">
        <v>116</v>
      </c>
      <c r="CD1089" s="2" t="s">
        <v>116</v>
      </c>
      <c r="CE1089" s="2" t="s">
        <v>116</v>
      </c>
      <c r="CF1089" s="2">
        <v>2</v>
      </c>
      <c r="CG1089" s="2" t="s">
        <v>116</v>
      </c>
      <c r="CH1089" s="2" t="s">
        <v>116</v>
      </c>
      <c r="CI1089" s="2" t="s">
        <v>116</v>
      </c>
      <c r="CJ1089" s="2" t="s">
        <v>116</v>
      </c>
      <c r="CK1089" s="2" t="s">
        <v>116</v>
      </c>
      <c r="CL1089" s="2" t="s">
        <v>116</v>
      </c>
      <c r="CM1089" s="2" t="s">
        <v>116</v>
      </c>
      <c r="CN1089" s="2">
        <v>23</v>
      </c>
      <c r="CO1089" s="2" t="s">
        <v>116</v>
      </c>
      <c r="CP1089" s="2" t="s">
        <v>116</v>
      </c>
      <c r="CQ1089" s="2" t="s">
        <v>116</v>
      </c>
      <c r="CR1089" s="2" t="s">
        <v>116</v>
      </c>
      <c r="CS1089" s="2" t="s">
        <v>116</v>
      </c>
      <c r="CT1089" s="2">
        <v>3</v>
      </c>
      <c r="CU1089" s="2" t="s">
        <v>116</v>
      </c>
      <c r="CV1089" s="2" t="s">
        <v>116</v>
      </c>
      <c r="CW1089" s="2" t="s">
        <v>116</v>
      </c>
      <c r="CX1089" s="2" t="s">
        <v>116</v>
      </c>
      <c r="CY1089" s="2" t="s">
        <v>116</v>
      </c>
      <c r="CZ1089" s="2" t="s">
        <v>116</v>
      </c>
      <c r="DA1089" s="2" t="s">
        <v>116</v>
      </c>
      <c r="DB1089" s="2">
        <v>3</v>
      </c>
      <c r="DC1089" s="2" t="s">
        <v>116</v>
      </c>
      <c r="DD1089" s="2">
        <v>21</v>
      </c>
      <c r="DE1089" s="2" t="s">
        <v>116</v>
      </c>
      <c r="DF1089" s="2">
        <v>13</v>
      </c>
      <c r="DG1089" s="2" t="s">
        <v>116</v>
      </c>
      <c r="DH1089" s="2" t="s">
        <v>116</v>
      </c>
      <c r="DI1089" s="2">
        <v>4</v>
      </c>
      <c r="DJ1089" s="2" t="s">
        <v>116</v>
      </c>
      <c r="DK1089" s="2" t="s">
        <v>116</v>
      </c>
      <c r="DL1089" s="2" t="s">
        <v>116</v>
      </c>
      <c r="DM1089" s="2">
        <v>6</v>
      </c>
      <c r="DN1089" s="2" t="s">
        <v>116</v>
      </c>
      <c r="DO1089" s="2">
        <v>16</v>
      </c>
      <c r="DP1089" s="2" t="s">
        <v>116</v>
      </c>
      <c r="DQ1089" s="2" t="s">
        <v>116</v>
      </c>
      <c r="DR1089" s="2">
        <v>43</v>
      </c>
      <c r="DS1089" s="2" t="s">
        <v>116</v>
      </c>
      <c r="DT1089" s="2" t="s">
        <v>116</v>
      </c>
      <c r="DU1089" s="2" t="s">
        <v>116</v>
      </c>
      <c r="DV1089" s="2" t="s">
        <v>116</v>
      </c>
      <c r="DW1089" s="2" t="s">
        <v>116</v>
      </c>
      <c r="DX1089" s="2" t="s">
        <v>116</v>
      </c>
      <c r="DY1089" s="2" t="s">
        <v>116</v>
      </c>
      <c r="DZ1089" s="2" t="s">
        <v>116</v>
      </c>
      <c r="EA1089" s="2" t="s">
        <v>116</v>
      </c>
      <c r="EB1089" s="2" t="s">
        <v>116</v>
      </c>
      <c r="EC1089" s="2">
        <v>17</v>
      </c>
      <c r="ED1089" s="2">
        <v>1</v>
      </c>
      <c r="EE1089" s="2" t="s">
        <v>116</v>
      </c>
      <c r="EF1089" s="2">
        <v>25</v>
      </c>
      <c r="EG1089" s="2" t="s">
        <v>116</v>
      </c>
      <c r="EH1089" s="2" t="s">
        <v>116</v>
      </c>
      <c r="EI1089" s="2" t="s">
        <v>116</v>
      </c>
      <c r="EJ1089" s="2">
        <v>6</v>
      </c>
      <c r="EK1089" s="2" t="s">
        <v>116</v>
      </c>
      <c r="EL1089" s="2">
        <v>10</v>
      </c>
      <c r="EM1089" s="2" t="s">
        <v>116</v>
      </c>
      <c r="EN1089" s="2" t="s">
        <v>116</v>
      </c>
      <c r="EO1089" s="2">
        <v>4</v>
      </c>
      <c r="EP1089" s="2" t="s">
        <v>116</v>
      </c>
      <c r="EQ1089" s="2" t="s">
        <v>116</v>
      </c>
      <c r="ER1089" s="2" t="s">
        <v>116</v>
      </c>
      <c r="ES1089" s="2" t="s">
        <v>116</v>
      </c>
      <c r="ET1089" s="2" t="s">
        <v>116</v>
      </c>
      <c r="EU1089" s="2">
        <v>52</v>
      </c>
      <c r="EV1089" s="2" t="s">
        <v>116</v>
      </c>
      <c r="EW1089" s="2" t="s">
        <v>116</v>
      </c>
      <c r="EX1089" s="2">
        <v>4</v>
      </c>
      <c r="EY1089" s="2" t="s">
        <v>116</v>
      </c>
      <c r="EZ1089" s="2" t="s">
        <v>116</v>
      </c>
      <c r="FA1089" s="2">
        <v>1</v>
      </c>
      <c r="FB1089" s="2" t="s">
        <v>116</v>
      </c>
      <c r="FC1089" s="2">
        <v>1</v>
      </c>
      <c r="FD1089" s="2">
        <v>43</v>
      </c>
      <c r="FE1089" s="2" t="s">
        <v>116</v>
      </c>
      <c r="FF1089" s="2" t="s">
        <v>116</v>
      </c>
      <c r="FG1089" s="2" t="s">
        <v>116</v>
      </c>
      <c r="FH1089" s="2">
        <v>17</v>
      </c>
      <c r="FI1089" s="2">
        <v>1</v>
      </c>
      <c r="FJ1089" s="2" t="s">
        <v>116</v>
      </c>
      <c r="FK1089" s="2" t="s">
        <v>116</v>
      </c>
      <c r="FL1089" s="2">
        <v>2</v>
      </c>
      <c r="FM1089" s="2" t="s">
        <v>116</v>
      </c>
      <c r="FN1089" s="2" t="s">
        <v>116</v>
      </c>
      <c r="FO1089" s="2">
        <v>31</v>
      </c>
      <c r="FP1089" s="2" t="s">
        <v>116</v>
      </c>
      <c r="FQ1089" s="2" t="s">
        <v>116</v>
      </c>
      <c r="FR1089" s="2">
        <v>51</v>
      </c>
      <c r="FS1089" s="2" t="s">
        <v>116</v>
      </c>
      <c r="FT1089" s="2" t="s">
        <v>116</v>
      </c>
      <c r="FU1089" s="2" t="s">
        <v>116</v>
      </c>
      <c r="FV1089" s="2" t="s">
        <v>116</v>
      </c>
      <c r="FW1089" s="2" t="s">
        <v>116</v>
      </c>
      <c r="FX1089" s="2" t="s">
        <v>116</v>
      </c>
      <c r="FY1089" s="2">
        <v>8</v>
      </c>
      <c r="FZ1089" s="2">
        <v>36</v>
      </c>
      <c r="GA1089" s="2" t="s">
        <v>116</v>
      </c>
      <c r="GB1089" s="2" t="s">
        <v>116</v>
      </c>
      <c r="GC1089" s="2">
        <v>4</v>
      </c>
      <c r="GD1089" s="2" t="s">
        <v>116</v>
      </c>
      <c r="GE1089" s="2">
        <v>1</v>
      </c>
      <c r="GF1089" s="2">
        <v>2</v>
      </c>
      <c r="GG1089" s="2" t="s">
        <v>116</v>
      </c>
      <c r="GH1089" s="2" t="s">
        <v>116</v>
      </c>
      <c r="GI1089" s="2">
        <v>1</v>
      </c>
      <c r="GJ1089" s="2" t="s">
        <v>116</v>
      </c>
      <c r="GK1089" s="2">
        <v>82</v>
      </c>
      <c r="GL1089" s="2" t="s">
        <v>116</v>
      </c>
      <c r="GM1089" s="2" t="s">
        <v>116</v>
      </c>
      <c r="GN1089" s="2" t="s">
        <v>116</v>
      </c>
      <c r="GO1089" s="2" t="s">
        <v>116</v>
      </c>
      <c r="GP1089" s="2">
        <v>1</v>
      </c>
      <c r="GQ1089" s="2" t="s">
        <v>116</v>
      </c>
      <c r="GR1089" s="2">
        <v>29</v>
      </c>
      <c r="GS1089" s="2" t="s">
        <v>116</v>
      </c>
      <c r="GT1089" s="2">
        <v>1</v>
      </c>
      <c r="GU1089" s="2">
        <v>1</v>
      </c>
      <c r="GV1089" s="2">
        <v>2</v>
      </c>
      <c r="GW1089" s="2" t="s">
        <v>116</v>
      </c>
      <c r="GX1089" s="2">
        <v>1</v>
      </c>
      <c r="GY1089" s="2">
        <v>26</v>
      </c>
      <c r="GZ1089" s="2" t="s">
        <v>116</v>
      </c>
      <c r="HA1089" s="2">
        <v>33</v>
      </c>
      <c r="HB1089" s="2" t="s">
        <v>116</v>
      </c>
      <c r="HC1089" s="2" t="s">
        <v>116</v>
      </c>
      <c r="HD1089" s="2" t="s">
        <v>116</v>
      </c>
      <c r="HE1089" s="2" t="s">
        <v>116</v>
      </c>
      <c r="HF1089" s="2">
        <v>2</v>
      </c>
      <c r="HG1089" s="2">
        <v>22</v>
      </c>
      <c r="HH1089" s="2" t="s">
        <v>116</v>
      </c>
      <c r="HI1089" s="2" t="s">
        <v>116</v>
      </c>
      <c r="HJ1089" s="2">
        <v>1</v>
      </c>
      <c r="HK1089" s="2" t="s">
        <v>116</v>
      </c>
      <c r="HL1089" s="2" t="s">
        <v>116</v>
      </c>
      <c r="HM1089" s="2" t="s">
        <v>116</v>
      </c>
      <c r="HN1089" s="2">
        <v>37</v>
      </c>
      <c r="HO1089" s="2">
        <v>1</v>
      </c>
      <c r="HP1089" s="2" t="s">
        <v>116</v>
      </c>
      <c r="HQ1089" s="2" t="s">
        <v>116</v>
      </c>
      <c r="HR1089" s="2" t="s">
        <v>116</v>
      </c>
      <c r="HS1089" s="2" t="s">
        <v>116</v>
      </c>
      <c r="HT1089" s="2">
        <v>11</v>
      </c>
      <c r="HU1089" s="2" t="s">
        <v>116</v>
      </c>
      <c r="HV1089" s="2" t="s">
        <v>116</v>
      </c>
      <c r="HW1089" s="2" t="s">
        <v>116</v>
      </c>
      <c r="HX1089" s="2" t="s">
        <v>116</v>
      </c>
      <c r="HY1089" s="2" t="s">
        <v>116</v>
      </c>
      <c r="HZ1089" s="2" t="s">
        <v>116</v>
      </c>
      <c r="IA1089" s="2">
        <v>11</v>
      </c>
      <c r="IB1089" s="2" t="s">
        <v>116</v>
      </c>
      <c r="IC1089" s="2" t="s">
        <v>116</v>
      </c>
      <c r="ID1089" s="2">
        <v>13</v>
      </c>
      <c r="IE1089" s="2" t="s">
        <v>116</v>
      </c>
      <c r="IF1089" s="2" t="s">
        <v>116</v>
      </c>
      <c r="IG1089" s="2" t="s">
        <v>116</v>
      </c>
      <c r="IH1089" s="2" t="s">
        <v>116</v>
      </c>
      <c r="II1089" s="2">
        <v>6</v>
      </c>
      <c r="IJ1089" s="2" t="s">
        <v>116</v>
      </c>
      <c r="IK1089" s="2" t="s">
        <v>116</v>
      </c>
      <c r="IL1089" s="2" t="s">
        <v>116</v>
      </c>
      <c r="IM1089" s="2" t="s">
        <v>116</v>
      </c>
      <c r="IN1089" s="2" t="s">
        <v>116</v>
      </c>
      <c r="IO1089" s="2" t="s">
        <v>116</v>
      </c>
      <c r="IP1089" s="2" t="s">
        <v>116</v>
      </c>
      <c r="IQ1089" s="2">
        <v>11</v>
      </c>
      <c r="IR1089" s="2" t="s">
        <v>116</v>
      </c>
      <c r="IS1089" s="2" t="s">
        <v>116</v>
      </c>
      <c r="IT1089" s="2" t="s">
        <v>116</v>
      </c>
      <c r="IU1089" s="2" t="s">
        <v>116</v>
      </c>
      <c r="IV1089" s="2">
        <v>3</v>
      </c>
      <c r="IW1089" s="2" t="s">
        <v>116</v>
      </c>
      <c r="IX1089" s="2" t="s">
        <v>116</v>
      </c>
      <c r="IY1089" s="2" t="s">
        <v>116</v>
      </c>
      <c r="IZ1089" s="2" t="s">
        <v>116</v>
      </c>
      <c r="JA1089" s="2" t="s">
        <v>116</v>
      </c>
      <c r="JB1089" s="2">
        <v>9</v>
      </c>
      <c r="JC1089" s="2" t="s">
        <v>116</v>
      </c>
      <c r="JD1089" s="2">
        <v>7</v>
      </c>
      <c r="JE1089" s="2" t="s">
        <v>116</v>
      </c>
      <c r="JF1089" s="2" t="s">
        <v>116</v>
      </c>
      <c r="JG1089" s="2" t="s">
        <v>116</v>
      </c>
      <c r="JH1089" s="2">
        <v>3</v>
      </c>
      <c r="JI1089" s="2" t="s">
        <v>116</v>
      </c>
      <c r="JJ1089" s="2" t="s">
        <v>116</v>
      </c>
      <c r="JK1089" s="2" t="s">
        <v>116</v>
      </c>
      <c r="JL1089" s="2">
        <v>1</v>
      </c>
      <c r="JM1089" s="2" t="s">
        <v>116</v>
      </c>
      <c r="JN1089" s="2">
        <v>6</v>
      </c>
      <c r="JO1089" s="2" t="s">
        <v>116</v>
      </c>
      <c r="JP1089" s="2" t="s">
        <v>116</v>
      </c>
      <c r="JQ1089" s="2" t="s">
        <v>116</v>
      </c>
      <c r="JR1089" s="2" t="s">
        <v>116</v>
      </c>
      <c r="JS1089" s="2">
        <v>5</v>
      </c>
      <c r="JT1089" s="2" t="s">
        <v>116</v>
      </c>
      <c r="JU1089" s="2">
        <v>1</v>
      </c>
      <c r="JV1089" s="2" t="s">
        <v>116</v>
      </c>
      <c r="JW1089" s="2">
        <v>1</v>
      </c>
      <c r="JX1089" s="2">
        <v>7</v>
      </c>
      <c r="JY1089" s="2" t="s">
        <v>116</v>
      </c>
      <c r="JZ1089" s="2">
        <v>3</v>
      </c>
      <c r="KA1089" s="2" t="s">
        <v>116</v>
      </c>
      <c r="KB1089" s="2" t="s">
        <v>116</v>
      </c>
      <c r="KC1089" s="2" t="s">
        <v>116</v>
      </c>
      <c r="KD1089" s="2" t="s">
        <v>116</v>
      </c>
      <c r="KE1089" s="2" t="s">
        <v>116</v>
      </c>
      <c r="KF1089" s="2" t="s">
        <v>116</v>
      </c>
      <c r="KG1089" s="2" t="s">
        <v>116</v>
      </c>
      <c r="KH1089" s="2" t="s">
        <v>116</v>
      </c>
      <c r="KI1089" s="2">
        <v>7</v>
      </c>
      <c r="KJ1089" s="2" t="s">
        <v>116</v>
      </c>
      <c r="KK1089" s="2" t="s">
        <v>116</v>
      </c>
      <c r="KL1089" s="2" t="s">
        <v>116</v>
      </c>
      <c r="KM1089" s="2" t="s">
        <v>116</v>
      </c>
      <c r="KN1089" s="2" t="s">
        <v>116</v>
      </c>
      <c r="KO1089" s="2" t="s">
        <v>116</v>
      </c>
      <c r="KP1089" s="2" t="s">
        <v>116</v>
      </c>
      <c r="KQ1089" s="2" t="s">
        <v>116</v>
      </c>
      <c r="KR1089" s="2">
        <v>7</v>
      </c>
      <c r="KS1089" s="2" t="s">
        <v>116</v>
      </c>
      <c r="KT1089" s="2">
        <v>4</v>
      </c>
      <c r="KU1089" s="2" t="s">
        <v>116</v>
      </c>
      <c r="KV1089" s="2" t="s">
        <v>116</v>
      </c>
      <c r="KW1089" s="2" t="s">
        <v>116</v>
      </c>
      <c r="KX1089" s="2" t="s">
        <v>116</v>
      </c>
      <c r="KY1089" s="2" t="s">
        <v>116</v>
      </c>
      <c r="KZ1089" s="2">
        <v>3</v>
      </c>
      <c r="LA1089" s="2" t="s">
        <v>116</v>
      </c>
      <c r="LB1089" s="2" t="s">
        <v>116</v>
      </c>
      <c r="LC1089" s="2" t="s">
        <v>116</v>
      </c>
      <c r="LD1089" s="2" t="s">
        <v>116</v>
      </c>
      <c r="LE1089" s="2" t="s">
        <v>116</v>
      </c>
      <c r="LF1089" s="2">
        <v>1</v>
      </c>
      <c r="LG1089" s="2" t="s">
        <v>116</v>
      </c>
      <c r="LH1089" s="2">
        <v>5</v>
      </c>
      <c r="LI1089" s="2" t="s">
        <v>116</v>
      </c>
      <c r="LJ1089" s="2" t="s">
        <v>116</v>
      </c>
      <c r="LK1089" s="2" t="s">
        <v>116</v>
      </c>
      <c r="LL1089" s="2" t="s">
        <v>116</v>
      </c>
      <c r="LM1089" s="2" t="s">
        <v>116</v>
      </c>
      <c r="LN1089" s="2">
        <v>1</v>
      </c>
      <c r="LO1089" s="2" t="s">
        <v>116</v>
      </c>
      <c r="LP1089" s="2" t="s">
        <v>116</v>
      </c>
      <c r="LQ1089" s="2" t="s">
        <v>116</v>
      </c>
      <c r="LR1089" s="2" t="s">
        <v>116</v>
      </c>
      <c r="LS1089" s="2" t="s">
        <v>116</v>
      </c>
      <c r="LT1089" s="2" t="s">
        <v>116</v>
      </c>
      <c r="LU1089" s="2" t="s">
        <v>116</v>
      </c>
      <c r="LV1089" s="2">
        <v>4</v>
      </c>
      <c r="LW1089" s="2" t="s">
        <v>116</v>
      </c>
      <c r="LX1089" s="2" t="s">
        <v>116</v>
      </c>
      <c r="LY1089" s="2" t="s">
        <v>116</v>
      </c>
      <c r="LZ1089" s="2" t="s">
        <v>116</v>
      </c>
      <c r="MA1089" s="2" t="s">
        <v>116</v>
      </c>
      <c r="MB1089" s="2" t="s">
        <v>116</v>
      </c>
      <c r="MC1089" s="2">
        <v>1</v>
      </c>
      <c r="MD1089" s="2" t="s">
        <v>116</v>
      </c>
      <c r="ME1089" s="2" t="s">
        <v>116</v>
      </c>
      <c r="MF1089" s="2" t="s">
        <v>116</v>
      </c>
      <c r="MG1089" s="2" t="s">
        <v>116</v>
      </c>
      <c r="MH1089" s="2" t="s">
        <v>116</v>
      </c>
      <c r="MI1089" s="2">
        <v>2</v>
      </c>
      <c r="MJ1089" s="2">
        <v>2</v>
      </c>
      <c r="MK1089" s="2" t="s">
        <v>116</v>
      </c>
      <c r="ML1089" s="2" t="s">
        <v>116</v>
      </c>
      <c r="MM1089" s="2" t="s">
        <v>116</v>
      </c>
      <c r="MN1089" s="2" t="s">
        <v>116</v>
      </c>
      <c r="MO1089" s="2" t="s">
        <v>116</v>
      </c>
      <c r="MP1089" s="2" t="s">
        <v>116</v>
      </c>
      <c r="MQ1089" s="2" t="s">
        <v>116</v>
      </c>
      <c r="MR1089" s="2" t="s">
        <v>116</v>
      </c>
      <c r="MS1089" s="2" t="s">
        <v>116</v>
      </c>
      <c r="MT1089" s="2" t="s">
        <v>116</v>
      </c>
      <c r="MU1089" s="2" t="s">
        <v>116</v>
      </c>
      <c r="MV1089" s="2" t="s">
        <v>116</v>
      </c>
      <c r="MW1089" s="2" t="s">
        <v>116</v>
      </c>
      <c r="MX1089" s="2" t="s">
        <v>116</v>
      </c>
      <c r="MY1089" s="2" t="s">
        <v>116</v>
      </c>
      <c r="MZ1089" s="2" t="s">
        <v>116</v>
      </c>
      <c r="NA1089" s="2" t="s">
        <v>116</v>
      </c>
      <c r="NB1089" s="2" t="s">
        <v>116</v>
      </c>
      <c r="NC1089" s="2" t="s">
        <v>116</v>
      </c>
      <c r="ND1089" s="2" t="s">
        <v>116</v>
      </c>
      <c r="NE1089" s="2" t="s">
        <v>116</v>
      </c>
      <c r="NF1089" s="2" t="s">
        <v>116</v>
      </c>
      <c r="NG1089" s="2" t="s">
        <v>116</v>
      </c>
      <c r="NH1089" s="2" t="s">
        <v>116</v>
      </c>
      <c r="NI1089" s="2" t="s">
        <v>116</v>
      </c>
      <c r="NJ1089" s="2" t="s">
        <v>116</v>
      </c>
      <c r="NK1089" s="2" t="s">
        <v>116</v>
      </c>
      <c r="NL1089" s="2" t="s">
        <v>116</v>
      </c>
      <c r="NM1089" s="2" t="s">
        <v>116</v>
      </c>
      <c r="NN1089" s="2" t="s">
        <v>116</v>
      </c>
      <c r="NO1089" s="2">
        <v>1</v>
      </c>
      <c r="NP1089" s="2" t="s">
        <v>116</v>
      </c>
      <c r="NQ1089" s="2" t="s">
        <v>116</v>
      </c>
      <c r="NR1089" s="2" t="s">
        <v>116</v>
      </c>
      <c r="NS1089" s="2" t="s">
        <v>116</v>
      </c>
      <c r="NT1089" s="2" t="s">
        <v>116</v>
      </c>
      <c r="NU1089" s="2" t="s">
        <v>116</v>
      </c>
      <c r="NV1089" s="2" t="s">
        <v>116</v>
      </c>
      <c r="NW1089" s="2" t="s">
        <v>116</v>
      </c>
      <c r="NX1089" s="2" t="s">
        <v>116</v>
      </c>
      <c r="NY1089" s="2" t="s">
        <v>116</v>
      </c>
      <c r="NZ1089" s="2" t="s">
        <v>116</v>
      </c>
      <c r="OA1089" s="2" t="s">
        <v>116</v>
      </c>
      <c r="OB1089" s="2" t="s">
        <v>116</v>
      </c>
      <c r="OC1089" s="2">
        <v>1</v>
      </c>
      <c r="OD1089" s="2" t="s">
        <v>116</v>
      </c>
      <c r="OE1089" s="2" t="s">
        <v>116</v>
      </c>
      <c r="OF1089" s="2" t="s">
        <v>116</v>
      </c>
      <c r="OG1089" s="2" t="s">
        <v>116</v>
      </c>
      <c r="OH1089" s="2" t="s">
        <v>116</v>
      </c>
      <c r="OI1089" s="2" t="s">
        <v>116</v>
      </c>
      <c r="OJ1089" s="2" t="s">
        <v>116</v>
      </c>
      <c r="OK1089" s="2" t="s">
        <v>116</v>
      </c>
      <c r="OL1089" s="2" t="s">
        <v>116</v>
      </c>
      <c r="OM1089" s="2" t="s">
        <v>116</v>
      </c>
      <c r="ON1089" s="2" t="s">
        <v>116</v>
      </c>
      <c r="OO1089" s="2" t="s">
        <v>116</v>
      </c>
      <c r="OP1089" s="2" t="s">
        <v>116</v>
      </c>
      <c r="OQ1089" s="2" t="s">
        <v>116</v>
      </c>
      <c r="OR1089" s="2" t="s">
        <v>116</v>
      </c>
      <c r="OS1089" s="2" t="s">
        <v>116</v>
      </c>
      <c r="OT1089" s="2" t="s">
        <v>116</v>
      </c>
      <c r="OU1089" s="2" t="s">
        <v>116</v>
      </c>
      <c r="OV1089" s="2" t="s">
        <v>116</v>
      </c>
      <c r="OW1089" s="2" t="s">
        <v>116</v>
      </c>
      <c r="OX1089" s="2" t="s">
        <v>116</v>
      </c>
      <c r="OY1089" s="2" t="s">
        <v>116</v>
      </c>
      <c r="OZ1089" s="2" t="s">
        <v>116</v>
      </c>
      <c r="PA1089" s="2" t="s">
        <v>116</v>
      </c>
      <c r="PB1089" s="2" t="s">
        <v>116</v>
      </c>
      <c r="PC1089" s="2" t="s">
        <v>116</v>
      </c>
      <c r="PD1089" s="2" t="s">
        <v>116</v>
      </c>
      <c r="PE1089" s="2" t="s">
        <v>116</v>
      </c>
      <c r="PF1089" s="2" t="s">
        <v>116</v>
      </c>
      <c r="PG1089" s="2">
        <v>1</v>
      </c>
      <c r="PH1089" s="2" t="s">
        <v>116</v>
      </c>
      <c r="PI1089" s="2" t="s">
        <v>116</v>
      </c>
      <c r="PJ1089" s="2" t="s">
        <v>116</v>
      </c>
      <c r="PK1089" s="2" t="s">
        <v>116</v>
      </c>
      <c r="PL1089" s="2" t="s">
        <v>116</v>
      </c>
      <c r="PM1089" s="2" t="s">
        <v>116</v>
      </c>
      <c r="PN1089" s="2" t="s">
        <v>116</v>
      </c>
      <c r="PO1089" s="2" t="s">
        <v>116</v>
      </c>
      <c r="PP1089" s="2" t="s">
        <v>116</v>
      </c>
      <c r="PQ1089" s="2" t="s">
        <v>116</v>
      </c>
      <c r="PR1089" s="2" t="s">
        <v>116</v>
      </c>
      <c r="PS1089" s="2" t="s">
        <v>116</v>
      </c>
      <c r="PT1089" s="2" t="s">
        <v>116</v>
      </c>
      <c r="PU1089" s="2" t="s">
        <v>116</v>
      </c>
      <c r="PV1089" s="2" t="s">
        <v>116</v>
      </c>
      <c r="PW1089" s="2" t="s">
        <v>116</v>
      </c>
      <c r="PX1089" s="2" t="s">
        <v>116</v>
      </c>
      <c r="PY1089" s="2" t="s">
        <v>116</v>
      </c>
      <c r="PZ1089" s="2" t="s">
        <v>116</v>
      </c>
      <c r="QA1089" s="2" t="s">
        <v>116</v>
      </c>
      <c r="QB1089" s="2" t="s">
        <v>116</v>
      </c>
      <c r="QC1089" s="2" t="s">
        <v>116</v>
      </c>
      <c r="QD1089" s="2" t="s">
        <v>116</v>
      </c>
      <c r="QE1089" s="2" t="s">
        <v>116</v>
      </c>
      <c r="QF1089" s="2" t="s">
        <v>116</v>
      </c>
      <c r="QG1089" s="2" t="s">
        <v>116</v>
      </c>
      <c r="QH1089" s="2" t="s">
        <v>116</v>
      </c>
      <c r="QI1089" s="2" t="s">
        <v>116</v>
      </c>
      <c r="QJ1089" s="2" t="s">
        <v>116</v>
      </c>
      <c r="QK1089" s="2" t="s">
        <v>116</v>
      </c>
    </row>
    <row r="1090" spans="22:453" x14ac:dyDescent="0.2">
      <c r="V1090" s="2">
        <v>9</v>
      </c>
      <c r="W1090" s="2">
        <v>3</v>
      </c>
      <c r="X1090" s="2" t="s">
        <v>116</v>
      </c>
      <c r="Y1090" s="2" t="s">
        <v>116</v>
      </c>
      <c r="Z1090" s="2" t="s">
        <v>116</v>
      </c>
      <c r="AA1090" s="2" t="s">
        <v>116</v>
      </c>
      <c r="AB1090" s="2" t="s">
        <v>116</v>
      </c>
      <c r="AC1090" s="2" t="s">
        <v>116</v>
      </c>
      <c r="AD1090" s="2">
        <v>1</v>
      </c>
      <c r="AE1090" s="2" t="s">
        <v>116</v>
      </c>
      <c r="AF1090" s="2" t="s">
        <v>116</v>
      </c>
      <c r="AG1090" s="2">
        <v>2</v>
      </c>
      <c r="AH1090" s="2" t="s">
        <v>116</v>
      </c>
      <c r="AI1090" s="2" t="s">
        <v>116</v>
      </c>
      <c r="AJ1090" s="2" t="s">
        <v>116</v>
      </c>
      <c r="AK1090" s="2">
        <v>4</v>
      </c>
      <c r="AL1090" s="2">
        <v>26</v>
      </c>
      <c r="AM1090" s="2">
        <v>1</v>
      </c>
      <c r="AN1090" s="2" t="s">
        <v>116</v>
      </c>
      <c r="AO1090" s="2">
        <v>1</v>
      </c>
      <c r="AP1090" s="2" t="s">
        <v>116</v>
      </c>
      <c r="AQ1090" s="2">
        <v>1</v>
      </c>
      <c r="AR1090" s="2">
        <v>1</v>
      </c>
      <c r="AS1090" s="2" t="s">
        <v>116</v>
      </c>
      <c r="AT1090" s="2" t="s">
        <v>116</v>
      </c>
      <c r="AU1090" s="2" t="s">
        <v>116</v>
      </c>
      <c r="AV1090" s="2" t="s">
        <v>116</v>
      </c>
      <c r="AW1090" s="2">
        <v>3</v>
      </c>
      <c r="AX1090" s="2" t="s">
        <v>116</v>
      </c>
      <c r="AY1090" s="2" t="s">
        <v>116</v>
      </c>
      <c r="AZ1090" s="2">
        <v>3</v>
      </c>
      <c r="BA1090" s="2">
        <v>13</v>
      </c>
      <c r="BB1090" s="2" t="s">
        <v>116</v>
      </c>
      <c r="BC1090" s="2">
        <v>2</v>
      </c>
      <c r="BD1090" s="2">
        <v>33</v>
      </c>
      <c r="BE1090" s="2" t="s">
        <v>116</v>
      </c>
      <c r="BF1090" s="2">
        <v>2</v>
      </c>
      <c r="BG1090" s="2">
        <v>4</v>
      </c>
      <c r="BH1090" s="2" t="s">
        <v>116</v>
      </c>
      <c r="BI1090" s="2" t="s">
        <v>116</v>
      </c>
      <c r="BJ1090" s="2">
        <v>2</v>
      </c>
      <c r="BK1090" s="2" t="s">
        <v>116</v>
      </c>
      <c r="BL1090" s="2" t="s">
        <v>116</v>
      </c>
      <c r="BM1090" s="2">
        <v>4</v>
      </c>
      <c r="BN1090" s="2">
        <v>1</v>
      </c>
      <c r="BO1090" s="2" t="s">
        <v>116</v>
      </c>
      <c r="BP1090" s="2" t="s">
        <v>116</v>
      </c>
      <c r="BQ1090" s="2">
        <v>8</v>
      </c>
      <c r="BR1090" s="2" t="s">
        <v>116</v>
      </c>
      <c r="BS1090" s="2" t="s">
        <v>116</v>
      </c>
      <c r="BT1090" s="2" t="s">
        <v>116</v>
      </c>
      <c r="BU1090" s="2">
        <v>27</v>
      </c>
      <c r="BV1090" s="2">
        <v>1</v>
      </c>
      <c r="BW1090" s="2" t="s">
        <v>116</v>
      </c>
      <c r="BX1090" s="2" t="s">
        <v>116</v>
      </c>
      <c r="BY1090" s="2">
        <v>3</v>
      </c>
      <c r="BZ1090" s="2" t="s">
        <v>116</v>
      </c>
      <c r="CA1090" s="2" t="s">
        <v>116</v>
      </c>
      <c r="CB1090" s="2" t="s">
        <v>116</v>
      </c>
      <c r="CC1090" s="2">
        <v>1</v>
      </c>
      <c r="CD1090" s="2" t="s">
        <v>116</v>
      </c>
      <c r="CE1090" s="2" t="s">
        <v>116</v>
      </c>
      <c r="CF1090" s="2">
        <v>3</v>
      </c>
      <c r="CG1090" s="2" t="s">
        <v>116</v>
      </c>
      <c r="CH1090" s="2" t="s">
        <v>116</v>
      </c>
      <c r="CI1090" s="2">
        <v>2</v>
      </c>
      <c r="CJ1090" s="2">
        <v>1</v>
      </c>
      <c r="CK1090" s="2" t="s">
        <v>116</v>
      </c>
      <c r="CL1090" s="2" t="s">
        <v>116</v>
      </c>
      <c r="CM1090" s="2">
        <v>1</v>
      </c>
      <c r="CN1090" s="2">
        <v>86</v>
      </c>
      <c r="CO1090" s="2">
        <v>3</v>
      </c>
      <c r="CP1090" s="2" t="s">
        <v>116</v>
      </c>
      <c r="CQ1090" s="2" t="s">
        <v>116</v>
      </c>
      <c r="CR1090" s="2" t="s">
        <v>116</v>
      </c>
      <c r="CS1090" s="2" t="s">
        <v>116</v>
      </c>
      <c r="CT1090" s="2">
        <v>13</v>
      </c>
      <c r="CU1090" s="2" t="s">
        <v>116</v>
      </c>
      <c r="CV1090" s="2" t="s">
        <v>116</v>
      </c>
      <c r="CW1090" s="2" t="s">
        <v>116</v>
      </c>
      <c r="CX1090" s="2" t="s">
        <v>116</v>
      </c>
      <c r="CY1090" s="2">
        <v>2</v>
      </c>
      <c r="CZ1090" s="2" t="s">
        <v>116</v>
      </c>
      <c r="DA1090" s="2" t="s">
        <v>116</v>
      </c>
      <c r="DB1090" s="2">
        <v>2</v>
      </c>
      <c r="DC1090" s="2" t="s">
        <v>116</v>
      </c>
      <c r="DD1090" s="2">
        <v>53</v>
      </c>
      <c r="DE1090" s="2">
        <v>3</v>
      </c>
      <c r="DF1090" s="2">
        <v>6</v>
      </c>
      <c r="DG1090" s="2" t="s">
        <v>116</v>
      </c>
      <c r="DH1090" s="2" t="s">
        <v>116</v>
      </c>
      <c r="DI1090" s="2">
        <v>7</v>
      </c>
      <c r="DJ1090" s="2" t="s">
        <v>116</v>
      </c>
      <c r="DK1090" s="2">
        <v>1</v>
      </c>
      <c r="DL1090" s="2" t="s">
        <v>116</v>
      </c>
      <c r="DM1090" s="2">
        <v>2</v>
      </c>
      <c r="DN1090" s="2" t="s">
        <v>116</v>
      </c>
      <c r="DO1090" s="2">
        <v>35</v>
      </c>
      <c r="DP1090" s="2">
        <v>1</v>
      </c>
      <c r="DQ1090" s="2">
        <v>5</v>
      </c>
      <c r="DR1090" s="2">
        <v>50</v>
      </c>
      <c r="DS1090" s="2" t="s">
        <v>116</v>
      </c>
      <c r="DT1090" s="2" t="s">
        <v>116</v>
      </c>
      <c r="DU1090" s="2" t="s">
        <v>116</v>
      </c>
      <c r="DV1090" s="2" t="s">
        <v>116</v>
      </c>
      <c r="DW1090" s="2">
        <v>1</v>
      </c>
      <c r="DX1090" s="2" t="s">
        <v>116</v>
      </c>
      <c r="DY1090" s="2" t="s">
        <v>116</v>
      </c>
      <c r="DZ1090" s="2" t="s">
        <v>116</v>
      </c>
      <c r="EA1090" s="2" t="s">
        <v>116</v>
      </c>
      <c r="EB1090" s="2">
        <v>3</v>
      </c>
      <c r="EC1090" s="2">
        <v>5</v>
      </c>
      <c r="ED1090" s="2" t="s">
        <v>116</v>
      </c>
      <c r="EE1090" s="2" t="s">
        <v>116</v>
      </c>
      <c r="EF1090" s="2">
        <v>61</v>
      </c>
      <c r="EG1090" s="2" t="s">
        <v>116</v>
      </c>
      <c r="EH1090" s="2" t="s">
        <v>116</v>
      </c>
      <c r="EI1090" s="2">
        <v>1</v>
      </c>
      <c r="EJ1090" s="2">
        <v>2</v>
      </c>
      <c r="EK1090" s="2" t="s">
        <v>116</v>
      </c>
      <c r="EL1090" s="2">
        <v>3</v>
      </c>
      <c r="EM1090" s="2" t="s">
        <v>116</v>
      </c>
      <c r="EN1090" s="2" t="s">
        <v>116</v>
      </c>
      <c r="EO1090" s="2">
        <v>4</v>
      </c>
      <c r="EP1090" s="2">
        <v>1</v>
      </c>
      <c r="EQ1090" s="2" t="s">
        <v>116</v>
      </c>
      <c r="ER1090" s="2">
        <v>5</v>
      </c>
      <c r="ES1090" s="2" t="s">
        <v>116</v>
      </c>
      <c r="ET1090" s="2" t="s">
        <v>116</v>
      </c>
      <c r="EU1090" s="2">
        <v>103</v>
      </c>
      <c r="EV1090" s="2">
        <v>1</v>
      </c>
      <c r="EW1090" s="2" t="s">
        <v>116</v>
      </c>
      <c r="EX1090" s="2">
        <v>6</v>
      </c>
      <c r="EY1090" s="2">
        <v>5</v>
      </c>
      <c r="EZ1090" s="2" t="s">
        <v>116</v>
      </c>
      <c r="FA1090" s="2">
        <v>1</v>
      </c>
      <c r="FB1090" s="2" t="s">
        <v>116</v>
      </c>
      <c r="FC1090" s="2" t="s">
        <v>116</v>
      </c>
      <c r="FD1090" s="2">
        <v>56</v>
      </c>
      <c r="FE1090" s="2" t="s">
        <v>116</v>
      </c>
      <c r="FF1090" s="2" t="s">
        <v>116</v>
      </c>
      <c r="FG1090" s="2" t="s">
        <v>116</v>
      </c>
      <c r="FH1090" s="2">
        <v>3</v>
      </c>
      <c r="FI1090" s="2">
        <v>5</v>
      </c>
      <c r="FJ1090" s="2" t="s">
        <v>116</v>
      </c>
      <c r="FK1090" s="2" t="s">
        <v>116</v>
      </c>
      <c r="FL1090" s="2">
        <v>2</v>
      </c>
      <c r="FM1090" s="2" t="s">
        <v>116</v>
      </c>
      <c r="FN1090" s="2" t="s">
        <v>116</v>
      </c>
      <c r="FO1090" s="2">
        <v>28</v>
      </c>
      <c r="FP1090" s="2">
        <v>1</v>
      </c>
      <c r="FQ1090" s="2">
        <v>4</v>
      </c>
      <c r="FR1090" s="2">
        <v>31</v>
      </c>
      <c r="FS1090" s="2" t="s">
        <v>116</v>
      </c>
      <c r="FT1090" s="2" t="s">
        <v>116</v>
      </c>
      <c r="FU1090" s="2" t="s">
        <v>116</v>
      </c>
      <c r="FV1090" s="2" t="s">
        <v>116</v>
      </c>
      <c r="FW1090" s="2" t="s">
        <v>116</v>
      </c>
      <c r="FX1090" s="2" t="s">
        <v>116</v>
      </c>
      <c r="FY1090" s="2">
        <v>1</v>
      </c>
      <c r="FZ1090" s="2">
        <v>32</v>
      </c>
      <c r="GA1090" s="2" t="s">
        <v>116</v>
      </c>
      <c r="GB1090" s="2" t="s">
        <v>116</v>
      </c>
      <c r="GC1090" s="2">
        <v>1</v>
      </c>
      <c r="GD1090" s="2" t="s">
        <v>116</v>
      </c>
      <c r="GE1090" s="2">
        <v>1</v>
      </c>
      <c r="GF1090" s="2" t="s">
        <v>116</v>
      </c>
      <c r="GG1090" s="2" t="s">
        <v>116</v>
      </c>
      <c r="GH1090" s="2" t="s">
        <v>116</v>
      </c>
      <c r="GI1090" s="2">
        <v>7</v>
      </c>
      <c r="GJ1090" s="2" t="s">
        <v>116</v>
      </c>
      <c r="GK1090" s="2">
        <v>61</v>
      </c>
      <c r="GL1090" s="2" t="s">
        <v>116</v>
      </c>
      <c r="GM1090" s="2" t="s">
        <v>116</v>
      </c>
      <c r="GN1090" s="2">
        <v>1</v>
      </c>
      <c r="GO1090" s="2" t="s">
        <v>116</v>
      </c>
      <c r="GP1090" s="2">
        <v>2</v>
      </c>
      <c r="GQ1090" s="2" t="s">
        <v>116</v>
      </c>
      <c r="GR1090" s="2">
        <v>19</v>
      </c>
      <c r="GS1090" s="2" t="s">
        <v>116</v>
      </c>
      <c r="GT1090" s="2" t="s">
        <v>116</v>
      </c>
      <c r="GU1090" s="2">
        <v>1</v>
      </c>
      <c r="GV1090" s="2">
        <v>1</v>
      </c>
      <c r="GW1090" s="2" t="s">
        <v>116</v>
      </c>
      <c r="GX1090" s="2">
        <v>1</v>
      </c>
      <c r="GY1090" s="2">
        <v>22</v>
      </c>
      <c r="GZ1090" s="2" t="s">
        <v>116</v>
      </c>
      <c r="HA1090" s="2">
        <v>18</v>
      </c>
      <c r="HB1090" s="2" t="s">
        <v>116</v>
      </c>
      <c r="HC1090" s="2" t="s">
        <v>116</v>
      </c>
      <c r="HD1090" s="2">
        <v>1</v>
      </c>
      <c r="HE1090" s="2" t="s">
        <v>116</v>
      </c>
      <c r="HF1090" s="2">
        <v>1</v>
      </c>
      <c r="HG1090" s="2">
        <v>17</v>
      </c>
      <c r="HH1090" s="2" t="s">
        <v>116</v>
      </c>
      <c r="HI1090" s="2">
        <v>1</v>
      </c>
      <c r="HJ1090" s="2" t="s">
        <v>116</v>
      </c>
      <c r="HK1090" s="2" t="s">
        <v>116</v>
      </c>
      <c r="HL1090" s="2" t="s">
        <v>116</v>
      </c>
      <c r="HM1090" s="2">
        <v>1</v>
      </c>
      <c r="HN1090" s="2">
        <v>33</v>
      </c>
      <c r="HO1090" s="2" t="s">
        <v>116</v>
      </c>
      <c r="HP1090" s="2" t="s">
        <v>116</v>
      </c>
      <c r="HQ1090" s="2" t="s">
        <v>116</v>
      </c>
      <c r="HR1090" s="2">
        <v>1</v>
      </c>
      <c r="HS1090" s="2" t="s">
        <v>116</v>
      </c>
      <c r="HT1090" s="2">
        <v>12</v>
      </c>
      <c r="HU1090" s="2">
        <v>2</v>
      </c>
      <c r="HV1090" s="2" t="s">
        <v>116</v>
      </c>
      <c r="HW1090" s="2" t="s">
        <v>116</v>
      </c>
      <c r="HX1090" s="2" t="s">
        <v>116</v>
      </c>
      <c r="HY1090" s="2">
        <v>1</v>
      </c>
      <c r="HZ1090" s="2" t="s">
        <v>116</v>
      </c>
      <c r="IA1090" s="2">
        <v>20</v>
      </c>
      <c r="IB1090" s="2" t="s">
        <v>116</v>
      </c>
      <c r="IC1090" s="2">
        <v>2</v>
      </c>
      <c r="ID1090" s="2">
        <v>15</v>
      </c>
      <c r="IE1090" s="2" t="s">
        <v>116</v>
      </c>
      <c r="IF1090" s="2" t="s">
        <v>116</v>
      </c>
      <c r="IG1090" s="2" t="s">
        <v>116</v>
      </c>
      <c r="IH1090" s="2" t="s">
        <v>116</v>
      </c>
      <c r="II1090" s="2">
        <v>8</v>
      </c>
      <c r="IJ1090" s="2" t="s">
        <v>116</v>
      </c>
      <c r="IK1090" s="2" t="s">
        <v>116</v>
      </c>
      <c r="IL1090" s="2" t="s">
        <v>116</v>
      </c>
      <c r="IM1090" s="2" t="s">
        <v>116</v>
      </c>
      <c r="IN1090" s="2">
        <v>1</v>
      </c>
      <c r="IO1090" s="2" t="s">
        <v>116</v>
      </c>
      <c r="IP1090" s="2">
        <v>2</v>
      </c>
      <c r="IQ1090" s="2">
        <v>18</v>
      </c>
      <c r="IR1090" s="2" t="s">
        <v>116</v>
      </c>
      <c r="IS1090" s="2">
        <v>1</v>
      </c>
      <c r="IT1090" s="2" t="s">
        <v>116</v>
      </c>
      <c r="IU1090" s="2" t="s">
        <v>116</v>
      </c>
      <c r="IV1090" s="2">
        <v>5</v>
      </c>
      <c r="IW1090" s="2" t="s">
        <v>116</v>
      </c>
      <c r="IX1090" s="2" t="s">
        <v>116</v>
      </c>
      <c r="IY1090" s="2">
        <v>2</v>
      </c>
      <c r="IZ1090" s="2" t="s">
        <v>116</v>
      </c>
      <c r="JA1090" s="2" t="s">
        <v>116</v>
      </c>
      <c r="JB1090" s="2">
        <v>9</v>
      </c>
      <c r="JC1090" s="2">
        <v>1</v>
      </c>
      <c r="JD1090" s="2">
        <v>8</v>
      </c>
      <c r="JE1090" s="2" t="s">
        <v>116</v>
      </c>
      <c r="JF1090" s="2" t="s">
        <v>116</v>
      </c>
      <c r="JG1090" s="2" t="s">
        <v>116</v>
      </c>
      <c r="JH1090" s="2">
        <v>3</v>
      </c>
      <c r="JI1090" s="2" t="s">
        <v>116</v>
      </c>
      <c r="JJ1090" s="2" t="s">
        <v>116</v>
      </c>
      <c r="JK1090" s="2" t="s">
        <v>116</v>
      </c>
      <c r="JL1090" s="2" t="s">
        <v>116</v>
      </c>
      <c r="JM1090" s="2" t="s">
        <v>116</v>
      </c>
      <c r="JN1090" s="2">
        <v>25</v>
      </c>
      <c r="JO1090" s="2" t="s">
        <v>116</v>
      </c>
      <c r="JP1090" s="2">
        <v>1</v>
      </c>
      <c r="JQ1090" s="2" t="s">
        <v>116</v>
      </c>
      <c r="JR1090" s="2" t="s">
        <v>116</v>
      </c>
      <c r="JS1090" s="2">
        <v>2</v>
      </c>
      <c r="JT1090" s="2" t="s">
        <v>116</v>
      </c>
      <c r="JU1090" s="2" t="s">
        <v>116</v>
      </c>
      <c r="JV1090" s="2" t="s">
        <v>116</v>
      </c>
      <c r="JW1090" s="2" t="s">
        <v>116</v>
      </c>
      <c r="JX1090" s="2">
        <v>8</v>
      </c>
      <c r="JY1090" s="2" t="s">
        <v>116</v>
      </c>
      <c r="JZ1090" s="2">
        <v>5</v>
      </c>
      <c r="KA1090" s="2" t="s">
        <v>116</v>
      </c>
      <c r="KB1090" s="2" t="s">
        <v>116</v>
      </c>
      <c r="KC1090" s="2" t="s">
        <v>116</v>
      </c>
      <c r="KD1090" s="2">
        <v>1</v>
      </c>
      <c r="KE1090" s="2" t="s">
        <v>116</v>
      </c>
      <c r="KF1090" s="2" t="s">
        <v>116</v>
      </c>
      <c r="KG1090" s="2" t="s">
        <v>116</v>
      </c>
      <c r="KH1090" s="2">
        <v>1</v>
      </c>
      <c r="KI1090" s="2">
        <v>6</v>
      </c>
      <c r="KJ1090" s="2" t="s">
        <v>116</v>
      </c>
      <c r="KK1090" s="2" t="s">
        <v>116</v>
      </c>
      <c r="KL1090" s="2" t="s">
        <v>116</v>
      </c>
      <c r="KM1090" s="2" t="s">
        <v>116</v>
      </c>
      <c r="KN1090" s="2">
        <v>4</v>
      </c>
      <c r="KO1090" s="2" t="s">
        <v>116</v>
      </c>
      <c r="KP1090" s="2" t="s">
        <v>116</v>
      </c>
      <c r="KQ1090" s="2" t="s">
        <v>116</v>
      </c>
      <c r="KR1090" s="2">
        <v>11</v>
      </c>
      <c r="KS1090" s="2" t="s">
        <v>116</v>
      </c>
      <c r="KT1090" s="2">
        <v>3</v>
      </c>
      <c r="KU1090" s="2" t="s">
        <v>116</v>
      </c>
      <c r="KV1090" s="2" t="s">
        <v>116</v>
      </c>
      <c r="KW1090" s="2" t="s">
        <v>116</v>
      </c>
      <c r="KX1090" s="2" t="s">
        <v>116</v>
      </c>
      <c r="KY1090" s="2" t="s">
        <v>116</v>
      </c>
      <c r="KZ1090" s="2">
        <v>2</v>
      </c>
      <c r="LA1090" s="2" t="s">
        <v>116</v>
      </c>
      <c r="LB1090" s="2" t="s">
        <v>116</v>
      </c>
      <c r="LC1090" s="2" t="s">
        <v>116</v>
      </c>
      <c r="LD1090" s="2" t="s">
        <v>116</v>
      </c>
      <c r="LE1090" s="2" t="s">
        <v>116</v>
      </c>
      <c r="LF1090" s="2" t="s">
        <v>116</v>
      </c>
      <c r="LG1090" s="2" t="s">
        <v>116</v>
      </c>
      <c r="LH1090" s="2">
        <v>8</v>
      </c>
      <c r="LI1090" s="2" t="s">
        <v>116</v>
      </c>
      <c r="LJ1090" s="2" t="s">
        <v>116</v>
      </c>
      <c r="LK1090" s="2" t="s">
        <v>116</v>
      </c>
      <c r="LL1090" s="2" t="s">
        <v>116</v>
      </c>
      <c r="LM1090" s="2" t="s">
        <v>116</v>
      </c>
      <c r="LN1090" s="2">
        <v>1</v>
      </c>
      <c r="LO1090" s="2" t="s">
        <v>116</v>
      </c>
      <c r="LP1090" s="2" t="s">
        <v>116</v>
      </c>
      <c r="LQ1090" s="2" t="s">
        <v>116</v>
      </c>
      <c r="LR1090" s="2" t="s">
        <v>116</v>
      </c>
      <c r="LS1090" s="2" t="s">
        <v>116</v>
      </c>
      <c r="LT1090" s="2" t="s">
        <v>116</v>
      </c>
      <c r="LU1090" s="2">
        <v>1</v>
      </c>
      <c r="LV1090" s="2">
        <v>8</v>
      </c>
      <c r="LW1090" s="2" t="s">
        <v>116</v>
      </c>
      <c r="LX1090" s="2" t="s">
        <v>116</v>
      </c>
      <c r="LY1090" s="2" t="s">
        <v>116</v>
      </c>
      <c r="LZ1090" s="2" t="s">
        <v>116</v>
      </c>
      <c r="MA1090" s="2" t="s">
        <v>116</v>
      </c>
      <c r="MB1090" s="2" t="s">
        <v>116</v>
      </c>
      <c r="MC1090" s="2">
        <v>2</v>
      </c>
      <c r="MD1090" s="2" t="s">
        <v>116</v>
      </c>
      <c r="ME1090" s="2" t="s">
        <v>116</v>
      </c>
      <c r="MF1090" s="2" t="s">
        <v>116</v>
      </c>
      <c r="MG1090" s="2" t="s">
        <v>116</v>
      </c>
      <c r="MH1090" s="2" t="s">
        <v>116</v>
      </c>
      <c r="MI1090" s="2">
        <v>2</v>
      </c>
      <c r="MJ1090" s="2">
        <v>2</v>
      </c>
      <c r="MK1090" s="2" t="s">
        <v>116</v>
      </c>
      <c r="ML1090" s="2" t="s">
        <v>116</v>
      </c>
      <c r="MM1090" s="2" t="s">
        <v>116</v>
      </c>
      <c r="MN1090" s="2" t="s">
        <v>116</v>
      </c>
      <c r="MO1090" s="2" t="s">
        <v>116</v>
      </c>
      <c r="MP1090" s="2" t="s">
        <v>116</v>
      </c>
      <c r="MQ1090" s="2" t="s">
        <v>116</v>
      </c>
      <c r="MR1090" s="2">
        <v>1</v>
      </c>
      <c r="MS1090" s="2" t="s">
        <v>116</v>
      </c>
      <c r="MT1090" s="2" t="s">
        <v>116</v>
      </c>
      <c r="MU1090" s="2">
        <v>1</v>
      </c>
      <c r="MV1090" s="2" t="s">
        <v>116</v>
      </c>
      <c r="MW1090" s="2" t="s">
        <v>116</v>
      </c>
      <c r="MX1090" s="2" t="s">
        <v>116</v>
      </c>
      <c r="MY1090" s="2" t="s">
        <v>116</v>
      </c>
      <c r="MZ1090" s="2">
        <v>6</v>
      </c>
      <c r="NA1090" s="2" t="s">
        <v>116</v>
      </c>
      <c r="NB1090" s="2" t="s">
        <v>116</v>
      </c>
      <c r="NC1090" s="2" t="s">
        <v>116</v>
      </c>
      <c r="ND1090" s="2" t="s">
        <v>116</v>
      </c>
      <c r="NE1090" s="2" t="s">
        <v>116</v>
      </c>
      <c r="NF1090" s="2" t="s">
        <v>116</v>
      </c>
      <c r="NG1090" s="2" t="s">
        <v>116</v>
      </c>
      <c r="NH1090" s="2">
        <v>1</v>
      </c>
      <c r="NI1090" s="2" t="s">
        <v>116</v>
      </c>
      <c r="NJ1090" s="2" t="s">
        <v>116</v>
      </c>
      <c r="NK1090" s="2" t="s">
        <v>116</v>
      </c>
      <c r="NL1090" s="2" t="s">
        <v>116</v>
      </c>
      <c r="NM1090" s="2">
        <v>1</v>
      </c>
      <c r="NN1090" s="2" t="s">
        <v>116</v>
      </c>
      <c r="NO1090" s="2">
        <v>3</v>
      </c>
      <c r="NP1090" s="2" t="s">
        <v>116</v>
      </c>
      <c r="NQ1090" s="2" t="s">
        <v>116</v>
      </c>
      <c r="NR1090" s="2" t="s">
        <v>116</v>
      </c>
      <c r="NS1090" s="2" t="s">
        <v>116</v>
      </c>
      <c r="NT1090" s="2" t="s">
        <v>116</v>
      </c>
      <c r="NU1090" s="2" t="s">
        <v>116</v>
      </c>
      <c r="NV1090" s="2" t="s">
        <v>116</v>
      </c>
      <c r="NW1090" s="2" t="s">
        <v>116</v>
      </c>
      <c r="NX1090" s="2">
        <v>1</v>
      </c>
      <c r="NY1090" s="2" t="s">
        <v>116</v>
      </c>
      <c r="NZ1090" s="2" t="s">
        <v>116</v>
      </c>
      <c r="OA1090" s="2" t="s">
        <v>116</v>
      </c>
      <c r="OB1090" s="2" t="s">
        <v>116</v>
      </c>
      <c r="OC1090" s="2">
        <v>2</v>
      </c>
      <c r="OD1090" s="2" t="s">
        <v>116</v>
      </c>
      <c r="OE1090" s="2" t="s">
        <v>116</v>
      </c>
      <c r="OF1090" s="2" t="s">
        <v>116</v>
      </c>
      <c r="OG1090" s="2">
        <v>1</v>
      </c>
      <c r="OH1090" s="2" t="s">
        <v>116</v>
      </c>
      <c r="OI1090" s="2" t="s">
        <v>116</v>
      </c>
      <c r="OJ1090" s="2" t="s">
        <v>116</v>
      </c>
      <c r="OK1090" s="2" t="s">
        <v>116</v>
      </c>
      <c r="OL1090" s="2" t="s">
        <v>116</v>
      </c>
      <c r="OM1090" s="2" t="s">
        <v>116</v>
      </c>
      <c r="ON1090" s="2" t="s">
        <v>116</v>
      </c>
      <c r="OO1090" s="2" t="s">
        <v>116</v>
      </c>
      <c r="OP1090" s="2" t="s">
        <v>116</v>
      </c>
      <c r="OQ1090" s="2">
        <v>1</v>
      </c>
      <c r="OR1090" s="2" t="s">
        <v>116</v>
      </c>
      <c r="OS1090" s="2" t="s">
        <v>116</v>
      </c>
      <c r="OT1090" s="2" t="s">
        <v>116</v>
      </c>
      <c r="OU1090" s="2" t="s">
        <v>116</v>
      </c>
      <c r="OV1090" s="2" t="s">
        <v>116</v>
      </c>
      <c r="OW1090" s="2" t="s">
        <v>116</v>
      </c>
      <c r="OX1090" s="2" t="s">
        <v>116</v>
      </c>
      <c r="OY1090" s="2" t="s">
        <v>116</v>
      </c>
      <c r="OZ1090" s="2" t="s">
        <v>116</v>
      </c>
      <c r="PA1090" s="2" t="s">
        <v>116</v>
      </c>
      <c r="PB1090" s="2" t="s">
        <v>116</v>
      </c>
      <c r="PC1090" s="2" t="s">
        <v>116</v>
      </c>
      <c r="PD1090" s="2">
        <v>1</v>
      </c>
      <c r="PE1090" s="2" t="s">
        <v>116</v>
      </c>
      <c r="PF1090" s="2" t="s">
        <v>116</v>
      </c>
      <c r="PG1090" s="2">
        <v>2</v>
      </c>
      <c r="PH1090" s="2" t="s">
        <v>116</v>
      </c>
      <c r="PI1090" s="2" t="s">
        <v>116</v>
      </c>
      <c r="PJ1090" s="2" t="s">
        <v>116</v>
      </c>
      <c r="PK1090" s="2" t="s">
        <v>116</v>
      </c>
      <c r="PL1090" s="2" t="s">
        <v>116</v>
      </c>
      <c r="PM1090" s="2" t="s">
        <v>116</v>
      </c>
      <c r="PN1090" s="2" t="s">
        <v>116</v>
      </c>
      <c r="PO1090" s="2" t="s">
        <v>116</v>
      </c>
      <c r="PP1090" s="2" t="s">
        <v>116</v>
      </c>
      <c r="PQ1090" s="2" t="s">
        <v>116</v>
      </c>
      <c r="PR1090" s="2" t="s">
        <v>116</v>
      </c>
      <c r="PS1090" s="2" t="s">
        <v>116</v>
      </c>
      <c r="PT1090" s="2" t="s">
        <v>116</v>
      </c>
      <c r="PU1090" s="2" t="s">
        <v>116</v>
      </c>
      <c r="PV1090" s="2" t="s">
        <v>116</v>
      </c>
      <c r="PW1090" s="2" t="s">
        <v>116</v>
      </c>
      <c r="PX1090" s="2">
        <v>1</v>
      </c>
      <c r="PY1090" s="2" t="s">
        <v>116</v>
      </c>
      <c r="PZ1090" s="2" t="s">
        <v>116</v>
      </c>
      <c r="QA1090" s="2" t="s">
        <v>116</v>
      </c>
      <c r="QB1090" s="2">
        <v>1</v>
      </c>
      <c r="QC1090" s="2" t="s">
        <v>116</v>
      </c>
      <c r="QD1090" s="2" t="s">
        <v>116</v>
      </c>
      <c r="QE1090" s="2" t="s">
        <v>116</v>
      </c>
      <c r="QF1090" s="2">
        <v>1</v>
      </c>
      <c r="QG1090" s="2" t="s">
        <v>116</v>
      </c>
      <c r="QH1090" s="2" t="s">
        <v>116</v>
      </c>
      <c r="QI1090" s="2" t="s">
        <v>116</v>
      </c>
      <c r="QJ1090" s="2" t="s">
        <v>116</v>
      </c>
      <c r="QK1090" s="2" t="s">
        <v>116</v>
      </c>
    </row>
    <row r="1091" spans="22:453" x14ac:dyDescent="0.2">
      <c r="V1091" s="2">
        <v>13</v>
      </c>
      <c r="W1091" s="2">
        <v>3</v>
      </c>
      <c r="X1091" s="2" t="s">
        <v>116</v>
      </c>
      <c r="Y1091" s="2" t="s">
        <v>116</v>
      </c>
      <c r="Z1091" s="2">
        <v>1</v>
      </c>
      <c r="AA1091" s="2" t="s">
        <v>116</v>
      </c>
      <c r="AB1091" s="2">
        <v>1</v>
      </c>
      <c r="AC1091" s="2">
        <v>4</v>
      </c>
      <c r="AD1091" s="2">
        <v>1</v>
      </c>
      <c r="AE1091" s="2" t="s">
        <v>116</v>
      </c>
      <c r="AF1091" s="2" t="s">
        <v>116</v>
      </c>
      <c r="AG1091" s="2" t="s">
        <v>116</v>
      </c>
      <c r="AH1091" s="2" t="s">
        <v>116</v>
      </c>
      <c r="AI1091" s="2">
        <v>2</v>
      </c>
      <c r="AJ1091" s="2" t="s">
        <v>116</v>
      </c>
      <c r="AK1091" s="2" t="s">
        <v>116</v>
      </c>
      <c r="AL1091" s="2">
        <v>6</v>
      </c>
      <c r="AM1091" s="2" t="s">
        <v>116</v>
      </c>
      <c r="AN1091" s="2" t="s">
        <v>116</v>
      </c>
      <c r="AO1091" s="2">
        <v>4</v>
      </c>
      <c r="AP1091" s="2" t="s">
        <v>116</v>
      </c>
      <c r="AQ1091" s="2" t="s">
        <v>116</v>
      </c>
      <c r="AR1091" s="2">
        <v>1</v>
      </c>
      <c r="AS1091" s="2">
        <v>1</v>
      </c>
      <c r="AT1091" s="2" t="s">
        <v>116</v>
      </c>
      <c r="AU1091" s="2" t="s">
        <v>116</v>
      </c>
      <c r="AV1091" s="2" t="s">
        <v>116</v>
      </c>
      <c r="AW1091" s="2">
        <v>4</v>
      </c>
      <c r="AX1091" s="2">
        <v>3</v>
      </c>
      <c r="AY1091" s="2" t="s">
        <v>116</v>
      </c>
      <c r="AZ1091" s="2" t="s">
        <v>116</v>
      </c>
      <c r="BA1091" s="2">
        <v>11</v>
      </c>
      <c r="BB1091" s="2" t="s">
        <v>116</v>
      </c>
      <c r="BC1091" s="2" t="s">
        <v>116</v>
      </c>
      <c r="BD1091" s="2">
        <v>21</v>
      </c>
      <c r="BE1091" s="2" t="s">
        <v>116</v>
      </c>
      <c r="BF1091" s="2" t="s">
        <v>116</v>
      </c>
      <c r="BG1091" s="2" t="s">
        <v>116</v>
      </c>
      <c r="BH1091" s="2" t="s">
        <v>116</v>
      </c>
      <c r="BI1091" s="2" t="s">
        <v>116</v>
      </c>
      <c r="BJ1091" s="2">
        <v>2</v>
      </c>
      <c r="BK1091" s="2">
        <v>1</v>
      </c>
      <c r="BL1091" s="2" t="s">
        <v>116</v>
      </c>
      <c r="BM1091" s="2">
        <v>3</v>
      </c>
      <c r="BN1091" s="2">
        <v>2</v>
      </c>
      <c r="BO1091" s="2" t="s">
        <v>116</v>
      </c>
      <c r="BP1091" s="2" t="s">
        <v>116</v>
      </c>
      <c r="BQ1091" s="2">
        <v>4</v>
      </c>
      <c r="BR1091" s="2" t="s">
        <v>116</v>
      </c>
      <c r="BS1091" s="2" t="s">
        <v>116</v>
      </c>
      <c r="BT1091" s="2" t="s">
        <v>116</v>
      </c>
      <c r="BU1091" s="2">
        <v>23</v>
      </c>
      <c r="BV1091" s="2" t="s">
        <v>116</v>
      </c>
      <c r="BW1091" s="2" t="s">
        <v>116</v>
      </c>
      <c r="BX1091" s="2" t="s">
        <v>116</v>
      </c>
      <c r="BY1091" s="2">
        <v>10</v>
      </c>
      <c r="BZ1091" s="2" t="s">
        <v>116</v>
      </c>
      <c r="CA1091" s="2" t="s">
        <v>116</v>
      </c>
      <c r="CB1091" s="2">
        <v>1</v>
      </c>
      <c r="CC1091" s="2" t="s">
        <v>116</v>
      </c>
      <c r="CD1091" s="2" t="s">
        <v>116</v>
      </c>
      <c r="CE1091" s="2" t="s">
        <v>116</v>
      </c>
      <c r="CF1091" s="2">
        <v>6</v>
      </c>
      <c r="CG1091" s="2" t="s">
        <v>116</v>
      </c>
      <c r="CH1091" s="2" t="s">
        <v>116</v>
      </c>
      <c r="CI1091" s="2">
        <v>1</v>
      </c>
      <c r="CJ1091" s="2" t="s">
        <v>116</v>
      </c>
      <c r="CK1091" s="2" t="s">
        <v>116</v>
      </c>
      <c r="CL1091" s="2" t="s">
        <v>116</v>
      </c>
      <c r="CM1091" s="2" t="s">
        <v>116</v>
      </c>
      <c r="CN1091" s="2">
        <v>48</v>
      </c>
      <c r="CO1091" s="2" t="s">
        <v>116</v>
      </c>
      <c r="CP1091" s="2" t="s">
        <v>116</v>
      </c>
      <c r="CQ1091" s="2">
        <v>1</v>
      </c>
      <c r="CR1091" s="2">
        <v>1</v>
      </c>
      <c r="CS1091" s="2" t="s">
        <v>116</v>
      </c>
      <c r="CT1091" s="2">
        <v>13</v>
      </c>
      <c r="CU1091" s="2" t="s">
        <v>116</v>
      </c>
      <c r="CV1091" s="2" t="s">
        <v>116</v>
      </c>
      <c r="CW1091" s="2" t="s">
        <v>116</v>
      </c>
      <c r="CX1091" s="2" t="s">
        <v>116</v>
      </c>
      <c r="CY1091" s="2">
        <v>3</v>
      </c>
      <c r="CZ1091" s="2" t="s">
        <v>116</v>
      </c>
      <c r="DA1091" s="2" t="s">
        <v>116</v>
      </c>
      <c r="DB1091" s="2">
        <v>4</v>
      </c>
      <c r="DC1091" s="2" t="s">
        <v>116</v>
      </c>
      <c r="DD1091" s="2">
        <v>21</v>
      </c>
      <c r="DE1091" s="2" t="s">
        <v>116</v>
      </c>
      <c r="DF1091" s="2">
        <v>2</v>
      </c>
      <c r="DG1091" s="2" t="s">
        <v>116</v>
      </c>
      <c r="DH1091" s="2" t="s">
        <v>116</v>
      </c>
      <c r="DI1091" s="2">
        <v>2</v>
      </c>
      <c r="DJ1091" s="2" t="s">
        <v>116</v>
      </c>
      <c r="DK1091" s="2" t="s">
        <v>116</v>
      </c>
      <c r="DL1091" s="2" t="s">
        <v>116</v>
      </c>
      <c r="DM1091" s="2">
        <v>4</v>
      </c>
      <c r="DN1091" s="2" t="s">
        <v>116</v>
      </c>
      <c r="DO1091" s="2">
        <v>26</v>
      </c>
      <c r="DP1091" s="2" t="s">
        <v>116</v>
      </c>
      <c r="DQ1091" s="2" t="s">
        <v>116</v>
      </c>
      <c r="DR1091" s="2">
        <v>46</v>
      </c>
      <c r="DS1091" s="2" t="s">
        <v>116</v>
      </c>
      <c r="DT1091" s="2">
        <v>1</v>
      </c>
      <c r="DU1091" s="2" t="s">
        <v>116</v>
      </c>
      <c r="DV1091" s="2" t="s">
        <v>116</v>
      </c>
      <c r="DW1091" s="2">
        <v>3</v>
      </c>
      <c r="DX1091" s="2" t="s">
        <v>116</v>
      </c>
      <c r="DY1091" s="2" t="s">
        <v>116</v>
      </c>
      <c r="DZ1091" s="2" t="s">
        <v>116</v>
      </c>
      <c r="EA1091" s="2" t="s">
        <v>116</v>
      </c>
      <c r="EB1091" s="2">
        <v>1</v>
      </c>
      <c r="EC1091" s="2">
        <v>8</v>
      </c>
      <c r="ED1091" s="2" t="s">
        <v>116</v>
      </c>
      <c r="EE1091" s="2" t="s">
        <v>116</v>
      </c>
      <c r="EF1091" s="2">
        <v>46</v>
      </c>
      <c r="EG1091" s="2" t="s">
        <v>116</v>
      </c>
      <c r="EH1091" s="2" t="s">
        <v>116</v>
      </c>
      <c r="EI1091" s="2" t="s">
        <v>116</v>
      </c>
      <c r="EJ1091" s="2">
        <v>7</v>
      </c>
      <c r="EK1091" s="2" t="s">
        <v>116</v>
      </c>
      <c r="EL1091" s="2">
        <v>5</v>
      </c>
      <c r="EM1091" s="2" t="s">
        <v>116</v>
      </c>
      <c r="EN1091" s="2" t="s">
        <v>116</v>
      </c>
      <c r="EO1091" s="2">
        <v>8</v>
      </c>
      <c r="EP1091" s="2" t="s">
        <v>116</v>
      </c>
      <c r="EQ1091" s="2" t="s">
        <v>116</v>
      </c>
      <c r="ER1091" s="2">
        <v>1</v>
      </c>
      <c r="ES1091" s="2" t="s">
        <v>116</v>
      </c>
      <c r="ET1091" s="2" t="s">
        <v>116</v>
      </c>
      <c r="EU1091" s="2">
        <v>58</v>
      </c>
      <c r="EV1091" s="2" t="s">
        <v>116</v>
      </c>
      <c r="EW1091" s="2" t="s">
        <v>116</v>
      </c>
      <c r="EX1091" s="2">
        <v>10</v>
      </c>
      <c r="EY1091" s="2">
        <v>4</v>
      </c>
      <c r="EZ1091" s="2" t="s">
        <v>116</v>
      </c>
      <c r="FA1091" s="2">
        <v>3</v>
      </c>
      <c r="FB1091" s="2" t="s">
        <v>116</v>
      </c>
      <c r="FC1091" s="2" t="s">
        <v>116</v>
      </c>
      <c r="FD1091" s="2">
        <v>27</v>
      </c>
      <c r="FE1091" s="2" t="s">
        <v>116</v>
      </c>
      <c r="FF1091" s="2" t="s">
        <v>116</v>
      </c>
      <c r="FG1091" s="2" t="s">
        <v>116</v>
      </c>
      <c r="FH1091" s="2">
        <v>4</v>
      </c>
      <c r="FI1091" s="2">
        <v>4</v>
      </c>
      <c r="FJ1091" s="2" t="s">
        <v>116</v>
      </c>
      <c r="FK1091" s="2" t="s">
        <v>116</v>
      </c>
      <c r="FL1091" s="2">
        <v>7</v>
      </c>
      <c r="FM1091" s="2" t="s">
        <v>116</v>
      </c>
      <c r="FN1091" s="2" t="s">
        <v>116</v>
      </c>
      <c r="FO1091" s="2">
        <v>28</v>
      </c>
      <c r="FP1091" s="2" t="s">
        <v>116</v>
      </c>
      <c r="FQ1091" s="2" t="s">
        <v>116</v>
      </c>
      <c r="FR1091" s="2">
        <v>27</v>
      </c>
      <c r="FS1091" s="2" t="s">
        <v>116</v>
      </c>
      <c r="FT1091" s="2" t="s">
        <v>116</v>
      </c>
      <c r="FU1091" s="2" t="s">
        <v>116</v>
      </c>
      <c r="FV1091" s="2" t="s">
        <v>116</v>
      </c>
      <c r="FW1091" s="2">
        <v>1</v>
      </c>
      <c r="FX1091" s="2" t="s">
        <v>116</v>
      </c>
      <c r="FY1091" s="2">
        <v>1</v>
      </c>
      <c r="FZ1091" s="2">
        <v>20</v>
      </c>
      <c r="GA1091" s="2" t="s">
        <v>116</v>
      </c>
      <c r="GB1091" s="2" t="s">
        <v>116</v>
      </c>
      <c r="GC1091" s="2">
        <v>1</v>
      </c>
      <c r="GD1091" s="2" t="s">
        <v>116</v>
      </c>
      <c r="GE1091" s="2">
        <v>3</v>
      </c>
      <c r="GF1091" s="2" t="s">
        <v>116</v>
      </c>
      <c r="GG1091" s="2" t="s">
        <v>116</v>
      </c>
      <c r="GH1091" s="2" t="s">
        <v>116</v>
      </c>
      <c r="GI1091" s="2" t="s">
        <v>116</v>
      </c>
      <c r="GJ1091" s="2" t="s">
        <v>116</v>
      </c>
      <c r="GK1091" s="2">
        <v>43</v>
      </c>
      <c r="GL1091" s="2" t="s">
        <v>116</v>
      </c>
      <c r="GM1091" s="2" t="s">
        <v>116</v>
      </c>
      <c r="GN1091" s="2">
        <v>2</v>
      </c>
      <c r="GO1091" s="2" t="s">
        <v>116</v>
      </c>
      <c r="GP1091" s="2">
        <v>1</v>
      </c>
      <c r="GQ1091" s="2">
        <v>1</v>
      </c>
      <c r="GR1091" s="2">
        <v>21</v>
      </c>
      <c r="GS1091" s="2" t="s">
        <v>116</v>
      </c>
      <c r="GT1091" s="2" t="s">
        <v>116</v>
      </c>
      <c r="GU1091" s="2">
        <v>4</v>
      </c>
      <c r="GV1091" s="2">
        <v>1</v>
      </c>
      <c r="GW1091" s="2" t="s">
        <v>116</v>
      </c>
      <c r="GX1091" s="2">
        <v>1</v>
      </c>
      <c r="GY1091" s="2">
        <v>8</v>
      </c>
      <c r="GZ1091" s="2" t="s">
        <v>116</v>
      </c>
      <c r="HA1091" s="2">
        <v>11</v>
      </c>
      <c r="HB1091" s="2" t="s">
        <v>116</v>
      </c>
      <c r="HC1091" s="2" t="s">
        <v>116</v>
      </c>
      <c r="HD1091" s="2" t="s">
        <v>116</v>
      </c>
      <c r="HE1091" s="2">
        <v>1</v>
      </c>
      <c r="HF1091" s="2">
        <v>2</v>
      </c>
      <c r="HG1091" s="2">
        <v>8</v>
      </c>
      <c r="HH1091" s="2" t="s">
        <v>116</v>
      </c>
      <c r="HI1091" s="2" t="s">
        <v>116</v>
      </c>
      <c r="HJ1091" s="2" t="s">
        <v>116</v>
      </c>
      <c r="HK1091" s="2" t="s">
        <v>116</v>
      </c>
      <c r="HL1091" s="2" t="s">
        <v>116</v>
      </c>
      <c r="HM1091" s="2" t="s">
        <v>116</v>
      </c>
      <c r="HN1091" s="2">
        <v>20</v>
      </c>
      <c r="HO1091" s="2">
        <v>1</v>
      </c>
      <c r="HP1091" s="2">
        <v>2</v>
      </c>
      <c r="HQ1091" s="2">
        <v>1</v>
      </c>
      <c r="HR1091" s="2" t="s">
        <v>116</v>
      </c>
      <c r="HS1091" s="2" t="s">
        <v>116</v>
      </c>
      <c r="HT1091" s="2">
        <v>5</v>
      </c>
      <c r="HU1091" s="2" t="s">
        <v>116</v>
      </c>
      <c r="HV1091" s="2" t="s">
        <v>116</v>
      </c>
      <c r="HW1091" s="2" t="s">
        <v>116</v>
      </c>
      <c r="HX1091" s="2" t="s">
        <v>116</v>
      </c>
      <c r="HY1091" s="2" t="s">
        <v>116</v>
      </c>
      <c r="HZ1091" s="2" t="s">
        <v>116</v>
      </c>
      <c r="IA1091" s="2">
        <v>8</v>
      </c>
      <c r="IB1091" s="2" t="s">
        <v>116</v>
      </c>
      <c r="IC1091" s="2" t="s">
        <v>116</v>
      </c>
      <c r="ID1091" s="2">
        <v>9</v>
      </c>
      <c r="IE1091" s="2" t="s">
        <v>116</v>
      </c>
      <c r="IF1091" s="2" t="s">
        <v>116</v>
      </c>
      <c r="IG1091" s="2" t="s">
        <v>116</v>
      </c>
      <c r="IH1091" s="2">
        <v>1</v>
      </c>
      <c r="II1091" s="2">
        <v>3</v>
      </c>
      <c r="IJ1091" s="2" t="s">
        <v>116</v>
      </c>
      <c r="IK1091" s="2">
        <v>1</v>
      </c>
      <c r="IL1091" s="2" t="s">
        <v>116</v>
      </c>
      <c r="IM1091" s="2" t="s">
        <v>116</v>
      </c>
      <c r="IN1091" s="2" t="s">
        <v>116</v>
      </c>
      <c r="IO1091" s="2" t="s">
        <v>116</v>
      </c>
      <c r="IP1091" s="2" t="s">
        <v>116</v>
      </c>
      <c r="IQ1091" s="2">
        <v>13</v>
      </c>
      <c r="IR1091" s="2" t="s">
        <v>116</v>
      </c>
      <c r="IS1091" s="2">
        <v>1</v>
      </c>
      <c r="IT1091" s="2" t="s">
        <v>116</v>
      </c>
      <c r="IU1091" s="2">
        <v>1</v>
      </c>
      <c r="IV1091" s="2" t="s">
        <v>116</v>
      </c>
      <c r="IW1091" s="2">
        <v>2</v>
      </c>
      <c r="IX1091" s="2" t="s">
        <v>116</v>
      </c>
      <c r="IY1091" s="2" t="s">
        <v>116</v>
      </c>
      <c r="IZ1091" s="2">
        <v>1</v>
      </c>
      <c r="JA1091" s="2" t="s">
        <v>116</v>
      </c>
      <c r="JB1091" s="2">
        <v>3</v>
      </c>
      <c r="JC1091" s="2" t="s">
        <v>116</v>
      </c>
      <c r="JD1091" s="2">
        <v>9</v>
      </c>
      <c r="JE1091" s="2" t="s">
        <v>116</v>
      </c>
      <c r="JF1091" s="2" t="s">
        <v>116</v>
      </c>
      <c r="JG1091" s="2" t="s">
        <v>116</v>
      </c>
      <c r="JH1091" s="2">
        <v>3</v>
      </c>
      <c r="JI1091" s="2">
        <v>2</v>
      </c>
      <c r="JJ1091" s="2" t="s">
        <v>116</v>
      </c>
      <c r="JK1091" s="2" t="s">
        <v>116</v>
      </c>
      <c r="JL1091" s="2" t="s">
        <v>116</v>
      </c>
      <c r="JM1091" s="2" t="s">
        <v>116</v>
      </c>
      <c r="JN1091" s="2">
        <v>9</v>
      </c>
      <c r="JO1091" s="2" t="s">
        <v>116</v>
      </c>
      <c r="JP1091" s="2">
        <v>1</v>
      </c>
      <c r="JQ1091" s="2" t="s">
        <v>116</v>
      </c>
      <c r="JR1091" s="2" t="s">
        <v>116</v>
      </c>
      <c r="JS1091" s="2" t="s">
        <v>116</v>
      </c>
      <c r="JT1091" s="2" t="s">
        <v>116</v>
      </c>
      <c r="JU1091" s="2" t="s">
        <v>116</v>
      </c>
      <c r="JV1091" s="2">
        <v>1</v>
      </c>
      <c r="JW1091" s="2">
        <v>1</v>
      </c>
      <c r="JX1091" s="2">
        <v>2</v>
      </c>
      <c r="JY1091" s="2" t="s">
        <v>116</v>
      </c>
      <c r="JZ1091" s="2">
        <v>1</v>
      </c>
      <c r="KA1091" s="2" t="s">
        <v>116</v>
      </c>
      <c r="KB1091" s="2" t="s">
        <v>116</v>
      </c>
      <c r="KC1091" s="2" t="s">
        <v>116</v>
      </c>
      <c r="KD1091" s="2">
        <v>1</v>
      </c>
      <c r="KE1091" s="2" t="s">
        <v>116</v>
      </c>
      <c r="KF1091" s="2" t="s">
        <v>116</v>
      </c>
      <c r="KG1091" s="2" t="s">
        <v>116</v>
      </c>
      <c r="KH1091" s="2" t="s">
        <v>116</v>
      </c>
      <c r="KI1091" s="2">
        <v>1</v>
      </c>
      <c r="KJ1091" s="2" t="s">
        <v>116</v>
      </c>
      <c r="KK1091" s="2" t="s">
        <v>116</v>
      </c>
      <c r="KL1091" s="2" t="s">
        <v>116</v>
      </c>
      <c r="KM1091" s="2" t="s">
        <v>116</v>
      </c>
      <c r="KN1091" s="2">
        <v>1</v>
      </c>
      <c r="KO1091" s="2" t="s">
        <v>116</v>
      </c>
      <c r="KP1091" s="2" t="s">
        <v>116</v>
      </c>
      <c r="KQ1091" s="2" t="s">
        <v>116</v>
      </c>
      <c r="KR1091" s="2" t="s">
        <v>116</v>
      </c>
      <c r="KS1091" s="2" t="s">
        <v>116</v>
      </c>
      <c r="KT1091" s="2">
        <v>4</v>
      </c>
      <c r="KU1091" s="2" t="s">
        <v>116</v>
      </c>
      <c r="KV1091" s="2" t="s">
        <v>116</v>
      </c>
      <c r="KW1091" s="2" t="s">
        <v>116</v>
      </c>
      <c r="KX1091" s="2" t="s">
        <v>116</v>
      </c>
      <c r="KY1091" s="2" t="s">
        <v>116</v>
      </c>
      <c r="KZ1091" s="2">
        <v>1</v>
      </c>
      <c r="LA1091" s="2" t="s">
        <v>116</v>
      </c>
      <c r="LB1091" s="2" t="s">
        <v>116</v>
      </c>
      <c r="LC1091" s="2" t="s">
        <v>116</v>
      </c>
      <c r="LD1091" s="2" t="s">
        <v>116</v>
      </c>
      <c r="LE1091" s="2" t="s">
        <v>116</v>
      </c>
      <c r="LF1091" s="2" t="s">
        <v>116</v>
      </c>
      <c r="LG1091" s="2" t="s">
        <v>116</v>
      </c>
      <c r="LH1091" s="2">
        <v>1</v>
      </c>
      <c r="LI1091" s="2" t="s">
        <v>116</v>
      </c>
      <c r="LJ1091" s="2" t="s">
        <v>116</v>
      </c>
      <c r="LK1091" s="2" t="s">
        <v>116</v>
      </c>
      <c r="LL1091" s="2" t="s">
        <v>116</v>
      </c>
      <c r="LM1091" s="2" t="s">
        <v>116</v>
      </c>
      <c r="LN1091" s="2" t="s">
        <v>116</v>
      </c>
      <c r="LO1091" s="2" t="s">
        <v>116</v>
      </c>
      <c r="LP1091" s="2" t="s">
        <v>116</v>
      </c>
      <c r="LQ1091" s="2" t="s">
        <v>116</v>
      </c>
      <c r="LR1091" s="2" t="s">
        <v>116</v>
      </c>
      <c r="LS1091" s="2" t="s">
        <v>116</v>
      </c>
      <c r="LT1091" s="2" t="s">
        <v>116</v>
      </c>
      <c r="LU1091" s="2" t="s">
        <v>116</v>
      </c>
      <c r="LV1091" s="2">
        <v>1</v>
      </c>
      <c r="LW1091" s="2" t="s">
        <v>116</v>
      </c>
      <c r="LX1091" s="2" t="s">
        <v>116</v>
      </c>
      <c r="LY1091" s="2">
        <v>2</v>
      </c>
      <c r="LZ1091" s="2" t="s">
        <v>116</v>
      </c>
      <c r="MA1091" s="2" t="s">
        <v>116</v>
      </c>
      <c r="MB1091" s="2" t="s">
        <v>116</v>
      </c>
      <c r="MC1091" s="2" t="s">
        <v>116</v>
      </c>
      <c r="MD1091" s="2" t="s">
        <v>116</v>
      </c>
      <c r="ME1091" s="2" t="s">
        <v>116</v>
      </c>
      <c r="MF1091" s="2" t="s">
        <v>116</v>
      </c>
      <c r="MG1091" s="2" t="s">
        <v>116</v>
      </c>
      <c r="MH1091" s="2" t="s">
        <v>116</v>
      </c>
      <c r="MI1091" s="2" t="s">
        <v>116</v>
      </c>
      <c r="MJ1091" s="2">
        <v>2</v>
      </c>
      <c r="MK1091" s="2" t="s">
        <v>116</v>
      </c>
      <c r="ML1091" s="2" t="s">
        <v>116</v>
      </c>
      <c r="MM1091" s="2" t="s">
        <v>116</v>
      </c>
      <c r="MN1091" s="2" t="s">
        <v>116</v>
      </c>
      <c r="MO1091" s="2" t="s">
        <v>116</v>
      </c>
      <c r="MP1091" s="2" t="s">
        <v>116</v>
      </c>
      <c r="MQ1091" s="2" t="s">
        <v>116</v>
      </c>
      <c r="MR1091" s="2">
        <v>2</v>
      </c>
      <c r="MS1091" s="2" t="s">
        <v>116</v>
      </c>
      <c r="MT1091" s="2" t="s">
        <v>116</v>
      </c>
      <c r="MU1091" s="2" t="s">
        <v>116</v>
      </c>
      <c r="MV1091" s="2" t="s">
        <v>116</v>
      </c>
      <c r="MW1091" s="2" t="s">
        <v>116</v>
      </c>
      <c r="MX1091" s="2" t="s">
        <v>116</v>
      </c>
      <c r="MY1091" s="2" t="s">
        <v>116</v>
      </c>
      <c r="MZ1091" s="2" t="s">
        <v>116</v>
      </c>
      <c r="NA1091" s="2" t="s">
        <v>116</v>
      </c>
      <c r="NB1091" s="2" t="s">
        <v>116</v>
      </c>
      <c r="NC1091" s="2" t="s">
        <v>116</v>
      </c>
      <c r="ND1091" s="2" t="s">
        <v>116</v>
      </c>
      <c r="NE1091" s="2" t="s">
        <v>116</v>
      </c>
      <c r="NF1091" s="2" t="s">
        <v>116</v>
      </c>
      <c r="NG1091" s="2" t="s">
        <v>116</v>
      </c>
      <c r="NH1091" s="2" t="s">
        <v>116</v>
      </c>
      <c r="NI1091" s="2" t="s">
        <v>116</v>
      </c>
      <c r="NJ1091" s="2" t="s">
        <v>116</v>
      </c>
      <c r="NK1091" s="2">
        <v>1</v>
      </c>
      <c r="NL1091" s="2" t="s">
        <v>116</v>
      </c>
      <c r="NM1091" s="2" t="s">
        <v>116</v>
      </c>
      <c r="NN1091" s="2" t="s">
        <v>116</v>
      </c>
      <c r="NO1091" s="2">
        <v>1</v>
      </c>
      <c r="NP1091" s="2" t="s">
        <v>116</v>
      </c>
      <c r="NQ1091" s="2" t="s">
        <v>116</v>
      </c>
      <c r="NR1091" s="2" t="s">
        <v>116</v>
      </c>
      <c r="NS1091" s="2" t="s">
        <v>116</v>
      </c>
      <c r="NT1091" s="2" t="s">
        <v>116</v>
      </c>
      <c r="NU1091" s="2" t="s">
        <v>116</v>
      </c>
      <c r="NV1091" s="2" t="s">
        <v>116</v>
      </c>
      <c r="NW1091" s="2" t="s">
        <v>116</v>
      </c>
      <c r="NX1091" s="2" t="s">
        <v>116</v>
      </c>
      <c r="NY1091" s="2" t="s">
        <v>116</v>
      </c>
      <c r="NZ1091" s="2" t="s">
        <v>116</v>
      </c>
      <c r="OA1091" s="2" t="s">
        <v>116</v>
      </c>
      <c r="OB1091" s="2" t="s">
        <v>116</v>
      </c>
      <c r="OC1091" s="2" t="s">
        <v>116</v>
      </c>
      <c r="OD1091" s="2" t="s">
        <v>116</v>
      </c>
      <c r="OE1091" s="2" t="s">
        <v>116</v>
      </c>
      <c r="OF1091" s="2" t="s">
        <v>116</v>
      </c>
      <c r="OG1091" s="2" t="s">
        <v>116</v>
      </c>
      <c r="OH1091" s="2" t="s">
        <v>116</v>
      </c>
      <c r="OI1091" s="2" t="s">
        <v>116</v>
      </c>
      <c r="OJ1091" s="2" t="s">
        <v>116</v>
      </c>
      <c r="OK1091" s="2" t="s">
        <v>116</v>
      </c>
      <c r="OL1091" s="2" t="s">
        <v>116</v>
      </c>
      <c r="OM1091" s="2" t="s">
        <v>116</v>
      </c>
      <c r="ON1091" s="2" t="s">
        <v>116</v>
      </c>
      <c r="OO1091" s="2" t="s">
        <v>116</v>
      </c>
      <c r="OP1091" s="2" t="s">
        <v>116</v>
      </c>
      <c r="OQ1091" s="2">
        <v>1</v>
      </c>
      <c r="OR1091" s="2" t="s">
        <v>116</v>
      </c>
      <c r="OS1091" s="2" t="s">
        <v>116</v>
      </c>
      <c r="OT1091" s="2" t="s">
        <v>116</v>
      </c>
      <c r="OU1091" s="2" t="s">
        <v>116</v>
      </c>
      <c r="OV1091" s="2" t="s">
        <v>116</v>
      </c>
      <c r="OW1091" s="2" t="s">
        <v>116</v>
      </c>
      <c r="OX1091" s="2" t="s">
        <v>116</v>
      </c>
      <c r="OY1091" s="2" t="s">
        <v>116</v>
      </c>
      <c r="OZ1091" s="2" t="s">
        <v>116</v>
      </c>
      <c r="PA1091" s="2" t="s">
        <v>116</v>
      </c>
      <c r="PB1091" s="2" t="s">
        <v>116</v>
      </c>
      <c r="PC1091" s="2" t="s">
        <v>116</v>
      </c>
      <c r="PD1091" s="2" t="s">
        <v>116</v>
      </c>
      <c r="PE1091" s="2" t="s">
        <v>116</v>
      </c>
      <c r="PF1091" s="2" t="s">
        <v>116</v>
      </c>
      <c r="PG1091" s="2">
        <v>1</v>
      </c>
      <c r="PH1091" s="2" t="s">
        <v>116</v>
      </c>
      <c r="PI1091" s="2" t="s">
        <v>116</v>
      </c>
      <c r="PJ1091" s="2" t="s">
        <v>116</v>
      </c>
      <c r="PK1091" s="2" t="s">
        <v>116</v>
      </c>
      <c r="PL1091" s="2" t="s">
        <v>116</v>
      </c>
      <c r="PM1091" s="2" t="s">
        <v>116</v>
      </c>
      <c r="PN1091" s="2" t="s">
        <v>116</v>
      </c>
      <c r="PO1091" s="2" t="s">
        <v>116</v>
      </c>
      <c r="PP1091" s="2" t="s">
        <v>116</v>
      </c>
      <c r="PQ1091" s="2" t="s">
        <v>116</v>
      </c>
      <c r="PR1091" s="2" t="s">
        <v>116</v>
      </c>
      <c r="PS1091" s="2" t="s">
        <v>116</v>
      </c>
      <c r="PT1091" s="2" t="s">
        <v>116</v>
      </c>
      <c r="PU1091" s="2" t="s">
        <v>116</v>
      </c>
      <c r="PV1091" s="2" t="s">
        <v>116</v>
      </c>
      <c r="PW1091" s="2" t="s">
        <v>116</v>
      </c>
      <c r="PX1091" s="2" t="s">
        <v>116</v>
      </c>
      <c r="PY1091" s="2" t="s">
        <v>116</v>
      </c>
      <c r="PZ1091" s="2" t="s">
        <v>116</v>
      </c>
      <c r="QA1091" s="2" t="s">
        <v>116</v>
      </c>
      <c r="QB1091" s="2" t="s">
        <v>116</v>
      </c>
      <c r="QC1091" s="2" t="s">
        <v>116</v>
      </c>
      <c r="QD1091" s="2" t="s">
        <v>116</v>
      </c>
      <c r="QE1091" s="2" t="s">
        <v>116</v>
      </c>
      <c r="QF1091" s="2" t="s">
        <v>116</v>
      </c>
      <c r="QG1091" s="2" t="s">
        <v>116</v>
      </c>
      <c r="QH1091" s="2" t="s">
        <v>116</v>
      </c>
      <c r="QI1091" s="2" t="s">
        <v>116</v>
      </c>
      <c r="QJ1091" s="2" t="s">
        <v>116</v>
      </c>
      <c r="QK1091" s="2" t="s">
        <v>116</v>
      </c>
    </row>
    <row r="1092" spans="22:453" x14ac:dyDescent="0.2">
      <c r="V1092" s="2">
        <v>4</v>
      </c>
      <c r="W1092" s="2" t="s">
        <v>116</v>
      </c>
      <c r="X1092" s="2">
        <v>1</v>
      </c>
      <c r="Y1092" s="2" t="s">
        <v>116</v>
      </c>
      <c r="Z1092" s="2" t="s">
        <v>116</v>
      </c>
      <c r="AA1092" s="2" t="s">
        <v>116</v>
      </c>
      <c r="AB1092" s="2" t="s">
        <v>116</v>
      </c>
      <c r="AC1092" s="2" t="s">
        <v>116</v>
      </c>
      <c r="AD1092" s="2">
        <v>1</v>
      </c>
      <c r="AE1092" s="2" t="s">
        <v>116</v>
      </c>
      <c r="AF1092" s="2" t="s">
        <v>116</v>
      </c>
      <c r="AG1092" s="2">
        <v>1</v>
      </c>
      <c r="AH1092" s="2" t="s">
        <v>116</v>
      </c>
      <c r="AI1092" s="2">
        <v>1</v>
      </c>
      <c r="AJ1092" s="2" t="s">
        <v>116</v>
      </c>
      <c r="AK1092" s="2" t="s">
        <v>116</v>
      </c>
      <c r="AL1092" s="2">
        <v>14</v>
      </c>
      <c r="AM1092" s="2" t="s">
        <v>116</v>
      </c>
      <c r="AN1092" s="2" t="s">
        <v>116</v>
      </c>
      <c r="AO1092" s="2">
        <v>1</v>
      </c>
      <c r="AP1092" s="2" t="s">
        <v>116</v>
      </c>
      <c r="AQ1092" s="2" t="s">
        <v>116</v>
      </c>
      <c r="AR1092" s="2" t="s">
        <v>116</v>
      </c>
      <c r="AS1092" s="2">
        <v>1</v>
      </c>
      <c r="AT1092" s="2" t="s">
        <v>116</v>
      </c>
      <c r="AU1092" s="2" t="s">
        <v>116</v>
      </c>
      <c r="AV1092" s="2" t="s">
        <v>116</v>
      </c>
      <c r="AW1092" s="2">
        <v>1</v>
      </c>
      <c r="AX1092" s="2" t="s">
        <v>116</v>
      </c>
      <c r="AY1092" s="2" t="s">
        <v>116</v>
      </c>
      <c r="AZ1092" s="2">
        <v>1</v>
      </c>
      <c r="BA1092" s="2">
        <v>2</v>
      </c>
      <c r="BB1092" s="2">
        <v>1</v>
      </c>
      <c r="BC1092" s="2">
        <v>1</v>
      </c>
      <c r="BD1092" s="2">
        <v>15</v>
      </c>
      <c r="BE1092" s="2" t="s">
        <v>116</v>
      </c>
      <c r="BF1092" s="2" t="s">
        <v>116</v>
      </c>
      <c r="BG1092" s="2">
        <v>1</v>
      </c>
      <c r="BH1092" s="2" t="s">
        <v>116</v>
      </c>
      <c r="BI1092" s="2" t="s">
        <v>116</v>
      </c>
      <c r="BJ1092" s="2" t="s">
        <v>116</v>
      </c>
      <c r="BK1092" s="2" t="s">
        <v>116</v>
      </c>
      <c r="BL1092" s="2" t="s">
        <v>116</v>
      </c>
      <c r="BM1092" s="2">
        <v>1</v>
      </c>
      <c r="BN1092" s="2">
        <v>2</v>
      </c>
      <c r="BO1092" s="2" t="s">
        <v>116</v>
      </c>
      <c r="BP1092" s="2" t="s">
        <v>116</v>
      </c>
      <c r="BQ1092" s="2">
        <v>3</v>
      </c>
      <c r="BR1092" s="2">
        <v>1</v>
      </c>
      <c r="BS1092" s="2" t="s">
        <v>116</v>
      </c>
      <c r="BT1092" s="2" t="s">
        <v>116</v>
      </c>
      <c r="BU1092" s="2">
        <v>13</v>
      </c>
      <c r="BV1092" s="2">
        <v>1</v>
      </c>
      <c r="BW1092" s="2" t="s">
        <v>116</v>
      </c>
      <c r="BX1092" s="2" t="s">
        <v>116</v>
      </c>
      <c r="BY1092" s="2">
        <v>2</v>
      </c>
      <c r="BZ1092" s="2" t="s">
        <v>116</v>
      </c>
      <c r="CA1092" s="2" t="s">
        <v>116</v>
      </c>
      <c r="CB1092" s="2">
        <v>1</v>
      </c>
      <c r="CC1092" s="2" t="s">
        <v>116</v>
      </c>
      <c r="CD1092" s="2" t="s">
        <v>116</v>
      </c>
      <c r="CE1092" s="2" t="s">
        <v>116</v>
      </c>
      <c r="CF1092" s="2">
        <v>4</v>
      </c>
      <c r="CG1092" s="2">
        <v>1</v>
      </c>
      <c r="CH1092" s="2" t="s">
        <v>116</v>
      </c>
      <c r="CI1092" s="2">
        <v>2</v>
      </c>
      <c r="CJ1092" s="2" t="s">
        <v>116</v>
      </c>
      <c r="CK1092" s="2" t="s">
        <v>116</v>
      </c>
      <c r="CL1092" s="2">
        <v>1</v>
      </c>
      <c r="CM1092" s="2" t="s">
        <v>116</v>
      </c>
      <c r="CN1092" s="2">
        <v>42</v>
      </c>
      <c r="CO1092" s="2" t="s">
        <v>116</v>
      </c>
      <c r="CP1092" s="2" t="s">
        <v>116</v>
      </c>
      <c r="CQ1092" s="2" t="s">
        <v>116</v>
      </c>
      <c r="CR1092" s="2" t="s">
        <v>116</v>
      </c>
      <c r="CS1092" s="2" t="s">
        <v>116</v>
      </c>
      <c r="CT1092" s="2">
        <v>12</v>
      </c>
      <c r="CU1092" s="2" t="s">
        <v>116</v>
      </c>
      <c r="CV1092" s="2" t="s">
        <v>116</v>
      </c>
      <c r="CW1092" s="2" t="s">
        <v>116</v>
      </c>
      <c r="CX1092" s="2" t="s">
        <v>116</v>
      </c>
      <c r="CY1092" s="2">
        <v>1</v>
      </c>
      <c r="CZ1092" s="2" t="s">
        <v>116</v>
      </c>
      <c r="DA1092" s="2" t="s">
        <v>116</v>
      </c>
      <c r="DB1092" s="2">
        <v>5</v>
      </c>
      <c r="DC1092" s="2" t="s">
        <v>116</v>
      </c>
      <c r="DD1092" s="2">
        <v>43</v>
      </c>
      <c r="DE1092" s="2" t="s">
        <v>116</v>
      </c>
      <c r="DF1092" s="2">
        <v>8</v>
      </c>
      <c r="DG1092" s="2" t="s">
        <v>116</v>
      </c>
      <c r="DH1092" s="2" t="s">
        <v>116</v>
      </c>
      <c r="DI1092" s="2">
        <v>2</v>
      </c>
      <c r="DJ1092" s="2" t="s">
        <v>116</v>
      </c>
      <c r="DK1092" s="2" t="s">
        <v>116</v>
      </c>
      <c r="DL1092" s="2" t="s">
        <v>116</v>
      </c>
      <c r="DM1092" s="2">
        <v>6</v>
      </c>
      <c r="DN1092" s="2" t="s">
        <v>116</v>
      </c>
      <c r="DO1092" s="2">
        <v>49</v>
      </c>
      <c r="DP1092" s="2" t="s">
        <v>116</v>
      </c>
      <c r="DQ1092" s="2">
        <v>1</v>
      </c>
      <c r="DR1092" s="2">
        <v>48</v>
      </c>
      <c r="DS1092" s="2" t="s">
        <v>116</v>
      </c>
      <c r="DT1092" s="2" t="s">
        <v>116</v>
      </c>
      <c r="DU1092" s="2" t="s">
        <v>116</v>
      </c>
      <c r="DV1092" s="2" t="s">
        <v>116</v>
      </c>
      <c r="DW1092" s="2">
        <v>2</v>
      </c>
      <c r="DX1092" s="2" t="s">
        <v>116</v>
      </c>
      <c r="DY1092" s="2" t="s">
        <v>116</v>
      </c>
      <c r="DZ1092" s="2" t="s">
        <v>116</v>
      </c>
      <c r="EA1092" s="2" t="s">
        <v>116</v>
      </c>
      <c r="EB1092" s="2">
        <v>1</v>
      </c>
      <c r="EC1092" s="2">
        <v>9</v>
      </c>
      <c r="ED1092" s="2" t="s">
        <v>116</v>
      </c>
      <c r="EE1092" s="2" t="s">
        <v>116</v>
      </c>
      <c r="EF1092" s="2">
        <v>44</v>
      </c>
      <c r="EG1092" s="2" t="s">
        <v>116</v>
      </c>
      <c r="EH1092" s="2" t="s">
        <v>116</v>
      </c>
      <c r="EI1092" s="2" t="s">
        <v>116</v>
      </c>
      <c r="EJ1092" s="2">
        <v>4</v>
      </c>
      <c r="EK1092" s="2" t="s">
        <v>116</v>
      </c>
      <c r="EL1092" s="2">
        <v>2</v>
      </c>
      <c r="EM1092" s="2" t="s">
        <v>116</v>
      </c>
      <c r="EN1092" s="2" t="s">
        <v>116</v>
      </c>
      <c r="EO1092" s="2">
        <v>2</v>
      </c>
      <c r="EP1092" s="2" t="s">
        <v>116</v>
      </c>
      <c r="EQ1092" s="2" t="s">
        <v>116</v>
      </c>
      <c r="ER1092" s="2">
        <v>2</v>
      </c>
      <c r="ES1092" s="2" t="s">
        <v>116</v>
      </c>
      <c r="ET1092" s="2" t="s">
        <v>116</v>
      </c>
      <c r="EU1092" s="2">
        <v>116</v>
      </c>
      <c r="EV1092" s="2" t="s">
        <v>116</v>
      </c>
      <c r="EW1092" s="2" t="s">
        <v>116</v>
      </c>
      <c r="EX1092" s="2">
        <v>1</v>
      </c>
      <c r="EY1092" s="2">
        <v>1</v>
      </c>
      <c r="EZ1092" s="2" t="s">
        <v>116</v>
      </c>
      <c r="FA1092" s="2">
        <v>6</v>
      </c>
      <c r="FB1092" s="2" t="s">
        <v>116</v>
      </c>
      <c r="FC1092" s="2" t="s">
        <v>116</v>
      </c>
      <c r="FD1092" s="2">
        <v>37</v>
      </c>
      <c r="FE1092" s="2" t="s">
        <v>116</v>
      </c>
      <c r="FF1092" s="2" t="s">
        <v>116</v>
      </c>
      <c r="FG1092" s="2" t="s">
        <v>116</v>
      </c>
      <c r="FH1092" s="2">
        <v>3</v>
      </c>
      <c r="FI1092" s="2">
        <v>2</v>
      </c>
      <c r="FJ1092" s="2" t="s">
        <v>116</v>
      </c>
      <c r="FK1092" s="2" t="s">
        <v>116</v>
      </c>
      <c r="FL1092" s="2">
        <v>1</v>
      </c>
      <c r="FM1092" s="2" t="s">
        <v>116</v>
      </c>
      <c r="FN1092" s="2" t="s">
        <v>116</v>
      </c>
      <c r="FO1092" s="2">
        <v>34</v>
      </c>
      <c r="FP1092" s="2" t="s">
        <v>116</v>
      </c>
      <c r="FQ1092" s="2">
        <v>1</v>
      </c>
      <c r="FR1092" s="2">
        <v>29</v>
      </c>
      <c r="FS1092" s="2" t="s">
        <v>116</v>
      </c>
      <c r="FT1092" s="2" t="s">
        <v>116</v>
      </c>
      <c r="FU1092" s="2" t="s">
        <v>116</v>
      </c>
      <c r="FV1092" s="2">
        <v>1</v>
      </c>
      <c r="FW1092" s="2">
        <v>1</v>
      </c>
      <c r="FX1092" s="2" t="s">
        <v>116</v>
      </c>
      <c r="FY1092" s="2">
        <v>5</v>
      </c>
      <c r="FZ1092" s="2">
        <v>50</v>
      </c>
      <c r="GA1092" s="2" t="s">
        <v>116</v>
      </c>
      <c r="GB1092" s="2" t="s">
        <v>116</v>
      </c>
      <c r="GC1092" s="2" t="s">
        <v>116</v>
      </c>
      <c r="GD1092" s="2" t="s">
        <v>116</v>
      </c>
      <c r="GE1092" s="2">
        <v>1</v>
      </c>
      <c r="GF1092" s="2">
        <v>2</v>
      </c>
      <c r="GG1092" s="2" t="s">
        <v>116</v>
      </c>
      <c r="GH1092" s="2" t="s">
        <v>116</v>
      </c>
      <c r="GI1092" s="2">
        <v>1</v>
      </c>
      <c r="GJ1092" s="2" t="s">
        <v>116</v>
      </c>
      <c r="GK1092" s="2">
        <v>80</v>
      </c>
      <c r="GL1092" s="2" t="s">
        <v>116</v>
      </c>
      <c r="GM1092" s="2" t="s">
        <v>116</v>
      </c>
      <c r="GN1092" s="2">
        <v>3</v>
      </c>
      <c r="GO1092" s="2" t="s">
        <v>116</v>
      </c>
      <c r="GP1092" s="2" t="s">
        <v>116</v>
      </c>
      <c r="GQ1092" s="2">
        <v>1</v>
      </c>
      <c r="GR1092" s="2">
        <v>30</v>
      </c>
      <c r="GS1092" s="2" t="s">
        <v>116</v>
      </c>
      <c r="GT1092" s="2" t="s">
        <v>116</v>
      </c>
      <c r="GU1092" s="2" t="s">
        <v>116</v>
      </c>
      <c r="GV1092" s="2" t="s">
        <v>116</v>
      </c>
      <c r="GW1092" s="2" t="s">
        <v>116</v>
      </c>
      <c r="GX1092" s="2">
        <v>3</v>
      </c>
      <c r="GY1092" s="2">
        <v>33</v>
      </c>
      <c r="GZ1092" s="2" t="s">
        <v>116</v>
      </c>
      <c r="HA1092" s="2">
        <v>26</v>
      </c>
      <c r="HB1092" s="2" t="s">
        <v>116</v>
      </c>
      <c r="HC1092" s="2" t="s">
        <v>116</v>
      </c>
      <c r="HD1092" s="2">
        <v>1</v>
      </c>
      <c r="HE1092" s="2" t="s">
        <v>116</v>
      </c>
      <c r="HF1092" s="2">
        <v>4</v>
      </c>
      <c r="HG1092" s="2">
        <v>16</v>
      </c>
      <c r="HH1092" s="2" t="s">
        <v>116</v>
      </c>
      <c r="HI1092" s="2" t="s">
        <v>116</v>
      </c>
      <c r="HJ1092" s="2" t="s">
        <v>116</v>
      </c>
      <c r="HK1092" s="2" t="s">
        <v>116</v>
      </c>
      <c r="HL1092" s="2" t="s">
        <v>116</v>
      </c>
      <c r="HM1092" s="2">
        <v>1</v>
      </c>
      <c r="HN1092" s="2">
        <v>28</v>
      </c>
      <c r="HO1092" s="2" t="s">
        <v>116</v>
      </c>
      <c r="HP1092" s="2" t="s">
        <v>116</v>
      </c>
      <c r="HQ1092" s="2" t="s">
        <v>116</v>
      </c>
      <c r="HR1092" s="2" t="s">
        <v>116</v>
      </c>
      <c r="HS1092" s="2" t="s">
        <v>116</v>
      </c>
      <c r="HT1092" s="2">
        <v>8</v>
      </c>
      <c r="HU1092" s="2">
        <v>1</v>
      </c>
      <c r="HV1092" s="2" t="s">
        <v>116</v>
      </c>
      <c r="HW1092" s="2" t="s">
        <v>116</v>
      </c>
      <c r="HX1092" s="2" t="s">
        <v>116</v>
      </c>
      <c r="HY1092" s="2" t="s">
        <v>116</v>
      </c>
      <c r="HZ1092" s="2" t="s">
        <v>116</v>
      </c>
      <c r="IA1092" s="2">
        <v>10</v>
      </c>
      <c r="IB1092" s="2" t="s">
        <v>116</v>
      </c>
      <c r="IC1092" s="2" t="s">
        <v>116</v>
      </c>
      <c r="ID1092" s="2">
        <v>2</v>
      </c>
      <c r="IE1092" s="2" t="s">
        <v>116</v>
      </c>
      <c r="IF1092" s="2" t="s">
        <v>116</v>
      </c>
      <c r="IG1092" s="2" t="s">
        <v>116</v>
      </c>
      <c r="IH1092" s="2" t="s">
        <v>116</v>
      </c>
      <c r="II1092" s="2">
        <v>6</v>
      </c>
      <c r="IJ1092" s="2" t="s">
        <v>116</v>
      </c>
      <c r="IK1092" s="2" t="s">
        <v>116</v>
      </c>
      <c r="IL1092" s="2" t="s">
        <v>116</v>
      </c>
      <c r="IM1092" s="2" t="s">
        <v>116</v>
      </c>
      <c r="IN1092" s="2" t="s">
        <v>116</v>
      </c>
      <c r="IO1092" s="2" t="s">
        <v>116</v>
      </c>
      <c r="IP1092" s="2" t="s">
        <v>116</v>
      </c>
      <c r="IQ1092" s="2">
        <v>13</v>
      </c>
      <c r="IR1092" s="2" t="s">
        <v>116</v>
      </c>
      <c r="IS1092" s="2" t="s">
        <v>116</v>
      </c>
      <c r="IT1092" s="2" t="s">
        <v>116</v>
      </c>
      <c r="IU1092" s="2" t="s">
        <v>116</v>
      </c>
      <c r="IV1092" s="2">
        <v>3</v>
      </c>
      <c r="IW1092" s="2" t="s">
        <v>116</v>
      </c>
      <c r="IX1092" s="2" t="s">
        <v>116</v>
      </c>
      <c r="IY1092" s="2">
        <v>1</v>
      </c>
      <c r="IZ1092" s="2" t="s">
        <v>116</v>
      </c>
      <c r="JA1092" s="2" t="s">
        <v>116</v>
      </c>
      <c r="JB1092" s="2">
        <v>14</v>
      </c>
      <c r="JC1092" s="2" t="s">
        <v>116</v>
      </c>
      <c r="JD1092" s="2">
        <v>9</v>
      </c>
      <c r="JE1092" s="2" t="s">
        <v>116</v>
      </c>
      <c r="JF1092" s="2" t="s">
        <v>116</v>
      </c>
      <c r="JG1092" s="2" t="s">
        <v>116</v>
      </c>
      <c r="JH1092" s="2">
        <v>3</v>
      </c>
      <c r="JI1092" s="2" t="s">
        <v>116</v>
      </c>
      <c r="JJ1092" s="2" t="s">
        <v>116</v>
      </c>
      <c r="JK1092" s="2" t="s">
        <v>116</v>
      </c>
      <c r="JL1092" s="2" t="s">
        <v>116</v>
      </c>
      <c r="JM1092" s="2" t="s">
        <v>116</v>
      </c>
      <c r="JN1092" s="2">
        <v>6</v>
      </c>
      <c r="JO1092" s="2" t="s">
        <v>116</v>
      </c>
      <c r="JP1092" s="2" t="s">
        <v>116</v>
      </c>
      <c r="JQ1092" s="2" t="s">
        <v>116</v>
      </c>
      <c r="JR1092" s="2" t="s">
        <v>116</v>
      </c>
      <c r="JS1092" s="2">
        <v>2</v>
      </c>
      <c r="JT1092" s="2" t="s">
        <v>116</v>
      </c>
      <c r="JU1092" s="2" t="s">
        <v>116</v>
      </c>
      <c r="JV1092" s="2" t="s">
        <v>116</v>
      </c>
      <c r="JW1092" s="2" t="s">
        <v>116</v>
      </c>
      <c r="JX1092" s="2">
        <v>7</v>
      </c>
      <c r="JY1092" s="2" t="s">
        <v>116</v>
      </c>
      <c r="JZ1092" s="2">
        <v>3</v>
      </c>
      <c r="KA1092" s="2" t="s">
        <v>116</v>
      </c>
      <c r="KB1092" s="2" t="s">
        <v>116</v>
      </c>
      <c r="KC1092" s="2" t="s">
        <v>116</v>
      </c>
      <c r="KD1092" s="2">
        <v>1</v>
      </c>
      <c r="KE1092" s="2" t="s">
        <v>116</v>
      </c>
      <c r="KF1092" s="2" t="s">
        <v>116</v>
      </c>
      <c r="KG1092" s="2" t="s">
        <v>116</v>
      </c>
      <c r="KH1092" s="2" t="s">
        <v>116</v>
      </c>
      <c r="KI1092" s="2">
        <v>4</v>
      </c>
      <c r="KJ1092" s="2" t="s">
        <v>116</v>
      </c>
      <c r="KK1092" s="2" t="s">
        <v>116</v>
      </c>
      <c r="KL1092" s="2" t="s">
        <v>116</v>
      </c>
      <c r="KM1092" s="2" t="s">
        <v>116</v>
      </c>
      <c r="KN1092" s="2" t="s">
        <v>116</v>
      </c>
      <c r="KO1092" s="2" t="s">
        <v>116</v>
      </c>
      <c r="KP1092" s="2" t="s">
        <v>116</v>
      </c>
      <c r="KQ1092" s="2">
        <v>1</v>
      </c>
      <c r="KR1092" s="2">
        <v>7</v>
      </c>
      <c r="KS1092" s="2" t="s">
        <v>116</v>
      </c>
      <c r="KT1092" s="2" t="s">
        <v>116</v>
      </c>
      <c r="KU1092" s="2" t="s">
        <v>116</v>
      </c>
      <c r="KV1092" s="2" t="s">
        <v>116</v>
      </c>
      <c r="KW1092" s="2" t="s">
        <v>116</v>
      </c>
      <c r="KX1092" s="2" t="s">
        <v>116</v>
      </c>
      <c r="KY1092" s="2" t="s">
        <v>116</v>
      </c>
      <c r="KZ1092" s="2">
        <v>3</v>
      </c>
      <c r="LA1092" s="2" t="s">
        <v>116</v>
      </c>
      <c r="LB1092" s="2" t="s">
        <v>116</v>
      </c>
      <c r="LC1092" s="2" t="s">
        <v>116</v>
      </c>
      <c r="LD1092" s="2" t="s">
        <v>116</v>
      </c>
      <c r="LE1092" s="2" t="s">
        <v>116</v>
      </c>
      <c r="LF1092" s="2" t="s">
        <v>116</v>
      </c>
      <c r="LG1092" s="2" t="s">
        <v>116</v>
      </c>
      <c r="LH1092" s="2">
        <v>4</v>
      </c>
      <c r="LI1092" s="2" t="s">
        <v>116</v>
      </c>
      <c r="LJ1092" s="2" t="s">
        <v>116</v>
      </c>
      <c r="LK1092" s="2" t="s">
        <v>116</v>
      </c>
      <c r="LL1092" s="2" t="s">
        <v>116</v>
      </c>
      <c r="LM1092" s="2" t="s">
        <v>116</v>
      </c>
      <c r="LN1092" s="2">
        <v>2</v>
      </c>
      <c r="LO1092" s="2" t="s">
        <v>116</v>
      </c>
      <c r="LP1092" s="2" t="s">
        <v>116</v>
      </c>
      <c r="LQ1092" s="2" t="s">
        <v>116</v>
      </c>
      <c r="LR1092" s="2" t="s">
        <v>116</v>
      </c>
      <c r="LS1092" s="2" t="s">
        <v>116</v>
      </c>
      <c r="LT1092" s="2" t="s">
        <v>116</v>
      </c>
      <c r="LU1092" s="2">
        <v>1</v>
      </c>
      <c r="LV1092" s="2">
        <v>6</v>
      </c>
      <c r="LW1092" s="2" t="s">
        <v>116</v>
      </c>
      <c r="LX1092" s="2" t="s">
        <v>116</v>
      </c>
      <c r="LY1092" s="2" t="s">
        <v>116</v>
      </c>
      <c r="LZ1092" s="2" t="s">
        <v>116</v>
      </c>
      <c r="MA1092" s="2" t="s">
        <v>116</v>
      </c>
      <c r="MB1092" s="2" t="s">
        <v>116</v>
      </c>
      <c r="MC1092" s="2">
        <v>2</v>
      </c>
      <c r="MD1092" s="2" t="s">
        <v>116</v>
      </c>
      <c r="ME1092" s="2" t="s">
        <v>116</v>
      </c>
      <c r="MF1092" s="2" t="s">
        <v>116</v>
      </c>
      <c r="MG1092" s="2" t="s">
        <v>116</v>
      </c>
      <c r="MH1092" s="2" t="s">
        <v>116</v>
      </c>
      <c r="MI1092" s="2" t="s">
        <v>116</v>
      </c>
      <c r="MJ1092" s="2">
        <v>4</v>
      </c>
      <c r="MK1092" s="2" t="s">
        <v>116</v>
      </c>
      <c r="ML1092" s="2" t="s">
        <v>116</v>
      </c>
      <c r="MM1092" s="2" t="s">
        <v>116</v>
      </c>
      <c r="MN1092" s="2" t="s">
        <v>116</v>
      </c>
      <c r="MO1092" s="2" t="s">
        <v>116</v>
      </c>
      <c r="MP1092" s="2" t="s">
        <v>116</v>
      </c>
      <c r="MQ1092" s="2" t="s">
        <v>116</v>
      </c>
      <c r="MR1092" s="2">
        <v>1</v>
      </c>
      <c r="MS1092" s="2" t="s">
        <v>116</v>
      </c>
      <c r="MT1092" s="2" t="s">
        <v>116</v>
      </c>
      <c r="MU1092" s="2" t="s">
        <v>116</v>
      </c>
      <c r="MV1092" s="2" t="s">
        <v>116</v>
      </c>
      <c r="MW1092" s="2" t="s">
        <v>116</v>
      </c>
      <c r="MX1092" s="2">
        <v>1</v>
      </c>
      <c r="MY1092" s="2">
        <v>2</v>
      </c>
      <c r="MZ1092" s="2" t="s">
        <v>116</v>
      </c>
      <c r="NA1092" s="2" t="s">
        <v>116</v>
      </c>
      <c r="NB1092" s="2" t="s">
        <v>116</v>
      </c>
      <c r="NC1092" s="2" t="s">
        <v>116</v>
      </c>
      <c r="ND1092" s="2" t="s">
        <v>116</v>
      </c>
      <c r="NE1092" s="2" t="s">
        <v>116</v>
      </c>
      <c r="NF1092" s="2" t="s">
        <v>116</v>
      </c>
      <c r="NG1092" s="2" t="s">
        <v>116</v>
      </c>
      <c r="NH1092" s="2">
        <v>1</v>
      </c>
      <c r="NI1092" s="2" t="s">
        <v>116</v>
      </c>
      <c r="NJ1092" s="2" t="s">
        <v>116</v>
      </c>
      <c r="NK1092" s="2" t="s">
        <v>116</v>
      </c>
      <c r="NL1092" s="2" t="s">
        <v>116</v>
      </c>
      <c r="NM1092" s="2" t="s">
        <v>116</v>
      </c>
      <c r="NN1092" s="2" t="s">
        <v>116</v>
      </c>
      <c r="NO1092" s="2">
        <v>3</v>
      </c>
      <c r="NP1092" s="2" t="s">
        <v>116</v>
      </c>
      <c r="NQ1092" s="2" t="s">
        <v>116</v>
      </c>
      <c r="NR1092" s="2" t="s">
        <v>116</v>
      </c>
      <c r="NS1092" s="2" t="s">
        <v>116</v>
      </c>
      <c r="NT1092" s="2" t="s">
        <v>116</v>
      </c>
      <c r="NU1092" s="2" t="s">
        <v>116</v>
      </c>
      <c r="NV1092" s="2" t="s">
        <v>116</v>
      </c>
      <c r="NW1092" s="2" t="s">
        <v>116</v>
      </c>
      <c r="NX1092" s="2" t="s">
        <v>116</v>
      </c>
      <c r="NY1092" s="2" t="s">
        <v>116</v>
      </c>
      <c r="NZ1092" s="2">
        <v>1</v>
      </c>
      <c r="OA1092" s="2" t="s">
        <v>116</v>
      </c>
      <c r="OB1092" s="2" t="s">
        <v>116</v>
      </c>
      <c r="OC1092" s="2" t="s">
        <v>116</v>
      </c>
      <c r="OD1092" s="2" t="s">
        <v>116</v>
      </c>
      <c r="OE1092" s="2" t="s">
        <v>116</v>
      </c>
      <c r="OF1092" s="2" t="s">
        <v>116</v>
      </c>
      <c r="OG1092" s="2" t="s">
        <v>116</v>
      </c>
      <c r="OH1092" s="2" t="s">
        <v>116</v>
      </c>
      <c r="OI1092" s="2" t="s">
        <v>116</v>
      </c>
      <c r="OJ1092" s="2" t="s">
        <v>116</v>
      </c>
      <c r="OK1092" s="2" t="s">
        <v>116</v>
      </c>
      <c r="OL1092" s="2" t="s">
        <v>116</v>
      </c>
      <c r="OM1092" s="2" t="s">
        <v>116</v>
      </c>
      <c r="ON1092" s="2" t="s">
        <v>116</v>
      </c>
      <c r="OO1092" s="2" t="s">
        <v>116</v>
      </c>
      <c r="OP1092" s="2" t="s">
        <v>116</v>
      </c>
      <c r="OQ1092" s="2">
        <v>1</v>
      </c>
      <c r="OR1092" s="2" t="s">
        <v>116</v>
      </c>
      <c r="OS1092" s="2" t="s">
        <v>116</v>
      </c>
      <c r="OT1092" s="2">
        <v>1</v>
      </c>
      <c r="OU1092" s="2" t="s">
        <v>116</v>
      </c>
      <c r="OV1092" s="2" t="s">
        <v>116</v>
      </c>
      <c r="OW1092" s="2" t="s">
        <v>116</v>
      </c>
      <c r="OX1092" s="2" t="s">
        <v>116</v>
      </c>
      <c r="OY1092" s="2" t="s">
        <v>116</v>
      </c>
      <c r="OZ1092" s="2" t="s">
        <v>116</v>
      </c>
      <c r="PA1092" s="2" t="s">
        <v>116</v>
      </c>
      <c r="PB1092" s="2" t="s">
        <v>116</v>
      </c>
      <c r="PC1092" s="2" t="s">
        <v>116</v>
      </c>
      <c r="PD1092" s="2">
        <v>1</v>
      </c>
      <c r="PE1092" s="2" t="s">
        <v>116</v>
      </c>
      <c r="PF1092" s="2">
        <v>1</v>
      </c>
      <c r="PG1092" s="2">
        <v>1</v>
      </c>
      <c r="PH1092" s="2" t="s">
        <v>116</v>
      </c>
      <c r="PI1092" s="2" t="s">
        <v>116</v>
      </c>
      <c r="PJ1092" s="2" t="s">
        <v>116</v>
      </c>
      <c r="PK1092" s="2" t="s">
        <v>116</v>
      </c>
      <c r="PL1092" s="2" t="s">
        <v>116</v>
      </c>
      <c r="PM1092" s="2" t="s">
        <v>116</v>
      </c>
      <c r="PN1092" s="2" t="s">
        <v>116</v>
      </c>
      <c r="PO1092" s="2" t="s">
        <v>116</v>
      </c>
      <c r="PP1092" s="2" t="s">
        <v>116</v>
      </c>
      <c r="PQ1092" s="2" t="s">
        <v>116</v>
      </c>
      <c r="PR1092" s="2" t="s">
        <v>116</v>
      </c>
      <c r="PS1092" s="2" t="s">
        <v>116</v>
      </c>
      <c r="PT1092" s="2" t="s">
        <v>116</v>
      </c>
      <c r="PU1092" s="2" t="s">
        <v>116</v>
      </c>
      <c r="PV1092" s="2" t="s">
        <v>116</v>
      </c>
      <c r="PW1092" s="2" t="s">
        <v>116</v>
      </c>
      <c r="PX1092" s="2">
        <v>3</v>
      </c>
      <c r="PY1092" s="2" t="s">
        <v>116</v>
      </c>
      <c r="PZ1092" s="2" t="s">
        <v>116</v>
      </c>
      <c r="QA1092" s="2" t="s">
        <v>116</v>
      </c>
      <c r="QB1092" s="2" t="s">
        <v>116</v>
      </c>
      <c r="QC1092" s="2" t="s">
        <v>116</v>
      </c>
      <c r="QD1092" s="2">
        <v>1</v>
      </c>
      <c r="QE1092" s="2" t="s">
        <v>116</v>
      </c>
      <c r="QF1092" s="2" t="s">
        <v>116</v>
      </c>
      <c r="QG1092" s="2" t="s">
        <v>116</v>
      </c>
      <c r="QH1092" s="2" t="s">
        <v>116</v>
      </c>
      <c r="QI1092" s="2" t="s">
        <v>116</v>
      </c>
      <c r="QJ1092" s="2" t="s">
        <v>116</v>
      </c>
      <c r="QK1092" s="2" t="s">
        <v>116</v>
      </c>
    </row>
    <row r="1093" spans="22:453" x14ac:dyDescent="0.2">
      <c r="V1093" s="2">
        <v>3</v>
      </c>
      <c r="W1093" s="2">
        <v>3</v>
      </c>
      <c r="X1093" s="2" t="s">
        <v>116</v>
      </c>
      <c r="Y1093" s="2">
        <v>1</v>
      </c>
      <c r="Z1093" s="2" t="s">
        <v>116</v>
      </c>
      <c r="AA1093" s="2" t="s">
        <v>116</v>
      </c>
      <c r="AB1093" s="2" t="s">
        <v>116</v>
      </c>
      <c r="AC1093" s="2">
        <v>1</v>
      </c>
      <c r="AD1093" s="2" t="s">
        <v>116</v>
      </c>
      <c r="AE1093" s="2" t="s">
        <v>116</v>
      </c>
      <c r="AF1093" s="2" t="s">
        <v>116</v>
      </c>
      <c r="AG1093" s="2" t="s">
        <v>116</v>
      </c>
      <c r="AH1093" s="2" t="s">
        <v>116</v>
      </c>
      <c r="AI1093" s="2">
        <v>2</v>
      </c>
      <c r="AJ1093" s="2" t="s">
        <v>116</v>
      </c>
      <c r="AK1093" s="2">
        <v>3</v>
      </c>
      <c r="AL1093" s="2">
        <v>2</v>
      </c>
      <c r="AM1093" s="2" t="s">
        <v>116</v>
      </c>
      <c r="AN1093" s="2" t="s">
        <v>116</v>
      </c>
      <c r="AO1093" s="2">
        <v>1</v>
      </c>
      <c r="AP1093" s="2" t="s">
        <v>116</v>
      </c>
      <c r="AQ1093" s="2" t="s">
        <v>116</v>
      </c>
      <c r="AR1093" s="2" t="s">
        <v>116</v>
      </c>
      <c r="AS1093" s="2">
        <v>4</v>
      </c>
      <c r="AT1093" s="2" t="s">
        <v>116</v>
      </c>
      <c r="AU1093" s="2" t="s">
        <v>116</v>
      </c>
      <c r="AV1093" s="2" t="s">
        <v>116</v>
      </c>
      <c r="AW1093" s="2" t="s">
        <v>116</v>
      </c>
      <c r="AX1093" s="2" t="s">
        <v>116</v>
      </c>
      <c r="AY1093" s="2" t="s">
        <v>116</v>
      </c>
      <c r="AZ1093" s="2" t="s">
        <v>116</v>
      </c>
      <c r="BA1093" s="2">
        <v>3</v>
      </c>
      <c r="BB1093" s="2" t="s">
        <v>116</v>
      </c>
      <c r="BC1093" s="2" t="s">
        <v>116</v>
      </c>
      <c r="BD1093" s="2">
        <v>10</v>
      </c>
      <c r="BE1093" s="2" t="s">
        <v>116</v>
      </c>
      <c r="BF1093" s="2" t="s">
        <v>116</v>
      </c>
      <c r="BG1093" s="2">
        <v>1</v>
      </c>
      <c r="BH1093" s="2" t="s">
        <v>116</v>
      </c>
      <c r="BI1093" s="2" t="s">
        <v>116</v>
      </c>
      <c r="BJ1093" s="2" t="s">
        <v>116</v>
      </c>
      <c r="BK1093" s="2" t="s">
        <v>116</v>
      </c>
      <c r="BL1093" s="2" t="s">
        <v>116</v>
      </c>
      <c r="BM1093" s="2">
        <v>1</v>
      </c>
      <c r="BN1093" s="2" t="s">
        <v>116</v>
      </c>
      <c r="BO1093" s="2" t="s">
        <v>116</v>
      </c>
      <c r="BP1093" s="2" t="s">
        <v>116</v>
      </c>
      <c r="BQ1093" s="2">
        <v>4</v>
      </c>
      <c r="BR1093" s="2" t="s">
        <v>116</v>
      </c>
      <c r="BS1093" s="2" t="s">
        <v>116</v>
      </c>
      <c r="BT1093" s="2" t="s">
        <v>116</v>
      </c>
      <c r="BU1093" s="2">
        <v>4</v>
      </c>
      <c r="BV1093" s="2">
        <v>3</v>
      </c>
      <c r="BW1093" s="2" t="s">
        <v>116</v>
      </c>
      <c r="BX1093" s="2">
        <v>1</v>
      </c>
      <c r="BY1093" s="2">
        <v>2</v>
      </c>
      <c r="BZ1093" s="2">
        <v>2</v>
      </c>
      <c r="CA1093" s="2" t="s">
        <v>116</v>
      </c>
      <c r="CB1093" s="2">
        <v>3</v>
      </c>
      <c r="CC1093" s="2" t="s">
        <v>116</v>
      </c>
      <c r="CD1093" s="2">
        <v>1</v>
      </c>
      <c r="CE1093" s="2" t="s">
        <v>116</v>
      </c>
      <c r="CF1093" s="2">
        <v>1</v>
      </c>
      <c r="CG1093" s="2" t="s">
        <v>116</v>
      </c>
      <c r="CH1093" s="2" t="s">
        <v>116</v>
      </c>
      <c r="CI1093" s="2">
        <v>2</v>
      </c>
      <c r="CJ1093" s="2" t="s">
        <v>116</v>
      </c>
      <c r="CK1093" s="2" t="s">
        <v>116</v>
      </c>
      <c r="CL1093" s="2">
        <v>1</v>
      </c>
      <c r="CM1093" s="2" t="s">
        <v>116</v>
      </c>
      <c r="CN1093" s="2">
        <v>24</v>
      </c>
      <c r="CO1093" s="2" t="s">
        <v>116</v>
      </c>
      <c r="CP1093" s="2" t="s">
        <v>116</v>
      </c>
      <c r="CQ1093" s="2" t="s">
        <v>116</v>
      </c>
      <c r="CR1093" s="2" t="s">
        <v>116</v>
      </c>
      <c r="CS1093" s="2" t="s">
        <v>116</v>
      </c>
      <c r="CT1093" s="2">
        <v>9</v>
      </c>
      <c r="CU1093" s="2" t="s">
        <v>116</v>
      </c>
      <c r="CV1093" s="2" t="s">
        <v>116</v>
      </c>
      <c r="CW1093" s="2" t="s">
        <v>116</v>
      </c>
      <c r="CX1093" s="2" t="s">
        <v>116</v>
      </c>
      <c r="CY1093" s="2">
        <v>3</v>
      </c>
      <c r="CZ1093" s="2" t="s">
        <v>116</v>
      </c>
      <c r="DA1093" s="2" t="s">
        <v>116</v>
      </c>
      <c r="DB1093" s="2">
        <v>1</v>
      </c>
      <c r="DC1093" s="2" t="s">
        <v>116</v>
      </c>
      <c r="DD1093" s="2">
        <v>28</v>
      </c>
      <c r="DE1093" s="2" t="s">
        <v>116</v>
      </c>
      <c r="DF1093" s="2">
        <v>3</v>
      </c>
      <c r="DG1093" s="2" t="s">
        <v>116</v>
      </c>
      <c r="DH1093" s="2">
        <v>1</v>
      </c>
      <c r="DI1093" s="2">
        <v>2</v>
      </c>
      <c r="DJ1093" s="2" t="s">
        <v>116</v>
      </c>
      <c r="DK1093" s="2" t="s">
        <v>116</v>
      </c>
      <c r="DL1093" s="2" t="s">
        <v>116</v>
      </c>
      <c r="DM1093" s="2">
        <v>1</v>
      </c>
      <c r="DN1093" s="2" t="s">
        <v>116</v>
      </c>
      <c r="DO1093" s="2">
        <v>31</v>
      </c>
      <c r="DP1093" s="2" t="s">
        <v>116</v>
      </c>
      <c r="DQ1093" s="2" t="s">
        <v>116</v>
      </c>
      <c r="DR1093" s="2">
        <v>31</v>
      </c>
      <c r="DS1093" s="2" t="s">
        <v>116</v>
      </c>
      <c r="DT1093" s="2" t="s">
        <v>116</v>
      </c>
      <c r="DU1093" s="2" t="s">
        <v>116</v>
      </c>
      <c r="DV1093" s="2" t="s">
        <v>116</v>
      </c>
      <c r="DW1093" s="2">
        <v>1</v>
      </c>
      <c r="DX1093" s="2" t="s">
        <v>116</v>
      </c>
      <c r="DY1093" s="2" t="s">
        <v>116</v>
      </c>
      <c r="DZ1093" s="2" t="s">
        <v>116</v>
      </c>
      <c r="EA1093" s="2" t="s">
        <v>116</v>
      </c>
      <c r="EB1093" s="2">
        <v>4</v>
      </c>
      <c r="EC1093" s="2">
        <v>3</v>
      </c>
      <c r="ED1093" s="2" t="s">
        <v>116</v>
      </c>
      <c r="EE1093" s="2" t="s">
        <v>116</v>
      </c>
      <c r="EF1093" s="2">
        <v>35</v>
      </c>
      <c r="EG1093" s="2" t="s">
        <v>116</v>
      </c>
      <c r="EH1093" s="2" t="s">
        <v>116</v>
      </c>
      <c r="EI1093" s="2" t="s">
        <v>116</v>
      </c>
      <c r="EJ1093" s="2">
        <v>3</v>
      </c>
      <c r="EK1093" s="2" t="s">
        <v>116</v>
      </c>
      <c r="EL1093" s="2">
        <v>2</v>
      </c>
      <c r="EM1093" s="2" t="s">
        <v>116</v>
      </c>
      <c r="EN1093" s="2" t="s">
        <v>116</v>
      </c>
      <c r="EO1093" s="2">
        <v>1</v>
      </c>
      <c r="EP1093" s="2" t="s">
        <v>116</v>
      </c>
      <c r="EQ1093" s="2" t="s">
        <v>116</v>
      </c>
      <c r="ER1093" s="2" t="s">
        <v>116</v>
      </c>
      <c r="ES1093" s="2" t="s">
        <v>116</v>
      </c>
      <c r="ET1093" s="2" t="s">
        <v>116</v>
      </c>
      <c r="EU1093" s="2">
        <v>60</v>
      </c>
      <c r="EV1093" s="2" t="s">
        <v>116</v>
      </c>
      <c r="EW1093" s="2" t="s">
        <v>116</v>
      </c>
      <c r="EX1093" s="2">
        <v>6</v>
      </c>
      <c r="EY1093" s="2" t="s">
        <v>116</v>
      </c>
      <c r="EZ1093" s="2" t="s">
        <v>116</v>
      </c>
      <c r="FA1093" s="2">
        <v>1</v>
      </c>
      <c r="FB1093" s="2" t="s">
        <v>116</v>
      </c>
      <c r="FC1093" s="2" t="s">
        <v>116</v>
      </c>
      <c r="FD1093" s="2">
        <v>25</v>
      </c>
      <c r="FE1093" s="2" t="s">
        <v>116</v>
      </c>
      <c r="FF1093" s="2" t="s">
        <v>116</v>
      </c>
      <c r="FG1093" s="2" t="s">
        <v>116</v>
      </c>
      <c r="FH1093" s="2" t="s">
        <v>116</v>
      </c>
      <c r="FI1093" s="2">
        <v>1</v>
      </c>
      <c r="FJ1093" s="2" t="s">
        <v>116</v>
      </c>
      <c r="FK1093" s="2" t="s">
        <v>116</v>
      </c>
      <c r="FL1093" s="2">
        <v>2</v>
      </c>
      <c r="FM1093" s="2" t="s">
        <v>116</v>
      </c>
      <c r="FN1093" s="2" t="s">
        <v>116</v>
      </c>
      <c r="FO1093" s="2">
        <v>32</v>
      </c>
      <c r="FP1093" s="2" t="s">
        <v>116</v>
      </c>
      <c r="FQ1093" s="2" t="s">
        <v>116</v>
      </c>
      <c r="FR1093" s="2">
        <v>21</v>
      </c>
      <c r="FS1093" s="2" t="s">
        <v>116</v>
      </c>
      <c r="FT1093" s="2" t="s">
        <v>116</v>
      </c>
      <c r="FU1093" s="2" t="s">
        <v>116</v>
      </c>
      <c r="FV1093" s="2">
        <v>1</v>
      </c>
      <c r="FW1093" s="2" t="s">
        <v>116</v>
      </c>
      <c r="FX1093" s="2" t="s">
        <v>116</v>
      </c>
      <c r="FY1093" s="2" t="s">
        <v>116</v>
      </c>
      <c r="FZ1093" s="2">
        <v>12</v>
      </c>
      <c r="GA1093" s="2" t="s">
        <v>116</v>
      </c>
      <c r="GB1093" s="2" t="s">
        <v>116</v>
      </c>
      <c r="GC1093" s="2" t="s">
        <v>116</v>
      </c>
      <c r="GD1093" s="2" t="s">
        <v>116</v>
      </c>
      <c r="GE1093" s="2" t="s">
        <v>116</v>
      </c>
      <c r="GF1093" s="2" t="s">
        <v>116</v>
      </c>
      <c r="GG1093" s="2" t="s">
        <v>116</v>
      </c>
      <c r="GH1093" s="2">
        <v>1</v>
      </c>
      <c r="GI1093" s="2" t="s">
        <v>116</v>
      </c>
      <c r="GJ1093" s="2" t="s">
        <v>116</v>
      </c>
      <c r="GK1093" s="2">
        <v>41</v>
      </c>
      <c r="GL1093" s="2" t="s">
        <v>116</v>
      </c>
      <c r="GM1093" s="2" t="s">
        <v>116</v>
      </c>
      <c r="GN1093" s="2" t="s">
        <v>116</v>
      </c>
      <c r="GO1093" s="2" t="s">
        <v>116</v>
      </c>
      <c r="GP1093" s="2">
        <v>1</v>
      </c>
      <c r="GQ1093" s="2" t="s">
        <v>116</v>
      </c>
      <c r="GR1093" s="2">
        <v>18</v>
      </c>
      <c r="GS1093" s="2" t="s">
        <v>116</v>
      </c>
      <c r="GT1093" s="2" t="s">
        <v>116</v>
      </c>
      <c r="GU1093" s="2">
        <v>1</v>
      </c>
      <c r="GV1093" s="2" t="s">
        <v>116</v>
      </c>
      <c r="GW1093" s="2" t="s">
        <v>116</v>
      </c>
      <c r="GX1093" s="2" t="s">
        <v>116</v>
      </c>
      <c r="GY1093" s="2">
        <v>18</v>
      </c>
      <c r="GZ1093" s="2" t="s">
        <v>116</v>
      </c>
      <c r="HA1093" s="2">
        <v>1</v>
      </c>
      <c r="HB1093" s="2" t="s">
        <v>116</v>
      </c>
      <c r="HC1093" s="2" t="s">
        <v>116</v>
      </c>
      <c r="HD1093" s="2" t="s">
        <v>116</v>
      </c>
      <c r="HE1093" s="2" t="s">
        <v>116</v>
      </c>
      <c r="HF1093" s="2">
        <v>1</v>
      </c>
      <c r="HG1093" s="2">
        <v>4</v>
      </c>
      <c r="HH1093" s="2" t="s">
        <v>116</v>
      </c>
      <c r="HI1093" s="2" t="s">
        <v>116</v>
      </c>
      <c r="HJ1093" s="2" t="s">
        <v>116</v>
      </c>
      <c r="HK1093" s="2" t="s">
        <v>116</v>
      </c>
      <c r="HL1093" s="2" t="s">
        <v>116</v>
      </c>
      <c r="HM1093" s="2" t="s">
        <v>116</v>
      </c>
      <c r="HN1093" s="2">
        <v>9</v>
      </c>
      <c r="HO1093" s="2" t="s">
        <v>116</v>
      </c>
      <c r="HP1093" s="2" t="s">
        <v>116</v>
      </c>
      <c r="HQ1093" s="2" t="s">
        <v>116</v>
      </c>
      <c r="HR1093" s="2" t="s">
        <v>116</v>
      </c>
      <c r="HS1093" s="2" t="s">
        <v>116</v>
      </c>
      <c r="HT1093" s="2" t="s">
        <v>116</v>
      </c>
      <c r="HU1093" s="2" t="s">
        <v>116</v>
      </c>
      <c r="HV1093" s="2" t="s">
        <v>116</v>
      </c>
      <c r="HW1093" s="2" t="s">
        <v>116</v>
      </c>
      <c r="HX1093" s="2" t="s">
        <v>116</v>
      </c>
      <c r="HY1093" s="2" t="s">
        <v>116</v>
      </c>
      <c r="HZ1093" s="2" t="s">
        <v>116</v>
      </c>
      <c r="IA1093" s="2">
        <v>4</v>
      </c>
      <c r="IB1093" s="2" t="s">
        <v>116</v>
      </c>
      <c r="IC1093" s="2" t="s">
        <v>116</v>
      </c>
      <c r="ID1093" s="2">
        <v>3</v>
      </c>
      <c r="IE1093" s="2" t="s">
        <v>116</v>
      </c>
      <c r="IF1093" s="2" t="s">
        <v>116</v>
      </c>
      <c r="IG1093" s="2" t="s">
        <v>116</v>
      </c>
      <c r="IH1093" s="2" t="s">
        <v>116</v>
      </c>
      <c r="II1093" s="2" t="s">
        <v>116</v>
      </c>
      <c r="IJ1093" s="2" t="s">
        <v>116</v>
      </c>
      <c r="IK1093" s="2" t="s">
        <v>116</v>
      </c>
      <c r="IL1093" s="2" t="s">
        <v>116</v>
      </c>
      <c r="IM1093" s="2" t="s">
        <v>116</v>
      </c>
      <c r="IN1093" s="2">
        <v>2</v>
      </c>
      <c r="IO1093" s="2" t="s">
        <v>116</v>
      </c>
      <c r="IP1093" s="2" t="s">
        <v>116</v>
      </c>
      <c r="IQ1093" s="2">
        <v>3</v>
      </c>
      <c r="IR1093" s="2" t="s">
        <v>116</v>
      </c>
      <c r="IS1093" s="2" t="s">
        <v>116</v>
      </c>
      <c r="IT1093" s="2" t="s">
        <v>116</v>
      </c>
      <c r="IU1093" s="2" t="s">
        <v>116</v>
      </c>
      <c r="IV1093" s="2" t="s">
        <v>116</v>
      </c>
      <c r="IW1093" s="2" t="s">
        <v>116</v>
      </c>
      <c r="IX1093" s="2">
        <v>1</v>
      </c>
      <c r="IY1093" s="2" t="s">
        <v>116</v>
      </c>
      <c r="IZ1093" s="2" t="s">
        <v>116</v>
      </c>
      <c r="JA1093" s="2" t="s">
        <v>116</v>
      </c>
      <c r="JB1093" s="2">
        <v>8</v>
      </c>
      <c r="JC1093" s="2" t="s">
        <v>116</v>
      </c>
      <c r="JD1093" s="2">
        <v>2</v>
      </c>
      <c r="JE1093" s="2" t="s">
        <v>116</v>
      </c>
      <c r="JF1093" s="2" t="s">
        <v>116</v>
      </c>
      <c r="JG1093" s="2" t="s">
        <v>116</v>
      </c>
      <c r="JH1093" s="2" t="s">
        <v>116</v>
      </c>
      <c r="JI1093" s="2" t="s">
        <v>116</v>
      </c>
      <c r="JJ1093" s="2" t="s">
        <v>116</v>
      </c>
      <c r="JK1093" s="2" t="s">
        <v>116</v>
      </c>
      <c r="JL1093" s="2" t="s">
        <v>116</v>
      </c>
      <c r="JM1093" s="2" t="s">
        <v>116</v>
      </c>
      <c r="JN1093" s="2">
        <v>3</v>
      </c>
      <c r="JO1093" s="2" t="s">
        <v>116</v>
      </c>
      <c r="JP1093" s="2">
        <v>1</v>
      </c>
      <c r="JQ1093" s="2" t="s">
        <v>116</v>
      </c>
      <c r="JR1093" s="2" t="s">
        <v>116</v>
      </c>
      <c r="JS1093" s="2">
        <v>1</v>
      </c>
      <c r="JT1093" s="2" t="s">
        <v>116</v>
      </c>
      <c r="JU1093" s="2" t="s">
        <v>116</v>
      </c>
      <c r="JV1093" s="2" t="s">
        <v>116</v>
      </c>
      <c r="JW1093" s="2" t="s">
        <v>116</v>
      </c>
      <c r="JX1093" s="2">
        <v>1</v>
      </c>
      <c r="JY1093" s="2" t="s">
        <v>116</v>
      </c>
      <c r="JZ1093" s="2" t="s">
        <v>116</v>
      </c>
      <c r="KA1093" s="2" t="s">
        <v>116</v>
      </c>
      <c r="KB1093" s="2" t="s">
        <v>116</v>
      </c>
      <c r="KC1093" s="2" t="s">
        <v>116</v>
      </c>
      <c r="KD1093" s="2" t="s">
        <v>116</v>
      </c>
      <c r="KE1093" s="2" t="s">
        <v>116</v>
      </c>
      <c r="KF1093" s="2" t="s">
        <v>116</v>
      </c>
      <c r="KG1093" s="2" t="s">
        <v>116</v>
      </c>
      <c r="KH1093" s="2">
        <v>1</v>
      </c>
      <c r="KI1093" s="2" t="s">
        <v>116</v>
      </c>
      <c r="KJ1093" s="2" t="s">
        <v>116</v>
      </c>
      <c r="KK1093" s="2" t="s">
        <v>116</v>
      </c>
      <c r="KL1093" s="2" t="s">
        <v>116</v>
      </c>
      <c r="KM1093" s="2" t="s">
        <v>116</v>
      </c>
      <c r="KN1093" s="2" t="s">
        <v>116</v>
      </c>
      <c r="KO1093" s="2" t="s">
        <v>116</v>
      </c>
      <c r="KP1093" s="2" t="s">
        <v>116</v>
      </c>
      <c r="KQ1093" s="2" t="s">
        <v>116</v>
      </c>
      <c r="KR1093" s="2">
        <v>2</v>
      </c>
      <c r="KS1093" s="2" t="s">
        <v>116</v>
      </c>
      <c r="KT1093" s="2" t="s">
        <v>116</v>
      </c>
      <c r="KU1093" s="2" t="s">
        <v>116</v>
      </c>
      <c r="KV1093" s="2" t="s">
        <v>116</v>
      </c>
      <c r="KW1093" s="2" t="s">
        <v>116</v>
      </c>
      <c r="KX1093" s="2" t="s">
        <v>116</v>
      </c>
      <c r="KY1093" s="2" t="s">
        <v>116</v>
      </c>
      <c r="KZ1093" s="2" t="s">
        <v>116</v>
      </c>
      <c r="LA1093" s="2" t="s">
        <v>116</v>
      </c>
      <c r="LB1093" s="2" t="s">
        <v>116</v>
      </c>
      <c r="LC1093" s="2" t="s">
        <v>116</v>
      </c>
      <c r="LD1093" s="2" t="s">
        <v>116</v>
      </c>
      <c r="LE1093" s="2" t="s">
        <v>116</v>
      </c>
      <c r="LF1093" s="2" t="s">
        <v>116</v>
      </c>
      <c r="LG1093" s="2" t="s">
        <v>116</v>
      </c>
      <c r="LH1093" s="2">
        <v>1</v>
      </c>
      <c r="LI1093" s="2" t="s">
        <v>116</v>
      </c>
      <c r="LJ1093" s="2" t="s">
        <v>116</v>
      </c>
      <c r="LK1093" s="2" t="s">
        <v>116</v>
      </c>
      <c r="LL1093" s="2" t="s">
        <v>116</v>
      </c>
      <c r="LM1093" s="2" t="s">
        <v>116</v>
      </c>
      <c r="LN1093" s="2" t="s">
        <v>116</v>
      </c>
      <c r="LO1093" s="2" t="s">
        <v>116</v>
      </c>
      <c r="LP1093" s="2" t="s">
        <v>116</v>
      </c>
      <c r="LQ1093" s="2" t="s">
        <v>116</v>
      </c>
      <c r="LR1093" s="2" t="s">
        <v>116</v>
      </c>
      <c r="LS1093" s="2" t="s">
        <v>116</v>
      </c>
      <c r="LT1093" s="2" t="s">
        <v>116</v>
      </c>
      <c r="LU1093" s="2" t="s">
        <v>116</v>
      </c>
      <c r="LV1093" s="2">
        <v>2</v>
      </c>
      <c r="LW1093" s="2" t="s">
        <v>116</v>
      </c>
      <c r="LX1093" s="2" t="s">
        <v>116</v>
      </c>
      <c r="LY1093" s="2" t="s">
        <v>116</v>
      </c>
      <c r="LZ1093" s="2" t="s">
        <v>116</v>
      </c>
      <c r="MA1093" s="2" t="s">
        <v>116</v>
      </c>
      <c r="MB1093" s="2" t="s">
        <v>116</v>
      </c>
      <c r="MC1093" s="2" t="s">
        <v>116</v>
      </c>
      <c r="MD1093" s="2" t="s">
        <v>116</v>
      </c>
      <c r="ME1093" s="2" t="s">
        <v>116</v>
      </c>
      <c r="MF1093" s="2" t="s">
        <v>116</v>
      </c>
      <c r="MG1093" s="2" t="s">
        <v>116</v>
      </c>
      <c r="MH1093" s="2" t="s">
        <v>116</v>
      </c>
      <c r="MI1093" s="2" t="s">
        <v>116</v>
      </c>
      <c r="MJ1093" s="2" t="s">
        <v>116</v>
      </c>
      <c r="MK1093" s="2" t="s">
        <v>116</v>
      </c>
      <c r="ML1093" s="2" t="s">
        <v>116</v>
      </c>
      <c r="MM1093" s="2" t="s">
        <v>116</v>
      </c>
      <c r="MN1093" s="2" t="s">
        <v>116</v>
      </c>
      <c r="MO1093" s="2" t="s">
        <v>116</v>
      </c>
      <c r="MP1093" s="2" t="s">
        <v>116</v>
      </c>
      <c r="MQ1093" s="2" t="s">
        <v>116</v>
      </c>
      <c r="MR1093" s="2">
        <v>1</v>
      </c>
      <c r="MS1093" s="2" t="s">
        <v>116</v>
      </c>
      <c r="MT1093" s="2" t="s">
        <v>116</v>
      </c>
      <c r="MU1093" s="2" t="s">
        <v>116</v>
      </c>
      <c r="MV1093" s="2" t="s">
        <v>116</v>
      </c>
      <c r="MW1093" s="2" t="s">
        <v>116</v>
      </c>
      <c r="MX1093" s="2" t="s">
        <v>116</v>
      </c>
      <c r="MY1093" s="2" t="s">
        <v>116</v>
      </c>
      <c r="MZ1093" s="2" t="s">
        <v>116</v>
      </c>
      <c r="NA1093" s="2" t="s">
        <v>116</v>
      </c>
      <c r="NB1093" s="2" t="s">
        <v>116</v>
      </c>
      <c r="NC1093" s="2" t="s">
        <v>116</v>
      </c>
      <c r="ND1093" s="2" t="s">
        <v>116</v>
      </c>
      <c r="NE1093" s="2" t="s">
        <v>116</v>
      </c>
      <c r="NF1093" s="2" t="s">
        <v>116</v>
      </c>
      <c r="NG1093" s="2" t="s">
        <v>116</v>
      </c>
      <c r="NH1093" s="2" t="s">
        <v>116</v>
      </c>
      <c r="NI1093" s="2" t="s">
        <v>116</v>
      </c>
      <c r="NJ1093" s="2" t="s">
        <v>116</v>
      </c>
      <c r="NK1093" s="2" t="s">
        <v>116</v>
      </c>
      <c r="NL1093" s="2" t="s">
        <v>116</v>
      </c>
      <c r="NM1093" s="2" t="s">
        <v>116</v>
      </c>
      <c r="NN1093" s="2" t="s">
        <v>116</v>
      </c>
      <c r="NO1093" s="2" t="s">
        <v>116</v>
      </c>
      <c r="NP1093" s="2" t="s">
        <v>116</v>
      </c>
      <c r="NQ1093" s="2" t="s">
        <v>116</v>
      </c>
      <c r="NR1093" s="2" t="s">
        <v>116</v>
      </c>
      <c r="NS1093" s="2" t="s">
        <v>116</v>
      </c>
      <c r="NT1093" s="2" t="s">
        <v>116</v>
      </c>
      <c r="NU1093" s="2" t="s">
        <v>116</v>
      </c>
      <c r="NV1093" s="2" t="s">
        <v>116</v>
      </c>
      <c r="NW1093" s="2" t="s">
        <v>116</v>
      </c>
      <c r="NX1093" s="2" t="s">
        <v>116</v>
      </c>
      <c r="NY1093" s="2" t="s">
        <v>116</v>
      </c>
      <c r="NZ1093" s="2" t="s">
        <v>116</v>
      </c>
      <c r="OA1093" s="2" t="s">
        <v>116</v>
      </c>
      <c r="OB1093" s="2" t="s">
        <v>116</v>
      </c>
      <c r="OC1093" s="2" t="s">
        <v>116</v>
      </c>
      <c r="OD1093" s="2" t="s">
        <v>116</v>
      </c>
      <c r="OE1093" s="2" t="s">
        <v>116</v>
      </c>
      <c r="OF1093" s="2" t="s">
        <v>116</v>
      </c>
      <c r="OG1093" s="2" t="s">
        <v>116</v>
      </c>
      <c r="OH1093" s="2" t="s">
        <v>116</v>
      </c>
      <c r="OI1093" s="2" t="s">
        <v>116</v>
      </c>
      <c r="OJ1093" s="2" t="s">
        <v>116</v>
      </c>
      <c r="OK1093" s="2" t="s">
        <v>116</v>
      </c>
      <c r="OL1093" s="2" t="s">
        <v>116</v>
      </c>
      <c r="OM1093" s="2" t="s">
        <v>116</v>
      </c>
      <c r="ON1093" s="2" t="s">
        <v>116</v>
      </c>
      <c r="OO1093" s="2" t="s">
        <v>116</v>
      </c>
      <c r="OP1093" s="2" t="s">
        <v>116</v>
      </c>
      <c r="OQ1093" s="2" t="s">
        <v>116</v>
      </c>
      <c r="OR1093" s="2" t="s">
        <v>116</v>
      </c>
      <c r="OS1093" s="2" t="s">
        <v>116</v>
      </c>
      <c r="OT1093" s="2" t="s">
        <v>116</v>
      </c>
      <c r="OU1093" s="2" t="s">
        <v>116</v>
      </c>
      <c r="OV1093" s="2" t="s">
        <v>116</v>
      </c>
      <c r="OW1093" s="2" t="s">
        <v>116</v>
      </c>
      <c r="OX1093" s="2" t="s">
        <v>116</v>
      </c>
      <c r="OY1093" s="2" t="s">
        <v>116</v>
      </c>
      <c r="OZ1093" s="2" t="s">
        <v>116</v>
      </c>
      <c r="PA1093" s="2" t="s">
        <v>116</v>
      </c>
      <c r="PB1093" s="2" t="s">
        <v>116</v>
      </c>
      <c r="PC1093" s="2" t="s">
        <v>116</v>
      </c>
      <c r="PD1093" s="2" t="s">
        <v>116</v>
      </c>
      <c r="PE1093" s="2" t="s">
        <v>116</v>
      </c>
      <c r="PF1093" s="2" t="s">
        <v>116</v>
      </c>
      <c r="PG1093" s="2" t="s">
        <v>116</v>
      </c>
      <c r="PH1093" s="2" t="s">
        <v>116</v>
      </c>
      <c r="PI1093" s="2" t="s">
        <v>116</v>
      </c>
      <c r="PJ1093" s="2" t="s">
        <v>116</v>
      </c>
      <c r="PK1093" s="2" t="s">
        <v>116</v>
      </c>
      <c r="PL1093" s="2" t="s">
        <v>116</v>
      </c>
      <c r="PM1093" s="2" t="s">
        <v>116</v>
      </c>
      <c r="PN1093" s="2" t="s">
        <v>116</v>
      </c>
      <c r="PO1093" s="2" t="s">
        <v>116</v>
      </c>
      <c r="PP1093" s="2" t="s">
        <v>116</v>
      </c>
      <c r="PQ1093" s="2" t="s">
        <v>116</v>
      </c>
      <c r="PR1093" s="2" t="s">
        <v>116</v>
      </c>
      <c r="PS1093" s="2" t="s">
        <v>116</v>
      </c>
      <c r="PT1093" s="2" t="s">
        <v>116</v>
      </c>
      <c r="PU1093" s="2" t="s">
        <v>116</v>
      </c>
      <c r="PV1093" s="2" t="s">
        <v>116</v>
      </c>
      <c r="PW1093" s="2" t="s">
        <v>116</v>
      </c>
      <c r="PX1093" s="2" t="s">
        <v>116</v>
      </c>
      <c r="PY1093" s="2" t="s">
        <v>116</v>
      </c>
      <c r="PZ1093" s="2" t="s">
        <v>116</v>
      </c>
      <c r="QA1093" s="2" t="s">
        <v>116</v>
      </c>
      <c r="QB1093" s="2" t="s">
        <v>116</v>
      </c>
      <c r="QC1093" s="2" t="s">
        <v>116</v>
      </c>
      <c r="QD1093" s="2" t="s">
        <v>116</v>
      </c>
      <c r="QE1093" s="2" t="s">
        <v>116</v>
      </c>
      <c r="QF1093" s="2" t="s">
        <v>116</v>
      </c>
      <c r="QG1093" s="2" t="s">
        <v>116</v>
      </c>
      <c r="QH1093" s="2" t="s">
        <v>116</v>
      </c>
      <c r="QI1093" s="2" t="s">
        <v>116</v>
      </c>
      <c r="QJ1093" s="2" t="s">
        <v>116</v>
      </c>
      <c r="QK1093" s="2" t="s">
        <v>116</v>
      </c>
    </row>
    <row r="1094" spans="22:453" x14ac:dyDescent="0.2">
      <c r="V1094" s="2">
        <v>1</v>
      </c>
      <c r="W1094" s="2">
        <v>1</v>
      </c>
      <c r="X1094" s="2" t="s">
        <v>116</v>
      </c>
      <c r="Y1094" s="2" t="s">
        <v>116</v>
      </c>
      <c r="Z1094" s="2" t="s">
        <v>116</v>
      </c>
      <c r="AA1094" s="2">
        <v>1</v>
      </c>
      <c r="AB1094" s="2" t="s">
        <v>116</v>
      </c>
      <c r="AC1094" s="2">
        <v>1</v>
      </c>
      <c r="AD1094" s="2" t="s">
        <v>116</v>
      </c>
      <c r="AE1094" s="2" t="s">
        <v>116</v>
      </c>
      <c r="AF1094" s="2" t="s">
        <v>116</v>
      </c>
      <c r="AG1094" s="2" t="s">
        <v>116</v>
      </c>
      <c r="AH1094" s="2" t="s">
        <v>116</v>
      </c>
      <c r="AI1094" s="2">
        <v>1</v>
      </c>
      <c r="AJ1094" s="2" t="s">
        <v>116</v>
      </c>
      <c r="AK1094" s="2">
        <v>4</v>
      </c>
      <c r="AL1094" s="2">
        <v>5</v>
      </c>
      <c r="AM1094" s="2" t="s">
        <v>116</v>
      </c>
      <c r="AN1094" s="2" t="s">
        <v>116</v>
      </c>
      <c r="AO1094" s="2">
        <v>1</v>
      </c>
      <c r="AP1094" s="2" t="s">
        <v>116</v>
      </c>
      <c r="AQ1094" s="2" t="s">
        <v>116</v>
      </c>
      <c r="AR1094" s="2" t="s">
        <v>116</v>
      </c>
      <c r="AS1094" s="2" t="s">
        <v>116</v>
      </c>
      <c r="AT1094" s="2" t="s">
        <v>116</v>
      </c>
      <c r="AU1094" s="2" t="s">
        <v>116</v>
      </c>
      <c r="AV1094" s="2" t="s">
        <v>116</v>
      </c>
      <c r="AW1094" s="2" t="s">
        <v>116</v>
      </c>
      <c r="AX1094" s="2">
        <v>2</v>
      </c>
      <c r="AY1094" s="2" t="s">
        <v>116</v>
      </c>
      <c r="AZ1094" s="2">
        <v>1</v>
      </c>
      <c r="BA1094" s="2" t="s">
        <v>116</v>
      </c>
      <c r="BB1094" s="2" t="s">
        <v>116</v>
      </c>
      <c r="BC1094" s="2" t="s">
        <v>116</v>
      </c>
      <c r="BD1094" s="2">
        <v>3</v>
      </c>
      <c r="BE1094" s="2" t="s">
        <v>116</v>
      </c>
      <c r="BF1094" s="2" t="s">
        <v>116</v>
      </c>
      <c r="BG1094" s="2">
        <v>2</v>
      </c>
      <c r="BH1094" s="2" t="s">
        <v>116</v>
      </c>
      <c r="BI1094" s="2" t="s">
        <v>116</v>
      </c>
      <c r="BJ1094" s="2" t="s">
        <v>116</v>
      </c>
      <c r="BK1094" s="2" t="s">
        <v>116</v>
      </c>
      <c r="BL1094" s="2" t="s">
        <v>116</v>
      </c>
      <c r="BM1094" s="2" t="s">
        <v>116</v>
      </c>
      <c r="BN1094" s="2">
        <v>2</v>
      </c>
      <c r="BO1094" s="2" t="s">
        <v>116</v>
      </c>
      <c r="BP1094" s="2" t="s">
        <v>116</v>
      </c>
      <c r="BQ1094" s="2" t="s">
        <v>116</v>
      </c>
      <c r="BR1094" s="2" t="s">
        <v>116</v>
      </c>
      <c r="BS1094" s="2" t="s">
        <v>116</v>
      </c>
      <c r="BT1094" s="2" t="s">
        <v>116</v>
      </c>
      <c r="BU1094" s="2">
        <v>9</v>
      </c>
      <c r="BV1094" s="2" t="s">
        <v>116</v>
      </c>
      <c r="BW1094" s="2" t="s">
        <v>116</v>
      </c>
      <c r="BX1094" s="2" t="s">
        <v>116</v>
      </c>
      <c r="BY1094" s="2" t="s">
        <v>116</v>
      </c>
      <c r="BZ1094" s="2" t="s">
        <v>116</v>
      </c>
      <c r="CA1094" s="2" t="s">
        <v>116</v>
      </c>
      <c r="CB1094" s="2" t="s">
        <v>116</v>
      </c>
      <c r="CC1094" s="2" t="s">
        <v>116</v>
      </c>
      <c r="CD1094" s="2" t="s">
        <v>116</v>
      </c>
      <c r="CE1094" s="2" t="s">
        <v>116</v>
      </c>
      <c r="CF1094" s="2" t="s">
        <v>116</v>
      </c>
      <c r="CG1094" s="2" t="s">
        <v>116</v>
      </c>
      <c r="CH1094" s="2" t="s">
        <v>116</v>
      </c>
      <c r="CI1094" s="2">
        <v>1</v>
      </c>
      <c r="CJ1094" s="2" t="s">
        <v>116</v>
      </c>
      <c r="CK1094" s="2" t="s">
        <v>116</v>
      </c>
      <c r="CL1094" s="2">
        <v>1</v>
      </c>
      <c r="CM1094" s="2" t="s">
        <v>116</v>
      </c>
      <c r="CN1094" s="2">
        <v>4</v>
      </c>
      <c r="CO1094" s="2" t="s">
        <v>116</v>
      </c>
      <c r="CP1094" s="2" t="s">
        <v>116</v>
      </c>
      <c r="CQ1094" s="2">
        <v>1</v>
      </c>
      <c r="CR1094" s="2" t="s">
        <v>116</v>
      </c>
      <c r="CS1094" s="2" t="s">
        <v>116</v>
      </c>
      <c r="CT1094" s="2">
        <v>8</v>
      </c>
      <c r="CU1094" s="2" t="s">
        <v>116</v>
      </c>
      <c r="CV1094" s="2" t="s">
        <v>116</v>
      </c>
      <c r="CW1094" s="2" t="s">
        <v>116</v>
      </c>
      <c r="CX1094" s="2" t="s">
        <v>116</v>
      </c>
      <c r="CY1094" s="2" t="s">
        <v>116</v>
      </c>
      <c r="CZ1094" s="2" t="s">
        <v>116</v>
      </c>
      <c r="DA1094" s="2" t="s">
        <v>116</v>
      </c>
      <c r="DB1094" s="2" t="s">
        <v>116</v>
      </c>
      <c r="DC1094" s="2" t="s">
        <v>116</v>
      </c>
      <c r="DD1094" s="2">
        <v>9</v>
      </c>
      <c r="DE1094" s="2" t="s">
        <v>116</v>
      </c>
      <c r="DF1094" s="2" t="s">
        <v>116</v>
      </c>
      <c r="DG1094" s="2">
        <v>1</v>
      </c>
      <c r="DH1094" s="2" t="s">
        <v>116</v>
      </c>
      <c r="DI1094" s="2">
        <v>2</v>
      </c>
      <c r="DJ1094" s="2">
        <v>1</v>
      </c>
      <c r="DK1094" s="2" t="s">
        <v>116</v>
      </c>
      <c r="DL1094" s="2" t="s">
        <v>116</v>
      </c>
      <c r="DM1094" s="2" t="s">
        <v>116</v>
      </c>
      <c r="DN1094" s="2" t="s">
        <v>116</v>
      </c>
      <c r="DO1094" s="2">
        <v>9</v>
      </c>
      <c r="DP1094" s="2" t="s">
        <v>116</v>
      </c>
      <c r="DQ1094" s="2" t="s">
        <v>116</v>
      </c>
      <c r="DR1094" s="2">
        <v>7</v>
      </c>
      <c r="DS1094" s="2" t="s">
        <v>116</v>
      </c>
      <c r="DT1094" s="2" t="s">
        <v>116</v>
      </c>
      <c r="DU1094" s="2" t="s">
        <v>116</v>
      </c>
      <c r="DV1094" s="2" t="s">
        <v>116</v>
      </c>
      <c r="DW1094" s="2">
        <v>1</v>
      </c>
      <c r="DX1094" s="2" t="s">
        <v>116</v>
      </c>
      <c r="DY1094" s="2" t="s">
        <v>116</v>
      </c>
      <c r="DZ1094" s="2" t="s">
        <v>116</v>
      </c>
      <c r="EA1094" s="2" t="s">
        <v>116</v>
      </c>
      <c r="EB1094" s="2">
        <v>1</v>
      </c>
      <c r="EC1094" s="2" t="s">
        <v>116</v>
      </c>
      <c r="ED1094" s="2" t="s">
        <v>116</v>
      </c>
      <c r="EE1094" s="2" t="s">
        <v>116</v>
      </c>
      <c r="EF1094" s="2">
        <v>21</v>
      </c>
      <c r="EG1094" s="2" t="s">
        <v>116</v>
      </c>
      <c r="EH1094" s="2" t="s">
        <v>116</v>
      </c>
      <c r="EI1094" s="2" t="s">
        <v>116</v>
      </c>
      <c r="EJ1094" s="2">
        <v>1</v>
      </c>
      <c r="EK1094" s="2" t="s">
        <v>116</v>
      </c>
      <c r="EL1094" s="2">
        <v>2</v>
      </c>
      <c r="EM1094" s="2" t="s">
        <v>116</v>
      </c>
      <c r="EN1094" s="2" t="s">
        <v>116</v>
      </c>
      <c r="EO1094" s="2">
        <v>1</v>
      </c>
      <c r="EP1094" s="2" t="s">
        <v>116</v>
      </c>
      <c r="EQ1094" s="2" t="s">
        <v>116</v>
      </c>
      <c r="ER1094" s="2">
        <v>1</v>
      </c>
      <c r="ES1094" s="2" t="s">
        <v>116</v>
      </c>
      <c r="ET1094" s="2" t="s">
        <v>116</v>
      </c>
      <c r="EU1094" s="2">
        <v>44</v>
      </c>
      <c r="EV1094" s="2">
        <v>2</v>
      </c>
      <c r="EW1094" s="2" t="s">
        <v>116</v>
      </c>
      <c r="EX1094" s="2" t="s">
        <v>116</v>
      </c>
      <c r="EY1094" s="2">
        <v>1</v>
      </c>
      <c r="EZ1094" s="2" t="s">
        <v>116</v>
      </c>
      <c r="FA1094" s="2">
        <v>4</v>
      </c>
      <c r="FB1094" s="2" t="s">
        <v>116</v>
      </c>
      <c r="FC1094" s="2" t="s">
        <v>116</v>
      </c>
      <c r="FD1094" s="2">
        <v>21</v>
      </c>
      <c r="FE1094" s="2" t="s">
        <v>116</v>
      </c>
      <c r="FF1094" s="2" t="s">
        <v>116</v>
      </c>
      <c r="FG1094" s="2" t="s">
        <v>116</v>
      </c>
      <c r="FH1094" s="2">
        <v>3</v>
      </c>
      <c r="FI1094" s="2">
        <v>3</v>
      </c>
      <c r="FJ1094" s="2" t="s">
        <v>116</v>
      </c>
      <c r="FK1094" s="2" t="s">
        <v>116</v>
      </c>
      <c r="FL1094" s="2" t="s">
        <v>116</v>
      </c>
      <c r="FM1094" s="2" t="s">
        <v>116</v>
      </c>
      <c r="FN1094" s="2" t="s">
        <v>116</v>
      </c>
      <c r="FO1094" s="2">
        <v>26</v>
      </c>
      <c r="FP1094" s="2" t="s">
        <v>116</v>
      </c>
      <c r="FQ1094" s="2" t="s">
        <v>116</v>
      </c>
      <c r="FR1094" s="2">
        <v>28</v>
      </c>
      <c r="FS1094" s="2" t="s">
        <v>116</v>
      </c>
      <c r="FT1094" s="2" t="s">
        <v>116</v>
      </c>
      <c r="FU1094" s="2" t="s">
        <v>116</v>
      </c>
      <c r="FV1094" s="2">
        <v>8</v>
      </c>
      <c r="FW1094" s="2">
        <v>2</v>
      </c>
      <c r="FX1094" s="2" t="s">
        <v>116</v>
      </c>
      <c r="FY1094" s="2">
        <v>4</v>
      </c>
      <c r="FZ1094" s="2">
        <v>41</v>
      </c>
      <c r="GA1094" s="2" t="s">
        <v>116</v>
      </c>
      <c r="GB1094" s="2" t="s">
        <v>116</v>
      </c>
      <c r="GC1094" s="2">
        <v>2</v>
      </c>
      <c r="GD1094" s="2" t="s">
        <v>116</v>
      </c>
      <c r="GE1094" s="2">
        <v>3</v>
      </c>
      <c r="GF1094" s="2">
        <v>2</v>
      </c>
      <c r="GG1094" s="2" t="s">
        <v>116</v>
      </c>
      <c r="GH1094" s="2" t="s">
        <v>116</v>
      </c>
      <c r="GI1094" s="2">
        <v>5</v>
      </c>
      <c r="GJ1094" s="2" t="s">
        <v>116</v>
      </c>
      <c r="GK1094" s="2">
        <v>93</v>
      </c>
      <c r="GL1094" s="2" t="s">
        <v>116</v>
      </c>
      <c r="GM1094" s="2" t="s">
        <v>116</v>
      </c>
      <c r="GN1094" s="2">
        <v>3</v>
      </c>
      <c r="GO1094" s="2" t="s">
        <v>116</v>
      </c>
      <c r="GP1094" s="2">
        <v>5</v>
      </c>
      <c r="GQ1094" s="2">
        <v>3</v>
      </c>
      <c r="GR1094" s="2">
        <v>50</v>
      </c>
      <c r="GS1094" s="2" t="s">
        <v>116</v>
      </c>
      <c r="GT1094" s="2" t="s">
        <v>116</v>
      </c>
      <c r="GU1094" s="2">
        <v>5</v>
      </c>
      <c r="GV1094" s="2">
        <v>3</v>
      </c>
      <c r="GW1094" s="2" t="s">
        <v>116</v>
      </c>
      <c r="GX1094" s="2">
        <v>1</v>
      </c>
      <c r="GY1094" s="2">
        <v>28</v>
      </c>
      <c r="GZ1094" s="2">
        <v>3</v>
      </c>
      <c r="HA1094" s="2">
        <v>41</v>
      </c>
      <c r="HB1094" s="2" t="s">
        <v>116</v>
      </c>
      <c r="HC1094" s="2" t="s">
        <v>116</v>
      </c>
      <c r="HD1094" s="2">
        <v>1</v>
      </c>
      <c r="HE1094" s="2">
        <v>1</v>
      </c>
      <c r="HF1094" s="2">
        <v>2</v>
      </c>
      <c r="HG1094" s="2">
        <v>27</v>
      </c>
      <c r="HH1094" s="2" t="s">
        <v>116</v>
      </c>
      <c r="HI1094" s="2" t="s">
        <v>116</v>
      </c>
      <c r="HJ1094" s="2">
        <v>3</v>
      </c>
      <c r="HK1094" s="2" t="s">
        <v>116</v>
      </c>
      <c r="HL1094" s="2" t="s">
        <v>116</v>
      </c>
      <c r="HM1094" s="2">
        <v>2</v>
      </c>
      <c r="HN1094" s="2">
        <v>46</v>
      </c>
      <c r="HO1094" s="2" t="s">
        <v>116</v>
      </c>
      <c r="HP1094" s="2">
        <v>1</v>
      </c>
      <c r="HQ1094" s="2">
        <v>1</v>
      </c>
      <c r="HR1094" s="2">
        <v>3</v>
      </c>
      <c r="HS1094" s="2" t="s">
        <v>116</v>
      </c>
      <c r="HT1094" s="2">
        <v>16</v>
      </c>
      <c r="HU1094" s="2">
        <v>1</v>
      </c>
      <c r="HV1094" s="2" t="s">
        <v>116</v>
      </c>
      <c r="HW1094" s="2">
        <v>1</v>
      </c>
      <c r="HX1094" s="2" t="s">
        <v>116</v>
      </c>
      <c r="HY1094" s="2" t="s">
        <v>116</v>
      </c>
      <c r="HZ1094" s="2" t="s">
        <v>116</v>
      </c>
      <c r="IA1094" s="2">
        <v>18</v>
      </c>
      <c r="IB1094" s="2" t="s">
        <v>116</v>
      </c>
      <c r="IC1094" s="2" t="s">
        <v>116</v>
      </c>
      <c r="ID1094" s="2">
        <v>5</v>
      </c>
      <c r="IE1094" s="2" t="s">
        <v>116</v>
      </c>
      <c r="IF1094" s="2">
        <v>3</v>
      </c>
      <c r="IG1094" s="2" t="s">
        <v>116</v>
      </c>
      <c r="IH1094" s="2" t="s">
        <v>116</v>
      </c>
      <c r="II1094" s="2">
        <v>7</v>
      </c>
      <c r="IJ1094" s="2" t="s">
        <v>116</v>
      </c>
      <c r="IK1094" s="2" t="s">
        <v>116</v>
      </c>
      <c r="IL1094" s="2" t="s">
        <v>116</v>
      </c>
      <c r="IM1094" s="2" t="s">
        <v>116</v>
      </c>
      <c r="IN1094" s="2">
        <v>1</v>
      </c>
      <c r="IO1094" s="2" t="s">
        <v>116</v>
      </c>
      <c r="IP1094" s="2" t="s">
        <v>116</v>
      </c>
      <c r="IQ1094" s="2">
        <v>16</v>
      </c>
      <c r="IR1094" s="2" t="s">
        <v>116</v>
      </c>
      <c r="IS1094" s="2">
        <v>1</v>
      </c>
      <c r="IT1094" s="2" t="s">
        <v>116</v>
      </c>
      <c r="IU1094" s="2" t="s">
        <v>116</v>
      </c>
      <c r="IV1094" s="2">
        <v>4</v>
      </c>
      <c r="IW1094" s="2" t="s">
        <v>116</v>
      </c>
      <c r="IX1094" s="2" t="s">
        <v>116</v>
      </c>
      <c r="IY1094" s="2">
        <v>4</v>
      </c>
      <c r="IZ1094" s="2" t="s">
        <v>116</v>
      </c>
      <c r="JA1094" s="2" t="s">
        <v>116</v>
      </c>
      <c r="JB1094" s="2">
        <v>9</v>
      </c>
      <c r="JC1094" s="2" t="s">
        <v>116</v>
      </c>
      <c r="JD1094" s="2">
        <v>5</v>
      </c>
      <c r="JE1094" s="2" t="s">
        <v>116</v>
      </c>
      <c r="JF1094" s="2" t="s">
        <v>116</v>
      </c>
      <c r="JG1094" s="2" t="s">
        <v>116</v>
      </c>
      <c r="JH1094" s="2">
        <v>5</v>
      </c>
      <c r="JI1094" s="2" t="s">
        <v>116</v>
      </c>
      <c r="JJ1094" s="2" t="s">
        <v>116</v>
      </c>
      <c r="JK1094" s="2" t="s">
        <v>116</v>
      </c>
      <c r="JL1094" s="2" t="s">
        <v>116</v>
      </c>
      <c r="JM1094" s="2" t="s">
        <v>116</v>
      </c>
      <c r="JN1094" s="2">
        <v>7</v>
      </c>
      <c r="JO1094" s="2" t="s">
        <v>116</v>
      </c>
      <c r="JP1094" s="2" t="s">
        <v>116</v>
      </c>
      <c r="JQ1094" s="2" t="s">
        <v>116</v>
      </c>
      <c r="JR1094" s="2" t="s">
        <v>116</v>
      </c>
      <c r="JS1094" s="2">
        <v>2</v>
      </c>
      <c r="JT1094" s="2" t="s">
        <v>116</v>
      </c>
      <c r="JU1094" s="2" t="s">
        <v>116</v>
      </c>
      <c r="JV1094" s="2" t="s">
        <v>116</v>
      </c>
      <c r="JW1094" s="2" t="s">
        <v>116</v>
      </c>
      <c r="JX1094" s="2">
        <v>3</v>
      </c>
      <c r="JY1094" s="2" t="s">
        <v>116</v>
      </c>
      <c r="JZ1094" s="2">
        <v>4</v>
      </c>
      <c r="KA1094" s="2" t="s">
        <v>116</v>
      </c>
      <c r="KB1094" s="2" t="s">
        <v>116</v>
      </c>
      <c r="KC1094" s="2" t="s">
        <v>116</v>
      </c>
      <c r="KD1094" s="2">
        <v>4</v>
      </c>
      <c r="KE1094" s="2" t="s">
        <v>116</v>
      </c>
      <c r="KF1094" s="2" t="s">
        <v>116</v>
      </c>
      <c r="KG1094" s="2" t="s">
        <v>116</v>
      </c>
      <c r="KH1094" s="2">
        <v>3</v>
      </c>
      <c r="KI1094" s="2">
        <v>8</v>
      </c>
      <c r="KJ1094" s="2" t="s">
        <v>116</v>
      </c>
      <c r="KK1094" s="2" t="s">
        <v>116</v>
      </c>
      <c r="KL1094" s="2" t="s">
        <v>116</v>
      </c>
      <c r="KM1094" s="2" t="s">
        <v>116</v>
      </c>
      <c r="KN1094" s="2">
        <v>6</v>
      </c>
      <c r="KO1094" s="2" t="s">
        <v>116</v>
      </c>
      <c r="KP1094" s="2">
        <v>1</v>
      </c>
      <c r="KQ1094" s="2" t="s">
        <v>116</v>
      </c>
      <c r="KR1094" s="2">
        <v>3</v>
      </c>
      <c r="KS1094" s="2" t="s">
        <v>116</v>
      </c>
      <c r="KT1094" s="2">
        <v>8</v>
      </c>
      <c r="KU1094" s="2" t="s">
        <v>116</v>
      </c>
      <c r="KV1094" s="2" t="s">
        <v>116</v>
      </c>
      <c r="KW1094" s="2" t="s">
        <v>116</v>
      </c>
      <c r="KX1094" s="2" t="s">
        <v>116</v>
      </c>
      <c r="KY1094" s="2" t="s">
        <v>116</v>
      </c>
      <c r="KZ1094" s="2">
        <v>1</v>
      </c>
      <c r="LA1094" s="2" t="s">
        <v>116</v>
      </c>
      <c r="LB1094" s="2" t="s">
        <v>116</v>
      </c>
      <c r="LC1094" s="2" t="s">
        <v>116</v>
      </c>
      <c r="LD1094" s="2" t="s">
        <v>116</v>
      </c>
      <c r="LE1094" s="2" t="s">
        <v>116</v>
      </c>
      <c r="LF1094" s="2" t="s">
        <v>116</v>
      </c>
      <c r="LG1094" s="2" t="s">
        <v>116</v>
      </c>
      <c r="LH1094" s="2">
        <v>6</v>
      </c>
      <c r="LI1094" s="2" t="s">
        <v>116</v>
      </c>
      <c r="LJ1094" s="2" t="s">
        <v>116</v>
      </c>
      <c r="LK1094" s="2" t="s">
        <v>116</v>
      </c>
      <c r="LL1094" s="2" t="s">
        <v>116</v>
      </c>
      <c r="LM1094" s="2" t="s">
        <v>116</v>
      </c>
      <c r="LN1094" s="2" t="s">
        <v>116</v>
      </c>
      <c r="LO1094" s="2" t="s">
        <v>116</v>
      </c>
      <c r="LP1094" s="2" t="s">
        <v>116</v>
      </c>
      <c r="LQ1094" s="2" t="s">
        <v>116</v>
      </c>
      <c r="LR1094" s="2" t="s">
        <v>116</v>
      </c>
      <c r="LS1094" s="2" t="s">
        <v>116</v>
      </c>
      <c r="LT1094" s="2" t="s">
        <v>116</v>
      </c>
      <c r="LU1094" s="2">
        <v>1</v>
      </c>
      <c r="LV1094" s="2">
        <v>4</v>
      </c>
      <c r="LW1094" s="2" t="s">
        <v>116</v>
      </c>
      <c r="LX1094" s="2" t="s">
        <v>116</v>
      </c>
      <c r="LY1094" s="2" t="s">
        <v>116</v>
      </c>
      <c r="LZ1094" s="2" t="s">
        <v>116</v>
      </c>
      <c r="MA1094" s="2" t="s">
        <v>116</v>
      </c>
      <c r="MB1094" s="2" t="s">
        <v>116</v>
      </c>
      <c r="MC1094" s="2">
        <v>2</v>
      </c>
      <c r="MD1094" s="2" t="s">
        <v>116</v>
      </c>
      <c r="ME1094" s="2" t="s">
        <v>116</v>
      </c>
      <c r="MF1094" s="2" t="s">
        <v>116</v>
      </c>
      <c r="MG1094" s="2" t="s">
        <v>116</v>
      </c>
      <c r="MH1094" s="2" t="s">
        <v>116</v>
      </c>
      <c r="MI1094" s="2" t="s">
        <v>116</v>
      </c>
      <c r="MJ1094" s="2">
        <v>3</v>
      </c>
      <c r="MK1094" s="2" t="s">
        <v>116</v>
      </c>
      <c r="ML1094" s="2" t="s">
        <v>116</v>
      </c>
      <c r="MM1094" s="2" t="s">
        <v>116</v>
      </c>
      <c r="MN1094" s="2" t="s">
        <v>116</v>
      </c>
      <c r="MO1094" s="2" t="s">
        <v>116</v>
      </c>
      <c r="MP1094" s="2" t="s">
        <v>116</v>
      </c>
      <c r="MQ1094" s="2" t="s">
        <v>116</v>
      </c>
      <c r="MR1094" s="2">
        <v>1</v>
      </c>
      <c r="MS1094" s="2" t="s">
        <v>116</v>
      </c>
      <c r="MT1094" s="2">
        <v>1</v>
      </c>
      <c r="MU1094" s="2" t="s">
        <v>116</v>
      </c>
      <c r="MV1094" s="2" t="s">
        <v>116</v>
      </c>
      <c r="MW1094" s="2" t="s">
        <v>116</v>
      </c>
      <c r="MX1094" s="2" t="s">
        <v>116</v>
      </c>
      <c r="MY1094" s="2" t="s">
        <v>116</v>
      </c>
      <c r="MZ1094" s="2">
        <v>1</v>
      </c>
      <c r="NA1094" s="2" t="s">
        <v>116</v>
      </c>
      <c r="NB1094" s="2" t="s">
        <v>116</v>
      </c>
      <c r="NC1094" s="2" t="s">
        <v>116</v>
      </c>
      <c r="ND1094" s="2" t="s">
        <v>116</v>
      </c>
      <c r="NE1094" s="2" t="s">
        <v>116</v>
      </c>
      <c r="NF1094" s="2" t="s">
        <v>116</v>
      </c>
      <c r="NG1094" s="2" t="s">
        <v>116</v>
      </c>
      <c r="NH1094" s="2">
        <v>1</v>
      </c>
      <c r="NI1094" s="2" t="s">
        <v>116</v>
      </c>
      <c r="NJ1094" s="2">
        <v>1</v>
      </c>
      <c r="NK1094" s="2" t="s">
        <v>116</v>
      </c>
      <c r="NL1094" s="2" t="s">
        <v>116</v>
      </c>
      <c r="NM1094" s="2" t="s">
        <v>116</v>
      </c>
      <c r="NN1094" s="2" t="s">
        <v>116</v>
      </c>
      <c r="NO1094" s="2" t="s">
        <v>116</v>
      </c>
      <c r="NP1094" s="2" t="s">
        <v>116</v>
      </c>
      <c r="NQ1094" s="2" t="s">
        <v>116</v>
      </c>
      <c r="NR1094" s="2" t="s">
        <v>116</v>
      </c>
      <c r="NS1094" s="2" t="s">
        <v>116</v>
      </c>
      <c r="NT1094" s="2" t="s">
        <v>116</v>
      </c>
      <c r="NU1094" s="2" t="s">
        <v>116</v>
      </c>
      <c r="NV1094" s="2" t="s">
        <v>116</v>
      </c>
      <c r="NW1094" s="2" t="s">
        <v>116</v>
      </c>
      <c r="NX1094" s="2" t="s">
        <v>116</v>
      </c>
      <c r="NY1094" s="2" t="s">
        <v>116</v>
      </c>
      <c r="NZ1094" s="2" t="s">
        <v>116</v>
      </c>
      <c r="OA1094" s="2" t="s">
        <v>116</v>
      </c>
      <c r="OB1094" s="2" t="s">
        <v>116</v>
      </c>
      <c r="OC1094" s="2">
        <v>1</v>
      </c>
      <c r="OD1094" s="2" t="s">
        <v>116</v>
      </c>
      <c r="OE1094" s="2" t="s">
        <v>116</v>
      </c>
      <c r="OF1094" s="2" t="s">
        <v>116</v>
      </c>
      <c r="OG1094" s="2" t="s">
        <v>116</v>
      </c>
      <c r="OH1094" s="2" t="s">
        <v>116</v>
      </c>
      <c r="OI1094" s="2" t="s">
        <v>116</v>
      </c>
      <c r="OJ1094" s="2" t="s">
        <v>116</v>
      </c>
      <c r="OK1094" s="2" t="s">
        <v>116</v>
      </c>
      <c r="OL1094" s="2" t="s">
        <v>116</v>
      </c>
      <c r="OM1094" s="2" t="s">
        <v>116</v>
      </c>
      <c r="ON1094" s="2" t="s">
        <v>116</v>
      </c>
      <c r="OO1094" s="2" t="s">
        <v>116</v>
      </c>
      <c r="OP1094" s="2" t="s">
        <v>116</v>
      </c>
      <c r="OQ1094" s="2" t="s">
        <v>116</v>
      </c>
      <c r="OR1094" s="2" t="s">
        <v>116</v>
      </c>
      <c r="OS1094" s="2" t="s">
        <v>116</v>
      </c>
      <c r="OT1094" s="2" t="s">
        <v>116</v>
      </c>
      <c r="OU1094" s="2" t="s">
        <v>116</v>
      </c>
      <c r="OV1094" s="2" t="s">
        <v>116</v>
      </c>
      <c r="OW1094" s="2" t="s">
        <v>116</v>
      </c>
      <c r="OX1094" s="2" t="s">
        <v>116</v>
      </c>
      <c r="OY1094" s="2" t="s">
        <v>116</v>
      </c>
      <c r="OZ1094" s="2" t="s">
        <v>116</v>
      </c>
      <c r="PA1094" s="2" t="s">
        <v>116</v>
      </c>
      <c r="PB1094" s="2" t="s">
        <v>116</v>
      </c>
      <c r="PC1094" s="2" t="s">
        <v>116</v>
      </c>
      <c r="PD1094" s="2">
        <v>1</v>
      </c>
      <c r="PE1094" s="2" t="s">
        <v>116</v>
      </c>
      <c r="PF1094" s="2" t="s">
        <v>116</v>
      </c>
      <c r="PG1094" s="2" t="s">
        <v>116</v>
      </c>
      <c r="PH1094" s="2" t="s">
        <v>116</v>
      </c>
      <c r="PI1094" s="2" t="s">
        <v>116</v>
      </c>
      <c r="PJ1094" s="2" t="s">
        <v>116</v>
      </c>
      <c r="PK1094" s="2" t="s">
        <v>116</v>
      </c>
      <c r="PL1094" s="2" t="s">
        <v>116</v>
      </c>
      <c r="PM1094" s="2" t="s">
        <v>116</v>
      </c>
      <c r="PN1094" s="2" t="s">
        <v>116</v>
      </c>
      <c r="PO1094" s="2" t="s">
        <v>116</v>
      </c>
      <c r="PP1094" s="2" t="s">
        <v>116</v>
      </c>
      <c r="PQ1094" s="2" t="s">
        <v>116</v>
      </c>
      <c r="PR1094" s="2" t="s">
        <v>116</v>
      </c>
      <c r="PS1094" s="2" t="s">
        <v>116</v>
      </c>
      <c r="PT1094" s="2" t="s">
        <v>116</v>
      </c>
      <c r="PU1094" s="2" t="s">
        <v>116</v>
      </c>
      <c r="PV1094" s="2" t="s">
        <v>116</v>
      </c>
      <c r="PW1094" s="2" t="s">
        <v>116</v>
      </c>
      <c r="PX1094" s="2">
        <v>1</v>
      </c>
      <c r="PY1094" s="2" t="s">
        <v>116</v>
      </c>
      <c r="PZ1094" s="2" t="s">
        <v>116</v>
      </c>
      <c r="QA1094" s="2" t="s">
        <v>116</v>
      </c>
      <c r="QB1094" s="2" t="s">
        <v>116</v>
      </c>
      <c r="QC1094" s="2" t="s">
        <v>116</v>
      </c>
      <c r="QD1094" s="2" t="s">
        <v>116</v>
      </c>
      <c r="QE1094" s="2" t="s">
        <v>116</v>
      </c>
      <c r="QF1094" s="2" t="s">
        <v>116</v>
      </c>
      <c r="QG1094" s="2" t="s">
        <v>116</v>
      </c>
      <c r="QH1094" s="2" t="s">
        <v>116</v>
      </c>
      <c r="QI1094" s="2" t="s">
        <v>116</v>
      </c>
      <c r="QJ1094" s="2" t="s">
        <v>116</v>
      </c>
      <c r="QK1094" s="2" t="s">
        <v>116</v>
      </c>
    </row>
    <row r="1096" spans="22:453" x14ac:dyDescent="0.2">
      <c r="V1096" s="2" t="s">
        <v>131</v>
      </c>
      <c r="W1096" s="2" t="s">
        <v>132</v>
      </c>
      <c r="X1096" s="2" t="s">
        <v>133</v>
      </c>
      <c r="Y1096" s="2" t="s">
        <v>134</v>
      </c>
      <c r="Z1096" s="2" t="s">
        <v>135</v>
      </c>
      <c r="AA1096" s="2" t="s">
        <v>118</v>
      </c>
      <c r="AB1096" s="2" t="s">
        <v>136</v>
      </c>
      <c r="AC1096" s="2" t="s">
        <v>137</v>
      </c>
      <c r="AD1096" s="2" t="s">
        <v>138</v>
      </c>
      <c r="AE1096" s="2" t="s">
        <v>139</v>
      </c>
      <c r="AF1096" s="2" t="s">
        <v>140</v>
      </c>
      <c r="AG1096" s="2" t="s">
        <v>141</v>
      </c>
      <c r="AH1096" s="2" t="s">
        <v>142</v>
      </c>
      <c r="AI1096" s="2" t="s">
        <v>143</v>
      </c>
      <c r="AJ1096" s="2" t="s">
        <v>144</v>
      </c>
      <c r="AK1096" s="2" t="s">
        <v>119</v>
      </c>
      <c r="AL1096" s="2" t="s">
        <v>145</v>
      </c>
      <c r="AM1096" s="2" t="s">
        <v>146</v>
      </c>
      <c r="AN1096" s="2" t="s">
        <v>147</v>
      </c>
      <c r="AO1096" s="2" t="s">
        <v>148</v>
      </c>
      <c r="AP1096" s="2" t="s">
        <v>149</v>
      </c>
      <c r="AQ1096" s="2" t="s">
        <v>150</v>
      </c>
      <c r="AR1096" s="2" t="s">
        <v>151</v>
      </c>
      <c r="AS1096" s="2" t="s">
        <v>152</v>
      </c>
      <c r="AT1096" s="2" t="s">
        <v>153</v>
      </c>
      <c r="AU1096" s="2" t="s">
        <v>120</v>
      </c>
      <c r="AV1096" s="2" t="s">
        <v>154</v>
      </c>
      <c r="AW1096" s="2" t="s">
        <v>155</v>
      </c>
      <c r="AX1096" s="2" t="s">
        <v>156</v>
      </c>
      <c r="AY1096" s="2" t="s">
        <v>157</v>
      </c>
      <c r="AZ1096" s="2" t="s">
        <v>158</v>
      </c>
      <c r="BA1096" s="2" t="s">
        <v>159</v>
      </c>
      <c r="BB1096" s="2" t="s">
        <v>160</v>
      </c>
      <c r="BC1096" s="2" t="s">
        <v>161</v>
      </c>
      <c r="BD1096" s="2" t="s">
        <v>162</v>
      </c>
      <c r="BE1096" s="2" t="s">
        <v>121</v>
      </c>
      <c r="BF1096" s="2" t="s">
        <v>163</v>
      </c>
      <c r="BG1096" s="2" t="s">
        <v>164</v>
      </c>
      <c r="BH1096" s="2" t="s">
        <v>165</v>
      </c>
      <c r="BI1096" s="2" t="s">
        <v>166</v>
      </c>
      <c r="BJ1096" s="2" t="s">
        <v>167</v>
      </c>
      <c r="BK1096" s="2" t="s">
        <v>168</v>
      </c>
      <c r="BL1096" s="2" t="s">
        <v>169</v>
      </c>
      <c r="BM1096" s="2" t="s">
        <v>170</v>
      </c>
      <c r="BN1096" s="2" t="s">
        <v>171</v>
      </c>
      <c r="BO1096" s="2" t="s">
        <v>122</v>
      </c>
      <c r="BP1096" s="2" t="s">
        <v>172</v>
      </c>
      <c r="BQ1096" s="2" t="s">
        <v>173</v>
      </c>
      <c r="BR1096" s="2" t="s">
        <v>174</v>
      </c>
      <c r="BS1096" s="2" t="s">
        <v>175</v>
      </c>
      <c r="BT1096" s="2" t="s">
        <v>176</v>
      </c>
      <c r="BU1096" s="2" t="s">
        <v>177</v>
      </c>
      <c r="BV1096" s="2" t="s">
        <v>178</v>
      </c>
      <c r="BW1096" s="2" t="s">
        <v>179</v>
      </c>
      <c r="BX1096" s="2" t="s">
        <v>180</v>
      </c>
      <c r="BY1096" s="2" t="s">
        <v>123</v>
      </c>
      <c r="BZ1096" s="2" t="s">
        <v>181</v>
      </c>
      <c r="CA1096" s="2" t="s">
        <v>182</v>
      </c>
      <c r="CB1096" s="2" t="s">
        <v>183</v>
      </c>
      <c r="CC1096" s="2" t="s">
        <v>184</v>
      </c>
      <c r="CD1096" s="2" t="s">
        <v>185</v>
      </c>
      <c r="CE1096" s="2" t="s">
        <v>186</v>
      </c>
      <c r="CF1096" s="2" t="s">
        <v>187</v>
      </c>
      <c r="CG1096" s="2" t="s">
        <v>188</v>
      </c>
      <c r="CH1096" s="2" t="s">
        <v>189</v>
      </c>
    </row>
    <row r="1097" spans="22:453" x14ac:dyDescent="0.2">
      <c r="V1097" s="2">
        <v>400</v>
      </c>
      <c r="W1097" s="2">
        <v>400</v>
      </c>
      <c r="X1097" s="2">
        <v>400</v>
      </c>
      <c r="Y1097" s="2">
        <v>400</v>
      </c>
      <c r="Z1097" s="2">
        <v>400</v>
      </c>
      <c r="AA1097" s="2">
        <v>400</v>
      </c>
      <c r="AB1097" s="2">
        <v>400</v>
      </c>
      <c r="AC1097" s="2">
        <v>400</v>
      </c>
      <c r="AD1097" s="2">
        <v>400</v>
      </c>
      <c r="AE1097" s="2">
        <v>400</v>
      </c>
      <c r="AF1097" s="2">
        <v>400</v>
      </c>
      <c r="AG1097" s="2">
        <v>400</v>
      </c>
      <c r="AH1097" s="2">
        <v>400</v>
      </c>
      <c r="AI1097" s="2">
        <v>400</v>
      </c>
      <c r="AJ1097" s="2">
        <v>400</v>
      </c>
      <c r="AK1097" s="2">
        <v>407.5</v>
      </c>
      <c r="AL1097" s="2">
        <v>420</v>
      </c>
      <c r="AM1097" s="2">
        <v>425</v>
      </c>
      <c r="AN1097" s="2">
        <v>425</v>
      </c>
      <c r="AO1097" s="2">
        <v>425</v>
      </c>
      <c r="AP1097" s="2">
        <v>425</v>
      </c>
      <c r="AQ1097" s="2">
        <v>435</v>
      </c>
      <c r="AR1097" s="2">
        <v>437.5</v>
      </c>
      <c r="AS1097" s="2">
        <v>440</v>
      </c>
      <c r="AT1097" s="2">
        <v>450</v>
      </c>
      <c r="AU1097" s="2">
        <v>450</v>
      </c>
      <c r="AV1097" s="2">
        <v>450</v>
      </c>
      <c r="AW1097" s="2">
        <v>450</v>
      </c>
      <c r="AX1097" s="2">
        <v>450</v>
      </c>
      <c r="AY1097" s="2">
        <v>450</v>
      </c>
      <c r="AZ1097" s="2">
        <v>450</v>
      </c>
      <c r="BA1097" s="2">
        <v>450</v>
      </c>
      <c r="BB1097" s="2">
        <v>450</v>
      </c>
      <c r="BC1097" s="2">
        <v>450</v>
      </c>
      <c r="BD1097" s="2">
        <v>480</v>
      </c>
      <c r="BE1097" s="2">
        <v>480</v>
      </c>
      <c r="BF1097" s="2">
        <v>480</v>
      </c>
      <c r="BG1097" s="2">
        <v>485</v>
      </c>
      <c r="BH1097" s="2">
        <v>485</v>
      </c>
      <c r="BI1097" s="2">
        <v>500</v>
      </c>
      <c r="BJ1097" s="2">
        <v>500</v>
      </c>
      <c r="BK1097" s="2">
        <v>500</v>
      </c>
      <c r="BL1097" s="2">
        <v>500</v>
      </c>
      <c r="BM1097" s="2">
        <v>500</v>
      </c>
      <c r="BN1097" s="2">
        <v>500</v>
      </c>
      <c r="BO1097" s="2">
        <v>508.33</v>
      </c>
      <c r="BP1097" s="2">
        <v>540</v>
      </c>
      <c r="BQ1097" s="2">
        <v>550</v>
      </c>
      <c r="BR1097" s="2">
        <v>550</v>
      </c>
      <c r="BS1097" s="2">
        <v>550</v>
      </c>
      <c r="BT1097" s="2">
        <v>550</v>
      </c>
      <c r="BU1097" s="2">
        <v>550</v>
      </c>
      <c r="BV1097" s="2">
        <v>550</v>
      </c>
      <c r="BW1097" s="2">
        <v>550</v>
      </c>
      <c r="BX1097" s="2">
        <v>550</v>
      </c>
      <c r="BY1097" s="2">
        <v>550</v>
      </c>
      <c r="BZ1097" s="2">
        <v>550</v>
      </c>
      <c r="CA1097" s="2">
        <v>550</v>
      </c>
      <c r="CB1097" s="2">
        <v>551.79</v>
      </c>
      <c r="CC1097" s="2">
        <v>575</v>
      </c>
      <c r="CD1097" s="2">
        <v>600</v>
      </c>
      <c r="CE1097" s="2">
        <v>600</v>
      </c>
      <c r="CF1097" s="2">
        <v>600</v>
      </c>
      <c r="CG1097" s="2">
        <v>600</v>
      </c>
      <c r="CH1097" s="2">
        <v>600</v>
      </c>
    </row>
    <row r="1098" spans="22:453" x14ac:dyDescent="0.2">
      <c r="V1098" s="2">
        <v>650</v>
      </c>
      <c r="W1098" s="2">
        <v>650</v>
      </c>
      <c r="X1098" s="2">
        <v>650</v>
      </c>
      <c r="Y1098" s="2">
        <v>650</v>
      </c>
      <c r="Z1098" s="2">
        <v>650</v>
      </c>
      <c r="AA1098" s="2">
        <v>650</v>
      </c>
      <c r="AB1098" s="2">
        <v>650</v>
      </c>
      <c r="AC1098" s="2">
        <v>650</v>
      </c>
      <c r="AD1098" s="2">
        <v>650</v>
      </c>
      <c r="AE1098" s="2">
        <v>650</v>
      </c>
      <c r="AF1098" s="2">
        <v>650</v>
      </c>
      <c r="AG1098" s="2">
        <v>650</v>
      </c>
      <c r="AH1098" s="2">
        <v>650</v>
      </c>
      <c r="AI1098" s="2">
        <v>670</v>
      </c>
      <c r="AJ1098" s="2">
        <v>675</v>
      </c>
      <c r="AK1098" s="2">
        <v>675</v>
      </c>
      <c r="AL1098" s="2">
        <v>675</v>
      </c>
      <c r="AM1098" s="2">
        <v>675</v>
      </c>
      <c r="AN1098" s="2">
        <v>675</v>
      </c>
      <c r="AO1098" s="2">
        <v>675</v>
      </c>
      <c r="AP1098" s="2">
        <v>675</v>
      </c>
      <c r="AQ1098" s="2">
        <v>675</v>
      </c>
      <c r="AR1098" s="2">
        <v>675</v>
      </c>
      <c r="AS1098" s="2">
        <v>675</v>
      </c>
      <c r="AT1098" s="2">
        <v>695</v>
      </c>
      <c r="AU1098" s="2">
        <v>695</v>
      </c>
      <c r="AV1098" s="2">
        <v>695</v>
      </c>
      <c r="AW1098" s="2">
        <v>695</v>
      </c>
      <c r="AX1098" s="2">
        <v>695</v>
      </c>
      <c r="AY1098" s="2">
        <v>700</v>
      </c>
      <c r="AZ1098" s="2">
        <v>700</v>
      </c>
      <c r="BA1098" s="2">
        <v>700</v>
      </c>
      <c r="BB1098" s="2">
        <v>700</v>
      </c>
      <c r="BC1098" s="2">
        <v>700</v>
      </c>
      <c r="BD1098" s="2">
        <v>700</v>
      </c>
      <c r="BE1098" s="2">
        <v>700</v>
      </c>
      <c r="BF1098" s="2">
        <v>700</v>
      </c>
      <c r="BG1098" s="2">
        <v>700</v>
      </c>
      <c r="BH1098" s="2">
        <v>700</v>
      </c>
      <c r="BI1098" s="2">
        <v>700</v>
      </c>
      <c r="BJ1098" s="2">
        <v>700</v>
      </c>
      <c r="BK1098" s="2">
        <v>700</v>
      </c>
      <c r="BL1098" s="2">
        <v>720</v>
      </c>
      <c r="BM1098" s="2">
        <v>725</v>
      </c>
      <c r="BN1098" s="2">
        <v>725</v>
      </c>
      <c r="BO1098" s="2">
        <v>725</v>
      </c>
      <c r="BP1098" s="2">
        <v>725</v>
      </c>
      <c r="BQ1098" s="2">
        <v>725</v>
      </c>
      <c r="BR1098" s="2">
        <v>730</v>
      </c>
      <c r="BS1098" s="2">
        <v>750</v>
      </c>
      <c r="BT1098" s="2">
        <v>750</v>
      </c>
      <c r="BU1098" s="2">
        <v>750</v>
      </c>
      <c r="BV1098" s="2">
        <v>750</v>
      </c>
      <c r="BW1098" s="2">
        <v>750</v>
      </c>
      <c r="BX1098" s="2">
        <v>750</v>
      </c>
      <c r="BY1098" s="2">
        <v>750</v>
      </c>
      <c r="BZ1098" s="2">
        <v>750</v>
      </c>
      <c r="CA1098" s="2">
        <v>750</v>
      </c>
      <c r="CB1098" s="2">
        <v>750</v>
      </c>
      <c r="CC1098" s="2">
        <v>750</v>
      </c>
      <c r="CD1098" s="2">
        <v>775</v>
      </c>
      <c r="CE1098" s="2">
        <v>800</v>
      </c>
      <c r="CF1098" s="2">
        <v>800</v>
      </c>
      <c r="CG1098" s="2">
        <v>825</v>
      </c>
      <c r="CH1098" s="2">
        <v>870</v>
      </c>
    </row>
    <row r="1099" spans="22:453" x14ac:dyDescent="0.2">
      <c r="V1099" s="2">
        <v>825</v>
      </c>
      <c r="W1099" s="2">
        <v>825</v>
      </c>
      <c r="X1099" s="2">
        <v>825</v>
      </c>
      <c r="Y1099" s="2">
        <v>825</v>
      </c>
      <c r="Z1099" s="2">
        <v>850</v>
      </c>
      <c r="AA1099" s="2">
        <v>850</v>
      </c>
      <c r="AB1099" s="2">
        <v>850</v>
      </c>
      <c r="AC1099" s="2">
        <v>850</v>
      </c>
      <c r="AD1099" s="2">
        <v>850</v>
      </c>
      <c r="AE1099" s="2">
        <v>850</v>
      </c>
      <c r="AF1099" s="2">
        <v>850</v>
      </c>
      <c r="AG1099" s="2">
        <v>850</v>
      </c>
      <c r="AH1099" s="2">
        <v>850</v>
      </c>
      <c r="AI1099" s="2">
        <v>850</v>
      </c>
      <c r="AJ1099" s="2">
        <v>850</v>
      </c>
      <c r="AK1099" s="2">
        <v>875</v>
      </c>
      <c r="AL1099" s="2">
        <v>875</v>
      </c>
      <c r="AM1099" s="2">
        <v>875</v>
      </c>
      <c r="AN1099" s="2">
        <v>875</v>
      </c>
      <c r="AO1099" s="2">
        <v>875</v>
      </c>
      <c r="AP1099" s="2">
        <v>895</v>
      </c>
      <c r="AQ1099" s="2">
        <v>895</v>
      </c>
      <c r="AR1099" s="2">
        <v>895</v>
      </c>
      <c r="AS1099" s="2">
        <v>900</v>
      </c>
      <c r="AT1099" s="2">
        <v>900</v>
      </c>
      <c r="AU1099" s="2">
        <v>900</v>
      </c>
      <c r="AV1099" s="2">
        <v>900</v>
      </c>
      <c r="AW1099" s="2">
        <v>900</v>
      </c>
      <c r="AX1099" s="2">
        <v>900</v>
      </c>
      <c r="AY1099" s="2">
        <v>900</v>
      </c>
      <c r="AZ1099" s="2">
        <v>900</v>
      </c>
      <c r="BA1099" s="2">
        <v>900</v>
      </c>
      <c r="BB1099" s="2">
        <v>925</v>
      </c>
      <c r="BC1099" s="2">
        <v>925</v>
      </c>
      <c r="BD1099" s="2">
        <v>950</v>
      </c>
      <c r="BE1099" s="2">
        <v>950</v>
      </c>
      <c r="BF1099" s="2">
        <v>950</v>
      </c>
      <c r="BG1099" s="2">
        <v>950</v>
      </c>
      <c r="BH1099" s="2">
        <v>950</v>
      </c>
      <c r="BI1099" s="2">
        <v>950</v>
      </c>
      <c r="BJ1099" s="2">
        <v>950</v>
      </c>
      <c r="BK1099" s="2">
        <v>975</v>
      </c>
      <c r="BL1099" s="2">
        <v>975</v>
      </c>
      <c r="BM1099" s="2">
        <v>975</v>
      </c>
      <c r="BN1099" s="2">
        <v>995</v>
      </c>
      <c r="BO1099" s="2">
        <v>995</v>
      </c>
      <c r="BP1099" s="2">
        <v>995</v>
      </c>
      <c r="BQ1099" s="2">
        <v>1000</v>
      </c>
      <c r="BR1099" s="2">
        <v>1000</v>
      </c>
      <c r="BS1099" s="2">
        <v>1000</v>
      </c>
      <c r="BT1099" s="2">
        <v>1000</v>
      </c>
      <c r="BU1099" s="2">
        <v>1000</v>
      </c>
      <c r="BV1099" s="2">
        <v>1000</v>
      </c>
      <c r="BW1099" s="2">
        <v>1050</v>
      </c>
      <c r="BX1099" s="2">
        <v>1100</v>
      </c>
      <c r="BY1099" s="2">
        <v>1100</v>
      </c>
      <c r="BZ1099" s="2">
        <v>1100</v>
      </c>
      <c r="CA1099" s="2">
        <v>1100</v>
      </c>
      <c r="CB1099" s="2">
        <v>1100</v>
      </c>
      <c r="CC1099" s="2">
        <v>1200</v>
      </c>
      <c r="CD1099" s="2">
        <v>1200</v>
      </c>
      <c r="CE1099" s="2">
        <v>1200</v>
      </c>
      <c r="CF1099" s="2">
        <v>1200</v>
      </c>
      <c r="CG1099" s="2">
        <v>1250</v>
      </c>
      <c r="CH1099" s="2">
        <v>1300</v>
      </c>
    </row>
    <row r="1100" spans="22:453" x14ac:dyDescent="0.2">
      <c r="V1100" s="2">
        <v>975</v>
      </c>
      <c r="W1100" s="2">
        <v>975</v>
      </c>
      <c r="X1100" s="2">
        <v>995</v>
      </c>
      <c r="Y1100" s="2">
        <v>995</v>
      </c>
      <c r="Z1100" s="2">
        <v>995</v>
      </c>
      <c r="AA1100" s="2">
        <v>1000</v>
      </c>
      <c r="AB1100" s="2">
        <v>1000</v>
      </c>
      <c r="AC1100" s="2">
        <v>1000</v>
      </c>
      <c r="AD1100" s="2">
        <v>1000</v>
      </c>
      <c r="AE1100" s="2">
        <v>1000</v>
      </c>
      <c r="AF1100" s="2">
        <v>1000</v>
      </c>
      <c r="AG1100" s="2">
        <v>1000</v>
      </c>
      <c r="AH1100" s="2">
        <v>1050</v>
      </c>
      <c r="AI1100" s="2">
        <v>1080</v>
      </c>
      <c r="AJ1100" s="2">
        <v>1100</v>
      </c>
      <c r="AK1100" s="2">
        <v>1100</v>
      </c>
      <c r="AL1100" s="2">
        <v>1100</v>
      </c>
      <c r="AM1100" s="2">
        <v>1100</v>
      </c>
      <c r="AN1100" s="2">
        <v>1100</v>
      </c>
      <c r="AO1100" s="2">
        <v>1100</v>
      </c>
      <c r="AP1100" s="2">
        <v>1100</v>
      </c>
      <c r="AQ1100" s="2">
        <v>1100</v>
      </c>
      <c r="AR1100" s="2">
        <v>1100</v>
      </c>
      <c r="AS1100" s="2">
        <v>1100</v>
      </c>
      <c r="AT1100" s="2">
        <v>1134</v>
      </c>
      <c r="AU1100" s="2">
        <v>1150</v>
      </c>
      <c r="AV1100" s="2">
        <v>1150</v>
      </c>
      <c r="AW1100" s="2">
        <v>1175</v>
      </c>
      <c r="AX1100" s="2">
        <v>1200</v>
      </c>
      <c r="AY1100" s="2">
        <v>1200</v>
      </c>
      <c r="AZ1100" s="2">
        <v>1200</v>
      </c>
      <c r="BA1100" s="2">
        <v>1200</v>
      </c>
      <c r="BB1100" s="2">
        <v>1200</v>
      </c>
      <c r="BC1100" s="2">
        <v>1200</v>
      </c>
      <c r="BD1100" s="2">
        <v>1200</v>
      </c>
      <c r="BE1100" s="2">
        <v>1200</v>
      </c>
      <c r="BF1100" s="2">
        <v>1200</v>
      </c>
      <c r="BG1100" s="2">
        <v>1200</v>
      </c>
      <c r="BH1100" s="2">
        <v>1200</v>
      </c>
      <c r="BI1100" s="2">
        <v>1200</v>
      </c>
      <c r="BJ1100" s="2">
        <v>1250</v>
      </c>
      <c r="BK1100" s="2">
        <v>1250</v>
      </c>
      <c r="BL1100" s="2">
        <v>1250</v>
      </c>
      <c r="BM1100" s="2">
        <v>1250</v>
      </c>
      <c r="BN1100" s="2">
        <v>1275</v>
      </c>
      <c r="BO1100" s="2">
        <v>1300</v>
      </c>
      <c r="BP1100" s="2">
        <v>1300</v>
      </c>
      <c r="BQ1100" s="2">
        <v>1300</v>
      </c>
      <c r="BR1100" s="2">
        <v>1300</v>
      </c>
      <c r="BS1100" s="2">
        <v>1350</v>
      </c>
      <c r="BT1100" s="2">
        <v>1350</v>
      </c>
      <c r="BU1100" s="2">
        <v>1350</v>
      </c>
      <c r="BV1100" s="2">
        <v>1350</v>
      </c>
      <c r="BW1100" s="2">
        <v>1400</v>
      </c>
      <c r="BX1100" s="2">
        <v>1400</v>
      </c>
      <c r="BY1100" s="2">
        <v>1400</v>
      </c>
      <c r="BZ1100" s="2">
        <v>1400</v>
      </c>
      <c r="CA1100" s="2">
        <v>1450</v>
      </c>
      <c r="CB1100" s="2">
        <v>1500</v>
      </c>
      <c r="CC1100" s="2">
        <v>1500</v>
      </c>
      <c r="CD1100" s="2">
        <v>1500</v>
      </c>
      <c r="CE1100" s="2">
        <v>1600</v>
      </c>
      <c r="CF1100" s="2">
        <v>1600</v>
      </c>
      <c r="CG1100" s="2">
        <v>1700</v>
      </c>
      <c r="CH1100" s="2">
        <v>1750</v>
      </c>
    </row>
    <row r="1101" spans="22:453" x14ac:dyDescent="0.2">
      <c r="V1101" s="2">
        <v>1300</v>
      </c>
      <c r="W1101" s="2">
        <v>1350</v>
      </c>
      <c r="X1101" s="2">
        <v>1350</v>
      </c>
      <c r="Y1101" s="2">
        <v>1350</v>
      </c>
      <c r="Z1101" s="2">
        <v>1350</v>
      </c>
      <c r="AA1101" s="2">
        <v>1350</v>
      </c>
      <c r="AB1101" s="2">
        <v>1400</v>
      </c>
      <c r="AC1101" s="2">
        <v>1400</v>
      </c>
      <c r="AD1101" s="2">
        <v>1400</v>
      </c>
      <c r="AE1101" s="2">
        <v>1400</v>
      </c>
      <c r="AF1101" s="2">
        <v>1400</v>
      </c>
      <c r="AG1101" s="2">
        <v>1400</v>
      </c>
      <c r="AH1101" s="2">
        <v>1400</v>
      </c>
      <c r="AI1101" s="2">
        <v>1400</v>
      </c>
      <c r="AJ1101" s="2">
        <v>1450</v>
      </c>
      <c r="AK1101" s="2">
        <v>1450</v>
      </c>
      <c r="AL1101" s="2">
        <v>1500</v>
      </c>
      <c r="AM1101" s="2">
        <v>1500</v>
      </c>
      <c r="AN1101" s="2">
        <v>1500</v>
      </c>
      <c r="AO1101" s="2">
        <v>1500</v>
      </c>
      <c r="AP1101" s="2">
        <v>1500</v>
      </c>
      <c r="AQ1101" s="2">
        <v>1500</v>
      </c>
      <c r="AR1101" s="2">
        <v>1500</v>
      </c>
      <c r="AS1101" s="2">
        <v>1500</v>
      </c>
      <c r="AT1101" s="2">
        <v>1500</v>
      </c>
      <c r="AU1101" s="2">
        <v>1500</v>
      </c>
      <c r="AV1101" s="2">
        <v>1500</v>
      </c>
      <c r="AW1101" s="2">
        <v>1550</v>
      </c>
      <c r="AX1101" s="2">
        <v>1600</v>
      </c>
      <c r="AY1101" s="2">
        <v>1600</v>
      </c>
      <c r="AZ1101" s="2">
        <v>1600</v>
      </c>
      <c r="BA1101" s="2">
        <v>1600</v>
      </c>
      <c r="BB1101" s="2">
        <v>1600</v>
      </c>
      <c r="BC1101" s="2">
        <v>1600</v>
      </c>
      <c r="BD1101" s="2">
        <v>1600</v>
      </c>
      <c r="BE1101" s="2">
        <v>1600</v>
      </c>
      <c r="BF1101" s="2">
        <v>1650</v>
      </c>
      <c r="BG1101" s="2">
        <v>1650</v>
      </c>
      <c r="BH1101" s="2">
        <v>1700</v>
      </c>
      <c r="BI1101" s="2">
        <v>1700</v>
      </c>
      <c r="BJ1101" s="2">
        <v>1700</v>
      </c>
      <c r="BK1101" s="2">
        <v>1750</v>
      </c>
      <c r="BL1101" s="2">
        <v>1750</v>
      </c>
      <c r="BM1101" s="2">
        <v>1800</v>
      </c>
      <c r="BN1101" s="2">
        <v>1800</v>
      </c>
      <c r="BO1101" s="2">
        <v>1800</v>
      </c>
      <c r="BP1101" s="2">
        <v>1800</v>
      </c>
      <c r="BQ1101" s="2">
        <v>1800</v>
      </c>
      <c r="BR1101" s="2">
        <v>1800</v>
      </c>
      <c r="BS1101" s="2">
        <v>1850</v>
      </c>
      <c r="BT1101" s="2">
        <v>1900</v>
      </c>
      <c r="BU1101" s="2">
        <v>1900</v>
      </c>
      <c r="BV1101" s="2">
        <v>1900</v>
      </c>
      <c r="BW1101" s="2">
        <v>1995</v>
      </c>
      <c r="BX1101" s="2">
        <v>2000</v>
      </c>
      <c r="BY1101" s="2">
        <v>2000</v>
      </c>
      <c r="BZ1101" s="2">
        <v>2000</v>
      </c>
      <c r="CA1101" s="2">
        <v>2000</v>
      </c>
      <c r="CB1101" s="2">
        <v>2000</v>
      </c>
      <c r="CC1101" s="2">
        <v>2100</v>
      </c>
      <c r="CD1101" s="2">
        <v>2200</v>
      </c>
      <c r="CE1101" s="2">
        <v>2250</v>
      </c>
      <c r="CF1101" s="2">
        <v>2300</v>
      </c>
      <c r="CG1101" s="2">
        <v>2300</v>
      </c>
      <c r="CH1101" s="2">
        <v>2400</v>
      </c>
    </row>
    <row r="1102" spans="22:453" x14ac:dyDescent="0.2">
      <c r="V1102" s="2">
        <v>1350</v>
      </c>
      <c r="W1102" s="2">
        <v>1350</v>
      </c>
      <c r="X1102" s="2">
        <v>1350</v>
      </c>
      <c r="Y1102" s="2">
        <v>1350</v>
      </c>
      <c r="Z1102" s="2">
        <v>1350</v>
      </c>
      <c r="AA1102" s="2">
        <v>1350</v>
      </c>
      <c r="AB1102" s="2">
        <v>1350</v>
      </c>
      <c r="AC1102" s="2">
        <v>1500</v>
      </c>
      <c r="AD1102" s="2">
        <v>1500</v>
      </c>
      <c r="AE1102" s="2">
        <v>1500</v>
      </c>
      <c r="AF1102" s="2">
        <v>1500</v>
      </c>
      <c r="AG1102" s="2">
        <v>1500</v>
      </c>
      <c r="AH1102" s="2">
        <v>1500</v>
      </c>
      <c r="AI1102" s="2">
        <v>1500</v>
      </c>
      <c r="AJ1102" s="2">
        <v>1500</v>
      </c>
      <c r="AK1102" s="2">
        <v>1500</v>
      </c>
      <c r="AL1102" s="2">
        <v>1500</v>
      </c>
      <c r="AM1102" s="2">
        <v>1500</v>
      </c>
      <c r="AN1102" s="2">
        <v>1500</v>
      </c>
      <c r="AO1102" s="2">
        <v>1500</v>
      </c>
      <c r="AP1102" s="2">
        <v>1500</v>
      </c>
      <c r="AQ1102" s="2">
        <v>1500</v>
      </c>
      <c r="AR1102" s="2">
        <v>1500</v>
      </c>
      <c r="AS1102" s="2">
        <v>1500</v>
      </c>
      <c r="AT1102" s="2">
        <v>1550</v>
      </c>
      <c r="AU1102" s="2">
        <v>1550</v>
      </c>
      <c r="AV1102" s="2">
        <v>1550</v>
      </c>
      <c r="AW1102" s="2">
        <v>1550</v>
      </c>
      <c r="AX1102" s="2">
        <v>1550</v>
      </c>
      <c r="AY1102" s="2">
        <v>1550</v>
      </c>
      <c r="AZ1102" s="2">
        <v>1550</v>
      </c>
      <c r="BA1102" s="2">
        <v>1550</v>
      </c>
      <c r="BB1102" s="2">
        <v>1700</v>
      </c>
      <c r="BC1102" s="2">
        <v>1700</v>
      </c>
      <c r="BD1102" s="2">
        <v>1700</v>
      </c>
      <c r="BE1102" s="2">
        <v>1700</v>
      </c>
      <c r="BF1102" s="2">
        <v>1700</v>
      </c>
      <c r="BG1102" s="2">
        <v>1700</v>
      </c>
      <c r="BH1102" s="2">
        <v>1700</v>
      </c>
      <c r="BI1102" s="2">
        <v>1700</v>
      </c>
      <c r="BJ1102" s="2">
        <v>1825</v>
      </c>
      <c r="BK1102" s="2">
        <v>1950</v>
      </c>
      <c r="BL1102" s="2">
        <v>1950</v>
      </c>
      <c r="BM1102" s="2">
        <v>1950</v>
      </c>
      <c r="BN1102" s="2">
        <v>1950</v>
      </c>
      <c r="BO1102" s="2">
        <v>1950</v>
      </c>
      <c r="BP1102" s="2">
        <v>1950</v>
      </c>
      <c r="BQ1102" s="2">
        <v>1950</v>
      </c>
      <c r="BR1102" s="2">
        <v>1950</v>
      </c>
      <c r="BS1102" s="2">
        <v>2200</v>
      </c>
      <c r="BT1102" s="2">
        <v>2200</v>
      </c>
      <c r="BU1102" s="2">
        <v>2200</v>
      </c>
      <c r="BV1102" s="2">
        <v>2200</v>
      </c>
      <c r="BW1102" s="2">
        <v>2200</v>
      </c>
      <c r="BX1102" s="2">
        <v>2200</v>
      </c>
      <c r="BY1102" s="2">
        <v>2200</v>
      </c>
      <c r="BZ1102" s="2">
        <v>2200</v>
      </c>
      <c r="CA1102" s="2">
        <v>2350</v>
      </c>
      <c r="CB1102" s="2">
        <v>2350</v>
      </c>
      <c r="CC1102" s="2">
        <v>2350</v>
      </c>
      <c r="CD1102" s="2">
        <v>2350</v>
      </c>
      <c r="CE1102" s="2">
        <v>2350</v>
      </c>
      <c r="CF1102" s="2">
        <v>2350</v>
      </c>
      <c r="CG1102" s="2">
        <v>2350</v>
      </c>
      <c r="CH1102" s="2">
        <v>2350</v>
      </c>
    </row>
    <row r="1103" spans="22:453" x14ac:dyDescent="0.2">
      <c r="V1103" s="2">
        <v>550</v>
      </c>
      <c r="W1103" s="2">
        <v>550</v>
      </c>
      <c r="X1103" s="2">
        <v>550</v>
      </c>
      <c r="Y1103" s="2">
        <v>550</v>
      </c>
      <c r="Z1103" s="2">
        <v>550</v>
      </c>
      <c r="AA1103" s="2">
        <v>550</v>
      </c>
      <c r="AB1103" s="2">
        <v>550</v>
      </c>
      <c r="AC1103" s="2">
        <v>550</v>
      </c>
      <c r="AD1103" s="2">
        <v>550</v>
      </c>
      <c r="AE1103" s="2">
        <v>550</v>
      </c>
      <c r="AF1103" s="2">
        <v>550</v>
      </c>
      <c r="AG1103" s="2">
        <v>550</v>
      </c>
      <c r="AH1103" s="2">
        <v>550</v>
      </c>
      <c r="AI1103" s="2">
        <v>550</v>
      </c>
      <c r="AJ1103" s="2">
        <v>575</v>
      </c>
      <c r="AK1103" s="2">
        <v>575</v>
      </c>
      <c r="AL1103" s="2">
        <v>575</v>
      </c>
      <c r="AM1103" s="2">
        <v>575</v>
      </c>
      <c r="AN1103" s="2">
        <v>575</v>
      </c>
      <c r="AO1103" s="2">
        <v>575</v>
      </c>
      <c r="AP1103" s="2">
        <v>575</v>
      </c>
      <c r="AQ1103" s="2">
        <v>575</v>
      </c>
      <c r="AR1103" s="2">
        <v>575</v>
      </c>
      <c r="AS1103" s="2">
        <v>575</v>
      </c>
      <c r="AT1103" s="2">
        <v>575</v>
      </c>
      <c r="AU1103" s="2">
        <v>575</v>
      </c>
      <c r="AV1103" s="2">
        <v>575</v>
      </c>
      <c r="AW1103" s="2">
        <v>590</v>
      </c>
      <c r="AX1103" s="2">
        <v>590</v>
      </c>
      <c r="AY1103" s="2">
        <v>590</v>
      </c>
      <c r="AZ1103" s="2">
        <v>595</v>
      </c>
      <c r="BA1103" s="2">
        <v>595</v>
      </c>
      <c r="BB1103" s="2">
        <v>595</v>
      </c>
      <c r="BC1103" s="2">
        <v>600</v>
      </c>
      <c r="BD1103" s="2">
        <v>600</v>
      </c>
      <c r="BE1103" s="2">
        <v>600</v>
      </c>
      <c r="BF1103" s="2">
        <v>600</v>
      </c>
      <c r="BG1103" s="2">
        <v>600</v>
      </c>
      <c r="BH1103" s="2">
        <v>600</v>
      </c>
      <c r="BI1103" s="2">
        <v>600</v>
      </c>
      <c r="BJ1103" s="2">
        <v>600</v>
      </c>
      <c r="BK1103" s="2">
        <v>600</v>
      </c>
      <c r="BL1103" s="2">
        <v>600</v>
      </c>
      <c r="BM1103" s="2">
        <v>600</v>
      </c>
      <c r="BN1103" s="2">
        <v>600</v>
      </c>
      <c r="BO1103" s="2">
        <v>600</v>
      </c>
      <c r="BP1103" s="2">
        <v>625</v>
      </c>
      <c r="BQ1103" s="2">
        <v>625</v>
      </c>
      <c r="BR1103" s="2">
        <v>625</v>
      </c>
      <c r="BS1103" s="2">
        <v>625</v>
      </c>
      <c r="BT1103" s="2">
        <v>625</v>
      </c>
      <c r="BU1103" s="2">
        <v>625</v>
      </c>
      <c r="BV1103" s="2">
        <v>625</v>
      </c>
      <c r="BW1103" s="2">
        <v>625</v>
      </c>
      <c r="BX1103" s="2">
        <v>625</v>
      </c>
      <c r="BY1103" s="2">
        <v>625</v>
      </c>
      <c r="BZ1103" s="2">
        <v>625</v>
      </c>
      <c r="CA1103" s="2">
        <v>625</v>
      </c>
      <c r="CB1103" s="2">
        <v>625</v>
      </c>
      <c r="CC1103" s="2">
        <v>650</v>
      </c>
      <c r="CD1103" s="2">
        <v>650</v>
      </c>
      <c r="CE1103" s="2">
        <v>650</v>
      </c>
      <c r="CF1103" s="2">
        <v>670</v>
      </c>
      <c r="CG1103" s="2">
        <v>670</v>
      </c>
      <c r="CH1103" s="2">
        <v>670</v>
      </c>
    </row>
    <row r="1104" spans="22:453" x14ac:dyDescent="0.2">
      <c r="V1104" s="2">
        <v>300</v>
      </c>
      <c r="W1104" s="2">
        <v>300</v>
      </c>
      <c r="X1104" s="2">
        <v>300</v>
      </c>
      <c r="Y1104" s="2">
        <v>300</v>
      </c>
      <c r="Z1104" s="2">
        <v>304.17</v>
      </c>
      <c r="AA1104" s="2">
        <v>304.17</v>
      </c>
      <c r="AB1104" s="2">
        <v>305</v>
      </c>
      <c r="AC1104" s="2">
        <v>305</v>
      </c>
      <c r="AD1104" s="2">
        <v>305</v>
      </c>
      <c r="AE1104" s="2">
        <v>305</v>
      </c>
      <c r="AF1104" s="2">
        <v>305</v>
      </c>
      <c r="AG1104" s="2">
        <v>316.07</v>
      </c>
      <c r="AH1104" s="2">
        <v>316.07</v>
      </c>
      <c r="AI1104" s="2">
        <v>316.07</v>
      </c>
      <c r="AJ1104" s="2">
        <v>316.07</v>
      </c>
      <c r="AK1104" s="2">
        <v>325</v>
      </c>
      <c r="AL1104" s="2">
        <v>325</v>
      </c>
      <c r="AM1104" s="2">
        <v>325</v>
      </c>
      <c r="AN1104" s="2">
        <v>325</v>
      </c>
      <c r="AO1104" s="2">
        <v>325</v>
      </c>
      <c r="AP1104" s="2">
        <v>325</v>
      </c>
      <c r="AQ1104" s="2">
        <v>325</v>
      </c>
      <c r="AR1104" s="2">
        <v>325</v>
      </c>
      <c r="AS1104" s="2">
        <v>325</v>
      </c>
      <c r="AT1104" s="2">
        <v>325</v>
      </c>
      <c r="AU1104" s="2">
        <v>325</v>
      </c>
      <c r="AV1104" s="2">
        <v>325</v>
      </c>
      <c r="AW1104" s="2">
        <v>325.89</v>
      </c>
      <c r="AX1104" s="2">
        <v>337.62</v>
      </c>
      <c r="AY1104" s="2">
        <v>337.62</v>
      </c>
      <c r="AZ1104" s="2">
        <v>337.8</v>
      </c>
      <c r="BA1104" s="2">
        <v>337.8</v>
      </c>
      <c r="BB1104" s="2">
        <v>337.8</v>
      </c>
      <c r="BC1104" s="2">
        <v>345</v>
      </c>
      <c r="BD1104" s="2">
        <v>345</v>
      </c>
      <c r="BE1104" s="2">
        <v>345</v>
      </c>
      <c r="BF1104" s="2">
        <v>345</v>
      </c>
      <c r="BG1104" s="2">
        <v>345</v>
      </c>
      <c r="BH1104" s="2">
        <v>347.62</v>
      </c>
      <c r="BI1104" s="2">
        <v>347.62</v>
      </c>
      <c r="BJ1104" s="2">
        <v>347.62</v>
      </c>
      <c r="BK1104" s="2">
        <v>347.62</v>
      </c>
      <c r="BL1104" s="2">
        <v>359.52</v>
      </c>
      <c r="BM1104" s="2">
        <v>359.52</v>
      </c>
      <c r="BN1104" s="2">
        <v>359.52</v>
      </c>
      <c r="BO1104" s="2">
        <v>359.52</v>
      </c>
      <c r="BP1104" s="2">
        <v>359.52</v>
      </c>
      <c r="BQ1104" s="2">
        <v>359.52</v>
      </c>
      <c r="BR1104" s="2">
        <v>369.35</v>
      </c>
      <c r="BS1104" s="2">
        <v>375</v>
      </c>
      <c r="BT1104" s="2">
        <v>375</v>
      </c>
      <c r="BU1104" s="2">
        <v>375</v>
      </c>
      <c r="BV1104" s="2">
        <v>381.07</v>
      </c>
      <c r="BW1104" s="2">
        <v>421.43</v>
      </c>
      <c r="BX1104" s="2">
        <v>421.43</v>
      </c>
      <c r="BY1104" s="2">
        <v>421.43</v>
      </c>
      <c r="BZ1104" s="2">
        <v>421.43</v>
      </c>
      <c r="CA1104" s="2">
        <v>421.43</v>
      </c>
      <c r="CB1104" s="2">
        <v>421.43</v>
      </c>
      <c r="CC1104" s="2">
        <v>424.52</v>
      </c>
      <c r="CD1104" s="2">
        <v>424.52</v>
      </c>
      <c r="CE1104" s="2">
        <v>424.52</v>
      </c>
      <c r="CF1104" s="2">
        <v>424.52</v>
      </c>
      <c r="CG1104" s="2">
        <v>434.52</v>
      </c>
      <c r="CH1104" s="2">
        <v>551.79</v>
      </c>
    </row>
    <row r="1105" spans="22:86" x14ac:dyDescent="0.2">
      <c r="V1105" s="2">
        <v>375</v>
      </c>
      <c r="W1105" s="2">
        <v>375</v>
      </c>
      <c r="X1105" s="2">
        <v>375</v>
      </c>
      <c r="Y1105" s="2">
        <v>375</v>
      </c>
      <c r="Z1105" s="2">
        <v>375</v>
      </c>
      <c r="AA1105" s="2">
        <v>380</v>
      </c>
      <c r="AB1105" s="2">
        <v>390</v>
      </c>
      <c r="AC1105" s="2">
        <v>390</v>
      </c>
      <c r="AD1105" s="2">
        <v>395</v>
      </c>
      <c r="AE1105" s="2">
        <v>395</v>
      </c>
      <c r="AF1105" s="2">
        <v>395</v>
      </c>
      <c r="AG1105" s="2">
        <v>395</v>
      </c>
      <c r="AH1105" s="2">
        <v>395</v>
      </c>
      <c r="AI1105" s="2">
        <v>395</v>
      </c>
      <c r="AJ1105" s="2">
        <v>400</v>
      </c>
      <c r="AK1105" s="2">
        <v>400</v>
      </c>
      <c r="AL1105" s="2">
        <v>400</v>
      </c>
      <c r="AM1105" s="2">
        <v>400</v>
      </c>
      <c r="AN1105" s="2">
        <v>400</v>
      </c>
      <c r="AO1105" s="2">
        <v>400</v>
      </c>
      <c r="AP1105" s="2">
        <v>400</v>
      </c>
      <c r="AQ1105" s="2">
        <v>400</v>
      </c>
      <c r="AR1105" s="2">
        <v>400</v>
      </c>
      <c r="AS1105" s="2">
        <v>400</v>
      </c>
      <c r="AT1105" s="2">
        <v>400</v>
      </c>
      <c r="AU1105" s="2">
        <v>400</v>
      </c>
      <c r="AV1105" s="2">
        <v>400</v>
      </c>
      <c r="AW1105" s="2">
        <v>400</v>
      </c>
      <c r="AX1105" s="2">
        <v>400</v>
      </c>
      <c r="AY1105" s="2">
        <v>400</v>
      </c>
      <c r="AZ1105" s="2">
        <v>410</v>
      </c>
      <c r="BA1105" s="2">
        <v>420</v>
      </c>
      <c r="BB1105" s="2">
        <v>420</v>
      </c>
      <c r="BC1105" s="2">
        <v>420</v>
      </c>
      <c r="BD1105" s="2">
        <v>425</v>
      </c>
      <c r="BE1105" s="2">
        <v>425</v>
      </c>
      <c r="BF1105" s="2">
        <v>425</v>
      </c>
      <c r="BG1105" s="2">
        <v>425</v>
      </c>
      <c r="BH1105" s="2">
        <v>425</v>
      </c>
      <c r="BI1105" s="2">
        <v>425</v>
      </c>
      <c r="BJ1105" s="2">
        <v>450</v>
      </c>
      <c r="BK1105" s="2">
        <v>450</v>
      </c>
      <c r="BL1105" s="2">
        <v>450</v>
      </c>
      <c r="BM1105" s="2">
        <v>450</v>
      </c>
      <c r="BN1105" s="2">
        <v>450</v>
      </c>
      <c r="BO1105" s="2">
        <v>450</v>
      </c>
      <c r="BP1105" s="2">
        <v>450</v>
      </c>
      <c r="BQ1105" s="2">
        <v>450</v>
      </c>
      <c r="BR1105" s="2">
        <v>450</v>
      </c>
      <c r="BS1105" s="2">
        <v>450</v>
      </c>
      <c r="BT1105" s="2">
        <v>450</v>
      </c>
      <c r="BU1105" s="2">
        <v>450</v>
      </c>
      <c r="BV1105" s="2">
        <v>450</v>
      </c>
      <c r="BW1105" s="2">
        <v>460</v>
      </c>
      <c r="BX1105" s="2">
        <v>465</v>
      </c>
      <c r="BY1105" s="2">
        <v>470</v>
      </c>
      <c r="BZ1105" s="2">
        <v>475</v>
      </c>
      <c r="CA1105" s="2">
        <v>485</v>
      </c>
      <c r="CB1105" s="2">
        <v>495</v>
      </c>
      <c r="CC1105" s="2">
        <v>495</v>
      </c>
      <c r="CD1105" s="2">
        <v>495</v>
      </c>
      <c r="CE1105" s="2">
        <v>500</v>
      </c>
      <c r="CF1105" s="2">
        <v>500</v>
      </c>
      <c r="CG1105" s="2">
        <v>517.08000000000004</v>
      </c>
      <c r="CH1105" s="2">
        <v>550</v>
      </c>
    </row>
    <row r="1106" spans="22:86" x14ac:dyDescent="0.2">
      <c r="V1106" s="2">
        <v>475</v>
      </c>
      <c r="W1106" s="2">
        <v>475</v>
      </c>
      <c r="X1106" s="2">
        <v>475</v>
      </c>
      <c r="Y1106" s="2">
        <v>475</v>
      </c>
      <c r="Z1106" s="2">
        <v>475</v>
      </c>
      <c r="AA1106" s="2">
        <v>475</v>
      </c>
      <c r="AB1106" s="2">
        <v>475</v>
      </c>
      <c r="AC1106" s="2">
        <v>490</v>
      </c>
      <c r="AD1106" s="2">
        <v>495</v>
      </c>
      <c r="AE1106" s="2">
        <v>495</v>
      </c>
      <c r="AF1106" s="2">
        <v>495</v>
      </c>
      <c r="AG1106" s="2">
        <v>495</v>
      </c>
      <c r="AH1106" s="2">
        <v>495</v>
      </c>
      <c r="AI1106" s="2">
        <v>495</v>
      </c>
      <c r="AJ1106" s="2">
        <v>495</v>
      </c>
      <c r="AK1106" s="2">
        <v>495</v>
      </c>
      <c r="AL1106" s="2">
        <v>500</v>
      </c>
      <c r="AM1106" s="2">
        <v>500</v>
      </c>
      <c r="AN1106" s="2">
        <v>500</v>
      </c>
      <c r="AO1106" s="2">
        <v>500</v>
      </c>
      <c r="AP1106" s="2">
        <v>500</v>
      </c>
      <c r="AQ1106" s="2">
        <v>500</v>
      </c>
      <c r="AR1106" s="2">
        <v>500</v>
      </c>
      <c r="AS1106" s="2">
        <v>500</v>
      </c>
      <c r="AT1106" s="2">
        <v>500</v>
      </c>
      <c r="AU1106" s="2">
        <v>500</v>
      </c>
      <c r="AV1106" s="2">
        <v>525</v>
      </c>
      <c r="AW1106" s="2">
        <v>525</v>
      </c>
      <c r="AX1106" s="2">
        <v>525</v>
      </c>
      <c r="AY1106" s="2">
        <v>525</v>
      </c>
      <c r="AZ1106" s="2">
        <v>525</v>
      </c>
      <c r="BA1106" s="2">
        <v>525</v>
      </c>
      <c r="BB1106" s="2">
        <v>530</v>
      </c>
      <c r="BC1106" s="2">
        <v>550</v>
      </c>
      <c r="BD1106" s="2">
        <v>550</v>
      </c>
      <c r="BE1106" s="2">
        <v>550</v>
      </c>
      <c r="BF1106" s="2">
        <v>550</v>
      </c>
      <c r="BG1106" s="2">
        <v>550</v>
      </c>
      <c r="BH1106" s="2">
        <v>550</v>
      </c>
      <c r="BI1106" s="2">
        <v>550</v>
      </c>
      <c r="BJ1106" s="2">
        <v>550</v>
      </c>
      <c r="BK1106" s="2">
        <v>550</v>
      </c>
      <c r="BL1106" s="2">
        <v>550</v>
      </c>
      <c r="BM1106" s="2">
        <v>550</v>
      </c>
      <c r="BN1106" s="2">
        <v>550</v>
      </c>
      <c r="BO1106" s="2">
        <v>575</v>
      </c>
      <c r="BP1106" s="2">
        <v>575</v>
      </c>
      <c r="BQ1106" s="2">
        <v>575</v>
      </c>
      <c r="BR1106" s="2">
        <v>585</v>
      </c>
      <c r="BS1106" s="2">
        <v>595</v>
      </c>
      <c r="BT1106" s="2">
        <v>599</v>
      </c>
      <c r="BU1106" s="2">
        <v>600</v>
      </c>
      <c r="BV1106" s="2">
        <v>600</v>
      </c>
      <c r="BW1106" s="2">
        <v>600</v>
      </c>
      <c r="BX1106" s="2">
        <v>600</v>
      </c>
      <c r="BY1106" s="2">
        <v>625</v>
      </c>
      <c r="BZ1106" s="2">
        <v>625</v>
      </c>
      <c r="CA1106" s="2">
        <v>625</v>
      </c>
      <c r="CB1106" s="2">
        <v>650</v>
      </c>
      <c r="CC1106" s="2">
        <v>650</v>
      </c>
      <c r="CD1106" s="2">
        <v>675</v>
      </c>
      <c r="CE1106" s="2">
        <v>675</v>
      </c>
      <c r="CF1106" s="2">
        <v>695</v>
      </c>
      <c r="CG1106" s="2">
        <v>750</v>
      </c>
      <c r="CH1106" s="2">
        <v>895</v>
      </c>
    </row>
    <row r="1107" spans="22:86" x14ac:dyDescent="0.2">
      <c r="V1107" s="2">
        <v>550</v>
      </c>
      <c r="W1107" s="2">
        <v>550</v>
      </c>
      <c r="X1107" s="2">
        <v>550</v>
      </c>
      <c r="Y1107" s="2">
        <v>550</v>
      </c>
      <c r="Z1107" s="2">
        <v>550</v>
      </c>
      <c r="AA1107" s="2">
        <v>550</v>
      </c>
      <c r="AB1107" s="2">
        <v>550</v>
      </c>
      <c r="AC1107" s="2">
        <v>550</v>
      </c>
      <c r="AD1107" s="2">
        <v>550</v>
      </c>
      <c r="AE1107" s="2">
        <v>550</v>
      </c>
      <c r="AF1107" s="2">
        <v>550</v>
      </c>
      <c r="AG1107" s="2">
        <v>575</v>
      </c>
      <c r="AH1107" s="2">
        <v>575</v>
      </c>
      <c r="AI1107" s="2">
        <v>595</v>
      </c>
      <c r="AJ1107" s="2">
        <v>595</v>
      </c>
      <c r="AK1107" s="2">
        <v>595</v>
      </c>
      <c r="AL1107" s="2">
        <v>595</v>
      </c>
      <c r="AM1107" s="2">
        <v>600</v>
      </c>
      <c r="AN1107" s="2">
        <v>600</v>
      </c>
      <c r="AO1107" s="2">
        <v>600</v>
      </c>
      <c r="AP1107" s="2">
        <v>620</v>
      </c>
      <c r="AQ1107" s="2">
        <v>625</v>
      </c>
      <c r="AR1107" s="2">
        <v>625</v>
      </c>
      <c r="AS1107" s="2">
        <v>625</v>
      </c>
      <c r="AT1107" s="2">
        <v>650</v>
      </c>
      <c r="AU1107" s="2">
        <v>650</v>
      </c>
      <c r="AV1107" s="2">
        <v>650</v>
      </c>
      <c r="AW1107" s="2">
        <v>650</v>
      </c>
      <c r="AX1107" s="2">
        <v>650</v>
      </c>
      <c r="AY1107" s="2">
        <v>650</v>
      </c>
      <c r="AZ1107" s="2">
        <v>650</v>
      </c>
      <c r="BA1107" s="2">
        <v>650</v>
      </c>
      <c r="BB1107" s="2">
        <v>650</v>
      </c>
      <c r="BC1107" s="2">
        <v>650</v>
      </c>
      <c r="BD1107" s="2">
        <v>650</v>
      </c>
      <c r="BE1107" s="2">
        <v>650</v>
      </c>
      <c r="BF1107" s="2">
        <v>650</v>
      </c>
      <c r="BG1107" s="2">
        <v>650</v>
      </c>
      <c r="BH1107" s="2">
        <v>650</v>
      </c>
      <c r="BI1107" s="2">
        <v>675</v>
      </c>
      <c r="BJ1107" s="2">
        <v>675</v>
      </c>
      <c r="BK1107" s="2">
        <v>695</v>
      </c>
      <c r="BL1107" s="2">
        <v>695</v>
      </c>
      <c r="BM1107" s="2">
        <v>695</v>
      </c>
      <c r="BN1107" s="2">
        <v>700</v>
      </c>
      <c r="BO1107" s="2">
        <v>725</v>
      </c>
      <c r="BP1107" s="2">
        <v>725</v>
      </c>
      <c r="BQ1107" s="2">
        <v>750</v>
      </c>
      <c r="BR1107" s="2">
        <v>750</v>
      </c>
      <c r="BS1107" s="2">
        <v>750</v>
      </c>
      <c r="BT1107" s="2">
        <v>750</v>
      </c>
      <c r="BU1107" s="2">
        <v>795</v>
      </c>
      <c r="BV1107" s="2">
        <v>795</v>
      </c>
      <c r="BW1107" s="2">
        <v>795</v>
      </c>
      <c r="BX1107" s="2">
        <v>795</v>
      </c>
      <c r="BY1107" s="2">
        <v>800</v>
      </c>
      <c r="BZ1107" s="2">
        <v>850</v>
      </c>
      <c r="CA1107" s="2">
        <v>850</v>
      </c>
      <c r="CB1107" s="2">
        <v>895</v>
      </c>
      <c r="CC1107" s="2">
        <v>895</v>
      </c>
      <c r="CD1107" s="2">
        <v>900</v>
      </c>
      <c r="CE1107" s="2">
        <v>900</v>
      </c>
      <c r="CF1107" s="2">
        <v>950</v>
      </c>
      <c r="CG1107" s="2">
        <v>950</v>
      </c>
      <c r="CH1107" s="2">
        <v>1295</v>
      </c>
    </row>
    <row r="1108" spans="22:86" x14ac:dyDescent="0.2">
      <c r="V1108" s="2">
        <v>850</v>
      </c>
      <c r="W1108" s="2">
        <v>850</v>
      </c>
      <c r="X1108" s="2">
        <v>850</v>
      </c>
      <c r="Y1108" s="2">
        <v>875</v>
      </c>
      <c r="Z1108" s="2">
        <v>875</v>
      </c>
      <c r="AA1108" s="2">
        <v>875</v>
      </c>
      <c r="AB1108" s="2">
        <v>875</v>
      </c>
      <c r="AC1108" s="2">
        <v>875</v>
      </c>
      <c r="AD1108" s="2">
        <v>875</v>
      </c>
      <c r="AE1108" s="2">
        <v>875</v>
      </c>
      <c r="AF1108" s="2">
        <v>885</v>
      </c>
      <c r="AG1108" s="2">
        <v>895</v>
      </c>
      <c r="AH1108" s="2">
        <v>895</v>
      </c>
      <c r="AI1108" s="2">
        <v>900</v>
      </c>
      <c r="AJ1108" s="2">
        <v>900</v>
      </c>
      <c r="AK1108" s="2">
        <v>900</v>
      </c>
      <c r="AL1108" s="2">
        <v>900</v>
      </c>
      <c r="AM1108" s="2">
        <v>900</v>
      </c>
      <c r="AN1108" s="2">
        <v>900</v>
      </c>
      <c r="AO1108" s="2">
        <v>900</v>
      </c>
      <c r="AP1108" s="2">
        <v>900</v>
      </c>
      <c r="AQ1108" s="2">
        <v>900</v>
      </c>
      <c r="AR1108" s="2">
        <v>900</v>
      </c>
      <c r="AS1108" s="2">
        <v>900</v>
      </c>
      <c r="AT1108" s="2">
        <v>900</v>
      </c>
      <c r="AU1108" s="2">
        <v>912.5</v>
      </c>
      <c r="AV1108" s="2">
        <v>925</v>
      </c>
      <c r="AW1108" s="2">
        <v>925</v>
      </c>
      <c r="AX1108" s="2">
        <v>950</v>
      </c>
      <c r="AY1108" s="2">
        <v>950</v>
      </c>
      <c r="AZ1108" s="2">
        <v>950</v>
      </c>
      <c r="BA1108" s="2">
        <v>950</v>
      </c>
      <c r="BB1108" s="2">
        <v>950</v>
      </c>
      <c r="BC1108" s="2">
        <v>950</v>
      </c>
      <c r="BD1108" s="2">
        <v>950</v>
      </c>
      <c r="BE1108" s="2">
        <v>972.5</v>
      </c>
      <c r="BF1108" s="2">
        <v>995</v>
      </c>
      <c r="BG1108" s="2">
        <v>995</v>
      </c>
      <c r="BH1108" s="2">
        <v>995</v>
      </c>
      <c r="BI1108" s="2">
        <v>995</v>
      </c>
      <c r="BJ1108" s="2">
        <v>995</v>
      </c>
      <c r="BK1108" s="2">
        <v>995</v>
      </c>
      <c r="BL1108" s="2">
        <v>995</v>
      </c>
      <c r="BM1108" s="2">
        <v>995</v>
      </c>
      <c r="BN1108" s="2">
        <v>995</v>
      </c>
      <c r="BO1108" s="2">
        <v>1047.5</v>
      </c>
      <c r="BP1108" s="2">
        <v>1100</v>
      </c>
      <c r="BQ1108" s="2">
        <v>1100</v>
      </c>
      <c r="BR1108" s="2">
        <v>1100</v>
      </c>
      <c r="BS1108" s="2">
        <v>1100</v>
      </c>
      <c r="BT1108" s="2">
        <v>1175</v>
      </c>
      <c r="BU1108" s="2">
        <v>1250</v>
      </c>
      <c r="BV1108" s="2">
        <v>1250</v>
      </c>
      <c r="BW1108" s="2">
        <v>1250</v>
      </c>
      <c r="BX1108" s="2">
        <v>1250</v>
      </c>
      <c r="BY1108" s="2">
        <v>1300</v>
      </c>
      <c r="BZ1108" s="2">
        <v>1350</v>
      </c>
      <c r="CA1108" s="2">
        <v>1350</v>
      </c>
      <c r="CB1108" s="2">
        <v>1400</v>
      </c>
      <c r="CC1108" s="2">
        <v>1400</v>
      </c>
      <c r="CD1108" s="2">
        <v>1450</v>
      </c>
      <c r="CE1108" s="2">
        <v>1500</v>
      </c>
      <c r="CF1108" s="2">
        <v>1500</v>
      </c>
      <c r="CG1108" s="2">
        <v>1570</v>
      </c>
      <c r="CH1108" s="2">
        <v>1570</v>
      </c>
    </row>
    <row r="1109" spans="22:86" x14ac:dyDescent="0.2">
      <c r="V1109" s="2">
        <v>995</v>
      </c>
      <c r="W1109" s="2">
        <v>995</v>
      </c>
      <c r="X1109" s="2">
        <v>995</v>
      </c>
      <c r="Y1109" s="2">
        <v>995</v>
      </c>
      <c r="Z1109" s="2">
        <v>995</v>
      </c>
      <c r="AA1109" s="2">
        <v>995</v>
      </c>
      <c r="AB1109" s="2">
        <v>995</v>
      </c>
      <c r="AC1109" s="2">
        <v>995</v>
      </c>
      <c r="AD1109" s="2">
        <v>995</v>
      </c>
      <c r="AE1109" s="2">
        <v>1000</v>
      </c>
      <c r="AF1109" s="2">
        <v>1000</v>
      </c>
      <c r="AG1109" s="2">
        <v>1000</v>
      </c>
      <c r="AH1109" s="2">
        <v>1000</v>
      </c>
      <c r="AI1109" s="2">
        <v>1000</v>
      </c>
      <c r="AJ1109" s="2">
        <v>1000</v>
      </c>
      <c r="AK1109" s="2">
        <v>1050</v>
      </c>
      <c r="AL1109" s="2">
        <v>1100</v>
      </c>
      <c r="AM1109" s="2">
        <v>1100</v>
      </c>
      <c r="AN1109" s="2">
        <v>1100</v>
      </c>
      <c r="AO1109" s="2">
        <v>1100</v>
      </c>
      <c r="AP1109" s="2">
        <v>1100</v>
      </c>
      <c r="AQ1109" s="2">
        <v>1100</v>
      </c>
      <c r="AR1109" s="2">
        <v>1100</v>
      </c>
      <c r="AS1109" s="2">
        <v>1100</v>
      </c>
      <c r="AT1109" s="2">
        <v>1100</v>
      </c>
      <c r="AU1109" s="2">
        <v>1100</v>
      </c>
      <c r="AV1109" s="2">
        <v>1100</v>
      </c>
      <c r="AW1109" s="2">
        <v>1100</v>
      </c>
      <c r="AX1109" s="2">
        <v>1150</v>
      </c>
      <c r="AY1109" s="2">
        <v>1150</v>
      </c>
      <c r="AZ1109" s="2">
        <v>1150</v>
      </c>
      <c r="BA1109" s="2">
        <v>1150</v>
      </c>
      <c r="BB1109" s="2">
        <v>1150</v>
      </c>
      <c r="BC1109" s="2">
        <v>1150</v>
      </c>
      <c r="BD1109" s="2">
        <v>1250</v>
      </c>
      <c r="BE1109" s="2">
        <v>1250</v>
      </c>
      <c r="BF1109" s="2">
        <v>1250</v>
      </c>
      <c r="BG1109" s="2">
        <v>1250</v>
      </c>
      <c r="BH1109" s="2">
        <v>1250</v>
      </c>
      <c r="BI1109" s="2">
        <v>1250</v>
      </c>
      <c r="BJ1109" s="2">
        <v>1250</v>
      </c>
      <c r="BK1109" s="2">
        <v>1250</v>
      </c>
      <c r="BL1109" s="2">
        <v>1250</v>
      </c>
      <c r="BM1109" s="2">
        <v>1250</v>
      </c>
      <c r="BN1109" s="2">
        <v>1250</v>
      </c>
      <c r="BO1109" s="2">
        <v>1250</v>
      </c>
      <c r="BP1109" s="2">
        <v>1250</v>
      </c>
      <c r="BQ1109" s="2">
        <v>1250</v>
      </c>
      <c r="BR1109" s="2">
        <v>1250</v>
      </c>
      <c r="BS1109" s="2">
        <v>1250</v>
      </c>
      <c r="BT1109" s="2">
        <v>1250</v>
      </c>
      <c r="BU1109" s="2">
        <v>1250</v>
      </c>
      <c r="BV1109" s="2">
        <v>1250</v>
      </c>
      <c r="BW1109" s="2">
        <v>1350</v>
      </c>
      <c r="BX1109" s="2">
        <v>1350</v>
      </c>
      <c r="BY1109" s="2">
        <v>1350</v>
      </c>
      <c r="BZ1109" s="2">
        <v>1350</v>
      </c>
      <c r="CA1109" s="2">
        <v>1350</v>
      </c>
      <c r="CB1109" s="2">
        <v>1350</v>
      </c>
      <c r="CC1109" s="2">
        <v>3000</v>
      </c>
      <c r="CD1109" s="2">
        <v>3000</v>
      </c>
      <c r="CE1109" s="2">
        <v>3000</v>
      </c>
      <c r="CF1109" s="2">
        <v>3000</v>
      </c>
      <c r="CG1109" s="2">
        <v>3000</v>
      </c>
      <c r="CH1109" s="2">
        <v>3000</v>
      </c>
    </row>
    <row r="1110" spans="22:86" x14ac:dyDescent="0.2">
      <c r="V1110" s="2">
        <v>300</v>
      </c>
      <c r="W1110" s="2">
        <v>300</v>
      </c>
      <c r="X1110" s="2">
        <v>300</v>
      </c>
      <c r="Y1110" s="2">
        <v>300</v>
      </c>
      <c r="Z1110" s="2">
        <v>300</v>
      </c>
      <c r="AA1110" s="2">
        <v>300</v>
      </c>
      <c r="AB1110" s="2">
        <v>300</v>
      </c>
      <c r="AC1110" s="2">
        <v>300</v>
      </c>
      <c r="AD1110" s="2">
        <v>300</v>
      </c>
      <c r="AE1110" s="2">
        <v>300</v>
      </c>
      <c r="AF1110" s="2">
        <v>300</v>
      </c>
      <c r="AG1110" s="2">
        <v>300</v>
      </c>
      <c r="AH1110" s="2">
        <v>300</v>
      </c>
      <c r="AI1110" s="2">
        <v>300</v>
      </c>
      <c r="AJ1110" s="2">
        <v>300</v>
      </c>
      <c r="AK1110" s="2">
        <v>300</v>
      </c>
      <c r="AL1110" s="2">
        <v>300</v>
      </c>
      <c r="AM1110" s="2">
        <v>300</v>
      </c>
      <c r="AN1110" s="2">
        <v>300</v>
      </c>
      <c r="AO1110" s="2">
        <v>300</v>
      </c>
      <c r="AP1110" s="2">
        <v>300</v>
      </c>
      <c r="AQ1110" s="2">
        <v>300</v>
      </c>
      <c r="AR1110" s="2">
        <v>300</v>
      </c>
      <c r="AS1110" s="2">
        <v>300</v>
      </c>
      <c r="AT1110" s="2">
        <v>300</v>
      </c>
      <c r="AU1110" s="2">
        <v>300</v>
      </c>
      <c r="AV1110" s="2">
        <v>300</v>
      </c>
      <c r="AW1110" s="2">
        <v>300</v>
      </c>
      <c r="AX1110" s="2">
        <v>300</v>
      </c>
      <c r="AY1110" s="2">
        <v>300</v>
      </c>
      <c r="AZ1110" s="2">
        <v>300</v>
      </c>
      <c r="BA1110" s="2">
        <v>300</v>
      </c>
      <c r="BB1110" s="2">
        <v>330</v>
      </c>
      <c r="BC1110" s="2">
        <v>330</v>
      </c>
      <c r="BD1110" s="2">
        <v>330</v>
      </c>
      <c r="BE1110" s="2">
        <v>330</v>
      </c>
      <c r="BF1110" s="2">
        <v>330</v>
      </c>
      <c r="BG1110" s="2">
        <v>330</v>
      </c>
      <c r="BH1110" s="2">
        <v>330</v>
      </c>
      <c r="BI1110" s="2">
        <v>330</v>
      </c>
      <c r="BJ1110" s="2">
        <v>330</v>
      </c>
      <c r="BK1110" s="2">
        <v>330</v>
      </c>
      <c r="BL1110" s="2">
        <v>330</v>
      </c>
      <c r="BM1110" s="2">
        <v>330</v>
      </c>
      <c r="BN1110" s="2">
        <v>330</v>
      </c>
      <c r="BO1110" s="2">
        <v>330</v>
      </c>
      <c r="BP1110" s="2">
        <v>330</v>
      </c>
      <c r="BQ1110" s="2">
        <v>330</v>
      </c>
      <c r="BR1110" s="2">
        <v>330</v>
      </c>
      <c r="BS1110" s="2">
        <v>330</v>
      </c>
      <c r="BT1110" s="2">
        <v>330</v>
      </c>
      <c r="BU1110" s="2">
        <v>330</v>
      </c>
      <c r="BV1110" s="2">
        <v>330</v>
      </c>
      <c r="BW1110" s="2">
        <v>330</v>
      </c>
      <c r="BX1110" s="2">
        <v>330</v>
      </c>
      <c r="BY1110" s="2">
        <v>330</v>
      </c>
      <c r="BZ1110" s="2">
        <v>330</v>
      </c>
      <c r="CA1110" s="2">
        <v>330</v>
      </c>
      <c r="CB1110" s="2">
        <v>330</v>
      </c>
      <c r="CC1110" s="2">
        <v>330</v>
      </c>
      <c r="CD1110" s="2">
        <v>330</v>
      </c>
      <c r="CE1110" s="2">
        <v>330</v>
      </c>
      <c r="CF1110" s="2">
        <v>330</v>
      </c>
      <c r="CG1110" s="2">
        <v>330</v>
      </c>
      <c r="CH1110" s="2">
        <v>330</v>
      </c>
    </row>
    <row r="1111" spans="22:86" x14ac:dyDescent="0.2">
      <c r="V1111" s="2">
        <v>275</v>
      </c>
      <c r="W1111" s="2">
        <v>280</v>
      </c>
      <c r="X1111" s="2">
        <v>280</v>
      </c>
      <c r="Y1111" s="2">
        <v>282.44</v>
      </c>
      <c r="Z1111" s="2">
        <v>283</v>
      </c>
      <c r="AA1111" s="2">
        <v>285</v>
      </c>
      <c r="AB1111" s="2">
        <v>290</v>
      </c>
      <c r="AC1111" s="2">
        <v>294.33999999999997</v>
      </c>
      <c r="AD1111" s="2">
        <v>294.33999999999997</v>
      </c>
      <c r="AE1111" s="2">
        <v>294.33999999999997</v>
      </c>
      <c r="AF1111" s="2">
        <v>294.33999999999997</v>
      </c>
      <c r="AG1111" s="2">
        <v>294.33999999999997</v>
      </c>
      <c r="AH1111" s="2">
        <v>294.35000000000002</v>
      </c>
      <c r="AI1111" s="2">
        <v>294.35000000000002</v>
      </c>
      <c r="AJ1111" s="2">
        <v>295</v>
      </c>
      <c r="AK1111" s="2">
        <v>300</v>
      </c>
      <c r="AL1111" s="2">
        <v>300</v>
      </c>
      <c r="AM1111" s="2">
        <v>300</v>
      </c>
      <c r="AN1111" s="2">
        <v>300</v>
      </c>
      <c r="AO1111" s="2">
        <v>300</v>
      </c>
      <c r="AP1111" s="2">
        <v>300</v>
      </c>
      <c r="AQ1111" s="2">
        <v>300</v>
      </c>
      <c r="AR1111" s="2">
        <v>304.16000000000003</v>
      </c>
      <c r="AS1111" s="2">
        <v>304.16000000000003</v>
      </c>
      <c r="AT1111" s="2">
        <v>305</v>
      </c>
      <c r="AU1111" s="2">
        <v>305</v>
      </c>
      <c r="AV1111" s="2">
        <v>305</v>
      </c>
      <c r="AW1111" s="2">
        <v>315</v>
      </c>
      <c r="AX1111" s="2">
        <v>316.07</v>
      </c>
      <c r="AY1111" s="2">
        <v>316.07</v>
      </c>
      <c r="AZ1111" s="2">
        <v>316.07</v>
      </c>
      <c r="BA1111" s="2">
        <v>316.07</v>
      </c>
      <c r="BB1111" s="2">
        <v>316.07</v>
      </c>
      <c r="BC1111" s="2">
        <v>325</v>
      </c>
      <c r="BD1111" s="2">
        <v>325</v>
      </c>
      <c r="BE1111" s="2">
        <v>325</v>
      </c>
      <c r="BF1111" s="2">
        <v>325</v>
      </c>
      <c r="BG1111" s="2">
        <v>325</v>
      </c>
      <c r="BH1111" s="2">
        <v>325.89</v>
      </c>
      <c r="BI1111" s="2">
        <v>325.89</v>
      </c>
      <c r="BJ1111" s="2">
        <v>333</v>
      </c>
      <c r="BK1111" s="2">
        <v>333</v>
      </c>
      <c r="BL1111" s="2">
        <v>337.79</v>
      </c>
      <c r="BM1111" s="2">
        <v>350</v>
      </c>
      <c r="BN1111" s="2">
        <v>350</v>
      </c>
      <c r="BO1111" s="2">
        <v>359.52</v>
      </c>
      <c r="BP1111" s="2">
        <v>359.52</v>
      </c>
      <c r="BQ1111" s="2">
        <v>359.52</v>
      </c>
      <c r="BR1111" s="2">
        <v>359.52</v>
      </c>
      <c r="BS1111" s="2">
        <v>359.52</v>
      </c>
      <c r="BT1111" s="2">
        <v>359.52</v>
      </c>
      <c r="BU1111" s="2">
        <v>359.52</v>
      </c>
      <c r="BV1111" s="2">
        <v>359.52</v>
      </c>
      <c r="BW1111" s="2">
        <v>359.52</v>
      </c>
      <c r="BX1111" s="2">
        <v>359.52</v>
      </c>
      <c r="BY1111" s="2">
        <v>359.52</v>
      </c>
      <c r="BZ1111" s="2">
        <v>359.52</v>
      </c>
      <c r="CA1111" s="2">
        <v>365</v>
      </c>
      <c r="CB1111" s="2">
        <v>367.52</v>
      </c>
      <c r="CC1111" s="2">
        <v>375</v>
      </c>
      <c r="CD1111" s="2">
        <v>402.97</v>
      </c>
      <c r="CE1111" s="2">
        <v>402.97</v>
      </c>
      <c r="CF1111" s="2">
        <v>434.52</v>
      </c>
      <c r="CG1111" s="2">
        <v>468.15</v>
      </c>
      <c r="CH1111" s="2">
        <v>468.15</v>
      </c>
    </row>
    <row r="1112" spans="22:86" x14ac:dyDescent="0.2">
      <c r="V1112" s="2">
        <v>350</v>
      </c>
      <c r="W1112" s="2">
        <v>350</v>
      </c>
      <c r="X1112" s="2">
        <v>350</v>
      </c>
      <c r="Y1112" s="2">
        <v>350</v>
      </c>
      <c r="Z1112" s="2">
        <v>350</v>
      </c>
      <c r="AA1112" s="2">
        <v>350</v>
      </c>
      <c r="AB1112" s="2">
        <v>350</v>
      </c>
      <c r="AC1112" s="2">
        <v>350</v>
      </c>
      <c r="AD1112" s="2">
        <v>350</v>
      </c>
      <c r="AE1112" s="2">
        <v>350</v>
      </c>
      <c r="AF1112" s="2">
        <v>350</v>
      </c>
      <c r="AG1112" s="2">
        <v>350</v>
      </c>
      <c r="AH1112" s="2">
        <v>350</v>
      </c>
      <c r="AI1112" s="2">
        <v>350</v>
      </c>
      <c r="AJ1112" s="2">
        <v>350</v>
      </c>
      <c r="AK1112" s="2">
        <v>350</v>
      </c>
      <c r="AL1112" s="2">
        <v>360</v>
      </c>
      <c r="AM1112" s="2">
        <v>360</v>
      </c>
      <c r="AN1112" s="2">
        <v>360</v>
      </c>
      <c r="AO1112" s="2">
        <v>365</v>
      </c>
      <c r="AP1112" s="2">
        <v>375</v>
      </c>
      <c r="AQ1112" s="2">
        <v>375</v>
      </c>
      <c r="AR1112" s="2">
        <v>375</v>
      </c>
      <c r="AS1112" s="2">
        <v>375</v>
      </c>
      <c r="AT1112" s="2">
        <v>375</v>
      </c>
      <c r="AU1112" s="2">
        <v>375</v>
      </c>
      <c r="AV1112" s="2">
        <v>375</v>
      </c>
      <c r="AW1112" s="2">
        <v>375</v>
      </c>
      <c r="AX1112" s="2">
        <v>375</v>
      </c>
      <c r="AY1112" s="2">
        <v>375</v>
      </c>
      <c r="AZ1112" s="2">
        <v>375</v>
      </c>
      <c r="BA1112" s="2">
        <v>375</v>
      </c>
      <c r="BB1112" s="2">
        <v>375</v>
      </c>
      <c r="BC1112" s="2">
        <v>375</v>
      </c>
      <c r="BD1112" s="2">
        <v>380</v>
      </c>
      <c r="BE1112" s="2">
        <v>380</v>
      </c>
      <c r="BF1112" s="2">
        <v>380</v>
      </c>
      <c r="BG1112" s="2">
        <v>380</v>
      </c>
      <c r="BH1112" s="2">
        <v>385</v>
      </c>
      <c r="BI1112" s="2">
        <v>390</v>
      </c>
      <c r="BJ1112" s="2">
        <v>395</v>
      </c>
      <c r="BK1112" s="2">
        <v>395</v>
      </c>
      <c r="BL1112" s="2">
        <v>395</v>
      </c>
      <c r="BM1112" s="2">
        <v>395</v>
      </c>
      <c r="BN1112" s="2">
        <v>395</v>
      </c>
      <c r="BO1112" s="2">
        <v>395</v>
      </c>
      <c r="BP1112" s="2">
        <v>395</v>
      </c>
      <c r="BQ1112" s="2">
        <v>400</v>
      </c>
      <c r="BR1112" s="2">
        <v>400</v>
      </c>
      <c r="BS1112" s="2">
        <v>400</v>
      </c>
      <c r="BT1112" s="2">
        <v>400</v>
      </c>
      <c r="BU1112" s="2">
        <v>400</v>
      </c>
      <c r="BV1112" s="2">
        <v>400</v>
      </c>
      <c r="BW1112" s="2">
        <v>412</v>
      </c>
      <c r="BX1112" s="2">
        <v>425</v>
      </c>
      <c r="BY1112" s="2">
        <v>425</v>
      </c>
      <c r="BZ1112" s="2">
        <v>425</v>
      </c>
      <c r="CA1112" s="2">
        <v>425</v>
      </c>
      <c r="CB1112" s="2">
        <v>430</v>
      </c>
      <c r="CC1112" s="2">
        <v>440</v>
      </c>
      <c r="CD1112" s="2">
        <v>450</v>
      </c>
      <c r="CE1112" s="2">
        <v>450</v>
      </c>
      <c r="CF1112" s="2">
        <v>450</v>
      </c>
      <c r="CG1112" s="2">
        <v>475</v>
      </c>
      <c r="CH1112" s="2">
        <v>550</v>
      </c>
    </row>
    <row r="1113" spans="22:86" x14ac:dyDescent="0.2">
      <c r="V1113" s="2">
        <v>425</v>
      </c>
      <c r="W1113" s="2">
        <v>425</v>
      </c>
      <c r="X1113" s="2">
        <v>425</v>
      </c>
      <c r="Y1113" s="2">
        <v>425</v>
      </c>
      <c r="Z1113" s="2">
        <v>425</v>
      </c>
      <c r="AA1113" s="2">
        <v>425</v>
      </c>
      <c r="AB1113" s="2">
        <v>430</v>
      </c>
      <c r="AC1113" s="2">
        <v>435</v>
      </c>
      <c r="AD1113" s="2">
        <v>450</v>
      </c>
      <c r="AE1113" s="2">
        <v>450</v>
      </c>
      <c r="AF1113" s="2">
        <v>450</v>
      </c>
      <c r="AG1113" s="2">
        <v>450</v>
      </c>
      <c r="AH1113" s="2">
        <v>450</v>
      </c>
      <c r="AI1113" s="2">
        <v>450</v>
      </c>
      <c r="AJ1113" s="2">
        <v>450</v>
      </c>
      <c r="AK1113" s="2">
        <v>450</v>
      </c>
      <c r="AL1113" s="2">
        <v>450</v>
      </c>
      <c r="AM1113" s="2">
        <v>450</v>
      </c>
      <c r="AN1113" s="2">
        <v>450</v>
      </c>
      <c r="AO1113" s="2">
        <v>450</v>
      </c>
      <c r="AP1113" s="2">
        <v>450</v>
      </c>
      <c r="AQ1113" s="2">
        <v>450</v>
      </c>
      <c r="AR1113" s="2">
        <v>450</v>
      </c>
      <c r="AS1113" s="2">
        <v>450</v>
      </c>
      <c r="AT1113" s="2">
        <v>450</v>
      </c>
      <c r="AU1113" s="2">
        <v>450</v>
      </c>
      <c r="AV1113" s="2">
        <v>460</v>
      </c>
      <c r="AW1113" s="2">
        <v>470</v>
      </c>
      <c r="AX1113" s="2">
        <v>475</v>
      </c>
      <c r="AY1113" s="2">
        <v>475</v>
      </c>
      <c r="AZ1113" s="2">
        <v>475</v>
      </c>
      <c r="BA1113" s="2">
        <v>475</v>
      </c>
      <c r="BB1113" s="2">
        <v>475</v>
      </c>
      <c r="BC1113" s="2">
        <v>475</v>
      </c>
      <c r="BD1113" s="2">
        <v>475</v>
      </c>
      <c r="BE1113" s="2">
        <v>480</v>
      </c>
      <c r="BF1113" s="2">
        <v>490</v>
      </c>
      <c r="BG1113" s="2">
        <v>495</v>
      </c>
      <c r="BH1113" s="2">
        <v>495</v>
      </c>
      <c r="BI1113" s="2">
        <v>500</v>
      </c>
      <c r="BJ1113" s="2">
        <v>500</v>
      </c>
      <c r="BK1113" s="2">
        <v>500</v>
      </c>
      <c r="BL1113" s="2">
        <v>500</v>
      </c>
      <c r="BM1113" s="2">
        <v>500</v>
      </c>
      <c r="BN1113" s="2">
        <v>500</v>
      </c>
      <c r="BO1113" s="2">
        <v>525</v>
      </c>
      <c r="BP1113" s="2">
        <v>525</v>
      </c>
      <c r="BQ1113" s="2">
        <v>525</v>
      </c>
      <c r="BR1113" s="2">
        <v>525</v>
      </c>
      <c r="BS1113" s="2">
        <v>525</v>
      </c>
      <c r="BT1113" s="2">
        <v>540</v>
      </c>
      <c r="BU1113" s="2">
        <v>550</v>
      </c>
      <c r="BV1113" s="2">
        <v>550</v>
      </c>
      <c r="BW1113" s="2">
        <v>550</v>
      </c>
      <c r="BX1113" s="2">
        <v>550</v>
      </c>
      <c r="BY1113" s="2">
        <v>550</v>
      </c>
      <c r="BZ1113" s="2">
        <v>565</v>
      </c>
      <c r="CA1113" s="2">
        <v>575</v>
      </c>
      <c r="CB1113" s="2">
        <v>575</v>
      </c>
      <c r="CC1113" s="2">
        <v>595</v>
      </c>
      <c r="CD1113" s="2">
        <v>595</v>
      </c>
      <c r="CE1113" s="2">
        <v>625</v>
      </c>
      <c r="CF1113" s="2">
        <v>650</v>
      </c>
      <c r="CG1113" s="2">
        <v>670</v>
      </c>
      <c r="CH1113" s="2">
        <v>695</v>
      </c>
    </row>
    <row r="1114" spans="22:86" x14ac:dyDescent="0.2">
      <c r="V1114" s="2">
        <v>500</v>
      </c>
      <c r="W1114" s="2">
        <v>500</v>
      </c>
      <c r="X1114" s="2">
        <v>500</v>
      </c>
      <c r="Y1114" s="2">
        <v>500</v>
      </c>
      <c r="Z1114" s="2">
        <v>500</v>
      </c>
      <c r="AA1114" s="2">
        <v>500</v>
      </c>
      <c r="AB1114" s="2">
        <v>500</v>
      </c>
      <c r="AC1114" s="2">
        <v>520</v>
      </c>
      <c r="AD1114" s="2">
        <v>525</v>
      </c>
      <c r="AE1114" s="2">
        <v>525</v>
      </c>
      <c r="AF1114" s="2">
        <v>525</v>
      </c>
      <c r="AG1114" s="2">
        <v>525</v>
      </c>
      <c r="AH1114" s="2">
        <v>525</v>
      </c>
      <c r="AI1114" s="2">
        <v>525</v>
      </c>
      <c r="AJ1114" s="2">
        <v>525</v>
      </c>
      <c r="AK1114" s="2">
        <v>525</v>
      </c>
      <c r="AL1114" s="2">
        <v>530</v>
      </c>
      <c r="AM1114" s="2">
        <v>550</v>
      </c>
      <c r="AN1114" s="2">
        <v>550</v>
      </c>
      <c r="AO1114" s="2">
        <v>550</v>
      </c>
      <c r="AP1114" s="2">
        <v>550</v>
      </c>
      <c r="AQ1114" s="2">
        <v>550</v>
      </c>
      <c r="AR1114" s="2">
        <v>550</v>
      </c>
      <c r="AS1114" s="2">
        <v>550</v>
      </c>
      <c r="AT1114" s="2">
        <v>555</v>
      </c>
      <c r="AU1114" s="2">
        <v>575</v>
      </c>
      <c r="AV1114" s="2">
        <v>575</v>
      </c>
      <c r="AW1114" s="2">
        <v>575</v>
      </c>
      <c r="AX1114" s="2">
        <v>580</v>
      </c>
      <c r="AY1114" s="2">
        <v>595</v>
      </c>
      <c r="AZ1114" s="2">
        <v>595</v>
      </c>
      <c r="BA1114" s="2">
        <v>595</v>
      </c>
      <c r="BB1114" s="2">
        <v>600</v>
      </c>
      <c r="BC1114" s="2">
        <v>600</v>
      </c>
      <c r="BD1114" s="2">
        <v>600</v>
      </c>
      <c r="BE1114" s="2">
        <v>617.5</v>
      </c>
      <c r="BF1114" s="2">
        <v>625</v>
      </c>
      <c r="BG1114" s="2">
        <v>625</v>
      </c>
      <c r="BH1114" s="2">
        <v>625</v>
      </c>
      <c r="BI1114" s="2">
        <v>625</v>
      </c>
      <c r="BJ1114" s="2">
        <v>642.5</v>
      </c>
      <c r="BK1114" s="2">
        <v>650</v>
      </c>
      <c r="BL1114" s="2">
        <v>650</v>
      </c>
      <c r="BM1114" s="2">
        <v>650</v>
      </c>
      <c r="BN1114" s="2">
        <v>650</v>
      </c>
      <c r="BO1114" s="2">
        <v>650</v>
      </c>
      <c r="BP1114" s="2">
        <v>650</v>
      </c>
      <c r="BQ1114" s="2">
        <v>675</v>
      </c>
      <c r="BR1114" s="2">
        <v>680</v>
      </c>
      <c r="BS1114" s="2">
        <v>695</v>
      </c>
      <c r="BT1114" s="2">
        <v>695</v>
      </c>
      <c r="BU1114" s="2">
        <v>700</v>
      </c>
      <c r="BV1114" s="2">
        <v>700</v>
      </c>
      <c r="BW1114" s="2">
        <v>700</v>
      </c>
      <c r="BX1114" s="2">
        <v>725</v>
      </c>
      <c r="BY1114" s="2">
        <v>745</v>
      </c>
      <c r="BZ1114" s="2">
        <v>750</v>
      </c>
      <c r="CA1114" s="2">
        <v>750</v>
      </c>
      <c r="CB1114" s="2">
        <v>750</v>
      </c>
      <c r="CC1114" s="2">
        <v>750</v>
      </c>
      <c r="CD1114" s="2">
        <v>795</v>
      </c>
      <c r="CE1114" s="2">
        <v>800</v>
      </c>
      <c r="CF1114" s="2">
        <v>850</v>
      </c>
      <c r="CG1114" s="2">
        <v>895</v>
      </c>
      <c r="CH1114" s="2">
        <v>1100</v>
      </c>
    </row>
    <row r="1115" spans="22:86" x14ac:dyDescent="0.2">
      <c r="V1115" s="2">
        <v>750</v>
      </c>
      <c r="W1115" s="2">
        <v>750</v>
      </c>
      <c r="X1115" s="2">
        <v>750</v>
      </c>
      <c r="Y1115" s="2">
        <v>750</v>
      </c>
      <c r="Z1115" s="2">
        <v>750</v>
      </c>
      <c r="AA1115" s="2">
        <v>775</v>
      </c>
      <c r="AB1115" s="2">
        <v>795</v>
      </c>
      <c r="AC1115" s="2">
        <v>795</v>
      </c>
      <c r="AD1115" s="2">
        <v>795</v>
      </c>
      <c r="AE1115" s="2">
        <v>795</v>
      </c>
      <c r="AF1115" s="2">
        <v>800</v>
      </c>
      <c r="AG1115" s="2">
        <v>800</v>
      </c>
      <c r="AH1115" s="2">
        <v>800</v>
      </c>
      <c r="AI1115" s="2">
        <v>810</v>
      </c>
      <c r="AJ1115" s="2">
        <v>825</v>
      </c>
      <c r="AK1115" s="2">
        <v>850</v>
      </c>
      <c r="AL1115" s="2">
        <v>850</v>
      </c>
      <c r="AM1115" s="2">
        <v>850</v>
      </c>
      <c r="AN1115" s="2">
        <v>850</v>
      </c>
      <c r="AO1115" s="2">
        <v>850</v>
      </c>
      <c r="AP1115" s="2">
        <v>850</v>
      </c>
      <c r="AQ1115" s="2">
        <v>850</v>
      </c>
      <c r="AR1115" s="2">
        <v>850</v>
      </c>
      <c r="AS1115" s="2">
        <v>850</v>
      </c>
      <c r="AT1115" s="2">
        <v>850</v>
      </c>
      <c r="AU1115" s="2">
        <v>850</v>
      </c>
      <c r="AV1115" s="2">
        <v>850</v>
      </c>
      <c r="AW1115" s="2">
        <v>875</v>
      </c>
      <c r="AX1115" s="2">
        <v>875</v>
      </c>
      <c r="AY1115" s="2">
        <v>895</v>
      </c>
      <c r="AZ1115" s="2">
        <v>895</v>
      </c>
      <c r="BA1115" s="2">
        <v>900</v>
      </c>
      <c r="BB1115" s="2">
        <v>950</v>
      </c>
      <c r="BC1115" s="2">
        <v>950</v>
      </c>
      <c r="BD1115" s="2">
        <v>950</v>
      </c>
      <c r="BE1115" s="2">
        <v>950</v>
      </c>
      <c r="BF1115" s="2">
        <v>950</v>
      </c>
      <c r="BG1115" s="2">
        <v>950</v>
      </c>
      <c r="BH1115" s="2">
        <v>975</v>
      </c>
      <c r="BI1115" s="2">
        <v>995</v>
      </c>
      <c r="BJ1115" s="2">
        <v>995</v>
      </c>
      <c r="BK1115" s="2">
        <v>995</v>
      </c>
      <c r="BL1115" s="2">
        <v>995</v>
      </c>
      <c r="BM1115" s="2">
        <v>995</v>
      </c>
      <c r="BN1115" s="2">
        <v>1000</v>
      </c>
      <c r="BO1115" s="2">
        <v>1000</v>
      </c>
      <c r="BP1115" s="2">
        <v>1050</v>
      </c>
      <c r="BQ1115" s="2">
        <v>1050</v>
      </c>
      <c r="BR1115" s="2">
        <v>1100</v>
      </c>
      <c r="BS1115" s="2">
        <v>1100</v>
      </c>
      <c r="BT1115" s="2">
        <v>1175</v>
      </c>
      <c r="BU1115" s="2">
        <v>1200</v>
      </c>
      <c r="BV1115" s="2">
        <v>1200</v>
      </c>
      <c r="BW1115" s="2">
        <v>1200</v>
      </c>
      <c r="BX1115" s="2">
        <v>1200</v>
      </c>
      <c r="BY1115" s="2">
        <v>1200</v>
      </c>
      <c r="BZ1115" s="2">
        <v>1250</v>
      </c>
      <c r="CA1115" s="2">
        <v>1250</v>
      </c>
      <c r="CB1115" s="2">
        <v>1275</v>
      </c>
      <c r="CC1115" s="2">
        <v>1295</v>
      </c>
      <c r="CD1115" s="2">
        <v>1295</v>
      </c>
      <c r="CE1115" s="2">
        <v>1395</v>
      </c>
      <c r="CF1115" s="2">
        <v>1450</v>
      </c>
      <c r="CG1115" s="2">
        <v>1750</v>
      </c>
      <c r="CH1115" s="2">
        <v>1800</v>
      </c>
    </row>
    <row r="1116" spans="22:86" x14ac:dyDescent="0.2">
      <c r="V1116" s="2">
        <v>850</v>
      </c>
      <c r="W1116" s="2">
        <v>895</v>
      </c>
      <c r="X1116" s="2">
        <v>895</v>
      </c>
      <c r="Y1116" s="2">
        <v>895</v>
      </c>
      <c r="Z1116" s="2">
        <v>895</v>
      </c>
      <c r="AA1116" s="2">
        <v>895</v>
      </c>
      <c r="AB1116" s="2">
        <v>895</v>
      </c>
      <c r="AC1116" s="2">
        <v>900</v>
      </c>
      <c r="AD1116" s="2">
        <v>900</v>
      </c>
      <c r="AE1116" s="2">
        <v>900</v>
      </c>
      <c r="AF1116" s="2">
        <v>900</v>
      </c>
      <c r="AG1116" s="2">
        <v>900</v>
      </c>
      <c r="AH1116" s="2">
        <v>900</v>
      </c>
      <c r="AI1116" s="2">
        <v>900</v>
      </c>
      <c r="AJ1116" s="2">
        <v>925</v>
      </c>
      <c r="AK1116" s="2">
        <v>925</v>
      </c>
      <c r="AL1116" s="2">
        <v>925</v>
      </c>
      <c r="AM1116" s="2">
        <v>950</v>
      </c>
      <c r="AN1116" s="2">
        <v>950</v>
      </c>
      <c r="AO1116" s="2">
        <v>950</v>
      </c>
      <c r="AP1116" s="2">
        <v>995</v>
      </c>
      <c r="AQ1116" s="2">
        <v>995</v>
      </c>
      <c r="AR1116" s="2">
        <v>995</v>
      </c>
      <c r="AS1116" s="2">
        <v>995</v>
      </c>
      <c r="AT1116" s="2">
        <v>1050</v>
      </c>
      <c r="AU1116" s="2">
        <v>1050</v>
      </c>
      <c r="AV1116" s="2">
        <v>1050</v>
      </c>
      <c r="AW1116" s="2">
        <v>1175</v>
      </c>
      <c r="AX1116" s="2">
        <v>1175</v>
      </c>
      <c r="AY1116" s="2">
        <v>1175</v>
      </c>
      <c r="AZ1116" s="2">
        <v>1200</v>
      </c>
      <c r="BA1116" s="2">
        <v>1200</v>
      </c>
      <c r="BB1116" s="2">
        <v>1200</v>
      </c>
      <c r="BC1116" s="2">
        <v>1200</v>
      </c>
      <c r="BD1116" s="2">
        <v>1200</v>
      </c>
      <c r="BE1116" s="2">
        <v>1200</v>
      </c>
      <c r="BF1116" s="2">
        <v>1200</v>
      </c>
      <c r="BG1116" s="2">
        <v>1200</v>
      </c>
      <c r="BH1116" s="2">
        <v>1200</v>
      </c>
      <c r="BI1116" s="2">
        <v>1200</v>
      </c>
      <c r="BJ1116" s="2">
        <v>1200</v>
      </c>
      <c r="BK1116" s="2">
        <v>1200</v>
      </c>
      <c r="BL1116" s="2">
        <v>1200</v>
      </c>
      <c r="BM1116" s="2">
        <v>1200</v>
      </c>
      <c r="BN1116" s="2">
        <v>1200</v>
      </c>
      <c r="BO1116" s="2">
        <v>1200</v>
      </c>
      <c r="BP1116" s="2">
        <v>1250</v>
      </c>
      <c r="BQ1116" s="2">
        <v>1250</v>
      </c>
      <c r="BR1116" s="2">
        <v>1250</v>
      </c>
      <c r="BS1116" s="2">
        <v>1295</v>
      </c>
      <c r="BT1116" s="2">
        <v>1295</v>
      </c>
      <c r="BU1116" s="2">
        <v>1295</v>
      </c>
      <c r="BV1116" s="2">
        <v>1295</v>
      </c>
      <c r="BW1116" s="2">
        <v>1303.57</v>
      </c>
      <c r="BX1116" s="2">
        <v>1303.57</v>
      </c>
      <c r="BY1116" s="2">
        <v>1303.57</v>
      </c>
      <c r="BZ1116" s="2">
        <v>1350</v>
      </c>
      <c r="CA1116" s="2">
        <v>1350</v>
      </c>
      <c r="CB1116" s="2">
        <v>1350</v>
      </c>
      <c r="CC1116" s="2">
        <v>1400</v>
      </c>
      <c r="CD1116" s="2">
        <v>1400</v>
      </c>
      <c r="CE1116" s="2">
        <v>1400</v>
      </c>
      <c r="CF1116" s="2">
        <v>1500</v>
      </c>
      <c r="CG1116" s="2">
        <v>1500</v>
      </c>
      <c r="CH1116" s="2">
        <v>1500</v>
      </c>
    </row>
    <row r="1117" spans="22:86" x14ac:dyDescent="0.2">
      <c r="V1117" s="2">
        <v>325</v>
      </c>
      <c r="W1117" s="2">
        <v>325</v>
      </c>
      <c r="X1117" s="2">
        <v>325</v>
      </c>
      <c r="Y1117" s="2">
        <v>325</v>
      </c>
      <c r="Z1117" s="2">
        <v>325</v>
      </c>
      <c r="AA1117" s="2">
        <v>325</v>
      </c>
      <c r="AB1117" s="2">
        <v>325</v>
      </c>
      <c r="AC1117" s="2">
        <v>325</v>
      </c>
      <c r="AD1117" s="2">
        <v>325</v>
      </c>
      <c r="AE1117" s="2">
        <v>325</v>
      </c>
      <c r="AF1117" s="2">
        <v>325</v>
      </c>
      <c r="AG1117" s="2">
        <v>325</v>
      </c>
      <c r="AH1117" s="2">
        <v>325</v>
      </c>
      <c r="AI1117" s="2">
        <v>325</v>
      </c>
      <c r="AJ1117" s="2">
        <v>325</v>
      </c>
      <c r="AK1117" s="2">
        <v>347.5</v>
      </c>
      <c r="AL1117" s="2">
        <v>370</v>
      </c>
      <c r="AM1117" s="2">
        <v>370</v>
      </c>
      <c r="AN1117" s="2">
        <v>370</v>
      </c>
      <c r="AO1117" s="2">
        <v>370</v>
      </c>
      <c r="AP1117" s="2">
        <v>370</v>
      </c>
      <c r="AQ1117" s="2">
        <v>370</v>
      </c>
      <c r="AR1117" s="2">
        <v>370</v>
      </c>
      <c r="AS1117" s="2">
        <v>370</v>
      </c>
      <c r="AT1117" s="2">
        <v>370</v>
      </c>
      <c r="AU1117" s="2">
        <v>370</v>
      </c>
      <c r="AV1117" s="2">
        <v>370</v>
      </c>
      <c r="AW1117" s="2">
        <v>370</v>
      </c>
      <c r="AX1117" s="2">
        <v>370</v>
      </c>
      <c r="AY1117" s="2">
        <v>370</v>
      </c>
      <c r="AZ1117" s="2">
        <v>370</v>
      </c>
      <c r="BA1117" s="2">
        <v>370</v>
      </c>
      <c r="BB1117" s="2">
        <v>370</v>
      </c>
      <c r="BC1117" s="2">
        <v>370</v>
      </c>
      <c r="BD1117" s="2">
        <v>370</v>
      </c>
      <c r="BE1117" s="2">
        <v>370</v>
      </c>
      <c r="BF1117" s="2">
        <v>370</v>
      </c>
      <c r="BG1117" s="2">
        <v>370</v>
      </c>
      <c r="BH1117" s="2">
        <v>370</v>
      </c>
      <c r="BI1117" s="2">
        <v>370</v>
      </c>
      <c r="BJ1117" s="2">
        <v>370</v>
      </c>
      <c r="BK1117" s="2">
        <v>370</v>
      </c>
      <c r="BL1117" s="2">
        <v>370</v>
      </c>
      <c r="BM1117" s="2">
        <v>370</v>
      </c>
      <c r="BN1117" s="2">
        <v>370</v>
      </c>
      <c r="BO1117" s="2">
        <v>370</v>
      </c>
      <c r="BP1117" s="2">
        <v>370</v>
      </c>
      <c r="BQ1117" s="2">
        <v>370</v>
      </c>
      <c r="BR1117" s="2">
        <v>370</v>
      </c>
      <c r="BS1117" s="2">
        <v>370</v>
      </c>
      <c r="BT1117" s="2">
        <v>370</v>
      </c>
      <c r="BU1117" s="2">
        <v>370</v>
      </c>
      <c r="BV1117" s="2">
        <v>370</v>
      </c>
      <c r="BW1117" s="2">
        <v>370</v>
      </c>
      <c r="BX1117" s="2">
        <v>370</v>
      </c>
      <c r="BY1117" s="2">
        <v>370</v>
      </c>
      <c r="BZ1117" s="2">
        <v>370</v>
      </c>
      <c r="CA1117" s="2">
        <v>370</v>
      </c>
      <c r="CB1117" s="2">
        <v>370</v>
      </c>
      <c r="CC1117" s="2">
        <v>370</v>
      </c>
      <c r="CD1117" s="2">
        <v>370</v>
      </c>
      <c r="CE1117" s="2">
        <v>370</v>
      </c>
      <c r="CF1117" s="2">
        <v>370</v>
      </c>
      <c r="CG1117" s="2">
        <v>370</v>
      </c>
      <c r="CH1117" s="2">
        <v>370</v>
      </c>
    </row>
    <row r="1118" spans="22:86" x14ac:dyDescent="0.2">
      <c r="V1118" s="2">
        <v>275</v>
      </c>
      <c r="W1118" s="2">
        <v>275</v>
      </c>
      <c r="X1118" s="2">
        <v>275</v>
      </c>
      <c r="Y1118" s="2">
        <v>275</v>
      </c>
      <c r="Z1118" s="2">
        <v>275</v>
      </c>
      <c r="AA1118" s="2">
        <v>275</v>
      </c>
      <c r="AB1118" s="2">
        <v>275</v>
      </c>
      <c r="AC1118" s="2">
        <v>275</v>
      </c>
      <c r="AD1118" s="2">
        <v>275</v>
      </c>
      <c r="AE1118" s="2">
        <v>275</v>
      </c>
      <c r="AF1118" s="2">
        <v>275</v>
      </c>
      <c r="AG1118" s="2">
        <v>275</v>
      </c>
      <c r="AH1118" s="2">
        <v>275</v>
      </c>
      <c r="AI1118" s="2">
        <v>275</v>
      </c>
      <c r="AJ1118" s="2">
        <v>280.62</v>
      </c>
      <c r="AK1118" s="2">
        <v>281.81</v>
      </c>
      <c r="AL1118" s="2">
        <v>283</v>
      </c>
      <c r="AM1118" s="2">
        <v>285</v>
      </c>
      <c r="AN1118" s="2">
        <v>285</v>
      </c>
      <c r="AO1118" s="2">
        <v>285</v>
      </c>
      <c r="AP1118" s="2">
        <v>285</v>
      </c>
      <c r="AQ1118" s="2">
        <v>285</v>
      </c>
      <c r="AR1118" s="2">
        <v>285</v>
      </c>
      <c r="AS1118" s="2">
        <v>285</v>
      </c>
      <c r="AT1118" s="2">
        <v>285</v>
      </c>
      <c r="AU1118" s="2">
        <v>289.68</v>
      </c>
      <c r="AV1118" s="2">
        <v>294.35000000000002</v>
      </c>
      <c r="AW1118" s="2">
        <v>295</v>
      </c>
      <c r="AX1118" s="2">
        <v>295</v>
      </c>
      <c r="AY1118" s="2">
        <v>295</v>
      </c>
      <c r="AZ1118" s="2">
        <v>295</v>
      </c>
      <c r="BA1118" s="2">
        <v>295</v>
      </c>
      <c r="BB1118" s="2">
        <v>295</v>
      </c>
      <c r="BC1118" s="2">
        <v>295</v>
      </c>
      <c r="BD1118" s="2">
        <v>295</v>
      </c>
      <c r="BE1118" s="2">
        <v>295</v>
      </c>
      <c r="BF1118" s="2">
        <v>295</v>
      </c>
      <c r="BG1118" s="2">
        <v>305</v>
      </c>
      <c r="BH1118" s="2">
        <v>305</v>
      </c>
      <c r="BI1118" s="2">
        <v>305</v>
      </c>
      <c r="BJ1118" s="2">
        <v>305</v>
      </c>
      <c r="BK1118" s="2">
        <v>305</v>
      </c>
      <c r="BL1118" s="2">
        <v>305</v>
      </c>
      <c r="BM1118" s="2">
        <v>305</v>
      </c>
      <c r="BN1118" s="2">
        <v>305</v>
      </c>
      <c r="BO1118" s="2">
        <v>305</v>
      </c>
      <c r="BP1118" s="2">
        <v>305</v>
      </c>
      <c r="BQ1118" s="2">
        <v>305</v>
      </c>
      <c r="BR1118" s="2">
        <v>305</v>
      </c>
      <c r="BS1118" s="2">
        <v>305</v>
      </c>
      <c r="BT1118" s="2">
        <v>305</v>
      </c>
      <c r="BU1118" s="2">
        <v>305</v>
      </c>
      <c r="BV1118" s="2">
        <v>305</v>
      </c>
      <c r="BW1118" s="2">
        <v>305</v>
      </c>
      <c r="BX1118" s="2">
        <v>315</v>
      </c>
      <c r="BY1118" s="2">
        <v>315</v>
      </c>
      <c r="BZ1118" s="2">
        <v>315</v>
      </c>
      <c r="CA1118" s="2">
        <v>315</v>
      </c>
      <c r="CB1118" s="2">
        <v>316.07</v>
      </c>
      <c r="CC1118" s="2">
        <v>316.07</v>
      </c>
      <c r="CD1118" s="2">
        <v>320.54000000000002</v>
      </c>
      <c r="CE1118" s="2">
        <v>325</v>
      </c>
      <c r="CF1118" s="2">
        <v>335</v>
      </c>
      <c r="CG1118" s="2">
        <v>335</v>
      </c>
      <c r="CH1118" s="2">
        <v>359.52</v>
      </c>
    </row>
    <row r="1119" spans="22:86" x14ac:dyDescent="0.2">
      <c r="V1119" s="2">
        <v>360</v>
      </c>
      <c r="W1119" s="2">
        <v>368.33</v>
      </c>
      <c r="X1119" s="2">
        <v>368.33</v>
      </c>
      <c r="Y1119" s="2">
        <v>368.33</v>
      </c>
      <c r="Z1119" s="2">
        <v>369.35</v>
      </c>
      <c r="AA1119" s="2">
        <v>370</v>
      </c>
      <c r="AB1119" s="2">
        <v>370</v>
      </c>
      <c r="AC1119" s="2">
        <v>375</v>
      </c>
      <c r="AD1119" s="2">
        <v>375</v>
      </c>
      <c r="AE1119" s="2">
        <v>375</v>
      </c>
      <c r="AF1119" s="2">
        <v>375</v>
      </c>
      <c r="AG1119" s="2">
        <v>375</v>
      </c>
      <c r="AH1119" s="2">
        <v>375</v>
      </c>
      <c r="AI1119" s="2">
        <v>375</v>
      </c>
      <c r="AJ1119" s="2">
        <v>375</v>
      </c>
      <c r="AK1119" s="2">
        <v>375</v>
      </c>
      <c r="AL1119" s="2">
        <v>375</v>
      </c>
      <c r="AM1119" s="2">
        <v>375</v>
      </c>
      <c r="AN1119" s="2">
        <v>375</v>
      </c>
      <c r="AO1119" s="2">
        <v>380</v>
      </c>
      <c r="AP1119" s="2">
        <v>380</v>
      </c>
      <c r="AQ1119" s="2">
        <v>380</v>
      </c>
      <c r="AR1119" s="2">
        <v>389</v>
      </c>
      <c r="AS1119" s="2">
        <v>390</v>
      </c>
      <c r="AT1119" s="2">
        <v>390</v>
      </c>
      <c r="AU1119" s="2">
        <v>390</v>
      </c>
      <c r="AV1119" s="2">
        <v>390</v>
      </c>
      <c r="AW1119" s="2">
        <v>390</v>
      </c>
      <c r="AX1119" s="2">
        <v>395</v>
      </c>
      <c r="AY1119" s="2">
        <v>395</v>
      </c>
      <c r="AZ1119" s="2">
        <v>395</v>
      </c>
      <c r="BA1119" s="2">
        <v>395</v>
      </c>
      <c r="BB1119" s="2">
        <v>395</v>
      </c>
      <c r="BC1119" s="2">
        <v>395</v>
      </c>
      <c r="BD1119" s="2">
        <v>400</v>
      </c>
      <c r="BE1119" s="2">
        <v>400</v>
      </c>
      <c r="BF1119" s="2">
        <v>400</v>
      </c>
      <c r="BG1119" s="2">
        <v>400</v>
      </c>
      <c r="BH1119" s="2">
        <v>400</v>
      </c>
      <c r="BI1119" s="2">
        <v>400</v>
      </c>
      <c r="BJ1119" s="2">
        <v>400</v>
      </c>
      <c r="BK1119" s="2">
        <v>400</v>
      </c>
      <c r="BL1119" s="2">
        <v>400</v>
      </c>
      <c r="BM1119" s="2">
        <v>400</v>
      </c>
      <c r="BN1119" s="2">
        <v>400</v>
      </c>
      <c r="BO1119" s="2">
        <v>400</v>
      </c>
      <c r="BP1119" s="2">
        <v>400</v>
      </c>
      <c r="BQ1119" s="2">
        <v>400</v>
      </c>
      <c r="BR1119" s="2">
        <v>400</v>
      </c>
      <c r="BS1119" s="2">
        <v>400</v>
      </c>
      <c r="BT1119" s="2">
        <v>400</v>
      </c>
      <c r="BU1119" s="2">
        <v>403</v>
      </c>
      <c r="BV1119" s="2">
        <v>410</v>
      </c>
      <c r="BW1119" s="2">
        <v>414</v>
      </c>
      <c r="BX1119" s="2">
        <v>415</v>
      </c>
      <c r="BY1119" s="2">
        <v>420</v>
      </c>
      <c r="BZ1119" s="2">
        <v>420</v>
      </c>
      <c r="CA1119" s="2">
        <v>420</v>
      </c>
      <c r="CB1119" s="2">
        <v>425</v>
      </c>
      <c r="CC1119" s="2">
        <v>425</v>
      </c>
      <c r="CD1119" s="2">
        <v>425</v>
      </c>
      <c r="CE1119" s="2">
        <v>425</v>
      </c>
      <c r="CF1119" s="2">
        <v>425</v>
      </c>
      <c r="CG1119" s="2">
        <v>440</v>
      </c>
      <c r="CH1119" s="2">
        <v>450</v>
      </c>
    </row>
    <row r="1120" spans="22:86" x14ac:dyDescent="0.2">
      <c r="V1120" s="2">
        <v>425</v>
      </c>
      <c r="W1120" s="2">
        <v>425</v>
      </c>
      <c r="X1120" s="2">
        <v>425</v>
      </c>
      <c r="Y1120" s="2">
        <v>425</v>
      </c>
      <c r="Z1120" s="2">
        <v>430</v>
      </c>
      <c r="AA1120" s="2">
        <v>430</v>
      </c>
      <c r="AB1120" s="2">
        <v>435</v>
      </c>
      <c r="AC1120" s="2">
        <v>435</v>
      </c>
      <c r="AD1120" s="2">
        <v>437</v>
      </c>
      <c r="AE1120" s="2">
        <v>440</v>
      </c>
      <c r="AF1120" s="2">
        <v>440</v>
      </c>
      <c r="AG1120" s="2">
        <v>440</v>
      </c>
      <c r="AH1120" s="2">
        <v>450</v>
      </c>
      <c r="AI1120" s="2">
        <v>450</v>
      </c>
      <c r="AJ1120" s="2">
        <v>450</v>
      </c>
      <c r="AK1120" s="2">
        <v>450</v>
      </c>
      <c r="AL1120" s="2">
        <v>450</v>
      </c>
      <c r="AM1120" s="2">
        <v>450</v>
      </c>
      <c r="AN1120" s="2">
        <v>450</v>
      </c>
      <c r="AO1120" s="2">
        <v>450</v>
      </c>
      <c r="AP1120" s="2">
        <v>450</v>
      </c>
      <c r="AQ1120" s="2">
        <v>450</v>
      </c>
      <c r="AR1120" s="2">
        <v>450</v>
      </c>
      <c r="AS1120" s="2">
        <v>450</v>
      </c>
      <c r="AT1120" s="2">
        <v>450</v>
      </c>
      <c r="AU1120" s="2">
        <v>450</v>
      </c>
      <c r="AV1120" s="2">
        <v>450</v>
      </c>
      <c r="AW1120" s="2">
        <v>450</v>
      </c>
      <c r="AX1120" s="2">
        <v>450</v>
      </c>
      <c r="AY1120" s="2">
        <v>450</v>
      </c>
      <c r="AZ1120" s="2">
        <v>450</v>
      </c>
      <c r="BA1120" s="2">
        <v>450</v>
      </c>
      <c r="BB1120" s="2">
        <v>460</v>
      </c>
      <c r="BC1120" s="2">
        <v>465</v>
      </c>
      <c r="BD1120" s="2">
        <v>470</v>
      </c>
      <c r="BE1120" s="2">
        <v>475</v>
      </c>
      <c r="BF1120" s="2">
        <v>475</v>
      </c>
      <c r="BG1120" s="2">
        <v>475</v>
      </c>
      <c r="BH1120" s="2">
        <v>475</v>
      </c>
      <c r="BI1120" s="2">
        <v>475</v>
      </c>
      <c r="BJ1120" s="2">
        <v>475</v>
      </c>
      <c r="BK1120" s="2">
        <v>475</v>
      </c>
      <c r="BL1120" s="2">
        <v>475</v>
      </c>
      <c r="BM1120" s="2">
        <v>480</v>
      </c>
      <c r="BN1120" s="2">
        <v>480</v>
      </c>
      <c r="BO1120" s="2">
        <v>485</v>
      </c>
      <c r="BP1120" s="2">
        <v>485</v>
      </c>
      <c r="BQ1120" s="2">
        <v>495</v>
      </c>
      <c r="BR1120" s="2">
        <v>500</v>
      </c>
      <c r="BS1120" s="2">
        <v>500</v>
      </c>
      <c r="BT1120" s="2">
        <v>500</v>
      </c>
      <c r="BU1120" s="2">
        <v>500</v>
      </c>
      <c r="BV1120" s="2">
        <v>500</v>
      </c>
      <c r="BW1120" s="2">
        <v>500</v>
      </c>
      <c r="BX1120" s="2">
        <v>500</v>
      </c>
      <c r="BY1120" s="2">
        <v>500</v>
      </c>
      <c r="BZ1120" s="2">
        <v>500</v>
      </c>
      <c r="CA1120" s="2">
        <v>500</v>
      </c>
      <c r="CB1120" s="2">
        <v>520</v>
      </c>
      <c r="CC1120" s="2">
        <v>525</v>
      </c>
      <c r="CD1120" s="2">
        <v>525</v>
      </c>
      <c r="CE1120" s="2">
        <v>525</v>
      </c>
      <c r="CF1120" s="2">
        <v>550</v>
      </c>
      <c r="CG1120" s="2">
        <v>550</v>
      </c>
      <c r="CH1120" s="2">
        <v>550</v>
      </c>
    </row>
    <row r="1121" spans="22:86" x14ac:dyDescent="0.2">
      <c r="V1121" s="2">
        <v>475</v>
      </c>
      <c r="W1121" s="2">
        <v>475</v>
      </c>
      <c r="X1121" s="2">
        <v>475</v>
      </c>
      <c r="Y1121" s="2">
        <v>475</v>
      </c>
      <c r="Z1121" s="2">
        <v>480</v>
      </c>
      <c r="AA1121" s="2">
        <v>480</v>
      </c>
      <c r="AB1121" s="2">
        <v>480</v>
      </c>
      <c r="AC1121" s="2">
        <v>485</v>
      </c>
      <c r="AD1121" s="2">
        <v>485</v>
      </c>
      <c r="AE1121" s="2">
        <v>486</v>
      </c>
      <c r="AF1121" s="2">
        <v>495</v>
      </c>
      <c r="AG1121" s="2">
        <v>495</v>
      </c>
      <c r="AH1121" s="2">
        <v>495</v>
      </c>
      <c r="AI1121" s="2">
        <v>500</v>
      </c>
      <c r="AJ1121" s="2">
        <v>500</v>
      </c>
      <c r="AK1121" s="2">
        <v>500</v>
      </c>
      <c r="AL1121" s="2">
        <v>500</v>
      </c>
      <c r="AM1121" s="2">
        <v>500</v>
      </c>
      <c r="AN1121" s="2">
        <v>500</v>
      </c>
      <c r="AO1121" s="2">
        <v>500</v>
      </c>
      <c r="AP1121" s="2">
        <v>500</v>
      </c>
      <c r="AQ1121" s="2">
        <v>500</v>
      </c>
      <c r="AR1121" s="2">
        <v>500</v>
      </c>
      <c r="AS1121" s="2">
        <v>500</v>
      </c>
      <c r="AT1121" s="2">
        <v>500</v>
      </c>
      <c r="AU1121" s="2">
        <v>500</v>
      </c>
      <c r="AV1121" s="2">
        <v>500</v>
      </c>
      <c r="AW1121" s="2">
        <v>500</v>
      </c>
      <c r="AX1121" s="2">
        <v>500</v>
      </c>
      <c r="AY1121" s="2">
        <v>500</v>
      </c>
      <c r="AZ1121" s="2">
        <v>520</v>
      </c>
      <c r="BA1121" s="2">
        <v>525</v>
      </c>
      <c r="BB1121" s="2">
        <v>525</v>
      </c>
      <c r="BC1121" s="2">
        <v>525</v>
      </c>
      <c r="BD1121" s="2">
        <v>540</v>
      </c>
      <c r="BE1121" s="2">
        <v>550</v>
      </c>
      <c r="BF1121" s="2">
        <v>550</v>
      </c>
      <c r="BG1121" s="2">
        <v>550</v>
      </c>
      <c r="BH1121" s="2">
        <v>550</v>
      </c>
      <c r="BI1121" s="2">
        <v>550</v>
      </c>
      <c r="BJ1121" s="2">
        <v>550</v>
      </c>
      <c r="BK1121" s="2">
        <v>550</v>
      </c>
      <c r="BL1121" s="2">
        <v>550</v>
      </c>
      <c r="BM1121" s="2">
        <v>550</v>
      </c>
      <c r="BN1121" s="2">
        <v>560</v>
      </c>
      <c r="BO1121" s="2">
        <v>565</v>
      </c>
      <c r="BP1121" s="2">
        <v>575</v>
      </c>
      <c r="BQ1121" s="2">
        <v>575</v>
      </c>
      <c r="BR1121" s="2">
        <v>575</v>
      </c>
      <c r="BS1121" s="2">
        <v>575</v>
      </c>
      <c r="BT1121" s="2">
        <v>580</v>
      </c>
      <c r="BU1121" s="2">
        <v>595</v>
      </c>
      <c r="BV1121" s="2">
        <v>595</v>
      </c>
      <c r="BW1121" s="2">
        <v>595</v>
      </c>
      <c r="BX1121" s="2">
        <v>600</v>
      </c>
      <c r="BY1121" s="2">
        <v>600</v>
      </c>
      <c r="BZ1121" s="2">
        <v>600</v>
      </c>
      <c r="CA1121" s="2">
        <v>600</v>
      </c>
      <c r="CB1121" s="2">
        <v>625</v>
      </c>
      <c r="CC1121" s="2">
        <v>625</v>
      </c>
      <c r="CD1121" s="2">
        <v>625</v>
      </c>
      <c r="CE1121" s="2">
        <v>650</v>
      </c>
      <c r="CF1121" s="2">
        <v>650</v>
      </c>
      <c r="CG1121" s="2">
        <v>650</v>
      </c>
      <c r="CH1121" s="2">
        <v>650</v>
      </c>
    </row>
    <row r="1122" spans="22:86" x14ac:dyDescent="0.2">
      <c r="V1122" s="2">
        <v>575</v>
      </c>
      <c r="W1122" s="2">
        <v>575</v>
      </c>
      <c r="X1122" s="2">
        <v>575</v>
      </c>
      <c r="Y1122" s="2">
        <v>590</v>
      </c>
      <c r="Z1122" s="2">
        <v>600</v>
      </c>
      <c r="AA1122" s="2">
        <v>600</v>
      </c>
      <c r="AB1122" s="2">
        <v>600</v>
      </c>
      <c r="AC1122" s="2">
        <v>600</v>
      </c>
      <c r="AD1122" s="2">
        <v>600</v>
      </c>
      <c r="AE1122" s="2">
        <v>600</v>
      </c>
      <c r="AF1122" s="2">
        <v>600</v>
      </c>
      <c r="AG1122" s="2">
        <v>630</v>
      </c>
      <c r="AH1122" s="2">
        <v>650</v>
      </c>
      <c r="AI1122" s="2">
        <v>650</v>
      </c>
      <c r="AJ1122" s="2">
        <v>650</v>
      </c>
      <c r="AK1122" s="2">
        <v>650</v>
      </c>
      <c r="AL1122" s="2">
        <v>650</v>
      </c>
      <c r="AM1122" s="2">
        <v>650</v>
      </c>
      <c r="AN1122" s="2">
        <v>650</v>
      </c>
      <c r="AO1122" s="2">
        <v>650</v>
      </c>
      <c r="AP1122" s="2">
        <v>650</v>
      </c>
      <c r="AQ1122" s="2">
        <v>650</v>
      </c>
      <c r="AR1122" s="2">
        <v>650</v>
      </c>
      <c r="AS1122" s="2">
        <v>650</v>
      </c>
      <c r="AT1122" s="2">
        <v>650</v>
      </c>
      <c r="AU1122" s="2">
        <v>675</v>
      </c>
      <c r="AV1122" s="2">
        <v>675</v>
      </c>
      <c r="AW1122" s="2">
        <v>675</v>
      </c>
      <c r="AX1122" s="2">
        <v>690</v>
      </c>
      <c r="AY1122" s="2">
        <v>690</v>
      </c>
      <c r="AZ1122" s="2">
        <v>700</v>
      </c>
      <c r="BA1122" s="2">
        <v>700</v>
      </c>
      <c r="BB1122" s="2">
        <v>700</v>
      </c>
      <c r="BC1122" s="2">
        <v>700</v>
      </c>
      <c r="BD1122" s="2">
        <v>700</v>
      </c>
      <c r="BE1122" s="2">
        <v>700</v>
      </c>
      <c r="BF1122" s="2">
        <v>700</v>
      </c>
      <c r="BG1122" s="2">
        <v>700</v>
      </c>
      <c r="BH1122" s="2">
        <v>750</v>
      </c>
      <c r="BI1122" s="2">
        <v>750</v>
      </c>
      <c r="BJ1122" s="2">
        <v>750</v>
      </c>
      <c r="BK1122" s="2">
        <v>750</v>
      </c>
      <c r="BL1122" s="2">
        <v>750</v>
      </c>
      <c r="BM1122" s="2">
        <v>750</v>
      </c>
      <c r="BN1122" s="2">
        <v>750</v>
      </c>
      <c r="BO1122" s="2">
        <v>750</v>
      </c>
      <c r="BP1122" s="2">
        <v>750</v>
      </c>
      <c r="BQ1122" s="2">
        <v>750</v>
      </c>
      <c r="BR1122" s="2">
        <v>750</v>
      </c>
      <c r="BS1122" s="2">
        <v>750</v>
      </c>
      <c r="BT1122" s="2">
        <v>750</v>
      </c>
      <c r="BU1122" s="2">
        <v>800</v>
      </c>
      <c r="BV1122" s="2">
        <v>800</v>
      </c>
      <c r="BW1122" s="2">
        <v>800</v>
      </c>
      <c r="BX1122" s="2">
        <v>825</v>
      </c>
      <c r="BY1122" s="2">
        <v>825</v>
      </c>
      <c r="BZ1122" s="2">
        <v>825</v>
      </c>
      <c r="CA1122" s="2">
        <v>850</v>
      </c>
      <c r="CB1122" s="2">
        <v>850</v>
      </c>
      <c r="CC1122" s="2">
        <v>850</v>
      </c>
      <c r="CD1122" s="2">
        <v>850</v>
      </c>
      <c r="CE1122" s="2">
        <v>850</v>
      </c>
      <c r="CF1122" s="2">
        <v>975</v>
      </c>
      <c r="CG1122" s="2">
        <v>975</v>
      </c>
      <c r="CH1122" s="2">
        <v>1250</v>
      </c>
    </row>
    <row r="1123" spans="22:86" x14ac:dyDescent="0.2">
      <c r="V1123" s="2">
        <v>675</v>
      </c>
      <c r="W1123" s="2">
        <v>675</v>
      </c>
      <c r="X1123" s="2">
        <v>675</v>
      </c>
      <c r="Y1123" s="2">
        <v>675</v>
      </c>
      <c r="Z1123" s="2">
        <v>680</v>
      </c>
      <c r="AA1123" s="2">
        <v>680</v>
      </c>
      <c r="AB1123" s="2">
        <v>680</v>
      </c>
      <c r="AC1123" s="2">
        <v>680</v>
      </c>
      <c r="AD1123" s="2">
        <v>750</v>
      </c>
      <c r="AE1123" s="2">
        <v>750</v>
      </c>
      <c r="AF1123" s="2">
        <v>750</v>
      </c>
      <c r="AG1123" s="2">
        <v>750</v>
      </c>
      <c r="AH1123" s="2">
        <v>750</v>
      </c>
      <c r="AI1123" s="2">
        <v>750</v>
      </c>
      <c r="AJ1123" s="2">
        <v>750</v>
      </c>
      <c r="AK1123" s="2">
        <v>750</v>
      </c>
      <c r="AL1123" s="2">
        <v>750</v>
      </c>
      <c r="AM1123" s="2">
        <v>750</v>
      </c>
      <c r="AN1123" s="2">
        <v>795</v>
      </c>
      <c r="AO1123" s="2">
        <v>795</v>
      </c>
      <c r="AP1123" s="2">
        <v>795</v>
      </c>
      <c r="AQ1123" s="2">
        <v>795</v>
      </c>
      <c r="AR1123" s="2">
        <v>795</v>
      </c>
      <c r="AS1123" s="2">
        <v>800</v>
      </c>
      <c r="AT1123" s="2">
        <v>800</v>
      </c>
      <c r="AU1123" s="2">
        <v>800</v>
      </c>
      <c r="AV1123" s="2">
        <v>800</v>
      </c>
      <c r="AW1123" s="2">
        <v>800</v>
      </c>
      <c r="AX1123" s="2">
        <v>800</v>
      </c>
      <c r="AY1123" s="2">
        <v>800</v>
      </c>
      <c r="AZ1123" s="2">
        <v>800</v>
      </c>
      <c r="BA1123" s="2">
        <v>800</v>
      </c>
      <c r="BB1123" s="2">
        <v>825</v>
      </c>
      <c r="BC1123" s="2">
        <v>825</v>
      </c>
      <c r="BD1123" s="2">
        <v>825</v>
      </c>
      <c r="BE1123" s="2">
        <v>825</v>
      </c>
      <c r="BF1123" s="2">
        <v>825</v>
      </c>
      <c r="BG1123" s="2">
        <v>850</v>
      </c>
      <c r="BH1123" s="2">
        <v>850</v>
      </c>
      <c r="BI1123" s="2">
        <v>850</v>
      </c>
      <c r="BJ1123" s="2">
        <v>850</v>
      </c>
      <c r="BK1123" s="2">
        <v>850</v>
      </c>
      <c r="BL1123" s="2">
        <v>900</v>
      </c>
      <c r="BM1123" s="2">
        <v>900</v>
      </c>
      <c r="BN1123" s="2">
        <v>900</v>
      </c>
      <c r="BO1123" s="2">
        <v>900</v>
      </c>
      <c r="BP1123" s="2">
        <v>900</v>
      </c>
      <c r="BQ1123" s="2">
        <v>900</v>
      </c>
      <c r="BR1123" s="2">
        <v>900</v>
      </c>
      <c r="BS1123" s="2">
        <v>900</v>
      </c>
      <c r="BT1123" s="2">
        <v>900</v>
      </c>
      <c r="BU1123" s="2">
        <v>950</v>
      </c>
      <c r="BV1123" s="2">
        <v>950</v>
      </c>
      <c r="BW1123" s="2">
        <v>950</v>
      </c>
      <c r="BX1123" s="2">
        <v>950</v>
      </c>
      <c r="BY1123" s="2">
        <v>950</v>
      </c>
      <c r="BZ1123" s="2">
        <v>1000</v>
      </c>
      <c r="CA1123" s="2">
        <v>1000</v>
      </c>
      <c r="CB1123" s="2">
        <v>1000</v>
      </c>
      <c r="CC1123" s="2">
        <v>1000</v>
      </c>
      <c r="CD1123" s="2">
        <v>1000</v>
      </c>
      <c r="CE1123" s="2">
        <v>1260</v>
      </c>
      <c r="CF1123" s="2">
        <v>1260</v>
      </c>
      <c r="CG1123" s="2">
        <v>1260</v>
      </c>
      <c r="CH1123" s="2">
        <v>1260</v>
      </c>
    </row>
    <row r="1124" spans="22:86" x14ac:dyDescent="0.2">
      <c r="V1124" s="2">
        <v>300</v>
      </c>
      <c r="W1124" s="2">
        <v>300</v>
      </c>
      <c r="X1124" s="2">
        <v>300</v>
      </c>
      <c r="Y1124" s="2">
        <v>300</v>
      </c>
      <c r="Z1124" s="2">
        <v>300</v>
      </c>
      <c r="AA1124" s="2">
        <v>300</v>
      </c>
      <c r="AB1124" s="2">
        <v>300</v>
      </c>
      <c r="AC1124" s="2">
        <v>300</v>
      </c>
      <c r="AD1124" s="2">
        <v>300</v>
      </c>
      <c r="AE1124" s="2">
        <v>300</v>
      </c>
      <c r="AF1124" s="2">
        <v>300</v>
      </c>
      <c r="AG1124" s="2">
        <v>300</v>
      </c>
      <c r="AH1124" s="2">
        <v>300</v>
      </c>
      <c r="AI1124" s="2">
        <v>300</v>
      </c>
      <c r="AJ1124" s="2">
        <v>300</v>
      </c>
      <c r="AK1124" s="2">
        <v>300</v>
      </c>
      <c r="AL1124" s="2">
        <v>300</v>
      </c>
      <c r="AM1124" s="2">
        <v>300</v>
      </c>
      <c r="AN1124" s="2">
        <v>300</v>
      </c>
      <c r="AO1124" s="2">
        <v>300</v>
      </c>
      <c r="AP1124" s="2">
        <v>300</v>
      </c>
      <c r="AQ1124" s="2">
        <v>300</v>
      </c>
      <c r="AR1124" s="2">
        <v>300</v>
      </c>
      <c r="AS1124" s="2">
        <v>300</v>
      </c>
      <c r="AT1124" s="2">
        <v>300</v>
      </c>
      <c r="AU1124" s="2">
        <v>300</v>
      </c>
      <c r="AV1124" s="2">
        <v>300</v>
      </c>
      <c r="AW1124" s="2">
        <v>300</v>
      </c>
      <c r="AX1124" s="2">
        <v>300</v>
      </c>
      <c r="AY1124" s="2">
        <v>300</v>
      </c>
      <c r="AZ1124" s="2">
        <v>300</v>
      </c>
      <c r="BA1124" s="2">
        <v>300</v>
      </c>
      <c r="BB1124" s="2">
        <v>325</v>
      </c>
      <c r="BC1124" s="2">
        <v>325</v>
      </c>
      <c r="BD1124" s="2">
        <v>325</v>
      </c>
      <c r="BE1124" s="2">
        <v>325</v>
      </c>
      <c r="BF1124" s="2">
        <v>325</v>
      </c>
      <c r="BG1124" s="2">
        <v>325</v>
      </c>
      <c r="BH1124" s="2">
        <v>325</v>
      </c>
      <c r="BI1124" s="2">
        <v>325</v>
      </c>
      <c r="BJ1124" s="2">
        <v>325</v>
      </c>
      <c r="BK1124" s="2">
        <v>325</v>
      </c>
      <c r="BL1124" s="2">
        <v>325</v>
      </c>
      <c r="BM1124" s="2">
        <v>325</v>
      </c>
      <c r="BN1124" s="2">
        <v>325</v>
      </c>
      <c r="BO1124" s="2">
        <v>325</v>
      </c>
      <c r="BP1124" s="2">
        <v>325</v>
      </c>
      <c r="BQ1124" s="2">
        <v>325</v>
      </c>
      <c r="BR1124" s="2">
        <v>325</v>
      </c>
      <c r="BS1124" s="2">
        <v>325</v>
      </c>
      <c r="BT1124" s="2">
        <v>325</v>
      </c>
      <c r="BU1124" s="2">
        <v>325</v>
      </c>
      <c r="BV1124" s="2">
        <v>325</v>
      </c>
      <c r="BW1124" s="2">
        <v>325</v>
      </c>
      <c r="BX1124" s="2">
        <v>325</v>
      </c>
      <c r="BY1124" s="2">
        <v>325</v>
      </c>
      <c r="BZ1124" s="2">
        <v>325</v>
      </c>
      <c r="CA1124" s="2">
        <v>325</v>
      </c>
      <c r="CB1124" s="2">
        <v>325</v>
      </c>
      <c r="CC1124" s="2">
        <v>325</v>
      </c>
      <c r="CD1124" s="2">
        <v>325</v>
      </c>
      <c r="CE1124" s="2">
        <v>325</v>
      </c>
      <c r="CF1124" s="2">
        <v>325</v>
      </c>
      <c r="CG1124" s="2">
        <v>325</v>
      </c>
      <c r="CH1124" s="2">
        <v>325</v>
      </c>
    </row>
    <row r="1125" spans="22:86" x14ac:dyDescent="0.2">
      <c r="V1125" s="2">
        <v>275</v>
      </c>
      <c r="W1125" s="2">
        <v>275</v>
      </c>
      <c r="X1125" s="2">
        <v>275</v>
      </c>
      <c r="Y1125" s="2">
        <v>275</v>
      </c>
      <c r="Z1125" s="2">
        <v>280</v>
      </c>
      <c r="AA1125" s="2">
        <v>280</v>
      </c>
      <c r="AB1125" s="2">
        <v>280</v>
      </c>
      <c r="AC1125" s="2">
        <v>280</v>
      </c>
      <c r="AD1125" s="2">
        <v>280</v>
      </c>
      <c r="AE1125" s="2">
        <v>280</v>
      </c>
      <c r="AF1125" s="2">
        <v>285</v>
      </c>
      <c r="AG1125" s="2">
        <v>285</v>
      </c>
      <c r="AH1125" s="2">
        <v>285</v>
      </c>
      <c r="AI1125" s="2">
        <v>289</v>
      </c>
      <c r="AJ1125" s="2">
        <v>290</v>
      </c>
      <c r="AK1125" s="2">
        <v>290</v>
      </c>
      <c r="AL1125" s="2">
        <v>291.07</v>
      </c>
      <c r="AM1125" s="2">
        <v>300</v>
      </c>
      <c r="AN1125" s="2">
        <v>300</v>
      </c>
      <c r="AO1125" s="2">
        <v>300</v>
      </c>
      <c r="AP1125" s="2">
        <v>300</v>
      </c>
      <c r="AQ1125" s="2">
        <v>300</v>
      </c>
      <c r="AR1125" s="2">
        <v>300</v>
      </c>
      <c r="AS1125" s="2">
        <v>300</v>
      </c>
      <c r="AT1125" s="2">
        <v>300</v>
      </c>
      <c r="AU1125" s="2">
        <v>300</v>
      </c>
      <c r="AV1125" s="2">
        <v>300</v>
      </c>
      <c r="AW1125" s="2">
        <v>300</v>
      </c>
      <c r="AX1125" s="2">
        <v>300</v>
      </c>
      <c r="AY1125" s="2">
        <v>300</v>
      </c>
      <c r="AZ1125" s="2">
        <v>300</v>
      </c>
      <c r="BA1125" s="2">
        <v>300</v>
      </c>
      <c r="BB1125" s="2">
        <v>300</v>
      </c>
      <c r="BC1125" s="2">
        <v>300</v>
      </c>
      <c r="BD1125" s="2">
        <v>300</v>
      </c>
      <c r="BE1125" s="2">
        <v>310</v>
      </c>
      <c r="BF1125" s="2">
        <v>310</v>
      </c>
      <c r="BG1125" s="2">
        <v>312</v>
      </c>
      <c r="BH1125" s="2">
        <v>317</v>
      </c>
      <c r="BI1125" s="2">
        <v>320</v>
      </c>
      <c r="BJ1125" s="2">
        <v>320</v>
      </c>
      <c r="BK1125" s="2">
        <v>320</v>
      </c>
      <c r="BL1125" s="2">
        <v>320</v>
      </c>
      <c r="BM1125" s="2">
        <v>325</v>
      </c>
      <c r="BN1125" s="2">
        <v>325</v>
      </c>
      <c r="BO1125" s="2">
        <v>325</v>
      </c>
      <c r="BP1125" s="2">
        <v>325</v>
      </c>
      <c r="BQ1125" s="2">
        <v>325</v>
      </c>
      <c r="BR1125" s="2">
        <v>325</v>
      </c>
      <c r="BS1125" s="2">
        <v>330</v>
      </c>
      <c r="BT1125" s="2">
        <v>330</v>
      </c>
      <c r="BU1125" s="2">
        <v>334.52</v>
      </c>
      <c r="BV1125" s="2">
        <v>340</v>
      </c>
      <c r="BW1125" s="2">
        <v>347.62</v>
      </c>
      <c r="BX1125" s="2">
        <v>347.62</v>
      </c>
      <c r="BY1125" s="2">
        <v>350</v>
      </c>
      <c r="BZ1125" s="2">
        <v>350</v>
      </c>
      <c r="CA1125" s="2">
        <v>350</v>
      </c>
      <c r="CB1125" s="2">
        <v>350</v>
      </c>
      <c r="CC1125" s="2">
        <v>350</v>
      </c>
      <c r="CD1125" s="2">
        <v>370</v>
      </c>
      <c r="CE1125" s="2">
        <v>380</v>
      </c>
      <c r="CF1125" s="2">
        <v>400</v>
      </c>
      <c r="CG1125" s="2">
        <v>400</v>
      </c>
      <c r="CH1125" s="2">
        <v>400</v>
      </c>
    </row>
    <row r="1126" spans="22:86" x14ac:dyDescent="0.2">
      <c r="V1126" s="2">
        <v>350</v>
      </c>
      <c r="W1126" s="2">
        <v>350</v>
      </c>
      <c r="X1126" s="2">
        <v>350</v>
      </c>
      <c r="Y1126" s="2">
        <v>350</v>
      </c>
      <c r="Z1126" s="2">
        <v>360</v>
      </c>
      <c r="AA1126" s="2">
        <v>360</v>
      </c>
      <c r="AB1126" s="2">
        <v>360</v>
      </c>
      <c r="AC1126" s="2">
        <v>360</v>
      </c>
      <c r="AD1126" s="2">
        <v>360</v>
      </c>
      <c r="AE1126" s="2">
        <v>360</v>
      </c>
      <c r="AF1126" s="2">
        <v>365</v>
      </c>
      <c r="AG1126" s="2">
        <v>365</v>
      </c>
      <c r="AH1126" s="2">
        <v>370</v>
      </c>
      <c r="AI1126" s="2">
        <v>370</v>
      </c>
      <c r="AJ1126" s="2">
        <v>375</v>
      </c>
      <c r="AK1126" s="2">
        <v>375</v>
      </c>
      <c r="AL1126" s="2">
        <v>375</v>
      </c>
      <c r="AM1126" s="2">
        <v>375</v>
      </c>
      <c r="AN1126" s="2">
        <v>375</v>
      </c>
      <c r="AO1126" s="2">
        <v>375</v>
      </c>
      <c r="AP1126" s="2">
        <v>375</v>
      </c>
      <c r="AQ1126" s="2">
        <v>380</v>
      </c>
      <c r="AR1126" s="2">
        <v>380</v>
      </c>
      <c r="AS1126" s="2">
        <v>380</v>
      </c>
      <c r="AT1126" s="2">
        <v>380</v>
      </c>
      <c r="AU1126" s="2">
        <v>380</v>
      </c>
      <c r="AV1126" s="2">
        <v>385</v>
      </c>
      <c r="AW1126" s="2">
        <v>385</v>
      </c>
      <c r="AX1126" s="2">
        <v>390</v>
      </c>
      <c r="AY1126" s="2">
        <v>390</v>
      </c>
      <c r="AZ1126" s="2">
        <v>395</v>
      </c>
      <c r="BA1126" s="2">
        <v>395</v>
      </c>
      <c r="BB1126" s="2">
        <v>400</v>
      </c>
      <c r="BC1126" s="2">
        <v>400</v>
      </c>
      <c r="BD1126" s="2">
        <v>400</v>
      </c>
      <c r="BE1126" s="2">
        <v>400</v>
      </c>
      <c r="BF1126" s="2">
        <v>400</v>
      </c>
      <c r="BG1126" s="2">
        <v>400</v>
      </c>
      <c r="BH1126" s="2">
        <v>400</v>
      </c>
      <c r="BI1126" s="2">
        <v>400</v>
      </c>
      <c r="BJ1126" s="2">
        <v>400</v>
      </c>
      <c r="BK1126" s="2">
        <v>400</v>
      </c>
      <c r="BL1126" s="2">
        <v>400</v>
      </c>
      <c r="BM1126" s="2">
        <v>400</v>
      </c>
      <c r="BN1126" s="2">
        <v>410</v>
      </c>
      <c r="BO1126" s="2">
        <v>415</v>
      </c>
      <c r="BP1126" s="2">
        <v>420</v>
      </c>
      <c r="BQ1126" s="2">
        <v>425</v>
      </c>
      <c r="BR1126" s="2">
        <v>425</v>
      </c>
      <c r="BS1126" s="2">
        <v>425</v>
      </c>
      <c r="BT1126" s="2">
        <v>425</v>
      </c>
      <c r="BU1126" s="2">
        <v>434.52</v>
      </c>
      <c r="BV1126" s="2">
        <v>445</v>
      </c>
      <c r="BW1126" s="2">
        <v>450</v>
      </c>
      <c r="BX1126" s="2">
        <v>450</v>
      </c>
      <c r="BY1126" s="2">
        <v>450</v>
      </c>
      <c r="BZ1126" s="2">
        <v>450</v>
      </c>
      <c r="CA1126" s="2">
        <v>450</v>
      </c>
      <c r="CB1126" s="2">
        <v>465</v>
      </c>
      <c r="CC1126" s="2">
        <v>475</v>
      </c>
      <c r="CD1126" s="2">
        <v>485</v>
      </c>
      <c r="CE1126" s="2">
        <v>500</v>
      </c>
      <c r="CF1126" s="2">
        <v>500</v>
      </c>
      <c r="CG1126" s="2">
        <v>525</v>
      </c>
      <c r="CH1126" s="2">
        <v>600</v>
      </c>
    </row>
    <row r="1127" spans="22:86" x14ac:dyDescent="0.2">
      <c r="V1127" s="2">
        <v>480</v>
      </c>
      <c r="W1127" s="2">
        <v>480</v>
      </c>
      <c r="X1127" s="2">
        <v>490</v>
      </c>
      <c r="Y1127" s="2">
        <v>495</v>
      </c>
      <c r="Z1127" s="2">
        <v>495</v>
      </c>
      <c r="AA1127" s="2">
        <v>495</v>
      </c>
      <c r="AB1127" s="2">
        <v>495</v>
      </c>
      <c r="AC1127" s="2">
        <v>500</v>
      </c>
      <c r="AD1127" s="2">
        <v>500</v>
      </c>
      <c r="AE1127" s="2">
        <v>500</v>
      </c>
      <c r="AF1127" s="2">
        <v>500</v>
      </c>
      <c r="AG1127" s="2">
        <v>500</v>
      </c>
      <c r="AH1127" s="2">
        <v>500</v>
      </c>
      <c r="AI1127" s="2">
        <v>500</v>
      </c>
      <c r="AJ1127" s="2">
        <v>500</v>
      </c>
      <c r="AK1127" s="2">
        <v>517.5</v>
      </c>
      <c r="AL1127" s="2">
        <v>525</v>
      </c>
      <c r="AM1127" s="2">
        <v>525</v>
      </c>
      <c r="AN1127" s="2">
        <v>525</v>
      </c>
      <c r="AO1127" s="2">
        <v>525</v>
      </c>
      <c r="AP1127" s="2">
        <v>530</v>
      </c>
      <c r="AQ1127" s="2">
        <v>540</v>
      </c>
      <c r="AR1127" s="2">
        <v>545</v>
      </c>
      <c r="AS1127" s="2">
        <v>550</v>
      </c>
      <c r="AT1127" s="2">
        <v>550</v>
      </c>
      <c r="AU1127" s="2">
        <v>550</v>
      </c>
      <c r="AV1127" s="2">
        <v>550</v>
      </c>
      <c r="AW1127" s="2">
        <v>550</v>
      </c>
      <c r="AX1127" s="2">
        <v>550</v>
      </c>
      <c r="AY1127" s="2">
        <v>550</v>
      </c>
      <c r="AZ1127" s="2">
        <v>555</v>
      </c>
      <c r="BA1127" s="2">
        <v>560</v>
      </c>
      <c r="BB1127" s="2">
        <v>575</v>
      </c>
      <c r="BC1127" s="2">
        <v>575</v>
      </c>
      <c r="BD1127" s="2">
        <v>575</v>
      </c>
      <c r="BE1127" s="2">
        <v>580</v>
      </c>
      <c r="BF1127" s="2">
        <v>590</v>
      </c>
      <c r="BG1127" s="2">
        <v>590</v>
      </c>
      <c r="BH1127" s="2">
        <v>595</v>
      </c>
      <c r="BI1127" s="2">
        <v>600</v>
      </c>
      <c r="BJ1127" s="2">
        <v>600</v>
      </c>
      <c r="BK1127" s="2">
        <v>600</v>
      </c>
      <c r="BL1127" s="2">
        <v>600</v>
      </c>
      <c r="BM1127" s="2">
        <v>600</v>
      </c>
      <c r="BN1127" s="2">
        <v>600</v>
      </c>
      <c r="BO1127" s="2">
        <v>600</v>
      </c>
      <c r="BP1127" s="2">
        <v>600</v>
      </c>
      <c r="BQ1127" s="2">
        <v>600</v>
      </c>
      <c r="BR1127" s="2">
        <v>620</v>
      </c>
      <c r="BS1127" s="2">
        <v>625</v>
      </c>
      <c r="BT1127" s="2">
        <v>630</v>
      </c>
      <c r="BU1127" s="2">
        <v>640</v>
      </c>
      <c r="BV1127" s="2">
        <v>650</v>
      </c>
      <c r="BW1127" s="2">
        <v>650</v>
      </c>
      <c r="BX1127" s="2">
        <v>650</v>
      </c>
      <c r="BY1127" s="2">
        <v>660</v>
      </c>
      <c r="BZ1127" s="2">
        <v>675</v>
      </c>
      <c r="CA1127" s="2">
        <v>675</v>
      </c>
      <c r="CB1127" s="2">
        <v>685</v>
      </c>
      <c r="CC1127" s="2">
        <v>700</v>
      </c>
      <c r="CD1127" s="2">
        <v>720</v>
      </c>
      <c r="CE1127" s="2">
        <v>725</v>
      </c>
      <c r="CF1127" s="2">
        <v>750</v>
      </c>
      <c r="CG1127" s="2">
        <v>750</v>
      </c>
      <c r="CH1127" s="2">
        <v>775</v>
      </c>
    </row>
    <row r="1128" spans="22:86" x14ac:dyDescent="0.2">
      <c r="V1128" s="2">
        <v>600</v>
      </c>
      <c r="W1128" s="2">
        <v>620</v>
      </c>
      <c r="X1128" s="2">
        <v>620</v>
      </c>
      <c r="Y1128" s="2">
        <v>625</v>
      </c>
      <c r="Z1128" s="2">
        <v>630</v>
      </c>
      <c r="AA1128" s="2">
        <v>650</v>
      </c>
      <c r="AB1128" s="2">
        <v>650</v>
      </c>
      <c r="AC1128" s="2">
        <v>650</v>
      </c>
      <c r="AD1128" s="2">
        <v>650</v>
      </c>
      <c r="AE1128" s="2">
        <v>650</v>
      </c>
      <c r="AF1128" s="2">
        <v>650</v>
      </c>
      <c r="AG1128" s="2">
        <v>660</v>
      </c>
      <c r="AH1128" s="2">
        <v>675</v>
      </c>
      <c r="AI1128" s="2">
        <v>675</v>
      </c>
      <c r="AJ1128" s="2">
        <v>690</v>
      </c>
      <c r="AK1128" s="2">
        <v>690</v>
      </c>
      <c r="AL1128" s="2">
        <v>695</v>
      </c>
      <c r="AM1128" s="2">
        <v>695</v>
      </c>
      <c r="AN1128" s="2">
        <v>700</v>
      </c>
      <c r="AO1128" s="2">
        <v>700</v>
      </c>
      <c r="AP1128" s="2">
        <v>700</v>
      </c>
      <c r="AQ1128" s="2">
        <v>700</v>
      </c>
      <c r="AR1128" s="2">
        <v>700</v>
      </c>
      <c r="AS1128" s="2">
        <v>700</v>
      </c>
      <c r="AT1128" s="2">
        <v>720</v>
      </c>
      <c r="AU1128" s="2">
        <v>725</v>
      </c>
      <c r="AV1128" s="2">
        <v>725</v>
      </c>
      <c r="AW1128" s="2">
        <v>750</v>
      </c>
      <c r="AX1128" s="2">
        <v>750</v>
      </c>
      <c r="AY1128" s="2">
        <v>750</v>
      </c>
      <c r="AZ1128" s="2">
        <v>750</v>
      </c>
      <c r="BA1128" s="2">
        <v>750</v>
      </c>
      <c r="BB1128" s="2">
        <v>750</v>
      </c>
      <c r="BC1128" s="2">
        <v>750</v>
      </c>
      <c r="BD1128" s="2">
        <v>750</v>
      </c>
      <c r="BE1128" s="2">
        <v>775</v>
      </c>
      <c r="BF1128" s="2">
        <v>775</v>
      </c>
      <c r="BG1128" s="2">
        <v>780</v>
      </c>
      <c r="BH1128" s="2">
        <v>780</v>
      </c>
      <c r="BI1128" s="2">
        <v>795</v>
      </c>
      <c r="BJ1128" s="2">
        <v>795</v>
      </c>
      <c r="BK1128" s="2">
        <v>800</v>
      </c>
      <c r="BL1128" s="2">
        <v>800</v>
      </c>
      <c r="BM1128" s="2">
        <v>800</v>
      </c>
      <c r="BN1128" s="2">
        <v>810</v>
      </c>
      <c r="BO1128" s="2">
        <v>825</v>
      </c>
      <c r="BP1128" s="2">
        <v>825</v>
      </c>
      <c r="BQ1128" s="2">
        <v>825</v>
      </c>
      <c r="BR1128" s="2">
        <v>825</v>
      </c>
      <c r="BS1128" s="2">
        <v>840</v>
      </c>
      <c r="BT1128" s="2">
        <v>850</v>
      </c>
      <c r="BU1128" s="2">
        <v>850</v>
      </c>
      <c r="BV1128" s="2">
        <v>855</v>
      </c>
      <c r="BW1128" s="2">
        <v>855</v>
      </c>
      <c r="BX1128" s="2">
        <v>855</v>
      </c>
      <c r="BY1128" s="2">
        <v>870</v>
      </c>
      <c r="BZ1128" s="2">
        <v>875</v>
      </c>
      <c r="CA1128" s="2">
        <v>900</v>
      </c>
      <c r="CB1128" s="2">
        <v>900</v>
      </c>
      <c r="CC1128" s="2">
        <v>900</v>
      </c>
      <c r="CD1128" s="2">
        <v>900</v>
      </c>
      <c r="CE1128" s="2">
        <v>900</v>
      </c>
      <c r="CF1128" s="2">
        <v>950</v>
      </c>
      <c r="CG1128" s="2">
        <v>975</v>
      </c>
      <c r="CH1128" s="2">
        <v>1100</v>
      </c>
    </row>
    <row r="1129" spans="22:86" x14ac:dyDescent="0.2">
      <c r="V1129" s="2">
        <v>850</v>
      </c>
      <c r="W1129" s="2">
        <v>875</v>
      </c>
      <c r="X1129" s="2">
        <v>880</v>
      </c>
      <c r="Y1129" s="2">
        <v>880</v>
      </c>
      <c r="Z1129" s="2">
        <v>895</v>
      </c>
      <c r="AA1129" s="2">
        <v>897.5</v>
      </c>
      <c r="AB1129" s="2">
        <v>900</v>
      </c>
      <c r="AC1129" s="2">
        <v>900</v>
      </c>
      <c r="AD1129" s="2">
        <v>900</v>
      </c>
      <c r="AE1129" s="2">
        <v>900</v>
      </c>
      <c r="AF1129" s="2">
        <v>900</v>
      </c>
      <c r="AG1129" s="2">
        <v>900</v>
      </c>
      <c r="AH1129" s="2">
        <v>920</v>
      </c>
      <c r="AI1129" s="2">
        <v>925</v>
      </c>
      <c r="AJ1129" s="2">
        <v>940</v>
      </c>
      <c r="AK1129" s="2">
        <v>950</v>
      </c>
      <c r="AL1129" s="2">
        <v>950</v>
      </c>
      <c r="AM1129" s="2">
        <v>950</v>
      </c>
      <c r="AN1129" s="2">
        <v>950</v>
      </c>
      <c r="AO1129" s="2">
        <v>960</v>
      </c>
      <c r="AP1129" s="2">
        <v>960</v>
      </c>
      <c r="AQ1129" s="2">
        <v>975</v>
      </c>
      <c r="AR1129" s="2">
        <v>990</v>
      </c>
      <c r="AS1129" s="2">
        <v>995</v>
      </c>
      <c r="AT1129" s="2">
        <v>995</v>
      </c>
      <c r="AU1129" s="2">
        <v>1000</v>
      </c>
      <c r="AV1129" s="2">
        <v>1000</v>
      </c>
      <c r="AW1129" s="2">
        <v>1000</v>
      </c>
      <c r="AX1129" s="2">
        <v>1000</v>
      </c>
      <c r="AY1129" s="2">
        <v>1000</v>
      </c>
      <c r="AZ1129" s="2">
        <v>1000</v>
      </c>
      <c r="BA1129" s="2">
        <v>1050</v>
      </c>
      <c r="BB1129" s="2">
        <v>1100</v>
      </c>
      <c r="BC1129" s="2">
        <v>1100</v>
      </c>
      <c r="BD1129" s="2">
        <v>1100</v>
      </c>
      <c r="BE1129" s="2">
        <v>1100</v>
      </c>
      <c r="BF1129" s="2">
        <v>1120</v>
      </c>
      <c r="BG1129" s="2">
        <v>1140</v>
      </c>
      <c r="BH1129" s="2">
        <v>1140</v>
      </c>
      <c r="BI1129" s="2">
        <v>1140</v>
      </c>
      <c r="BJ1129" s="2">
        <v>1140</v>
      </c>
      <c r="BK1129" s="2">
        <v>1140</v>
      </c>
      <c r="BL1129" s="2">
        <v>1140</v>
      </c>
      <c r="BM1129" s="2">
        <v>1180</v>
      </c>
      <c r="BN1129" s="2">
        <v>1195</v>
      </c>
      <c r="BO1129" s="2">
        <v>1197.5</v>
      </c>
      <c r="BP1129" s="2">
        <v>1200</v>
      </c>
      <c r="BQ1129" s="2">
        <v>1200</v>
      </c>
      <c r="BR1129" s="2">
        <v>1200</v>
      </c>
      <c r="BS1129" s="2">
        <v>1200</v>
      </c>
      <c r="BT1129" s="2">
        <v>1200</v>
      </c>
      <c r="BU1129" s="2">
        <v>1200</v>
      </c>
      <c r="BV1129" s="2">
        <v>1200</v>
      </c>
      <c r="BW1129" s="2">
        <v>1200</v>
      </c>
      <c r="BX1129" s="2">
        <v>1200</v>
      </c>
      <c r="BY1129" s="2">
        <v>1250</v>
      </c>
      <c r="BZ1129" s="2">
        <v>1250</v>
      </c>
      <c r="CA1129" s="2">
        <v>1260</v>
      </c>
      <c r="CB1129" s="2">
        <v>1300</v>
      </c>
      <c r="CC1129" s="2">
        <v>1300</v>
      </c>
      <c r="CD1129" s="2">
        <v>1300</v>
      </c>
      <c r="CE1129" s="2">
        <v>1300</v>
      </c>
      <c r="CF1129" s="2">
        <v>1300</v>
      </c>
      <c r="CG1129" s="2">
        <v>1300</v>
      </c>
      <c r="CH1129" s="2">
        <v>1320</v>
      </c>
    </row>
    <row r="1130" spans="22:86" x14ac:dyDescent="0.2">
      <c r="V1130" s="2">
        <v>800</v>
      </c>
      <c r="W1130" s="2">
        <v>950</v>
      </c>
      <c r="X1130" s="2">
        <v>950</v>
      </c>
      <c r="Y1130" s="2">
        <v>950</v>
      </c>
      <c r="Z1130" s="2">
        <v>950</v>
      </c>
      <c r="AA1130" s="2">
        <v>950</v>
      </c>
      <c r="AB1130" s="2">
        <v>950</v>
      </c>
      <c r="AC1130" s="2">
        <v>950</v>
      </c>
      <c r="AD1130" s="2">
        <v>1100</v>
      </c>
      <c r="AE1130" s="2">
        <v>1100</v>
      </c>
      <c r="AF1130" s="2">
        <v>1100</v>
      </c>
      <c r="AG1130" s="2">
        <v>1100</v>
      </c>
      <c r="AH1130" s="2">
        <v>1100</v>
      </c>
      <c r="AI1130" s="2">
        <v>1100</v>
      </c>
      <c r="AJ1130" s="2">
        <v>1100</v>
      </c>
      <c r="AK1130" s="2">
        <v>1112.5</v>
      </c>
      <c r="AL1130" s="2">
        <v>1125</v>
      </c>
      <c r="AM1130" s="2">
        <v>1125</v>
      </c>
      <c r="AN1130" s="2">
        <v>1125</v>
      </c>
      <c r="AO1130" s="2">
        <v>1125</v>
      </c>
      <c r="AP1130" s="2">
        <v>1125</v>
      </c>
      <c r="AQ1130" s="2">
        <v>1125</v>
      </c>
      <c r="AR1130" s="2">
        <v>1125</v>
      </c>
      <c r="AS1130" s="2">
        <v>1425</v>
      </c>
      <c r="AT1130" s="2">
        <v>1425</v>
      </c>
      <c r="AU1130" s="2">
        <v>1425</v>
      </c>
      <c r="AV1130" s="2">
        <v>1425</v>
      </c>
      <c r="AW1130" s="2">
        <v>1425</v>
      </c>
      <c r="AX1130" s="2">
        <v>1425</v>
      </c>
      <c r="AY1130" s="2">
        <v>1425</v>
      </c>
      <c r="AZ1130" s="2">
        <v>1425</v>
      </c>
      <c r="BA1130" s="2">
        <v>1425</v>
      </c>
      <c r="BB1130" s="2">
        <v>1425</v>
      </c>
      <c r="BC1130" s="2">
        <v>1425</v>
      </c>
      <c r="BD1130" s="2">
        <v>1425</v>
      </c>
      <c r="BE1130" s="2">
        <v>1425</v>
      </c>
      <c r="BF1130" s="2">
        <v>1425</v>
      </c>
      <c r="BG1130" s="2">
        <v>1425</v>
      </c>
      <c r="BH1130" s="2">
        <v>1425</v>
      </c>
      <c r="BI1130" s="2">
        <v>1425</v>
      </c>
      <c r="BJ1130" s="2">
        <v>1425</v>
      </c>
      <c r="BK1130" s="2">
        <v>1425</v>
      </c>
      <c r="BL1130" s="2">
        <v>1425</v>
      </c>
      <c r="BM1130" s="2">
        <v>1425</v>
      </c>
      <c r="BN1130" s="2">
        <v>1500</v>
      </c>
      <c r="BO1130" s="2">
        <v>1500</v>
      </c>
      <c r="BP1130" s="2">
        <v>1500</v>
      </c>
      <c r="BQ1130" s="2">
        <v>1500</v>
      </c>
      <c r="BR1130" s="2">
        <v>1500</v>
      </c>
      <c r="BS1130" s="2">
        <v>1500</v>
      </c>
      <c r="BT1130" s="2">
        <v>1500</v>
      </c>
      <c r="BU1130" s="2">
        <v>1500</v>
      </c>
      <c r="BV1130" s="2">
        <v>1500</v>
      </c>
      <c r="BW1130" s="2">
        <v>1500</v>
      </c>
      <c r="BX1130" s="2">
        <v>1500</v>
      </c>
      <c r="BY1130" s="2">
        <v>1500</v>
      </c>
      <c r="BZ1130" s="2">
        <v>1500</v>
      </c>
      <c r="CA1130" s="2">
        <v>1500</v>
      </c>
      <c r="CB1130" s="2">
        <v>1625</v>
      </c>
      <c r="CC1130" s="2">
        <v>1625</v>
      </c>
      <c r="CD1130" s="2">
        <v>1625</v>
      </c>
      <c r="CE1130" s="2">
        <v>1625</v>
      </c>
      <c r="CF1130" s="2">
        <v>1625</v>
      </c>
      <c r="CG1130" s="2">
        <v>1625</v>
      </c>
      <c r="CH1130" s="2">
        <v>1625</v>
      </c>
    </row>
    <row r="1131" spans="22:86" x14ac:dyDescent="0.2">
      <c r="V1131" s="2">
        <v>300</v>
      </c>
      <c r="W1131" s="2">
        <v>300</v>
      </c>
      <c r="X1131" s="2">
        <v>300</v>
      </c>
      <c r="Y1131" s="2">
        <v>300</v>
      </c>
      <c r="Z1131" s="2">
        <v>300</v>
      </c>
      <c r="AA1131" s="2">
        <v>300</v>
      </c>
      <c r="AB1131" s="2">
        <v>300</v>
      </c>
      <c r="AC1131" s="2">
        <v>300</v>
      </c>
      <c r="AD1131" s="2">
        <v>300</v>
      </c>
      <c r="AE1131" s="2">
        <v>300</v>
      </c>
      <c r="AF1131" s="2">
        <v>300</v>
      </c>
      <c r="AG1131" s="2">
        <v>300</v>
      </c>
      <c r="AH1131" s="2">
        <v>300</v>
      </c>
      <c r="AI1131" s="2">
        <v>300</v>
      </c>
      <c r="AJ1131" s="2">
        <v>300</v>
      </c>
      <c r="AK1131" s="2">
        <v>300</v>
      </c>
      <c r="AL1131" s="2">
        <v>300</v>
      </c>
      <c r="AM1131" s="2">
        <v>300</v>
      </c>
      <c r="AN1131" s="2">
        <v>300</v>
      </c>
      <c r="AO1131" s="2">
        <v>300</v>
      </c>
      <c r="AP1131" s="2">
        <v>300</v>
      </c>
      <c r="AQ1131" s="2">
        <v>300</v>
      </c>
      <c r="AR1131" s="2">
        <v>300</v>
      </c>
      <c r="AS1131" s="2">
        <v>300</v>
      </c>
      <c r="AT1131" s="2">
        <v>300</v>
      </c>
      <c r="AU1131" s="2">
        <v>320</v>
      </c>
      <c r="AV1131" s="2">
        <v>320</v>
      </c>
      <c r="AW1131" s="2">
        <v>320</v>
      </c>
      <c r="AX1131" s="2">
        <v>325</v>
      </c>
      <c r="AY1131" s="2">
        <v>325</v>
      </c>
      <c r="AZ1131" s="2">
        <v>325</v>
      </c>
      <c r="BA1131" s="2">
        <v>325</v>
      </c>
      <c r="BB1131" s="2">
        <v>325</v>
      </c>
      <c r="BC1131" s="2">
        <v>325</v>
      </c>
      <c r="BD1131" s="2">
        <v>325</v>
      </c>
      <c r="BE1131" s="2">
        <v>325</v>
      </c>
      <c r="BF1131" s="2">
        <v>325</v>
      </c>
      <c r="BG1131" s="2">
        <v>340</v>
      </c>
      <c r="BH1131" s="2">
        <v>340</v>
      </c>
      <c r="BI1131" s="2">
        <v>340</v>
      </c>
      <c r="BJ1131" s="2">
        <v>340</v>
      </c>
      <c r="BK1131" s="2">
        <v>340</v>
      </c>
      <c r="BL1131" s="2">
        <v>340</v>
      </c>
      <c r="BM1131" s="2">
        <v>340</v>
      </c>
      <c r="BN1131" s="2">
        <v>340</v>
      </c>
      <c r="BO1131" s="2">
        <v>340</v>
      </c>
      <c r="BP1131" s="2">
        <v>340</v>
      </c>
      <c r="BQ1131" s="2">
        <v>340</v>
      </c>
      <c r="BR1131" s="2">
        <v>340</v>
      </c>
      <c r="BS1131" s="2">
        <v>340</v>
      </c>
      <c r="BT1131" s="2">
        <v>340</v>
      </c>
      <c r="BU1131" s="2">
        <v>340</v>
      </c>
      <c r="BV1131" s="2">
        <v>340</v>
      </c>
      <c r="BW1131" s="2">
        <v>350</v>
      </c>
      <c r="BX1131" s="2">
        <v>350</v>
      </c>
      <c r="BY1131" s="2">
        <v>350</v>
      </c>
      <c r="BZ1131" s="2">
        <v>350</v>
      </c>
      <c r="CA1131" s="2">
        <v>350</v>
      </c>
      <c r="CB1131" s="2">
        <v>350</v>
      </c>
      <c r="CC1131" s="2">
        <v>375</v>
      </c>
      <c r="CD1131" s="2">
        <v>375</v>
      </c>
      <c r="CE1131" s="2">
        <v>375</v>
      </c>
      <c r="CF1131" s="2">
        <v>434.52</v>
      </c>
      <c r="CG1131" s="2">
        <v>434.52</v>
      </c>
      <c r="CH1131" s="2">
        <v>434.52</v>
      </c>
    </row>
    <row r="1132" spans="22:86" x14ac:dyDescent="0.2">
      <c r="V1132" s="2">
        <v>300</v>
      </c>
      <c r="W1132" s="2">
        <v>300</v>
      </c>
      <c r="X1132" s="2">
        <v>300</v>
      </c>
      <c r="Y1132" s="2">
        <v>305</v>
      </c>
      <c r="Z1132" s="2">
        <v>305</v>
      </c>
      <c r="AA1132" s="2">
        <v>305</v>
      </c>
      <c r="AB1132" s="2">
        <v>316.07</v>
      </c>
      <c r="AC1132" s="2">
        <v>316.07</v>
      </c>
      <c r="AD1132" s="2">
        <v>316.07</v>
      </c>
      <c r="AE1132" s="2">
        <v>316.07</v>
      </c>
      <c r="AF1132" s="2">
        <v>316.07</v>
      </c>
      <c r="AG1132" s="2">
        <v>316.07</v>
      </c>
      <c r="AH1132" s="2">
        <v>319.07</v>
      </c>
      <c r="AI1132" s="2">
        <v>319.07</v>
      </c>
      <c r="AJ1132" s="2">
        <v>319.07</v>
      </c>
      <c r="AK1132" s="2">
        <v>319.54000000000002</v>
      </c>
      <c r="AL1132" s="2">
        <v>320</v>
      </c>
      <c r="AM1132" s="2">
        <v>320</v>
      </c>
      <c r="AN1132" s="2">
        <v>320</v>
      </c>
      <c r="AO1132" s="2">
        <v>320</v>
      </c>
      <c r="AP1132" s="2">
        <v>320</v>
      </c>
      <c r="AQ1132" s="2">
        <v>320</v>
      </c>
      <c r="AR1132" s="2">
        <v>320</v>
      </c>
      <c r="AS1132" s="2">
        <v>320</v>
      </c>
      <c r="AT1132" s="2">
        <v>320</v>
      </c>
      <c r="AU1132" s="2">
        <v>325</v>
      </c>
      <c r="AV1132" s="2">
        <v>325</v>
      </c>
      <c r="AW1132" s="2">
        <v>325</v>
      </c>
      <c r="AX1132" s="2">
        <v>325</v>
      </c>
      <c r="AY1132" s="2">
        <v>325</v>
      </c>
      <c r="AZ1132" s="2">
        <v>325</v>
      </c>
      <c r="BA1132" s="2">
        <v>325</v>
      </c>
      <c r="BB1132" s="2">
        <v>325</v>
      </c>
      <c r="BC1132" s="2">
        <v>325</v>
      </c>
      <c r="BD1132" s="2">
        <v>325</v>
      </c>
      <c r="BE1132" s="2">
        <v>325</v>
      </c>
      <c r="BF1132" s="2">
        <v>325</v>
      </c>
      <c r="BG1132" s="2">
        <v>325</v>
      </c>
      <c r="BH1132" s="2">
        <v>325</v>
      </c>
      <c r="BI1132" s="2">
        <v>325</v>
      </c>
      <c r="BJ1132" s="2">
        <v>325</v>
      </c>
      <c r="BK1132" s="2">
        <v>325</v>
      </c>
      <c r="BL1132" s="2">
        <v>325</v>
      </c>
      <c r="BM1132" s="2">
        <v>325</v>
      </c>
      <c r="BN1132" s="2">
        <v>345</v>
      </c>
      <c r="BO1132" s="2">
        <v>345</v>
      </c>
      <c r="BP1132" s="2">
        <v>345</v>
      </c>
      <c r="BQ1132" s="2">
        <v>375</v>
      </c>
      <c r="BR1132" s="2">
        <v>375</v>
      </c>
      <c r="BS1132" s="2">
        <v>375</v>
      </c>
      <c r="BT1132" s="2">
        <v>400</v>
      </c>
      <c r="BU1132" s="2">
        <v>400</v>
      </c>
      <c r="BV1132" s="2">
        <v>400</v>
      </c>
      <c r="BW1132" s="2">
        <v>400</v>
      </c>
      <c r="BX1132" s="2">
        <v>400</v>
      </c>
      <c r="BY1132" s="2">
        <v>400</v>
      </c>
      <c r="BZ1132" s="2">
        <v>425</v>
      </c>
      <c r="CA1132" s="2">
        <v>425</v>
      </c>
      <c r="CB1132" s="2">
        <v>425</v>
      </c>
      <c r="CC1132" s="2">
        <v>446.42</v>
      </c>
      <c r="CD1132" s="2">
        <v>446.42</v>
      </c>
      <c r="CE1132" s="2">
        <v>446.42</v>
      </c>
      <c r="CF1132" s="2">
        <v>446.42</v>
      </c>
      <c r="CG1132" s="2">
        <v>446.42</v>
      </c>
      <c r="CH1132" s="2">
        <v>446.42</v>
      </c>
    </row>
    <row r="1133" spans="22:86" x14ac:dyDescent="0.2">
      <c r="V1133" s="2">
        <v>425</v>
      </c>
      <c r="W1133" s="2">
        <v>425</v>
      </c>
      <c r="X1133" s="2">
        <v>425</v>
      </c>
      <c r="Y1133" s="2">
        <v>425</v>
      </c>
      <c r="Z1133" s="2">
        <v>425</v>
      </c>
      <c r="AA1133" s="2">
        <v>425</v>
      </c>
      <c r="AB1133" s="2">
        <v>425</v>
      </c>
      <c r="AC1133" s="2">
        <v>425</v>
      </c>
      <c r="AD1133" s="2">
        <v>425</v>
      </c>
      <c r="AE1133" s="2">
        <v>425</v>
      </c>
      <c r="AF1133" s="2">
        <v>425</v>
      </c>
      <c r="AG1133" s="2">
        <v>435</v>
      </c>
      <c r="AH1133" s="2">
        <v>435</v>
      </c>
      <c r="AI1133" s="2">
        <v>445</v>
      </c>
      <c r="AJ1133" s="2">
        <v>450</v>
      </c>
      <c r="AK1133" s="2">
        <v>450</v>
      </c>
      <c r="AL1133" s="2">
        <v>450</v>
      </c>
      <c r="AM1133" s="2">
        <v>450</v>
      </c>
      <c r="AN1133" s="2">
        <v>450</v>
      </c>
      <c r="AO1133" s="2">
        <v>450</v>
      </c>
      <c r="AP1133" s="2">
        <v>450</v>
      </c>
      <c r="AQ1133" s="2">
        <v>450</v>
      </c>
      <c r="AR1133" s="2">
        <v>450</v>
      </c>
      <c r="AS1133" s="2">
        <v>450</v>
      </c>
      <c r="AT1133" s="2">
        <v>450</v>
      </c>
      <c r="AU1133" s="2">
        <v>450</v>
      </c>
      <c r="AV1133" s="2">
        <v>450</v>
      </c>
      <c r="AW1133" s="2">
        <v>450</v>
      </c>
      <c r="AX1133" s="2">
        <v>450</v>
      </c>
      <c r="AY1133" s="2">
        <v>450</v>
      </c>
      <c r="AZ1133" s="2">
        <v>450</v>
      </c>
      <c r="BA1133" s="2">
        <v>450</v>
      </c>
      <c r="BB1133" s="2">
        <v>450</v>
      </c>
      <c r="BC1133" s="2">
        <v>455</v>
      </c>
      <c r="BD1133" s="2">
        <v>475</v>
      </c>
      <c r="BE1133" s="2">
        <v>475</v>
      </c>
      <c r="BF1133" s="2">
        <v>475</v>
      </c>
      <c r="BG1133" s="2">
        <v>475</v>
      </c>
      <c r="BH1133" s="2">
        <v>475</v>
      </c>
      <c r="BI1133" s="2">
        <v>480</v>
      </c>
      <c r="BJ1133" s="2">
        <v>495</v>
      </c>
      <c r="BK1133" s="2">
        <v>495</v>
      </c>
      <c r="BL1133" s="2">
        <v>495</v>
      </c>
      <c r="BM1133" s="2">
        <v>495</v>
      </c>
      <c r="BN1133" s="2">
        <v>500</v>
      </c>
      <c r="BO1133" s="2">
        <v>500</v>
      </c>
      <c r="BP1133" s="2">
        <v>500</v>
      </c>
      <c r="BQ1133" s="2">
        <v>500</v>
      </c>
      <c r="BR1133" s="2">
        <v>500</v>
      </c>
      <c r="BS1133" s="2">
        <v>525</v>
      </c>
      <c r="BT1133" s="2">
        <v>525</v>
      </c>
      <c r="BU1133" s="2">
        <v>525</v>
      </c>
      <c r="BV1133" s="2">
        <v>525</v>
      </c>
      <c r="BW1133" s="2">
        <v>550</v>
      </c>
      <c r="BX1133" s="2">
        <v>550</v>
      </c>
      <c r="BY1133" s="2">
        <v>550</v>
      </c>
      <c r="BZ1133" s="2">
        <v>550</v>
      </c>
      <c r="CA1133" s="2">
        <v>550</v>
      </c>
      <c r="CB1133" s="2">
        <v>575</v>
      </c>
      <c r="CC1133" s="2">
        <v>595</v>
      </c>
      <c r="CD1133" s="2">
        <v>595</v>
      </c>
      <c r="CE1133" s="2">
        <v>625</v>
      </c>
      <c r="CF1133" s="2">
        <v>650</v>
      </c>
      <c r="CG1133" s="2">
        <v>700</v>
      </c>
      <c r="CH1133" s="2">
        <v>820</v>
      </c>
    </row>
    <row r="1134" spans="22:86" x14ac:dyDescent="0.2">
      <c r="V1134" s="2">
        <v>550</v>
      </c>
      <c r="W1134" s="2">
        <v>550</v>
      </c>
      <c r="X1134" s="2">
        <v>550</v>
      </c>
      <c r="Y1134" s="2">
        <v>550</v>
      </c>
      <c r="Z1134" s="2">
        <v>550</v>
      </c>
      <c r="AA1134" s="2">
        <v>550</v>
      </c>
      <c r="AB1134" s="2">
        <v>550</v>
      </c>
      <c r="AC1134" s="2">
        <v>550</v>
      </c>
      <c r="AD1134" s="2">
        <v>550</v>
      </c>
      <c r="AE1134" s="2">
        <v>550</v>
      </c>
      <c r="AF1134" s="2">
        <v>550</v>
      </c>
      <c r="AG1134" s="2">
        <v>575</v>
      </c>
      <c r="AH1134" s="2">
        <v>575</v>
      </c>
      <c r="AI1134" s="2">
        <v>575</v>
      </c>
      <c r="AJ1134" s="2">
        <v>575</v>
      </c>
      <c r="AK1134" s="2">
        <v>575</v>
      </c>
      <c r="AL1134" s="2">
        <v>590</v>
      </c>
      <c r="AM1134" s="2">
        <v>595</v>
      </c>
      <c r="AN1134" s="2">
        <v>595</v>
      </c>
      <c r="AO1134" s="2">
        <v>595</v>
      </c>
      <c r="AP1134" s="2">
        <v>595</v>
      </c>
      <c r="AQ1134" s="2">
        <v>595</v>
      </c>
      <c r="AR1134" s="2">
        <v>595</v>
      </c>
      <c r="AS1134" s="2">
        <v>595</v>
      </c>
      <c r="AT1134" s="2">
        <v>600</v>
      </c>
      <c r="AU1134" s="2">
        <v>610</v>
      </c>
      <c r="AV1134" s="2">
        <v>615</v>
      </c>
      <c r="AW1134" s="2">
        <v>625</v>
      </c>
      <c r="AX1134" s="2">
        <v>625</v>
      </c>
      <c r="AY1134" s="2">
        <v>625</v>
      </c>
      <c r="AZ1134" s="2">
        <v>625</v>
      </c>
      <c r="BA1134" s="2">
        <v>625</v>
      </c>
      <c r="BB1134" s="2">
        <v>640</v>
      </c>
      <c r="BC1134" s="2">
        <v>650</v>
      </c>
      <c r="BD1134" s="2">
        <v>650</v>
      </c>
      <c r="BE1134" s="2">
        <v>650</v>
      </c>
      <c r="BF1134" s="2">
        <v>650</v>
      </c>
      <c r="BG1134" s="2">
        <v>650</v>
      </c>
      <c r="BH1134" s="2">
        <v>650</v>
      </c>
      <c r="BI1134" s="2">
        <v>660</v>
      </c>
      <c r="BJ1134" s="2">
        <v>675</v>
      </c>
      <c r="BK1134" s="2">
        <v>685</v>
      </c>
      <c r="BL1134" s="2">
        <v>695</v>
      </c>
      <c r="BM1134" s="2">
        <v>695</v>
      </c>
      <c r="BN1134" s="2">
        <v>695</v>
      </c>
      <c r="BO1134" s="2">
        <v>695</v>
      </c>
      <c r="BP1134" s="2">
        <v>700</v>
      </c>
      <c r="BQ1134" s="2">
        <v>700</v>
      </c>
      <c r="BR1134" s="2">
        <v>700</v>
      </c>
      <c r="BS1134" s="2">
        <v>725</v>
      </c>
      <c r="BT1134" s="2">
        <v>725</v>
      </c>
      <c r="BU1134" s="2">
        <v>750</v>
      </c>
      <c r="BV1134" s="2">
        <v>750</v>
      </c>
      <c r="BW1134" s="2">
        <v>750</v>
      </c>
      <c r="BX1134" s="2">
        <v>770</v>
      </c>
      <c r="BY1134" s="2">
        <v>795</v>
      </c>
      <c r="BZ1134" s="2">
        <v>795</v>
      </c>
      <c r="CA1134" s="2">
        <v>795</v>
      </c>
      <c r="CB1134" s="2">
        <v>800</v>
      </c>
      <c r="CC1134" s="2">
        <v>850</v>
      </c>
      <c r="CD1134" s="2">
        <v>895</v>
      </c>
      <c r="CE1134" s="2">
        <v>895</v>
      </c>
      <c r="CF1134" s="2">
        <v>900</v>
      </c>
      <c r="CG1134" s="2">
        <v>995</v>
      </c>
      <c r="CH1134" s="2">
        <v>1100</v>
      </c>
    </row>
    <row r="1135" spans="22:86" x14ac:dyDescent="0.2">
      <c r="V1135" s="2">
        <v>725</v>
      </c>
      <c r="W1135" s="2">
        <v>750</v>
      </c>
      <c r="X1135" s="2">
        <v>750</v>
      </c>
      <c r="Y1135" s="2">
        <v>750</v>
      </c>
      <c r="Z1135" s="2">
        <v>750</v>
      </c>
      <c r="AA1135" s="2">
        <v>770</v>
      </c>
      <c r="AB1135" s="2">
        <v>775</v>
      </c>
      <c r="AC1135" s="2">
        <v>775</v>
      </c>
      <c r="AD1135" s="2">
        <v>795</v>
      </c>
      <c r="AE1135" s="2">
        <v>795</v>
      </c>
      <c r="AF1135" s="2">
        <v>795</v>
      </c>
      <c r="AG1135" s="2">
        <v>795</v>
      </c>
      <c r="AH1135" s="2">
        <v>795</v>
      </c>
      <c r="AI1135" s="2">
        <v>795</v>
      </c>
      <c r="AJ1135" s="2">
        <v>795</v>
      </c>
      <c r="AK1135" s="2">
        <v>797.5</v>
      </c>
      <c r="AL1135" s="2">
        <v>800</v>
      </c>
      <c r="AM1135" s="2">
        <v>800</v>
      </c>
      <c r="AN1135" s="2">
        <v>800</v>
      </c>
      <c r="AO1135" s="2">
        <v>800</v>
      </c>
      <c r="AP1135" s="2">
        <v>800</v>
      </c>
      <c r="AQ1135" s="2">
        <v>800</v>
      </c>
      <c r="AR1135" s="2">
        <v>800</v>
      </c>
      <c r="AS1135" s="2">
        <v>825</v>
      </c>
      <c r="AT1135" s="2">
        <v>850</v>
      </c>
      <c r="AU1135" s="2">
        <v>850</v>
      </c>
      <c r="AV1135" s="2">
        <v>850</v>
      </c>
      <c r="AW1135" s="2">
        <v>850</v>
      </c>
      <c r="AX1135" s="2">
        <v>875</v>
      </c>
      <c r="AY1135" s="2">
        <v>875</v>
      </c>
      <c r="AZ1135" s="2">
        <v>875</v>
      </c>
      <c r="BA1135" s="2">
        <v>890</v>
      </c>
      <c r="BB1135" s="2">
        <v>895</v>
      </c>
      <c r="BC1135" s="2">
        <v>895</v>
      </c>
      <c r="BD1135" s="2">
        <v>895</v>
      </c>
      <c r="BE1135" s="2">
        <v>900</v>
      </c>
      <c r="BF1135" s="2">
        <v>900</v>
      </c>
      <c r="BG1135" s="2">
        <v>900</v>
      </c>
      <c r="BH1135" s="2">
        <v>900</v>
      </c>
      <c r="BI1135" s="2">
        <v>900</v>
      </c>
      <c r="BJ1135" s="2">
        <v>900</v>
      </c>
      <c r="BK1135" s="2">
        <v>900</v>
      </c>
      <c r="BL1135" s="2">
        <v>925</v>
      </c>
      <c r="BM1135" s="2">
        <v>950</v>
      </c>
      <c r="BN1135" s="2">
        <v>950</v>
      </c>
      <c r="BO1135" s="2">
        <v>950</v>
      </c>
      <c r="BP1135" s="2">
        <v>950</v>
      </c>
      <c r="BQ1135" s="2">
        <v>950</v>
      </c>
      <c r="BR1135" s="2">
        <v>950</v>
      </c>
      <c r="BS1135" s="2">
        <v>975</v>
      </c>
      <c r="BT1135" s="2">
        <v>995</v>
      </c>
      <c r="BU1135" s="2">
        <v>995</v>
      </c>
      <c r="BV1135" s="2">
        <v>995</v>
      </c>
      <c r="BW1135" s="2">
        <v>1050</v>
      </c>
      <c r="BX1135" s="2">
        <v>1050</v>
      </c>
      <c r="BY1135" s="2">
        <v>1100</v>
      </c>
      <c r="BZ1135" s="2">
        <v>1100</v>
      </c>
      <c r="CA1135" s="2">
        <v>1100</v>
      </c>
      <c r="CB1135" s="2">
        <v>1150</v>
      </c>
      <c r="CC1135" s="2">
        <v>1150</v>
      </c>
      <c r="CD1135" s="2">
        <v>1150</v>
      </c>
      <c r="CE1135" s="2">
        <v>1200</v>
      </c>
      <c r="CF1135" s="2">
        <v>1250</v>
      </c>
      <c r="CG1135" s="2">
        <v>1495</v>
      </c>
      <c r="CH1135" s="2">
        <v>1500</v>
      </c>
    </row>
    <row r="1136" spans="22:86" x14ac:dyDescent="0.2">
      <c r="V1136" s="2">
        <v>1100</v>
      </c>
      <c r="W1136" s="2">
        <v>1100</v>
      </c>
      <c r="X1136" s="2">
        <v>1100</v>
      </c>
      <c r="Y1136" s="2">
        <v>1100</v>
      </c>
      <c r="Z1136" s="2">
        <v>1100</v>
      </c>
      <c r="AA1136" s="2">
        <v>1195</v>
      </c>
      <c r="AB1136" s="2">
        <v>1195</v>
      </c>
      <c r="AC1136" s="2">
        <v>1200</v>
      </c>
      <c r="AD1136" s="2">
        <v>1200</v>
      </c>
      <c r="AE1136" s="2">
        <v>1200</v>
      </c>
      <c r="AF1136" s="2">
        <v>1200</v>
      </c>
      <c r="AG1136" s="2">
        <v>1200</v>
      </c>
      <c r="AH1136" s="2">
        <v>1200</v>
      </c>
      <c r="AI1136" s="2">
        <v>1200</v>
      </c>
      <c r="AJ1136" s="2">
        <v>1200</v>
      </c>
      <c r="AK1136" s="2">
        <v>1200</v>
      </c>
      <c r="AL1136" s="2">
        <v>1200</v>
      </c>
      <c r="AM1136" s="2">
        <v>1200</v>
      </c>
      <c r="AN1136" s="2">
        <v>1250</v>
      </c>
      <c r="AO1136" s="2">
        <v>1250</v>
      </c>
      <c r="AP1136" s="2">
        <v>1250</v>
      </c>
      <c r="AQ1136" s="2">
        <v>1250</v>
      </c>
      <c r="AR1136" s="2">
        <v>1300</v>
      </c>
      <c r="AS1136" s="2">
        <v>1300</v>
      </c>
      <c r="AT1136" s="2">
        <v>1300</v>
      </c>
      <c r="AU1136" s="2">
        <v>1300</v>
      </c>
      <c r="AV1136" s="2">
        <v>1350</v>
      </c>
      <c r="AW1136" s="2">
        <v>1350</v>
      </c>
      <c r="AX1136" s="2">
        <v>1350</v>
      </c>
      <c r="AY1136" s="2">
        <v>1400</v>
      </c>
      <c r="AZ1136" s="2">
        <v>1400</v>
      </c>
      <c r="BA1136" s="2">
        <v>1400</v>
      </c>
      <c r="BB1136" s="2">
        <v>1400</v>
      </c>
      <c r="BC1136" s="2">
        <v>1495</v>
      </c>
      <c r="BD1136" s="2">
        <v>1495</v>
      </c>
      <c r="BE1136" s="2">
        <v>1500</v>
      </c>
      <c r="BF1136" s="2">
        <v>1500</v>
      </c>
      <c r="BG1136" s="2">
        <v>1500</v>
      </c>
      <c r="BH1136" s="2">
        <v>1500</v>
      </c>
      <c r="BI1136" s="2">
        <v>1500</v>
      </c>
      <c r="BJ1136" s="2">
        <v>1500</v>
      </c>
      <c r="BK1136" s="2">
        <v>1500</v>
      </c>
      <c r="BL1136" s="2">
        <v>1500</v>
      </c>
      <c r="BM1136" s="2">
        <v>1500</v>
      </c>
      <c r="BN1136" s="2">
        <v>1500</v>
      </c>
      <c r="BO1136" s="2">
        <v>1500</v>
      </c>
      <c r="BP1136" s="2">
        <v>1500</v>
      </c>
      <c r="BQ1136" s="2">
        <v>1500</v>
      </c>
      <c r="BR1136" s="2">
        <v>1550</v>
      </c>
      <c r="BS1136" s="2">
        <v>1550</v>
      </c>
      <c r="BT1136" s="2">
        <v>1600</v>
      </c>
      <c r="BU1136" s="2">
        <v>1600</v>
      </c>
      <c r="BV1136" s="2">
        <v>1650</v>
      </c>
      <c r="BW1136" s="2">
        <v>1650</v>
      </c>
      <c r="BX1136" s="2">
        <v>1650</v>
      </c>
      <c r="BY1136" s="2">
        <v>1700</v>
      </c>
      <c r="BZ1136" s="2">
        <v>1700</v>
      </c>
      <c r="CA1136" s="2">
        <v>1800</v>
      </c>
      <c r="CB1136" s="2">
        <v>1800</v>
      </c>
      <c r="CC1136" s="2">
        <v>1950</v>
      </c>
      <c r="CD1136" s="2">
        <v>1950</v>
      </c>
      <c r="CE1136" s="2">
        <v>2200</v>
      </c>
      <c r="CF1136" s="2">
        <v>2200</v>
      </c>
      <c r="CG1136" s="2">
        <v>2250</v>
      </c>
      <c r="CH1136" s="2">
        <v>2250</v>
      </c>
    </row>
    <row r="1137" spans="22:86" x14ac:dyDescent="0.2">
      <c r="V1137" s="2">
        <v>1600</v>
      </c>
      <c r="W1137" s="2">
        <v>1600</v>
      </c>
      <c r="X1137" s="2">
        <v>1600</v>
      </c>
      <c r="Y1137" s="2">
        <v>1600</v>
      </c>
      <c r="Z1137" s="2">
        <v>1600</v>
      </c>
      <c r="AA1137" s="2">
        <v>1600</v>
      </c>
      <c r="AB1137" s="2">
        <v>1600</v>
      </c>
      <c r="AC1137" s="2">
        <v>1600</v>
      </c>
      <c r="AD1137" s="2">
        <v>1600</v>
      </c>
      <c r="AE1137" s="2">
        <v>1600</v>
      </c>
      <c r="AF1137" s="2">
        <v>1600</v>
      </c>
      <c r="AG1137" s="2">
        <v>1600</v>
      </c>
      <c r="AH1137" s="2">
        <v>1600</v>
      </c>
      <c r="AI1137" s="2">
        <v>1600</v>
      </c>
      <c r="AJ1137" s="2">
        <v>1600</v>
      </c>
      <c r="AK1137" s="2">
        <v>1697.5</v>
      </c>
      <c r="AL1137" s="2">
        <v>1795</v>
      </c>
      <c r="AM1137" s="2">
        <v>1795</v>
      </c>
      <c r="AN1137" s="2">
        <v>1795</v>
      </c>
      <c r="AO1137" s="2">
        <v>1795</v>
      </c>
      <c r="AP1137" s="2">
        <v>1795</v>
      </c>
      <c r="AQ1137" s="2">
        <v>1795</v>
      </c>
      <c r="AR1137" s="2">
        <v>1795</v>
      </c>
      <c r="AS1137" s="2">
        <v>1795</v>
      </c>
      <c r="AT1137" s="2">
        <v>1795</v>
      </c>
      <c r="AU1137" s="2">
        <v>1795</v>
      </c>
      <c r="AV1137" s="2">
        <v>1795</v>
      </c>
      <c r="AW1137" s="2">
        <v>1795</v>
      </c>
      <c r="AX1137" s="2">
        <v>1795</v>
      </c>
      <c r="AY1137" s="2">
        <v>1795</v>
      </c>
      <c r="AZ1137" s="2">
        <v>1795</v>
      </c>
      <c r="BA1137" s="2">
        <v>1795</v>
      </c>
      <c r="BB1137" s="2">
        <v>1950</v>
      </c>
      <c r="BC1137" s="2">
        <v>1950</v>
      </c>
      <c r="BD1137" s="2">
        <v>1950</v>
      </c>
      <c r="BE1137" s="2">
        <v>1950</v>
      </c>
      <c r="BF1137" s="2">
        <v>1950</v>
      </c>
      <c r="BG1137" s="2">
        <v>1950</v>
      </c>
      <c r="BH1137" s="2">
        <v>1950</v>
      </c>
      <c r="BI1137" s="2">
        <v>1950</v>
      </c>
      <c r="BJ1137" s="2">
        <v>1950</v>
      </c>
      <c r="BK1137" s="2">
        <v>1950</v>
      </c>
      <c r="BL1137" s="2">
        <v>1950</v>
      </c>
      <c r="BM1137" s="2">
        <v>1950</v>
      </c>
      <c r="BN1137" s="2">
        <v>1950</v>
      </c>
      <c r="BO1137" s="2">
        <v>1950</v>
      </c>
      <c r="BP1137" s="2">
        <v>1950</v>
      </c>
      <c r="BQ1137" s="2">
        <v>1950</v>
      </c>
      <c r="BR1137" s="2">
        <v>1950</v>
      </c>
      <c r="BS1137" s="2">
        <v>1950</v>
      </c>
      <c r="BT1137" s="2">
        <v>1950</v>
      </c>
      <c r="BU1137" s="2">
        <v>1950</v>
      </c>
      <c r="BV1137" s="2">
        <v>1950</v>
      </c>
      <c r="BW1137" s="2">
        <v>1950</v>
      </c>
      <c r="BX1137" s="2">
        <v>1950</v>
      </c>
      <c r="BY1137" s="2">
        <v>1950</v>
      </c>
      <c r="BZ1137" s="2">
        <v>1950</v>
      </c>
      <c r="CA1137" s="2">
        <v>1950</v>
      </c>
      <c r="CB1137" s="2">
        <v>1950</v>
      </c>
      <c r="CC1137" s="2">
        <v>1950</v>
      </c>
      <c r="CD1137" s="2">
        <v>1950</v>
      </c>
      <c r="CE1137" s="2">
        <v>1950</v>
      </c>
      <c r="CF1137" s="2">
        <v>1950</v>
      </c>
      <c r="CG1137" s="2">
        <v>1950</v>
      </c>
      <c r="CH1137" s="2">
        <v>1950</v>
      </c>
    </row>
    <row r="1138" spans="22:86" x14ac:dyDescent="0.2">
      <c r="V1138" s="2">
        <v>425</v>
      </c>
      <c r="W1138" s="2">
        <v>425</v>
      </c>
      <c r="X1138" s="2">
        <v>425</v>
      </c>
      <c r="Y1138" s="2">
        <v>425</v>
      </c>
      <c r="Z1138" s="2">
        <v>425</v>
      </c>
      <c r="AA1138" s="2">
        <v>425</v>
      </c>
      <c r="AB1138" s="2">
        <v>425</v>
      </c>
      <c r="AC1138" s="2">
        <v>425</v>
      </c>
      <c r="AD1138" s="2">
        <v>425</v>
      </c>
      <c r="AE1138" s="2">
        <v>425</v>
      </c>
      <c r="AF1138" s="2">
        <v>425</v>
      </c>
      <c r="AG1138" s="2">
        <v>425</v>
      </c>
      <c r="AH1138" s="2">
        <v>425</v>
      </c>
      <c r="AI1138" s="2">
        <v>425</v>
      </c>
      <c r="AJ1138" s="2">
        <v>425</v>
      </c>
      <c r="AK1138" s="2">
        <v>512.5</v>
      </c>
      <c r="AL1138" s="2">
        <v>600</v>
      </c>
      <c r="AM1138" s="2">
        <v>600</v>
      </c>
      <c r="AN1138" s="2">
        <v>600</v>
      </c>
      <c r="AO1138" s="2">
        <v>600</v>
      </c>
      <c r="AP1138" s="2">
        <v>600</v>
      </c>
      <c r="AQ1138" s="2">
        <v>600</v>
      </c>
      <c r="AR1138" s="2">
        <v>600</v>
      </c>
      <c r="AS1138" s="2">
        <v>600</v>
      </c>
      <c r="AT1138" s="2">
        <v>600</v>
      </c>
      <c r="AU1138" s="2">
        <v>600</v>
      </c>
      <c r="AV1138" s="2">
        <v>600</v>
      </c>
      <c r="AW1138" s="2">
        <v>600</v>
      </c>
      <c r="AX1138" s="2">
        <v>600</v>
      </c>
      <c r="AY1138" s="2">
        <v>600</v>
      </c>
      <c r="AZ1138" s="2">
        <v>600</v>
      </c>
      <c r="BA1138" s="2">
        <v>600</v>
      </c>
      <c r="BB1138" s="2">
        <v>600</v>
      </c>
      <c r="BC1138" s="2">
        <v>600</v>
      </c>
      <c r="BD1138" s="2">
        <v>600</v>
      </c>
      <c r="BE1138" s="2">
        <v>600</v>
      </c>
      <c r="BF1138" s="2">
        <v>600</v>
      </c>
      <c r="BG1138" s="2">
        <v>600</v>
      </c>
      <c r="BH1138" s="2">
        <v>600</v>
      </c>
      <c r="BI1138" s="2">
        <v>600</v>
      </c>
      <c r="BJ1138" s="2">
        <v>600</v>
      </c>
      <c r="BK1138" s="2">
        <v>600</v>
      </c>
      <c r="BL1138" s="2">
        <v>600</v>
      </c>
      <c r="BM1138" s="2">
        <v>600</v>
      </c>
      <c r="BN1138" s="2">
        <v>600</v>
      </c>
      <c r="BO1138" s="2">
        <v>600</v>
      </c>
      <c r="BP1138" s="2">
        <v>600</v>
      </c>
      <c r="BQ1138" s="2">
        <v>600</v>
      </c>
      <c r="BR1138" s="2">
        <v>600</v>
      </c>
      <c r="BS1138" s="2">
        <v>600</v>
      </c>
      <c r="BT1138" s="2">
        <v>600</v>
      </c>
      <c r="BU1138" s="2">
        <v>600</v>
      </c>
      <c r="BV1138" s="2">
        <v>600</v>
      </c>
      <c r="BW1138" s="2">
        <v>600</v>
      </c>
      <c r="BX1138" s="2">
        <v>600</v>
      </c>
      <c r="BY1138" s="2">
        <v>600</v>
      </c>
      <c r="BZ1138" s="2">
        <v>600</v>
      </c>
      <c r="CA1138" s="2">
        <v>600</v>
      </c>
      <c r="CB1138" s="2">
        <v>600</v>
      </c>
      <c r="CC1138" s="2">
        <v>600</v>
      </c>
      <c r="CD1138" s="2">
        <v>600</v>
      </c>
      <c r="CE1138" s="2">
        <v>600</v>
      </c>
      <c r="CF1138" s="2">
        <v>600</v>
      </c>
      <c r="CG1138" s="2">
        <v>600</v>
      </c>
      <c r="CH1138" s="2">
        <v>600</v>
      </c>
    </row>
    <row r="1139" spans="22:86" x14ac:dyDescent="0.2">
      <c r="V1139" s="2">
        <v>294.33999999999997</v>
      </c>
      <c r="W1139" s="2">
        <v>297.61</v>
      </c>
      <c r="X1139" s="2">
        <v>300</v>
      </c>
      <c r="Y1139" s="2">
        <v>300</v>
      </c>
      <c r="Z1139" s="2">
        <v>300</v>
      </c>
      <c r="AA1139" s="2">
        <v>305</v>
      </c>
      <c r="AB1139" s="2">
        <v>305</v>
      </c>
      <c r="AC1139" s="2">
        <v>305</v>
      </c>
      <c r="AD1139" s="2">
        <v>305</v>
      </c>
      <c r="AE1139" s="2">
        <v>305</v>
      </c>
      <c r="AF1139" s="2">
        <v>305</v>
      </c>
      <c r="AG1139" s="2">
        <v>305</v>
      </c>
      <c r="AH1139" s="2">
        <v>315</v>
      </c>
      <c r="AI1139" s="2">
        <v>316.07</v>
      </c>
      <c r="AJ1139" s="2">
        <v>316.07</v>
      </c>
      <c r="AK1139" s="2">
        <v>316.07</v>
      </c>
      <c r="AL1139" s="2">
        <v>316.07</v>
      </c>
      <c r="AM1139" s="2">
        <v>316.07</v>
      </c>
      <c r="AN1139" s="2">
        <v>316.07</v>
      </c>
      <c r="AO1139" s="2">
        <v>316.07</v>
      </c>
      <c r="AP1139" s="2">
        <v>316.07</v>
      </c>
      <c r="AQ1139" s="2">
        <v>316.07</v>
      </c>
      <c r="AR1139" s="2">
        <v>316.07</v>
      </c>
      <c r="AS1139" s="2">
        <v>316.07</v>
      </c>
      <c r="AT1139" s="2">
        <v>316.07</v>
      </c>
      <c r="AU1139" s="2">
        <v>319.33999999999997</v>
      </c>
      <c r="AV1139" s="2">
        <v>325</v>
      </c>
      <c r="AW1139" s="2">
        <v>325</v>
      </c>
      <c r="AX1139" s="2">
        <v>325</v>
      </c>
      <c r="AY1139" s="2">
        <v>325</v>
      </c>
      <c r="AZ1139" s="2">
        <v>325</v>
      </c>
      <c r="BA1139" s="2">
        <v>325</v>
      </c>
      <c r="BB1139" s="2">
        <v>325.89</v>
      </c>
      <c r="BC1139" s="2">
        <v>333</v>
      </c>
      <c r="BD1139" s="2">
        <v>334.52</v>
      </c>
      <c r="BE1139" s="2">
        <v>337.79</v>
      </c>
      <c r="BF1139" s="2">
        <v>345</v>
      </c>
      <c r="BG1139" s="2">
        <v>350</v>
      </c>
      <c r="BH1139" s="2">
        <v>350</v>
      </c>
      <c r="BI1139" s="2">
        <v>350</v>
      </c>
      <c r="BJ1139" s="2">
        <v>355</v>
      </c>
      <c r="BK1139" s="2">
        <v>359.52</v>
      </c>
      <c r="BL1139" s="2">
        <v>359.52</v>
      </c>
      <c r="BM1139" s="2">
        <v>359.52</v>
      </c>
      <c r="BN1139" s="2">
        <v>359.52</v>
      </c>
      <c r="BO1139" s="2">
        <v>359.52</v>
      </c>
      <c r="BP1139" s="2">
        <v>359.52</v>
      </c>
      <c r="BQ1139" s="2">
        <v>359.52</v>
      </c>
      <c r="BR1139" s="2">
        <v>359.52</v>
      </c>
      <c r="BS1139" s="2">
        <v>359.52</v>
      </c>
      <c r="BT1139" s="2">
        <v>367.52</v>
      </c>
      <c r="BU1139" s="2">
        <v>367.52</v>
      </c>
      <c r="BV1139" s="2">
        <v>375</v>
      </c>
      <c r="BW1139" s="2">
        <v>379.52</v>
      </c>
      <c r="BX1139" s="2">
        <v>405</v>
      </c>
      <c r="BY1139" s="2">
        <v>410.98</v>
      </c>
      <c r="BZ1139" s="2">
        <v>410.98</v>
      </c>
      <c r="CA1139" s="2">
        <v>425</v>
      </c>
      <c r="CB1139" s="2">
        <v>425</v>
      </c>
      <c r="CC1139" s="2">
        <v>425</v>
      </c>
      <c r="CD1139" s="2">
        <v>468.15</v>
      </c>
      <c r="CE1139" s="2">
        <v>475</v>
      </c>
      <c r="CF1139" s="2">
        <v>475</v>
      </c>
      <c r="CG1139" s="2">
        <v>490</v>
      </c>
      <c r="CH1139" s="2">
        <v>533.33000000000004</v>
      </c>
    </row>
    <row r="1140" spans="22:86" x14ac:dyDescent="0.2">
      <c r="V1140" s="2">
        <v>360</v>
      </c>
      <c r="W1140" s="2">
        <v>361.74</v>
      </c>
      <c r="X1140" s="2">
        <v>365</v>
      </c>
      <c r="Y1140" s="2">
        <v>370</v>
      </c>
      <c r="Z1140" s="2">
        <v>370</v>
      </c>
      <c r="AA1140" s="2">
        <v>370</v>
      </c>
      <c r="AB1140" s="2">
        <v>375</v>
      </c>
      <c r="AC1140" s="2">
        <v>375</v>
      </c>
      <c r="AD1140" s="2">
        <v>375</v>
      </c>
      <c r="AE1140" s="2">
        <v>375</v>
      </c>
      <c r="AF1140" s="2">
        <v>380</v>
      </c>
      <c r="AG1140" s="2">
        <v>380</v>
      </c>
      <c r="AH1140" s="2">
        <v>385</v>
      </c>
      <c r="AI1140" s="2">
        <v>385</v>
      </c>
      <c r="AJ1140" s="2">
        <v>390</v>
      </c>
      <c r="AK1140" s="2">
        <v>395</v>
      </c>
      <c r="AL1140" s="2">
        <v>395</v>
      </c>
      <c r="AM1140" s="2">
        <v>395</v>
      </c>
      <c r="AN1140" s="2">
        <v>395</v>
      </c>
      <c r="AO1140" s="2">
        <v>395</v>
      </c>
      <c r="AP1140" s="2">
        <v>395</v>
      </c>
      <c r="AQ1140" s="2">
        <v>395</v>
      </c>
      <c r="AR1140" s="2">
        <v>395</v>
      </c>
      <c r="AS1140" s="2">
        <v>395</v>
      </c>
      <c r="AT1140" s="2">
        <v>400</v>
      </c>
      <c r="AU1140" s="2">
        <v>400</v>
      </c>
      <c r="AV1140" s="2">
        <v>400</v>
      </c>
      <c r="AW1140" s="2">
        <v>400</v>
      </c>
      <c r="AX1140" s="2">
        <v>400</v>
      </c>
      <c r="AY1140" s="2">
        <v>400</v>
      </c>
      <c r="AZ1140" s="2">
        <v>400</v>
      </c>
      <c r="BA1140" s="2">
        <v>400</v>
      </c>
      <c r="BB1140" s="2">
        <v>400</v>
      </c>
      <c r="BC1140" s="2">
        <v>400</v>
      </c>
      <c r="BD1140" s="2">
        <v>410</v>
      </c>
      <c r="BE1140" s="2">
        <v>420</v>
      </c>
      <c r="BF1140" s="2">
        <v>420</v>
      </c>
      <c r="BG1140" s="2">
        <v>420</v>
      </c>
      <c r="BH1140" s="2">
        <v>425</v>
      </c>
      <c r="BI1140" s="2">
        <v>425</v>
      </c>
      <c r="BJ1140" s="2">
        <v>425</v>
      </c>
      <c r="BK1140" s="2">
        <v>425</v>
      </c>
      <c r="BL1140" s="2">
        <v>425</v>
      </c>
      <c r="BM1140" s="2">
        <v>425</v>
      </c>
      <c r="BN1140" s="2">
        <v>425</v>
      </c>
      <c r="BO1140" s="2">
        <v>425</v>
      </c>
      <c r="BP1140" s="2">
        <v>425</v>
      </c>
      <c r="BQ1140" s="2">
        <v>430</v>
      </c>
      <c r="BR1140" s="2">
        <v>430</v>
      </c>
      <c r="BS1140" s="2">
        <v>445</v>
      </c>
      <c r="BT1140" s="2">
        <v>450</v>
      </c>
      <c r="BU1140" s="2">
        <v>450</v>
      </c>
      <c r="BV1140" s="2">
        <v>450</v>
      </c>
      <c r="BW1140" s="2">
        <v>450</v>
      </c>
      <c r="BX1140" s="2">
        <v>450</v>
      </c>
      <c r="BY1140" s="2">
        <v>450</v>
      </c>
      <c r="BZ1140" s="2">
        <v>450</v>
      </c>
      <c r="CA1140" s="2">
        <v>460</v>
      </c>
      <c r="CB1140" s="2">
        <v>475</v>
      </c>
      <c r="CC1140" s="2">
        <v>495</v>
      </c>
      <c r="CD1140" s="2">
        <v>525</v>
      </c>
      <c r="CE1140" s="2">
        <v>550</v>
      </c>
      <c r="CF1140" s="2">
        <v>550</v>
      </c>
      <c r="CG1140" s="2">
        <v>650</v>
      </c>
      <c r="CH1140" s="2">
        <v>750</v>
      </c>
    </row>
    <row r="1141" spans="22:86" x14ac:dyDescent="0.2">
      <c r="V1141" s="2">
        <v>450</v>
      </c>
      <c r="W1141" s="2">
        <v>450</v>
      </c>
      <c r="X1141" s="2">
        <v>450</v>
      </c>
      <c r="Y1141" s="2">
        <v>450</v>
      </c>
      <c r="Z1141" s="2">
        <v>450</v>
      </c>
      <c r="AA1141" s="2">
        <v>460</v>
      </c>
      <c r="AB1141" s="2">
        <v>465</v>
      </c>
      <c r="AC1141" s="2">
        <v>470</v>
      </c>
      <c r="AD1141" s="2">
        <v>470</v>
      </c>
      <c r="AE1141" s="2">
        <v>475</v>
      </c>
      <c r="AF1141" s="2">
        <v>475</v>
      </c>
      <c r="AG1141" s="2">
        <v>475</v>
      </c>
      <c r="AH1141" s="2">
        <v>475</v>
      </c>
      <c r="AI1141" s="2">
        <v>475</v>
      </c>
      <c r="AJ1141" s="2">
        <v>475</v>
      </c>
      <c r="AK1141" s="2">
        <v>475</v>
      </c>
      <c r="AL1141" s="2">
        <v>480</v>
      </c>
      <c r="AM1141" s="2">
        <v>480</v>
      </c>
      <c r="AN1141" s="2">
        <v>485</v>
      </c>
      <c r="AO1141" s="2">
        <v>485</v>
      </c>
      <c r="AP1141" s="2">
        <v>495</v>
      </c>
      <c r="AQ1141" s="2">
        <v>495</v>
      </c>
      <c r="AR1141" s="2">
        <v>495</v>
      </c>
      <c r="AS1141" s="2">
        <v>495</v>
      </c>
      <c r="AT1141" s="2">
        <v>495</v>
      </c>
      <c r="AU1141" s="2">
        <v>495</v>
      </c>
      <c r="AV1141" s="2">
        <v>495</v>
      </c>
      <c r="AW1141" s="2">
        <v>500</v>
      </c>
      <c r="AX1141" s="2">
        <v>500</v>
      </c>
      <c r="AY1141" s="2">
        <v>500</v>
      </c>
      <c r="AZ1141" s="2">
        <v>500</v>
      </c>
      <c r="BA1141" s="2">
        <v>500</v>
      </c>
      <c r="BB1141" s="2">
        <v>520</v>
      </c>
      <c r="BC1141" s="2">
        <v>525</v>
      </c>
      <c r="BD1141" s="2">
        <v>525</v>
      </c>
      <c r="BE1141" s="2">
        <v>525</v>
      </c>
      <c r="BF1141" s="2">
        <v>525</v>
      </c>
      <c r="BG1141" s="2">
        <v>525</v>
      </c>
      <c r="BH1141" s="2">
        <v>530</v>
      </c>
      <c r="BI1141" s="2">
        <v>540</v>
      </c>
      <c r="BJ1141" s="2">
        <v>550</v>
      </c>
      <c r="BK1141" s="2">
        <v>550</v>
      </c>
      <c r="BL1141" s="2">
        <v>550</v>
      </c>
      <c r="BM1141" s="2">
        <v>550</v>
      </c>
      <c r="BN1141" s="2">
        <v>550</v>
      </c>
      <c r="BO1141" s="2">
        <v>550</v>
      </c>
      <c r="BP1141" s="2">
        <v>550</v>
      </c>
      <c r="BQ1141" s="2">
        <v>550</v>
      </c>
      <c r="BR1141" s="2">
        <v>570</v>
      </c>
      <c r="BS1141" s="2">
        <v>575</v>
      </c>
      <c r="BT1141" s="2">
        <v>575</v>
      </c>
      <c r="BU1141" s="2">
        <v>575</v>
      </c>
      <c r="BV1141" s="2">
        <v>585</v>
      </c>
      <c r="BW1141" s="2">
        <v>595</v>
      </c>
      <c r="BX1141" s="2">
        <v>595</v>
      </c>
      <c r="BY1141" s="2">
        <v>600</v>
      </c>
      <c r="BZ1141" s="2">
        <v>600</v>
      </c>
      <c r="CA1141" s="2">
        <v>625</v>
      </c>
      <c r="CB1141" s="2">
        <v>650</v>
      </c>
      <c r="CC1141" s="2">
        <v>650</v>
      </c>
      <c r="CD1141" s="2">
        <v>670</v>
      </c>
      <c r="CE1141" s="2">
        <v>695</v>
      </c>
      <c r="CF1141" s="2">
        <v>730</v>
      </c>
      <c r="CG1141" s="2">
        <v>765</v>
      </c>
      <c r="CH1141" s="2">
        <v>875</v>
      </c>
    </row>
    <row r="1142" spans="22:86" x14ac:dyDescent="0.2">
      <c r="V1142" s="2">
        <v>525</v>
      </c>
      <c r="W1142" s="2">
        <v>525</v>
      </c>
      <c r="X1142" s="2">
        <v>540</v>
      </c>
      <c r="Y1142" s="2">
        <v>545</v>
      </c>
      <c r="Z1142" s="2">
        <v>550</v>
      </c>
      <c r="AA1142" s="2">
        <v>550</v>
      </c>
      <c r="AB1142" s="2">
        <v>550</v>
      </c>
      <c r="AC1142" s="2">
        <v>550</v>
      </c>
      <c r="AD1142" s="2">
        <v>550</v>
      </c>
      <c r="AE1142" s="2">
        <v>550</v>
      </c>
      <c r="AF1142" s="2">
        <v>550</v>
      </c>
      <c r="AG1142" s="2">
        <v>550</v>
      </c>
      <c r="AH1142" s="2">
        <v>550</v>
      </c>
      <c r="AI1142" s="2">
        <v>565</v>
      </c>
      <c r="AJ1142" s="2">
        <v>575</v>
      </c>
      <c r="AK1142" s="2">
        <v>575</v>
      </c>
      <c r="AL1142" s="2">
        <v>575</v>
      </c>
      <c r="AM1142" s="2">
        <v>575</v>
      </c>
      <c r="AN1142" s="2">
        <v>575</v>
      </c>
      <c r="AO1142" s="2">
        <v>580</v>
      </c>
      <c r="AP1142" s="2">
        <v>588.41</v>
      </c>
      <c r="AQ1142" s="2">
        <v>595</v>
      </c>
      <c r="AR1142" s="2">
        <v>595</v>
      </c>
      <c r="AS1142" s="2">
        <v>595</v>
      </c>
      <c r="AT1142" s="2">
        <v>600</v>
      </c>
      <c r="AU1142" s="2">
        <v>600</v>
      </c>
      <c r="AV1142" s="2">
        <v>600</v>
      </c>
      <c r="AW1142" s="2">
        <v>620</v>
      </c>
      <c r="AX1142" s="2">
        <v>625</v>
      </c>
      <c r="AY1142" s="2">
        <v>625</v>
      </c>
      <c r="AZ1142" s="2">
        <v>625</v>
      </c>
      <c r="BA1142" s="2">
        <v>625</v>
      </c>
      <c r="BB1142" s="2">
        <v>650</v>
      </c>
      <c r="BC1142" s="2">
        <v>650</v>
      </c>
      <c r="BD1142" s="2">
        <v>650</v>
      </c>
      <c r="BE1142" s="2">
        <v>650</v>
      </c>
      <c r="BF1142" s="2">
        <v>660</v>
      </c>
      <c r="BG1142" s="2">
        <v>675</v>
      </c>
      <c r="BH1142" s="2">
        <v>675</v>
      </c>
      <c r="BI1142" s="2">
        <v>675</v>
      </c>
      <c r="BJ1142" s="2">
        <v>680</v>
      </c>
      <c r="BK1142" s="2">
        <v>695</v>
      </c>
      <c r="BL1142" s="2">
        <v>695</v>
      </c>
      <c r="BM1142" s="2">
        <v>695</v>
      </c>
      <c r="BN1142" s="2">
        <v>695</v>
      </c>
      <c r="BO1142" s="2">
        <v>700</v>
      </c>
      <c r="BP1142" s="2">
        <v>700</v>
      </c>
      <c r="BQ1142" s="2">
        <v>725</v>
      </c>
      <c r="BR1142" s="2">
        <v>725</v>
      </c>
      <c r="BS1142" s="2">
        <v>725</v>
      </c>
      <c r="BT1142" s="2">
        <v>750</v>
      </c>
      <c r="BU1142" s="2">
        <v>750</v>
      </c>
      <c r="BV1142" s="2">
        <v>750</v>
      </c>
      <c r="BW1142" s="2">
        <v>750</v>
      </c>
      <c r="BX1142" s="2">
        <v>750</v>
      </c>
      <c r="BY1142" s="2">
        <v>760</v>
      </c>
      <c r="BZ1142" s="2">
        <v>775</v>
      </c>
      <c r="CA1142" s="2">
        <v>785</v>
      </c>
      <c r="CB1142" s="2">
        <v>795</v>
      </c>
      <c r="CC1142" s="2">
        <v>800</v>
      </c>
      <c r="CD1142" s="2">
        <v>825</v>
      </c>
      <c r="CE1142" s="2">
        <v>850</v>
      </c>
      <c r="CF1142" s="2">
        <v>875</v>
      </c>
      <c r="CG1142" s="2">
        <v>900</v>
      </c>
      <c r="CH1142" s="2">
        <v>995</v>
      </c>
    </row>
    <row r="1143" spans="22:86" x14ac:dyDescent="0.2">
      <c r="V1143" s="2">
        <v>800</v>
      </c>
      <c r="W1143" s="2">
        <v>800</v>
      </c>
      <c r="X1143" s="2">
        <v>800</v>
      </c>
      <c r="Y1143" s="2">
        <v>825</v>
      </c>
      <c r="Z1143" s="2">
        <v>825</v>
      </c>
      <c r="AA1143" s="2">
        <v>825</v>
      </c>
      <c r="AB1143" s="2">
        <v>825</v>
      </c>
      <c r="AC1143" s="2">
        <v>830</v>
      </c>
      <c r="AD1143" s="2">
        <v>845</v>
      </c>
      <c r="AE1143" s="2">
        <v>850</v>
      </c>
      <c r="AF1143" s="2">
        <v>850</v>
      </c>
      <c r="AG1143" s="2">
        <v>850</v>
      </c>
      <c r="AH1143" s="2">
        <v>850</v>
      </c>
      <c r="AI1143" s="2">
        <v>850</v>
      </c>
      <c r="AJ1143" s="2">
        <v>850</v>
      </c>
      <c r="AK1143" s="2">
        <v>850</v>
      </c>
      <c r="AL1143" s="2">
        <v>875</v>
      </c>
      <c r="AM1143" s="2">
        <v>875</v>
      </c>
      <c r="AN1143" s="2">
        <v>875</v>
      </c>
      <c r="AO1143" s="2">
        <v>875</v>
      </c>
      <c r="AP1143" s="2">
        <v>875</v>
      </c>
      <c r="AQ1143" s="2">
        <v>890</v>
      </c>
      <c r="AR1143" s="2">
        <v>895</v>
      </c>
      <c r="AS1143" s="2">
        <v>895</v>
      </c>
      <c r="AT1143" s="2">
        <v>895</v>
      </c>
      <c r="AU1143" s="2">
        <v>895</v>
      </c>
      <c r="AV1143" s="2">
        <v>900</v>
      </c>
      <c r="AW1143" s="2">
        <v>900</v>
      </c>
      <c r="AX1143" s="2">
        <v>900</v>
      </c>
      <c r="AY1143" s="2">
        <v>900</v>
      </c>
      <c r="AZ1143" s="2">
        <v>900</v>
      </c>
      <c r="BA1143" s="2">
        <v>900</v>
      </c>
      <c r="BB1143" s="2">
        <v>900</v>
      </c>
      <c r="BC1143" s="2">
        <v>925</v>
      </c>
      <c r="BD1143" s="2">
        <v>950</v>
      </c>
      <c r="BE1143" s="2">
        <v>950</v>
      </c>
      <c r="BF1143" s="2">
        <v>950</v>
      </c>
      <c r="BG1143" s="2">
        <v>950</v>
      </c>
      <c r="BH1143" s="2">
        <v>950</v>
      </c>
      <c r="BI1143" s="2">
        <v>950</v>
      </c>
      <c r="BJ1143" s="2">
        <v>950</v>
      </c>
      <c r="BK1143" s="2">
        <v>950</v>
      </c>
      <c r="BL1143" s="2">
        <v>950</v>
      </c>
      <c r="BM1143" s="2">
        <v>975</v>
      </c>
      <c r="BN1143" s="2">
        <v>995</v>
      </c>
      <c r="BO1143" s="2">
        <v>995</v>
      </c>
      <c r="BP1143" s="2">
        <v>1000</v>
      </c>
      <c r="BQ1143" s="2">
        <v>1000</v>
      </c>
      <c r="BR1143" s="2">
        <v>1000</v>
      </c>
      <c r="BS1143" s="2">
        <v>1000</v>
      </c>
      <c r="BT1143" s="2">
        <v>1025</v>
      </c>
      <c r="BU1143" s="2">
        <v>1050</v>
      </c>
      <c r="BV1143" s="2">
        <v>1100</v>
      </c>
      <c r="BW1143" s="2">
        <v>1100</v>
      </c>
      <c r="BX1143" s="2">
        <v>1100</v>
      </c>
      <c r="BY1143" s="2">
        <v>1100</v>
      </c>
      <c r="BZ1143" s="2">
        <v>1200</v>
      </c>
      <c r="CA1143" s="2">
        <v>1200</v>
      </c>
      <c r="CB1143" s="2">
        <v>1200</v>
      </c>
      <c r="CC1143" s="2">
        <v>1250</v>
      </c>
      <c r="CD1143" s="2">
        <v>1250</v>
      </c>
      <c r="CE1143" s="2">
        <v>1300</v>
      </c>
      <c r="CF1143" s="2">
        <v>1300</v>
      </c>
      <c r="CG1143" s="2">
        <v>1500</v>
      </c>
      <c r="CH1143" s="2">
        <v>2000</v>
      </c>
    </row>
    <row r="1144" spans="22:86" x14ac:dyDescent="0.2">
      <c r="V1144" s="2">
        <v>915</v>
      </c>
      <c r="W1144" s="2">
        <v>915</v>
      </c>
      <c r="X1144" s="2">
        <v>950</v>
      </c>
      <c r="Y1144" s="2">
        <v>950</v>
      </c>
      <c r="Z1144" s="2">
        <v>950</v>
      </c>
      <c r="AA1144" s="2">
        <v>950</v>
      </c>
      <c r="AB1144" s="2">
        <v>950</v>
      </c>
      <c r="AC1144" s="2">
        <v>950</v>
      </c>
      <c r="AD1144" s="2">
        <v>950</v>
      </c>
      <c r="AE1144" s="2">
        <v>975</v>
      </c>
      <c r="AF1144" s="2">
        <v>975</v>
      </c>
      <c r="AG1144" s="2">
        <v>975</v>
      </c>
      <c r="AH1144" s="2">
        <v>995</v>
      </c>
      <c r="AI1144" s="2">
        <v>995</v>
      </c>
      <c r="AJ1144" s="2">
        <v>995</v>
      </c>
      <c r="AK1144" s="2">
        <v>995</v>
      </c>
      <c r="AL1144" s="2">
        <v>995</v>
      </c>
      <c r="AM1144" s="2">
        <v>1000</v>
      </c>
      <c r="AN1144" s="2">
        <v>1000</v>
      </c>
      <c r="AO1144" s="2">
        <v>1100</v>
      </c>
      <c r="AP1144" s="2">
        <v>1100</v>
      </c>
      <c r="AQ1144" s="2">
        <v>1100</v>
      </c>
      <c r="AR1144" s="2">
        <v>1100</v>
      </c>
      <c r="AS1144" s="2">
        <v>1100</v>
      </c>
      <c r="AT1144" s="2">
        <v>1150</v>
      </c>
      <c r="AU1144" s="2">
        <v>1150</v>
      </c>
      <c r="AV1144" s="2">
        <v>1200</v>
      </c>
      <c r="AW1144" s="2">
        <v>1200</v>
      </c>
      <c r="AX1144" s="2">
        <v>1200</v>
      </c>
      <c r="AY1144" s="2">
        <v>1200</v>
      </c>
      <c r="AZ1144" s="2">
        <v>1200</v>
      </c>
      <c r="BA1144" s="2">
        <v>1200</v>
      </c>
      <c r="BB1144" s="2">
        <v>1200</v>
      </c>
      <c r="BC1144" s="2">
        <v>1200</v>
      </c>
      <c r="BD1144" s="2">
        <v>1300</v>
      </c>
      <c r="BE1144" s="2">
        <v>1300</v>
      </c>
      <c r="BF1144" s="2">
        <v>1300</v>
      </c>
      <c r="BG1144" s="2">
        <v>1300</v>
      </c>
      <c r="BH1144" s="2">
        <v>1300</v>
      </c>
      <c r="BI1144" s="2">
        <v>1380</v>
      </c>
      <c r="BJ1144" s="2">
        <v>1380</v>
      </c>
      <c r="BK1144" s="2">
        <v>1500</v>
      </c>
      <c r="BL1144" s="2">
        <v>1500</v>
      </c>
      <c r="BM1144" s="2">
        <v>1500</v>
      </c>
      <c r="BN1144" s="2">
        <v>1500</v>
      </c>
      <c r="BO1144" s="2">
        <v>1500</v>
      </c>
      <c r="BP1144" s="2">
        <v>1500</v>
      </c>
      <c r="BQ1144" s="2">
        <v>1500</v>
      </c>
      <c r="BR1144" s="2">
        <v>1550</v>
      </c>
      <c r="BS1144" s="2">
        <v>1550</v>
      </c>
      <c r="BT1144" s="2">
        <v>1550</v>
      </c>
      <c r="BU1144" s="2">
        <v>1600</v>
      </c>
      <c r="BV1144" s="2">
        <v>1600</v>
      </c>
      <c r="BW1144" s="2">
        <v>1850</v>
      </c>
      <c r="BX1144" s="2">
        <v>1850</v>
      </c>
      <c r="BY1144" s="2">
        <v>1850</v>
      </c>
      <c r="BZ1144" s="2">
        <v>1900</v>
      </c>
      <c r="CA1144" s="2">
        <v>1900</v>
      </c>
      <c r="CB1144" s="2">
        <v>1950</v>
      </c>
      <c r="CC1144" s="2">
        <v>1950</v>
      </c>
      <c r="CD1144" s="2">
        <v>1950</v>
      </c>
      <c r="CE1144" s="2">
        <v>2300</v>
      </c>
      <c r="CF1144" s="2">
        <v>2300</v>
      </c>
      <c r="CG1144" s="2">
        <v>2450</v>
      </c>
      <c r="CH1144" s="2">
        <v>2450</v>
      </c>
    </row>
    <row r="1145" spans="22:86" x14ac:dyDescent="0.2">
      <c r="V1145" s="2">
        <v>320</v>
      </c>
      <c r="W1145" s="2">
        <v>320</v>
      </c>
      <c r="X1145" s="2">
        <v>320</v>
      </c>
      <c r="Y1145" s="2">
        <v>320</v>
      </c>
      <c r="Z1145" s="2">
        <v>320</v>
      </c>
      <c r="AA1145" s="2">
        <v>320</v>
      </c>
      <c r="AB1145" s="2">
        <v>320</v>
      </c>
      <c r="AC1145" s="2">
        <v>320</v>
      </c>
      <c r="AD1145" s="2">
        <v>320</v>
      </c>
      <c r="AE1145" s="2">
        <v>320</v>
      </c>
      <c r="AF1145" s="2">
        <v>325</v>
      </c>
      <c r="AG1145" s="2">
        <v>325</v>
      </c>
      <c r="AH1145" s="2">
        <v>325</v>
      </c>
      <c r="AI1145" s="2">
        <v>325</v>
      </c>
      <c r="AJ1145" s="2">
        <v>325</v>
      </c>
      <c r="AK1145" s="2">
        <v>325</v>
      </c>
      <c r="AL1145" s="2">
        <v>325</v>
      </c>
      <c r="AM1145" s="2">
        <v>325</v>
      </c>
      <c r="AN1145" s="2">
        <v>325</v>
      </c>
      <c r="AO1145" s="2">
        <v>325</v>
      </c>
      <c r="AP1145" s="2">
        <v>325</v>
      </c>
      <c r="AQ1145" s="2">
        <v>350</v>
      </c>
      <c r="AR1145" s="2">
        <v>350</v>
      </c>
      <c r="AS1145" s="2">
        <v>350</v>
      </c>
      <c r="AT1145" s="2">
        <v>350</v>
      </c>
      <c r="AU1145" s="2">
        <v>350</v>
      </c>
      <c r="AV1145" s="2">
        <v>350</v>
      </c>
      <c r="AW1145" s="2">
        <v>350</v>
      </c>
      <c r="AX1145" s="2">
        <v>350</v>
      </c>
      <c r="AY1145" s="2">
        <v>350</v>
      </c>
      <c r="AZ1145" s="2">
        <v>350</v>
      </c>
      <c r="BA1145" s="2">
        <v>350</v>
      </c>
      <c r="BB1145" s="2">
        <v>350</v>
      </c>
      <c r="BC1145" s="2">
        <v>350</v>
      </c>
      <c r="BD1145" s="2">
        <v>350</v>
      </c>
      <c r="BE1145" s="2">
        <v>350</v>
      </c>
      <c r="BF1145" s="2">
        <v>350</v>
      </c>
      <c r="BG1145" s="2">
        <v>350</v>
      </c>
      <c r="BH1145" s="2">
        <v>350</v>
      </c>
      <c r="BI1145" s="2">
        <v>350</v>
      </c>
      <c r="BJ1145" s="2">
        <v>350</v>
      </c>
      <c r="BK1145" s="2">
        <v>350</v>
      </c>
      <c r="BL1145" s="2">
        <v>350</v>
      </c>
      <c r="BM1145" s="2">
        <v>350</v>
      </c>
      <c r="BN1145" s="2">
        <v>350</v>
      </c>
      <c r="BO1145" s="2">
        <v>350</v>
      </c>
      <c r="BP1145" s="2">
        <v>350</v>
      </c>
      <c r="BQ1145" s="2">
        <v>350</v>
      </c>
      <c r="BR1145" s="2">
        <v>350</v>
      </c>
      <c r="BS1145" s="2">
        <v>350</v>
      </c>
      <c r="BT1145" s="2">
        <v>350</v>
      </c>
      <c r="BU1145" s="2">
        <v>350</v>
      </c>
      <c r="BV1145" s="2">
        <v>350</v>
      </c>
      <c r="BW1145" s="2">
        <v>350</v>
      </c>
      <c r="BX1145" s="2">
        <v>550</v>
      </c>
      <c r="BY1145" s="2">
        <v>550</v>
      </c>
      <c r="BZ1145" s="2">
        <v>550</v>
      </c>
      <c r="CA1145" s="2">
        <v>550</v>
      </c>
      <c r="CB1145" s="2">
        <v>550</v>
      </c>
      <c r="CC1145" s="2">
        <v>550</v>
      </c>
      <c r="CD1145" s="2">
        <v>550</v>
      </c>
      <c r="CE1145" s="2">
        <v>550</v>
      </c>
      <c r="CF1145" s="2">
        <v>550</v>
      </c>
      <c r="CG1145" s="2">
        <v>550</v>
      </c>
      <c r="CH1145" s="2">
        <v>550</v>
      </c>
    </row>
    <row r="1146" spans="22:86" x14ac:dyDescent="0.2">
      <c r="V1146" s="2">
        <v>275</v>
      </c>
      <c r="W1146" s="2">
        <v>275</v>
      </c>
      <c r="X1146" s="2">
        <v>275</v>
      </c>
      <c r="Y1146" s="2">
        <v>285</v>
      </c>
      <c r="Z1146" s="2">
        <v>290</v>
      </c>
      <c r="AA1146" s="2">
        <v>290</v>
      </c>
      <c r="AB1146" s="2">
        <v>290</v>
      </c>
      <c r="AC1146" s="2">
        <v>290</v>
      </c>
      <c r="AD1146" s="2">
        <v>294.35000000000002</v>
      </c>
      <c r="AE1146" s="2">
        <v>294.35000000000002</v>
      </c>
      <c r="AF1146" s="2">
        <v>294.35000000000002</v>
      </c>
      <c r="AG1146" s="2">
        <v>300</v>
      </c>
      <c r="AH1146" s="2">
        <v>300</v>
      </c>
      <c r="AI1146" s="2">
        <v>300</v>
      </c>
      <c r="AJ1146" s="2">
        <v>300</v>
      </c>
      <c r="AK1146" s="2">
        <v>300</v>
      </c>
      <c r="AL1146" s="2">
        <v>300</v>
      </c>
      <c r="AM1146" s="2">
        <v>300</v>
      </c>
      <c r="AN1146" s="2">
        <v>300</v>
      </c>
      <c r="AO1146" s="2">
        <v>300</v>
      </c>
      <c r="AP1146" s="2">
        <v>313</v>
      </c>
      <c r="AQ1146" s="2">
        <v>315</v>
      </c>
      <c r="AR1146" s="2">
        <v>315</v>
      </c>
      <c r="AS1146" s="2">
        <v>315</v>
      </c>
      <c r="AT1146" s="2">
        <v>316.07</v>
      </c>
      <c r="AU1146" s="2">
        <v>316.07</v>
      </c>
      <c r="AV1146" s="2">
        <v>316.07</v>
      </c>
      <c r="AW1146" s="2">
        <v>320</v>
      </c>
      <c r="AX1146" s="2">
        <v>324.07</v>
      </c>
      <c r="AY1146" s="2">
        <v>325</v>
      </c>
      <c r="AZ1146" s="2">
        <v>325</v>
      </c>
      <c r="BA1146" s="2">
        <v>325</v>
      </c>
      <c r="BB1146" s="2">
        <v>325</v>
      </c>
      <c r="BC1146" s="2">
        <v>325</v>
      </c>
      <c r="BD1146" s="2">
        <v>325</v>
      </c>
      <c r="BE1146" s="2">
        <v>325</v>
      </c>
      <c r="BF1146" s="2">
        <v>325</v>
      </c>
      <c r="BG1146" s="2">
        <v>333</v>
      </c>
      <c r="BH1146" s="2">
        <v>333</v>
      </c>
      <c r="BI1146" s="2">
        <v>334.52</v>
      </c>
      <c r="BJ1146" s="2">
        <v>350</v>
      </c>
      <c r="BK1146" s="2">
        <v>359.52</v>
      </c>
      <c r="BL1146" s="2">
        <v>359.52</v>
      </c>
      <c r="BM1146" s="2">
        <v>359.52</v>
      </c>
      <c r="BN1146" s="2">
        <v>359.52</v>
      </c>
      <c r="BO1146" s="2">
        <v>359.52</v>
      </c>
      <c r="BP1146" s="2">
        <v>359.52</v>
      </c>
      <c r="BQ1146" s="2">
        <v>359.52</v>
      </c>
      <c r="BR1146" s="2">
        <v>359.52</v>
      </c>
      <c r="BS1146" s="2">
        <v>359.52</v>
      </c>
      <c r="BT1146" s="2">
        <v>359.52</v>
      </c>
      <c r="BU1146" s="2">
        <v>359.52</v>
      </c>
      <c r="BV1146" s="2">
        <v>359.52</v>
      </c>
      <c r="BW1146" s="2">
        <v>359.52</v>
      </c>
      <c r="BX1146" s="2">
        <v>375</v>
      </c>
      <c r="BY1146" s="2">
        <v>375</v>
      </c>
      <c r="BZ1146" s="2">
        <v>390</v>
      </c>
      <c r="CA1146" s="2">
        <v>402.98</v>
      </c>
      <c r="CB1146" s="2">
        <v>410.98</v>
      </c>
      <c r="CC1146" s="2">
        <v>443.15</v>
      </c>
      <c r="CD1146" s="2">
        <v>446.43</v>
      </c>
      <c r="CE1146" s="2">
        <v>446.43</v>
      </c>
      <c r="CF1146" s="2">
        <v>446.43</v>
      </c>
      <c r="CG1146" s="2">
        <v>489.88</v>
      </c>
      <c r="CH1146" s="2">
        <v>489.88</v>
      </c>
    </row>
    <row r="1147" spans="22:86" x14ac:dyDescent="0.2">
      <c r="V1147" s="2">
        <v>375</v>
      </c>
      <c r="W1147" s="2">
        <v>375</v>
      </c>
      <c r="X1147" s="2">
        <v>375</v>
      </c>
      <c r="Y1147" s="2">
        <v>375</v>
      </c>
      <c r="Z1147" s="2">
        <v>375</v>
      </c>
      <c r="AA1147" s="2">
        <v>375</v>
      </c>
      <c r="AB1147" s="2">
        <v>375</v>
      </c>
      <c r="AC1147" s="2">
        <v>375</v>
      </c>
      <c r="AD1147" s="2">
        <v>375</v>
      </c>
      <c r="AE1147" s="2">
        <v>375</v>
      </c>
      <c r="AF1147" s="2">
        <v>375</v>
      </c>
      <c r="AG1147" s="2">
        <v>375</v>
      </c>
      <c r="AH1147" s="2">
        <v>375</v>
      </c>
      <c r="AI1147" s="2">
        <v>375</v>
      </c>
      <c r="AJ1147" s="2">
        <v>375</v>
      </c>
      <c r="AK1147" s="2">
        <v>380</v>
      </c>
      <c r="AL1147" s="2">
        <v>385</v>
      </c>
      <c r="AM1147" s="2">
        <v>395</v>
      </c>
      <c r="AN1147" s="2">
        <v>395</v>
      </c>
      <c r="AO1147" s="2">
        <v>395</v>
      </c>
      <c r="AP1147" s="2">
        <v>395</v>
      </c>
      <c r="AQ1147" s="2">
        <v>395</v>
      </c>
      <c r="AR1147" s="2">
        <v>395</v>
      </c>
      <c r="AS1147" s="2">
        <v>399.5</v>
      </c>
      <c r="AT1147" s="2">
        <v>400</v>
      </c>
      <c r="AU1147" s="2">
        <v>400</v>
      </c>
      <c r="AV1147" s="2">
        <v>400</v>
      </c>
      <c r="AW1147" s="2">
        <v>400</v>
      </c>
      <c r="AX1147" s="2">
        <v>400</v>
      </c>
      <c r="AY1147" s="2">
        <v>400</v>
      </c>
      <c r="AZ1147" s="2">
        <v>412.5</v>
      </c>
      <c r="BA1147" s="2">
        <v>415</v>
      </c>
      <c r="BB1147" s="2">
        <v>420</v>
      </c>
      <c r="BC1147" s="2">
        <v>420</v>
      </c>
      <c r="BD1147" s="2">
        <v>422.5</v>
      </c>
      <c r="BE1147" s="2">
        <v>425</v>
      </c>
      <c r="BF1147" s="2">
        <v>425</v>
      </c>
      <c r="BG1147" s="2">
        <v>425</v>
      </c>
      <c r="BH1147" s="2">
        <v>425</v>
      </c>
      <c r="BI1147" s="2">
        <v>425</v>
      </c>
      <c r="BJ1147" s="2">
        <v>425</v>
      </c>
      <c r="BK1147" s="2">
        <v>425</v>
      </c>
      <c r="BL1147" s="2">
        <v>425</v>
      </c>
      <c r="BM1147" s="2">
        <v>425</v>
      </c>
      <c r="BN1147" s="2">
        <v>425</v>
      </c>
      <c r="BO1147" s="2">
        <v>425.42</v>
      </c>
      <c r="BP1147" s="2">
        <v>435</v>
      </c>
      <c r="BQ1147" s="2">
        <v>445</v>
      </c>
      <c r="BR1147" s="2">
        <v>450</v>
      </c>
      <c r="BS1147" s="2">
        <v>450</v>
      </c>
      <c r="BT1147" s="2">
        <v>450</v>
      </c>
      <c r="BU1147" s="2">
        <v>450</v>
      </c>
      <c r="BV1147" s="2">
        <v>450</v>
      </c>
      <c r="BW1147" s="2">
        <v>450</v>
      </c>
      <c r="BX1147" s="2">
        <v>450</v>
      </c>
      <c r="BY1147" s="2">
        <v>462.5</v>
      </c>
      <c r="BZ1147" s="2">
        <v>475</v>
      </c>
      <c r="CA1147" s="2">
        <v>475</v>
      </c>
      <c r="CB1147" s="2">
        <v>490</v>
      </c>
      <c r="CC1147" s="2">
        <v>495</v>
      </c>
      <c r="CD1147" s="2">
        <v>495</v>
      </c>
      <c r="CE1147" s="2">
        <v>500</v>
      </c>
      <c r="CF1147" s="2">
        <v>525</v>
      </c>
      <c r="CG1147" s="2">
        <v>550</v>
      </c>
      <c r="CH1147" s="2">
        <v>597.5</v>
      </c>
    </row>
    <row r="1148" spans="22:86" x14ac:dyDescent="0.2">
      <c r="V1148" s="2">
        <v>450</v>
      </c>
      <c r="W1148" s="2">
        <v>450</v>
      </c>
      <c r="X1148" s="2">
        <v>450</v>
      </c>
      <c r="Y1148" s="2">
        <v>450</v>
      </c>
      <c r="Z1148" s="2">
        <v>465</v>
      </c>
      <c r="AA1148" s="2">
        <v>475</v>
      </c>
      <c r="AB1148" s="2">
        <v>475</v>
      </c>
      <c r="AC1148" s="2">
        <v>475</v>
      </c>
      <c r="AD1148" s="2">
        <v>475</v>
      </c>
      <c r="AE1148" s="2">
        <v>475</v>
      </c>
      <c r="AF1148" s="2">
        <v>475</v>
      </c>
      <c r="AG1148" s="2">
        <v>475</v>
      </c>
      <c r="AH1148" s="2">
        <v>485</v>
      </c>
      <c r="AI1148" s="2">
        <v>495</v>
      </c>
      <c r="AJ1148" s="2">
        <v>495</v>
      </c>
      <c r="AK1148" s="2">
        <v>495</v>
      </c>
      <c r="AL1148" s="2">
        <v>495</v>
      </c>
      <c r="AM1148" s="2">
        <v>495</v>
      </c>
      <c r="AN1148" s="2">
        <v>495</v>
      </c>
      <c r="AO1148" s="2">
        <v>500</v>
      </c>
      <c r="AP1148" s="2">
        <v>500</v>
      </c>
      <c r="AQ1148" s="2">
        <v>500</v>
      </c>
      <c r="AR1148" s="2">
        <v>500</v>
      </c>
      <c r="AS1148" s="2">
        <v>500</v>
      </c>
      <c r="AT1148" s="2">
        <v>525</v>
      </c>
      <c r="AU1148" s="2">
        <v>525</v>
      </c>
      <c r="AV1148" s="2">
        <v>525</v>
      </c>
      <c r="AW1148" s="2">
        <v>525</v>
      </c>
      <c r="AX1148" s="2">
        <v>525</v>
      </c>
      <c r="AY1148" s="2">
        <v>525</v>
      </c>
      <c r="AZ1148" s="2">
        <v>540</v>
      </c>
      <c r="BA1148" s="2">
        <v>550</v>
      </c>
      <c r="BB1148" s="2">
        <v>550</v>
      </c>
      <c r="BC1148" s="2">
        <v>550</v>
      </c>
      <c r="BD1148" s="2">
        <v>550</v>
      </c>
      <c r="BE1148" s="2">
        <v>550</v>
      </c>
      <c r="BF1148" s="2">
        <v>550</v>
      </c>
      <c r="BG1148" s="2">
        <v>550</v>
      </c>
      <c r="BH1148" s="2">
        <v>550</v>
      </c>
      <c r="BI1148" s="2">
        <v>550</v>
      </c>
      <c r="BJ1148" s="2">
        <v>550</v>
      </c>
      <c r="BK1148" s="2">
        <v>565</v>
      </c>
      <c r="BL1148" s="2">
        <v>575</v>
      </c>
      <c r="BM1148" s="2">
        <v>575</v>
      </c>
      <c r="BN1148" s="2">
        <v>575</v>
      </c>
      <c r="BO1148" s="2">
        <v>575</v>
      </c>
      <c r="BP1148" s="2">
        <v>580</v>
      </c>
      <c r="BQ1148" s="2">
        <v>595</v>
      </c>
      <c r="BR1148" s="2">
        <v>595</v>
      </c>
      <c r="BS1148" s="2">
        <v>595</v>
      </c>
      <c r="BT1148" s="2">
        <v>595</v>
      </c>
      <c r="BU1148" s="2">
        <v>595</v>
      </c>
      <c r="BV1148" s="2">
        <v>600</v>
      </c>
      <c r="BW1148" s="2">
        <v>600</v>
      </c>
      <c r="BX1148" s="2">
        <v>600</v>
      </c>
      <c r="BY1148" s="2">
        <v>615</v>
      </c>
      <c r="BZ1148" s="2">
        <v>625</v>
      </c>
      <c r="CA1148" s="2">
        <v>625</v>
      </c>
      <c r="CB1148" s="2">
        <v>650</v>
      </c>
      <c r="CC1148" s="2">
        <v>650</v>
      </c>
      <c r="CD1148" s="2">
        <v>695</v>
      </c>
      <c r="CE1148" s="2">
        <v>700</v>
      </c>
      <c r="CF1148" s="2">
        <v>750</v>
      </c>
      <c r="CG1148" s="2">
        <v>800</v>
      </c>
      <c r="CH1148" s="2">
        <v>895</v>
      </c>
    </row>
    <row r="1149" spans="22:86" x14ac:dyDescent="0.2">
      <c r="V1149" s="2">
        <v>550</v>
      </c>
      <c r="W1149" s="2">
        <v>550</v>
      </c>
      <c r="X1149" s="2">
        <v>550</v>
      </c>
      <c r="Y1149" s="2">
        <v>550</v>
      </c>
      <c r="Z1149" s="2">
        <v>575</v>
      </c>
      <c r="AA1149" s="2">
        <v>575</v>
      </c>
      <c r="AB1149" s="2">
        <v>575</v>
      </c>
      <c r="AC1149" s="2">
        <v>580</v>
      </c>
      <c r="AD1149" s="2">
        <v>595</v>
      </c>
      <c r="AE1149" s="2">
        <v>595</v>
      </c>
      <c r="AF1149" s="2">
        <v>595</v>
      </c>
      <c r="AG1149" s="2">
        <v>595</v>
      </c>
      <c r="AH1149" s="2">
        <v>595</v>
      </c>
      <c r="AI1149" s="2">
        <v>595</v>
      </c>
      <c r="AJ1149" s="2">
        <v>595</v>
      </c>
      <c r="AK1149" s="2">
        <v>600</v>
      </c>
      <c r="AL1149" s="2">
        <v>600</v>
      </c>
      <c r="AM1149" s="2">
        <v>600</v>
      </c>
      <c r="AN1149" s="2">
        <v>600</v>
      </c>
      <c r="AO1149" s="2">
        <v>625</v>
      </c>
      <c r="AP1149" s="2">
        <v>625</v>
      </c>
      <c r="AQ1149" s="2">
        <v>645</v>
      </c>
      <c r="AR1149" s="2">
        <v>650</v>
      </c>
      <c r="AS1149" s="2">
        <v>650</v>
      </c>
      <c r="AT1149" s="2">
        <v>650</v>
      </c>
      <c r="AU1149" s="2">
        <v>650</v>
      </c>
      <c r="AV1149" s="2">
        <v>650</v>
      </c>
      <c r="AW1149" s="2">
        <v>650</v>
      </c>
      <c r="AX1149" s="2">
        <v>650</v>
      </c>
      <c r="AY1149" s="2">
        <v>650</v>
      </c>
      <c r="AZ1149" s="2">
        <v>675</v>
      </c>
      <c r="BA1149" s="2">
        <v>675</v>
      </c>
      <c r="BB1149" s="2">
        <v>675</v>
      </c>
      <c r="BC1149" s="2">
        <v>675</v>
      </c>
      <c r="BD1149" s="2">
        <v>695</v>
      </c>
      <c r="BE1149" s="2">
        <v>695</v>
      </c>
      <c r="BF1149" s="2">
        <v>695</v>
      </c>
      <c r="BG1149" s="2">
        <v>695</v>
      </c>
      <c r="BH1149" s="2">
        <v>695</v>
      </c>
      <c r="BI1149" s="2">
        <v>695</v>
      </c>
      <c r="BJ1149" s="2">
        <v>695</v>
      </c>
      <c r="BK1149" s="2">
        <v>700</v>
      </c>
      <c r="BL1149" s="2">
        <v>700</v>
      </c>
      <c r="BM1149" s="2">
        <v>725</v>
      </c>
      <c r="BN1149" s="2">
        <v>725</v>
      </c>
      <c r="BO1149" s="2">
        <v>725</v>
      </c>
      <c r="BP1149" s="2">
        <v>750</v>
      </c>
      <c r="BQ1149" s="2">
        <v>750</v>
      </c>
      <c r="BR1149" s="2">
        <v>750</v>
      </c>
      <c r="BS1149" s="2">
        <v>750</v>
      </c>
      <c r="BT1149" s="2">
        <v>795</v>
      </c>
      <c r="BU1149" s="2">
        <v>795</v>
      </c>
      <c r="BV1149" s="2">
        <v>800</v>
      </c>
      <c r="BW1149" s="2">
        <v>800</v>
      </c>
      <c r="BX1149" s="2">
        <v>850</v>
      </c>
      <c r="BY1149" s="2">
        <v>850</v>
      </c>
      <c r="BZ1149" s="2">
        <v>850</v>
      </c>
      <c r="CA1149" s="2">
        <v>860</v>
      </c>
      <c r="CB1149" s="2">
        <v>900</v>
      </c>
      <c r="CC1149" s="2">
        <v>900</v>
      </c>
      <c r="CD1149" s="2">
        <v>950</v>
      </c>
      <c r="CE1149" s="2">
        <v>995</v>
      </c>
      <c r="CF1149" s="2">
        <v>1000</v>
      </c>
      <c r="CG1149" s="2">
        <v>1200</v>
      </c>
      <c r="CH1149" s="2">
        <v>1200</v>
      </c>
    </row>
    <row r="1150" spans="22:86" x14ac:dyDescent="0.2">
      <c r="V1150" s="2">
        <v>825</v>
      </c>
      <c r="W1150" s="2">
        <v>825</v>
      </c>
      <c r="X1150" s="2">
        <v>825</v>
      </c>
      <c r="Y1150" s="2">
        <v>850</v>
      </c>
      <c r="Z1150" s="2">
        <v>850</v>
      </c>
      <c r="AA1150" s="2">
        <v>850</v>
      </c>
      <c r="AB1150" s="2">
        <v>850</v>
      </c>
      <c r="AC1150" s="2">
        <v>850</v>
      </c>
      <c r="AD1150" s="2">
        <v>850</v>
      </c>
      <c r="AE1150" s="2">
        <v>850</v>
      </c>
      <c r="AF1150" s="2">
        <v>850</v>
      </c>
      <c r="AG1150" s="2">
        <v>850</v>
      </c>
      <c r="AH1150" s="2">
        <v>850</v>
      </c>
      <c r="AI1150" s="2">
        <v>850</v>
      </c>
      <c r="AJ1150" s="2">
        <v>850</v>
      </c>
      <c r="AK1150" s="2">
        <v>850</v>
      </c>
      <c r="AL1150" s="2">
        <v>875</v>
      </c>
      <c r="AM1150" s="2">
        <v>875</v>
      </c>
      <c r="AN1150" s="2">
        <v>875</v>
      </c>
      <c r="AO1150" s="2">
        <v>875</v>
      </c>
      <c r="AP1150" s="2">
        <v>875</v>
      </c>
      <c r="AQ1150" s="2">
        <v>895</v>
      </c>
      <c r="AR1150" s="2">
        <v>895</v>
      </c>
      <c r="AS1150" s="2">
        <v>895</v>
      </c>
      <c r="AT1150" s="2">
        <v>895</v>
      </c>
      <c r="AU1150" s="2">
        <v>900</v>
      </c>
      <c r="AV1150" s="2">
        <v>950</v>
      </c>
      <c r="AW1150" s="2">
        <v>950</v>
      </c>
      <c r="AX1150" s="2">
        <v>950</v>
      </c>
      <c r="AY1150" s="2">
        <v>950</v>
      </c>
      <c r="AZ1150" s="2">
        <v>950</v>
      </c>
      <c r="BA1150" s="2">
        <v>950</v>
      </c>
      <c r="BB1150" s="2">
        <v>950</v>
      </c>
      <c r="BC1150" s="2">
        <v>950</v>
      </c>
      <c r="BD1150" s="2">
        <v>950</v>
      </c>
      <c r="BE1150" s="2">
        <v>960</v>
      </c>
      <c r="BF1150" s="2">
        <v>960</v>
      </c>
      <c r="BG1150" s="2">
        <v>995</v>
      </c>
      <c r="BH1150" s="2">
        <v>995</v>
      </c>
      <c r="BI1150" s="2">
        <v>995</v>
      </c>
      <c r="BJ1150" s="2">
        <v>1000</v>
      </c>
      <c r="BK1150" s="2">
        <v>1000</v>
      </c>
      <c r="BL1150" s="2">
        <v>1000</v>
      </c>
      <c r="BM1150" s="2">
        <v>1095</v>
      </c>
      <c r="BN1150" s="2">
        <v>1100</v>
      </c>
      <c r="BO1150" s="2">
        <v>1100</v>
      </c>
      <c r="BP1150" s="2">
        <v>1100</v>
      </c>
      <c r="BQ1150" s="2">
        <v>1100</v>
      </c>
      <c r="BR1150" s="2">
        <v>1100</v>
      </c>
      <c r="BS1150" s="2">
        <v>1100</v>
      </c>
      <c r="BT1150" s="2">
        <v>1150</v>
      </c>
      <c r="BU1150" s="2">
        <v>1200</v>
      </c>
      <c r="BV1150" s="2">
        <v>1200</v>
      </c>
      <c r="BW1150" s="2">
        <v>1200</v>
      </c>
      <c r="BX1150" s="2">
        <v>1200</v>
      </c>
      <c r="BY1150" s="2">
        <v>1240</v>
      </c>
      <c r="BZ1150" s="2">
        <v>1250</v>
      </c>
      <c r="CA1150" s="2">
        <v>1250</v>
      </c>
      <c r="CB1150" s="2">
        <v>1295</v>
      </c>
      <c r="CC1150" s="2">
        <v>1300</v>
      </c>
      <c r="CD1150" s="2">
        <v>1300</v>
      </c>
      <c r="CE1150" s="2">
        <v>1300</v>
      </c>
      <c r="CF1150" s="2">
        <v>1350</v>
      </c>
      <c r="CG1150" s="2">
        <v>1695</v>
      </c>
      <c r="CH1150" s="2">
        <v>1700</v>
      </c>
    </row>
    <row r="1151" spans="22:86" x14ac:dyDescent="0.2">
      <c r="V1151" s="2">
        <v>1200</v>
      </c>
      <c r="W1151" s="2">
        <v>1200</v>
      </c>
      <c r="X1151" s="2">
        <v>1200</v>
      </c>
      <c r="Y1151" s="2">
        <v>1200</v>
      </c>
      <c r="Z1151" s="2">
        <v>1200</v>
      </c>
      <c r="AA1151" s="2">
        <v>1200</v>
      </c>
      <c r="AB1151" s="2">
        <v>1200</v>
      </c>
      <c r="AC1151" s="2">
        <v>1350</v>
      </c>
      <c r="AD1151" s="2">
        <v>1350</v>
      </c>
      <c r="AE1151" s="2">
        <v>1350</v>
      </c>
      <c r="AF1151" s="2">
        <v>1350</v>
      </c>
      <c r="AG1151" s="2">
        <v>1400</v>
      </c>
      <c r="AH1151" s="2">
        <v>1400</v>
      </c>
      <c r="AI1151" s="2">
        <v>1400</v>
      </c>
      <c r="AJ1151" s="2">
        <v>1400</v>
      </c>
      <c r="AK1151" s="2">
        <v>1400</v>
      </c>
      <c r="AL1151" s="2">
        <v>1400</v>
      </c>
      <c r="AM1151" s="2">
        <v>1400</v>
      </c>
      <c r="AN1151" s="2">
        <v>1400</v>
      </c>
      <c r="AO1151" s="2">
        <v>1400</v>
      </c>
      <c r="AP1151" s="2">
        <v>1500</v>
      </c>
      <c r="AQ1151" s="2">
        <v>1500</v>
      </c>
      <c r="AR1151" s="2">
        <v>1500</v>
      </c>
      <c r="AS1151" s="2">
        <v>1500</v>
      </c>
      <c r="AT1151" s="2">
        <v>1500</v>
      </c>
      <c r="AU1151" s="2">
        <v>1500</v>
      </c>
      <c r="AV1151" s="2">
        <v>1500</v>
      </c>
      <c r="AW1151" s="2">
        <v>1500</v>
      </c>
      <c r="AX1151" s="2">
        <v>1500</v>
      </c>
      <c r="AY1151" s="2">
        <v>1500</v>
      </c>
      <c r="AZ1151" s="2">
        <v>1500</v>
      </c>
      <c r="BA1151" s="2">
        <v>1500</v>
      </c>
      <c r="BB1151" s="2">
        <v>1660</v>
      </c>
      <c r="BC1151" s="2">
        <v>1660</v>
      </c>
      <c r="BD1151" s="2">
        <v>1660</v>
      </c>
      <c r="BE1151" s="2">
        <v>1660</v>
      </c>
      <c r="BF1151" s="2">
        <v>1695</v>
      </c>
      <c r="BG1151" s="2">
        <v>1695</v>
      </c>
      <c r="BH1151" s="2">
        <v>1695</v>
      </c>
      <c r="BI1151" s="2">
        <v>1695</v>
      </c>
      <c r="BJ1151" s="2">
        <v>1697.5</v>
      </c>
      <c r="BK1151" s="2">
        <v>1700</v>
      </c>
      <c r="BL1151" s="2">
        <v>1700</v>
      </c>
      <c r="BM1151" s="2">
        <v>1700</v>
      </c>
      <c r="BN1151" s="2">
        <v>1700</v>
      </c>
      <c r="BO1151" s="2">
        <v>1700</v>
      </c>
      <c r="BP1151" s="2">
        <v>1700</v>
      </c>
      <c r="BQ1151" s="2">
        <v>1700</v>
      </c>
      <c r="BR1151" s="2">
        <v>1700</v>
      </c>
      <c r="BS1151" s="2">
        <v>1700</v>
      </c>
      <c r="BT1151" s="2">
        <v>1700</v>
      </c>
      <c r="BU1151" s="2">
        <v>1700</v>
      </c>
      <c r="BV1151" s="2">
        <v>1700</v>
      </c>
      <c r="BW1151" s="2">
        <v>1950</v>
      </c>
      <c r="BX1151" s="2">
        <v>1950</v>
      </c>
      <c r="BY1151" s="2">
        <v>1950</v>
      </c>
      <c r="BZ1151" s="2">
        <v>1950</v>
      </c>
      <c r="CA1151" s="2">
        <v>2000</v>
      </c>
      <c r="CB1151" s="2">
        <v>2000</v>
      </c>
      <c r="CC1151" s="2">
        <v>2000</v>
      </c>
      <c r="CD1151" s="2">
        <v>2000</v>
      </c>
      <c r="CE1151" s="2">
        <v>2200</v>
      </c>
      <c r="CF1151" s="2">
        <v>2200</v>
      </c>
      <c r="CG1151" s="2">
        <v>2200</v>
      </c>
      <c r="CH1151" s="2">
        <v>2200</v>
      </c>
    </row>
    <row r="1152" spans="22:86" x14ac:dyDescent="0.2">
      <c r="V1152" s="2">
        <v>350</v>
      </c>
      <c r="W1152" s="2">
        <v>350</v>
      </c>
      <c r="X1152" s="2">
        <v>350</v>
      </c>
      <c r="Y1152" s="2">
        <v>375</v>
      </c>
      <c r="Z1152" s="2">
        <v>375</v>
      </c>
      <c r="AA1152" s="2">
        <v>375</v>
      </c>
      <c r="AB1152" s="2">
        <v>375</v>
      </c>
      <c r="AC1152" s="2">
        <v>375</v>
      </c>
      <c r="AD1152" s="2">
        <v>375</v>
      </c>
      <c r="AE1152" s="2">
        <v>375</v>
      </c>
      <c r="AF1152" s="2">
        <v>375</v>
      </c>
      <c r="AG1152" s="2">
        <v>375</v>
      </c>
      <c r="AH1152" s="2">
        <v>375</v>
      </c>
      <c r="AI1152" s="2">
        <v>375</v>
      </c>
      <c r="AJ1152" s="2">
        <v>375</v>
      </c>
      <c r="AK1152" s="2">
        <v>385</v>
      </c>
      <c r="AL1152" s="2">
        <v>395</v>
      </c>
      <c r="AM1152" s="2">
        <v>395</v>
      </c>
      <c r="AN1152" s="2">
        <v>395</v>
      </c>
      <c r="AO1152" s="2">
        <v>395</v>
      </c>
      <c r="AP1152" s="2">
        <v>395</v>
      </c>
      <c r="AQ1152" s="2">
        <v>395</v>
      </c>
      <c r="AR1152" s="2">
        <v>395</v>
      </c>
      <c r="AS1152" s="2">
        <v>395</v>
      </c>
      <c r="AT1152" s="2">
        <v>395</v>
      </c>
      <c r="AU1152" s="2">
        <v>395</v>
      </c>
      <c r="AV1152" s="2">
        <v>395</v>
      </c>
      <c r="AW1152" s="2">
        <v>395</v>
      </c>
      <c r="AX1152" s="2">
        <v>395</v>
      </c>
      <c r="AY1152" s="2">
        <v>395</v>
      </c>
      <c r="AZ1152" s="2">
        <v>395</v>
      </c>
      <c r="BA1152" s="2">
        <v>395</v>
      </c>
      <c r="BB1152" s="2">
        <v>395</v>
      </c>
      <c r="BC1152" s="2">
        <v>395</v>
      </c>
      <c r="BD1152" s="2">
        <v>395</v>
      </c>
      <c r="BE1152" s="2">
        <v>395</v>
      </c>
      <c r="BF1152" s="2">
        <v>395</v>
      </c>
      <c r="BG1152" s="2">
        <v>395</v>
      </c>
      <c r="BH1152" s="2">
        <v>395</v>
      </c>
      <c r="BI1152" s="2">
        <v>395</v>
      </c>
      <c r="BJ1152" s="2">
        <v>397.5</v>
      </c>
      <c r="BK1152" s="2">
        <v>400</v>
      </c>
      <c r="BL1152" s="2">
        <v>400</v>
      </c>
      <c r="BM1152" s="2">
        <v>400</v>
      </c>
      <c r="BN1152" s="2">
        <v>400</v>
      </c>
      <c r="BO1152" s="2">
        <v>400</v>
      </c>
      <c r="BP1152" s="2">
        <v>400</v>
      </c>
      <c r="BQ1152" s="2">
        <v>400</v>
      </c>
      <c r="BR1152" s="2">
        <v>400</v>
      </c>
      <c r="BS1152" s="2">
        <v>400</v>
      </c>
      <c r="BT1152" s="2">
        <v>400</v>
      </c>
      <c r="BU1152" s="2">
        <v>400</v>
      </c>
      <c r="BV1152" s="2">
        <v>400</v>
      </c>
      <c r="BW1152" s="2">
        <v>450</v>
      </c>
      <c r="BX1152" s="2">
        <v>450</v>
      </c>
      <c r="BY1152" s="2">
        <v>450</v>
      </c>
      <c r="BZ1152" s="2">
        <v>450</v>
      </c>
      <c r="CA1152" s="2">
        <v>450</v>
      </c>
      <c r="CB1152" s="2">
        <v>450</v>
      </c>
      <c r="CC1152" s="2">
        <v>450</v>
      </c>
      <c r="CD1152" s="2">
        <v>450</v>
      </c>
      <c r="CE1152" s="2">
        <v>450</v>
      </c>
      <c r="CF1152" s="2">
        <v>450</v>
      </c>
      <c r="CG1152" s="2">
        <v>450</v>
      </c>
      <c r="CH1152" s="2">
        <v>450</v>
      </c>
    </row>
    <row r="1153" spans="22:86" x14ac:dyDescent="0.2">
      <c r="V1153" s="2">
        <v>310</v>
      </c>
      <c r="W1153" s="2">
        <v>310</v>
      </c>
      <c r="X1153" s="2">
        <v>316.07</v>
      </c>
      <c r="Y1153" s="2">
        <v>316.07</v>
      </c>
      <c r="Z1153" s="2">
        <v>320</v>
      </c>
      <c r="AA1153" s="2">
        <v>320</v>
      </c>
      <c r="AB1153" s="2">
        <v>325</v>
      </c>
      <c r="AC1153" s="2">
        <v>325</v>
      </c>
      <c r="AD1153" s="2">
        <v>325</v>
      </c>
      <c r="AE1153" s="2">
        <v>325</v>
      </c>
      <c r="AF1153" s="2">
        <v>325</v>
      </c>
      <c r="AG1153" s="2">
        <v>325</v>
      </c>
      <c r="AH1153" s="2">
        <v>325</v>
      </c>
      <c r="AI1153" s="2">
        <v>330</v>
      </c>
      <c r="AJ1153" s="2">
        <v>330</v>
      </c>
      <c r="AK1153" s="2">
        <v>335</v>
      </c>
      <c r="AL1153" s="2">
        <v>340</v>
      </c>
      <c r="AM1153" s="2">
        <v>340</v>
      </c>
      <c r="AN1153" s="2">
        <v>345</v>
      </c>
      <c r="AO1153" s="2">
        <v>350</v>
      </c>
      <c r="AP1153" s="2">
        <v>350</v>
      </c>
      <c r="AQ1153" s="2">
        <v>350</v>
      </c>
      <c r="AR1153" s="2">
        <v>359.52</v>
      </c>
      <c r="AS1153" s="2">
        <v>360</v>
      </c>
      <c r="AT1153" s="2">
        <v>360</v>
      </c>
      <c r="AU1153" s="2">
        <v>369.35</v>
      </c>
      <c r="AV1153" s="2">
        <v>370</v>
      </c>
      <c r="AW1153" s="2">
        <v>375</v>
      </c>
      <c r="AX1153" s="2">
        <v>375</v>
      </c>
      <c r="AY1153" s="2">
        <v>375</v>
      </c>
      <c r="AZ1153" s="2">
        <v>375</v>
      </c>
      <c r="BA1153" s="2">
        <v>375</v>
      </c>
      <c r="BB1153" s="2">
        <v>375</v>
      </c>
      <c r="BC1153" s="2">
        <v>375</v>
      </c>
      <c r="BD1153" s="2">
        <v>380</v>
      </c>
      <c r="BE1153" s="2">
        <v>385</v>
      </c>
      <c r="BF1153" s="2">
        <v>390</v>
      </c>
      <c r="BG1153" s="2">
        <v>400</v>
      </c>
      <c r="BH1153" s="2">
        <v>400</v>
      </c>
      <c r="BI1153" s="2">
        <v>400</v>
      </c>
      <c r="BJ1153" s="2">
        <v>400</v>
      </c>
      <c r="BK1153" s="2">
        <v>400</v>
      </c>
      <c r="BL1153" s="2">
        <v>405</v>
      </c>
      <c r="BM1153" s="2">
        <v>405</v>
      </c>
      <c r="BN1153" s="2">
        <v>420</v>
      </c>
      <c r="BO1153" s="2">
        <v>422</v>
      </c>
      <c r="BP1153" s="2">
        <v>425</v>
      </c>
      <c r="BQ1153" s="2">
        <v>425</v>
      </c>
      <c r="BR1153" s="2">
        <v>425</v>
      </c>
      <c r="BS1153" s="2">
        <v>430</v>
      </c>
      <c r="BT1153" s="2">
        <v>435</v>
      </c>
      <c r="BU1153" s="2">
        <v>446.43</v>
      </c>
      <c r="BV1153" s="2">
        <v>450</v>
      </c>
      <c r="BW1153" s="2">
        <v>450</v>
      </c>
      <c r="BX1153" s="2">
        <v>460</v>
      </c>
      <c r="BY1153" s="2">
        <v>468.15</v>
      </c>
      <c r="BZ1153" s="2">
        <v>475</v>
      </c>
      <c r="CA1153" s="2">
        <v>475</v>
      </c>
      <c r="CB1153" s="2">
        <v>485.54</v>
      </c>
      <c r="CC1153" s="2">
        <v>495</v>
      </c>
      <c r="CD1153" s="2">
        <v>502</v>
      </c>
      <c r="CE1153" s="2">
        <v>525</v>
      </c>
      <c r="CF1153" s="2">
        <v>528.99</v>
      </c>
      <c r="CG1153" s="2">
        <v>533.33000000000004</v>
      </c>
      <c r="CH1153" s="2">
        <v>576.79</v>
      </c>
    </row>
    <row r="1154" spans="22:86" x14ac:dyDescent="0.2">
      <c r="V1154" s="2">
        <v>450</v>
      </c>
      <c r="W1154" s="2">
        <v>450</v>
      </c>
      <c r="X1154" s="2">
        <v>450</v>
      </c>
      <c r="Y1154" s="2">
        <v>450</v>
      </c>
      <c r="Z1154" s="2">
        <v>450</v>
      </c>
      <c r="AA1154" s="2">
        <v>450</v>
      </c>
      <c r="AB1154" s="2">
        <v>450</v>
      </c>
      <c r="AC1154" s="2">
        <v>450</v>
      </c>
      <c r="AD1154" s="2">
        <v>450</v>
      </c>
      <c r="AE1154" s="2">
        <v>470</v>
      </c>
      <c r="AF1154" s="2">
        <v>475</v>
      </c>
      <c r="AG1154" s="2">
        <v>475</v>
      </c>
      <c r="AH1154" s="2">
        <v>475</v>
      </c>
      <c r="AI1154" s="2">
        <v>475</v>
      </c>
      <c r="AJ1154" s="2">
        <v>475</v>
      </c>
      <c r="AK1154" s="2">
        <v>480</v>
      </c>
      <c r="AL1154" s="2">
        <v>490</v>
      </c>
      <c r="AM1154" s="2">
        <v>495</v>
      </c>
      <c r="AN1154" s="2">
        <v>495</v>
      </c>
      <c r="AO1154" s="2">
        <v>495</v>
      </c>
      <c r="AP1154" s="2">
        <v>495</v>
      </c>
      <c r="AQ1154" s="2">
        <v>495</v>
      </c>
      <c r="AR1154" s="2">
        <v>495</v>
      </c>
      <c r="AS1154" s="2">
        <v>500</v>
      </c>
      <c r="AT1154" s="2">
        <v>500</v>
      </c>
      <c r="AU1154" s="2">
        <v>500</v>
      </c>
      <c r="AV1154" s="2">
        <v>520</v>
      </c>
      <c r="AW1154" s="2">
        <v>525</v>
      </c>
      <c r="AX1154" s="2">
        <v>525</v>
      </c>
      <c r="AY1154" s="2">
        <v>525</v>
      </c>
      <c r="AZ1154" s="2">
        <v>525</v>
      </c>
      <c r="BA1154" s="2">
        <v>535</v>
      </c>
      <c r="BB1154" s="2">
        <v>550</v>
      </c>
      <c r="BC1154" s="2">
        <v>550</v>
      </c>
      <c r="BD1154" s="2">
        <v>550</v>
      </c>
      <c r="BE1154" s="2">
        <v>550</v>
      </c>
      <c r="BF1154" s="2">
        <v>550</v>
      </c>
      <c r="BG1154" s="2">
        <v>550</v>
      </c>
      <c r="BH1154" s="2">
        <v>550</v>
      </c>
      <c r="BI1154" s="2">
        <v>575</v>
      </c>
      <c r="BJ1154" s="2">
        <v>575</v>
      </c>
      <c r="BK1154" s="2">
        <v>575</v>
      </c>
      <c r="BL1154" s="2">
        <v>575</v>
      </c>
      <c r="BM1154" s="2">
        <v>595</v>
      </c>
      <c r="BN1154" s="2">
        <v>595</v>
      </c>
      <c r="BO1154" s="2">
        <v>595</v>
      </c>
      <c r="BP1154" s="2">
        <v>595</v>
      </c>
      <c r="BQ1154" s="2">
        <v>600</v>
      </c>
      <c r="BR1154" s="2">
        <v>600</v>
      </c>
      <c r="BS1154" s="2">
        <v>620</v>
      </c>
      <c r="BT1154" s="2">
        <v>625</v>
      </c>
      <c r="BU1154" s="2">
        <v>625</v>
      </c>
      <c r="BV1154" s="2">
        <v>650</v>
      </c>
      <c r="BW1154" s="2">
        <v>650</v>
      </c>
      <c r="BX1154" s="2">
        <v>650</v>
      </c>
      <c r="BY1154" s="2">
        <v>650</v>
      </c>
      <c r="BZ1154" s="2">
        <v>675</v>
      </c>
      <c r="CA1154" s="2">
        <v>690</v>
      </c>
      <c r="CB1154" s="2">
        <v>695</v>
      </c>
      <c r="CC1154" s="2">
        <v>700</v>
      </c>
      <c r="CD1154" s="2">
        <v>715</v>
      </c>
      <c r="CE1154" s="2">
        <v>750</v>
      </c>
      <c r="CF1154" s="2">
        <v>750</v>
      </c>
      <c r="CG1154" s="2">
        <v>750</v>
      </c>
      <c r="CH1154" s="2">
        <v>850</v>
      </c>
    </row>
    <row r="1155" spans="22:86" x14ac:dyDescent="0.2">
      <c r="V1155" s="2">
        <v>565</v>
      </c>
      <c r="W1155" s="2">
        <v>575</v>
      </c>
      <c r="X1155" s="2">
        <v>575</v>
      </c>
      <c r="Y1155" s="2">
        <v>575</v>
      </c>
      <c r="Z1155" s="2">
        <v>575</v>
      </c>
      <c r="AA1155" s="2">
        <v>595</v>
      </c>
      <c r="AB1155" s="2">
        <v>595</v>
      </c>
      <c r="AC1155" s="2">
        <v>595</v>
      </c>
      <c r="AD1155" s="2">
        <v>595</v>
      </c>
      <c r="AE1155" s="2">
        <v>595</v>
      </c>
      <c r="AF1155" s="2">
        <v>600</v>
      </c>
      <c r="AG1155" s="2">
        <v>600</v>
      </c>
      <c r="AH1155" s="2">
        <v>600</v>
      </c>
      <c r="AI1155" s="2">
        <v>600</v>
      </c>
      <c r="AJ1155" s="2">
        <v>620</v>
      </c>
      <c r="AK1155" s="2">
        <v>625</v>
      </c>
      <c r="AL1155" s="2">
        <v>625</v>
      </c>
      <c r="AM1155" s="2">
        <v>625</v>
      </c>
      <c r="AN1155" s="2">
        <v>625</v>
      </c>
      <c r="AO1155" s="2">
        <v>645</v>
      </c>
      <c r="AP1155" s="2">
        <v>650</v>
      </c>
      <c r="AQ1155" s="2">
        <v>650</v>
      </c>
      <c r="AR1155" s="2">
        <v>650</v>
      </c>
      <c r="AS1155" s="2">
        <v>650</v>
      </c>
      <c r="AT1155" s="2">
        <v>650</v>
      </c>
      <c r="AU1155" s="2">
        <v>650</v>
      </c>
      <c r="AV1155" s="2">
        <v>650</v>
      </c>
      <c r="AW1155" s="2">
        <v>675</v>
      </c>
      <c r="AX1155" s="2">
        <v>675</v>
      </c>
      <c r="AY1155" s="2">
        <v>685</v>
      </c>
      <c r="AZ1155" s="2">
        <v>695</v>
      </c>
      <c r="BA1155" s="2">
        <v>695</v>
      </c>
      <c r="BB1155" s="2">
        <v>695</v>
      </c>
      <c r="BC1155" s="2">
        <v>700</v>
      </c>
      <c r="BD1155" s="2">
        <v>700</v>
      </c>
      <c r="BE1155" s="2">
        <v>725</v>
      </c>
      <c r="BF1155" s="2">
        <v>725</v>
      </c>
      <c r="BG1155" s="2">
        <v>750</v>
      </c>
      <c r="BH1155" s="2">
        <v>750</v>
      </c>
      <c r="BI1155" s="2">
        <v>750</v>
      </c>
      <c r="BJ1155" s="2">
        <v>750</v>
      </c>
      <c r="BK1155" s="2">
        <v>775</v>
      </c>
      <c r="BL1155" s="2">
        <v>795</v>
      </c>
      <c r="BM1155" s="2">
        <v>795</v>
      </c>
      <c r="BN1155" s="2">
        <v>795</v>
      </c>
      <c r="BO1155" s="2">
        <v>800</v>
      </c>
      <c r="BP1155" s="2">
        <v>800</v>
      </c>
      <c r="BQ1155" s="2">
        <v>825</v>
      </c>
      <c r="BR1155" s="2">
        <v>825</v>
      </c>
      <c r="BS1155" s="2">
        <v>850</v>
      </c>
      <c r="BT1155" s="2">
        <v>850</v>
      </c>
      <c r="BU1155" s="2">
        <v>850</v>
      </c>
      <c r="BV1155" s="2">
        <v>875</v>
      </c>
      <c r="BW1155" s="2">
        <v>895</v>
      </c>
      <c r="BX1155" s="2">
        <v>895</v>
      </c>
      <c r="BY1155" s="2">
        <v>895</v>
      </c>
      <c r="BZ1155" s="2">
        <v>900</v>
      </c>
      <c r="CA1155" s="2">
        <v>925</v>
      </c>
      <c r="CB1155" s="2">
        <v>950</v>
      </c>
      <c r="CC1155" s="2">
        <v>975</v>
      </c>
      <c r="CD1155" s="2">
        <v>995</v>
      </c>
      <c r="CE1155" s="2">
        <v>1000</v>
      </c>
      <c r="CF1155" s="2">
        <v>1150</v>
      </c>
      <c r="CG1155" s="2">
        <v>1200</v>
      </c>
      <c r="CH1155" s="2">
        <v>1385</v>
      </c>
    </row>
    <row r="1156" spans="22:86" x14ac:dyDescent="0.2">
      <c r="V1156" s="2">
        <v>650</v>
      </c>
      <c r="W1156" s="2">
        <v>650</v>
      </c>
      <c r="X1156" s="2">
        <v>650</v>
      </c>
      <c r="Y1156" s="2">
        <v>650</v>
      </c>
      <c r="Z1156" s="2">
        <v>650</v>
      </c>
      <c r="AA1156" s="2">
        <v>650</v>
      </c>
      <c r="AB1156" s="2">
        <v>675</v>
      </c>
      <c r="AC1156" s="2">
        <v>675</v>
      </c>
      <c r="AD1156" s="2">
        <v>695</v>
      </c>
      <c r="AE1156" s="2">
        <v>695</v>
      </c>
      <c r="AF1156" s="2">
        <v>695</v>
      </c>
      <c r="AG1156" s="2">
        <v>695</v>
      </c>
      <c r="AH1156" s="2">
        <v>710</v>
      </c>
      <c r="AI1156" s="2">
        <v>725</v>
      </c>
      <c r="AJ1156" s="2">
        <v>725</v>
      </c>
      <c r="AK1156" s="2">
        <v>750</v>
      </c>
      <c r="AL1156" s="2">
        <v>750</v>
      </c>
      <c r="AM1156" s="2">
        <v>750</v>
      </c>
      <c r="AN1156" s="2">
        <v>750</v>
      </c>
      <c r="AO1156" s="2">
        <v>750</v>
      </c>
      <c r="AP1156" s="2">
        <v>750</v>
      </c>
      <c r="AQ1156" s="2">
        <v>775</v>
      </c>
      <c r="AR1156" s="2">
        <v>795</v>
      </c>
      <c r="AS1156" s="2">
        <v>795</v>
      </c>
      <c r="AT1156" s="2">
        <v>800</v>
      </c>
      <c r="AU1156" s="2">
        <v>825</v>
      </c>
      <c r="AV1156" s="2">
        <v>850</v>
      </c>
      <c r="AW1156" s="2">
        <v>850</v>
      </c>
      <c r="AX1156" s="2">
        <v>850</v>
      </c>
      <c r="AY1156" s="2">
        <v>850</v>
      </c>
      <c r="AZ1156" s="2">
        <v>850</v>
      </c>
      <c r="BA1156" s="2">
        <v>850</v>
      </c>
      <c r="BB1156" s="2">
        <v>875</v>
      </c>
      <c r="BC1156" s="2">
        <v>895</v>
      </c>
      <c r="BD1156" s="2">
        <v>900</v>
      </c>
      <c r="BE1156" s="2">
        <v>900</v>
      </c>
      <c r="BF1156" s="2">
        <v>900</v>
      </c>
      <c r="BG1156" s="2">
        <v>925</v>
      </c>
      <c r="BH1156" s="2">
        <v>950</v>
      </c>
      <c r="BI1156" s="2">
        <v>950</v>
      </c>
      <c r="BJ1156" s="2">
        <v>975</v>
      </c>
      <c r="BK1156" s="2">
        <v>995</v>
      </c>
      <c r="BL1156" s="2">
        <v>995</v>
      </c>
      <c r="BM1156" s="2">
        <v>1000</v>
      </c>
      <c r="BN1156" s="2">
        <v>1000</v>
      </c>
      <c r="BO1156" s="2">
        <v>1050</v>
      </c>
      <c r="BP1156" s="2">
        <v>1075</v>
      </c>
      <c r="BQ1156" s="2">
        <v>1100</v>
      </c>
      <c r="BR1156" s="2">
        <v>1125</v>
      </c>
      <c r="BS1156" s="2">
        <v>1150</v>
      </c>
      <c r="BT1156" s="2">
        <v>1170</v>
      </c>
      <c r="BU1156" s="2">
        <v>1200</v>
      </c>
      <c r="BV1156" s="2">
        <v>1200</v>
      </c>
      <c r="BW1156" s="2">
        <v>1200</v>
      </c>
      <c r="BX1156" s="2">
        <v>1200</v>
      </c>
      <c r="BY1156" s="2">
        <v>1250</v>
      </c>
      <c r="BZ1156" s="2">
        <v>1275</v>
      </c>
      <c r="CA1156" s="2">
        <v>1300</v>
      </c>
      <c r="CB1156" s="2">
        <v>1400</v>
      </c>
      <c r="CC1156" s="2">
        <v>1450</v>
      </c>
      <c r="CD1156" s="2">
        <v>1500</v>
      </c>
      <c r="CE1156" s="2">
        <v>1595</v>
      </c>
      <c r="CF1156" s="2">
        <v>1795</v>
      </c>
      <c r="CG1156" s="2">
        <v>1895</v>
      </c>
      <c r="CH1156" s="2">
        <v>2100</v>
      </c>
    </row>
    <row r="1157" spans="22:86" x14ac:dyDescent="0.2">
      <c r="V1157" s="2">
        <v>975</v>
      </c>
      <c r="W1157" s="2">
        <v>975</v>
      </c>
      <c r="X1157" s="2">
        <v>995</v>
      </c>
      <c r="Y1157" s="2">
        <v>995</v>
      </c>
      <c r="Z1157" s="2">
        <v>995</v>
      </c>
      <c r="AA1157" s="2">
        <v>995</v>
      </c>
      <c r="AB1157" s="2">
        <v>995</v>
      </c>
      <c r="AC1157" s="2">
        <v>995</v>
      </c>
      <c r="AD1157" s="2">
        <v>995</v>
      </c>
      <c r="AE1157" s="2">
        <v>995</v>
      </c>
      <c r="AF1157" s="2">
        <v>1000</v>
      </c>
      <c r="AG1157" s="2">
        <v>1050</v>
      </c>
      <c r="AH1157" s="2">
        <v>1050</v>
      </c>
      <c r="AI1157" s="2">
        <v>1100</v>
      </c>
      <c r="AJ1157" s="2">
        <v>1100</v>
      </c>
      <c r="AK1157" s="2">
        <v>1100</v>
      </c>
      <c r="AL1157" s="2">
        <v>1100</v>
      </c>
      <c r="AM1157" s="2">
        <v>1150</v>
      </c>
      <c r="AN1157" s="2">
        <v>1150</v>
      </c>
      <c r="AO1157" s="2">
        <v>1200</v>
      </c>
      <c r="AP1157" s="2">
        <v>1200</v>
      </c>
      <c r="AQ1157" s="2">
        <v>1200</v>
      </c>
      <c r="AR1157" s="2">
        <v>1200</v>
      </c>
      <c r="AS1157" s="2">
        <v>1200</v>
      </c>
      <c r="AT1157" s="2">
        <v>1200</v>
      </c>
      <c r="AU1157" s="2">
        <v>1250</v>
      </c>
      <c r="AV1157" s="2">
        <v>1250</v>
      </c>
      <c r="AW1157" s="2">
        <v>1295</v>
      </c>
      <c r="AX1157" s="2">
        <v>1300</v>
      </c>
      <c r="AY1157" s="2">
        <v>1300</v>
      </c>
      <c r="AZ1157" s="2">
        <v>1300</v>
      </c>
      <c r="BA1157" s="2">
        <v>1350</v>
      </c>
      <c r="BB1157" s="2">
        <v>1395</v>
      </c>
      <c r="BC1157" s="2">
        <v>1400</v>
      </c>
      <c r="BD1157" s="2">
        <v>1400</v>
      </c>
      <c r="BE1157" s="2">
        <v>1400</v>
      </c>
      <c r="BF1157" s="2">
        <v>1400</v>
      </c>
      <c r="BG1157" s="2">
        <v>1400</v>
      </c>
      <c r="BH1157" s="2">
        <v>1450</v>
      </c>
      <c r="BI1157" s="2">
        <v>1450</v>
      </c>
      <c r="BJ1157" s="2">
        <v>1500</v>
      </c>
      <c r="BK1157" s="2">
        <v>1500</v>
      </c>
      <c r="BL1157" s="2">
        <v>1500</v>
      </c>
      <c r="BM1157" s="2">
        <v>1500</v>
      </c>
      <c r="BN1157" s="2">
        <v>1500</v>
      </c>
      <c r="BO1157" s="2">
        <v>1500</v>
      </c>
      <c r="BP1157" s="2">
        <v>1540</v>
      </c>
      <c r="BQ1157" s="2">
        <v>1560</v>
      </c>
      <c r="BR1157" s="2">
        <v>1560</v>
      </c>
      <c r="BS1157" s="2">
        <v>1580</v>
      </c>
      <c r="BT1157" s="2">
        <v>1595</v>
      </c>
      <c r="BU1157" s="2">
        <v>1595</v>
      </c>
      <c r="BV1157" s="2">
        <v>1600</v>
      </c>
      <c r="BW1157" s="2">
        <v>1600</v>
      </c>
      <c r="BX1157" s="2">
        <v>1660</v>
      </c>
      <c r="BY1157" s="2">
        <v>1695</v>
      </c>
      <c r="BZ1157" s="2">
        <v>1750</v>
      </c>
      <c r="CA1157" s="2">
        <v>1750</v>
      </c>
      <c r="CB1157" s="2">
        <v>1850</v>
      </c>
      <c r="CC1157" s="2">
        <v>1900</v>
      </c>
      <c r="CD1157" s="2">
        <v>1900</v>
      </c>
      <c r="CE1157" s="2">
        <v>1950</v>
      </c>
      <c r="CF1157" s="2">
        <v>1995</v>
      </c>
      <c r="CG1157" s="2">
        <v>2000</v>
      </c>
      <c r="CH1157" s="2">
        <v>2750</v>
      </c>
    </row>
    <row r="1158" spans="22:86" x14ac:dyDescent="0.2">
      <c r="V1158" s="2">
        <v>1595</v>
      </c>
      <c r="W1158" s="2">
        <v>1595</v>
      </c>
      <c r="X1158" s="2">
        <v>1595</v>
      </c>
      <c r="Y1158" s="2">
        <v>1650</v>
      </c>
      <c r="Z1158" s="2">
        <v>1650</v>
      </c>
      <c r="AA1158" s="2">
        <v>1700</v>
      </c>
      <c r="AB1158" s="2">
        <v>1750</v>
      </c>
      <c r="AC1158" s="2">
        <v>1750</v>
      </c>
      <c r="AD1158" s="2">
        <v>1750</v>
      </c>
      <c r="AE1158" s="2">
        <v>1750</v>
      </c>
      <c r="AF1158" s="2">
        <v>1750</v>
      </c>
      <c r="AG1158" s="2">
        <v>1750</v>
      </c>
      <c r="AH1158" s="2">
        <v>1750</v>
      </c>
      <c r="AI1158" s="2">
        <v>1750</v>
      </c>
      <c r="AJ1158" s="2">
        <v>1800</v>
      </c>
      <c r="AK1158" s="2">
        <v>1800</v>
      </c>
      <c r="AL1158" s="2">
        <v>1800</v>
      </c>
      <c r="AM1158" s="2">
        <v>1800</v>
      </c>
      <c r="AN1158" s="2">
        <v>1800</v>
      </c>
      <c r="AO1158" s="2">
        <v>1800</v>
      </c>
      <c r="AP1158" s="2">
        <v>1800</v>
      </c>
      <c r="AQ1158" s="2">
        <v>1800</v>
      </c>
      <c r="AR1158" s="2">
        <v>1800</v>
      </c>
      <c r="AS1158" s="2">
        <v>1875</v>
      </c>
      <c r="AT1158" s="2">
        <v>1875</v>
      </c>
      <c r="AU1158" s="2">
        <v>1935</v>
      </c>
      <c r="AV1158" s="2">
        <v>1995</v>
      </c>
      <c r="AW1158" s="2">
        <v>1995</v>
      </c>
      <c r="AX1158" s="2">
        <v>2000</v>
      </c>
      <c r="AY1158" s="2">
        <v>2000</v>
      </c>
      <c r="AZ1158" s="2">
        <v>2000</v>
      </c>
      <c r="BA1158" s="2">
        <v>2000</v>
      </c>
      <c r="BB1158" s="2">
        <v>2000</v>
      </c>
      <c r="BC1158" s="2">
        <v>2000</v>
      </c>
      <c r="BD1158" s="2">
        <v>2000</v>
      </c>
      <c r="BE1158" s="2">
        <v>2000</v>
      </c>
      <c r="BF1158" s="2">
        <v>2000</v>
      </c>
      <c r="BG1158" s="2">
        <v>2125</v>
      </c>
      <c r="BH1158" s="2">
        <v>2125</v>
      </c>
      <c r="BI1158" s="2">
        <v>2125</v>
      </c>
      <c r="BJ1158" s="2">
        <v>2200</v>
      </c>
      <c r="BK1158" s="2">
        <v>2200</v>
      </c>
      <c r="BL1158" s="2">
        <v>2200</v>
      </c>
      <c r="BM1158" s="2">
        <v>2340</v>
      </c>
      <c r="BN1158" s="2">
        <v>2340</v>
      </c>
      <c r="BO1158" s="2">
        <v>2345</v>
      </c>
      <c r="BP1158" s="2">
        <v>2350</v>
      </c>
      <c r="BQ1158" s="2">
        <v>2350</v>
      </c>
      <c r="BR1158" s="2">
        <v>2500</v>
      </c>
      <c r="BS1158" s="2">
        <v>2500</v>
      </c>
      <c r="BT1158" s="2">
        <v>2500</v>
      </c>
      <c r="BU1158" s="2">
        <v>2750</v>
      </c>
      <c r="BV1158" s="2">
        <v>2750</v>
      </c>
      <c r="BW1158" s="2">
        <v>2750</v>
      </c>
      <c r="BX1158" s="2">
        <v>2750</v>
      </c>
      <c r="BY1158" s="2">
        <v>2750</v>
      </c>
      <c r="BZ1158" s="2">
        <v>2750</v>
      </c>
      <c r="CA1158" s="2">
        <v>2750</v>
      </c>
      <c r="CB1158" s="2">
        <v>2750</v>
      </c>
      <c r="CC1158" s="2">
        <v>2750</v>
      </c>
      <c r="CD1158" s="2">
        <v>2995</v>
      </c>
      <c r="CE1158" s="2">
        <v>2995</v>
      </c>
      <c r="CF1158" s="2">
        <v>2995</v>
      </c>
      <c r="CG1158" s="2">
        <v>3500</v>
      </c>
      <c r="CH1158" s="2">
        <v>3500</v>
      </c>
    </row>
    <row r="1159" spans="22:86" x14ac:dyDescent="0.2">
      <c r="V1159" s="2">
        <v>390</v>
      </c>
      <c r="W1159" s="2">
        <v>392.5</v>
      </c>
      <c r="X1159" s="2">
        <v>395</v>
      </c>
      <c r="Y1159" s="2">
        <v>395</v>
      </c>
      <c r="Z1159" s="2">
        <v>395</v>
      </c>
      <c r="AA1159" s="2">
        <v>395</v>
      </c>
      <c r="AB1159" s="2">
        <v>395</v>
      </c>
      <c r="AC1159" s="2">
        <v>395</v>
      </c>
      <c r="AD1159" s="2">
        <v>395</v>
      </c>
      <c r="AE1159" s="2">
        <v>397.5</v>
      </c>
      <c r="AF1159" s="2">
        <v>400</v>
      </c>
      <c r="AG1159" s="2">
        <v>400</v>
      </c>
      <c r="AH1159" s="2">
        <v>400</v>
      </c>
      <c r="AI1159" s="2">
        <v>400</v>
      </c>
      <c r="AJ1159" s="2">
        <v>400</v>
      </c>
      <c r="AK1159" s="2">
        <v>400</v>
      </c>
      <c r="AL1159" s="2">
        <v>400</v>
      </c>
      <c r="AM1159" s="2">
        <v>412.5</v>
      </c>
      <c r="AN1159" s="2">
        <v>425</v>
      </c>
      <c r="AO1159" s="2">
        <v>425</v>
      </c>
      <c r="AP1159" s="2">
        <v>425</v>
      </c>
      <c r="AQ1159" s="2">
        <v>425</v>
      </c>
      <c r="AR1159" s="2">
        <v>425</v>
      </c>
      <c r="AS1159" s="2">
        <v>425</v>
      </c>
      <c r="AT1159" s="2">
        <v>425</v>
      </c>
      <c r="AU1159" s="2">
        <v>437.5</v>
      </c>
      <c r="AV1159" s="2">
        <v>450</v>
      </c>
      <c r="AW1159" s="2">
        <v>450</v>
      </c>
      <c r="AX1159" s="2">
        <v>450</v>
      </c>
      <c r="AY1159" s="2">
        <v>450</v>
      </c>
      <c r="AZ1159" s="2">
        <v>450</v>
      </c>
      <c r="BA1159" s="2">
        <v>450</v>
      </c>
      <c r="BB1159" s="2">
        <v>450</v>
      </c>
      <c r="BC1159" s="2">
        <v>450</v>
      </c>
      <c r="BD1159" s="2">
        <v>450</v>
      </c>
      <c r="BE1159" s="2">
        <v>450</v>
      </c>
      <c r="BF1159" s="2">
        <v>450</v>
      </c>
      <c r="BG1159" s="2">
        <v>462.5</v>
      </c>
      <c r="BH1159" s="2">
        <v>475</v>
      </c>
      <c r="BI1159" s="2">
        <v>475</v>
      </c>
      <c r="BJ1159" s="2">
        <v>475</v>
      </c>
      <c r="BK1159" s="2">
        <v>475</v>
      </c>
      <c r="BL1159" s="2">
        <v>475</v>
      </c>
      <c r="BM1159" s="2">
        <v>475</v>
      </c>
      <c r="BN1159" s="2">
        <v>475</v>
      </c>
      <c r="BO1159" s="2">
        <v>485</v>
      </c>
      <c r="BP1159" s="2">
        <v>495</v>
      </c>
      <c r="BQ1159" s="2">
        <v>495</v>
      </c>
      <c r="BR1159" s="2">
        <v>495</v>
      </c>
      <c r="BS1159" s="2">
        <v>527.5</v>
      </c>
      <c r="BT1159" s="2">
        <v>560</v>
      </c>
      <c r="BU1159" s="2">
        <v>560</v>
      </c>
      <c r="BV1159" s="2">
        <v>560</v>
      </c>
      <c r="BW1159" s="2">
        <v>577.5</v>
      </c>
      <c r="BX1159" s="2">
        <v>595</v>
      </c>
      <c r="BY1159" s="2">
        <v>595</v>
      </c>
      <c r="BZ1159" s="2">
        <v>595</v>
      </c>
      <c r="CA1159" s="2">
        <v>617.5</v>
      </c>
      <c r="CB1159" s="2">
        <v>640</v>
      </c>
      <c r="CC1159" s="2">
        <v>640</v>
      </c>
      <c r="CD1159" s="2">
        <v>640</v>
      </c>
      <c r="CE1159" s="2">
        <v>682.5</v>
      </c>
      <c r="CF1159" s="2">
        <v>725</v>
      </c>
      <c r="CG1159" s="2">
        <v>725</v>
      </c>
      <c r="CH1159" s="2">
        <v>725</v>
      </c>
    </row>
    <row r="1160" spans="22:86" x14ac:dyDescent="0.2">
      <c r="V1160" s="2">
        <v>285</v>
      </c>
      <c r="W1160" s="2">
        <v>286.73</v>
      </c>
      <c r="X1160" s="2">
        <v>290</v>
      </c>
      <c r="Y1160" s="2">
        <v>290</v>
      </c>
      <c r="Z1160" s="2">
        <v>290</v>
      </c>
      <c r="AA1160" s="2">
        <v>290</v>
      </c>
      <c r="AB1160" s="2">
        <v>290</v>
      </c>
      <c r="AC1160" s="2">
        <v>291.07</v>
      </c>
      <c r="AD1160" s="2">
        <v>291.07</v>
      </c>
      <c r="AE1160" s="2">
        <v>297.62</v>
      </c>
      <c r="AF1160" s="2">
        <v>297.62</v>
      </c>
      <c r="AG1160" s="2">
        <v>300</v>
      </c>
      <c r="AH1160" s="2">
        <v>300</v>
      </c>
      <c r="AI1160" s="2">
        <v>300</v>
      </c>
      <c r="AJ1160" s="2">
        <v>300</v>
      </c>
      <c r="AK1160" s="2">
        <v>300</v>
      </c>
      <c r="AL1160" s="2">
        <v>300</v>
      </c>
      <c r="AM1160" s="2">
        <v>300</v>
      </c>
      <c r="AN1160" s="2">
        <v>300</v>
      </c>
      <c r="AO1160" s="2">
        <v>300</v>
      </c>
      <c r="AP1160" s="2">
        <v>300</v>
      </c>
      <c r="AQ1160" s="2">
        <v>300</v>
      </c>
      <c r="AR1160" s="2">
        <v>300</v>
      </c>
      <c r="AS1160" s="2">
        <v>300</v>
      </c>
      <c r="AT1160" s="2">
        <v>310</v>
      </c>
      <c r="AU1160" s="2">
        <v>312.8</v>
      </c>
      <c r="AV1160" s="2">
        <v>312.8</v>
      </c>
      <c r="AW1160" s="2">
        <v>312.8</v>
      </c>
      <c r="AX1160" s="2">
        <v>315</v>
      </c>
      <c r="AY1160" s="2">
        <v>320</v>
      </c>
      <c r="AZ1160" s="2">
        <v>325</v>
      </c>
      <c r="BA1160" s="2">
        <v>325</v>
      </c>
      <c r="BB1160" s="2">
        <v>325</v>
      </c>
      <c r="BC1160" s="2">
        <v>325.83</v>
      </c>
      <c r="BD1160" s="2">
        <v>325.89</v>
      </c>
      <c r="BE1160" s="2">
        <v>330</v>
      </c>
      <c r="BF1160" s="2">
        <v>330.18</v>
      </c>
      <c r="BG1160" s="2">
        <v>334.52</v>
      </c>
      <c r="BH1160" s="2">
        <v>334.52</v>
      </c>
      <c r="BI1160" s="2">
        <v>334.52</v>
      </c>
      <c r="BJ1160" s="2">
        <v>334.52</v>
      </c>
      <c r="BK1160" s="2">
        <v>334.52</v>
      </c>
      <c r="BL1160" s="2">
        <v>334.52</v>
      </c>
      <c r="BM1160" s="2">
        <v>334.52</v>
      </c>
      <c r="BN1160" s="2">
        <v>334.52</v>
      </c>
      <c r="BO1160" s="2">
        <v>340</v>
      </c>
      <c r="BP1160" s="2">
        <v>350</v>
      </c>
      <c r="BQ1160" s="2">
        <v>350</v>
      </c>
      <c r="BR1160" s="2">
        <v>350</v>
      </c>
      <c r="BS1160" s="2">
        <v>350</v>
      </c>
      <c r="BT1160" s="2">
        <v>350</v>
      </c>
      <c r="BU1160" s="2">
        <v>350</v>
      </c>
      <c r="BV1160" s="2">
        <v>355</v>
      </c>
      <c r="BW1160" s="2">
        <v>377.97</v>
      </c>
      <c r="BX1160" s="2">
        <v>377.98</v>
      </c>
      <c r="BY1160" s="2">
        <v>391.07</v>
      </c>
      <c r="BZ1160" s="2">
        <v>400</v>
      </c>
      <c r="CA1160" s="2">
        <v>400</v>
      </c>
      <c r="CB1160" s="2">
        <v>421.43</v>
      </c>
      <c r="CC1160" s="2">
        <v>421.43</v>
      </c>
      <c r="CD1160" s="2">
        <v>421.43</v>
      </c>
      <c r="CE1160" s="2">
        <v>464.88</v>
      </c>
      <c r="CF1160" s="2">
        <v>495</v>
      </c>
      <c r="CG1160" s="2">
        <v>660.42</v>
      </c>
      <c r="CH1160" s="2">
        <v>660.42</v>
      </c>
    </row>
    <row r="1161" spans="22:86" x14ac:dyDescent="0.2">
      <c r="V1161" s="2">
        <v>425</v>
      </c>
      <c r="W1161" s="2">
        <v>425</v>
      </c>
      <c r="X1161" s="2">
        <v>430</v>
      </c>
      <c r="Y1161" s="2">
        <v>430</v>
      </c>
      <c r="Z1161" s="2">
        <v>433</v>
      </c>
      <c r="AA1161" s="2">
        <v>433</v>
      </c>
      <c r="AB1161" s="2">
        <v>435</v>
      </c>
      <c r="AC1161" s="2">
        <v>445</v>
      </c>
      <c r="AD1161" s="2">
        <v>450</v>
      </c>
      <c r="AE1161" s="2">
        <v>450</v>
      </c>
      <c r="AF1161" s="2">
        <v>450</v>
      </c>
      <c r="AG1161" s="2">
        <v>450</v>
      </c>
      <c r="AH1161" s="2">
        <v>450</v>
      </c>
      <c r="AI1161" s="2">
        <v>450</v>
      </c>
      <c r="AJ1161" s="2">
        <v>450</v>
      </c>
      <c r="AK1161" s="2">
        <v>450</v>
      </c>
      <c r="AL1161" s="2">
        <v>450</v>
      </c>
      <c r="AM1161" s="2">
        <v>450</v>
      </c>
      <c r="AN1161" s="2">
        <v>450</v>
      </c>
      <c r="AO1161" s="2">
        <v>450</v>
      </c>
      <c r="AP1161" s="2">
        <v>450</v>
      </c>
      <c r="AQ1161" s="2">
        <v>450</v>
      </c>
      <c r="AR1161" s="2">
        <v>450</v>
      </c>
      <c r="AS1161" s="2">
        <v>460</v>
      </c>
      <c r="AT1161" s="2">
        <v>460</v>
      </c>
      <c r="AU1161" s="2">
        <v>460</v>
      </c>
      <c r="AV1161" s="2">
        <v>465</v>
      </c>
      <c r="AW1161" s="2">
        <v>470</v>
      </c>
      <c r="AX1161" s="2">
        <v>475</v>
      </c>
      <c r="AY1161" s="2">
        <v>475</v>
      </c>
      <c r="AZ1161" s="2">
        <v>475</v>
      </c>
      <c r="BA1161" s="2">
        <v>475</v>
      </c>
      <c r="BB1161" s="2">
        <v>475</v>
      </c>
      <c r="BC1161" s="2">
        <v>475</v>
      </c>
      <c r="BD1161" s="2">
        <v>480</v>
      </c>
      <c r="BE1161" s="2">
        <v>480</v>
      </c>
      <c r="BF1161" s="2">
        <v>480</v>
      </c>
      <c r="BG1161" s="2">
        <v>480</v>
      </c>
      <c r="BH1161" s="2">
        <v>485</v>
      </c>
      <c r="BI1161" s="2">
        <v>490</v>
      </c>
      <c r="BJ1161" s="2">
        <v>495</v>
      </c>
      <c r="BK1161" s="2">
        <v>495</v>
      </c>
      <c r="BL1161" s="2">
        <v>495</v>
      </c>
      <c r="BM1161" s="2">
        <v>495</v>
      </c>
      <c r="BN1161" s="2">
        <v>495</v>
      </c>
      <c r="BO1161" s="2">
        <v>495</v>
      </c>
      <c r="BP1161" s="2">
        <v>495</v>
      </c>
      <c r="BQ1161" s="2">
        <v>495</v>
      </c>
      <c r="BR1161" s="2">
        <v>500</v>
      </c>
      <c r="BS1161" s="2">
        <v>500</v>
      </c>
      <c r="BT1161" s="2">
        <v>500</v>
      </c>
      <c r="BU1161" s="2">
        <v>500</v>
      </c>
      <c r="BV1161" s="2">
        <v>500</v>
      </c>
      <c r="BW1161" s="2">
        <v>510</v>
      </c>
      <c r="BX1161" s="2">
        <v>520</v>
      </c>
      <c r="BY1161" s="2">
        <v>525</v>
      </c>
      <c r="BZ1161" s="2">
        <v>525</v>
      </c>
      <c r="CA1161" s="2">
        <v>525</v>
      </c>
      <c r="CB1161" s="2">
        <v>525</v>
      </c>
      <c r="CC1161" s="2">
        <v>540</v>
      </c>
      <c r="CD1161" s="2">
        <v>550</v>
      </c>
      <c r="CE1161" s="2">
        <v>550</v>
      </c>
      <c r="CF1161" s="2">
        <v>550</v>
      </c>
      <c r="CG1161" s="2">
        <v>560</v>
      </c>
      <c r="CH1161" s="2">
        <v>650</v>
      </c>
    </row>
    <row r="1162" spans="22:86" x14ac:dyDescent="0.2">
      <c r="V1162" s="2">
        <v>500</v>
      </c>
      <c r="W1162" s="2">
        <v>500</v>
      </c>
      <c r="X1162" s="2">
        <v>500</v>
      </c>
      <c r="Y1162" s="2">
        <v>500</v>
      </c>
      <c r="Z1162" s="2">
        <v>510</v>
      </c>
      <c r="AA1162" s="2">
        <v>520</v>
      </c>
      <c r="AB1162" s="2">
        <v>525</v>
      </c>
      <c r="AC1162" s="2">
        <v>525</v>
      </c>
      <c r="AD1162" s="2">
        <v>525</v>
      </c>
      <c r="AE1162" s="2">
        <v>525</v>
      </c>
      <c r="AF1162" s="2">
        <v>525</v>
      </c>
      <c r="AG1162" s="2">
        <v>525</v>
      </c>
      <c r="AH1162" s="2">
        <v>530</v>
      </c>
      <c r="AI1162" s="2">
        <v>530</v>
      </c>
      <c r="AJ1162" s="2">
        <v>540</v>
      </c>
      <c r="AK1162" s="2">
        <v>550</v>
      </c>
      <c r="AL1162" s="2">
        <v>550</v>
      </c>
      <c r="AM1162" s="2">
        <v>550</v>
      </c>
      <c r="AN1162" s="2">
        <v>550</v>
      </c>
      <c r="AO1162" s="2">
        <v>550</v>
      </c>
      <c r="AP1162" s="2">
        <v>550</v>
      </c>
      <c r="AQ1162" s="2">
        <v>550</v>
      </c>
      <c r="AR1162" s="2">
        <v>550</v>
      </c>
      <c r="AS1162" s="2">
        <v>550</v>
      </c>
      <c r="AT1162" s="2">
        <v>550</v>
      </c>
      <c r="AU1162" s="2">
        <v>550</v>
      </c>
      <c r="AV1162" s="2">
        <v>560</v>
      </c>
      <c r="AW1162" s="2">
        <v>565</v>
      </c>
      <c r="AX1162" s="2">
        <v>570</v>
      </c>
      <c r="AY1162" s="2">
        <v>575</v>
      </c>
      <c r="AZ1162" s="2">
        <v>575</v>
      </c>
      <c r="BA1162" s="2">
        <v>575</v>
      </c>
      <c r="BB1162" s="2">
        <v>575</v>
      </c>
      <c r="BC1162" s="2">
        <v>575</v>
      </c>
      <c r="BD1162" s="2">
        <v>580</v>
      </c>
      <c r="BE1162" s="2">
        <v>585</v>
      </c>
      <c r="BF1162" s="2">
        <v>595</v>
      </c>
      <c r="BG1162" s="2">
        <v>595</v>
      </c>
      <c r="BH1162" s="2">
        <v>595</v>
      </c>
      <c r="BI1162" s="2">
        <v>595</v>
      </c>
      <c r="BJ1162" s="2">
        <v>600</v>
      </c>
      <c r="BK1162" s="2">
        <v>600</v>
      </c>
      <c r="BL1162" s="2">
        <v>600</v>
      </c>
      <c r="BM1162" s="2">
        <v>600</v>
      </c>
      <c r="BN1162" s="2">
        <v>600</v>
      </c>
      <c r="BO1162" s="2">
        <v>600</v>
      </c>
      <c r="BP1162" s="2">
        <v>610</v>
      </c>
      <c r="BQ1162" s="2">
        <v>620</v>
      </c>
      <c r="BR1162" s="2">
        <v>625</v>
      </c>
      <c r="BS1162" s="2">
        <v>625</v>
      </c>
      <c r="BT1162" s="2">
        <v>625</v>
      </c>
      <c r="BU1162" s="2">
        <v>630</v>
      </c>
      <c r="BV1162" s="2">
        <v>650</v>
      </c>
      <c r="BW1162" s="2">
        <v>650</v>
      </c>
      <c r="BX1162" s="2">
        <v>650</v>
      </c>
      <c r="BY1162" s="2">
        <v>650</v>
      </c>
      <c r="BZ1162" s="2">
        <v>650</v>
      </c>
      <c r="CA1162" s="2">
        <v>670</v>
      </c>
      <c r="CB1162" s="2">
        <v>675</v>
      </c>
      <c r="CC1162" s="2">
        <v>675</v>
      </c>
      <c r="CD1162" s="2">
        <v>690</v>
      </c>
      <c r="CE1162" s="2">
        <v>695</v>
      </c>
      <c r="CF1162" s="2">
        <v>695</v>
      </c>
      <c r="CG1162" s="2">
        <v>725</v>
      </c>
      <c r="CH1162" s="2">
        <v>750</v>
      </c>
    </row>
    <row r="1163" spans="22:86" x14ac:dyDescent="0.2">
      <c r="V1163" s="2">
        <v>595</v>
      </c>
      <c r="W1163" s="2">
        <v>595</v>
      </c>
      <c r="X1163" s="2">
        <v>600</v>
      </c>
      <c r="Y1163" s="2">
        <v>600</v>
      </c>
      <c r="Z1163" s="2">
        <v>600</v>
      </c>
      <c r="AA1163" s="2">
        <v>600</v>
      </c>
      <c r="AB1163" s="2">
        <v>600</v>
      </c>
      <c r="AC1163" s="2">
        <v>600</v>
      </c>
      <c r="AD1163" s="2">
        <v>600</v>
      </c>
      <c r="AE1163" s="2">
        <v>625</v>
      </c>
      <c r="AF1163" s="2">
        <v>625</v>
      </c>
      <c r="AG1163" s="2">
        <v>625</v>
      </c>
      <c r="AH1163" s="2">
        <v>650</v>
      </c>
      <c r="AI1163" s="2">
        <v>650</v>
      </c>
      <c r="AJ1163" s="2">
        <v>650</v>
      </c>
      <c r="AK1163" s="2">
        <v>650</v>
      </c>
      <c r="AL1163" s="2">
        <v>650</v>
      </c>
      <c r="AM1163" s="2">
        <v>650</v>
      </c>
      <c r="AN1163" s="2">
        <v>650</v>
      </c>
      <c r="AO1163" s="2">
        <v>650</v>
      </c>
      <c r="AP1163" s="2">
        <v>650</v>
      </c>
      <c r="AQ1163" s="2">
        <v>675</v>
      </c>
      <c r="AR1163" s="2">
        <v>675</v>
      </c>
      <c r="AS1163" s="2">
        <v>675</v>
      </c>
      <c r="AT1163" s="2">
        <v>675</v>
      </c>
      <c r="AU1163" s="2">
        <v>680</v>
      </c>
      <c r="AV1163" s="2">
        <v>695</v>
      </c>
      <c r="AW1163" s="2">
        <v>695</v>
      </c>
      <c r="AX1163" s="2">
        <v>695</v>
      </c>
      <c r="AY1163" s="2">
        <v>695</v>
      </c>
      <c r="AZ1163" s="2">
        <v>700</v>
      </c>
      <c r="BA1163" s="2">
        <v>700</v>
      </c>
      <c r="BB1163" s="2">
        <v>700</v>
      </c>
      <c r="BC1163" s="2">
        <v>720</v>
      </c>
      <c r="BD1163" s="2">
        <v>725</v>
      </c>
      <c r="BE1163" s="2">
        <v>725</v>
      </c>
      <c r="BF1163" s="2">
        <v>725</v>
      </c>
      <c r="BG1163" s="2">
        <v>750</v>
      </c>
      <c r="BH1163" s="2">
        <v>750</v>
      </c>
      <c r="BI1163" s="2">
        <v>750</v>
      </c>
      <c r="BJ1163" s="2">
        <v>750</v>
      </c>
      <c r="BK1163" s="2">
        <v>750</v>
      </c>
      <c r="BL1163" s="2">
        <v>750</v>
      </c>
      <c r="BM1163" s="2">
        <v>750</v>
      </c>
      <c r="BN1163" s="2">
        <v>750</v>
      </c>
      <c r="BO1163" s="2">
        <v>750</v>
      </c>
      <c r="BP1163" s="2">
        <v>775</v>
      </c>
      <c r="BQ1163" s="2">
        <v>775</v>
      </c>
      <c r="BR1163" s="2">
        <v>775</v>
      </c>
      <c r="BS1163" s="2">
        <v>795</v>
      </c>
      <c r="BT1163" s="2">
        <v>795</v>
      </c>
      <c r="BU1163" s="2">
        <v>795</v>
      </c>
      <c r="BV1163" s="2">
        <v>800</v>
      </c>
      <c r="BW1163" s="2">
        <v>800</v>
      </c>
      <c r="BX1163" s="2">
        <v>800</v>
      </c>
      <c r="BY1163" s="2">
        <v>825</v>
      </c>
      <c r="BZ1163" s="2">
        <v>825</v>
      </c>
      <c r="CA1163" s="2">
        <v>850</v>
      </c>
      <c r="CB1163" s="2">
        <v>850</v>
      </c>
      <c r="CC1163" s="2">
        <v>875</v>
      </c>
      <c r="CD1163" s="2">
        <v>895</v>
      </c>
      <c r="CE1163" s="2">
        <v>900</v>
      </c>
      <c r="CF1163" s="2">
        <v>900</v>
      </c>
      <c r="CG1163" s="2">
        <v>950</v>
      </c>
      <c r="CH1163" s="2">
        <v>975</v>
      </c>
    </row>
    <row r="1164" spans="22:86" x14ac:dyDescent="0.2">
      <c r="V1164" s="2">
        <v>738.69</v>
      </c>
      <c r="W1164" s="2">
        <v>750</v>
      </c>
      <c r="X1164" s="2">
        <v>750</v>
      </c>
      <c r="Y1164" s="2">
        <v>750</v>
      </c>
      <c r="Z1164" s="2">
        <v>750</v>
      </c>
      <c r="AA1164" s="2">
        <v>750</v>
      </c>
      <c r="AB1164" s="2">
        <v>750</v>
      </c>
      <c r="AC1164" s="2">
        <v>750</v>
      </c>
      <c r="AD1164" s="2">
        <v>750</v>
      </c>
      <c r="AE1164" s="2">
        <v>750</v>
      </c>
      <c r="AF1164" s="2">
        <v>775</v>
      </c>
      <c r="AG1164" s="2">
        <v>780</v>
      </c>
      <c r="AH1164" s="2">
        <v>780</v>
      </c>
      <c r="AI1164" s="2">
        <v>795</v>
      </c>
      <c r="AJ1164" s="2">
        <v>795</v>
      </c>
      <c r="AK1164" s="2">
        <v>795</v>
      </c>
      <c r="AL1164" s="2">
        <v>800</v>
      </c>
      <c r="AM1164" s="2">
        <v>800</v>
      </c>
      <c r="AN1164" s="2">
        <v>800</v>
      </c>
      <c r="AO1164" s="2">
        <v>800</v>
      </c>
      <c r="AP1164" s="2">
        <v>800</v>
      </c>
      <c r="AQ1164" s="2">
        <v>825</v>
      </c>
      <c r="AR1164" s="2">
        <v>825</v>
      </c>
      <c r="AS1164" s="2">
        <v>825</v>
      </c>
      <c r="AT1164" s="2">
        <v>825</v>
      </c>
      <c r="AU1164" s="2">
        <v>825</v>
      </c>
      <c r="AV1164" s="2">
        <v>825</v>
      </c>
      <c r="AW1164" s="2">
        <v>840</v>
      </c>
      <c r="AX1164" s="2">
        <v>850</v>
      </c>
      <c r="AY1164" s="2">
        <v>850</v>
      </c>
      <c r="AZ1164" s="2">
        <v>850</v>
      </c>
      <c r="BA1164" s="2">
        <v>875</v>
      </c>
      <c r="BB1164" s="2">
        <v>875</v>
      </c>
      <c r="BC1164" s="2">
        <v>875</v>
      </c>
      <c r="BD1164" s="2">
        <v>875</v>
      </c>
      <c r="BE1164" s="2">
        <v>875</v>
      </c>
      <c r="BF1164" s="2">
        <v>875</v>
      </c>
      <c r="BG1164" s="2">
        <v>875</v>
      </c>
      <c r="BH1164" s="2">
        <v>895</v>
      </c>
      <c r="BI1164" s="2">
        <v>900</v>
      </c>
      <c r="BJ1164" s="2">
        <v>900</v>
      </c>
      <c r="BK1164" s="2">
        <v>920</v>
      </c>
      <c r="BL1164" s="2">
        <v>925</v>
      </c>
      <c r="BM1164" s="2">
        <v>925</v>
      </c>
      <c r="BN1164" s="2">
        <v>925</v>
      </c>
      <c r="BO1164" s="2">
        <v>925</v>
      </c>
      <c r="BP1164" s="2">
        <v>925</v>
      </c>
      <c r="BQ1164" s="2">
        <v>950</v>
      </c>
      <c r="BR1164" s="2">
        <v>950</v>
      </c>
      <c r="BS1164" s="2">
        <v>950</v>
      </c>
      <c r="BT1164" s="2">
        <v>950</v>
      </c>
      <c r="BU1164" s="2">
        <v>975</v>
      </c>
      <c r="BV1164" s="2">
        <v>995</v>
      </c>
      <c r="BW1164" s="2">
        <v>995</v>
      </c>
      <c r="BX1164" s="2">
        <v>995</v>
      </c>
      <c r="BY1164" s="2">
        <v>1000</v>
      </c>
      <c r="BZ1164" s="2">
        <v>1050</v>
      </c>
      <c r="CA1164" s="2">
        <v>1100</v>
      </c>
      <c r="CB1164" s="2">
        <v>1100</v>
      </c>
      <c r="CC1164" s="2">
        <v>1150</v>
      </c>
      <c r="CD1164" s="2">
        <v>1200</v>
      </c>
      <c r="CE1164" s="2">
        <v>1200</v>
      </c>
      <c r="CF1164" s="2">
        <v>1200</v>
      </c>
      <c r="CG1164" s="2">
        <v>1400</v>
      </c>
      <c r="CH1164" s="2">
        <v>1400</v>
      </c>
    </row>
    <row r="1165" spans="22:86" x14ac:dyDescent="0.2">
      <c r="V1165" s="2">
        <v>875</v>
      </c>
      <c r="W1165" s="2">
        <v>875</v>
      </c>
      <c r="X1165" s="2">
        <v>875</v>
      </c>
      <c r="Y1165" s="2">
        <v>875</v>
      </c>
      <c r="Z1165" s="2">
        <v>875</v>
      </c>
      <c r="AA1165" s="2">
        <v>875</v>
      </c>
      <c r="AB1165" s="2">
        <v>875</v>
      </c>
      <c r="AC1165" s="2">
        <v>875</v>
      </c>
      <c r="AD1165" s="2">
        <v>875</v>
      </c>
      <c r="AE1165" s="2">
        <v>875</v>
      </c>
      <c r="AF1165" s="2">
        <v>875</v>
      </c>
      <c r="AG1165" s="2">
        <v>875</v>
      </c>
      <c r="AH1165" s="2">
        <v>875</v>
      </c>
      <c r="AI1165" s="2">
        <v>875</v>
      </c>
      <c r="AJ1165" s="2">
        <v>875</v>
      </c>
      <c r="AK1165" s="2">
        <v>875</v>
      </c>
      <c r="AL1165" s="2">
        <v>875</v>
      </c>
      <c r="AM1165" s="2">
        <v>875</v>
      </c>
      <c r="AN1165" s="2">
        <v>875</v>
      </c>
      <c r="AO1165" s="2">
        <v>875</v>
      </c>
      <c r="AP1165" s="2">
        <v>875</v>
      </c>
      <c r="AQ1165" s="2">
        <v>875</v>
      </c>
      <c r="AR1165" s="2">
        <v>875</v>
      </c>
      <c r="AS1165" s="2">
        <v>875</v>
      </c>
      <c r="AT1165" s="2">
        <v>875</v>
      </c>
      <c r="AU1165" s="2">
        <v>875</v>
      </c>
      <c r="AV1165" s="2">
        <v>875</v>
      </c>
      <c r="AW1165" s="2">
        <v>875</v>
      </c>
      <c r="AX1165" s="2">
        <v>875</v>
      </c>
      <c r="AY1165" s="2">
        <v>875</v>
      </c>
      <c r="AZ1165" s="2">
        <v>875</v>
      </c>
      <c r="BA1165" s="2">
        <v>875</v>
      </c>
      <c r="BB1165" s="2">
        <v>1200</v>
      </c>
      <c r="BC1165" s="2">
        <v>1200</v>
      </c>
      <c r="BD1165" s="2">
        <v>1200</v>
      </c>
      <c r="BE1165" s="2">
        <v>1200</v>
      </c>
      <c r="BF1165" s="2">
        <v>1200</v>
      </c>
      <c r="BG1165" s="2">
        <v>1200</v>
      </c>
      <c r="BH1165" s="2">
        <v>1200</v>
      </c>
      <c r="BI1165" s="2">
        <v>1200</v>
      </c>
      <c r="BJ1165" s="2">
        <v>1200</v>
      </c>
      <c r="BK1165" s="2">
        <v>1200</v>
      </c>
      <c r="BL1165" s="2">
        <v>1200</v>
      </c>
      <c r="BM1165" s="2">
        <v>1200</v>
      </c>
      <c r="BN1165" s="2">
        <v>1200</v>
      </c>
      <c r="BO1165" s="2">
        <v>1200</v>
      </c>
      <c r="BP1165" s="2">
        <v>1200</v>
      </c>
      <c r="BQ1165" s="2">
        <v>1200</v>
      </c>
      <c r="BR1165" s="2">
        <v>1200</v>
      </c>
      <c r="BS1165" s="2">
        <v>1200</v>
      </c>
      <c r="BT1165" s="2">
        <v>1200</v>
      </c>
      <c r="BU1165" s="2">
        <v>1200</v>
      </c>
      <c r="BV1165" s="2">
        <v>1200</v>
      </c>
      <c r="BW1165" s="2">
        <v>1200</v>
      </c>
      <c r="BX1165" s="2">
        <v>1200</v>
      </c>
      <c r="BY1165" s="2">
        <v>1200</v>
      </c>
      <c r="BZ1165" s="2">
        <v>1200</v>
      </c>
      <c r="CA1165" s="2">
        <v>1200</v>
      </c>
      <c r="CB1165" s="2">
        <v>1200</v>
      </c>
      <c r="CC1165" s="2">
        <v>1200</v>
      </c>
      <c r="CD1165" s="2">
        <v>1200</v>
      </c>
      <c r="CE1165" s="2">
        <v>1200</v>
      </c>
      <c r="CF1165" s="2">
        <v>1200</v>
      </c>
      <c r="CG1165" s="2">
        <v>1200</v>
      </c>
      <c r="CH1165" s="2">
        <v>1200</v>
      </c>
    </row>
    <row r="1166" spans="22:86" x14ac:dyDescent="0.2">
      <c r="V1166" s="2">
        <v>350</v>
      </c>
      <c r="W1166" s="2">
        <v>350</v>
      </c>
      <c r="X1166" s="2">
        <v>350</v>
      </c>
      <c r="Y1166" s="2">
        <v>350</v>
      </c>
      <c r="Z1166" s="2">
        <v>350</v>
      </c>
      <c r="AA1166" s="2">
        <v>350</v>
      </c>
      <c r="AB1166" s="2">
        <v>350</v>
      </c>
      <c r="AC1166" s="2">
        <v>350</v>
      </c>
      <c r="AD1166" s="2">
        <v>350</v>
      </c>
      <c r="AE1166" s="2">
        <v>350</v>
      </c>
      <c r="AF1166" s="2">
        <v>350</v>
      </c>
      <c r="AG1166" s="2">
        <v>350</v>
      </c>
      <c r="AH1166" s="2">
        <v>350</v>
      </c>
      <c r="AI1166" s="2">
        <v>350</v>
      </c>
      <c r="AJ1166" s="2">
        <v>350</v>
      </c>
      <c r="AK1166" s="2">
        <v>365</v>
      </c>
      <c r="AL1166" s="2">
        <v>380</v>
      </c>
      <c r="AM1166" s="2">
        <v>380</v>
      </c>
      <c r="AN1166" s="2">
        <v>380</v>
      </c>
      <c r="AO1166" s="2">
        <v>380</v>
      </c>
      <c r="AP1166" s="2">
        <v>380</v>
      </c>
      <c r="AQ1166" s="2">
        <v>380</v>
      </c>
      <c r="AR1166" s="2">
        <v>380</v>
      </c>
      <c r="AS1166" s="2">
        <v>380</v>
      </c>
      <c r="AT1166" s="2">
        <v>380</v>
      </c>
      <c r="AU1166" s="2">
        <v>380</v>
      </c>
      <c r="AV1166" s="2">
        <v>380</v>
      </c>
      <c r="AW1166" s="2">
        <v>380</v>
      </c>
      <c r="AX1166" s="2">
        <v>380</v>
      </c>
      <c r="AY1166" s="2">
        <v>380</v>
      </c>
      <c r="AZ1166" s="2">
        <v>380</v>
      </c>
      <c r="BA1166" s="2">
        <v>380</v>
      </c>
      <c r="BB1166" s="2">
        <v>395</v>
      </c>
      <c r="BC1166" s="2">
        <v>395</v>
      </c>
      <c r="BD1166" s="2">
        <v>395</v>
      </c>
      <c r="BE1166" s="2">
        <v>395</v>
      </c>
      <c r="BF1166" s="2">
        <v>395</v>
      </c>
      <c r="BG1166" s="2">
        <v>395</v>
      </c>
      <c r="BH1166" s="2">
        <v>395</v>
      </c>
      <c r="BI1166" s="2">
        <v>395</v>
      </c>
      <c r="BJ1166" s="2">
        <v>395</v>
      </c>
      <c r="BK1166" s="2">
        <v>395</v>
      </c>
      <c r="BL1166" s="2">
        <v>395</v>
      </c>
      <c r="BM1166" s="2">
        <v>395</v>
      </c>
      <c r="BN1166" s="2">
        <v>395</v>
      </c>
      <c r="BO1166" s="2">
        <v>395</v>
      </c>
      <c r="BP1166" s="2">
        <v>395</v>
      </c>
      <c r="BQ1166" s="2">
        <v>395</v>
      </c>
      <c r="BR1166" s="2">
        <v>395</v>
      </c>
      <c r="BS1166" s="2">
        <v>450</v>
      </c>
      <c r="BT1166" s="2">
        <v>450</v>
      </c>
      <c r="BU1166" s="2">
        <v>450</v>
      </c>
      <c r="BV1166" s="2">
        <v>450</v>
      </c>
      <c r="BW1166" s="2">
        <v>450</v>
      </c>
      <c r="BX1166" s="2">
        <v>450</v>
      </c>
      <c r="BY1166" s="2">
        <v>450</v>
      </c>
      <c r="BZ1166" s="2">
        <v>450</v>
      </c>
      <c r="CA1166" s="2">
        <v>450</v>
      </c>
      <c r="CB1166" s="2">
        <v>450</v>
      </c>
      <c r="CC1166" s="2">
        <v>450</v>
      </c>
      <c r="CD1166" s="2">
        <v>450</v>
      </c>
      <c r="CE1166" s="2">
        <v>450</v>
      </c>
      <c r="CF1166" s="2">
        <v>450</v>
      </c>
      <c r="CG1166" s="2">
        <v>450</v>
      </c>
      <c r="CH1166" s="2">
        <v>450</v>
      </c>
    </row>
    <row r="1167" spans="22:86" x14ac:dyDescent="0.2">
      <c r="V1167" s="2">
        <v>325</v>
      </c>
      <c r="W1167" s="2">
        <v>325</v>
      </c>
      <c r="X1167" s="2">
        <v>325</v>
      </c>
      <c r="Y1167" s="2">
        <v>325</v>
      </c>
      <c r="Z1167" s="2">
        <v>325</v>
      </c>
      <c r="AA1167" s="2">
        <v>325</v>
      </c>
      <c r="AB1167" s="2">
        <v>325</v>
      </c>
      <c r="AC1167" s="2">
        <v>325</v>
      </c>
      <c r="AD1167" s="2">
        <v>333</v>
      </c>
      <c r="AE1167" s="2">
        <v>335</v>
      </c>
      <c r="AF1167" s="2">
        <v>337.8</v>
      </c>
      <c r="AG1167" s="2">
        <v>340</v>
      </c>
      <c r="AH1167" s="2">
        <v>345</v>
      </c>
      <c r="AI1167" s="2">
        <v>350</v>
      </c>
      <c r="AJ1167" s="2">
        <v>350</v>
      </c>
      <c r="AK1167" s="2">
        <v>350</v>
      </c>
      <c r="AL1167" s="2">
        <v>350</v>
      </c>
      <c r="AM1167" s="2">
        <v>350</v>
      </c>
      <c r="AN1167" s="2">
        <v>350</v>
      </c>
      <c r="AO1167" s="2">
        <v>350</v>
      </c>
      <c r="AP1167" s="2">
        <v>350</v>
      </c>
      <c r="AQ1167" s="2">
        <v>350</v>
      </c>
      <c r="AR1167" s="2">
        <v>359</v>
      </c>
      <c r="AS1167" s="2">
        <v>359.52</v>
      </c>
      <c r="AT1167" s="2">
        <v>359.52</v>
      </c>
      <c r="AU1167" s="2">
        <v>360</v>
      </c>
      <c r="AV1167" s="2">
        <v>365</v>
      </c>
      <c r="AW1167" s="2">
        <v>375</v>
      </c>
      <c r="AX1167" s="2">
        <v>375</v>
      </c>
      <c r="AY1167" s="2">
        <v>375</v>
      </c>
      <c r="AZ1167" s="2">
        <v>375</v>
      </c>
      <c r="BA1167" s="2">
        <v>375</v>
      </c>
      <c r="BB1167" s="2">
        <v>375</v>
      </c>
      <c r="BC1167" s="2">
        <v>375</v>
      </c>
      <c r="BD1167" s="2">
        <v>375</v>
      </c>
      <c r="BE1167" s="2">
        <v>375</v>
      </c>
      <c r="BF1167" s="2">
        <v>375</v>
      </c>
      <c r="BG1167" s="2">
        <v>380</v>
      </c>
      <c r="BH1167" s="2">
        <v>388</v>
      </c>
      <c r="BI1167" s="2">
        <v>390</v>
      </c>
      <c r="BJ1167" s="2">
        <v>395</v>
      </c>
      <c r="BK1167" s="2">
        <v>400</v>
      </c>
      <c r="BL1167" s="2">
        <v>400</v>
      </c>
      <c r="BM1167" s="2">
        <v>400</v>
      </c>
      <c r="BN1167" s="2">
        <v>400</v>
      </c>
      <c r="BO1167" s="2">
        <v>400</v>
      </c>
      <c r="BP1167" s="2">
        <v>405</v>
      </c>
      <c r="BQ1167" s="2">
        <v>415</v>
      </c>
      <c r="BR1167" s="2">
        <v>425</v>
      </c>
      <c r="BS1167" s="2">
        <v>425</v>
      </c>
      <c r="BT1167" s="2">
        <v>425</v>
      </c>
      <c r="BU1167" s="2">
        <v>425</v>
      </c>
      <c r="BV1167" s="2">
        <v>425</v>
      </c>
      <c r="BW1167" s="2">
        <v>425</v>
      </c>
      <c r="BX1167" s="2">
        <v>430</v>
      </c>
      <c r="BY1167" s="2">
        <v>446.43</v>
      </c>
      <c r="BZ1167" s="2">
        <v>450</v>
      </c>
      <c r="CA1167" s="2">
        <v>450</v>
      </c>
      <c r="CB1167" s="2">
        <v>468.15</v>
      </c>
      <c r="CC1167" s="2">
        <v>475</v>
      </c>
      <c r="CD1167" s="2">
        <v>475</v>
      </c>
      <c r="CE1167" s="2">
        <v>485</v>
      </c>
      <c r="CF1167" s="2">
        <v>500</v>
      </c>
      <c r="CG1167" s="2">
        <v>500</v>
      </c>
      <c r="CH1167" s="2">
        <v>545</v>
      </c>
    </row>
    <row r="1168" spans="22:86" x14ac:dyDescent="0.2">
      <c r="V1168" s="2">
        <v>560</v>
      </c>
      <c r="W1168" s="2">
        <v>560</v>
      </c>
      <c r="X1168" s="2">
        <v>570</v>
      </c>
      <c r="Y1168" s="2">
        <v>575</v>
      </c>
      <c r="Z1168" s="2">
        <v>575</v>
      </c>
      <c r="AA1168" s="2">
        <v>575</v>
      </c>
      <c r="AB1168" s="2">
        <v>575</v>
      </c>
      <c r="AC1168" s="2">
        <v>575</v>
      </c>
      <c r="AD1168" s="2">
        <v>575</v>
      </c>
      <c r="AE1168" s="2">
        <v>575</v>
      </c>
      <c r="AF1168" s="2">
        <v>575</v>
      </c>
      <c r="AG1168" s="2">
        <v>580</v>
      </c>
      <c r="AH1168" s="2">
        <v>585</v>
      </c>
      <c r="AI1168" s="2">
        <v>595</v>
      </c>
      <c r="AJ1168" s="2">
        <v>595</v>
      </c>
      <c r="AK1168" s="2">
        <v>595</v>
      </c>
      <c r="AL1168" s="2">
        <v>595</v>
      </c>
      <c r="AM1168" s="2">
        <v>595</v>
      </c>
      <c r="AN1168" s="2">
        <v>595</v>
      </c>
      <c r="AO1168" s="2">
        <v>600</v>
      </c>
      <c r="AP1168" s="2">
        <v>600</v>
      </c>
      <c r="AQ1168" s="2">
        <v>600</v>
      </c>
      <c r="AR1168" s="2">
        <v>600</v>
      </c>
      <c r="AS1168" s="2">
        <v>600</v>
      </c>
      <c r="AT1168" s="2">
        <v>615</v>
      </c>
      <c r="AU1168" s="2">
        <v>625</v>
      </c>
      <c r="AV1168" s="2">
        <v>625</v>
      </c>
      <c r="AW1168" s="2">
        <v>625</v>
      </c>
      <c r="AX1168" s="2">
        <v>625</v>
      </c>
      <c r="AY1168" s="2">
        <v>625</v>
      </c>
      <c r="AZ1168" s="2">
        <v>625</v>
      </c>
      <c r="BA1168" s="2">
        <v>630</v>
      </c>
      <c r="BB1168" s="2">
        <v>645</v>
      </c>
      <c r="BC1168" s="2">
        <v>650</v>
      </c>
      <c r="BD1168" s="2">
        <v>650</v>
      </c>
      <c r="BE1168" s="2">
        <v>650</v>
      </c>
      <c r="BF1168" s="2">
        <v>650</v>
      </c>
      <c r="BG1168" s="2">
        <v>650</v>
      </c>
      <c r="BH1168" s="2">
        <v>650</v>
      </c>
      <c r="BI1168" s="2">
        <v>655</v>
      </c>
      <c r="BJ1168" s="2">
        <v>675</v>
      </c>
      <c r="BK1168" s="2">
        <v>675</v>
      </c>
      <c r="BL1168" s="2">
        <v>675</v>
      </c>
      <c r="BM1168" s="2">
        <v>675</v>
      </c>
      <c r="BN1168" s="2">
        <v>680</v>
      </c>
      <c r="BO1168" s="2">
        <v>685</v>
      </c>
      <c r="BP1168" s="2">
        <v>695</v>
      </c>
      <c r="BQ1168" s="2">
        <v>695</v>
      </c>
      <c r="BR1168" s="2">
        <v>700</v>
      </c>
      <c r="BS1168" s="2">
        <v>705</v>
      </c>
      <c r="BT1168" s="2">
        <v>725</v>
      </c>
      <c r="BU1168" s="2">
        <v>725</v>
      </c>
      <c r="BV1168" s="2">
        <v>735</v>
      </c>
      <c r="BW1168" s="2">
        <v>750</v>
      </c>
      <c r="BX1168" s="2">
        <v>750</v>
      </c>
      <c r="BY1168" s="2">
        <v>760</v>
      </c>
      <c r="BZ1168" s="2">
        <v>770</v>
      </c>
      <c r="CA1168" s="2">
        <v>775</v>
      </c>
      <c r="CB1168" s="2">
        <v>800</v>
      </c>
      <c r="CC1168" s="2">
        <v>810</v>
      </c>
      <c r="CD1168" s="2">
        <v>850</v>
      </c>
      <c r="CE1168" s="2">
        <v>875</v>
      </c>
      <c r="CF1168" s="2">
        <v>900</v>
      </c>
      <c r="CG1168" s="2">
        <v>1000</v>
      </c>
      <c r="CH1168" s="2">
        <v>1100</v>
      </c>
    </row>
    <row r="1169" spans="22:86" x14ac:dyDescent="0.2">
      <c r="V1169" s="2">
        <v>700</v>
      </c>
      <c r="W1169" s="2">
        <v>710</v>
      </c>
      <c r="X1169" s="2">
        <v>720</v>
      </c>
      <c r="Y1169" s="2">
        <v>725</v>
      </c>
      <c r="Z1169" s="2">
        <v>725</v>
      </c>
      <c r="AA1169" s="2">
        <v>725</v>
      </c>
      <c r="AB1169" s="2">
        <v>735</v>
      </c>
      <c r="AC1169" s="2">
        <v>750</v>
      </c>
      <c r="AD1169" s="2">
        <v>750</v>
      </c>
      <c r="AE1169" s="2">
        <v>750</v>
      </c>
      <c r="AF1169" s="2">
        <v>750</v>
      </c>
      <c r="AG1169" s="2">
        <v>750</v>
      </c>
      <c r="AH1169" s="2">
        <v>750</v>
      </c>
      <c r="AI1169" s="2">
        <v>750</v>
      </c>
      <c r="AJ1169" s="2">
        <v>760</v>
      </c>
      <c r="AK1169" s="2">
        <v>775</v>
      </c>
      <c r="AL1169" s="2">
        <v>775</v>
      </c>
      <c r="AM1169" s="2">
        <v>775</v>
      </c>
      <c r="AN1169" s="2">
        <v>785</v>
      </c>
      <c r="AO1169" s="2">
        <v>795</v>
      </c>
      <c r="AP1169" s="2">
        <v>795</v>
      </c>
      <c r="AQ1169" s="2">
        <v>795</v>
      </c>
      <c r="AR1169" s="2">
        <v>800</v>
      </c>
      <c r="AS1169" s="2">
        <v>800</v>
      </c>
      <c r="AT1169" s="2">
        <v>800</v>
      </c>
      <c r="AU1169" s="2">
        <v>810</v>
      </c>
      <c r="AV1169" s="2">
        <v>825</v>
      </c>
      <c r="AW1169" s="2">
        <v>825</v>
      </c>
      <c r="AX1169" s="2">
        <v>825</v>
      </c>
      <c r="AY1169" s="2">
        <v>850</v>
      </c>
      <c r="AZ1169" s="2">
        <v>850</v>
      </c>
      <c r="BA1169" s="2">
        <v>850</v>
      </c>
      <c r="BB1169" s="2">
        <v>850</v>
      </c>
      <c r="BC1169" s="2">
        <v>850</v>
      </c>
      <c r="BD1169" s="2">
        <v>870</v>
      </c>
      <c r="BE1169" s="2">
        <v>875</v>
      </c>
      <c r="BF1169" s="2">
        <v>875</v>
      </c>
      <c r="BG1169" s="2">
        <v>890</v>
      </c>
      <c r="BH1169" s="2">
        <v>895</v>
      </c>
      <c r="BI1169" s="2">
        <v>895</v>
      </c>
      <c r="BJ1169" s="2">
        <v>900</v>
      </c>
      <c r="BK1169" s="2">
        <v>900</v>
      </c>
      <c r="BL1169" s="2">
        <v>915</v>
      </c>
      <c r="BM1169" s="2">
        <v>925</v>
      </c>
      <c r="BN1169" s="2">
        <v>945</v>
      </c>
      <c r="BO1169" s="2">
        <v>950</v>
      </c>
      <c r="BP1169" s="2">
        <v>950</v>
      </c>
      <c r="BQ1169" s="2">
        <v>950</v>
      </c>
      <c r="BR1169" s="2">
        <v>980</v>
      </c>
      <c r="BS1169" s="2">
        <v>995</v>
      </c>
      <c r="BT1169" s="2">
        <v>1000</v>
      </c>
      <c r="BU1169" s="2">
        <v>1050</v>
      </c>
      <c r="BV1169" s="2">
        <v>1100</v>
      </c>
      <c r="BW1169" s="2">
        <v>1100</v>
      </c>
      <c r="BX1169" s="2">
        <v>1150</v>
      </c>
      <c r="BY1169" s="2">
        <v>1155</v>
      </c>
      <c r="BZ1169" s="2">
        <v>1200</v>
      </c>
      <c r="CA1169" s="2">
        <v>1200</v>
      </c>
      <c r="CB1169" s="2">
        <v>1250</v>
      </c>
      <c r="CC1169" s="2">
        <v>1260</v>
      </c>
      <c r="CD1169" s="2">
        <v>1300</v>
      </c>
      <c r="CE1169" s="2">
        <v>1365</v>
      </c>
      <c r="CF1169" s="2">
        <v>1400</v>
      </c>
      <c r="CG1169" s="2">
        <v>1500</v>
      </c>
      <c r="CH1169" s="2">
        <v>1600</v>
      </c>
    </row>
    <row r="1170" spans="22:86" x14ac:dyDescent="0.2">
      <c r="V1170" s="2">
        <v>900</v>
      </c>
      <c r="W1170" s="2">
        <v>900</v>
      </c>
      <c r="X1170" s="2">
        <v>915</v>
      </c>
      <c r="Y1170" s="2">
        <v>925</v>
      </c>
      <c r="Z1170" s="2">
        <v>945</v>
      </c>
      <c r="AA1170" s="2">
        <v>950</v>
      </c>
      <c r="AB1170" s="2">
        <v>950</v>
      </c>
      <c r="AC1170" s="2">
        <v>950</v>
      </c>
      <c r="AD1170" s="2">
        <v>975</v>
      </c>
      <c r="AE1170" s="2">
        <v>975</v>
      </c>
      <c r="AF1170" s="2">
        <v>980</v>
      </c>
      <c r="AG1170" s="2">
        <v>995</v>
      </c>
      <c r="AH1170" s="2">
        <v>995</v>
      </c>
      <c r="AI1170" s="2">
        <v>995</v>
      </c>
      <c r="AJ1170" s="2">
        <v>1000</v>
      </c>
      <c r="AK1170" s="2">
        <v>1000</v>
      </c>
      <c r="AL1170" s="2">
        <v>1000</v>
      </c>
      <c r="AM1170" s="2">
        <v>1020</v>
      </c>
      <c r="AN1170" s="2">
        <v>1050</v>
      </c>
      <c r="AO1170" s="2">
        <v>1050</v>
      </c>
      <c r="AP1170" s="2">
        <v>1080</v>
      </c>
      <c r="AQ1170" s="2">
        <v>1095</v>
      </c>
      <c r="AR1170" s="2">
        <v>1100</v>
      </c>
      <c r="AS1170" s="2">
        <v>1100</v>
      </c>
      <c r="AT1170" s="2">
        <v>1100</v>
      </c>
      <c r="AU1170" s="2">
        <v>1100</v>
      </c>
      <c r="AV1170" s="2">
        <v>1130</v>
      </c>
      <c r="AW1170" s="2">
        <v>1150</v>
      </c>
      <c r="AX1170" s="2">
        <v>1150</v>
      </c>
      <c r="AY1170" s="2">
        <v>1185</v>
      </c>
      <c r="AZ1170" s="2">
        <v>1200</v>
      </c>
      <c r="BA1170" s="2">
        <v>1200</v>
      </c>
      <c r="BB1170" s="2">
        <v>1200</v>
      </c>
      <c r="BC1170" s="2">
        <v>1200</v>
      </c>
      <c r="BD1170" s="2">
        <v>1200</v>
      </c>
      <c r="BE1170" s="2">
        <v>1225</v>
      </c>
      <c r="BF1170" s="2">
        <v>1250</v>
      </c>
      <c r="BG1170" s="2">
        <v>1250</v>
      </c>
      <c r="BH1170" s="2">
        <v>1250</v>
      </c>
      <c r="BI1170" s="2">
        <v>1260</v>
      </c>
      <c r="BJ1170" s="2">
        <v>1300</v>
      </c>
      <c r="BK1170" s="2">
        <v>1300</v>
      </c>
      <c r="BL1170" s="2">
        <v>1300</v>
      </c>
      <c r="BM1170" s="2">
        <v>1335</v>
      </c>
      <c r="BN1170" s="2">
        <v>1350</v>
      </c>
      <c r="BO1170" s="2">
        <v>1350</v>
      </c>
      <c r="BP1170" s="2">
        <v>1395</v>
      </c>
      <c r="BQ1170" s="2">
        <v>1400</v>
      </c>
      <c r="BR1170" s="2">
        <v>1410</v>
      </c>
      <c r="BS1170" s="2">
        <v>1450</v>
      </c>
      <c r="BT1170" s="2">
        <v>1495</v>
      </c>
      <c r="BU1170" s="2">
        <v>1500</v>
      </c>
      <c r="BV1170" s="2">
        <v>1500</v>
      </c>
      <c r="BW1170" s="2">
        <v>1550</v>
      </c>
      <c r="BX1170" s="2">
        <v>1575</v>
      </c>
      <c r="BY1170" s="2">
        <v>1595</v>
      </c>
      <c r="BZ1170" s="2">
        <v>1600</v>
      </c>
      <c r="CA1170" s="2">
        <v>1625</v>
      </c>
      <c r="CB1170" s="2">
        <v>1680</v>
      </c>
      <c r="CC1170" s="2">
        <v>1705</v>
      </c>
      <c r="CD1170" s="2">
        <v>1750</v>
      </c>
      <c r="CE1170" s="2">
        <v>1850</v>
      </c>
      <c r="CF1170" s="2">
        <v>1950</v>
      </c>
      <c r="CG1170" s="2">
        <v>2000</v>
      </c>
      <c r="CH1170" s="2">
        <v>2200</v>
      </c>
    </row>
    <row r="1171" spans="22:86" x14ac:dyDescent="0.2">
      <c r="V1171" s="2">
        <v>1300</v>
      </c>
      <c r="W1171" s="2">
        <v>1350</v>
      </c>
      <c r="X1171" s="2">
        <v>1350</v>
      </c>
      <c r="Y1171" s="2">
        <v>1350</v>
      </c>
      <c r="Z1171" s="2">
        <v>1365</v>
      </c>
      <c r="AA1171" s="2">
        <v>1400</v>
      </c>
      <c r="AB1171" s="2">
        <v>1400</v>
      </c>
      <c r="AC1171" s="2">
        <v>1400</v>
      </c>
      <c r="AD1171" s="2">
        <v>1425</v>
      </c>
      <c r="AE1171" s="2">
        <v>1450</v>
      </c>
      <c r="AF1171" s="2">
        <v>1450</v>
      </c>
      <c r="AG1171" s="2">
        <v>1450</v>
      </c>
      <c r="AH1171" s="2">
        <v>1460</v>
      </c>
      <c r="AI1171" s="2">
        <v>1495</v>
      </c>
      <c r="AJ1171" s="2">
        <v>1496</v>
      </c>
      <c r="AK1171" s="2">
        <v>1500</v>
      </c>
      <c r="AL1171" s="2">
        <v>1500</v>
      </c>
      <c r="AM1171" s="2">
        <v>1500</v>
      </c>
      <c r="AN1171" s="2">
        <v>1500</v>
      </c>
      <c r="AO1171" s="2">
        <v>1500</v>
      </c>
      <c r="AP1171" s="2">
        <v>1500</v>
      </c>
      <c r="AQ1171" s="2">
        <v>1500</v>
      </c>
      <c r="AR1171" s="2">
        <v>1515</v>
      </c>
      <c r="AS1171" s="2">
        <v>1520</v>
      </c>
      <c r="AT1171" s="2">
        <v>1540</v>
      </c>
      <c r="AU1171" s="2">
        <v>1595</v>
      </c>
      <c r="AV1171" s="2">
        <v>1596</v>
      </c>
      <c r="AW1171" s="2">
        <v>1600</v>
      </c>
      <c r="AX1171" s="2">
        <v>1600</v>
      </c>
      <c r="AY1171" s="2">
        <v>1600</v>
      </c>
      <c r="AZ1171" s="2">
        <v>1600</v>
      </c>
      <c r="BA1171" s="2">
        <v>1600</v>
      </c>
      <c r="BB1171" s="2">
        <v>1600</v>
      </c>
      <c r="BC1171" s="2">
        <v>1640</v>
      </c>
      <c r="BD1171" s="2">
        <v>1680</v>
      </c>
      <c r="BE1171" s="2">
        <v>1695</v>
      </c>
      <c r="BF1171" s="2">
        <v>1700</v>
      </c>
      <c r="BG1171" s="2">
        <v>1700</v>
      </c>
      <c r="BH1171" s="2">
        <v>1700</v>
      </c>
      <c r="BI1171" s="2">
        <v>1700</v>
      </c>
      <c r="BJ1171" s="2">
        <v>1730</v>
      </c>
      <c r="BK1171" s="2">
        <v>1750</v>
      </c>
      <c r="BL1171" s="2">
        <v>1785</v>
      </c>
      <c r="BM1171" s="2">
        <v>1795</v>
      </c>
      <c r="BN1171" s="2">
        <v>1800</v>
      </c>
      <c r="BO1171" s="2">
        <v>1800</v>
      </c>
      <c r="BP1171" s="2">
        <v>1800</v>
      </c>
      <c r="BQ1171" s="2">
        <v>1820</v>
      </c>
      <c r="BR1171" s="2">
        <v>1850</v>
      </c>
      <c r="BS1171" s="2">
        <v>1890</v>
      </c>
      <c r="BT1171" s="2">
        <v>1890</v>
      </c>
      <c r="BU1171" s="2">
        <v>1900</v>
      </c>
      <c r="BV1171" s="2">
        <v>1995</v>
      </c>
      <c r="BW1171" s="2">
        <v>2000</v>
      </c>
      <c r="BX1171" s="2">
        <v>2000</v>
      </c>
      <c r="BY1171" s="2">
        <v>2000</v>
      </c>
      <c r="BZ1171" s="2">
        <v>2200</v>
      </c>
      <c r="CA1171" s="2">
        <v>2200</v>
      </c>
      <c r="CB1171" s="2">
        <v>2250</v>
      </c>
      <c r="CC1171" s="2">
        <v>2250</v>
      </c>
      <c r="CD1171" s="2">
        <v>2250</v>
      </c>
      <c r="CE1171" s="2">
        <v>2300</v>
      </c>
      <c r="CF1171" s="2">
        <v>2500</v>
      </c>
      <c r="CG1171" s="2">
        <v>2500</v>
      </c>
      <c r="CH1171" s="2">
        <v>2520</v>
      </c>
    </row>
    <row r="1172" spans="22:86" x14ac:dyDescent="0.2">
      <c r="V1172" s="2">
        <v>1750</v>
      </c>
      <c r="W1172" s="2">
        <v>1750</v>
      </c>
      <c r="X1172" s="2">
        <v>1750</v>
      </c>
      <c r="Y1172" s="2">
        <v>1750</v>
      </c>
      <c r="Z1172" s="2">
        <v>1750</v>
      </c>
      <c r="AA1172" s="2">
        <v>1750</v>
      </c>
      <c r="AB1172" s="2">
        <v>1750</v>
      </c>
      <c r="AC1172" s="2">
        <v>1750</v>
      </c>
      <c r="AD1172" s="2">
        <v>1785</v>
      </c>
      <c r="AE1172" s="2">
        <v>1785</v>
      </c>
      <c r="AF1172" s="2">
        <v>1800</v>
      </c>
      <c r="AG1172" s="2">
        <v>1800</v>
      </c>
      <c r="AH1172" s="2">
        <v>1800</v>
      </c>
      <c r="AI1172" s="2">
        <v>1800</v>
      </c>
      <c r="AJ1172" s="2">
        <v>1875</v>
      </c>
      <c r="AK1172" s="2">
        <v>1875</v>
      </c>
      <c r="AL1172" s="2">
        <v>1890</v>
      </c>
      <c r="AM1172" s="2">
        <v>1900</v>
      </c>
      <c r="AN1172" s="2">
        <v>1900</v>
      </c>
      <c r="AO1172" s="2">
        <v>1950</v>
      </c>
      <c r="AP1172" s="2">
        <v>1995</v>
      </c>
      <c r="AQ1172" s="2">
        <v>1995</v>
      </c>
      <c r="AR1172" s="2">
        <v>1995</v>
      </c>
      <c r="AS1172" s="2">
        <v>1995</v>
      </c>
      <c r="AT1172" s="2">
        <v>2000</v>
      </c>
      <c r="AU1172" s="2">
        <v>2000</v>
      </c>
      <c r="AV1172" s="2">
        <v>2000</v>
      </c>
      <c r="AW1172" s="2">
        <v>2000</v>
      </c>
      <c r="AX1172" s="2">
        <v>2000</v>
      </c>
      <c r="AY1172" s="2">
        <v>2100</v>
      </c>
      <c r="AZ1172" s="2">
        <v>2100</v>
      </c>
      <c r="BA1172" s="2">
        <v>2100</v>
      </c>
      <c r="BB1172" s="2">
        <v>2100</v>
      </c>
      <c r="BC1172" s="2">
        <v>2100</v>
      </c>
      <c r="BD1172" s="2">
        <v>2100</v>
      </c>
      <c r="BE1172" s="2">
        <v>2100</v>
      </c>
      <c r="BF1172" s="2">
        <v>2200</v>
      </c>
      <c r="BG1172" s="2">
        <v>2250</v>
      </c>
      <c r="BH1172" s="2">
        <v>2250</v>
      </c>
      <c r="BI1172" s="2">
        <v>2250</v>
      </c>
      <c r="BJ1172" s="2">
        <v>2250</v>
      </c>
      <c r="BK1172" s="2">
        <v>2250</v>
      </c>
      <c r="BL1172" s="2">
        <v>2300</v>
      </c>
      <c r="BM1172" s="2">
        <v>2360</v>
      </c>
      <c r="BN1172" s="2">
        <v>2360</v>
      </c>
      <c r="BO1172" s="2">
        <v>2395</v>
      </c>
      <c r="BP1172" s="2">
        <v>2450</v>
      </c>
      <c r="BQ1172" s="2">
        <v>2500</v>
      </c>
      <c r="BR1172" s="2">
        <v>2500</v>
      </c>
      <c r="BS1172" s="2">
        <v>2500</v>
      </c>
      <c r="BT1172" s="2">
        <v>2500</v>
      </c>
      <c r="BU1172" s="2">
        <v>2500</v>
      </c>
      <c r="BV1172" s="2">
        <v>2500</v>
      </c>
      <c r="BW1172" s="2">
        <v>2500</v>
      </c>
      <c r="BX1172" s="2">
        <v>2500</v>
      </c>
      <c r="BY1172" s="2">
        <v>2600</v>
      </c>
      <c r="BZ1172" s="2">
        <v>2600</v>
      </c>
      <c r="CA1172" s="2">
        <v>2600</v>
      </c>
      <c r="CB1172" s="2">
        <v>2650</v>
      </c>
      <c r="CC1172" s="2">
        <v>2800</v>
      </c>
      <c r="CD1172" s="2">
        <v>2950</v>
      </c>
      <c r="CE1172" s="2">
        <v>2950</v>
      </c>
      <c r="CF1172" s="2">
        <v>3100</v>
      </c>
      <c r="CG1172" s="2">
        <v>3250</v>
      </c>
      <c r="CH1172" s="2">
        <v>3750</v>
      </c>
    </row>
    <row r="1173" spans="22:86" x14ac:dyDescent="0.2">
      <c r="V1173" s="2">
        <v>490</v>
      </c>
      <c r="W1173" s="2">
        <v>495</v>
      </c>
      <c r="X1173" s="2">
        <v>495</v>
      </c>
      <c r="Y1173" s="2">
        <v>495</v>
      </c>
      <c r="Z1173" s="2">
        <v>495</v>
      </c>
      <c r="AA1173" s="2">
        <v>497.5</v>
      </c>
      <c r="AB1173" s="2">
        <v>500</v>
      </c>
      <c r="AC1173" s="2">
        <v>500</v>
      </c>
      <c r="AD1173" s="2">
        <v>500</v>
      </c>
      <c r="AE1173" s="2">
        <v>500</v>
      </c>
      <c r="AF1173" s="2">
        <v>500</v>
      </c>
      <c r="AG1173" s="2">
        <v>500</v>
      </c>
      <c r="AH1173" s="2">
        <v>500</v>
      </c>
      <c r="AI1173" s="2">
        <v>500</v>
      </c>
      <c r="AJ1173" s="2">
        <v>525</v>
      </c>
      <c r="AK1173" s="2">
        <v>525</v>
      </c>
      <c r="AL1173" s="2">
        <v>525</v>
      </c>
      <c r="AM1173" s="2">
        <v>525</v>
      </c>
      <c r="AN1173" s="2">
        <v>525</v>
      </c>
      <c r="AO1173" s="2">
        <v>525</v>
      </c>
      <c r="AP1173" s="2">
        <v>525</v>
      </c>
      <c r="AQ1173" s="2">
        <v>525</v>
      </c>
      <c r="AR1173" s="2">
        <v>525</v>
      </c>
      <c r="AS1173" s="2">
        <v>525</v>
      </c>
      <c r="AT1173" s="2">
        <v>525</v>
      </c>
      <c r="AU1173" s="2">
        <v>525</v>
      </c>
      <c r="AV1173" s="2">
        <v>525</v>
      </c>
      <c r="AW1173" s="2">
        <v>525</v>
      </c>
      <c r="AX1173" s="2">
        <v>550</v>
      </c>
      <c r="AY1173" s="2">
        <v>550</v>
      </c>
      <c r="AZ1173" s="2">
        <v>550</v>
      </c>
      <c r="BA1173" s="2">
        <v>550</v>
      </c>
      <c r="BB1173" s="2">
        <v>550</v>
      </c>
      <c r="BC1173" s="2">
        <v>550</v>
      </c>
      <c r="BD1173" s="2">
        <v>550</v>
      </c>
      <c r="BE1173" s="2">
        <v>550</v>
      </c>
      <c r="BF1173" s="2">
        <v>550</v>
      </c>
      <c r="BG1173" s="2">
        <v>550</v>
      </c>
      <c r="BH1173" s="2">
        <v>550</v>
      </c>
      <c r="BI1173" s="2">
        <v>550</v>
      </c>
      <c r="BJ1173" s="2">
        <v>550</v>
      </c>
      <c r="BK1173" s="2">
        <v>570</v>
      </c>
      <c r="BL1173" s="2">
        <v>570</v>
      </c>
      <c r="BM1173" s="2">
        <v>575</v>
      </c>
      <c r="BN1173" s="2">
        <v>575</v>
      </c>
      <c r="BO1173" s="2">
        <v>575</v>
      </c>
      <c r="BP1173" s="2">
        <v>575</v>
      </c>
      <c r="BQ1173" s="2">
        <v>575</v>
      </c>
      <c r="BR1173" s="2">
        <v>575</v>
      </c>
      <c r="BS1173" s="2">
        <v>575</v>
      </c>
      <c r="BT1173" s="2">
        <v>605</v>
      </c>
      <c r="BU1173" s="2">
        <v>605</v>
      </c>
      <c r="BV1173" s="2">
        <v>625</v>
      </c>
      <c r="BW1173" s="2">
        <v>625</v>
      </c>
      <c r="BX1173" s="2">
        <v>650</v>
      </c>
      <c r="BY1173" s="2">
        <v>650</v>
      </c>
      <c r="BZ1173" s="2">
        <v>650</v>
      </c>
      <c r="CA1173" s="2">
        <v>650</v>
      </c>
      <c r="CB1173" s="2">
        <v>650</v>
      </c>
      <c r="CC1173" s="2">
        <v>700</v>
      </c>
      <c r="CD1173" s="2">
        <v>700</v>
      </c>
      <c r="CE1173" s="2">
        <v>705</v>
      </c>
      <c r="CF1173" s="2">
        <v>705</v>
      </c>
      <c r="CG1173" s="2">
        <v>800</v>
      </c>
      <c r="CH1173" s="2">
        <v>800</v>
      </c>
    </row>
    <row r="1174" spans="22:86" x14ac:dyDescent="0.2">
      <c r="V1174" s="2">
        <v>275</v>
      </c>
      <c r="W1174" s="2">
        <v>275</v>
      </c>
      <c r="X1174" s="2">
        <v>275</v>
      </c>
      <c r="Y1174" s="2">
        <v>275</v>
      </c>
      <c r="Z1174" s="2">
        <v>275</v>
      </c>
      <c r="AA1174" s="2">
        <v>275</v>
      </c>
      <c r="AB1174" s="2">
        <v>275</v>
      </c>
      <c r="AC1174" s="2">
        <v>275</v>
      </c>
      <c r="AD1174" s="2">
        <v>275</v>
      </c>
      <c r="AE1174" s="2">
        <v>300</v>
      </c>
      <c r="AF1174" s="2">
        <v>300</v>
      </c>
      <c r="AG1174" s="2">
        <v>300</v>
      </c>
      <c r="AH1174" s="2">
        <v>300</v>
      </c>
      <c r="AI1174" s="2">
        <v>300</v>
      </c>
      <c r="AJ1174" s="2">
        <v>300</v>
      </c>
      <c r="AK1174" s="2">
        <v>300</v>
      </c>
      <c r="AL1174" s="2">
        <v>300</v>
      </c>
      <c r="AM1174" s="2">
        <v>300</v>
      </c>
      <c r="AN1174" s="2">
        <v>300</v>
      </c>
      <c r="AO1174" s="2">
        <v>300</v>
      </c>
      <c r="AP1174" s="2">
        <v>300</v>
      </c>
      <c r="AQ1174" s="2">
        <v>300</v>
      </c>
      <c r="AR1174" s="2">
        <v>300</v>
      </c>
      <c r="AS1174" s="2">
        <v>300</v>
      </c>
      <c r="AT1174" s="2">
        <v>300</v>
      </c>
      <c r="AU1174" s="2">
        <v>300</v>
      </c>
      <c r="AV1174" s="2">
        <v>304.17</v>
      </c>
      <c r="AW1174" s="2">
        <v>304.17</v>
      </c>
      <c r="AX1174" s="2">
        <v>310</v>
      </c>
      <c r="AY1174" s="2">
        <v>310</v>
      </c>
      <c r="AZ1174" s="2">
        <v>316.07</v>
      </c>
      <c r="BA1174" s="2">
        <v>320</v>
      </c>
      <c r="BB1174" s="2">
        <v>320</v>
      </c>
      <c r="BC1174" s="2">
        <v>325</v>
      </c>
      <c r="BD1174" s="2">
        <v>325.89</v>
      </c>
      <c r="BE1174" s="2">
        <v>325.89</v>
      </c>
      <c r="BF1174" s="2">
        <v>325.89</v>
      </c>
      <c r="BG1174" s="2">
        <v>330</v>
      </c>
      <c r="BH1174" s="2">
        <v>330</v>
      </c>
      <c r="BI1174" s="2">
        <v>330</v>
      </c>
      <c r="BJ1174" s="2">
        <v>338.81</v>
      </c>
      <c r="BK1174" s="2">
        <v>347.62</v>
      </c>
      <c r="BL1174" s="2">
        <v>350</v>
      </c>
      <c r="BM1174" s="2">
        <v>350</v>
      </c>
      <c r="BN1174" s="2">
        <v>350</v>
      </c>
      <c r="BO1174" s="2">
        <v>359.52</v>
      </c>
      <c r="BP1174" s="2">
        <v>359.52</v>
      </c>
      <c r="BQ1174" s="2">
        <v>359.52</v>
      </c>
      <c r="BR1174" s="2">
        <v>359.52</v>
      </c>
      <c r="BS1174" s="2">
        <v>359.52</v>
      </c>
      <c r="BT1174" s="2">
        <v>359.52</v>
      </c>
      <c r="BU1174" s="2">
        <v>375</v>
      </c>
      <c r="BV1174" s="2">
        <v>375</v>
      </c>
      <c r="BW1174" s="2">
        <v>375</v>
      </c>
      <c r="BX1174" s="2">
        <v>375</v>
      </c>
      <c r="BY1174" s="2">
        <v>385.98</v>
      </c>
      <c r="BZ1174" s="2">
        <v>390</v>
      </c>
      <c r="CA1174" s="2">
        <v>390</v>
      </c>
      <c r="CB1174" s="2">
        <v>400</v>
      </c>
      <c r="CC1174" s="2">
        <v>402.98</v>
      </c>
      <c r="CD1174" s="2">
        <v>402.98</v>
      </c>
      <c r="CE1174" s="2">
        <v>425</v>
      </c>
      <c r="CF1174" s="2">
        <v>576.79</v>
      </c>
      <c r="CG1174" s="2">
        <v>576.79</v>
      </c>
      <c r="CH1174" s="2">
        <v>794.05</v>
      </c>
    </row>
    <row r="1175" spans="22:86" x14ac:dyDescent="0.2">
      <c r="V1175" s="2">
        <v>355</v>
      </c>
      <c r="W1175" s="2">
        <v>365</v>
      </c>
      <c r="X1175" s="2">
        <v>370</v>
      </c>
      <c r="Y1175" s="2">
        <v>370</v>
      </c>
      <c r="Z1175" s="2">
        <v>375</v>
      </c>
      <c r="AA1175" s="2">
        <v>375</v>
      </c>
      <c r="AB1175" s="2">
        <v>375</v>
      </c>
      <c r="AC1175" s="2">
        <v>375</v>
      </c>
      <c r="AD1175" s="2">
        <v>375</v>
      </c>
      <c r="AE1175" s="2">
        <v>375</v>
      </c>
      <c r="AF1175" s="2">
        <v>375</v>
      </c>
      <c r="AG1175" s="2">
        <v>375</v>
      </c>
      <c r="AH1175" s="2">
        <v>375</v>
      </c>
      <c r="AI1175" s="2">
        <v>375</v>
      </c>
      <c r="AJ1175" s="2">
        <v>375</v>
      </c>
      <c r="AK1175" s="2">
        <v>375</v>
      </c>
      <c r="AL1175" s="2">
        <v>375</v>
      </c>
      <c r="AM1175" s="2">
        <v>375</v>
      </c>
      <c r="AN1175" s="2">
        <v>375</v>
      </c>
      <c r="AO1175" s="2">
        <v>375</v>
      </c>
      <c r="AP1175" s="2">
        <v>377.5</v>
      </c>
      <c r="AQ1175" s="2">
        <v>380</v>
      </c>
      <c r="AR1175" s="2">
        <v>390</v>
      </c>
      <c r="AS1175" s="2">
        <v>390</v>
      </c>
      <c r="AT1175" s="2">
        <v>395</v>
      </c>
      <c r="AU1175" s="2">
        <v>395</v>
      </c>
      <c r="AV1175" s="2">
        <v>395</v>
      </c>
      <c r="AW1175" s="2">
        <v>395</v>
      </c>
      <c r="AX1175" s="2">
        <v>395</v>
      </c>
      <c r="AY1175" s="2">
        <v>395</v>
      </c>
      <c r="AZ1175" s="2">
        <v>395</v>
      </c>
      <c r="BA1175" s="2">
        <v>395</v>
      </c>
      <c r="BB1175" s="2">
        <v>395</v>
      </c>
      <c r="BC1175" s="2">
        <v>395</v>
      </c>
      <c r="BD1175" s="2">
        <v>395</v>
      </c>
      <c r="BE1175" s="2">
        <v>400</v>
      </c>
      <c r="BF1175" s="2">
        <v>400</v>
      </c>
      <c r="BG1175" s="2">
        <v>400</v>
      </c>
      <c r="BH1175" s="2">
        <v>400</v>
      </c>
      <c r="BI1175" s="2">
        <v>400</v>
      </c>
      <c r="BJ1175" s="2">
        <v>400</v>
      </c>
      <c r="BK1175" s="2">
        <v>400</v>
      </c>
      <c r="BL1175" s="2">
        <v>400</v>
      </c>
      <c r="BM1175" s="2">
        <v>415</v>
      </c>
      <c r="BN1175" s="2">
        <v>425</v>
      </c>
      <c r="BO1175" s="2">
        <v>425</v>
      </c>
      <c r="BP1175" s="2">
        <v>425</v>
      </c>
      <c r="BQ1175" s="2">
        <v>425</v>
      </c>
      <c r="BR1175" s="2">
        <v>425</v>
      </c>
      <c r="BS1175" s="2">
        <v>430</v>
      </c>
      <c r="BT1175" s="2">
        <v>445</v>
      </c>
      <c r="BU1175" s="2">
        <v>450</v>
      </c>
      <c r="BV1175" s="2">
        <v>450</v>
      </c>
      <c r="BW1175" s="2">
        <v>450</v>
      </c>
      <c r="BX1175" s="2">
        <v>450</v>
      </c>
      <c r="BY1175" s="2">
        <v>450</v>
      </c>
      <c r="BZ1175" s="2">
        <v>450</v>
      </c>
      <c r="CA1175" s="2">
        <v>450</v>
      </c>
      <c r="CB1175" s="2">
        <v>450</v>
      </c>
      <c r="CC1175" s="2">
        <v>470</v>
      </c>
      <c r="CD1175" s="2">
        <v>475</v>
      </c>
      <c r="CE1175" s="2">
        <v>475</v>
      </c>
      <c r="CF1175" s="2">
        <v>500</v>
      </c>
      <c r="CG1175" s="2">
        <v>500</v>
      </c>
      <c r="CH1175" s="2">
        <v>550</v>
      </c>
    </row>
    <row r="1176" spans="22:86" x14ac:dyDescent="0.2">
      <c r="V1176" s="2">
        <v>450</v>
      </c>
      <c r="W1176" s="2">
        <v>450</v>
      </c>
      <c r="X1176" s="2">
        <v>450</v>
      </c>
      <c r="Y1176" s="2">
        <v>450</v>
      </c>
      <c r="Z1176" s="2">
        <v>450</v>
      </c>
      <c r="AA1176" s="2">
        <v>450</v>
      </c>
      <c r="AB1176" s="2">
        <v>450</v>
      </c>
      <c r="AC1176" s="2">
        <v>450</v>
      </c>
      <c r="AD1176" s="2">
        <v>450</v>
      </c>
      <c r="AE1176" s="2">
        <v>450</v>
      </c>
      <c r="AF1176" s="2">
        <v>450</v>
      </c>
      <c r="AG1176" s="2">
        <v>450</v>
      </c>
      <c r="AH1176" s="2">
        <v>450</v>
      </c>
      <c r="AI1176" s="2">
        <v>450</v>
      </c>
      <c r="AJ1176" s="2">
        <v>450</v>
      </c>
      <c r="AK1176" s="2">
        <v>450</v>
      </c>
      <c r="AL1176" s="2">
        <v>460</v>
      </c>
      <c r="AM1176" s="2">
        <v>460</v>
      </c>
      <c r="AN1176" s="2">
        <v>475</v>
      </c>
      <c r="AO1176" s="2">
        <v>475</v>
      </c>
      <c r="AP1176" s="2">
        <v>475</v>
      </c>
      <c r="AQ1176" s="2">
        <v>475</v>
      </c>
      <c r="AR1176" s="2">
        <v>475</v>
      </c>
      <c r="AS1176" s="2">
        <v>475</v>
      </c>
      <c r="AT1176" s="2">
        <v>475</v>
      </c>
      <c r="AU1176" s="2">
        <v>475</v>
      </c>
      <c r="AV1176" s="2">
        <v>475</v>
      </c>
      <c r="AW1176" s="2">
        <v>485</v>
      </c>
      <c r="AX1176" s="2">
        <v>495</v>
      </c>
      <c r="AY1176" s="2">
        <v>495</v>
      </c>
      <c r="AZ1176" s="2">
        <v>495</v>
      </c>
      <c r="BA1176" s="2">
        <v>495</v>
      </c>
      <c r="BB1176" s="2">
        <v>495</v>
      </c>
      <c r="BC1176" s="2">
        <v>495</v>
      </c>
      <c r="BD1176" s="2">
        <v>495</v>
      </c>
      <c r="BE1176" s="2">
        <v>500</v>
      </c>
      <c r="BF1176" s="2">
        <v>500</v>
      </c>
      <c r="BG1176" s="2">
        <v>500</v>
      </c>
      <c r="BH1176" s="2">
        <v>500</v>
      </c>
      <c r="BI1176" s="2">
        <v>500</v>
      </c>
      <c r="BJ1176" s="2">
        <v>525</v>
      </c>
      <c r="BK1176" s="2">
        <v>525</v>
      </c>
      <c r="BL1176" s="2">
        <v>525</v>
      </c>
      <c r="BM1176" s="2">
        <v>525</v>
      </c>
      <c r="BN1176" s="2">
        <v>525</v>
      </c>
      <c r="BO1176" s="2">
        <v>525</v>
      </c>
      <c r="BP1176" s="2">
        <v>525</v>
      </c>
      <c r="BQ1176" s="2">
        <v>540</v>
      </c>
      <c r="BR1176" s="2">
        <v>550</v>
      </c>
      <c r="BS1176" s="2">
        <v>550</v>
      </c>
      <c r="BT1176" s="2">
        <v>550</v>
      </c>
      <c r="BU1176" s="2">
        <v>550</v>
      </c>
      <c r="BV1176" s="2">
        <v>550</v>
      </c>
      <c r="BW1176" s="2">
        <v>550</v>
      </c>
      <c r="BX1176" s="2">
        <v>550</v>
      </c>
      <c r="BY1176" s="2">
        <v>550</v>
      </c>
      <c r="BZ1176" s="2">
        <v>575</v>
      </c>
      <c r="CA1176" s="2">
        <v>580</v>
      </c>
      <c r="CB1176" s="2">
        <v>585</v>
      </c>
      <c r="CC1176" s="2">
        <v>595</v>
      </c>
      <c r="CD1176" s="2">
        <v>595</v>
      </c>
      <c r="CE1176" s="2">
        <v>600</v>
      </c>
      <c r="CF1176" s="2">
        <v>650</v>
      </c>
      <c r="CG1176" s="2">
        <v>650</v>
      </c>
      <c r="CH1176" s="2">
        <v>695</v>
      </c>
    </row>
    <row r="1177" spans="22:86" x14ac:dyDescent="0.2">
      <c r="V1177" s="2">
        <v>510</v>
      </c>
      <c r="W1177" s="2">
        <v>525</v>
      </c>
      <c r="X1177" s="2">
        <v>525</v>
      </c>
      <c r="Y1177" s="2">
        <v>525</v>
      </c>
      <c r="Z1177" s="2">
        <v>525</v>
      </c>
      <c r="AA1177" s="2">
        <v>525</v>
      </c>
      <c r="AB1177" s="2">
        <v>525</v>
      </c>
      <c r="AC1177" s="2">
        <v>525</v>
      </c>
      <c r="AD1177" s="2">
        <v>545</v>
      </c>
      <c r="AE1177" s="2">
        <v>550</v>
      </c>
      <c r="AF1177" s="2">
        <v>550</v>
      </c>
      <c r="AG1177" s="2">
        <v>550</v>
      </c>
      <c r="AH1177" s="2">
        <v>550</v>
      </c>
      <c r="AI1177" s="2">
        <v>550</v>
      </c>
      <c r="AJ1177" s="2">
        <v>550</v>
      </c>
      <c r="AK1177" s="2">
        <v>550</v>
      </c>
      <c r="AL1177" s="2">
        <v>550</v>
      </c>
      <c r="AM1177" s="2">
        <v>550</v>
      </c>
      <c r="AN1177" s="2">
        <v>550</v>
      </c>
      <c r="AO1177" s="2">
        <v>550</v>
      </c>
      <c r="AP1177" s="2">
        <v>550</v>
      </c>
      <c r="AQ1177" s="2">
        <v>560</v>
      </c>
      <c r="AR1177" s="2">
        <v>575</v>
      </c>
      <c r="AS1177" s="2">
        <v>575</v>
      </c>
      <c r="AT1177" s="2">
        <v>575</v>
      </c>
      <c r="AU1177" s="2">
        <v>575</v>
      </c>
      <c r="AV1177" s="2">
        <v>575</v>
      </c>
      <c r="AW1177" s="2">
        <v>575</v>
      </c>
      <c r="AX1177" s="2">
        <v>590</v>
      </c>
      <c r="AY1177" s="2">
        <v>595</v>
      </c>
      <c r="AZ1177" s="2">
        <v>595</v>
      </c>
      <c r="BA1177" s="2">
        <v>595</v>
      </c>
      <c r="BB1177" s="2">
        <v>600</v>
      </c>
      <c r="BC1177" s="2">
        <v>600</v>
      </c>
      <c r="BD1177" s="2">
        <v>600</v>
      </c>
      <c r="BE1177" s="2">
        <v>600</v>
      </c>
      <c r="BF1177" s="2">
        <v>625</v>
      </c>
      <c r="BG1177" s="2">
        <v>625</v>
      </c>
      <c r="BH1177" s="2">
        <v>625</v>
      </c>
      <c r="BI1177" s="2">
        <v>636</v>
      </c>
      <c r="BJ1177" s="2">
        <v>650</v>
      </c>
      <c r="BK1177" s="2">
        <v>650</v>
      </c>
      <c r="BL1177" s="2">
        <v>650</v>
      </c>
      <c r="BM1177" s="2">
        <v>650</v>
      </c>
      <c r="BN1177" s="2">
        <v>650</v>
      </c>
      <c r="BO1177" s="2">
        <v>650</v>
      </c>
      <c r="BP1177" s="2">
        <v>650</v>
      </c>
      <c r="BQ1177" s="2">
        <v>650</v>
      </c>
      <c r="BR1177" s="2">
        <v>675</v>
      </c>
      <c r="BS1177" s="2">
        <v>675</v>
      </c>
      <c r="BT1177" s="2">
        <v>695</v>
      </c>
      <c r="BU1177" s="2">
        <v>695</v>
      </c>
      <c r="BV1177" s="2">
        <v>695</v>
      </c>
      <c r="BW1177" s="2">
        <v>695</v>
      </c>
      <c r="BX1177" s="2">
        <v>700</v>
      </c>
      <c r="BY1177" s="2">
        <v>725</v>
      </c>
      <c r="BZ1177" s="2">
        <v>750</v>
      </c>
      <c r="CA1177" s="2">
        <v>750</v>
      </c>
      <c r="CB1177" s="2">
        <v>750</v>
      </c>
      <c r="CC1177" s="2">
        <v>750</v>
      </c>
      <c r="CD1177" s="2">
        <v>795</v>
      </c>
      <c r="CE1177" s="2">
        <v>795</v>
      </c>
      <c r="CF1177" s="2">
        <v>800</v>
      </c>
      <c r="CG1177" s="2">
        <v>850</v>
      </c>
      <c r="CH1177" s="2">
        <v>895</v>
      </c>
    </row>
    <row r="1178" spans="22:86" x14ac:dyDescent="0.2">
      <c r="V1178" s="2">
        <v>795</v>
      </c>
      <c r="W1178" s="2">
        <v>795</v>
      </c>
      <c r="X1178" s="2">
        <v>795</v>
      </c>
      <c r="Y1178" s="2">
        <v>800</v>
      </c>
      <c r="Z1178" s="2">
        <v>800</v>
      </c>
      <c r="AA1178" s="2">
        <v>800</v>
      </c>
      <c r="AB1178" s="2">
        <v>800</v>
      </c>
      <c r="AC1178" s="2">
        <v>835</v>
      </c>
      <c r="AD1178" s="2">
        <v>835</v>
      </c>
      <c r="AE1178" s="2">
        <v>845</v>
      </c>
      <c r="AF1178" s="2">
        <v>845</v>
      </c>
      <c r="AG1178" s="2">
        <v>850</v>
      </c>
      <c r="AH1178" s="2">
        <v>850</v>
      </c>
      <c r="AI1178" s="2">
        <v>850</v>
      </c>
      <c r="AJ1178" s="2">
        <v>850</v>
      </c>
      <c r="AK1178" s="2">
        <v>850</v>
      </c>
      <c r="AL1178" s="2">
        <v>850</v>
      </c>
      <c r="AM1178" s="2">
        <v>850</v>
      </c>
      <c r="AN1178" s="2">
        <v>850</v>
      </c>
      <c r="AO1178" s="2">
        <v>850</v>
      </c>
      <c r="AP1178" s="2">
        <v>850</v>
      </c>
      <c r="AQ1178" s="2">
        <v>850</v>
      </c>
      <c r="AR1178" s="2">
        <v>850</v>
      </c>
      <c r="AS1178" s="2">
        <v>850</v>
      </c>
      <c r="AT1178" s="2">
        <v>850</v>
      </c>
      <c r="AU1178" s="2">
        <v>875</v>
      </c>
      <c r="AV1178" s="2">
        <v>875</v>
      </c>
      <c r="AW1178" s="2">
        <v>875</v>
      </c>
      <c r="AX1178" s="2">
        <v>895</v>
      </c>
      <c r="AY1178" s="2">
        <v>895</v>
      </c>
      <c r="AZ1178" s="2">
        <v>895</v>
      </c>
      <c r="BA1178" s="2">
        <v>895</v>
      </c>
      <c r="BB1178" s="2">
        <v>900</v>
      </c>
      <c r="BC1178" s="2">
        <v>900</v>
      </c>
      <c r="BD1178" s="2">
        <v>900</v>
      </c>
      <c r="BE1178" s="2">
        <v>950</v>
      </c>
      <c r="BF1178" s="2">
        <v>950</v>
      </c>
      <c r="BG1178" s="2">
        <v>950</v>
      </c>
      <c r="BH1178" s="2">
        <v>950</v>
      </c>
      <c r="BI1178" s="2">
        <v>950</v>
      </c>
      <c r="BJ1178" s="2">
        <v>950</v>
      </c>
      <c r="BK1178" s="2">
        <v>975</v>
      </c>
      <c r="BL1178" s="2">
        <v>975</v>
      </c>
      <c r="BM1178" s="2">
        <v>995</v>
      </c>
      <c r="BN1178" s="2">
        <v>995</v>
      </c>
      <c r="BO1178" s="2">
        <v>995</v>
      </c>
      <c r="BP1178" s="2">
        <v>995</v>
      </c>
      <c r="BQ1178" s="2">
        <v>995</v>
      </c>
      <c r="BR1178" s="2">
        <v>1095</v>
      </c>
      <c r="BS1178" s="2">
        <v>1100</v>
      </c>
      <c r="BT1178" s="2">
        <v>1100</v>
      </c>
      <c r="BU1178" s="2">
        <v>1150</v>
      </c>
      <c r="BV1178" s="2">
        <v>1150</v>
      </c>
      <c r="BW1178" s="2">
        <v>1150</v>
      </c>
      <c r="BX1178" s="2">
        <v>1150</v>
      </c>
      <c r="BY1178" s="2">
        <v>1150</v>
      </c>
      <c r="BZ1178" s="2">
        <v>1200</v>
      </c>
      <c r="CA1178" s="2">
        <v>1200</v>
      </c>
      <c r="CB1178" s="2">
        <v>1200</v>
      </c>
      <c r="CC1178" s="2">
        <v>1300</v>
      </c>
      <c r="CD1178" s="2">
        <v>1300</v>
      </c>
      <c r="CE1178" s="2">
        <v>1699</v>
      </c>
      <c r="CF1178" s="2">
        <v>1800</v>
      </c>
      <c r="CG1178" s="2">
        <v>1800</v>
      </c>
      <c r="CH1178" s="2">
        <v>1800</v>
      </c>
    </row>
    <row r="1179" spans="22:86" x14ac:dyDescent="0.2">
      <c r="V1179" s="2">
        <v>875</v>
      </c>
      <c r="W1179" s="2">
        <v>875</v>
      </c>
      <c r="X1179" s="2">
        <v>875</v>
      </c>
      <c r="Y1179" s="2">
        <v>875</v>
      </c>
      <c r="Z1179" s="2">
        <v>875</v>
      </c>
      <c r="AA1179" s="2">
        <v>912.5</v>
      </c>
      <c r="AB1179" s="2">
        <v>950</v>
      </c>
      <c r="AC1179" s="2">
        <v>950</v>
      </c>
      <c r="AD1179" s="2">
        <v>950</v>
      </c>
      <c r="AE1179" s="2">
        <v>950</v>
      </c>
      <c r="AF1179" s="2">
        <v>950</v>
      </c>
      <c r="AG1179" s="2">
        <v>950</v>
      </c>
      <c r="AH1179" s="2">
        <v>950</v>
      </c>
      <c r="AI1179" s="2">
        <v>950</v>
      </c>
      <c r="AJ1179" s="2">
        <v>950</v>
      </c>
      <c r="AK1179" s="2">
        <v>1025</v>
      </c>
      <c r="AL1179" s="2">
        <v>1100</v>
      </c>
      <c r="AM1179" s="2">
        <v>1100</v>
      </c>
      <c r="AN1179" s="2">
        <v>1100</v>
      </c>
      <c r="AO1179" s="2">
        <v>1100</v>
      </c>
      <c r="AP1179" s="2">
        <v>1100</v>
      </c>
      <c r="AQ1179" s="2">
        <v>1100</v>
      </c>
      <c r="AR1179" s="2">
        <v>1100</v>
      </c>
      <c r="AS1179" s="2">
        <v>1100</v>
      </c>
      <c r="AT1179" s="2">
        <v>1100</v>
      </c>
      <c r="AU1179" s="2">
        <v>1100</v>
      </c>
      <c r="AV1179" s="2">
        <v>1100</v>
      </c>
      <c r="AW1179" s="2">
        <v>1100</v>
      </c>
      <c r="AX1179" s="2">
        <v>1100</v>
      </c>
      <c r="AY1179" s="2">
        <v>1100</v>
      </c>
      <c r="AZ1179" s="2">
        <v>1100</v>
      </c>
      <c r="BA1179" s="2">
        <v>1100</v>
      </c>
      <c r="BB1179" s="2">
        <v>1100</v>
      </c>
      <c r="BC1179" s="2">
        <v>1100</v>
      </c>
      <c r="BD1179" s="2">
        <v>1100</v>
      </c>
      <c r="BE1179" s="2">
        <v>1175</v>
      </c>
      <c r="BF1179" s="2">
        <v>1250</v>
      </c>
      <c r="BG1179" s="2">
        <v>1250</v>
      </c>
      <c r="BH1179" s="2">
        <v>1250</v>
      </c>
      <c r="BI1179" s="2">
        <v>1250</v>
      </c>
      <c r="BJ1179" s="2">
        <v>1250</v>
      </c>
      <c r="BK1179" s="2">
        <v>1250</v>
      </c>
      <c r="BL1179" s="2">
        <v>1250</v>
      </c>
      <c r="BM1179" s="2">
        <v>1250</v>
      </c>
      <c r="BN1179" s="2">
        <v>1250</v>
      </c>
      <c r="BO1179" s="2">
        <v>1325</v>
      </c>
      <c r="BP1179" s="2">
        <v>1400</v>
      </c>
      <c r="BQ1179" s="2">
        <v>1400</v>
      </c>
      <c r="BR1179" s="2">
        <v>1400</v>
      </c>
      <c r="BS1179" s="2">
        <v>1400</v>
      </c>
      <c r="BT1179" s="2">
        <v>1400</v>
      </c>
      <c r="BU1179" s="2">
        <v>1400</v>
      </c>
      <c r="BV1179" s="2">
        <v>1400</v>
      </c>
      <c r="BW1179" s="2">
        <v>1400</v>
      </c>
      <c r="BX1179" s="2">
        <v>1400</v>
      </c>
      <c r="BY1179" s="2">
        <v>1700</v>
      </c>
      <c r="BZ1179" s="2">
        <v>2000</v>
      </c>
      <c r="CA1179" s="2">
        <v>2000</v>
      </c>
      <c r="CB1179" s="2">
        <v>2000</v>
      </c>
      <c r="CC1179" s="2">
        <v>2000</v>
      </c>
      <c r="CD1179" s="2">
        <v>2000</v>
      </c>
      <c r="CE1179" s="2">
        <v>2000</v>
      </c>
      <c r="CF1179" s="2">
        <v>2000</v>
      </c>
      <c r="CG1179" s="2">
        <v>2000</v>
      </c>
      <c r="CH1179" s="2">
        <v>2000</v>
      </c>
    </row>
    <row r="1180" spans="22:86" x14ac:dyDescent="0.2">
      <c r="V1180" s="2">
        <v>250</v>
      </c>
      <c r="W1180" s="2">
        <v>250</v>
      </c>
      <c r="X1180" s="2">
        <v>250</v>
      </c>
      <c r="Y1180" s="2">
        <v>250</v>
      </c>
      <c r="Z1180" s="2">
        <v>250</v>
      </c>
      <c r="AA1180" s="2">
        <v>250</v>
      </c>
      <c r="AB1180" s="2">
        <v>250</v>
      </c>
      <c r="AC1180" s="2">
        <v>250</v>
      </c>
      <c r="AD1180" s="2">
        <v>250</v>
      </c>
      <c r="AE1180" s="2">
        <v>250</v>
      </c>
      <c r="AF1180" s="2">
        <v>250</v>
      </c>
      <c r="AG1180" s="2">
        <v>250</v>
      </c>
      <c r="AH1180" s="2">
        <v>250</v>
      </c>
      <c r="AI1180" s="2">
        <v>250</v>
      </c>
      <c r="AJ1180" s="2">
        <v>250</v>
      </c>
      <c r="AK1180" s="2">
        <v>250</v>
      </c>
      <c r="AL1180" s="2">
        <v>250</v>
      </c>
      <c r="AM1180" s="2">
        <v>250</v>
      </c>
      <c r="AN1180" s="2">
        <v>250</v>
      </c>
      <c r="AO1180" s="2">
        <v>250</v>
      </c>
      <c r="AP1180" s="2">
        <v>250</v>
      </c>
      <c r="AQ1180" s="2">
        <v>250</v>
      </c>
      <c r="AR1180" s="2">
        <v>250</v>
      </c>
      <c r="AS1180" s="2">
        <v>250</v>
      </c>
      <c r="AT1180" s="2">
        <v>250</v>
      </c>
      <c r="AU1180" s="2">
        <v>250</v>
      </c>
      <c r="AV1180" s="2">
        <v>250</v>
      </c>
      <c r="AW1180" s="2">
        <v>250</v>
      </c>
      <c r="AX1180" s="2">
        <v>250</v>
      </c>
      <c r="AY1180" s="2">
        <v>250</v>
      </c>
      <c r="AZ1180" s="2">
        <v>250</v>
      </c>
      <c r="BA1180" s="2">
        <v>250</v>
      </c>
      <c r="BB1180" s="2">
        <v>250</v>
      </c>
      <c r="BC1180" s="2">
        <v>250</v>
      </c>
      <c r="BD1180" s="2">
        <v>250</v>
      </c>
      <c r="BE1180" s="2">
        <v>250</v>
      </c>
      <c r="BF1180" s="2">
        <v>250</v>
      </c>
      <c r="BG1180" s="2">
        <v>250</v>
      </c>
      <c r="BH1180" s="2">
        <v>250</v>
      </c>
      <c r="BI1180" s="2">
        <v>250</v>
      </c>
      <c r="BJ1180" s="2">
        <v>250</v>
      </c>
      <c r="BK1180" s="2">
        <v>250</v>
      </c>
      <c r="BL1180" s="2">
        <v>250</v>
      </c>
      <c r="BM1180" s="2">
        <v>250</v>
      </c>
      <c r="BN1180" s="2">
        <v>250</v>
      </c>
      <c r="BO1180" s="2">
        <v>250</v>
      </c>
      <c r="BP1180" s="2">
        <v>250</v>
      </c>
      <c r="BQ1180" s="2">
        <v>250</v>
      </c>
      <c r="BR1180" s="2">
        <v>250</v>
      </c>
      <c r="BS1180" s="2">
        <v>250</v>
      </c>
      <c r="BT1180" s="2">
        <v>250</v>
      </c>
      <c r="BU1180" s="2">
        <v>250</v>
      </c>
      <c r="BV1180" s="2">
        <v>250</v>
      </c>
      <c r="BW1180" s="2">
        <v>250</v>
      </c>
      <c r="BX1180" s="2">
        <v>250</v>
      </c>
      <c r="BY1180" s="2">
        <v>250</v>
      </c>
      <c r="BZ1180" s="2">
        <v>250</v>
      </c>
      <c r="CA1180" s="2">
        <v>250</v>
      </c>
      <c r="CB1180" s="2">
        <v>250</v>
      </c>
      <c r="CC1180" s="2">
        <v>250</v>
      </c>
      <c r="CD1180" s="2">
        <v>250</v>
      </c>
      <c r="CE1180" s="2">
        <v>250</v>
      </c>
      <c r="CF1180" s="2">
        <v>250</v>
      </c>
      <c r="CG1180" s="2">
        <v>250</v>
      </c>
      <c r="CH1180" s="2">
        <v>250</v>
      </c>
    </row>
    <row r="1181" spans="22:86" x14ac:dyDescent="0.2">
      <c r="V1181" s="2">
        <v>275</v>
      </c>
      <c r="W1181" s="2">
        <v>275</v>
      </c>
      <c r="X1181" s="2">
        <v>275</v>
      </c>
      <c r="Y1181" s="2">
        <v>275</v>
      </c>
      <c r="Z1181" s="2">
        <v>280</v>
      </c>
      <c r="AA1181" s="2">
        <v>280</v>
      </c>
      <c r="AB1181" s="2">
        <v>280</v>
      </c>
      <c r="AC1181" s="2">
        <v>280</v>
      </c>
      <c r="AD1181" s="2">
        <v>280</v>
      </c>
      <c r="AE1181" s="2">
        <v>280</v>
      </c>
      <c r="AF1181" s="2">
        <v>291.07</v>
      </c>
      <c r="AG1181" s="2">
        <v>291.07</v>
      </c>
      <c r="AH1181" s="2">
        <v>291.07</v>
      </c>
      <c r="AI1181" s="2">
        <v>291.07</v>
      </c>
      <c r="AJ1181" s="2">
        <v>291.07</v>
      </c>
      <c r="AK1181" s="2">
        <v>291.07</v>
      </c>
      <c r="AL1181" s="2">
        <v>291.07</v>
      </c>
      <c r="AM1181" s="2">
        <v>297.62</v>
      </c>
      <c r="AN1181" s="2">
        <v>297.62</v>
      </c>
      <c r="AO1181" s="2">
        <v>297.62</v>
      </c>
      <c r="AP1181" s="2">
        <v>297.62</v>
      </c>
      <c r="AQ1181" s="2">
        <v>297.62</v>
      </c>
      <c r="AR1181" s="2">
        <v>297.62</v>
      </c>
      <c r="AS1181" s="2">
        <v>300</v>
      </c>
      <c r="AT1181" s="2">
        <v>300</v>
      </c>
      <c r="AU1181" s="2">
        <v>300</v>
      </c>
      <c r="AV1181" s="2">
        <v>300</v>
      </c>
      <c r="AW1181" s="2">
        <v>300</v>
      </c>
      <c r="AX1181" s="2">
        <v>300</v>
      </c>
      <c r="AY1181" s="2">
        <v>300</v>
      </c>
      <c r="AZ1181" s="2">
        <v>300</v>
      </c>
      <c r="BA1181" s="2">
        <v>300</v>
      </c>
      <c r="BB1181" s="2">
        <v>300</v>
      </c>
      <c r="BC1181" s="2">
        <v>300</v>
      </c>
      <c r="BD1181" s="2">
        <v>300</v>
      </c>
      <c r="BE1181" s="2">
        <v>325</v>
      </c>
      <c r="BF1181" s="2">
        <v>325</v>
      </c>
      <c r="BG1181" s="2">
        <v>325</v>
      </c>
      <c r="BH1181" s="2">
        <v>325</v>
      </c>
      <c r="BI1181" s="2">
        <v>330</v>
      </c>
      <c r="BJ1181" s="2">
        <v>330</v>
      </c>
      <c r="BK1181" s="2">
        <v>330</v>
      </c>
      <c r="BL1181" s="2">
        <v>330</v>
      </c>
      <c r="BM1181" s="2">
        <v>330</v>
      </c>
      <c r="BN1181" s="2">
        <v>330</v>
      </c>
      <c r="BO1181" s="2">
        <v>334.52</v>
      </c>
      <c r="BP1181" s="2">
        <v>334.52</v>
      </c>
      <c r="BQ1181" s="2">
        <v>334.52</v>
      </c>
      <c r="BR1181" s="2">
        <v>334.52</v>
      </c>
      <c r="BS1181" s="2">
        <v>350</v>
      </c>
      <c r="BT1181" s="2">
        <v>350</v>
      </c>
      <c r="BU1181" s="2">
        <v>350</v>
      </c>
      <c r="BV1181" s="2">
        <v>350</v>
      </c>
      <c r="BW1181" s="2">
        <v>350</v>
      </c>
      <c r="BX1181" s="2">
        <v>350</v>
      </c>
      <c r="BY1181" s="2">
        <v>350</v>
      </c>
      <c r="BZ1181" s="2">
        <v>350</v>
      </c>
      <c r="CA1181" s="2">
        <v>370</v>
      </c>
      <c r="CB1181" s="2">
        <v>370</v>
      </c>
      <c r="CC1181" s="2">
        <v>399.7</v>
      </c>
      <c r="CD1181" s="2">
        <v>399.7</v>
      </c>
      <c r="CE1181" s="2">
        <v>399.7</v>
      </c>
      <c r="CF1181" s="2">
        <v>399.7</v>
      </c>
      <c r="CG1181" s="2">
        <v>421.43</v>
      </c>
      <c r="CH1181" s="2">
        <v>421.43</v>
      </c>
    </row>
    <row r="1182" spans="22:86" x14ac:dyDescent="0.2">
      <c r="V1182" s="2">
        <v>380</v>
      </c>
      <c r="W1182" s="2">
        <v>385</v>
      </c>
      <c r="X1182" s="2">
        <v>385</v>
      </c>
      <c r="Y1182" s="2">
        <v>390</v>
      </c>
      <c r="Z1182" s="2">
        <v>390</v>
      </c>
      <c r="AA1182" s="2">
        <v>390</v>
      </c>
      <c r="AB1182" s="2">
        <v>395</v>
      </c>
      <c r="AC1182" s="2">
        <v>395</v>
      </c>
      <c r="AD1182" s="2">
        <v>395</v>
      </c>
      <c r="AE1182" s="2">
        <v>395</v>
      </c>
      <c r="AF1182" s="2">
        <v>400</v>
      </c>
      <c r="AG1182" s="2">
        <v>400</v>
      </c>
      <c r="AH1182" s="2">
        <v>400</v>
      </c>
      <c r="AI1182" s="2">
        <v>400</v>
      </c>
      <c r="AJ1182" s="2">
        <v>400</v>
      </c>
      <c r="AK1182" s="2">
        <v>400</v>
      </c>
      <c r="AL1182" s="2">
        <v>400</v>
      </c>
      <c r="AM1182" s="2">
        <v>400</v>
      </c>
      <c r="AN1182" s="2">
        <v>400</v>
      </c>
      <c r="AO1182" s="2">
        <v>400</v>
      </c>
      <c r="AP1182" s="2">
        <v>400</v>
      </c>
      <c r="AQ1182" s="2">
        <v>400</v>
      </c>
      <c r="AR1182" s="2">
        <v>400</v>
      </c>
      <c r="AS1182" s="2">
        <v>400</v>
      </c>
      <c r="AT1182" s="2">
        <v>400</v>
      </c>
      <c r="AU1182" s="2">
        <v>400</v>
      </c>
      <c r="AV1182" s="2">
        <v>400</v>
      </c>
      <c r="AW1182" s="2">
        <v>420</v>
      </c>
      <c r="AX1182" s="2">
        <v>420</v>
      </c>
      <c r="AY1182" s="2">
        <v>420</v>
      </c>
      <c r="AZ1182" s="2">
        <v>420</v>
      </c>
      <c r="BA1182" s="2">
        <v>420</v>
      </c>
      <c r="BB1182" s="2">
        <v>420</v>
      </c>
      <c r="BC1182" s="2">
        <v>420</v>
      </c>
      <c r="BD1182" s="2">
        <v>420</v>
      </c>
      <c r="BE1182" s="2">
        <v>425</v>
      </c>
      <c r="BF1182" s="2">
        <v>425</v>
      </c>
      <c r="BG1182" s="2">
        <v>425</v>
      </c>
      <c r="BH1182" s="2">
        <v>425</v>
      </c>
      <c r="BI1182" s="2">
        <v>425</v>
      </c>
      <c r="BJ1182" s="2">
        <v>425</v>
      </c>
      <c r="BK1182" s="2">
        <v>430</v>
      </c>
      <c r="BL1182" s="2">
        <v>435</v>
      </c>
      <c r="BM1182" s="2">
        <v>435</v>
      </c>
      <c r="BN1182" s="2">
        <v>435</v>
      </c>
      <c r="BO1182" s="2">
        <v>435</v>
      </c>
      <c r="BP1182" s="2">
        <v>440</v>
      </c>
      <c r="BQ1182" s="2">
        <v>450</v>
      </c>
      <c r="BR1182" s="2">
        <v>450</v>
      </c>
      <c r="BS1182" s="2">
        <v>450</v>
      </c>
      <c r="BT1182" s="2">
        <v>450</v>
      </c>
      <c r="BU1182" s="2">
        <v>450</v>
      </c>
      <c r="BV1182" s="2">
        <v>450</v>
      </c>
      <c r="BW1182" s="2">
        <v>460</v>
      </c>
      <c r="BX1182" s="2">
        <v>475</v>
      </c>
      <c r="BY1182" s="2">
        <v>475</v>
      </c>
      <c r="BZ1182" s="2">
        <v>475</v>
      </c>
      <c r="CA1182" s="2">
        <v>475</v>
      </c>
      <c r="CB1182" s="2">
        <v>475</v>
      </c>
      <c r="CC1182" s="2">
        <v>475</v>
      </c>
      <c r="CD1182" s="2">
        <v>490</v>
      </c>
      <c r="CE1182" s="2">
        <v>495</v>
      </c>
      <c r="CF1182" s="2">
        <v>500</v>
      </c>
      <c r="CG1182" s="2">
        <v>520</v>
      </c>
      <c r="CH1182" s="2">
        <v>530</v>
      </c>
    </row>
    <row r="1183" spans="22:86" x14ac:dyDescent="0.2">
      <c r="V1183" s="2">
        <v>495</v>
      </c>
      <c r="W1183" s="2">
        <v>500</v>
      </c>
      <c r="X1183" s="2">
        <v>500</v>
      </c>
      <c r="Y1183" s="2">
        <v>500</v>
      </c>
      <c r="Z1183" s="2">
        <v>500</v>
      </c>
      <c r="AA1183" s="2">
        <v>500</v>
      </c>
      <c r="AB1183" s="2">
        <v>500</v>
      </c>
      <c r="AC1183" s="2">
        <v>500</v>
      </c>
      <c r="AD1183" s="2">
        <v>500</v>
      </c>
      <c r="AE1183" s="2">
        <v>500</v>
      </c>
      <c r="AF1183" s="2">
        <v>500</v>
      </c>
      <c r="AG1183" s="2">
        <v>500</v>
      </c>
      <c r="AH1183" s="2">
        <v>520</v>
      </c>
      <c r="AI1183" s="2">
        <v>525</v>
      </c>
      <c r="AJ1183" s="2">
        <v>525</v>
      </c>
      <c r="AK1183" s="2">
        <v>525</v>
      </c>
      <c r="AL1183" s="2">
        <v>525</v>
      </c>
      <c r="AM1183" s="2">
        <v>525</v>
      </c>
      <c r="AN1183" s="2">
        <v>525</v>
      </c>
      <c r="AO1183" s="2">
        <v>525</v>
      </c>
      <c r="AP1183" s="2">
        <v>525</v>
      </c>
      <c r="AQ1183" s="2">
        <v>530</v>
      </c>
      <c r="AR1183" s="2">
        <v>545</v>
      </c>
      <c r="AS1183" s="2">
        <v>550</v>
      </c>
      <c r="AT1183" s="2">
        <v>550</v>
      </c>
      <c r="AU1183" s="2">
        <v>550</v>
      </c>
      <c r="AV1183" s="2">
        <v>550</v>
      </c>
      <c r="AW1183" s="2">
        <v>550</v>
      </c>
      <c r="AX1183" s="2">
        <v>550</v>
      </c>
      <c r="AY1183" s="2">
        <v>550</v>
      </c>
      <c r="AZ1183" s="2">
        <v>550</v>
      </c>
      <c r="BA1183" s="2">
        <v>550</v>
      </c>
      <c r="BB1183" s="2">
        <v>550</v>
      </c>
      <c r="BC1183" s="2">
        <v>550</v>
      </c>
      <c r="BD1183" s="2">
        <v>550</v>
      </c>
      <c r="BE1183" s="2">
        <v>550</v>
      </c>
      <c r="BF1183" s="2">
        <v>550</v>
      </c>
      <c r="BG1183" s="2">
        <v>550</v>
      </c>
      <c r="BH1183" s="2">
        <v>575</v>
      </c>
      <c r="BI1183" s="2">
        <v>575</v>
      </c>
      <c r="BJ1183" s="2">
        <v>575</v>
      </c>
      <c r="BK1183" s="2">
        <v>575</v>
      </c>
      <c r="BL1183" s="2">
        <v>575</v>
      </c>
      <c r="BM1183" s="2">
        <v>585</v>
      </c>
      <c r="BN1183" s="2">
        <v>595</v>
      </c>
      <c r="BO1183" s="2">
        <v>595</v>
      </c>
      <c r="BP1183" s="2">
        <v>595</v>
      </c>
      <c r="BQ1183" s="2">
        <v>595</v>
      </c>
      <c r="BR1183" s="2">
        <v>595</v>
      </c>
      <c r="BS1183" s="2">
        <v>600</v>
      </c>
      <c r="BT1183" s="2">
        <v>600</v>
      </c>
      <c r="BU1183" s="2">
        <v>600</v>
      </c>
      <c r="BV1183" s="2">
        <v>600</v>
      </c>
      <c r="BW1183" s="2">
        <v>625</v>
      </c>
      <c r="BX1183" s="2">
        <v>625</v>
      </c>
      <c r="BY1183" s="2">
        <v>625</v>
      </c>
      <c r="BZ1183" s="2">
        <v>625</v>
      </c>
      <c r="CA1183" s="2">
        <v>650</v>
      </c>
      <c r="CB1183" s="2">
        <v>650</v>
      </c>
      <c r="CC1183" s="2">
        <v>650</v>
      </c>
      <c r="CD1183" s="2">
        <v>650</v>
      </c>
      <c r="CE1183" s="2">
        <v>650</v>
      </c>
      <c r="CF1183" s="2">
        <v>675</v>
      </c>
      <c r="CG1183" s="2">
        <v>700</v>
      </c>
      <c r="CH1183" s="2">
        <v>750</v>
      </c>
    </row>
    <row r="1184" spans="22:86" x14ac:dyDescent="0.2">
      <c r="V1184" s="2">
        <v>620</v>
      </c>
      <c r="W1184" s="2">
        <v>625</v>
      </c>
      <c r="X1184" s="2">
        <v>625</v>
      </c>
      <c r="Y1184" s="2">
        <v>625</v>
      </c>
      <c r="Z1184" s="2">
        <v>625</v>
      </c>
      <c r="AA1184" s="2">
        <v>650</v>
      </c>
      <c r="AB1184" s="2">
        <v>650</v>
      </c>
      <c r="AC1184" s="2">
        <v>650</v>
      </c>
      <c r="AD1184" s="2">
        <v>650</v>
      </c>
      <c r="AE1184" s="2">
        <v>650</v>
      </c>
      <c r="AF1184" s="2">
        <v>650</v>
      </c>
      <c r="AG1184" s="2">
        <v>650</v>
      </c>
      <c r="AH1184" s="2">
        <v>650</v>
      </c>
      <c r="AI1184" s="2">
        <v>650</v>
      </c>
      <c r="AJ1184" s="2">
        <v>650</v>
      </c>
      <c r="AK1184" s="2">
        <v>650</v>
      </c>
      <c r="AL1184" s="2">
        <v>650</v>
      </c>
      <c r="AM1184" s="2">
        <v>675</v>
      </c>
      <c r="AN1184" s="2">
        <v>675</v>
      </c>
      <c r="AO1184" s="2">
        <v>675</v>
      </c>
      <c r="AP1184" s="2">
        <v>675</v>
      </c>
      <c r="AQ1184" s="2">
        <v>675</v>
      </c>
      <c r="AR1184" s="2">
        <v>675</v>
      </c>
      <c r="AS1184" s="2">
        <v>695</v>
      </c>
      <c r="AT1184" s="2">
        <v>695</v>
      </c>
      <c r="AU1184" s="2">
        <v>695</v>
      </c>
      <c r="AV1184" s="2">
        <v>695</v>
      </c>
      <c r="AW1184" s="2">
        <v>695</v>
      </c>
      <c r="AX1184" s="2">
        <v>695</v>
      </c>
      <c r="AY1184" s="2">
        <v>695</v>
      </c>
      <c r="AZ1184" s="2">
        <v>695</v>
      </c>
      <c r="BA1184" s="2">
        <v>700</v>
      </c>
      <c r="BB1184" s="2">
        <v>700</v>
      </c>
      <c r="BC1184" s="2">
        <v>700</v>
      </c>
      <c r="BD1184" s="2">
        <v>700</v>
      </c>
      <c r="BE1184" s="2">
        <v>700</v>
      </c>
      <c r="BF1184" s="2">
        <v>725</v>
      </c>
      <c r="BG1184" s="2">
        <v>725</v>
      </c>
      <c r="BH1184" s="2">
        <v>750</v>
      </c>
      <c r="BI1184" s="2">
        <v>750</v>
      </c>
      <c r="BJ1184" s="2">
        <v>750</v>
      </c>
      <c r="BK1184" s="2">
        <v>750</v>
      </c>
      <c r="BL1184" s="2">
        <v>750</v>
      </c>
      <c r="BM1184" s="2">
        <v>750</v>
      </c>
      <c r="BN1184" s="2">
        <v>775</v>
      </c>
      <c r="BO1184" s="2">
        <v>775</v>
      </c>
      <c r="BP1184" s="2">
        <v>775</v>
      </c>
      <c r="BQ1184" s="2">
        <v>795</v>
      </c>
      <c r="BR1184" s="2">
        <v>795</v>
      </c>
      <c r="BS1184" s="2">
        <v>795</v>
      </c>
      <c r="BT1184" s="2">
        <v>795</v>
      </c>
      <c r="BU1184" s="2">
        <v>800</v>
      </c>
      <c r="BV1184" s="2">
        <v>800</v>
      </c>
      <c r="BW1184" s="2">
        <v>825</v>
      </c>
      <c r="BX1184" s="2">
        <v>825</v>
      </c>
      <c r="BY1184" s="2">
        <v>850</v>
      </c>
      <c r="BZ1184" s="2">
        <v>875</v>
      </c>
      <c r="CA1184" s="2">
        <v>895</v>
      </c>
      <c r="CB1184" s="2">
        <v>895</v>
      </c>
      <c r="CC1184" s="2">
        <v>900</v>
      </c>
      <c r="CD1184" s="2">
        <v>900</v>
      </c>
      <c r="CE1184" s="2">
        <v>950</v>
      </c>
      <c r="CF1184" s="2">
        <v>995</v>
      </c>
      <c r="CG1184" s="2">
        <v>995</v>
      </c>
      <c r="CH1184" s="2">
        <v>1000</v>
      </c>
    </row>
    <row r="1185" spans="22:86" x14ac:dyDescent="0.2">
      <c r="V1185" s="2">
        <v>895</v>
      </c>
      <c r="W1185" s="2">
        <v>895</v>
      </c>
      <c r="X1185" s="2">
        <v>895</v>
      </c>
      <c r="Y1185" s="2">
        <v>895</v>
      </c>
      <c r="Z1185" s="2">
        <v>895</v>
      </c>
      <c r="AA1185" s="2">
        <v>895</v>
      </c>
      <c r="AB1185" s="2">
        <v>900</v>
      </c>
      <c r="AC1185" s="2">
        <v>900</v>
      </c>
      <c r="AD1185" s="2">
        <v>950</v>
      </c>
      <c r="AE1185" s="2">
        <v>950</v>
      </c>
      <c r="AF1185" s="2">
        <v>950</v>
      </c>
      <c r="AG1185" s="2">
        <v>950</v>
      </c>
      <c r="AH1185" s="2">
        <v>950</v>
      </c>
      <c r="AI1185" s="2">
        <v>950</v>
      </c>
      <c r="AJ1185" s="2">
        <v>950</v>
      </c>
      <c r="AK1185" s="2">
        <v>972.5</v>
      </c>
      <c r="AL1185" s="2">
        <v>995</v>
      </c>
      <c r="AM1185" s="2">
        <v>995</v>
      </c>
      <c r="AN1185" s="2">
        <v>995</v>
      </c>
      <c r="AO1185" s="2">
        <v>995</v>
      </c>
      <c r="AP1185" s="2">
        <v>995</v>
      </c>
      <c r="AQ1185" s="2">
        <v>995</v>
      </c>
      <c r="AR1185" s="2">
        <v>995</v>
      </c>
      <c r="AS1185" s="2">
        <v>995</v>
      </c>
      <c r="AT1185" s="2">
        <v>995</v>
      </c>
      <c r="AU1185" s="2">
        <v>1000</v>
      </c>
      <c r="AV1185" s="2">
        <v>1000</v>
      </c>
      <c r="AW1185" s="2">
        <v>1000</v>
      </c>
      <c r="AX1185" s="2">
        <v>1000</v>
      </c>
      <c r="AY1185" s="2">
        <v>1000</v>
      </c>
      <c r="AZ1185" s="2">
        <v>1000</v>
      </c>
      <c r="BA1185" s="2">
        <v>1050</v>
      </c>
      <c r="BB1185" s="2">
        <v>1050</v>
      </c>
      <c r="BC1185" s="2">
        <v>1050</v>
      </c>
      <c r="BD1185" s="2">
        <v>1050</v>
      </c>
      <c r="BE1185" s="2">
        <v>1050</v>
      </c>
      <c r="BF1185" s="2">
        <v>1050</v>
      </c>
      <c r="BG1185" s="2">
        <v>1095</v>
      </c>
      <c r="BH1185" s="2">
        <v>1095</v>
      </c>
      <c r="BI1185" s="2">
        <v>1100</v>
      </c>
      <c r="BJ1185" s="2">
        <v>1100</v>
      </c>
      <c r="BK1185" s="2">
        <v>1100</v>
      </c>
      <c r="BL1185" s="2">
        <v>1100</v>
      </c>
      <c r="BM1185" s="2">
        <v>1100</v>
      </c>
      <c r="BN1185" s="2">
        <v>1100</v>
      </c>
      <c r="BO1185" s="2">
        <v>1100</v>
      </c>
      <c r="BP1185" s="2">
        <v>1200</v>
      </c>
      <c r="BQ1185" s="2">
        <v>1200</v>
      </c>
      <c r="BR1185" s="2">
        <v>1200</v>
      </c>
      <c r="BS1185" s="2">
        <v>1200</v>
      </c>
      <c r="BT1185" s="2">
        <v>1200</v>
      </c>
      <c r="BU1185" s="2">
        <v>1200</v>
      </c>
      <c r="BV1185" s="2">
        <v>1200</v>
      </c>
      <c r="BW1185" s="2">
        <v>1200</v>
      </c>
      <c r="BX1185" s="2">
        <v>1250</v>
      </c>
      <c r="BY1185" s="2">
        <v>1250</v>
      </c>
      <c r="BZ1185" s="2">
        <v>1295</v>
      </c>
      <c r="CA1185" s="2">
        <v>1295</v>
      </c>
      <c r="CB1185" s="2">
        <v>1300</v>
      </c>
      <c r="CC1185" s="2">
        <v>1300</v>
      </c>
      <c r="CD1185" s="2">
        <v>1300</v>
      </c>
      <c r="CE1185" s="2">
        <v>1300</v>
      </c>
      <c r="CF1185" s="2">
        <v>1500</v>
      </c>
      <c r="CG1185" s="2">
        <v>1500</v>
      </c>
      <c r="CH1185" s="2">
        <v>1600</v>
      </c>
    </row>
    <row r="1186" spans="22:86" x14ac:dyDescent="0.2">
      <c r="V1186" s="2">
        <v>895</v>
      </c>
      <c r="W1186" s="2">
        <v>895</v>
      </c>
      <c r="X1186" s="2">
        <v>895</v>
      </c>
      <c r="Y1186" s="2">
        <v>895</v>
      </c>
      <c r="Z1186" s="2">
        <v>895</v>
      </c>
      <c r="AA1186" s="2">
        <v>895</v>
      </c>
      <c r="AB1186" s="2">
        <v>895</v>
      </c>
      <c r="AC1186" s="2">
        <v>895</v>
      </c>
      <c r="AD1186" s="2">
        <v>950</v>
      </c>
      <c r="AE1186" s="2">
        <v>950</v>
      </c>
      <c r="AF1186" s="2">
        <v>950</v>
      </c>
      <c r="AG1186" s="2">
        <v>950</v>
      </c>
      <c r="AH1186" s="2">
        <v>950</v>
      </c>
      <c r="AI1186" s="2">
        <v>950</v>
      </c>
      <c r="AJ1186" s="2">
        <v>950</v>
      </c>
      <c r="AK1186" s="2">
        <v>950</v>
      </c>
      <c r="AL1186" s="2">
        <v>950</v>
      </c>
      <c r="AM1186" s="2">
        <v>950</v>
      </c>
      <c r="AN1186" s="2">
        <v>950</v>
      </c>
      <c r="AO1186" s="2">
        <v>950</v>
      </c>
      <c r="AP1186" s="2">
        <v>950</v>
      </c>
      <c r="AQ1186" s="2">
        <v>950</v>
      </c>
      <c r="AR1186" s="2">
        <v>950</v>
      </c>
      <c r="AS1186" s="2">
        <v>1150</v>
      </c>
      <c r="AT1186" s="2">
        <v>1150</v>
      </c>
      <c r="AU1186" s="2">
        <v>1150</v>
      </c>
      <c r="AV1186" s="2">
        <v>1150</v>
      </c>
      <c r="AW1186" s="2">
        <v>1150</v>
      </c>
      <c r="AX1186" s="2">
        <v>1150</v>
      </c>
      <c r="AY1186" s="2">
        <v>1150</v>
      </c>
      <c r="AZ1186" s="2">
        <v>1150</v>
      </c>
      <c r="BA1186" s="2">
        <v>1150</v>
      </c>
      <c r="BB1186" s="2">
        <v>1150</v>
      </c>
      <c r="BC1186" s="2">
        <v>1150</v>
      </c>
      <c r="BD1186" s="2">
        <v>1150</v>
      </c>
      <c r="BE1186" s="2">
        <v>1150</v>
      </c>
      <c r="BF1186" s="2">
        <v>1150</v>
      </c>
      <c r="BG1186" s="2">
        <v>1295</v>
      </c>
      <c r="BH1186" s="2">
        <v>1295</v>
      </c>
      <c r="BI1186" s="2">
        <v>1295</v>
      </c>
      <c r="BJ1186" s="2">
        <v>1295</v>
      </c>
      <c r="BK1186" s="2">
        <v>1295</v>
      </c>
      <c r="BL1186" s="2">
        <v>1295</v>
      </c>
      <c r="BM1186" s="2">
        <v>1295</v>
      </c>
      <c r="BN1186" s="2">
        <v>1295</v>
      </c>
      <c r="BO1186" s="2">
        <v>1295</v>
      </c>
      <c r="BP1186" s="2">
        <v>1295</v>
      </c>
      <c r="BQ1186" s="2">
        <v>1295</v>
      </c>
      <c r="BR1186" s="2">
        <v>1295</v>
      </c>
      <c r="BS1186" s="2">
        <v>1295</v>
      </c>
      <c r="BT1186" s="2">
        <v>1295</v>
      </c>
      <c r="BU1186" s="2">
        <v>2000</v>
      </c>
      <c r="BV1186" s="2">
        <v>2000</v>
      </c>
      <c r="BW1186" s="2">
        <v>2000</v>
      </c>
      <c r="BX1186" s="2">
        <v>2000</v>
      </c>
      <c r="BY1186" s="2">
        <v>2000</v>
      </c>
      <c r="BZ1186" s="2">
        <v>2000</v>
      </c>
      <c r="CA1186" s="2">
        <v>2000</v>
      </c>
      <c r="CB1186" s="2">
        <v>2000</v>
      </c>
      <c r="CC1186" s="2">
        <v>2000</v>
      </c>
      <c r="CD1186" s="2">
        <v>2000</v>
      </c>
      <c r="CE1186" s="2">
        <v>2000</v>
      </c>
      <c r="CF1186" s="2">
        <v>2000</v>
      </c>
      <c r="CG1186" s="2">
        <v>2000</v>
      </c>
      <c r="CH1186" s="2">
        <v>2000</v>
      </c>
    </row>
    <row r="1187" spans="22:86" x14ac:dyDescent="0.2">
      <c r="V1187" s="2">
        <v>325</v>
      </c>
      <c r="W1187" s="2">
        <v>325</v>
      </c>
      <c r="X1187" s="2">
        <v>325</v>
      </c>
      <c r="Y1187" s="2">
        <v>325</v>
      </c>
      <c r="Z1187" s="2">
        <v>325</v>
      </c>
      <c r="AA1187" s="2">
        <v>325</v>
      </c>
      <c r="AB1187" s="2">
        <v>325</v>
      </c>
      <c r="AC1187" s="2">
        <v>325</v>
      </c>
      <c r="AD1187" s="2">
        <v>350</v>
      </c>
      <c r="AE1187" s="2">
        <v>350</v>
      </c>
      <c r="AF1187" s="2">
        <v>350</v>
      </c>
      <c r="AG1187" s="2">
        <v>350</v>
      </c>
      <c r="AH1187" s="2">
        <v>350</v>
      </c>
      <c r="AI1187" s="2">
        <v>350</v>
      </c>
      <c r="AJ1187" s="2">
        <v>350</v>
      </c>
      <c r="AK1187" s="2">
        <v>350</v>
      </c>
      <c r="AL1187" s="2">
        <v>350</v>
      </c>
      <c r="AM1187" s="2">
        <v>350</v>
      </c>
      <c r="AN1187" s="2">
        <v>350</v>
      </c>
      <c r="AO1187" s="2">
        <v>350</v>
      </c>
      <c r="AP1187" s="2">
        <v>350</v>
      </c>
      <c r="AQ1187" s="2">
        <v>350</v>
      </c>
      <c r="AR1187" s="2">
        <v>350</v>
      </c>
      <c r="AS1187" s="2">
        <v>350</v>
      </c>
      <c r="AT1187" s="2">
        <v>350</v>
      </c>
      <c r="AU1187" s="2">
        <v>350</v>
      </c>
      <c r="AV1187" s="2">
        <v>350</v>
      </c>
      <c r="AW1187" s="2">
        <v>350</v>
      </c>
      <c r="AX1187" s="2">
        <v>350</v>
      </c>
      <c r="AY1187" s="2">
        <v>350</v>
      </c>
      <c r="AZ1187" s="2">
        <v>350</v>
      </c>
      <c r="BA1187" s="2">
        <v>350</v>
      </c>
      <c r="BB1187" s="2">
        <v>350</v>
      </c>
      <c r="BC1187" s="2">
        <v>350</v>
      </c>
      <c r="BD1187" s="2">
        <v>350</v>
      </c>
      <c r="BE1187" s="2">
        <v>350</v>
      </c>
      <c r="BF1187" s="2">
        <v>350</v>
      </c>
      <c r="BG1187" s="2">
        <v>350</v>
      </c>
      <c r="BH1187" s="2">
        <v>350</v>
      </c>
      <c r="BI1187" s="2">
        <v>350</v>
      </c>
      <c r="BJ1187" s="2">
        <v>350</v>
      </c>
      <c r="BK1187" s="2">
        <v>350</v>
      </c>
      <c r="BL1187" s="2">
        <v>350</v>
      </c>
      <c r="BM1187" s="2">
        <v>350</v>
      </c>
      <c r="BN1187" s="2">
        <v>350</v>
      </c>
      <c r="BO1187" s="2">
        <v>350</v>
      </c>
      <c r="BP1187" s="2">
        <v>350</v>
      </c>
      <c r="BQ1187" s="2">
        <v>350</v>
      </c>
      <c r="BR1187" s="2">
        <v>350</v>
      </c>
      <c r="BS1187" s="2">
        <v>350</v>
      </c>
      <c r="BT1187" s="2">
        <v>350</v>
      </c>
      <c r="BU1187" s="2">
        <v>430</v>
      </c>
      <c r="BV1187" s="2">
        <v>430</v>
      </c>
      <c r="BW1187" s="2">
        <v>430</v>
      </c>
      <c r="BX1187" s="2">
        <v>430</v>
      </c>
      <c r="BY1187" s="2">
        <v>430</v>
      </c>
      <c r="BZ1187" s="2">
        <v>430</v>
      </c>
      <c r="CA1187" s="2">
        <v>430</v>
      </c>
      <c r="CB1187" s="2">
        <v>430</v>
      </c>
      <c r="CC1187" s="2">
        <v>430</v>
      </c>
      <c r="CD1187" s="2">
        <v>430</v>
      </c>
      <c r="CE1187" s="2">
        <v>430</v>
      </c>
      <c r="CF1187" s="2">
        <v>430</v>
      </c>
      <c r="CG1187" s="2">
        <v>430</v>
      </c>
      <c r="CH1187" s="2">
        <v>430</v>
      </c>
    </row>
    <row r="1188" spans="22:86" x14ac:dyDescent="0.2">
      <c r="V1188" s="2">
        <v>275</v>
      </c>
      <c r="W1188" s="2">
        <v>275</v>
      </c>
      <c r="X1188" s="2">
        <v>275</v>
      </c>
      <c r="Y1188" s="2">
        <v>275</v>
      </c>
      <c r="Z1188" s="2">
        <v>275</v>
      </c>
      <c r="AA1188" s="2">
        <v>275</v>
      </c>
      <c r="AB1188" s="2">
        <v>275</v>
      </c>
      <c r="AC1188" s="2">
        <v>275</v>
      </c>
      <c r="AD1188" s="2">
        <v>275</v>
      </c>
      <c r="AE1188" s="2">
        <v>275</v>
      </c>
      <c r="AF1188" s="2">
        <v>275.89</v>
      </c>
      <c r="AG1188" s="2">
        <v>282.44</v>
      </c>
      <c r="AH1188" s="2">
        <v>290</v>
      </c>
      <c r="AI1188" s="2">
        <v>290</v>
      </c>
      <c r="AJ1188" s="2">
        <v>294.33999999999997</v>
      </c>
      <c r="AK1188" s="2">
        <v>294.35000000000002</v>
      </c>
      <c r="AL1188" s="2">
        <v>295</v>
      </c>
      <c r="AM1188" s="2">
        <v>295</v>
      </c>
      <c r="AN1188" s="2">
        <v>295</v>
      </c>
      <c r="AO1188" s="2">
        <v>300</v>
      </c>
      <c r="AP1188" s="2">
        <v>300</v>
      </c>
      <c r="AQ1188" s="2">
        <v>300</v>
      </c>
      <c r="AR1188" s="2">
        <v>300</v>
      </c>
      <c r="AS1188" s="2">
        <v>300</v>
      </c>
      <c r="AT1188" s="2">
        <v>300</v>
      </c>
      <c r="AU1188" s="2">
        <v>300</v>
      </c>
      <c r="AV1188" s="2">
        <v>300</v>
      </c>
      <c r="AW1188" s="2">
        <v>300</v>
      </c>
      <c r="AX1188" s="2">
        <v>300</v>
      </c>
      <c r="AY1188" s="2">
        <v>300</v>
      </c>
      <c r="AZ1188" s="2">
        <v>304.17</v>
      </c>
      <c r="BA1188" s="2">
        <v>304.17</v>
      </c>
      <c r="BB1188" s="2">
        <v>305</v>
      </c>
      <c r="BC1188" s="2">
        <v>305</v>
      </c>
      <c r="BD1188" s="2">
        <v>305</v>
      </c>
      <c r="BE1188" s="2">
        <v>310</v>
      </c>
      <c r="BF1188" s="2">
        <v>315</v>
      </c>
      <c r="BG1188" s="2">
        <v>315</v>
      </c>
      <c r="BH1188" s="2">
        <v>320</v>
      </c>
      <c r="BI1188" s="2">
        <v>320</v>
      </c>
      <c r="BJ1188" s="2">
        <v>320</v>
      </c>
      <c r="BK1188" s="2">
        <v>320</v>
      </c>
      <c r="BL1188" s="2">
        <v>320</v>
      </c>
      <c r="BM1188" s="2">
        <v>325</v>
      </c>
      <c r="BN1188" s="2">
        <v>325</v>
      </c>
      <c r="BO1188" s="2">
        <v>325</v>
      </c>
      <c r="BP1188" s="2">
        <v>325.89</v>
      </c>
      <c r="BQ1188" s="2">
        <v>330</v>
      </c>
      <c r="BR1188" s="2">
        <v>340</v>
      </c>
      <c r="BS1188" s="2">
        <v>350</v>
      </c>
      <c r="BT1188" s="2">
        <v>350</v>
      </c>
      <c r="BU1188" s="2">
        <v>350</v>
      </c>
      <c r="BV1188" s="2">
        <v>359.52</v>
      </c>
      <c r="BW1188" s="2">
        <v>359.52</v>
      </c>
      <c r="BX1188" s="2">
        <v>359.52</v>
      </c>
      <c r="BY1188" s="2">
        <v>359.52</v>
      </c>
      <c r="BZ1188" s="2">
        <v>359.52</v>
      </c>
      <c r="CA1188" s="2">
        <v>359.52</v>
      </c>
      <c r="CB1188" s="2">
        <v>359.52</v>
      </c>
      <c r="CC1188" s="2">
        <v>375</v>
      </c>
      <c r="CD1188" s="2">
        <v>377.97</v>
      </c>
      <c r="CE1188" s="2">
        <v>377.97</v>
      </c>
      <c r="CF1188" s="2">
        <v>400</v>
      </c>
      <c r="CG1188" s="2">
        <v>425</v>
      </c>
      <c r="CH1188" s="2">
        <v>434.52</v>
      </c>
    </row>
    <row r="1189" spans="22:86" x14ac:dyDescent="0.2">
      <c r="V1189" s="2">
        <v>350</v>
      </c>
      <c r="W1189" s="2">
        <v>350</v>
      </c>
      <c r="X1189" s="2">
        <v>350</v>
      </c>
      <c r="Y1189" s="2">
        <v>350</v>
      </c>
      <c r="Z1189" s="2">
        <v>350</v>
      </c>
      <c r="AA1189" s="2">
        <v>350</v>
      </c>
      <c r="AB1189" s="2">
        <v>350</v>
      </c>
      <c r="AC1189" s="2">
        <v>350</v>
      </c>
      <c r="AD1189" s="2">
        <v>350</v>
      </c>
      <c r="AE1189" s="2">
        <v>350</v>
      </c>
      <c r="AF1189" s="2">
        <v>350</v>
      </c>
      <c r="AG1189" s="2">
        <v>350</v>
      </c>
      <c r="AH1189" s="2">
        <v>350</v>
      </c>
      <c r="AI1189" s="2">
        <v>350</v>
      </c>
      <c r="AJ1189" s="2">
        <v>350</v>
      </c>
      <c r="AK1189" s="2">
        <v>350</v>
      </c>
      <c r="AL1189" s="2">
        <v>360</v>
      </c>
      <c r="AM1189" s="2">
        <v>365</v>
      </c>
      <c r="AN1189" s="2">
        <v>375</v>
      </c>
      <c r="AO1189" s="2">
        <v>375</v>
      </c>
      <c r="AP1189" s="2">
        <v>375</v>
      </c>
      <c r="AQ1189" s="2">
        <v>375</v>
      </c>
      <c r="AR1189" s="2">
        <v>375</v>
      </c>
      <c r="AS1189" s="2">
        <v>375</v>
      </c>
      <c r="AT1189" s="2">
        <v>375</v>
      </c>
      <c r="AU1189" s="2">
        <v>375</v>
      </c>
      <c r="AV1189" s="2">
        <v>375</v>
      </c>
      <c r="AW1189" s="2">
        <v>375</v>
      </c>
      <c r="AX1189" s="2">
        <v>375</v>
      </c>
      <c r="AY1189" s="2">
        <v>380</v>
      </c>
      <c r="AZ1189" s="2">
        <v>380</v>
      </c>
      <c r="BA1189" s="2">
        <v>385</v>
      </c>
      <c r="BB1189" s="2">
        <v>388</v>
      </c>
      <c r="BC1189" s="2">
        <v>395</v>
      </c>
      <c r="BD1189" s="2">
        <v>395</v>
      </c>
      <c r="BE1189" s="2">
        <v>395</v>
      </c>
      <c r="BF1189" s="2">
        <v>395</v>
      </c>
      <c r="BG1189" s="2">
        <v>395</v>
      </c>
      <c r="BH1189" s="2">
        <v>399</v>
      </c>
      <c r="BI1189" s="2">
        <v>400</v>
      </c>
      <c r="BJ1189" s="2">
        <v>400</v>
      </c>
      <c r="BK1189" s="2">
        <v>400</v>
      </c>
      <c r="BL1189" s="2">
        <v>400</v>
      </c>
      <c r="BM1189" s="2">
        <v>400</v>
      </c>
      <c r="BN1189" s="2">
        <v>410</v>
      </c>
      <c r="BO1189" s="2">
        <v>425</v>
      </c>
      <c r="BP1189" s="2">
        <v>425</v>
      </c>
      <c r="BQ1189" s="2">
        <v>425</v>
      </c>
      <c r="BR1189" s="2">
        <v>425</v>
      </c>
      <c r="BS1189" s="2">
        <v>425</v>
      </c>
      <c r="BT1189" s="2">
        <v>425</v>
      </c>
      <c r="BU1189" s="2">
        <v>445</v>
      </c>
      <c r="BV1189" s="2">
        <v>450</v>
      </c>
      <c r="BW1189" s="2">
        <v>450</v>
      </c>
      <c r="BX1189" s="2">
        <v>450</v>
      </c>
      <c r="BY1189" s="2">
        <v>450</v>
      </c>
      <c r="BZ1189" s="2">
        <v>465</v>
      </c>
      <c r="CA1189" s="2">
        <v>475</v>
      </c>
      <c r="CB1189" s="2">
        <v>475</v>
      </c>
      <c r="CC1189" s="2">
        <v>475</v>
      </c>
      <c r="CD1189" s="2">
        <v>485</v>
      </c>
      <c r="CE1189" s="2">
        <v>495</v>
      </c>
      <c r="CF1189" s="2">
        <v>520</v>
      </c>
      <c r="CG1189" s="2">
        <v>550</v>
      </c>
      <c r="CH1189" s="2">
        <v>575</v>
      </c>
    </row>
    <row r="1190" spans="22:86" x14ac:dyDescent="0.2">
      <c r="V1190" s="2">
        <v>450</v>
      </c>
      <c r="W1190" s="2">
        <v>450</v>
      </c>
      <c r="X1190" s="2">
        <v>450</v>
      </c>
      <c r="Y1190" s="2">
        <v>450</v>
      </c>
      <c r="Z1190" s="2">
        <v>450</v>
      </c>
      <c r="AA1190" s="2">
        <v>450</v>
      </c>
      <c r="AB1190" s="2">
        <v>450</v>
      </c>
      <c r="AC1190" s="2">
        <v>450</v>
      </c>
      <c r="AD1190" s="2">
        <v>450</v>
      </c>
      <c r="AE1190" s="2">
        <v>450</v>
      </c>
      <c r="AF1190" s="2">
        <v>450</v>
      </c>
      <c r="AG1190" s="2">
        <v>450</v>
      </c>
      <c r="AH1190" s="2">
        <v>450</v>
      </c>
      <c r="AI1190" s="2">
        <v>460</v>
      </c>
      <c r="AJ1190" s="2">
        <v>465</v>
      </c>
      <c r="AK1190" s="2">
        <v>475</v>
      </c>
      <c r="AL1190" s="2">
        <v>475</v>
      </c>
      <c r="AM1190" s="2">
        <v>475</v>
      </c>
      <c r="AN1190" s="2">
        <v>475</v>
      </c>
      <c r="AO1190" s="2">
        <v>475</v>
      </c>
      <c r="AP1190" s="2">
        <v>475</v>
      </c>
      <c r="AQ1190" s="2">
        <v>475</v>
      </c>
      <c r="AR1190" s="2">
        <v>475</v>
      </c>
      <c r="AS1190" s="2">
        <v>480</v>
      </c>
      <c r="AT1190" s="2">
        <v>495</v>
      </c>
      <c r="AU1190" s="2">
        <v>495</v>
      </c>
      <c r="AV1190" s="2">
        <v>495</v>
      </c>
      <c r="AW1190" s="2">
        <v>495</v>
      </c>
      <c r="AX1190" s="2">
        <v>499</v>
      </c>
      <c r="AY1190" s="2">
        <v>500</v>
      </c>
      <c r="AZ1190" s="2">
        <v>500</v>
      </c>
      <c r="BA1190" s="2">
        <v>500</v>
      </c>
      <c r="BB1190" s="2">
        <v>500</v>
      </c>
      <c r="BC1190" s="2">
        <v>525</v>
      </c>
      <c r="BD1190" s="2">
        <v>525</v>
      </c>
      <c r="BE1190" s="2">
        <v>525</v>
      </c>
      <c r="BF1190" s="2">
        <v>525</v>
      </c>
      <c r="BG1190" s="2">
        <v>525</v>
      </c>
      <c r="BH1190" s="2">
        <v>525</v>
      </c>
      <c r="BI1190" s="2">
        <v>545</v>
      </c>
      <c r="BJ1190" s="2">
        <v>550</v>
      </c>
      <c r="BK1190" s="2">
        <v>550</v>
      </c>
      <c r="BL1190" s="2">
        <v>550</v>
      </c>
      <c r="BM1190" s="2">
        <v>550</v>
      </c>
      <c r="BN1190" s="2">
        <v>550</v>
      </c>
      <c r="BO1190" s="2">
        <v>550</v>
      </c>
      <c r="BP1190" s="2">
        <v>550</v>
      </c>
      <c r="BQ1190" s="2">
        <v>565</v>
      </c>
      <c r="BR1190" s="2">
        <v>575</v>
      </c>
      <c r="BS1190" s="2">
        <v>575</v>
      </c>
      <c r="BT1190" s="2">
        <v>595</v>
      </c>
      <c r="BU1190" s="2">
        <v>595</v>
      </c>
      <c r="BV1190" s="2">
        <v>595</v>
      </c>
      <c r="BW1190" s="2">
        <v>600</v>
      </c>
      <c r="BX1190" s="2">
        <v>600</v>
      </c>
      <c r="BY1190" s="2">
        <v>600</v>
      </c>
      <c r="BZ1190" s="2">
        <v>625</v>
      </c>
      <c r="CA1190" s="2">
        <v>625</v>
      </c>
      <c r="CB1190" s="2">
        <v>650</v>
      </c>
      <c r="CC1190" s="2">
        <v>650</v>
      </c>
      <c r="CD1190" s="2">
        <v>650</v>
      </c>
      <c r="CE1190" s="2">
        <v>675</v>
      </c>
      <c r="CF1190" s="2">
        <v>695</v>
      </c>
      <c r="CG1190" s="2">
        <v>750</v>
      </c>
      <c r="CH1190" s="2">
        <v>750</v>
      </c>
    </row>
    <row r="1191" spans="22:86" x14ac:dyDescent="0.2">
      <c r="V1191" s="2">
        <v>550</v>
      </c>
      <c r="W1191" s="2">
        <v>550</v>
      </c>
      <c r="X1191" s="2">
        <v>550</v>
      </c>
      <c r="Y1191" s="2">
        <v>550</v>
      </c>
      <c r="Z1191" s="2">
        <v>560</v>
      </c>
      <c r="AA1191" s="2">
        <v>575</v>
      </c>
      <c r="AB1191" s="2">
        <v>575</v>
      </c>
      <c r="AC1191" s="2">
        <v>580</v>
      </c>
      <c r="AD1191" s="2">
        <v>595</v>
      </c>
      <c r="AE1191" s="2">
        <v>595</v>
      </c>
      <c r="AF1191" s="2">
        <v>595</v>
      </c>
      <c r="AG1191" s="2">
        <v>595</v>
      </c>
      <c r="AH1191" s="2">
        <v>595</v>
      </c>
      <c r="AI1191" s="2">
        <v>600</v>
      </c>
      <c r="AJ1191" s="2">
        <v>625</v>
      </c>
      <c r="AK1191" s="2">
        <v>625</v>
      </c>
      <c r="AL1191" s="2">
        <v>625</v>
      </c>
      <c r="AM1191" s="2">
        <v>650</v>
      </c>
      <c r="AN1191" s="2">
        <v>650</v>
      </c>
      <c r="AO1191" s="2">
        <v>650</v>
      </c>
      <c r="AP1191" s="2">
        <v>650</v>
      </c>
      <c r="AQ1191" s="2">
        <v>650</v>
      </c>
      <c r="AR1191" s="2">
        <v>650</v>
      </c>
      <c r="AS1191" s="2">
        <v>650</v>
      </c>
      <c r="AT1191" s="2">
        <v>650</v>
      </c>
      <c r="AU1191" s="2">
        <v>675</v>
      </c>
      <c r="AV1191" s="2">
        <v>675</v>
      </c>
      <c r="AW1191" s="2">
        <v>675</v>
      </c>
      <c r="AX1191" s="2">
        <v>680</v>
      </c>
      <c r="AY1191" s="2">
        <v>695</v>
      </c>
      <c r="AZ1191" s="2">
        <v>695</v>
      </c>
      <c r="BA1191" s="2">
        <v>695</v>
      </c>
      <c r="BB1191" s="2">
        <v>695</v>
      </c>
      <c r="BC1191" s="2">
        <v>695</v>
      </c>
      <c r="BD1191" s="2">
        <v>695</v>
      </c>
      <c r="BE1191" s="2">
        <v>700</v>
      </c>
      <c r="BF1191" s="2">
        <v>700</v>
      </c>
      <c r="BG1191" s="2">
        <v>700</v>
      </c>
      <c r="BH1191" s="2">
        <v>700</v>
      </c>
      <c r="BI1191" s="2">
        <v>725</v>
      </c>
      <c r="BJ1191" s="2">
        <v>725</v>
      </c>
      <c r="BK1191" s="2">
        <v>750</v>
      </c>
      <c r="BL1191" s="2">
        <v>750</v>
      </c>
      <c r="BM1191" s="2">
        <v>750</v>
      </c>
      <c r="BN1191" s="2">
        <v>750</v>
      </c>
      <c r="BO1191" s="2">
        <v>775</v>
      </c>
      <c r="BP1191" s="2">
        <v>775</v>
      </c>
      <c r="BQ1191" s="2">
        <v>795</v>
      </c>
      <c r="BR1191" s="2">
        <v>795</v>
      </c>
      <c r="BS1191" s="2">
        <v>799</v>
      </c>
      <c r="BT1191" s="2">
        <v>800</v>
      </c>
      <c r="BU1191" s="2">
        <v>825</v>
      </c>
      <c r="BV1191" s="2">
        <v>850</v>
      </c>
      <c r="BW1191" s="2">
        <v>850</v>
      </c>
      <c r="BX1191" s="2">
        <v>850</v>
      </c>
      <c r="BY1191" s="2">
        <v>850</v>
      </c>
      <c r="BZ1191" s="2">
        <v>850</v>
      </c>
      <c r="CA1191" s="2">
        <v>895</v>
      </c>
      <c r="CB1191" s="2">
        <v>900</v>
      </c>
      <c r="CC1191" s="2">
        <v>950</v>
      </c>
      <c r="CD1191" s="2">
        <v>995</v>
      </c>
      <c r="CE1191" s="2">
        <v>995</v>
      </c>
      <c r="CF1191" s="2">
        <v>1100</v>
      </c>
      <c r="CG1191" s="2">
        <v>1200</v>
      </c>
      <c r="CH1191" s="2">
        <v>1600</v>
      </c>
    </row>
    <row r="1192" spans="22:86" x14ac:dyDescent="0.2">
      <c r="V1192" s="2">
        <v>850</v>
      </c>
      <c r="W1192" s="2">
        <v>850</v>
      </c>
      <c r="X1192" s="2">
        <v>850</v>
      </c>
      <c r="Y1192" s="2">
        <v>850</v>
      </c>
      <c r="Z1192" s="2">
        <v>850</v>
      </c>
      <c r="AA1192" s="2">
        <v>850</v>
      </c>
      <c r="AB1192" s="2">
        <v>850</v>
      </c>
      <c r="AC1192" s="2">
        <v>850</v>
      </c>
      <c r="AD1192" s="2">
        <v>850</v>
      </c>
      <c r="AE1192" s="2">
        <v>860</v>
      </c>
      <c r="AF1192" s="2">
        <v>875</v>
      </c>
      <c r="AG1192" s="2">
        <v>895</v>
      </c>
      <c r="AH1192" s="2">
        <v>895</v>
      </c>
      <c r="AI1192" s="2">
        <v>895</v>
      </c>
      <c r="AJ1192" s="2">
        <v>895</v>
      </c>
      <c r="AK1192" s="2">
        <v>895</v>
      </c>
      <c r="AL1192" s="2">
        <v>900</v>
      </c>
      <c r="AM1192" s="2">
        <v>900</v>
      </c>
      <c r="AN1192" s="2">
        <v>900</v>
      </c>
      <c r="AO1192" s="2">
        <v>925</v>
      </c>
      <c r="AP1192" s="2">
        <v>945</v>
      </c>
      <c r="AQ1192" s="2">
        <v>950</v>
      </c>
      <c r="AR1192" s="2">
        <v>950</v>
      </c>
      <c r="AS1192" s="2">
        <v>950</v>
      </c>
      <c r="AT1192" s="2">
        <v>950</v>
      </c>
      <c r="AU1192" s="2">
        <v>950</v>
      </c>
      <c r="AV1192" s="2">
        <v>950</v>
      </c>
      <c r="AW1192" s="2">
        <v>975</v>
      </c>
      <c r="AX1192" s="2">
        <v>975</v>
      </c>
      <c r="AY1192" s="2">
        <v>975</v>
      </c>
      <c r="AZ1192" s="2">
        <v>975</v>
      </c>
      <c r="BA1192" s="2">
        <v>995</v>
      </c>
      <c r="BB1192" s="2">
        <v>995</v>
      </c>
      <c r="BC1192" s="2">
        <v>995</v>
      </c>
      <c r="BD1192" s="2">
        <v>995</v>
      </c>
      <c r="BE1192" s="2">
        <v>995</v>
      </c>
      <c r="BF1192" s="2">
        <v>995</v>
      </c>
      <c r="BG1192" s="2">
        <v>1000</v>
      </c>
      <c r="BH1192" s="2">
        <v>1050</v>
      </c>
      <c r="BI1192" s="2">
        <v>1050</v>
      </c>
      <c r="BJ1192" s="2">
        <v>1100</v>
      </c>
      <c r="BK1192" s="2">
        <v>1100</v>
      </c>
      <c r="BL1192" s="2">
        <v>1100</v>
      </c>
      <c r="BM1192" s="2">
        <v>1100</v>
      </c>
      <c r="BN1192" s="2">
        <v>1100</v>
      </c>
      <c r="BO1192" s="2">
        <v>1125</v>
      </c>
      <c r="BP1192" s="2">
        <v>1150</v>
      </c>
      <c r="BQ1192" s="2">
        <v>1200</v>
      </c>
      <c r="BR1192" s="2">
        <v>1200</v>
      </c>
      <c r="BS1192" s="2">
        <v>1200</v>
      </c>
      <c r="BT1192" s="2">
        <v>1200</v>
      </c>
      <c r="BU1192" s="2">
        <v>1200</v>
      </c>
      <c r="BV1192" s="2">
        <v>1250</v>
      </c>
      <c r="BW1192" s="2">
        <v>1295</v>
      </c>
      <c r="BX1192" s="2">
        <v>1295</v>
      </c>
      <c r="BY1192" s="2">
        <v>1300</v>
      </c>
      <c r="BZ1192" s="2">
        <v>1350</v>
      </c>
      <c r="CA1192" s="2">
        <v>1400</v>
      </c>
      <c r="CB1192" s="2">
        <v>1400</v>
      </c>
      <c r="CC1192" s="2">
        <v>1400</v>
      </c>
      <c r="CD1192" s="2">
        <v>1500</v>
      </c>
      <c r="CE1192" s="2">
        <v>1500</v>
      </c>
      <c r="CF1192" s="2">
        <v>1650</v>
      </c>
      <c r="CG1192" s="2">
        <v>1750</v>
      </c>
      <c r="CH1192" s="2">
        <v>2995</v>
      </c>
    </row>
    <row r="1193" spans="22:86" x14ac:dyDescent="0.2">
      <c r="V1193" s="2">
        <v>1195</v>
      </c>
      <c r="W1193" s="2">
        <v>1195</v>
      </c>
      <c r="X1193" s="2">
        <v>1195</v>
      </c>
      <c r="Y1193" s="2">
        <v>1195</v>
      </c>
      <c r="Z1193" s="2">
        <v>1200</v>
      </c>
      <c r="AA1193" s="2">
        <v>1200</v>
      </c>
      <c r="AB1193" s="2">
        <v>1200</v>
      </c>
      <c r="AC1193" s="2">
        <v>1200</v>
      </c>
      <c r="AD1193" s="2">
        <v>1250</v>
      </c>
      <c r="AE1193" s="2">
        <v>1250</v>
      </c>
      <c r="AF1193" s="2">
        <v>1250</v>
      </c>
      <c r="AG1193" s="2">
        <v>1250</v>
      </c>
      <c r="AH1193" s="2">
        <v>1250</v>
      </c>
      <c r="AI1193" s="2">
        <v>1300</v>
      </c>
      <c r="AJ1193" s="2">
        <v>1300</v>
      </c>
      <c r="AK1193" s="2">
        <v>1300</v>
      </c>
      <c r="AL1193" s="2">
        <v>1300</v>
      </c>
      <c r="AM1193" s="2">
        <v>1300</v>
      </c>
      <c r="AN1193" s="2">
        <v>1400</v>
      </c>
      <c r="AO1193" s="2">
        <v>1400</v>
      </c>
      <c r="AP1193" s="2">
        <v>1400</v>
      </c>
      <c r="AQ1193" s="2">
        <v>1400</v>
      </c>
      <c r="AR1193" s="2">
        <v>1400</v>
      </c>
      <c r="AS1193" s="2">
        <v>1400</v>
      </c>
      <c r="AT1193" s="2">
        <v>1400</v>
      </c>
      <c r="AU1193" s="2">
        <v>1400</v>
      </c>
      <c r="AV1193" s="2">
        <v>1400</v>
      </c>
      <c r="AW1193" s="2">
        <v>1400</v>
      </c>
      <c r="AX1193" s="2">
        <v>1400</v>
      </c>
      <c r="AY1193" s="2">
        <v>1400</v>
      </c>
      <c r="AZ1193" s="2">
        <v>1400</v>
      </c>
      <c r="BA1193" s="2">
        <v>1400</v>
      </c>
      <c r="BB1193" s="2">
        <v>1495</v>
      </c>
      <c r="BC1193" s="2">
        <v>1495</v>
      </c>
      <c r="BD1193" s="2">
        <v>1495</v>
      </c>
      <c r="BE1193" s="2">
        <v>1495</v>
      </c>
      <c r="BF1193" s="2">
        <v>1495</v>
      </c>
      <c r="BG1193" s="2">
        <v>1500</v>
      </c>
      <c r="BH1193" s="2">
        <v>1500</v>
      </c>
      <c r="BI1193" s="2">
        <v>1500</v>
      </c>
      <c r="BJ1193" s="2">
        <v>1500</v>
      </c>
      <c r="BK1193" s="2">
        <v>1500</v>
      </c>
      <c r="BL1193" s="2">
        <v>1575</v>
      </c>
      <c r="BM1193" s="2">
        <v>1575</v>
      </c>
      <c r="BN1193" s="2">
        <v>1575</v>
      </c>
      <c r="BO1193" s="2">
        <v>1575</v>
      </c>
      <c r="BP1193" s="2">
        <v>1950</v>
      </c>
      <c r="BQ1193" s="2">
        <v>1950</v>
      </c>
      <c r="BR1193" s="2">
        <v>1950</v>
      </c>
      <c r="BS1193" s="2">
        <v>1950</v>
      </c>
      <c r="BT1193" s="2">
        <v>1950</v>
      </c>
      <c r="BU1193" s="2">
        <v>2000</v>
      </c>
      <c r="BV1193" s="2">
        <v>2000</v>
      </c>
      <c r="BW1193" s="2">
        <v>2000</v>
      </c>
      <c r="BX1193" s="2">
        <v>2000</v>
      </c>
      <c r="BY1193" s="2">
        <v>2000</v>
      </c>
      <c r="BZ1193" s="2">
        <v>2500</v>
      </c>
      <c r="CA1193" s="2">
        <v>2500</v>
      </c>
      <c r="CB1193" s="2">
        <v>2500</v>
      </c>
      <c r="CC1193" s="2">
        <v>2500</v>
      </c>
      <c r="CD1193" s="2">
        <v>2500</v>
      </c>
      <c r="CE1193" s="2">
        <v>2750</v>
      </c>
      <c r="CF1193" s="2">
        <v>2750</v>
      </c>
      <c r="CG1193" s="2">
        <v>2750</v>
      </c>
      <c r="CH1193" s="2">
        <v>2750</v>
      </c>
    </row>
    <row r="1194" spans="22:86" x14ac:dyDescent="0.2">
      <c r="V1194" s="2">
        <v>275</v>
      </c>
      <c r="W1194" s="2">
        <v>275</v>
      </c>
      <c r="X1194" s="2">
        <v>275</v>
      </c>
      <c r="Y1194" s="2">
        <v>275</v>
      </c>
      <c r="Z1194" s="2">
        <v>275</v>
      </c>
      <c r="AA1194" s="2">
        <v>275</v>
      </c>
      <c r="AB1194" s="2">
        <v>275</v>
      </c>
      <c r="AC1194" s="2">
        <v>280</v>
      </c>
      <c r="AD1194" s="2">
        <v>280</v>
      </c>
      <c r="AE1194" s="2">
        <v>280</v>
      </c>
      <c r="AF1194" s="2">
        <v>280</v>
      </c>
      <c r="AG1194" s="2">
        <v>280</v>
      </c>
      <c r="AH1194" s="2">
        <v>280</v>
      </c>
      <c r="AI1194" s="2">
        <v>280</v>
      </c>
      <c r="AJ1194" s="2">
        <v>280</v>
      </c>
      <c r="AK1194" s="2">
        <v>302.5</v>
      </c>
      <c r="AL1194" s="2">
        <v>325</v>
      </c>
      <c r="AM1194" s="2">
        <v>325</v>
      </c>
      <c r="AN1194" s="2">
        <v>325</v>
      </c>
      <c r="AO1194" s="2">
        <v>325</v>
      </c>
      <c r="AP1194" s="2">
        <v>325</v>
      </c>
      <c r="AQ1194" s="2">
        <v>325</v>
      </c>
      <c r="AR1194" s="2">
        <v>325</v>
      </c>
      <c r="AS1194" s="2">
        <v>325</v>
      </c>
      <c r="AT1194" s="2">
        <v>350</v>
      </c>
      <c r="AU1194" s="2">
        <v>350</v>
      </c>
      <c r="AV1194" s="2">
        <v>350</v>
      </c>
      <c r="AW1194" s="2">
        <v>350</v>
      </c>
      <c r="AX1194" s="2">
        <v>350</v>
      </c>
      <c r="AY1194" s="2">
        <v>350</v>
      </c>
      <c r="AZ1194" s="2">
        <v>350</v>
      </c>
      <c r="BA1194" s="2">
        <v>350</v>
      </c>
      <c r="BB1194" s="2">
        <v>350</v>
      </c>
      <c r="BC1194" s="2">
        <v>350</v>
      </c>
      <c r="BD1194" s="2">
        <v>350</v>
      </c>
      <c r="BE1194" s="2">
        <v>350</v>
      </c>
      <c r="BF1194" s="2">
        <v>350</v>
      </c>
      <c r="BG1194" s="2">
        <v>350</v>
      </c>
      <c r="BH1194" s="2">
        <v>350</v>
      </c>
      <c r="BI1194" s="2">
        <v>350</v>
      </c>
      <c r="BJ1194" s="2">
        <v>350</v>
      </c>
      <c r="BK1194" s="2">
        <v>350</v>
      </c>
      <c r="BL1194" s="2">
        <v>350</v>
      </c>
      <c r="BM1194" s="2">
        <v>350</v>
      </c>
      <c r="BN1194" s="2">
        <v>350</v>
      </c>
      <c r="BO1194" s="2">
        <v>350</v>
      </c>
      <c r="BP1194" s="2">
        <v>350</v>
      </c>
      <c r="BQ1194" s="2">
        <v>350</v>
      </c>
      <c r="BR1194" s="2">
        <v>350</v>
      </c>
      <c r="BS1194" s="2">
        <v>350</v>
      </c>
      <c r="BT1194" s="2">
        <v>350</v>
      </c>
      <c r="BU1194" s="2">
        <v>350</v>
      </c>
      <c r="BV1194" s="2">
        <v>350</v>
      </c>
      <c r="BW1194" s="2">
        <v>350</v>
      </c>
      <c r="BX1194" s="2">
        <v>350</v>
      </c>
      <c r="BY1194" s="2">
        <v>350</v>
      </c>
      <c r="BZ1194" s="2">
        <v>350</v>
      </c>
      <c r="CA1194" s="2">
        <v>375</v>
      </c>
      <c r="CB1194" s="2">
        <v>375</v>
      </c>
      <c r="CC1194" s="2">
        <v>375</v>
      </c>
      <c r="CD1194" s="2">
        <v>375</v>
      </c>
      <c r="CE1194" s="2">
        <v>375</v>
      </c>
      <c r="CF1194" s="2">
        <v>375</v>
      </c>
      <c r="CG1194" s="2">
        <v>375</v>
      </c>
      <c r="CH1194" s="2">
        <v>375</v>
      </c>
    </row>
    <row r="1195" spans="22:86" x14ac:dyDescent="0.2">
      <c r="V1195" s="2">
        <v>250</v>
      </c>
      <c r="W1195" s="2">
        <v>250</v>
      </c>
      <c r="X1195" s="2">
        <v>250</v>
      </c>
      <c r="Y1195" s="2">
        <v>250</v>
      </c>
      <c r="Z1195" s="2">
        <v>250</v>
      </c>
      <c r="AA1195" s="2">
        <v>250</v>
      </c>
      <c r="AB1195" s="2">
        <v>250</v>
      </c>
      <c r="AC1195" s="2">
        <v>250</v>
      </c>
      <c r="AD1195" s="2">
        <v>250</v>
      </c>
      <c r="AE1195" s="2">
        <v>250.89</v>
      </c>
      <c r="AF1195" s="2">
        <v>250.89</v>
      </c>
      <c r="AG1195" s="2">
        <v>250.89</v>
      </c>
      <c r="AH1195" s="2">
        <v>250.89</v>
      </c>
      <c r="AI1195" s="2">
        <v>250.89</v>
      </c>
      <c r="AJ1195" s="2">
        <v>250.89</v>
      </c>
      <c r="AK1195" s="2">
        <v>250.89</v>
      </c>
      <c r="AL1195" s="2">
        <v>250.89</v>
      </c>
      <c r="AM1195" s="2">
        <v>254.17</v>
      </c>
      <c r="AN1195" s="2">
        <v>254.17</v>
      </c>
      <c r="AO1195" s="2">
        <v>254.17</v>
      </c>
      <c r="AP1195" s="2">
        <v>258.89</v>
      </c>
      <c r="AQ1195" s="2">
        <v>258.89</v>
      </c>
      <c r="AR1195" s="2">
        <v>260.89</v>
      </c>
      <c r="AS1195" s="2">
        <v>260.89</v>
      </c>
      <c r="AT1195" s="2">
        <v>260.89</v>
      </c>
      <c r="AU1195" s="2">
        <v>275</v>
      </c>
      <c r="AV1195" s="2">
        <v>275</v>
      </c>
      <c r="AW1195" s="2">
        <v>275</v>
      </c>
      <c r="AX1195" s="2">
        <v>282.62</v>
      </c>
      <c r="AY1195" s="2">
        <v>282.62</v>
      </c>
      <c r="AZ1195" s="2">
        <v>291.07</v>
      </c>
      <c r="BA1195" s="2">
        <v>291.07</v>
      </c>
      <c r="BB1195" s="2">
        <v>291.07</v>
      </c>
      <c r="BC1195" s="2">
        <v>291.07</v>
      </c>
      <c r="BD1195" s="2">
        <v>291.07</v>
      </c>
      <c r="BE1195" s="2">
        <v>291.07</v>
      </c>
      <c r="BF1195" s="2">
        <v>291.07</v>
      </c>
      <c r="BG1195" s="2">
        <v>291.07</v>
      </c>
      <c r="BH1195" s="2">
        <v>300</v>
      </c>
      <c r="BI1195" s="2">
        <v>300</v>
      </c>
      <c r="BJ1195" s="2">
        <v>300</v>
      </c>
      <c r="BK1195" s="2">
        <v>311.73</v>
      </c>
      <c r="BL1195" s="2">
        <v>311.73</v>
      </c>
      <c r="BM1195" s="2">
        <v>311.73</v>
      </c>
      <c r="BN1195" s="2">
        <v>315</v>
      </c>
      <c r="BO1195" s="2">
        <v>315</v>
      </c>
      <c r="BP1195" s="2">
        <v>315</v>
      </c>
      <c r="BQ1195" s="2">
        <v>316.07</v>
      </c>
      <c r="BR1195" s="2">
        <v>316.07</v>
      </c>
      <c r="BS1195" s="2">
        <v>316.07</v>
      </c>
      <c r="BT1195" s="2">
        <v>316.07</v>
      </c>
      <c r="BU1195" s="2">
        <v>316.07</v>
      </c>
      <c r="BV1195" s="2">
        <v>325</v>
      </c>
      <c r="BW1195" s="2">
        <v>325</v>
      </c>
      <c r="BX1195" s="2">
        <v>325</v>
      </c>
      <c r="BY1195" s="2">
        <v>325</v>
      </c>
      <c r="BZ1195" s="2">
        <v>325</v>
      </c>
      <c r="CA1195" s="2">
        <v>355</v>
      </c>
      <c r="CB1195" s="2">
        <v>355</v>
      </c>
      <c r="CC1195" s="2">
        <v>355</v>
      </c>
      <c r="CD1195" s="2">
        <v>356.25</v>
      </c>
      <c r="CE1195" s="2">
        <v>356.25</v>
      </c>
      <c r="CF1195" s="2">
        <v>356.25</v>
      </c>
      <c r="CG1195" s="2">
        <v>434.52</v>
      </c>
      <c r="CH1195" s="2">
        <v>434.52</v>
      </c>
    </row>
    <row r="1196" spans="22:86" x14ac:dyDescent="0.2">
      <c r="V1196" s="2">
        <v>325</v>
      </c>
      <c r="W1196" s="2">
        <v>325</v>
      </c>
      <c r="X1196" s="2">
        <v>325</v>
      </c>
      <c r="Y1196" s="2">
        <v>325</v>
      </c>
      <c r="Z1196" s="2">
        <v>325</v>
      </c>
      <c r="AA1196" s="2">
        <v>325</v>
      </c>
      <c r="AB1196" s="2">
        <v>325</v>
      </c>
      <c r="AC1196" s="2">
        <v>330</v>
      </c>
      <c r="AD1196" s="2">
        <v>330</v>
      </c>
      <c r="AE1196" s="2">
        <v>330</v>
      </c>
      <c r="AF1196" s="2">
        <v>330</v>
      </c>
      <c r="AG1196" s="2">
        <v>335</v>
      </c>
      <c r="AH1196" s="2">
        <v>340</v>
      </c>
      <c r="AI1196" s="2">
        <v>340</v>
      </c>
      <c r="AJ1196" s="2">
        <v>340</v>
      </c>
      <c r="AK1196" s="2">
        <v>345</v>
      </c>
      <c r="AL1196" s="2">
        <v>350</v>
      </c>
      <c r="AM1196" s="2">
        <v>350</v>
      </c>
      <c r="AN1196" s="2">
        <v>350</v>
      </c>
      <c r="AO1196" s="2">
        <v>350</v>
      </c>
      <c r="AP1196" s="2">
        <v>350</v>
      </c>
      <c r="AQ1196" s="2">
        <v>350</v>
      </c>
      <c r="AR1196" s="2">
        <v>350</v>
      </c>
      <c r="AS1196" s="2">
        <v>350</v>
      </c>
      <c r="AT1196" s="2">
        <v>350</v>
      </c>
      <c r="AU1196" s="2">
        <v>350</v>
      </c>
      <c r="AV1196" s="2">
        <v>350</v>
      </c>
      <c r="AW1196" s="2">
        <v>350</v>
      </c>
      <c r="AX1196" s="2">
        <v>350</v>
      </c>
      <c r="AY1196" s="2">
        <v>350</v>
      </c>
      <c r="AZ1196" s="2">
        <v>350</v>
      </c>
      <c r="BA1196" s="2">
        <v>350</v>
      </c>
      <c r="BB1196" s="2">
        <v>350</v>
      </c>
      <c r="BC1196" s="2">
        <v>350</v>
      </c>
      <c r="BD1196" s="2">
        <v>350</v>
      </c>
      <c r="BE1196" s="2">
        <v>350</v>
      </c>
      <c r="BF1196" s="2">
        <v>350</v>
      </c>
      <c r="BG1196" s="2">
        <v>350</v>
      </c>
      <c r="BH1196" s="2">
        <v>360</v>
      </c>
      <c r="BI1196" s="2">
        <v>360</v>
      </c>
      <c r="BJ1196" s="2">
        <v>360</v>
      </c>
      <c r="BK1196" s="2">
        <v>360</v>
      </c>
      <c r="BL1196" s="2">
        <v>360</v>
      </c>
      <c r="BM1196" s="2">
        <v>360</v>
      </c>
      <c r="BN1196" s="2">
        <v>365</v>
      </c>
      <c r="BO1196" s="2">
        <v>365</v>
      </c>
      <c r="BP1196" s="2">
        <v>370</v>
      </c>
      <c r="BQ1196" s="2">
        <v>375</v>
      </c>
      <c r="BR1196" s="2">
        <v>375</v>
      </c>
      <c r="BS1196" s="2">
        <v>375</v>
      </c>
      <c r="BT1196" s="2">
        <v>375</v>
      </c>
      <c r="BU1196" s="2">
        <v>380</v>
      </c>
      <c r="BV1196" s="2">
        <v>390</v>
      </c>
      <c r="BW1196" s="2">
        <v>395</v>
      </c>
      <c r="BX1196" s="2">
        <v>395</v>
      </c>
      <c r="BY1196" s="2">
        <v>395</v>
      </c>
      <c r="BZ1196" s="2">
        <v>395</v>
      </c>
      <c r="CA1196" s="2">
        <v>395</v>
      </c>
      <c r="CB1196" s="2">
        <v>400</v>
      </c>
      <c r="CC1196" s="2">
        <v>425</v>
      </c>
      <c r="CD1196" s="2">
        <v>425</v>
      </c>
      <c r="CE1196" s="2">
        <v>450</v>
      </c>
      <c r="CF1196" s="2">
        <v>495</v>
      </c>
      <c r="CG1196" s="2">
        <v>500</v>
      </c>
      <c r="CH1196" s="2">
        <v>550</v>
      </c>
    </row>
    <row r="1197" spans="22:86" x14ac:dyDescent="0.2">
      <c r="V1197" s="2">
        <v>420</v>
      </c>
      <c r="W1197" s="2">
        <v>420</v>
      </c>
      <c r="X1197" s="2">
        <v>425</v>
      </c>
      <c r="Y1197" s="2">
        <v>425</v>
      </c>
      <c r="Z1197" s="2">
        <v>425</v>
      </c>
      <c r="AA1197" s="2">
        <v>425</v>
      </c>
      <c r="AB1197" s="2">
        <v>425</v>
      </c>
      <c r="AC1197" s="2">
        <v>425</v>
      </c>
      <c r="AD1197" s="2">
        <v>425</v>
      </c>
      <c r="AE1197" s="2">
        <v>425</v>
      </c>
      <c r="AF1197" s="2">
        <v>425</v>
      </c>
      <c r="AG1197" s="2">
        <v>425</v>
      </c>
      <c r="AH1197" s="2">
        <v>425</v>
      </c>
      <c r="AI1197" s="2">
        <v>430</v>
      </c>
      <c r="AJ1197" s="2">
        <v>430</v>
      </c>
      <c r="AK1197" s="2">
        <v>435</v>
      </c>
      <c r="AL1197" s="2">
        <v>440</v>
      </c>
      <c r="AM1197" s="2">
        <v>440</v>
      </c>
      <c r="AN1197" s="2">
        <v>450</v>
      </c>
      <c r="AO1197" s="2">
        <v>450</v>
      </c>
      <c r="AP1197" s="2">
        <v>450</v>
      </c>
      <c r="AQ1197" s="2">
        <v>450</v>
      </c>
      <c r="AR1197" s="2">
        <v>450</v>
      </c>
      <c r="AS1197" s="2">
        <v>450</v>
      </c>
      <c r="AT1197" s="2">
        <v>450</v>
      </c>
      <c r="AU1197" s="2">
        <v>450</v>
      </c>
      <c r="AV1197" s="2">
        <v>450</v>
      </c>
      <c r="AW1197" s="2">
        <v>450</v>
      </c>
      <c r="AX1197" s="2">
        <v>450</v>
      </c>
      <c r="AY1197" s="2">
        <v>460</v>
      </c>
      <c r="AZ1197" s="2">
        <v>460</v>
      </c>
      <c r="BA1197" s="2">
        <v>460</v>
      </c>
      <c r="BB1197" s="2">
        <v>475</v>
      </c>
      <c r="BC1197" s="2">
        <v>475</v>
      </c>
      <c r="BD1197" s="2">
        <v>475</v>
      </c>
      <c r="BE1197" s="2">
        <v>475</v>
      </c>
      <c r="BF1197" s="2">
        <v>475</v>
      </c>
      <c r="BG1197" s="2">
        <v>475</v>
      </c>
      <c r="BH1197" s="2">
        <v>475</v>
      </c>
      <c r="BI1197" s="2">
        <v>485</v>
      </c>
      <c r="BJ1197" s="2">
        <v>490</v>
      </c>
      <c r="BK1197" s="2">
        <v>495</v>
      </c>
      <c r="BL1197" s="2">
        <v>495</v>
      </c>
      <c r="BM1197" s="2">
        <v>495</v>
      </c>
      <c r="BN1197" s="2">
        <v>495</v>
      </c>
      <c r="BO1197" s="2">
        <v>500</v>
      </c>
      <c r="BP1197" s="2">
        <v>500</v>
      </c>
      <c r="BQ1197" s="2">
        <v>500</v>
      </c>
      <c r="BR1197" s="2">
        <v>500</v>
      </c>
      <c r="BS1197" s="2">
        <v>500</v>
      </c>
      <c r="BT1197" s="2">
        <v>520</v>
      </c>
      <c r="BU1197" s="2">
        <v>525</v>
      </c>
      <c r="BV1197" s="2">
        <v>525</v>
      </c>
      <c r="BW1197" s="2">
        <v>525</v>
      </c>
      <c r="BX1197" s="2">
        <v>550</v>
      </c>
      <c r="BY1197" s="2">
        <v>550</v>
      </c>
      <c r="BZ1197" s="2">
        <v>550</v>
      </c>
      <c r="CA1197" s="2">
        <v>550</v>
      </c>
      <c r="CB1197" s="2">
        <v>550</v>
      </c>
      <c r="CC1197" s="2">
        <v>550</v>
      </c>
      <c r="CD1197" s="2">
        <v>575</v>
      </c>
      <c r="CE1197" s="2">
        <v>580</v>
      </c>
      <c r="CF1197" s="2">
        <v>600</v>
      </c>
      <c r="CG1197" s="2">
        <v>650</v>
      </c>
      <c r="CH1197" s="2">
        <v>650</v>
      </c>
    </row>
    <row r="1198" spans="22:86" x14ac:dyDescent="0.2">
      <c r="V1198" s="2">
        <v>490</v>
      </c>
      <c r="W1198" s="2">
        <v>495</v>
      </c>
      <c r="X1198" s="2">
        <v>495</v>
      </c>
      <c r="Y1198" s="2">
        <v>495</v>
      </c>
      <c r="Z1198" s="2">
        <v>495</v>
      </c>
      <c r="AA1198" s="2">
        <v>495</v>
      </c>
      <c r="AB1198" s="2">
        <v>495</v>
      </c>
      <c r="AC1198" s="2">
        <v>499.7</v>
      </c>
      <c r="AD1198" s="2">
        <v>500</v>
      </c>
      <c r="AE1198" s="2">
        <v>500</v>
      </c>
      <c r="AF1198" s="2">
        <v>500</v>
      </c>
      <c r="AG1198" s="2">
        <v>515</v>
      </c>
      <c r="AH1198" s="2">
        <v>525</v>
      </c>
      <c r="AI1198" s="2">
        <v>525</v>
      </c>
      <c r="AJ1198" s="2">
        <v>525</v>
      </c>
      <c r="AK1198" s="2">
        <v>525</v>
      </c>
      <c r="AL1198" s="2">
        <v>525</v>
      </c>
      <c r="AM1198" s="2">
        <v>535</v>
      </c>
      <c r="AN1198" s="2">
        <v>550</v>
      </c>
      <c r="AO1198" s="2">
        <v>550</v>
      </c>
      <c r="AP1198" s="2">
        <v>550</v>
      </c>
      <c r="AQ1198" s="2">
        <v>550</v>
      </c>
      <c r="AR1198" s="2">
        <v>550</v>
      </c>
      <c r="AS1198" s="2">
        <v>550</v>
      </c>
      <c r="AT1198" s="2">
        <v>550</v>
      </c>
      <c r="AU1198" s="2">
        <v>550</v>
      </c>
      <c r="AV1198" s="2">
        <v>550</v>
      </c>
      <c r="AW1198" s="2">
        <v>550</v>
      </c>
      <c r="AX1198" s="2">
        <v>550</v>
      </c>
      <c r="AY1198" s="2">
        <v>560</v>
      </c>
      <c r="AZ1198" s="2">
        <v>575</v>
      </c>
      <c r="BA1198" s="2">
        <v>575</v>
      </c>
      <c r="BB1198" s="2">
        <v>575</v>
      </c>
      <c r="BC1198" s="2">
        <v>575</v>
      </c>
      <c r="BD1198" s="2">
        <v>575</v>
      </c>
      <c r="BE1198" s="2">
        <v>575</v>
      </c>
      <c r="BF1198" s="2">
        <v>575</v>
      </c>
      <c r="BG1198" s="2">
        <v>580</v>
      </c>
      <c r="BH1198" s="2">
        <v>590</v>
      </c>
      <c r="BI1198" s="2">
        <v>595</v>
      </c>
      <c r="BJ1198" s="2">
        <v>595</v>
      </c>
      <c r="BK1198" s="2">
        <v>595</v>
      </c>
      <c r="BL1198" s="2">
        <v>600</v>
      </c>
      <c r="BM1198" s="2">
        <v>600</v>
      </c>
      <c r="BN1198" s="2">
        <v>615</v>
      </c>
      <c r="BO1198" s="2">
        <v>620</v>
      </c>
      <c r="BP1198" s="2">
        <v>625</v>
      </c>
      <c r="BQ1198" s="2">
        <v>625</v>
      </c>
      <c r="BR1198" s="2">
        <v>625</v>
      </c>
      <c r="BS1198" s="2">
        <v>650</v>
      </c>
      <c r="BT1198" s="2">
        <v>650</v>
      </c>
      <c r="BU1198" s="2">
        <v>650</v>
      </c>
      <c r="BV1198" s="2">
        <v>650</v>
      </c>
      <c r="BW1198" s="2">
        <v>650</v>
      </c>
      <c r="BX1198" s="2">
        <v>655</v>
      </c>
      <c r="BY1198" s="2">
        <v>660</v>
      </c>
      <c r="BZ1198" s="2">
        <v>675</v>
      </c>
      <c r="CA1198" s="2">
        <v>695</v>
      </c>
      <c r="CB1198" s="2">
        <v>700</v>
      </c>
      <c r="CC1198" s="2">
        <v>700</v>
      </c>
      <c r="CD1198" s="2">
        <v>700</v>
      </c>
      <c r="CE1198" s="2">
        <v>720</v>
      </c>
      <c r="CF1198" s="2">
        <v>750</v>
      </c>
      <c r="CG1198" s="2">
        <v>750</v>
      </c>
      <c r="CH1198" s="2">
        <v>850</v>
      </c>
    </row>
    <row r="1199" spans="22:86" x14ac:dyDescent="0.2">
      <c r="V1199" s="2">
        <v>725</v>
      </c>
      <c r="W1199" s="2">
        <v>725</v>
      </c>
      <c r="X1199" s="2">
        <v>735</v>
      </c>
      <c r="Y1199" s="2">
        <v>735</v>
      </c>
      <c r="Z1199" s="2">
        <v>750</v>
      </c>
      <c r="AA1199" s="2">
        <v>750</v>
      </c>
      <c r="AB1199" s="2">
        <v>750</v>
      </c>
      <c r="AC1199" s="2">
        <v>750</v>
      </c>
      <c r="AD1199" s="2">
        <v>750</v>
      </c>
      <c r="AE1199" s="2">
        <v>750</v>
      </c>
      <c r="AF1199" s="2">
        <v>750</v>
      </c>
      <c r="AG1199" s="2">
        <v>750</v>
      </c>
      <c r="AH1199" s="2">
        <v>750</v>
      </c>
      <c r="AI1199" s="2">
        <v>750</v>
      </c>
      <c r="AJ1199" s="2">
        <v>750</v>
      </c>
      <c r="AK1199" s="2">
        <v>755</v>
      </c>
      <c r="AL1199" s="2">
        <v>760</v>
      </c>
      <c r="AM1199" s="2">
        <v>780</v>
      </c>
      <c r="AN1199" s="2">
        <v>780</v>
      </c>
      <c r="AO1199" s="2">
        <v>780</v>
      </c>
      <c r="AP1199" s="2">
        <v>787.5</v>
      </c>
      <c r="AQ1199" s="2">
        <v>795</v>
      </c>
      <c r="AR1199" s="2">
        <v>795</v>
      </c>
      <c r="AS1199" s="2">
        <v>795</v>
      </c>
      <c r="AT1199" s="2">
        <v>795</v>
      </c>
      <c r="AU1199" s="2">
        <v>797.5</v>
      </c>
      <c r="AV1199" s="2">
        <v>800</v>
      </c>
      <c r="AW1199" s="2">
        <v>800</v>
      </c>
      <c r="AX1199" s="2">
        <v>800</v>
      </c>
      <c r="AY1199" s="2">
        <v>800</v>
      </c>
      <c r="AZ1199" s="2">
        <v>800</v>
      </c>
      <c r="BA1199" s="2">
        <v>800</v>
      </c>
      <c r="BB1199" s="2">
        <v>800</v>
      </c>
      <c r="BC1199" s="2">
        <v>800</v>
      </c>
      <c r="BD1199" s="2">
        <v>800</v>
      </c>
      <c r="BE1199" s="2">
        <v>812.5</v>
      </c>
      <c r="BF1199" s="2">
        <v>825</v>
      </c>
      <c r="BG1199" s="2">
        <v>825</v>
      </c>
      <c r="BH1199" s="2">
        <v>825</v>
      </c>
      <c r="BI1199" s="2">
        <v>830</v>
      </c>
      <c r="BJ1199" s="2">
        <v>830</v>
      </c>
      <c r="BK1199" s="2">
        <v>830</v>
      </c>
      <c r="BL1199" s="2">
        <v>850</v>
      </c>
      <c r="BM1199" s="2">
        <v>850</v>
      </c>
      <c r="BN1199" s="2">
        <v>850</v>
      </c>
      <c r="BO1199" s="2">
        <v>850</v>
      </c>
      <c r="BP1199" s="2">
        <v>850</v>
      </c>
      <c r="BQ1199" s="2">
        <v>850</v>
      </c>
      <c r="BR1199" s="2">
        <v>850</v>
      </c>
      <c r="BS1199" s="2">
        <v>850</v>
      </c>
      <c r="BT1199" s="2">
        <v>850</v>
      </c>
      <c r="BU1199" s="2">
        <v>850</v>
      </c>
      <c r="BV1199" s="2">
        <v>850</v>
      </c>
      <c r="BW1199" s="2">
        <v>850</v>
      </c>
      <c r="BX1199" s="2">
        <v>885</v>
      </c>
      <c r="BY1199" s="2">
        <v>887.5</v>
      </c>
      <c r="BZ1199" s="2">
        <v>890</v>
      </c>
      <c r="CA1199" s="2">
        <v>895</v>
      </c>
      <c r="CB1199" s="2">
        <v>895</v>
      </c>
      <c r="CC1199" s="2">
        <v>950</v>
      </c>
      <c r="CD1199" s="2">
        <v>975</v>
      </c>
      <c r="CE1199" s="2">
        <v>1000</v>
      </c>
      <c r="CF1199" s="2">
        <v>1000</v>
      </c>
      <c r="CG1199" s="2">
        <v>1000</v>
      </c>
      <c r="CH1199" s="2">
        <v>1050</v>
      </c>
    </row>
    <row r="1200" spans="22:86" x14ac:dyDescent="0.2">
      <c r="V1200" s="2">
        <v>895</v>
      </c>
      <c r="W1200" s="2">
        <v>895</v>
      </c>
      <c r="X1200" s="2">
        <v>895</v>
      </c>
      <c r="Y1200" s="2">
        <v>895</v>
      </c>
      <c r="Z1200" s="2">
        <v>925</v>
      </c>
      <c r="AA1200" s="2">
        <v>925</v>
      </c>
      <c r="AB1200" s="2">
        <v>925</v>
      </c>
      <c r="AC1200" s="2">
        <v>925</v>
      </c>
      <c r="AD1200" s="2">
        <v>975</v>
      </c>
      <c r="AE1200" s="2">
        <v>975</v>
      </c>
      <c r="AF1200" s="2">
        <v>975</v>
      </c>
      <c r="AG1200" s="2">
        <v>975</v>
      </c>
      <c r="AH1200" s="2">
        <v>1000</v>
      </c>
      <c r="AI1200" s="2">
        <v>1000</v>
      </c>
      <c r="AJ1200" s="2">
        <v>1000</v>
      </c>
      <c r="AK1200" s="2">
        <v>1000</v>
      </c>
      <c r="AL1200" s="2">
        <v>1000</v>
      </c>
      <c r="AM1200" s="2">
        <v>1000</v>
      </c>
      <c r="AN1200" s="2">
        <v>1000</v>
      </c>
      <c r="AO1200" s="2">
        <v>1100</v>
      </c>
      <c r="AP1200" s="2">
        <v>1100</v>
      </c>
      <c r="AQ1200" s="2">
        <v>1100</v>
      </c>
      <c r="AR1200" s="2">
        <v>1100</v>
      </c>
      <c r="AS1200" s="2">
        <v>1200</v>
      </c>
      <c r="AT1200" s="2">
        <v>1200</v>
      </c>
      <c r="AU1200" s="2">
        <v>1200</v>
      </c>
      <c r="AV1200" s="2">
        <v>1200</v>
      </c>
      <c r="AW1200" s="2">
        <v>1225</v>
      </c>
      <c r="AX1200" s="2">
        <v>1225</v>
      </c>
      <c r="AY1200" s="2">
        <v>1225</v>
      </c>
      <c r="AZ1200" s="2">
        <v>1225</v>
      </c>
      <c r="BA1200" s="2">
        <v>1225</v>
      </c>
      <c r="BB1200" s="2">
        <v>1225</v>
      </c>
      <c r="BC1200" s="2">
        <v>1225</v>
      </c>
      <c r="BD1200" s="2">
        <v>1225</v>
      </c>
      <c r="BE1200" s="2">
        <v>1300</v>
      </c>
      <c r="BF1200" s="2">
        <v>1300</v>
      </c>
      <c r="BG1200" s="2">
        <v>1300</v>
      </c>
      <c r="BH1200" s="2">
        <v>1300</v>
      </c>
      <c r="BI1200" s="2">
        <v>1300</v>
      </c>
      <c r="BJ1200" s="2">
        <v>1300</v>
      </c>
      <c r="BK1200" s="2">
        <v>1300</v>
      </c>
      <c r="BL1200" s="2">
        <v>1350</v>
      </c>
      <c r="BM1200" s="2">
        <v>1350</v>
      </c>
      <c r="BN1200" s="2">
        <v>1350</v>
      </c>
      <c r="BO1200" s="2">
        <v>1350</v>
      </c>
      <c r="BP1200" s="2">
        <v>1350</v>
      </c>
      <c r="BQ1200" s="2">
        <v>1350</v>
      </c>
      <c r="BR1200" s="2">
        <v>1350</v>
      </c>
      <c r="BS1200" s="2">
        <v>1350</v>
      </c>
      <c r="BT1200" s="2">
        <v>1475</v>
      </c>
      <c r="BU1200" s="2">
        <v>1475</v>
      </c>
      <c r="BV1200" s="2">
        <v>1475</v>
      </c>
      <c r="BW1200" s="2">
        <v>1475</v>
      </c>
      <c r="BX1200" s="2">
        <v>1500</v>
      </c>
      <c r="BY1200" s="2">
        <v>1500</v>
      </c>
      <c r="BZ1200" s="2">
        <v>1500</v>
      </c>
      <c r="CA1200" s="2">
        <v>1500</v>
      </c>
      <c r="CB1200" s="2">
        <v>1750</v>
      </c>
      <c r="CC1200" s="2">
        <v>1750</v>
      </c>
      <c r="CD1200" s="2">
        <v>1750</v>
      </c>
      <c r="CE1200" s="2">
        <v>1750</v>
      </c>
      <c r="CF1200" s="2">
        <v>2000</v>
      </c>
      <c r="CG1200" s="2">
        <v>2000</v>
      </c>
      <c r="CH1200" s="2">
        <v>2000</v>
      </c>
    </row>
    <row r="1201" spans="22:86" x14ac:dyDescent="0.2">
      <c r="V1201" s="2">
        <v>230</v>
      </c>
      <c r="W1201" s="2">
        <v>230</v>
      </c>
      <c r="X1201" s="2">
        <v>230</v>
      </c>
      <c r="Y1201" s="2">
        <v>230</v>
      </c>
      <c r="Z1201" s="2">
        <v>230</v>
      </c>
      <c r="AA1201" s="2">
        <v>230</v>
      </c>
      <c r="AB1201" s="2">
        <v>230</v>
      </c>
      <c r="AC1201" s="2">
        <v>230</v>
      </c>
      <c r="AD1201" s="2">
        <v>230</v>
      </c>
      <c r="AE1201" s="2">
        <v>230</v>
      </c>
      <c r="AF1201" s="2">
        <v>230</v>
      </c>
      <c r="AG1201" s="2">
        <v>230</v>
      </c>
      <c r="AH1201" s="2">
        <v>230</v>
      </c>
      <c r="AI1201" s="2">
        <v>230</v>
      </c>
      <c r="AJ1201" s="2">
        <v>230</v>
      </c>
      <c r="AK1201" s="2">
        <v>240</v>
      </c>
      <c r="AL1201" s="2">
        <v>250</v>
      </c>
      <c r="AM1201" s="2">
        <v>250</v>
      </c>
      <c r="AN1201" s="2">
        <v>250</v>
      </c>
      <c r="AO1201" s="2">
        <v>250</v>
      </c>
      <c r="AP1201" s="2">
        <v>250</v>
      </c>
      <c r="AQ1201" s="2">
        <v>250</v>
      </c>
      <c r="AR1201" s="2">
        <v>250</v>
      </c>
      <c r="AS1201" s="2">
        <v>250</v>
      </c>
      <c r="AT1201" s="2">
        <v>250</v>
      </c>
      <c r="AU1201" s="2">
        <v>250</v>
      </c>
      <c r="AV1201" s="2">
        <v>250</v>
      </c>
      <c r="AW1201" s="2">
        <v>250</v>
      </c>
      <c r="AX1201" s="2">
        <v>250</v>
      </c>
      <c r="AY1201" s="2">
        <v>250</v>
      </c>
      <c r="AZ1201" s="2">
        <v>250</v>
      </c>
      <c r="BA1201" s="2">
        <v>250</v>
      </c>
      <c r="BB1201" s="2">
        <v>250</v>
      </c>
      <c r="BC1201" s="2">
        <v>250</v>
      </c>
      <c r="BD1201" s="2">
        <v>250</v>
      </c>
      <c r="BE1201" s="2">
        <v>250</v>
      </c>
      <c r="BF1201" s="2">
        <v>250</v>
      </c>
      <c r="BG1201" s="2">
        <v>250</v>
      </c>
      <c r="BH1201" s="2">
        <v>250</v>
      </c>
      <c r="BI1201" s="2">
        <v>250</v>
      </c>
      <c r="BJ1201" s="2">
        <v>287.5</v>
      </c>
      <c r="BK1201" s="2">
        <v>325</v>
      </c>
      <c r="BL1201" s="2">
        <v>325</v>
      </c>
      <c r="BM1201" s="2">
        <v>325</v>
      </c>
      <c r="BN1201" s="2">
        <v>325</v>
      </c>
      <c r="BO1201" s="2">
        <v>325</v>
      </c>
      <c r="BP1201" s="2">
        <v>325</v>
      </c>
      <c r="BQ1201" s="2">
        <v>325</v>
      </c>
      <c r="BR1201" s="2">
        <v>325</v>
      </c>
      <c r="BS1201" s="2">
        <v>325</v>
      </c>
      <c r="BT1201" s="2">
        <v>325</v>
      </c>
      <c r="BU1201" s="2">
        <v>325</v>
      </c>
      <c r="BV1201" s="2">
        <v>325</v>
      </c>
      <c r="BW1201" s="2">
        <v>325</v>
      </c>
      <c r="BX1201" s="2">
        <v>325</v>
      </c>
      <c r="BY1201" s="2">
        <v>325</v>
      </c>
      <c r="BZ1201" s="2">
        <v>325</v>
      </c>
      <c r="CA1201" s="2">
        <v>325</v>
      </c>
      <c r="CB1201" s="2">
        <v>325</v>
      </c>
      <c r="CC1201" s="2">
        <v>325</v>
      </c>
      <c r="CD1201" s="2">
        <v>325</v>
      </c>
      <c r="CE1201" s="2">
        <v>325</v>
      </c>
      <c r="CF1201" s="2">
        <v>325</v>
      </c>
      <c r="CG1201" s="2">
        <v>325</v>
      </c>
      <c r="CH1201" s="2">
        <v>325</v>
      </c>
    </row>
    <row r="1202" spans="22:86" x14ac:dyDescent="0.2">
      <c r="V1202" s="2">
        <v>300</v>
      </c>
      <c r="W1202" s="2">
        <v>300</v>
      </c>
      <c r="X1202" s="2">
        <v>300</v>
      </c>
      <c r="Y1202" s="2">
        <v>300</v>
      </c>
      <c r="Z1202" s="2">
        <v>300</v>
      </c>
      <c r="AA1202" s="2">
        <v>300</v>
      </c>
      <c r="AB1202" s="2">
        <v>300</v>
      </c>
      <c r="AC1202" s="2">
        <v>300</v>
      </c>
      <c r="AD1202" s="2">
        <v>300</v>
      </c>
      <c r="AE1202" s="2">
        <v>300</v>
      </c>
      <c r="AF1202" s="2">
        <v>305</v>
      </c>
      <c r="AG1202" s="2">
        <v>305</v>
      </c>
      <c r="AH1202" s="2">
        <v>316.07</v>
      </c>
      <c r="AI1202" s="2">
        <v>316.07</v>
      </c>
      <c r="AJ1202" s="2">
        <v>316.07</v>
      </c>
      <c r="AK1202" s="2">
        <v>325</v>
      </c>
      <c r="AL1202" s="2">
        <v>325</v>
      </c>
      <c r="AM1202" s="2">
        <v>325</v>
      </c>
      <c r="AN1202" s="2">
        <v>325</v>
      </c>
      <c r="AO1202" s="2">
        <v>325</v>
      </c>
      <c r="AP1202" s="2">
        <v>325</v>
      </c>
      <c r="AQ1202" s="2">
        <v>325</v>
      </c>
      <c r="AR1202" s="2">
        <v>325</v>
      </c>
      <c r="AS1202" s="2">
        <v>325</v>
      </c>
      <c r="AT1202" s="2">
        <v>325</v>
      </c>
      <c r="AU1202" s="2">
        <v>325.89</v>
      </c>
      <c r="AV1202" s="2">
        <v>325.89</v>
      </c>
      <c r="AW1202" s="2">
        <v>340</v>
      </c>
      <c r="AX1202" s="2">
        <v>341.07</v>
      </c>
      <c r="AY1202" s="2">
        <v>341.07</v>
      </c>
      <c r="AZ1202" s="2">
        <v>345</v>
      </c>
      <c r="BA1202" s="2">
        <v>350</v>
      </c>
      <c r="BB1202" s="2">
        <v>350</v>
      </c>
      <c r="BC1202" s="2">
        <v>350</v>
      </c>
      <c r="BD1202" s="2">
        <v>350</v>
      </c>
      <c r="BE1202" s="2">
        <v>350</v>
      </c>
      <c r="BF1202" s="2">
        <v>350</v>
      </c>
      <c r="BG1202" s="2">
        <v>350</v>
      </c>
      <c r="BH1202" s="2">
        <v>350</v>
      </c>
      <c r="BI1202" s="2">
        <v>359.52</v>
      </c>
      <c r="BJ1202" s="2">
        <v>359.52</v>
      </c>
      <c r="BK1202" s="2">
        <v>359.52</v>
      </c>
      <c r="BL1202" s="2">
        <v>369.52</v>
      </c>
      <c r="BM1202" s="2">
        <v>384.52</v>
      </c>
      <c r="BN1202" s="2">
        <v>384.52</v>
      </c>
      <c r="BO1202" s="2">
        <v>400</v>
      </c>
      <c r="BP1202" s="2">
        <v>400</v>
      </c>
      <c r="BQ1202" s="2">
        <v>400</v>
      </c>
      <c r="BR1202" s="2">
        <v>400</v>
      </c>
      <c r="BS1202" s="2">
        <v>400</v>
      </c>
      <c r="BT1202" s="2">
        <v>400</v>
      </c>
      <c r="BU1202" s="2">
        <v>400</v>
      </c>
      <c r="BV1202" s="2">
        <v>400</v>
      </c>
      <c r="BW1202" s="2">
        <v>400</v>
      </c>
      <c r="BX1202" s="2">
        <v>400</v>
      </c>
      <c r="BY1202" s="2">
        <v>400</v>
      </c>
      <c r="BZ1202" s="2">
        <v>400</v>
      </c>
      <c r="CA1202" s="2">
        <v>400</v>
      </c>
      <c r="CB1202" s="2">
        <v>434.52</v>
      </c>
      <c r="CC1202" s="2">
        <v>434.52</v>
      </c>
      <c r="CD1202" s="2">
        <v>445</v>
      </c>
      <c r="CE1202" s="2">
        <v>445</v>
      </c>
      <c r="CF1202" s="2">
        <v>445</v>
      </c>
      <c r="CG1202" s="2">
        <v>450</v>
      </c>
      <c r="CH1202" s="2">
        <v>450</v>
      </c>
    </row>
    <row r="1203" spans="22:86" x14ac:dyDescent="0.2">
      <c r="V1203" s="2">
        <v>375</v>
      </c>
      <c r="W1203" s="2">
        <v>375</v>
      </c>
      <c r="X1203" s="2">
        <v>375</v>
      </c>
      <c r="Y1203" s="2">
        <v>375</v>
      </c>
      <c r="Z1203" s="2">
        <v>375</v>
      </c>
      <c r="AA1203" s="2">
        <v>375</v>
      </c>
      <c r="AB1203" s="2">
        <v>375</v>
      </c>
      <c r="AC1203" s="2">
        <v>375</v>
      </c>
      <c r="AD1203" s="2">
        <v>375</v>
      </c>
      <c r="AE1203" s="2">
        <v>375</v>
      </c>
      <c r="AF1203" s="2">
        <v>375</v>
      </c>
      <c r="AG1203" s="2">
        <v>375</v>
      </c>
      <c r="AH1203" s="2">
        <v>375</v>
      </c>
      <c r="AI1203" s="2">
        <v>375</v>
      </c>
      <c r="AJ1203" s="2">
        <v>380</v>
      </c>
      <c r="AK1203" s="2">
        <v>380</v>
      </c>
      <c r="AL1203" s="2">
        <v>380</v>
      </c>
      <c r="AM1203" s="2">
        <v>390</v>
      </c>
      <c r="AN1203" s="2">
        <v>395</v>
      </c>
      <c r="AO1203" s="2">
        <v>395</v>
      </c>
      <c r="AP1203" s="2">
        <v>395</v>
      </c>
      <c r="AQ1203" s="2">
        <v>395</v>
      </c>
      <c r="AR1203" s="2">
        <v>395</v>
      </c>
      <c r="AS1203" s="2">
        <v>395</v>
      </c>
      <c r="AT1203" s="2">
        <v>395</v>
      </c>
      <c r="AU1203" s="2">
        <v>395</v>
      </c>
      <c r="AV1203" s="2">
        <v>395</v>
      </c>
      <c r="AW1203" s="2">
        <v>395</v>
      </c>
      <c r="AX1203" s="2">
        <v>395</v>
      </c>
      <c r="AY1203" s="2">
        <v>395</v>
      </c>
      <c r="AZ1203" s="2">
        <v>395</v>
      </c>
      <c r="BA1203" s="2">
        <v>395</v>
      </c>
      <c r="BB1203" s="2">
        <v>395</v>
      </c>
      <c r="BC1203" s="2">
        <v>395</v>
      </c>
      <c r="BD1203" s="2">
        <v>395</v>
      </c>
      <c r="BE1203" s="2">
        <v>400</v>
      </c>
      <c r="BF1203" s="2">
        <v>400</v>
      </c>
      <c r="BG1203" s="2">
        <v>400</v>
      </c>
      <c r="BH1203" s="2">
        <v>400</v>
      </c>
      <c r="BI1203" s="2">
        <v>400</v>
      </c>
      <c r="BJ1203" s="2">
        <v>400</v>
      </c>
      <c r="BK1203" s="2">
        <v>400</v>
      </c>
      <c r="BL1203" s="2">
        <v>400</v>
      </c>
      <c r="BM1203" s="2">
        <v>400</v>
      </c>
      <c r="BN1203" s="2">
        <v>420</v>
      </c>
      <c r="BO1203" s="2">
        <v>425</v>
      </c>
      <c r="BP1203" s="2">
        <v>425</v>
      </c>
      <c r="BQ1203" s="2">
        <v>425</v>
      </c>
      <c r="BR1203" s="2">
        <v>425</v>
      </c>
      <c r="BS1203" s="2">
        <v>425</v>
      </c>
      <c r="BT1203" s="2">
        <v>425</v>
      </c>
      <c r="BU1203" s="2">
        <v>425</v>
      </c>
      <c r="BV1203" s="2">
        <v>425</v>
      </c>
      <c r="BW1203" s="2">
        <v>430</v>
      </c>
      <c r="BX1203" s="2">
        <v>450</v>
      </c>
      <c r="BY1203" s="2">
        <v>450</v>
      </c>
      <c r="BZ1203" s="2">
        <v>450</v>
      </c>
      <c r="CA1203" s="2">
        <v>450</v>
      </c>
      <c r="CB1203" s="2">
        <v>450</v>
      </c>
      <c r="CC1203" s="2">
        <v>450</v>
      </c>
      <c r="CD1203" s="2">
        <v>450</v>
      </c>
      <c r="CE1203" s="2">
        <v>450</v>
      </c>
      <c r="CF1203" s="2">
        <v>450</v>
      </c>
      <c r="CG1203" s="2">
        <v>500</v>
      </c>
      <c r="CH1203" s="2">
        <v>515</v>
      </c>
    </row>
    <row r="1204" spans="22:86" x14ac:dyDescent="0.2">
      <c r="V1204" s="2">
        <v>450</v>
      </c>
      <c r="W1204" s="2">
        <v>450</v>
      </c>
      <c r="X1204" s="2">
        <v>450</v>
      </c>
      <c r="Y1204" s="2">
        <v>450</v>
      </c>
      <c r="Z1204" s="2">
        <v>450</v>
      </c>
      <c r="AA1204" s="2">
        <v>450</v>
      </c>
      <c r="AB1204" s="2">
        <v>450</v>
      </c>
      <c r="AC1204" s="2">
        <v>450</v>
      </c>
      <c r="AD1204" s="2">
        <v>470</v>
      </c>
      <c r="AE1204" s="2">
        <v>475</v>
      </c>
      <c r="AF1204" s="2">
        <v>475</v>
      </c>
      <c r="AG1204" s="2">
        <v>475</v>
      </c>
      <c r="AH1204" s="2">
        <v>475</v>
      </c>
      <c r="AI1204" s="2">
        <v>475</v>
      </c>
      <c r="AJ1204" s="2">
        <v>475</v>
      </c>
      <c r="AK1204" s="2">
        <v>475</v>
      </c>
      <c r="AL1204" s="2">
        <v>485</v>
      </c>
      <c r="AM1204" s="2">
        <v>495</v>
      </c>
      <c r="AN1204" s="2">
        <v>495</v>
      </c>
      <c r="AO1204" s="2">
        <v>495</v>
      </c>
      <c r="AP1204" s="2">
        <v>495</v>
      </c>
      <c r="AQ1204" s="2">
        <v>495</v>
      </c>
      <c r="AR1204" s="2">
        <v>495</v>
      </c>
      <c r="AS1204" s="2">
        <v>500</v>
      </c>
      <c r="AT1204" s="2">
        <v>500</v>
      </c>
      <c r="AU1204" s="2">
        <v>500</v>
      </c>
      <c r="AV1204" s="2">
        <v>500</v>
      </c>
      <c r="AW1204" s="2">
        <v>500</v>
      </c>
      <c r="AX1204" s="2">
        <v>520</v>
      </c>
      <c r="AY1204" s="2">
        <v>525</v>
      </c>
      <c r="AZ1204" s="2">
        <v>525</v>
      </c>
      <c r="BA1204" s="2">
        <v>525</v>
      </c>
      <c r="BB1204" s="2">
        <v>525</v>
      </c>
      <c r="BC1204" s="2">
        <v>525</v>
      </c>
      <c r="BD1204" s="2">
        <v>525</v>
      </c>
      <c r="BE1204" s="2">
        <v>525</v>
      </c>
      <c r="BF1204" s="2">
        <v>525</v>
      </c>
      <c r="BG1204" s="2">
        <v>550</v>
      </c>
      <c r="BH1204" s="2">
        <v>550</v>
      </c>
      <c r="BI1204" s="2">
        <v>550</v>
      </c>
      <c r="BJ1204" s="2">
        <v>550</v>
      </c>
      <c r="BK1204" s="2">
        <v>550</v>
      </c>
      <c r="BL1204" s="2">
        <v>550</v>
      </c>
      <c r="BM1204" s="2">
        <v>550</v>
      </c>
      <c r="BN1204" s="2">
        <v>550</v>
      </c>
      <c r="BO1204" s="2">
        <v>550</v>
      </c>
      <c r="BP1204" s="2">
        <v>550</v>
      </c>
      <c r="BQ1204" s="2">
        <v>550</v>
      </c>
      <c r="BR1204" s="2">
        <v>550</v>
      </c>
      <c r="BS1204" s="2">
        <v>575</v>
      </c>
      <c r="BT1204" s="2">
        <v>575</v>
      </c>
      <c r="BU1204" s="2">
        <v>575</v>
      </c>
      <c r="BV1204" s="2">
        <v>575</v>
      </c>
      <c r="BW1204" s="2">
        <v>595</v>
      </c>
      <c r="BX1204" s="2">
        <v>595</v>
      </c>
      <c r="BY1204" s="2">
        <v>595</v>
      </c>
      <c r="BZ1204" s="2">
        <v>600</v>
      </c>
      <c r="CA1204" s="2">
        <v>600</v>
      </c>
      <c r="CB1204" s="2">
        <v>625</v>
      </c>
      <c r="CC1204" s="2">
        <v>625</v>
      </c>
      <c r="CD1204" s="2">
        <v>650</v>
      </c>
      <c r="CE1204" s="2">
        <v>650</v>
      </c>
      <c r="CF1204" s="2">
        <v>695</v>
      </c>
      <c r="CG1204" s="2">
        <v>795</v>
      </c>
      <c r="CH1204" s="2">
        <v>850</v>
      </c>
    </row>
    <row r="1205" spans="22:86" x14ac:dyDescent="0.2">
      <c r="V1205" s="2">
        <v>575</v>
      </c>
      <c r="W1205" s="2">
        <v>575</v>
      </c>
      <c r="X1205" s="2">
        <v>575</v>
      </c>
      <c r="Y1205" s="2">
        <v>595</v>
      </c>
      <c r="Z1205" s="2">
        <v>595</v>
      </c>
      <c r="AA1205" s="2">
        <v>595</v>
      </c>
      <c r="AB1205" s="2">
        <v>595</v>
      </c>
      <c r="AC1205" s="2">
        <v>595</v>
      </c>
      <c r="AD1205" s="2">
        <v>595</v>
      </c>
      <c r="AE1205" s="2">
        <v>595</v>
      </c>
      <c r="AF1205" s="2">
        <v>595</v>
      </c>
      <c r="AG1205" s="2">
        <v>600</v>
      </c>
      <c r="AH1205" s="2">
        <v>600</v>
      </c>
      <c r="AI1205" s="2">
        <v>600</v>
      </c>
      <c r="AJ1205" s="2">
        <v>600</v>
      </c>
      <c r="AK1205" s="2">
        <v>600</v>
      </c>
      <c r="AL1205" s="2">
        <v>600</v>
      </c>
      <c r="AM1205" s="2">
        <v>600</v>
      </c>
      <c r="AN1205" s="2">
        <v>600</v>
      </c>
      <c r="AO1205" s="2">
        <v>600</v>
      </c>
      <c r="AP1205" s="2">
        <v>610</v>
      </c>
      <c r="AQ1205" s="2">
        <v>620</v>
      </c>
      <c r="AR1205" s="2">
        <v>625</v>
      </c>
      <c r="AS1205" s="2">
        <v>625</v>
      </c>
      <c r="AT1205" s="2">
        <v>625</v>
      </c>
      <c r="AU1205" s="2">
        <v>625</v>
      </c>
      <c r="AV1205" s="2">
        <v>625</v>
      </c>
      <c r="AW1205" s="2">
        <v>650</v>
      </c>
      <c r="AX1205" s="2">
        <v>650</v>
      </c>
      <c r="AY1205" s="2">
        <v>650</v>
      </c>
      <c r="AZ1205" s="2">
        <v>650</v>
      </c>
      <c r="BA1205" s="2">
        <v>650</v>
      </c>
      <c r="BB1205" s="2">
        <v>650</v>
      </c>
      <c r="BC1205" s="2">
        <v>650</v>
      </c>
      <c r="BD1205" s="2">
        <v>650</v>
      </c>
      <c r="BE1205" s="2">
        <v>650</v>
      </c>
      <c r="BF1205" s="2">
        <v>675</v>
      </c>
      <c r="BG1205" s="2">
        <v>675</v>
      </c>
      <c r="BH1205" s="2">
        <v>675</v>
      </c>
      <c r="BI1205" s="2">
        <v>675</v>
      </c>
      <c r="BJ1205" s="2">
        <v>695</v>
      </c>
      <c r="BK1205" s="2">
        <v>695</v>
      </c>
      <c r="BL1205" s="2">
        <v>695</v>
      </c>
      <c r="BM1205" s="2">
        <v>700</v>
      </c>
      <c r="BN1205" s="2">
        <v>725</v>
      </c>
      <c r="BO1205" s="2">
        <v>725</v>
      </c>
      <c r="BP1205" s="2">
        <v>725</v>
      </c>
      <c r="BQ1205" s="2">
        <v>750</v>
      </c>
      <c r="BR1205" s="2">
        <v>750</v>
      </c>
      <c r="BS1205" s="2">
        <v>750</v>
      </c>
      <c r="BT1205" s="2">
        <v>750</v>
      </c>
      <c r="BU1205" s="2">
        <v>750</v>
      </c>
      <c r="BV1205" s="2">
        <v>750</v>
      </c>
      <c r="BW1205" s="2">
        <v>775</v>
      </c>
      <c r="BX1205" s="2">
        <v>795</v>
      </c>
      <c r="BY1205" s="2">
        <v>795</v>
      </c>
      <c r="BZ1205" s="2">
        <v>795</v>
      </c>
      <c r="CA1205" s="2">
        <v>795</v>
      </c>
      <c r="CB1205" s="2">
        <v>795</v>
      </c>
      <c r="CC1205" s="2">
        <v>850</v>
      </c>
      <c r="CD1205" s="2">
        <v>850</v>
      </c>
      <c r="CE1205" s="2">
        <v>895</v>
      </c>
      <c r="CF1205" s="2">
        <v>900</v>
      </c>
      <c r="CG1205" s="2">
        <v>995</v>
      </c>
      <c r="CH1205" s="2">
        <v>1300</v>
      </c>
    </row>
    <row r="1206" spans="22:86" x14ac:dyDescent="0.2">
      <c r="V1206" s="2">
        <v>895</v>
      </c>
      <c r="W1206" s="2">
        <v>895</v>
      </c>
      <c r="X1206" s="2">
        <v>895</v>
      </c>
      <c r="Y1206" s="2">
        <v>895</v>
      </c>
      <c r="Z1206" s="2">
        <v>895</v>
      </c>
      <c r="AA1206" s="2">
        <v>897.5</v>
      </c>
      <c r="AB1206" s="2">
        <v>900</v>
      </c>
      <c r="AC1206" s="2">
        <v>925</v>
      </c>
      <c r="AD1206" s="2">
        <v>925</v>
      </c>
      <c r="AE1206" s="2">
        <v>950</v>
      </c>
      <c r="AF1206" s="2">
        <v>950</v>
      </c>
      <c r="AG1206" s="2">
        <v>950</v>
      </c>
      <c r="AH1206" s="2">
        <v>950</v>
      </c>
      <c r="AI1206" s="2">
        <v>950</v>
      </c>
      <c r="AJ1206" s="2">
        <v>950</v>
      </c>
      <c r="AK1206" s="2">
        <v>970</v>
      </c>
      <c r="AL1206" s="2">
        <v>990</v>
      </c>
      <c r="AM1206" s="2">
        <v>995</v>
      </c>
      <c r="AN1206" s="2">
        <v>995</v>
      </c>
      <c r="AO1206" s="2">
        <v>995</v>
      </c>
      <c r="AP1206" s="2">
        <v>995</v>
      </c>
      <c r="AQ1206" s="2">
        <v>995</v>
      </c>
      <c r="AR1206" s="2">
        <v>995</v>
      </c>
      <c r="AS1206" s="2">
        <v>995</v>
      </c>
      <c r="AT1206" s="2">
        <v>995</v>
      </c>
      <c r="AU1206" s="2">
        <v>1022.5</v>
      </c>
      <c r="AV1206" s="2">
        <v>1050</v>
      </c>
      <c r="AW1206" s="2">
        <v>1050</v>
      </c>
      <c r="AX1206" s="2">
        <v>1050</v>
      </c>
      <c r="AY1206" s="2">
        <v>1050</v>
      </c>
      <c r="AZ1206" s="2">
        <v>1075</v>
      </c>
      <c r="BA1206" s="2">
        <v>1100</v>
      </c>
      <c r="BB1206" s="2">
        <v>1100</v>
      </c>
      <c r="BC1206" s="2">
        <v>1100</v>
      </c>
      <c r="BD1206" s="2">
        <v>1100</v>
      </c>
      <c r="BE1206" s="2">
        <v>1100</v>
      </c>
      <c r="BF1206" s="2">
        <v>1100</v>
      </c>
      <c r="BG1206" s="2">
        <v>1200</v>
      </c>
      <c r="BH1206" s="2">
        <v>1200</v>
      </c>
      <c r="BI1206" s="2">
        <v>1200</v>
      </c>
      <c r="BJ1206" s="2">
        <v>1200</v>
      </c>
      <c r="BK1206" s="2">
        <v>1200</v>
      </c>
      <c r="BL1206" s="2">
        <v>1200</v>
      </c>
      <c r="BM1206" s="2">
        <v>1200</v>
      </c>
      <c r="BN1206" s="2">
        <v>1200</v>
      </c>
      <c r="BO1206" s="2">
        <v>1225</v>
      </c>
      <c r="BP1206" s="2">
        <v>1250</v>
      </c>
      <c r="BQ1206" s="2">
        <v>1300</v>
      </c>
      <c r="BR1206" s="2">
        <v>1300</v>
      </c>
      <c r="BS1206" s="2">
        <v>1300</v>
      </c>
      <c r="BT1206" s="2">
        <v>1325</v>
      </c>
      <c r="BU1206" s="2">
        <v>1350</v>
      </c>
      <c r="BV1206" s="2">
        <v>1395</v>
      </c>
      <c r="BW1206" s="2">
        <v>1395</v>
      </c>
      <c r="BX1206" s="2">
        <v>1450</v>
      </c>
      <c r="BY1206" s="2">
        <v>1475</v>
      </c>
      <c r="BZ1206" s="2">
        <v>1500</v>
      </c>
      <c r="CA1206" s="2">
        <v>1500</v>
      </c>
      <c r="CB1206" s="2">
        <v>1500</v>
      </c>
      <c r="CC1206" s="2">
        <v>1595</v>
      </c>
      <c r="CD1206" s="2">
        <v>1697.5</v>
      </c>
      <c r="CE1206" s="2">
        <v>1800</v>
      </c>
      <c r="CF1206" s="2">
        <v>1995</v>
      </c>
      <c r="CG1206" s="2">
        <v>1995</v>
      </c>
      <c r="CH1206" s="2">
        <v>2500</v>
      </c>
    </row>
    <row r="1207" spans="22:86" x14ac:dyDescent="0.2">
      <c r="V1207" s="2">
        <v>1195</v>
      </c>
      <c r="W1207" s="2">
        <v>1195</v>
      </c>
      <c r="X1207" s="2">
        <v>1195</v>
      </c>
      <c r="Y1207" s="2">
        <v>1195</v>
      </c>
      <c r="Z1207" s="2">
        <v>1195</v>
      </c>
      <c r="AA1207" s="2">
        <v>1247.5</v>
      </c>
      <c r="AB1207" s="2">
        <v>1300</v>
      </c>
      <c r="AC1207" s="2">
        <v>1300</v>
      </c>
      <c r="AD1207" s="2">
        <v>1300</v>
      </c>
      <c r="AE1207" s="2">
        <v>1300</v>
      </c>
      <c r="AF1207" s="2">
        <v>1300</v>
      </c>
      <c r="AG1207" s="2">
        <v>1300</v>
      </c>
      <c r="AH1207" s="2">
        <v>1395</v>
      </c>
      <c r="AI1207" s="2">
        <v>1395</v>
      </c>
      <c r="AJ1207" s="2">
        <v>1395</v>
      </c>
      <c r="AK1207" s="2">
        <v>1395</v>
      </c>
      <c r="AL1207" s="2">
        <v>1395</v>
      </c>
      <c r="AM1207" s="2">
        <v>1395</v>
      </c>
      <c r="AN1207" s="2">
        <v>1395</v>
      </c>
      <c r="AO1207" s="2">
        <v>1500</v>
      </c>
      <c r="AP1207" s="2">
        <v>1500</v>
      </c>
      <c r="AQ1207" s="2">
        <v>1500</v>
      </c>
      <c r="AR1207" s="2">
        <v>1500</v>
      </c>
      <c r="AS1207" s="2">
        <v>1500</v>
      </c>
      <c r="AT1207" s="2">
        <v>1500</v>
      </c>
      <c r="AU1207" s="2">
        <v>1625</v>
      </c>
      <c r="AV1207" s="2">
        <v>1750</v>
      </c>
      <c r="AW1207" s="2">
        <v>1750</v>
      </c>
      <c r="AX1207" s="2">
        <v>1750</v>
      </c>
      <c r="AY1207" s="2">
        <v>1750</v>
      </c>
      <c r="AZ1207" s="2">
        <v>1750</v>
      </c>
      <c r="BA1207" s="2">
        <v>1750</v>
      </c>
      <c r="BB1207" s="2">
        <v>1950</v>
      </c>
      <c r="BC1207" s="2">
        <v>1950</v>
      </c>
      <c r="BD1207" s="2">
        <v>1950</v>
      </c>
      <c r="BE1207" s="2">
        <v>1950</v>
      </c>
      <c r="BF1207" s="2">
        <v>1950</v>
      </c>
      <c r="BG1207" s="2">
        <v>1950</v>
      </c>
      <c r="BH1207" s="2">
        <v>1950</v>
      </c>
      <c r="BI1207" s="2">
        <v>2000</v>
      </c>
      <c r="BJ1207" s="2">
        <v>2000</v>
      </c>
      <c r="BK1207" s="2">
        <v>2000</v>
      </c>
      <c r="BL1207" s="2">
        <v>2000</v>
      </c>
      <c r="BM1207" s="2">
        <v>2000</v>
      </c>
      <c r="BN1207" s="2">
        <v>2000</v>
      </c>
      <c r="BO1207" s="2">
        <v>2250</v>
      </c>
      <c r="BP1207" s="2">
        <v>2500</v>
      </c>
      <c r="BQ1207" s="2">
        <v>2500</v>
      </c>
      <c r="BR1207" s="2">
        <v>2500</v>
      </c>
      <c r="BS1207" s="2">
        <v>2500</v>
      </c>
      <c r="BT1207" s="2">
        <v>2500</v>
      </c>
      <c r="BU1207" s="2">
        <v>2500</v>
      </c>
      <c r="BV1207" s="2">
        <v>2500</v>
      </c>
      <c r="BW1207" s="2">
        <v>2500</v>
      </c>
      <c r="BX1207" s="2">
        <v>2500</v>
      </c>
      <c r="BY1207" s="2">
        <v>2500</v>
      </c>
      <c r="BZ1207" s="2">
        <v>2500</v>
      </c>
      <c r="CA1207" s="2">
        <v>2500</v>
      </c>
      <c r="CB1207" s="2">
        <v>2500</v>
      </c>
      <c r="CC1207" s="2">
        <v>2800</v>
      </c>
      <c r="CD1207" s="2">
        <v>2800</v>
      </c>
      <c r="CE1207" s="2">
        <v>2800</v>
      </c>
      <c r="CF1207" s="2">
        <v>2800</v>
      </c>
      <c r="CG1207" s="2">
        <v>2800</v>
      </c>
      <c r="CH1207" s="2">
        <v>2800</v>
      </c>
    </row>
    <row r="1208" spans="22:86" x14ac:dyDescent="0.2">
      <c r="V1208" s="2">
        <v>265</v>
      </c>
      <c r="W1208" s="2">
        <v>265</v>
      </c>
      <c r="X1208" s="2">
        <v>265</v>
      </c>
      <c r="Y1208" s="2">
        <v>265</v>
      </c>
      <c r="Z1208" s="2">
        <v>265</v>
      </c>
      <c r="AA1208" s="2">
        <v>265</v>
      </c>
      <c r="AB1208" s="2">
        <v>265</v>
      </c>
      <c r="AC1208" s="2">
        <v>265</v>
      </c>
      <c r="AD1208" s="2">
        <v>275</v>
      </c>
      <c r="AE1208" s="2">
        <v>275</v>
      </c>
      <c r="AF1208" s="2">
        <v>275</v>
      </c>
      <c r="AG1208" s="2">
        <v>275</v>
      </c>
      <c r="AH1208" s="2">
        <v>275</v>
      </c>
      <c r="AI1208" s="2">
        <v>275</v>
      </c>
      <c r="AJ1208" s="2">
        <v>275</v>
      </c>
      <c r="AK1208" s="2">
        <v>275</v>
      </c>
      <c r="AL1208" s="2">
        <v>275</v>
      </c>
      <c r="AM1208" s="2">
        <v>275</v>
      </c>
      <c r="AN1208" s="2">
        <v>275</v>
      </c>
      <c r="AO1208" s="2">
        <v>275</v>
      </c>
      <c r="AP1208" s="2">
        <v>275</v>
      </c>
      <c r="AQ1208" s="2">
        <v>275</v>
      </c>
      <c r="AR1208" s="2">
        <v>275</v>
      </c>
      <c r="AS1208" s="2">
        <v>280</v>
      </c>
      <c r="AT1208" s="2">
        <v>280</v>
      </c>
      <c r="AU1208" s="2">
        <v>280</v>
      </c>
      <c r="AV1208" s="2">
        <v>280</v>
      </c>
      <c r="AW1208" s="2">
        <v>280</v>
      </c>
      <c r="AX1208" s="2">
        <v>280</v>
      </c>
      <c r="AY1208" s="2">
        <v>280</v>
      </c>
      <c r="AZ1208" s="2">
        <v>280</v>
      </c>
      <c r="BA1208" s="2">
        <v>280</v>
      </c>
      <c r="BB1208" s="2">
        <v>280</v>
      </c>
      <c r="BC1208" s="2">
        <v>280</v>
      </c>
      <c r="BD1208" s="2">
        <v>280</v>
      </c>
      <c r="BE1208" s="2">
        <v>280</v>
      </c>
      <c r="BF1208" s="2">
        <v>280</v>
      </c>
      <c r="BG1208" s="2">
        <v>285</v>
      </c>
      <c r="BH1208" s="2">
        <v>285</v>
      </c>
      <c r="BI1208" s="2">
        <v>285</v>
      </c>
      <c r="BJ1208" s="2">
        <v>285</v>
      </c>
      <c r="BK1208" s="2">
        <v>285</v>
      </c>
      <c r="BL1208" s="2">
        <v>285</v>
      </c>
      <c r="BM1208" s="2">
        <v>285</v>
      </c>
      <c r="BN1208" s="2">
        <v>285</v>
      </c>
      <c r="BO1208" s="2">
        <v>285</v>
      </c>
      <c r="BP1208" s="2">
        <v>285</v>
      </c>
      <c r="BQ1208" s="2">
        <v>285</v>
      </c>
      <c r="BR1208" s="2">
        <v>285</v>
      </c>
      <c r="BS1208" s="2">
        <v>285</v>
      </c>
      <c r="BT1208" s="2">
        <v>285</v>
      </c>
      <c r="BU1208" s="2">
        <v>322</v>
      </c>
      <c r="BV1208" s="2">
        <v>322</v>
      </c>
      <c r="BW1208" s="2">
        <v>322</v>
      </c>
      <c r="BX1208" s="2">
        <v>322</v>
      </c>
      <c r="BY1208" s="2">
        <v>322</v>
      </c>
      <c r="BZ1208" s="2">
        <v>322</v>
      </c>
      <c r="CA1208" s="2">
        <v>322</v>
      </c>
      <c r="CB1208" s="2">
        <v>322</v>
      </c>
      <c r="CC1208" s="2">
        <v>322</v>
      </c>
      <c r="CD1208" s="2">
        <v>322</v>
      </c>
      <c r="CE1208" s="2">
        <v>322</v>
      </c>
      <c r="CF1208" s="2">
        <v>322</v>
      </c>
      <c r="CG1208" s="2">
        <v>322</v>
      </c>
      <c r="CH1208" s="2">
        <v>322</v>
      </c>
    </row>
    <row r="1209" spans="22:86" x14ac:dyDescent="0.2">
      <c r="V1209" s="2">
        <v>285</v>
      </c>
      <c r="W1209" s="2">
        <v>285</v>
      </c>
      <c r="X1209" s="2">
        <v>295</v>
      </c>
      <c r="Y1209" s="2">
        <v>300</v>
      </c>
      <c r="Z1209" s="2">
        <v>300</v>
      </c>
      <c r="AA1209" s="2">
        <v>300</v>
      </c>
      <c r="AB1209" s="2">
        <v>300</v>
      </c>
      <c r="AC1209" s="2">
        <v>300</v>
      </c>
      <c r="AD1209" s="2">
        <v>300</v>
      </c>
      <c r="AE1209" s="2">
        <v>300</v>
      </c>
      <c r="AF1209" s="2">
        <v>300</v>
      </c>
      <c r="AG1209" s="2">
        <v>300</v>
      </c>
      <c r="AH1209" s="2">
        <v>300</v>
      </c>
      <c r="AI1209" s="2">
        <v>300</v>
      </c>
      <c r="AJ1209" s="2">
        <v>300</v>
      </c>
      <c r="AK1209" s="2">
        <v>305</v>
      </c>
      <c r="AL1209" s="2">
        <v>315</v>
      </c>
      <c r="AM1209" s="2">
        <v>315</v>
      </c>
      <c r="AN1209" s="2">
        <v>320</v>
      </c>
      <c r="AO1209" s="2">
        <v>325</v>
      </c>
      <c r="AP1209" s="2">
        <v>325</v>
      </c>
      <c r="AQ1209" s="2">
        <v>325.89</v>
      </c>
      <c r="AR1209" s="2">
        <v>325.89</v>
      </c>
      <c r="AS1209" s="2">
        <v>325.89</v>
      </c>
      <c r="AT1209" s="2">
        <v>325.89</v>
      </c>
      <c r="AU1209" s="2">
        <v>334.52</v>
      </c>
      <c r="AV1209" s="2">
        <v>334.52</v>
      </c>
      <c r="AW1209" s="2">
        <v>334.52</v>
      </c>
      <c r="AX1209" s="2">
        <v>334.52</v>
      </c>
      <c r="AY1209" s="2">
        <v>345</v>
      </c>
      <c r="AZ1209" s="2">
        <v>345</v>
      </c>
      <c r="BA1209" s="2">
        <v>347.61</v>
      </c>
      <c r="BB1209" s="2">
        <v>350</v>
      </c>
      <c r="BC1209" s="2">
        <v>350</v>
      </c>
      <c r="BD1209" s="2">
        <v>350</v>
      </c>
      <c r="BE1209" s="2">
        <v>359.52</v>
      </c>
      <c r="BF1209" s="2">
        <v>359.52</v>
      </c>
      <c r="BG1209" s="2">
        <v>359.52</v>
      </c>
      <c r="BH1209" s="2">
        <v>359.52</v>
      </c>
      <c r="BI1209" s="2">
        <v>359.52</v>
      </c>
      <c r="BJ1209" s="2">
        <v>359.52</v>
      </c>
      <c r="BK1209" s="2">
        <v>359.52</v>
      </c>
      <c r="BL1209" s="2">
        <v>375</v>
      </c>
      <c r="BM1209" s="2">
        <v>375</v>
      </c>
      <c r="BN1209" s="2">
        <v>375</v>
      </c>
      <c r="BO1209" s="2">
        <v>375</v>
      </c>
      <c r="BP1209" s="2">
        <v>375</v>
      </c>
      <c r="BQ1209" s="2">
        <v>375</v>
      </c>
      <c r="BR1209" s="2">
        <v>375</v>
      </c>
      <c r="BS1209" s="2">
        <v>375</v>
      </c>
      <c r="BT1209" s="2">
        <v>375</v>
      </c>
      <c r="BU1209" s="2">
        <v>375</v>
      </c>
      <c r="BV1209" s="2">
        <v>383</v>
      </c>
      <c r="BW1209" s="2">
        <v>383</v>
      </c>
      <c r="BX1209" s="2">
        <v>400</v>
      </c>
      <c r="BY1209" s="2">
        <v>400</v>
      </c>
      <c r="BZ1209" s="2">
        <v>400</v>
      </c>
      <c r="CA1209" s="2">
        <v>400</v>
      </c>
      <c r="CB1209" s="2">
        <v>400</v>
      </c>
      <c r="CC1209" s="2">
        <v>400</v>
      </c>
      <c r="CD1209" s="2">
        <v>425</v>
      </c>
      <c r="CE1209" s="2">
        <v>425</v>
      </c>
      <c r="CF1209" s="2">
        <v>425</v>
      </c>
      <c r="CG1209" s="2">
        <v>495</v>
      </c>
      <c r="CH1209" s="2">
        <v>543.15</v>
      </c>
    </row>
    <row r="1210" spans="22:86" x14ac:dyDescent="0.2">
      <c r="V1210" s="2">
        <v>375</v>
      </c>
      <c r="W1210" s="2">
        <v>375</v>
      </c>
      <c r="X1210" s="2">
        <v>375</v>
      </c>
      <c r="Y1210" s="2">
        <v>375</v>
      </c>
      <c r="Z1210" s="2">
        <v>375</v>
      </c>
      <c r="AA1210" s="2">
        <v>375</v>
      </c>
      <c r="AB1210" s="2">
        <v>375</v>
      </c>
      <c r="AC1210" s="2">
        <v>375</v>
      </c>
      <c r="AD1210" s="2">
        <v>375</v>
      </c>
      <c r="AE1210" s="2">
        <v>375</v>
      </c>
      <c r="AF1210" s="2">
        <v>375</v>
      </c>
      <c r="AG1210" s="2">
        <v>380</v>
      </c>
      <c r="AH1210" s="2">
        <v>380</v>
      </c>
      <c r="AI1210" s="2">
        <v>385</v>
      </c>
      <c r="AJ1210" s="2">
        <v>395</v>
      </c>
      <c r="AK1210" s="2">
        <v>395</v>
      </c>
      <c r="AL1210" s="2">
        <v>395</v>
      </c>
      <c r="AM1210" s="2">
        <v>395</v>
      </c>
      <c r="AN1210" s="2">
        <v>395</v>
      </c>
      <c r="AO1210" s="2">
        <v>395</v>
      </c>
      <c r="AP1210" s="2">
        <v>395</v>
      </c>
      <c r="AQ1210" s="2">
        <v>395</v>
      </c>
      <c r="AR1210" s="2">
        <v>395</v>
      </c>
      <c r="AS1210" s="2">
        <v>395</v>
      </c>
      <c r="AT1210" s="2">
        <v>395</v>
      </c>
      <c r="AU1210" s="2">
        <v>395</v>
      </c>
      <c r="AV1210" s="2">
        <v>395</v>
      </c>
      <c r="AW1210" s="2">
        <v>395</v>
      </c>
      <c r="AX1210" s="2">
        <v>400</v>
      </c>
      <c r="AY1210" s="2">
        <v>400</v>
      </c>
      <c r="AZ1210" s="2">
        <v>400</v>
      </c>
      <c r="BA1210" s="2">
        <v>400</v>
      </c>
      <c r="BB1210" s="2">
        <v>400</v>
      </c>
      <c r="BC1210" s="2">
        <v>400</v>
      </c>
      <c r="BD1210" s="2">
        <v>400</v>
      </c>
      <c r="BE1210" s="2">
        <v>400</v>
      </c>
      <c r="BF1210" s="2">
        <v>400</v>
      </c>
      <c r="BG1210" s="2">
        <v>400</v>
      </c>
      <c r="BH1210" s="2">
        <v>400</v>
      </c>
      <c r="BI1210" s="2">
        <v>410</v>
      </c>
      <c r="BJ1210" s="2">
        <v>417.5</v>
      </c>
      <c r="BK1210" s="2">
        <v>425</v>
      </c>
      <c r="BL1210" s="2">
        <v>425</v>
      </c>
      <c r="BM1210" s="2">
        <v>425</v>
      </c>
      <c r="BN1210" s="2">
        <v>425</v>
      </c>
      <c r="BO1210" s="2">
        <v>425</v>
      </c>
      <c r="BP1210" s="2">
        <v>425</v>
      </c>
      <c r="BQ1210" s="2">
        <v>425</v>
      </c>
      <c r="BR1210" s="2">
        <v>425</v>
      </c>
      <c r="BS1210" s="2">
        <v>425</v>
      </c>
      <c r="BT1210" s="2">
        <v>425</v>
      </c>
      <c r="BU1210" s="2">
        <v>425</v>
      </c>
      <c r="BV1210" s="2">
        <v>425</v>
      </c>
      <c r="BW1210" s="2">
        <v>435</v>
      </c>
      <c r="BX1210" s="2">
        <v>450</v>
      </c>
      <c r="BY1210" s="2">
        <v>450</v>
      </c>
      <c r="BZ1210" s="2">
        <v>450</v>
      </c>
      <c r="CA1210" s="2">
        <v>450</v>
      </c>
      <c r="CB1210" s="2">
        <v>450</v>
      </c>
      <c r="CC1210" s="2">
        <v>450</v>
      </c>
      <c r="CD1210" s="2">
        <v>460</v>
      </c>
      <c r="CE1210" s="2">
        <v>475</v>
      </c>
      <c r="CF1210" s="2">
        <v>475</v>
      </c>
      <c r="CG1210" s="2">
        <v>475</v>
      </c>
      <c r="CH1210" s="2">
        <v>500</v>
      </c>
    </row>
    <row r="1211" spans="22:86" x14ac:dyDescent="0.2">
      <c r="V1211" s="2">
        <v>450</v>
      </c>
      <c r="W1211" s="2">
        <v>450</v>
      </c>
      <c r="X1211" s="2">
        <v>450</v>
      </c>
      <c r="Y1211" s="2">
        <v>450</v>
      </c>
      <c r="Z1211" s="2">
        <v>450</v>
      </c>
      <c r="AA1211" s="2">
        <v>450</v>
      </c>
      <c r="AB1211" s="2">
        <v>450</v>
      </c>
      <c r="AC1211" s="2">
        <v>450</v>
      </c>
      <c r="AD1211" s="2">
        <v>450</v>
      </c>
      <c r="AE1211" s="2">
        <v>450</v>
      </c>
      <c r="AF1211" s="2">
        <v>450</v>
      </c>
      <c r="AG1211" s="2">
        <v>450</v>
      </c>
      <c r="AH1211" s="2">
        <v>450</v>
      </c>
      <c r="AI1211" s="2">
        <v>450</v>
      </c>
      <c r="AJ1211" s="2">
        <v>450</v>
      </c>
      <c r="AK1211" s="2">
        <v>460</v>
      </c>
      <c r="AL1211" s="2">
        <v>460</v>
      </c>
      <c r="AM1211" s="2">
        <v>475</v>
      </c>
      <c r="AN1211" s="2">
        <v>475</v>
      </c>
      <c r="AO1211" s="2">
        <v>475</v>
      </c>
      <c r="AP1211" s="2">
        <v>475</v>
      </c>
      <c r="AQ1211" s="2">
        <v>475</v>
      </c>
      <c r="AR1211" s="2">
        <v>475</v>
      </c>
      <c r="AS1211" s="2">
        <v>475</v>
      </c>
      <c r="AT1211" s="2">
        <v>475</v>
      </c>
      <c r="AU1211" s="2">
        <v>475</v>
      </c>
      <c r="AV1211" s="2">
        <v>490</v>
      </c>
      <c r="AW1211" s="2">
        <v>495</v>
      </c>
      <c r="AX1211" s="2">
        <v>495</v>
      </c>
      <c r="AY1211" s="2">
        <v>495</v>
      </c>
      <c r="AZ1211" s="2">
        <v>495</v>
      </c>
      <c r="BA1211" s="2">
        <v>495</v>
      </c>
      <c r="BB1211" s="2">
        <v>495</v>
      </c>
      <c r="BC1211" s="2">
        <v>495</v>
      </c>
      <c r="BD1211" s="2">
        <v>495</v>
      </c>
      <c r="BE1211" s="2">
        <v>500</v>
      </c>
      <c r="BF1211" s="2">
        <v>500</v>
      </c>
      <c r="BG1211" s="2">
        <v>500</v>
      </c>
      <c r="BH1211" s="2">
        <v>500</v>
      </c>
      <c r="BI1211" s="2">
        <v>500</v>
      </c>
      <c r="BJ1211" s="2">
        <v>525</v>
      </c>
      <c r="BK1211" s="2">
        <v>525</v>
      </c>
      <c r="BL1211" s="2">
        <v>550</v>
      </c>
      <c r="BM1211" s="2">
        <v>550</v>
      </c>
      <c r="BN1211" s="2">
        <v>550</v>
      </c>
      <c r="BO1211" s="2">
        <v>550</v>
      </c>
      <c r="BP1211" s="2">
        <v>550</v>
      </c>
      <c r="BQ1211" s="2">
        <v>550</v>
      </c>
      <c r="BR1211" s="2">
        <v>550</v>
      </c>
      <c r="BS1211" s="2">
        <v>550</v>
      </c>
      <c r="BT1211" s="2">
        <v>550</v>
      </c>
      <c r="BU1211" s="2">
        <v>550</v>
      </c>
      <c r="BV1211" s="2">
        <v>550</v>
      </c>
      <c r="BW1211" s="2">
        <v>575</v>
      </c>
      <c r="BX1211" s="2">
        <v>575</v>
      </c>
      <c r="BY1211" s="2">
        <v>575</v>
      </c>
      <c r="BZ1211" s="2">
        <v>575</v>
      </c>
      <c r="CA1211" s="2">
        <v>575</v>
      </c>
      <c r="CB1211" s="2">
        <v>595</v>
      </c>
      <c r="CC1211" s="2">
        <v>595</v>
      </c>
      <c r="CD1211" s="2">
        <v>595</v>
      </c>
      <c r="CE1211" s="2">
        <v>595</v>
      </c>
      <c r="CF1211" s="2">
        <v>595</v>
      </c>
      <c r="CG1211" s="2">
        <v>650</v>
      </c>
      <c r="CH1211" s="2">
        <v>750</v>
      </c>
    </row>
    <row r="1212" spans="22:86" x14ac:dyDescent="0.2">
      <c r="V1212" s="2">
        <v>500</v>
      </c>
      <c r="W1212" s="2">
        <v>500</v>
      </c>
      <c r="X1212" s="2">
        <v>500</v>
      </c>
      <c r="Y1212" s="2">
        <v>525</v>
      </c>
      <c r="Z1212" s="2">
        <v>525</v>
      </c>
      <c r="AA1212" s="2">
        <v>525</v>
      </c>
      <c r="AB1212" s="2">
        <v>525</v>
      </c>
      <c r="AC1212" s="2">
        <v>525</v>
      </c>
      <c r="AD1212" s="2">
        <v>550</v>
      </c>
      <c r="AE1212" s="2">
        <v>550</v>
      </c>
      <c r="AF1212" s="2">
        <v>550</v>
      </c>
      <c r="AG1212" s="2">
        <v>550</v>
      </c>
      <c r="AH1212" s="2">
        <v>550</v>
      </c>
      <c r="AI1212" s="2">
        <v>550</v>
      </c>
      <c r="AJ1212" s="2">
        <v>550</v>
      </c>
      <c r="AK1212" s="2">
        <v>550</v>
      </c>
      <c r="AL1212" s="2">
        <v>550</v>
      </c>
      <c r="AM1212" s="2">
        <v>550</v>
      </c>
      <c r="AN1212" s="2">
        <v>550</v>
      </c>
      <c r="AO1212" s="2">
        <v>550</v>
      </c>
      <c r="AP1212" s="2">
        <v>550</v>
      </c>
      <c r="AQ1212" s="2">
        <v>550</v>
      </c>
      <c r="AR1212" s="2">
        <v>550</v>
      </c>
      <c r="AS1212" s="2">
        <v>550</v>
      </c>
      <c r="AT1212" s="2">
        <v>575</v>
      </c>
      <c r="AU1212" s="2">
        <v>575</v>
      </c>
      <c r="AV1212" s="2">
        <v>575</v>
      </c>
      <c r="AW1212" s="2">
        <v>575</v>
      </c>
      <c r="AX1212" s="2">
        <v>575</v>
      </c>
      <c r="AY1212" s="2">
        <v>575</v>
      </c>
      <c r="AZ1212" s="2">
        <v>575</v>
      </c>
      <c r="BA1212" s="2">
        <v>595</v>
      </c>
      <c r="BB1212" s="2">
        <v>595</v>
      </c>
      <c r="BC1212" s="2">
        <v>595</v>
      </c>
      <c r="BD1212" s="2">
        <v>595</v>
      </c>
      <c r="BE1212" s="2">
        <v>595</v>
      </c>
      <c r="BF1212" s="2">
        <v>595</v>
      </c>
      <c r="BG1212" s="2">
        <v>600</v>
      </c>
      <c r="BH1212" s="2">
        <v>620</v>
      </c>
      <c r="BI1212" s="2">
        <v>625</v>
      </c>
      <c r="BJ1212" s="2">
        <v>625</v>
      </c>
      <c r="BK1212" s="2">
        <v>650</v>
      </c>
      <c r="BL1212" s="2">
        <v>650</v>
      </c>
      <c r="BM1212" s="2">
        <v>650</v>
      </c>
      <c r="BN1212" s="2">
        <v>650</v>
      </c>
      <c r="BO1212" s="2">
        <v>650</v>
      </c>
      <c r="BP1212" s="2">
        <v>650</v>
      </c>
      <c r="BQ1212" s="2">
        <v>650</v>
      </c>
      <c r="BR1212" s="2">
        <v>650</v>
      </c>
      <c r="BS1212" s="2">
        <v>695</v>
      </c>
      <c r="BT1212" s="2">
        <v>695</v>
      </c>
      <c r="BU1212" s="2">
        <v>695</v>
      </c>
      <c r="BV1212" s="2">
        <v>695</v>
      </c>
      <c r="BW1212" s="2">
        <v>700</v>
      </c>
      <c r="BX1212" s="2">
        <v>700</v>
      </c>
      <c r="BY1212" s="2">
        <v>745</v>
      </c>
      <c r="BZ1212" s="2">
        <v>750</v>
      </c>
      <c r="CA1212" s="2">
        <v>795</v>
      </c>
      <c r="CB1212" s="2">
        <v>795</v>
      </c>
      <c r="CC1212" s="2">
        <v>795</v>
      </c>
      <c r="CD1212" s="2">
        <v>795</v>
      </c>
      <c r="CE1212" s="2">
        <v>850</v>
      </c>
      <c r="CF1212" s="2">
        <v>850</v>
      </c>
      <c r="CG1212" s="2">
        <v>945</v>
      </c>
      <c r="CH1212" s="2">
        <v>995</v>
      </c>
    </row>
    <row r="1213" spans="22:86" x14ac:dyDescent="0.2">
      <c r="V1213" s="2">
        <v>795</v>
      </c>
      <c r="W1213" s="2">
        <v>795</v>
      </c>
      <c r="X1213" s="2">
        <v>795</v>
      </c>
      <c r="Y1213" s="2">
        <v>795</v>
      </c>
      <c r="Z1213" s="2">
        <v>800</v>
      </c>
      <c r="AA1213" s="2">
        <v>800</v>
      </c>
      <c r="AB1213" s="2">
        <v>800</v>
      </c>
      <c r="AC1213" s="2">
        <v>800</v>
      </c>
      <c r="AD1213" s="2">
        <v>800</v>
      </c>
      <c r="AE1213" s="2">
        <v>800</v>
      </c>
      <c r="AF1213" s="2">
        <v>800</v>
      </c>
      <c r="AG1213" s="2">
        <v>800</v>
      </c>
      <c r="AH1213" s="2">
        <v>800</v>
      </c>
      <c r="AI1213" s="2">
        <v>800</v>
      </c>
      <c r="AJ1213" s="2">
        <v>800</v>
      </c>
      <c r="AK1213" s="2">
        <v>800</v>
      </c>
      <c r="AL1213" s="2">
        <v>800</v>
      </c>
      <c r="AM1213" s="2">
        <v>800</v>
      </c>
      <c r="AN1213" s="2">
        <v>800</v>
      </c>
      <c r="AO1213" s="2">
        <v>850</v>
      </c>
      <c r="AP1213" s="2">
        <v>850</v>
      </c>
      <c r="AQ1213" s="2">
        <v>850</v>
      </c>
      <c r="AR1213" s="2">
        <v>850</v>
      </c>
      <c r="AS1213" s="2">
        <v>850</v>
      </c>
      <c r="AT1213" s="2">
        <v>850</v>
      </c>
      <c r="AU1213" s="2">
        <v>850</v>
      </c>
      <c r="AV1213" s="2">
        <v>850</v>
      </c>
      <c r="AW1213" s="2">
        <v>860</v>
      </c>
      <c r="AX1213" s="2">
        <v>860</v>
      </c>
      <c r="AY1213" s="2">
        <v>860</v>
      </c>
      <c r="AZ1213" s="2">
        <v>860</v>
      </c>
      <c r="BA1213" s="2">
        <v>860</v>
      </c>
      <c r="BB1213" s="2">
        <v>860</v>
      </c>
      <c r="BC1213" s="2">
        <v>860</v>
      </c>
      <c r="BD1213" s="2">
        <v>860</v>
      </c>
      <c r="BE1213" s="2">
        <v>875</v>
      </c>
      <c r="BF1213" s="2">
        <v>875</v>
      </c>
      <c r="BG1213" s="2">
        <v>875</v>
      </c>
      <c r="BH1213" s="2">
        <v>875</v>
      </c>
      <c r="BI1213" s="2">
        <v>875</v>
      </c>
      <c r="BJ1213" s="2">
        <v>875</v>
      </c>
      <c r="BK1213" s="2">
        <v>875</v>
      </c>
      <c r="BL1213" s="2">
        <v>895</v>
      </c>
      <c r="BM1213" s="2">
        <v>895</v>
      </c>
      <c r="BN1213" s="2">
        <v>895</v>
      </c>
      <c r="BO1213" s="2">
        <v>895</v>
      </c>
      <c r="BP1213" s="2">
        <v>895</v>
      </c>
      <c r="BQ1213" s="2">
        <v>895</v>
      </c>
      <c r="BR1213" s="2">
        <v>895</v>
      </c>
      <c r="BS1213" s="2">
        <v>895</v>
      </c>
      <c r="BT1213" s="2">
        <v>1100</v>
      </c>
      <c r="BU1213" s="2">
        <v>1100</v>
      </c>
      <c r="BV1213" s="2">
        <v>1100</v>
      </c>
      <c r="BW1213" s="2">
        <v>1100</v>
      </c>
      <c r="BX1213" s="2">
        <v>1100</v>
      </c>
      <c r="BY1213" s="2">
        <v>1100</v>
      </c>
      <c r="BZ1213" s="2">
        <v>1100</v>
      </c>
      <c r="CA1213" s="2">
        <v>1100</v>
      </c>
      <c r="CB1213" s="2">
        <v>1200</v>
      </c>
      <c r="CC1213" s="2">
        <v>1200</v>
      </c>
      <c r="CD1213" s="2">
        <v>1200</v>
      </c>
      <c r="CE1213" s="2">
        <v>1200</v>
      </c>
      <c r="CF1213" s="2">
        <v>1200</v>
      </c>
      <c r="CG1213" s="2">
        <v>1200</v>
      </c>
      <c r="CH1213" s="2">
        <v>1200</v>
      </c>
    </row>
    <row r="1214" spans="22:86" x14ac:dyDescent="0.2">
      <c r="V1214" s="2">
        <v>995</v>
      </c>
      <c r="W1214" s="2">
        <v>995</v>
      </c>
      <c r="X1214" s="2">
        <v>995</v>
      </c>
      <c r="Y1214" s="2">
        <v>995</v>
      </c>
      <c r="Z1214" s="2">
        <v>995</v>
      </c>
      <c r="AA1214" s="2">
        <v>995</v>
      </c>
      <c r="AB1214" s="2">
        <v>995</v>
      </c>
      <c r="AC1214" s="2">
        <v>995</v>
      </c>
      <c r="AD1214" s="2">
        <v>995</v>
      </c>
      <c r="AE1214" s="2">
        <v>995</v>
      </c>
      <c r="AF1214" s="2">
        <v>995</v>
      </c>
      <c r="AG1214" s="2">
        <v>995</v>
      </c>
      <c r="AH1214" s="2">
        <v>995</v>
      </c>
      <c r="AI1214" s="2">
        <v>995</v>
      </c>
      <c r="AJ1214" s="2">
        <v>995</v>
      </c>
      <c r="AK1214" s="2">
        <v>1097.5</v>
      </c>
      <c r="AL1214" s="2">
        <v>1200</v>
      </c>
      <c r="AM1214" s="2">
        <v>1200</v>
      </c>
      <c r="AN1214" s="2">
        <v>1200</v>
      </c>
      <c r="AO1214" s="2">
        <v>1200</v>
      </c>
      <c r="AP1214" s="2">
        <v>1200</v>
      </c>
      <c r="AQ1214" s="2">
        <v>1200</v>
      </c>
      <c r="AR1214" s="2">
        <v>1200</v>
      </c>
      <c r="AS1214" s="2">
        <v>1200</v>
      </c>
      <c r="AT1214" s="2">
        <v>1200</v>
      </c>
      <c r="AU1214" s="2">
        <v>1200</v>
      </c>
      <c r="AV1214" s="2">
        <v>1200</v>
      </c>
      <c r="AW1214" s="2">
        <v>1200</v>
      </c>
      <c r="AX1214" s="2">
        <v>1200</v>
      </c>
      <c r="AY1214" s="2">
        <v>1200</v>
      </c>
      <c r="AZ1214" s="2">
        <v>1200</v>
      </c>
      <c r="BA1214" s="2">
        <v>1200</v>
      </c>
      <c r="BB1214" s="2">
        <v>1200</v>
      </c>
      <c r="BC1214" s="2">
        <v>1200</v>
      </c>
      <c r="BD1214" s="2">
        <v>1200</v>
      </c>
      <c r="BE1214" s="2">
        <v>1200</v>
      </c>
      <c r="BF1214" s="2">
        <v>1200</v>
      </c>
      <c r="BG1214" s="2">
        <v>1200</v>
      </c>
      <c r="BH1214" s="2">
        <v>1200</v>
      </c>
      <c r="BI1214" s="2">
        <v>1200</v>
      </c>
      <c r="BJ1214" s="2">
        <v>1200</v>
      </c>
      <c r="BK1214" s="2">
        <v>1200</v>
      </c>
      <c r="BL1214" s="2">
        <v>1200</v>
      </c>
      <c r="BM1214" s="2">
        <v>1200</v>
      </c>
      <c r="BN1214" s="2">
        <v>1200</v>
      </c>
      <c r="BO1214" s="2">
        <v>1200</v>
      </c>
      <c r="BP1214" s="2">
        <v>1200</v>
      </c>
      <c r="BQ1214" s="2">
        <v>1200</v>
      </c>
      <c r="BR1214" s="2">
        <v>1200</v>
      </c>
      <c r="BS1214" s="2">
        <v>1200</v>
      </c>
      <c r="BT1214" s="2">
        <v>1200</v>
      </c>
      <c r="BU1214" s="2">
        <v>1200</v>
      </c>
      <c r="BV1214" s="2">
        <v>1200</v>
      </c>
      <c r="BW1214" s="2">
        <v>1200</v>
      </c>
      <c r="BX1214" s="2">
        <v>1200</v>
      </c>
      <c r="BY1214" s="2">
        <v>1200</v>
      </c>
      <c r="BZ1214" s="2">
        <v>1200</v>
      </c>
      <c r="CA1214" s="2">
        <v>1200</v>
      </c>
      <c r="CB1214" s="2">
        <v>1200</v>
      </c>
      <c r="CC1214" s="2">
        <v>1200</v>
      </c>
      <c r="CD1214" s="2">
        <v>1200</v>
      </c>
      <c r="CE1214" s="2">
        <v>1200</v>
      </c>
      <c r="CF1214" s="2">
        <v>1200</v>
      </c>
      <c r="CG1214" s="2">
        <v>1200</v>
      </c>
      <c r="CH1214" s="2">
        <v>1200</v>
      </c>
    </row>
    <row r="1215" spans="22:86" x14ac:dyDescent="0.2">
      <c r="V1215" s="2">
        <v>295</v>
      </c>
      <c r="W1215" s="2">
        <v>295</v>
      </c>
      <c r="X1215" s="2">
        <v>295</v>
      </c>
      <c r="Y1215" s="2">
        <v>295</v>
      </c>
      <c r="Z1215" s="2">
        <v>295</v>
      </c>
      <c r="AA1215" s="2">
        <v>295</v>
      </c>
      <c r="AB1215" s="2">
        <v>295</v>
      </c>
      <c r="AC1215" s="2">
        <v>295</v>
      </c>
      <c r="AD1215" s="2">
        <v>295</v>
      </c>
      <c r="AE1215" s="2">
        <v>295</v>
      </c>
      <c r="AF1215" s="2">
        <v>295</v>
      </c>
      <c r="AG1215" s="2">
        <v>295</v>
      </c>
      <c r="AH1215" s="2">
        <v>295</v>
      </c>
      <c r="AI1215" s="2">
        <v>295</v>
      </c>
      <c r="AJ1215" s="2">
        <v>295</v>
      </c>
      <c r="AK1215" s="2">
        <v>295</v>
      </c>
      <c r="AL1215" s="2">
        <v>295</v>
      </c>
      <c r="AM1215" s="2">
        <v>295</v>
      </c>
      <c r="AN1215" s="2">
        <v>295</v>
      </c>
      <c r="AO1215" s="2">
        <v>295</v>
      </c>
      <c r="AP1215" s="2">
        <v>295</v>
      </c>
      <c r="AQ1215" s="2">
        <v>295</v>
      </c>
      <c r="AR1215" s="2">
        <v>295</v>
      </c>
      <c r="AS1215" s="2">
        <v>295</v>
      </c>
      <c r="AT1215" s="2">
        <v>295</v>
      </c>
      <c r="AU1215" s="2">
        <v>295</v>
      </c>
      <c r="AV1215" s="2">
        <v>295</v>
      </c>
      <c r="AW1215" s="2">
        <v>295</v>
      </c>
      <c r="AX1215" s="2">
        <v>295</v>
      </c>
      <c r="AY1215" s="2">
        <v>295</v>
      </c>
      <c r="AZ1215" s="2">
        <v>295</v>
      </c>
      <c r="BA1215" s="2">
        <v>295</v>
      </c>
      <c r="BB1215" s="2">
        <v>300</v>
      </c>
      <c r="BC1215" s="2">
        <v>300</v>
      </c>
      <c r="BD1215" s="2">
        <v>300</v>
      </c>
      <c r="BE1215" s="2">
        <v>300</v>
      </c>
      <c r="BF1215" s="2">
        <v>300</v>
      </c>
      <c r="BG1215" s="2">
        <v>300</v>
      </c>
      <c r="BH1215" s="2">
        <v>300</v>
      </c>
      <c r="BI1215" s="2">
        <v>300</v>
      </c>
      <c r="BJ1215" s="2">
        <v>300</v>
      </c>
      <c r="BK1215" s="2">
        <v>300</v>
      </c>
      <c r="BL1215" s="2">
        <v>300</v>
      </c>
      <c r="BM1215" s="2">
        <v>300</v>
      </c>
      <c r="BN1215" s="2">
        <v>300</v>
      </c>
      <c r="BO1215" s="2">
        <v>300</v>
      </c>
      <c r="BP1215" s="2">
        <v>300</v>
      </c>
      <c r="BQ1215" s="2">
        <v>300</v>
      </c>
      <c r="BR1215" s="2">
        <v>300</v>
      </c>
      <c r="BS1215" s="2">
        <v>300</v>
      </c>
      <c r="BT1215" s="2">
        <v>300</v>
      </c>
      <c r="BU1215" s="2">
        <v>300</v>
      </c>
      <c r="BV1215" s="2">
        <v>300</v>
      </c>
      <c r="BW1215" s="2">
        <v>300</v>
      </c>
      <c r="BX1215" s="2">
        <v>300</v>
      </c>
      <c r="BY1215" s="2">
        <v>300</v>
      </c>
      <c r="BZ1215" s="2">
        <v>300</v>
      </c>
      <c r="CA1215" s="2">
        <v>300</v>
      </c>
      <c r="CB1215" s="2">
        <v>300</v>
      </c>
      <c r="CC1215" s="2">
        <v>300</v>
      </c>
      <c r="CD1215" s="2">
        <v>300</v>
      </c>
      <c r="CE1215" s="2">
        <v>300</v>
      </c>
      <c r="CF1215" s="2">
        <v>300</v>
      </c>
      <c r="CG1215" s="2">
        <v>300</v>
      </c>
      <c r="CH1215" s="2">
        <v>300</v>
      </c>
    </row>
    <row r="1216" spans="22:86" x14ac:dyDescent="0.2">
      <c r="V1216" s="2">
        <v>272.62</v>
      </c>
      <c r="W1216" s="2">
        <v>275</v>
      </c>
      <c r="X1216" s="2">
        <v>275</v>
      </c>
      <c r="Y1216" s="2">
        <v>275</v>
      </c>
      <c r="Z1216" s="2">
        <v>275</v>
      </c>
      <c r="AA1216" s="2">
        <v>275</v>
      </c>
      <c r="AB1216" s="2">
        <v>275</v>
      </c>
      <c r="AC1216" s="2">
        <v>275</v>
      </c>
      <c r="AD1216" s="2">
        <v>280</v>
      </c>
      <c r="AE1216" s="2">
        <v>280</v>
      </c>
      <c r="AF1216" s="2">
        <v>291.07</v>
      </c>
      <c r="AG1216" s="2">
        <v>291.07</v>
      </c>
      <c r="AH1216" s="2">
        <v>291.07</v>
      </c>
      <c r="AI1216" s="2">
        <v>294.35000000000002</v>
      </c>
      <c r="AJ1216" s="2">
        <v>300</v>
      </c>
      <c r="AK1216" s="2">
        <v>300</v>
      </c>
      <c r="AL1216" s="2">
        <v>300</v>
      </c>
      <c r="AM1216" s="2">
        <v>300</v>
      </c>
      <c r="AN1216" s="2">
        <v>305</v>
      </c>
      <c r="AO1216" s="2">
        <v>305</v>
      </c>
      <c r="AP1216" s="2">
        <v>305</v>
      </c>
      <c r="AQ1216" s="2">
        <v>316.07</v>
      </c>
      <c r="AR1216" s="2">
        <v>316.07</v>
      </c>
      <c r="AS1216" s="2">
        <v>316.07</v>
      </c>
      <c r="AT1216" s="2">
        <v>325</v>
      </c>
      <c r="AU1216" s="2">
        <v>325</v>
      </c>
      <c r="AV1216" s="2">
        <v>325</v>
      </c>
      <c r="AW1216" s="2">
        <v>325</v>
      </c>
      <c r="AX1216" s="2">
        <v>325</v>
      </c>
      <c r="AY1216" s="2">
        <v>325</v>
      </c>
      <c r="AZ1216" s="2">
        <v>325</v>
      </c>
      <c r="BA1216" s="2">
        <v>325</v>
      </c>
      <c r="BB1216" s="2">
        <v>325</v>
      </c>
      <c r="BC1216" s="2">
        <v>325</v>
      </c>
      <c r="BD1216" s="2">
        <v>325</v>
      </c>
      <c r="BE1216" s="2">
        <v>325</v>
      </c>
      <c r="BF1216" s="2">
        <v>325</v>
      </c>
      <c r="BG1216" s="2">
        <v>345</v>
      </c>
      <c r="BH1216" s="2">
        <v>347.62</v>
      </c>
      <c r="BI1216" s="2">
        <v>347.62</v>
      </c>
      <c r="BJ1216" s="2">
        <v>355</v>
      </c>
      <c r="BK1216" s="2">
        <v>359.52</v>
      </c>
      <c r="BL1216" s="2">
        <v>359.52</v>
      </c>
      <c r="BM1216" s="2">
        <v>359.52</v>
      </c>
      <c r="BN1216" s="2">
        <v>359.52</v>
      </c>
      <c r="BO1216" s="2">
        <v>359.52</v>
      </c>
      <c r="BP1216" s="2">
        <v>359.52</v>
      </c>
      <c r="BQ1216" s="2">
        <v>359.52</v>
      </c>
      <c r="BR1216" s="2">
        <v>359.52</v>
      </c>
      <c r="BS1216" s="2">
        <v>359.52</v>
      </c>
      <c r="BT1216" s="2">
        <v>359.52</v>
      </c>
      <c r="BU1216" s="2">
        <v>375</v>
      </c>
      <c r="BV1216" s="2">
        <v>375</v>
      </c>
      <c r="BW1216" s="2">
        <v>375</v>
      </c>
      <c r="BX1216" s="2">
        <v>375</v>
      </c>
      <c r="BY1216" s="2">
        <v>378.13</v>
      </c>
      <c r="BZ1216" s="2">
        <v>381.25</v>
      </c>
      <c r="CA1216" s="2">
        <v>385.98</v>
      </c>
      <c r="CB1216" s="2">
        <v>399.7</v>
      </c>
      <c r="CC1216" s="2">
        <v>399.7</v>
      </c>
      <c r="CD1216" s="2">
        <v>400</v>
      </c>
      <c r="CE1216" s="2">
        <v>400</v>
      </c>
      <c r="CF1216" s="2">
        <v>400</v>
      </c>
      <c r="CG1216" s="2">
        <v>400</v>
      </c>
      <c r="CH1216" s="2">
        <v>415</v>
      </c>
    </row>
    <row r="1217" spans="22:86" x14ac:dyDescent="0.2">
      <c r="V1217" s="2">
        <v>435</v>
      </c>
      <c r="W1217" s="2">
        <v>435</v>
      </c>
      <c r="X1217" s="2">
        <v>445</v>
      </c>
      <c r="Y1217" s="2">
        <v>450</v>
      </c>
      <c r="Z1217" s="2">
        <v>450</v>
      </c>
      <c r="AA1217" s="2">
        <v>450</v>
      </c>
      <c r="AB1217" s="2">
        <v>450</v>
      </c>
      <c r="AC1217" s="2">
        <v>450</v>
      </c>
      <c r="AD1217" s="2">
        <v>450</v>
      </c>
      <c r="AE1217" s="2">
        <v>450</v>
      </c>
      <c r="AF1217" s="2">
        <v>450</v>
      </c>
      <c r="AG1217" s="2">
        <v>450</v>
      </c>
      <c r="AH1217" s="2">
        <v>450</v>
      </c>
      <c r="AI1217" s="2">
        <v>450</v>
      </c>
      <c r="AJ1217" s="2">
        <v>450</v>
      </c>
      <c r="AK1217" s="2">
        <v>450</v>
      </c>
      <c r="AL1217" s="2">
        <v>450</v>
      </c>
      <c r="AM1217" s="2">
        <v>450</v>
      </c>
      <c r="AN1217" s="2">
        <v>450</v>
      </c>
      <c r="AO1217" s="2">
        <v>450</v>
      </c>
      <c r="AP1217" s="2">
        <v>450</v>
      </c>
      <c r="AQ1217" s="2">
        <v>450</v>
      </c>
      <c r="AR1217" s="2">
        <v>450</v>
      </c>
      <c r="AS1217" s="2">
        <v>450</v>
      </c>
      <c r="AT1217" s="2">
        <v>450</v>
      </c>
      <c r="AU1217" s="2">
        <v>450</v>
      </c>
      <c r="AV1217" s="2">
        <v>450</v>
      </c>
      <c r="AW1217" s="2">
        <v>450</v>
      </c>
      <c r="AX1217" s="2">
        <v>450</v>
      </c>
      <c r="AY1217" s="2">
        <v>450</v>
      </c>
      <c r="AZ1217" s="2">
        <v>450</v>
      </c>
      <c r="BA1217" s="2">
        <v>450</v>
      </c>
      <c r="BB1217" s="2">
        <v>450</v>
      </c>
      <c r="BC1217" s="2">
        <v>455</v>
      </c>
      <c r="BD1217" s="2">
        <v>465</v>
      </c>
      <c r="BE1217" s="2">
        <v>470</v>
      </c>
      <c r="BF1217" s="2">
        <v>475</v>
      </c>
      <c r="BG1217" s="2">
        <v>475</v>
      </c>
      <c r="BH1217" s="2">
        <v>475</v>
      </c>
      <c r="BI1217" s="2">
        <v>475</v>
      </c>
      <c r="BJ1217" s="2">
        <v>475</v>
      </c>
      <c r="BK1217" s="2">
        <v>475</v>
      </c>
      <c r="BL1217" s="2">
        <v>475</v>
      </c>
      <c r="BM1217" s="2">
        <v>475</v>
      </c>
      <c r="BN1217" s="2">
        <v>475</v>
      </c>
      <c r="BO1217" s="2">
        <v>475</v>
      </c>
      <c r="BP1217" s="2">
        <v>475</v>
      </c>
      <c r="BQ1217" s="2">
        <v>475</v>
      </c>
      <c r="BR1217" s="2">
        <v>475</v>
      </c>
      <c r="BS1217" s="2">
        <v>475</v>
      </c>
      <c r="BT1217" s="2">
        <v>475</v>
      </c>
      <c r="BU1217" s="2">
        <v>480</v>
      </c>
      <c r="BV1217" s="2">
        <v>485</v>
      </c>
      <c r="BW1217" s="2">
        <v>485</v>
      </c>
      <c r="BX1217" s="2">
        <v>495</v>
      </c>
      <c r="BY1217" s="2">
        <v>495</v>
      </c>
      <c r="BZ1217" s="2">
        <v>495</v>
      </c>
      <c r="CA1217" s="2">
        <v>495</v>
      </c>
      <c r="CB1217" s="2">
        <v>495</v>
      </c>
      <c r="CC1217" s="2">
        <v>495</v>
      </c>
      <c r="CD1217" s="2">
        <v>495</v>
      </c>
      <c r="CE1217" s="2">
        <v>495</v>
      </c>
      <c r="CF1217" s="2">
        <v>500</v>
      </c>
      <c r="CG1217" s="2">
        <v>500</v>
      </c>
      <c r="CH1217" s="2">
        <v>520</v>
      </c>
    </row>
    <row r="1218" spans="22:86" x14ac:dyDescent="0.2">
      <c r="V1218" s="2">
        <v>550</v>
      </c>
      <c r="W1218" s="2">
        <v>550</v>
      </c>
      <c r="X1218" s="2">
        <v>550</v>
      </c>
      <c r="Y1218" s="2">
        <v>550</v>
      </c>
      <c r="Z1218" s="2">
        <v>550</v>
      </c>
      <c r="AA1218" s="2">
        <v>550</v>
      </c>
      <c r="AB1218" s="2">
        <v>550</v>
      </c>
      <c r="AC1218" s="2">
        <v>550</v>
      </c>
      <c r="AD1218" s="2">
        <v>550</v>
      </c>
      <c r="AE1218" s="2">
        <v>550</v>
      </c>
      <c r="AF1218" s="2">
        <v>550</v>
      </c>
      <c r="AG1218" s="2">
        <v>550</v>
      </c>
      <c r="AH1218" s="2">
        <v>550</v>
      </c>
      <c r="AI1218" s="2">
        <v>550</v>
      </c>
      <c r="AJ1218" s="2">
        <v>550</v>
      </c>
      <c r="AK1218" s="2">
        <v>550</v>
      </c>
      <c r="AL1218" s="2">
        <v>550</v>
      </c>
      <c r="AM1218" s="2">
        <v>550</v>
      </c>
      <c r="AN1218" s="2">
        <v>550</v>
      </c>
      <c r="AO1218" s="2">
        <v>550</v>
      </c>
      <c r="AP1218" s="2">
        <v>550</v>
      </c>
      <c r="AQ1218" s="2">
        <v>560</v>
      </c>
      <c r="AR1218" s="2">
        <v>565</v>
      </c>
      <c r="AS1218" s="2">
        <v>570</v>
      </c>
      <c r="AT1218" s="2">
        <v>575</v>
      </c>
      <c r="AU1218" s="2">
        <v>575</v>
      </c>
      <c r="AV1218" s="2">
        <v>575</v>
      </c>
      <c r="AW1218" s="2">
        <v>575</v>
      </c>
      <c r="AX1218" s="2">
        <v>575</v>
      </c>
      <c r="AY1218" s="2">
        <v>575</v>
      </c>
      <c r="AZ1218" s="2">
        <v>575</v>
      </c>
      <c r="BA1218" s="2">
        <v>575</v>
      </c>
      <c r="BB1218" s="2">
        <v>575</v>
      </c>
      <c r="BC1218" s="2">
        <v>575</v>
      </c>
      <c r="BD1218" s="2">
        <v>575</v>
      </c>
      <c r="BE1218" s="2">
        <v>580</v>
      </c>
      <c r="BF1218" s="2">
        <v>585</v>
      </c>
      <c r="BG1218" s="2">
        <v>595</v>
      </c>
      <c r="BH1218" s="2">
        <v>595</v>
      </c>
      <c r="BI1218" s="2">
        <v>595</v>
      </c>
      <c r="BJ1218" s="2">
        <v>595</v>
      </c>
      <c r="BK1218" s="2">
        <v>595</v>
      </c>
      <c r="BL1218" s="2">
        <v>599</v>
      </c>
      <c r="BM1218" s="2">
        <v>600</v>
      </c>
      <c r="BN1218" s="2">
        <v>600</v>
      </c>
      <c r="BO1218" s="2">
        <v>600</v>
      </c>
      <c r="BP1218" s="2">
        <v>600</v>
      </c>
      <c r="BQ1218" s="2">
        <v>600</v>
      </c>
      <c r="BR1218" s="2">
        <v>600</v>
      </c>
      <c r="BS1218" s="2">
        <v>600</v>
      </c>
      <c r="BT1218" s="2">
        <v>617.5</v>
      </c>
      <c r="BU1218" s="2">
        <v>625</v>
      </c>
      <c r="BV1218" s="2">
        <v>625</v>
      </c>
      <c r="BW1218" s="2">
        <v>625</v>
      </c>
      <c r="BX1218" s="2">
        <v>625</v>
      </c>
      <c r="BY1218" s="2">
        <v>642.5</v>
      </c>
      <c r="BZ1218" s="2">
        <v>650</v>
      </c>
      <c r="CA1218" s="2">
        <v>650</v>
      </c>
      <c r="CB1218" s="2">
        <v>650</v>
      </c>
      <c r="CC1218" s="2">
        <v>650</v>
      </c>
      <c r="CD1218" s="2">
        <v>660</v>
      </c>
      <c r="CE1218" s="2">
        <v>675</v>
      </c>
      <c r="CF1218" s="2">
        <v>695</v>
      </c>
      <c r="CG1218" s="2">
        <v>700</v>
      </c>
      <c r="CH1218" s="2">
        <v>725</v>
      </c>
    </row>
    <row r="1219" spans="22:86" x14ac:dyDescent="0.2">
      <c r="V1219" s="2">
        <v>625</v>
      </c>
      <c r="W1219" s="2">
        <v>625</v>
      </c>
      <c r="X1219" s="2">
        <v>625</v>
      </c>
      <c r="Y1219" s="2">
        <v>625</v>
      </c>
      <c r="Z1219" s="2">
        <v>645</v>
      </c>
      <c r="AA1219" s="2">
        <v>650</v>
      </c>
      <c r="AB1219" s="2">
        <v>650</v>
      </c>
      <c r="AC1219" s="2">
        <v>650</v>
      </c>
      <c r="AD1219" s="2">
        <v>650</v>
      </c>
      <c r="AE1219" s="2">
        <v>650</v>
      </c>
      <c r="AF1219" s="2">
        <v>650</v>
      </c>
      <c r="AG1219" s="2">
        <v>650</v>
      </c>
      <c r="AH1219" s="2">
        <v>650</v>
      </c>
      <c r="AI1219" s="2">
        <v>650</v>
      </c>
      <c r="AJ1219" s="2">
        <v>650</v>
      </c>
      <c r="AK1219" s="2">
        <v>650</v>
      </c>
      <c r="AL1219" s="2">
        <v>650</v>
      </c>
      <c r="AM1219" s="2">
        <v>650</v>
      </c>
      <c r="AN1219" s="2">
        <v>650</v>
      </c>
      <c r="AO1219" s="2">
        <v>660</v>
      </c>
      <c r="AP1219" s="2">
        <v>670</v>
      </c>
      <c r="AQ1219" s="2">
        <v>675</v>
      </c>
      <c r="AR1219" s="2">
        <v>675</v>
      </c>
      <c r="AS1219" s="2">
        <v>675</v>
      </c>
      <c r="AT1219" s="2">
        <v>675</v>
      </c>
      <c r="AU1219" s="2">
        <v>675</v>
      </c>
      <c r="AV1219" s="2">
        <v>675</v>
      </c>
      <c r="AW1219" s="2">
        <v>675</v>
      </c>
      <c r="AX1219" s="2">
        <v>685</v>
      </c>
      <c r="AY1219" s="2">
        <v>695</v>
      </c>
      <c r="AZ1219" s="2">
        <v>695</v>
      </c>
      <c r="BA1219" s="2">
        <v>695</v>
      </c>
      <c r="BB1219" s="2">
        <v>695</v>
      </c>
      <c r="BC1219" s="2">
        <v>695</v>
      </c>
      <c r="BD1219" s="2">
        <v>695</v>
      </c>
      <c r="BE1219" s="2">
        <v>700</v>
      </c>
      <c r="BF1219" s="2">
        <v>710</v>
      </c>
      <c r="BG1219" s="2">
        <v>710</v>
      </c>
      <c r="BH1219" s="2">
        <v>725</v>
      </c>
      <c r="BI1219" s="2">
        <v>725</v>
      </c>
      <c r="BJ1219" s="2">
        <v>725</v>
      </c>
      <c r="BK1219" s="2">
        <v>750</v>
      </c>
      <c r="BL1219" s="2">
        <v>750</v>
      </c>
      <c r="BM1219" s="2">
        <v>750</v>
      </c>
      <c r="BN1219" s="2">
        <v>750</v>
      </c>
      <c r="BO1219" s="2">
        <v>750</v>
      </c>
      <c r="BP1219" s="2">
        <v>750</v>
      </c>
      <c r="BQ1219" s="2">
        <v>750</v>
      </c>
      <c r="BR1219" s="2">
        <v>760</v>
      </c>
      <c r="BS1219" s="2">
        <v>775</v>
      </c>
      <c r="BT1219" s="2">
        <v>785</v>
      </c>
      <c r="BU1219" s="2">
        <v>795</v>
      </c>
      <c r="BV1219" s="2">
        <v>795</v>
      </c>
      <c r="BW1219" s="2">
        <v>795</v>
      </c>
      <c r="BX1219" s="2">
        <v>795</v>
      </c>
      <c r="BY1219" s="2">
        <v>800</v>
      </c>
      <c r="BZ1219" s="2">
        <v>800</v>
      </c>
      <c r="CA1219" s="2">
        <v>825</v>
      </c>
      <c r="CB1219" s="2">
        <v>825</v>
      </c>
      <c r="CC1219" s="2">
        <v>850</v>
      </c>
      <c r="CD1219" s="2">
        <v>900</v>
      </c>
      <c r="CE1219" s="2">
        <v>950</v>
      </c>
      <c r="CF1219" s="2">
        <v>950</v>
      </c>
      <c r="CG1219" s="2">
        <v>975</v>
      </c>
      <c r="CH1219" s="2">
        <v>995</v>
      </c>
    </row>
    <row r="1220" spans="22:86" x14ac:dyDescent="0.2">
      <c r="V1220" s="2">
        <v>862.5</v>
      </c>
      <c r="W1220" s="2">
        <v>875</v>
      </c>
      <c r="X1220" s="2">
        <v>895</v>
      </c>
      <c r="Y1220" s="2">
        <v>895</v>
      </c>
      <c r="Z1220" s="2">
        <v>895</v>
      </c>
      <c r="AA1220" s="2">
        <v>895</v>
      </c>
      <c r="AB1220" s="2">
        <v>895</v>
      </c>
      <c r="AC1220" s="2">
        <v>900</v>
      </c>
      <c r="AD1220" s="2">
        <v>900</v>
      </c>
      <c r="AE1220" s="2">
        <v>900</v>
      </c>
      <c r="AF1220" s="2">
        <v>900</v>
      </c>
      <c r="AG1220" s="2">
        <v>900</v>
      </c>
      <c r="AH1220" s="2">
        <v>925</v>
      </c>
      <c r="AI1220" s="2">
        <v>925</v>
      </c>
      <c r="AJ1220" s="2">
        <v>925</v>
      </c>
      <c r="AK1220" s="2">
        <v>935</v>
      </c>
      <c r="AL1220" s="2">
        <v>945</v>
      </c>
      <c r="AM1220" s="2">
        <v>945</v>
      </c>
      <c r="AN1220" s="2">
        <v>945</v>
      </c>
      <c r="AO1220" s="2">
        <v>950</v>
      </c>
      <c r="AP1220" s="2">
        <v>950</v>
      </c>
      <c r="AQ1220" s="2">
        <v>950</v>
      </c>
      <c r="AR1220" s="2">
        <v>950</v>
      </c>
      <c r="AS1220" s="2">
        <v>950</v>
      </c>
      <c r="AT1220" s="2">
        <v>950</v>
      </c>
      <c r="AU1220" s="2">
        <v>950</v>
      </c>
      <c r="AV1220" s="2">
        <v>950</v>
      </c>
      <c r="AW1220" s="2">
        <v>975</v>
      </c>
      <c r="AX1220" s="2">
        <v>975</v>
      </c>
      <c r="AY1220" s="2">
        <v>975</v>
      </c>
      <c r="AZ1220" s="2">
        <v>975</v>
      </c>
      <c r="BA1220" s="2">
        <v>975</v>
      </c>
      <c r="BB1220" s="2">
        <v>985</v>
      </c>
      <c r="BC1220" s="2">
        <v>985</v>
      </c>
      <c r="BD1220" s="2">
        <v>995</v>
      </c>
      <c r="BE1220" s="2">
        <v>997.5</v>
      </c>
      <c r="BF1220" s="2">
        <v>1000</v>
      </c>
      <c r="BG1220" s="2">
        <v>1000</v>
      </c>
      <c r="BH1220" s="2">
        <v>1000</v>
      </c>
      <c r="BI1220" s="2">
        <v>1000</v>
      </c>
      <c r="BJ1220" s="2">
        <v>1000</v>
      </c>
      <c r="BK1220" s="2">
        <v>1000</v>
      </c>
      <c r="BL1220" s="2">
        <v>1000</v>
      </c>
      <c r="BM1220" s="2">
        <v>1000</v>
      </c>
      <c r="BN1220" s="2">
        <v>1000</v>
      </c>
      <c r="BO1220" s="2">
        <v>1000</v>
      </c>
      <c r="BP1220" s="2">
        <v>1000</v>
      </c>
      <c r="BQ1220" s="2">
        <v>1100</v>
      </c>
      <c r="BR1220" s="2">
        <v>1100</v>
      </c>
      <c r="BS1220" s="2">
        <v>1100</v>
      </c>
      <c r="BT1220" s="2">
        <v>1100</v>
      </c>
      <c r="BU1220" s="2">
        <v>1100</v>
      </c>
      <c r="BV1220" s="2">
        <v>1100</v>
      </c>
      <c r="BW1220" s="2">
        <v>1100</v>
      </c>
      <c r="BX1220" s="2">
        <v>1195</v>
      </c>
      <c r="BY1220" s="2">
        <v>1197.5</v>
      </c>
      <c r="BZ1220" s="2">
        <v>1200</v>
      </c>
      <c r="CA1220" s="2">
        <v>1200</v>
      </c>
      <c r="CB1220" s="2">
        <v>1200</v>
      </c>
      <c r="CC1220" s="2">
        <v>1300</v>
      </c>
      <c r="CD1220" s="2">
        <v>1335</v>
      </c>
      <c r="CE1220" s="2">
        <v>1370</v>
      </c>
      <c r="CF1220" s="2">
        <v>1450</v>
      </c>
      <c r="CG1220" s="2">
        <v>1450</v>
      </c>
      <c r="CH1220" s="2">
        <v>1470</v>
      </c>
    </row>
    <row r="1221" spans="22:86" x14ac:dyDescent="0.2">
      <c r="V1221" s="2">
        <v>1025</v>
      </c>
      <c r="W1221" s="2">
        <v>1050</v>
      </c>
      <c r="X1221" s="2">
        <v>1050</v>
      </c>
      <c r="Y1221" s="2">
        <v>1050</v>
      </c>
      <c r="Z1221" s="2">
        <v>1050</v>
      </c>
      <c r="AA1221" s="2">
        <v>1075</v>
      </c>
      <c r="AB1221" s="2">
        <v>1100</v>
      </c>
      <c r="AC1221" s="2">
        <v>1100</v>
      </c>
      <c r="AD1221" s="2">
        <v>1100</v>
      </c>
      <c r="AE1221" s="2">
        <v>1100</v>
      </c>
      <c r="AF1221" s="2">
        <v>1150</v>
      </c>
      <c r="AG1221" s="2">
        <v>1200</v>
      </c>
      <c r="AH1221" s="2">
        <v>1200</v>
      </c>
      <c r="AI1221" s="2">
        <v>1200</v>
      </c>
      <c r="AJ1221" s="2">
        <v>1200</v>
      </c>
      <c r="AK1221" s="2">
        <v>1200</v>
      </c>
      <c r="AL1221" s="2">
        <v>1200</v>
      </c>
      <c r="AM1221" s="2">
        <v>1200</v>
      </c>
      <c r="AN1221" s="2">
        <v>1200</v>
      </c>
      <c r="AO1221" s="2">
        <v>1200</v>
      </c>
      <c r="AP1221" s="2">
        <v>1225</v>
      </c>
      <c r="AQ1221" s="2">
        <v>1250</v>
      </c>
      <c r="AR1221" s="2">
        <v>1250</v>
      </c>
      <c r="AS1221" s="2">
        <v>1250</v>
      </c>
      <c r="AT1221" s="2">
        <v>1250</v>
      </c>
      <c r="AU1221" s="2">
        <v>1250</v>
      </c>
      <c r="AV1221" s="2">
        <v>1250</v>
      </c>
      <c r="AW1221" s="2">
        <v>1250</v>
      </c>
      <c r="AX1221" s="2">
        <v>1250</v>
      </c>
      <c r="AY1221" s="2">
        <v>1250</v>
      </c>
      <c r="AZ1221" s="2">
        <v>1275</v>
      </c>
      <c r="BA1221" s="2">
        <v>1300</v>
      </c>
      <c r="BB1221" s="2">
        <v>1300</v>
      </c>
      <c r="BC1221" s="2">
        <v>1300</v>
      </c>
      <c r="BD1221" s="2">
        <v>1300</v>
      </c>
      <c r="BE1221" s="2">
        <v>1300</v>
      </c>
      <c r="BF1221" s="2">
        <v>1300</v>
      </c>
      <c r="BG1221" s="2">
        <v>1300</v>
      </c>
      <c r="BH1221" s="2">
        <v>1300</v>
      </c>
      <c r="BI1221" s="2">
        <v>1300</v>
      </c>
      <c r="BJ1221" s="2">
        <v>1325</v>
      </c>
      <c r="BK1221" s="2">
        <v>1350</v>
      </c>
      <c r="BL1221" s="2">
        <v>1350</v>
      </c>
      <c r="BM1221" s="2">
        <v>1350</v>
      </c>
      <c r="BN1221" s="2">
        <v>1350</v>
      </c>
      <c r="BO1221" s="2">
        <v>1375</v>
      </c>
      <c r="BP1221" s="2">
        <v>1400</v>
      </c>
      <c r="BQ1221" s="2">
        <v>1400</v>
      </c>
      <c r="BR1221" s="2">
        <v>1400</v>
      </c>
      <c r="BS1221" s="2">
        <v>1400</v>
      </c>
      <c r="BT1221" s="2">
        <v>1500</v>
      </c>
      <c r="BU1221" s="2">
        <v>1600</v>
      </c>
      <c r="BV1221" s="2">
        <v>1600</v>
      </c>
      <c r="BW1221" s="2">
        <v>1600</v>
      </c>
      <c r="BX1221" s="2">
        <v>1600</v>
      </c>
      <c r="BY1221" s="2">
        <v>1775</v>
      </c>
      <c r="BZ1221" s="2">
        <v>1950</v>
      </c>
      <c r="CA1221" s="2">
        <v>1950</v>
      </c>
      <c r="CB1221" s="2">
        <v>1950</v>
      </c>
      <c r="CC1221" s="2">
        <v>1950</v>
      </c>
      <c r="CD1221" s="2">
        <v>2225</v>
      </c>
      <c r="CE1221" s="2">
        <v>2500</v>
      </c>
      <c r="CF1221" s="2">
        <v>2500</v>
      </c>
      <c r="CG1221" s="2">
        <v>2500</v>
      </c>
      <c r="CH1221" s="2">
        <v>2500</v>
      </c>
    </row>
    <row r="1222" spans="22:86" x14ac:dyDescent="0.2">
      <c r="V1222" s="2">
        <v>360</v>
      </c>
      <c r="W1222" s="2">
        <v>360</v>
      </c>
      <c r="X1222" s="2">
        <v>360</v>
      </c>
      <c r="Y1222" s="2">
        <v>360</v>
      </c>
      <c r="Z1222" s="2">
        <v>360</v>
      </c>
      <c r="AA1222" s="2">
        <v>360</v>
      </c>
      <c r="AB1222" s="2">
        <v>360</v>
      </c>
      <c r="AC1222" s="2">
        <v>360</v>
      </c>
      <c r="AD1222" s="2">
        <v>375</v>
      </c>
      <c r="AE1222" s="2">
        <v>375</v>
      </c>
      <c r="AF1222" s="2">
        <v>375</v>
      </c>
      <c r="AG1222" s="2">
        <v>375</v>
      </c>
      <c r="AH1222" s="2">
        <v>375</v>
      </c>
      <c r="AI1222" s="2">
        <v>375</v>
      </c>
      <c r="AJ1222" s="2">
        <v>375</v>
      </c>
      <c r="AK1222" s="2">
        <v>375</v>
      </c>
      <c r="AL1222" s="2">
        <v>375</v>
      </c>
      <c r="AM1222" s="2">
        <v>375</v>
      </c>
      <c r="AN1222" s="2">
        <v>375</v>
      </c>
      <c r="AO1222" s="2">
        <v>375</v>
      </c>
      <c r="AP1222" s="2">
        <v>375</v>
      </c>
      <c r="AQ1222" s="2">
        <v>375</v>
      </c>
      <c r="AR1222" s="2">
        <v>375</v>
      </c>
      <c r="AS1222" s="2">
        <v>375</v>
      </c>
      <c r="AT1222" s="2">
        <v>375</v>
      </c>
      <c r="AU1222" s="2">
        <v>375</v>
      </c>
      <c r="AV1222" s="2">
        <v>375</v>
      </c>
      <c r="AW1222" s="2">
        <v>375</v>
      </c>
      <c r="AX1222" s="2">
        <v>375</v>
      </c>
      <c r="AY1222" s="2">
        <v>375</v>
      </c>
      <c r="AZ1222" s="2">
        <v>375</v>
      </c>
      <c r="BA1222" s="2">
        <v>375</v>
      </c>
      <c r="BB1222" s="2">
        <v>375</v>
      </c>
      <c r="BC1222" s="2">
        <v>375</v>
      </c>
      <c r="BD1222" s="2">
        <v>375</v>
      </c>
      <c r="BE1222" s="2">
        <v>375</v>
      </c>
      <c r="BF1222" s="2">
        <v>375</v>
      </c>
      <c r="BG1222" s="2">
        <v>395</v>
      </c>
      <c r="BH1222" s="2">
        <v>395</v>
      </c>
      <c r="BI1222" s="2">
        <v>395</v>
      </c>
      <c r="BJ1222" s="2">
        <v>395</v>
      </c>
      <c r="BK1222" s="2">
        <v>395</v>
      </c>
      <c r="BL1222" s="2">
        <v>395</v>
      </c>
      <c r="BM1222" s="2">
        <v>395</v>
      </c>
      <c r="BN1222" s="2">
        <v>395</v>
      </c>
      <c r="BO1222" s="2">
        <v>395</v>
      </c>
      <c r="BP1222" s="2">
        <v>395</v>
      </c>
      <c r="BQ1222" s="2">
        <v>395</v>
      </c>
      <c r="BR1222" s="2">
        <v>395</v>
      </c>
      <c r="BS1222" s="2">
        <v>395</v>
      </c>
      <c r="BT1222" s="2">
        <v>395</v>
      </c>
      <c r="BU1222" s="2">
        <v>395</v>
      </c>
      <c r="BV1222" s="2">
        <v>395</v>
      </c>
      <c r="BW1222" s="2">
        <v>395</v>
      </c>
      <c r="BX1222" s="2">
        <v>395</v>
      </c>
      <c r="BY1222" s="2">
        <v>395</v>
      </c>
      <c r="BZ1222" s="2">
        <v>395</v>
      </c>
      <c r="CA1222" s="2">
        <v>395</v>
      </c>
      <c r="CB1222" s="2">
        <v>395</v>
      </c>
      <c r="CC1222" s="2">
        <v>395</v>
      </c>
      <c r="CD1222" s="2">
        <v>395</v>
      </c>
      <c r="CE1222" s="2">
        <v>395</v>
      </c>
      <c r="CF1222" s="2">
        <v>395</v>
      </c>
      <c r="CG1222" s="2">
        <v>395</v>
      </c>
      <c r="CH1222" s="2">
        <v>395</v>
      </c>
    </row>
  </sheetData>
  <mergeCells count="2">
    <mergeCell ref="A67:L67"/>
    <mergeCell ref="A69:L69"/>
  </mergeCells>
  <hyperlinks>
    <hyperlink ref="A1" location="Contents!A1" display="Back to contents"/>
  </hyperlinks>
  <pageMargins left="0.7" right="0.7" top="0.75" bottom="0.75" header="0.3" footer="0.3"/>
  <pageSetup paperSize="9" scale="77"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QK1222"/>
  <sheetViews>
    <sheetView zoomScaleNormal="100" workbookViewId="0"/>
  </sheetViews>
  <sheetFormatPr defaultRowHeight="12.75" x14ac:dyDescent="0.2"/>
  <cols>
    <col min="1" max="1" width="27.5703125" style="2" customWidth="1"/>
    <col min="2" max="2" width="9.140625" style="2"/>
    <col min="3" max="3" width="8" style="2" customWidth="1"/>
    <col min="4" max="4" width="7.42578125" style="2" customWidth="1"/>
    <col min="5" max="5" width="7.28515625" style="2" customWidth="1"/>
    <col min="6" max="6" width="8.5703125" style="2" customWidth="1"/>
    <col min="7" max="7" width="1.85546875" style="2" customWidth="1"/>
    <col min="8" max="16384" width="9.140625" style="2"/>
  </cols>
  <sheetData>
    <row r="1" spans="1:13" x14ac:dyDescent="0.2">
      <c r="A1" s="271" t="s">
        <v>342</v>
      </c>
    </row>
    <row r="2" spans="1:13" ht="15.75" customHeight="1" x14ac:dyDescent="0.25">
      <c r="A2" s="1" t="s">
        <v>341</v>
      </c>
    </row>
    <row r="3" spans="1:13" ht="13.5" customHeight="1" x14ac:dyDescent="0.2">
      <c r="A3" s="18"/>
      <c r="B3" s="18" t="s">
        <v>29</v>
      </c>
      <c r="H3" s="18" t="s">
        <v>30</v>
      </c>
    </row>
    <row r="4" spans="1:13" ht="25.5" x14ac:dyDescent="0.2">
      <c r="A4" s="19"/>
      <c r="B4" s="22" t="s">
        <v>24</v>
      </c>
      <c r="C4" s="23" t="s">
        <v>25</v>
      </c>
      <c r="D4" s="23" t="s">
        <v>26</v>
      </c>
      <c r="E4" s="23" t="s">
        <v>27</v>
      </c>
      <c r="F4" s="4" t="s">
        <v>28</v>
      </c>
      <c r="G4" s="21"/>
      <c r="H4" s="22" t="s">
        <v>24</v>
      </c>
      <c r="I4" s="23" t="s">
        <v>25</v>
      </c>
      <c r="J4" s="23" t="s">
        <v>26</v>
      </c>
      <c r="K4" s="23" t="s">
        <v>27</v>
      </c>
      <c r="L4" s="4" t="s">
        <v>28</v>
      </c>
    </row>
    <row r="5" spans="1:13" x14ac:dyDescent="0.2">
      <c r="A5" s="19" t="s">
        <v>0</v>
      </c>
      <c r="B5" s="25">
        <v>6868</v>
      </c>
      <c r="C5" s="26">
        <v>395</v>
      </c>
      <c r="D5" s="26">
        <v>450</v>
      </c>
      <c r="E5" s="26">
        <v>500.97</v>
      </c>
      <c r="F5" s="27">
        <v>595</v>
      </c>
      <c r="G5" s="24"/>
      <c r="H5" s="25">
        <v>12817</v>
      </c>
      <c r="I5" s="26">
        <v>495</v>
      </c>
      <c r="J5" s="26">
        <v>595</v>
      </c>
      <c r="K5" s="26">
        <v>642.79999999999995</v>
      </c>
      <c r="L5" s="27">
        <v>750</v>
      </c>
    </row>
    <row r="6" spans="1:13" x14ac:dyDescent="0.2">
      <c r="A6" s="13" t="s">
        <v>1</v>
      </c>
      <c r="B6" s="24">
        <v>756</v>
      </c>
      <c r="C6" s="29">
        <v>450</v>
      </c>
      <c r="D6" s="29">
        <v>500</v>
      </c>
      <c r="E6" s="29">
        <v>500.65</v>
      </c>
      <c r="F6" s="30">
        <v>550</v>
      </c>
      <c r="G6" s="24"/>
      <c r="H6" s="24">
        <v>1448</v>
      </c>
      <c r="I6" s="29">
        <v>600</v>
      </c>
      <c r="J6" s="29">
        <v>650</v>
      </c>
      <c r="K6" s="29">
        <v>681.97</v>
      </c>
      <c r="L6" s="30">
        <v>750</v>
      </c>
      <c r="M6" s="195"/>
    </row>
    <row r="7" spans="1:13" x14ac:dyDescent="0.2">
      <c r="A7" s="13" t="s">
        <v>3</v>
      </c>
      <c r="B7" s="24">
        <v>107</v>
      </c>
      <c r="C7" s="29">
        <v>375</v>
      </c>
      <c r="D7" s="29">
        <v>400</v>
      </c>
      <c r="E7" s="29">
        <v>417.15</v>
      </c>
      <c r="F7" s="30">
        <v>450</v>
      </c>
      <c r="G7" s="24"/>
      <c r="H7" s="24">
        <v>180</v>
      </c>
      <c r="I7" s="29">
        <v>450</v>
      </c>
      <c r="J7" s="29">
        <v>500</v>
      </c>
      <c r="K7" s="29">
        <v>515.92999999999995</v>
      </c>
      <c r="L7" s="30">
        <v>550</v>
      </c>
      <c r="M7" s="195"/>
    </row>
    <row r="8" spans="1:13" x14ac:dyDescent="0.2">
      <c r="A8" s="13" t="s">
        <v>5</v>
      </c>
      <c r="B8" s="24">
        <v>351</v>
      </c>
      <c r="C8" s="29">
        <v>350</v>
      </c>
      <c r="D8" s="29">
        <v>365</v>
      </c>
      <c r="E8" s="29">
        <v>369.97</v>
      </c>
      <c r="F8" s="30">
        <v>400</v>
      </c>
      <c r="G8" s="24"/>
      <c r="H8" s="24">
        <v>786</v>
      </c>
      <c r="I8" s="29">
        <v>425</v>
      </c>
      <c r="J8" s="29">
        <v>450</v>
      </c>
      <c r="K8" s="29">
        <v>466.59</v>
      </c>
      <c r="L8" s="30">
        <v>500</v>
      </c>
      <c r="M8" s="195"/>
    </row>
    <row r="9" spans="1:13" x14ac:dyDescent="0.2">
      <c r="A9" s="13" t="s">
        <v>7</v>
      </c>
      <c r="B9" s="24">
        <v>110</v>
      </c>
      <c r="C9" s="29">
        <v>350</v>
      </c>
      <c r="D9" s="29">
        <v>390</v>
      </c>
      <c r="E9" s="29">
        <v>383.46</v>
      </c>
      <c r="F9" s="30">
        <v>400</v>
      </c>
      <c r="G9" s="24"/>
      <c r="H9" s="24">
        <v>330</v>
      </c>
      <c r="I9" s="29">
        <v>425</v>
      </c>
      <c r="J9" s="29">
        <v>450</v>
      </c>
      <c r="K9" s="29">
        <v>453.39</v>
      </c>
      <c r="L9" s="30">
        <v>475</v>
      </c>
      <c r="M9" s="195"/>
    </row>
    <row r="10" spans="1:13" x14ac:dyDescent="0.2">
      <c r="A10" s="13" t="s">
        <v>9</v>
      </c>
      <c r="B10" s="24">
        <v>369</v>
      </c>
      <c r="C10" s="29">
        <v>350</v>
      </c>
      <c r="D10" s="29">
        <v>385</v>
      </c>
      <c r="E10" s="29">
        <v>393.68</v>
      </c>
      <c r="F10" s="30">
        <v>425</v>
      </c>
      <c r="G10" s="24"/>
      <c r="H10" s="24">
        <v>728</v>
      </c>
      <c r="I10" s="29">
        <v>475</v>
      </c>
      <c r="J10" s="29">
        <v>540</v>
      </c>
      <c r="K10" s="29">
        <v>554.96</v>
      </c>
      <c r="L10" s="30">
        <v>622.5</v>
      </c>
      <c r="M10" s="195"/>
    </row>
    <row r="11" spans="1:13" x14ac:dyDescent="0.2">
      <c r="A11" s="13" t="s">
        <v>10</v>
      </c>
      <c r="B11" s="24">
        <v>71</v>
      </c>
      <c r="C11" s="29">
        <v>425</v>
      </c>
      <c r="D11" s="29">
        <v>450</v>
      </c>
      <c r="E11" s="29">
        <v>487.82</v>
      </c>
      <c r="F11" s="30">
        <v>550</v>
      </c>
      <c r="G11" s="24"/>
      <c r="H11" s="24">
        <v>169</v>
      </c>
      <c r="I11" s="29">
        <v>550</v>
      </c>
      <c r="J11" s="29">
        <v>600</v>
      </c>
      <c r="K11" s="29">
        <v>653.4</v>
      </c>
      <c r="L11" s="30">
        <v>750</v>
      </c>
      <c r="M11" s="195"/>
    </row>
    <row r="12" spans="1:13" x14ac:dyDescent="0.2">
      <c r="A12" s="13" t="s">
        <v>11</v>
      </c>
      <c r="B12" s="24">
        <v>325</v>
      </c>
      <c r="C12" s="29">
        <v>365</v>
      </c>
      <c r="D12" s="29">
        <v>400</v>
      </c>
      <c r="E12" s="29">
        <v>411.45</v>
      </c>
      <c r="F12" s="30">
        <v>450</v>
      </c>
      <c r="G12" s="24"/>
      <c r="H12" s="24">
        <v>611</v>
      </c>
      <c r="I12" s="29">
        <v>450</v>
      </c>
      <c r="J12" s="29">
        <v>500</v>
      </c>
      <c r="K12" s="29">
        <v>533.29</v>
      </c>
      <c r="L12" s="30">
        <v>575</v>
      </c>
      <c r="M12" s="195"/>
    </row>
    <row r="13" spans="1:13" x14ac:dyDescent="0.2">
      <c r="A13" s="13" t="s">
        <v>12</v>
      </c>
      <c r="B13" s="24">
        <v>321</v>
      </c>
      <c r="C13" s="29">
        <v>350</v>
      </c>
      <c r="D13" s="29">
        <v>395</v>
      </c>
      <c r="E13" s="29">
        <v>414.77</v>
      </c>
      <c r="F13" s="30">
        <v>450</v>
      </c>
      <c r="G13" s="24"/>
      <c r="H13" s="24">
        <v>491</v>
      </c>
      <c r="I13" s="29">
        <v>475</v>
      </c>
      <c r="J13" s="29">
        <v>550</v>
      </c>
      <c r="K13" s="29">
        <v>562.54999999999995</v>
      </c>
      <c r="L13" s="30">
        <v>625</v>
      </c>
      <c r="M13" s="195"/>
    </row>
    <row r="14" spans="1:13" x14ac:dyDescent="0.2">
      <c r="A14" s="13" t="s">
        <v>13</v>
      </c>
      <c r="B14" s="24">
        <v>1343</v>
      </c>
      <c r="C14" s="29">
        <v>450</v>
      </c>
      <c r="D14" s="29">
        <v>525</v>
      </c>
      <c r="E14" s="29">
        <v>549.04999999999995</v>
      </c>
      <c r="F14" s="30">
        <v>625</v>
      </c>
      <c r="G14" s="24"/>
      <c r="H14" s="24">
        <v>2443</v>
      </c>
      <c r="I14" s="29">
        <v>575</v>
      </c>
      <c r="J14" s="29">
        <v>695</v>
      </c>
      <c r="K14" s="29">
        <v>744.8</v>
      </c>
      <c r="L14" s="30">
        <v>850</v>
      </c>
      <c r="M14" s="195"/>
    </row>
    <row r="15" spans="1:13" x14ac:dyDescent="0.2">
      <c r="A15" s="13" t="s">
        <v>14</v>
      </c>
      <c r="B15" s="24">
        <v>243</v>
      </c>
      <c r="C15" s="29">
        <v>400</v>
      </c>
      <c r="D15" s="29">
        <v>475</v>
      </c>
      <c r="E15" s="29">
        <v>470.38</v>
      </c>
      <c r="F15" s="30">
        <v>520</v>
      </c>
      <c r="G15" s="24"/>
      <c r="H15" s="24">
        <v>738</v>
      </c>
      <c r="I15" s="29">
        <v>500</v>
      </c>
      <c r="J15" s="29">
        <v>550</v>
      </c>
      <c r="K15" s="29">
        <v>575.09</v>
      </c>
      <c r="L15" s="30">
        <v>650</v>
      </c>
      <c r="M15" s="195"/>
    </row>
    <row r="16" spans="1:13" x14ac:dyDescent="0.2">
      <c r="A16" s="13" t="s">
        <v>15</v>
      </c>
      <c r="B16" s="24">
        <v>1338</v>
      </c>
      <c r="C16" s="29">
        <v>625</v>
      </c>
      <c r="D16" s="29">
        <v>675</v>
      </c>
      <c r="E16" s="29">
        <v>704.27</v>
      </c>
      <c r="F16" s="30">
        <v>750</v>
      </c>
      <c r="G16" s="24"/>
      <c r="H16" s="24">
        <v>2025</v>
      </c>
      <c r="I16" s="29">
        <v>750</v>
      </c>
      <c r="J16" s="29">
        <v>850</v>
      </c>
      <c r="K16" s="29">
        <v>888.18</v>
      </c>
      <c r="L16" s="30">
        <v>975</v>
      </c>
      <c r="M16" s="195"/>
    </row>
    <row r="17" spans="1:13" x14ac:dyDescent="0.2">
      <c r="A17" s="13" t="s">
        <v>16</v>
      </c>
      <c r="B17" s="24">
        <v>233</v>
      </c>
      <c r="C17" s="29">
        <v>350</v>
      </c>
      <c r="D17" s="29">
        <v>395</v>
      </c>
      <c r="E17" s="29">
        <v>389.89</v>
      </c>
      <c r="F17" s="30">
        <v>425</v>
      </c>
      <c r="G17" s="24"/>
      <c r="H17" s="24">
        <v>513</v>
      </c>
      <c r="I17" s="29">
        <v>425</v>
      </c>
      <c r="J17" s="29">
        <v>475</v>
      </c>
      <c r="K17" s="29">
        <v>480.25</v>
      </c>
      <c r="L17" s="30">
        <v>525</v>
      </c>
      <c r="M17" s="195"/>
    </row>
    <row r="18" spans="1:13" x14ac:dyDescent="0.2">
      <c r="A18" s="13" t="s">
        <v>17</v>
      </c>
      <c r="B18" s="24">
        <v>241</v>
      </c>
      <c r="C18" s="29">
        <v>395</v>
      </c>
      <c r="D18" s="29">
        <v>400</v>
      </c>
      <c r="E18" s="29">
        <v>416.14</v>
      </c>
      <c r="F18" s="30">
        <v>435</v>
      </c>
      <c r="G18" s="24"/>
      <c r="H18" s="24">
        <v>422</v>
      </c>
      <c r="I18" s="29">
        <v>495</v>
      </c>
      <c r="J18" s="29">
        <v>550</v>
      </c>
      <c r="K18" s="29">
        <v>549.21</v>
      </c>
      <c r="L18" s="30">
        <v>595</v>
      </c>
      <c r="M18" s="195"/>
    </row>
    <row r="19" spans="1:13" x14ac:dyDescent="0.2">
      <c r="A19" s="13" t="s">
        <v>18</v>
      </c>
      <c r="B19" s="24">
        <v>373</v>
      </c>
      <c r="C19" s="29">
        <v>350</v>
      </c>
      <c r="D19" s="29">
        <v>385</v>
      </c>
      <c r="E19" s="29">
        <v>386.61</v>
      </c>
      <c r="F19" s="30">
        <v>425</v>
      </c>
      <c r="G19" s="24"/>
      <c r="H19" s="24">
        <v>551</v>
      </c>
      <c r="I19" s="29">
        <v>450</v>
      </c>
      <c r="J19" s="29">
        <v>495</v>
      </c>
      <c r="K19" s="29">
        <v>507.56</v>
      </c>
      <c r="L19" s="30">
        <v>550</v>
      </c>
      <c r="M19" s="195"/>
    </row>
    <row r="20" spans="1:13" x14ac:dyDescent="0.2">
      <c r="A20" s="13" t="s">
        <v>19</v>
      </c>
      <c r="B20" s="24">
        <v>194</v>
      </c>
      <c r="C20" s="29">
        <v>325</v>
      </c>
      <c r="D20" s="29">
        <v>335</v>
      </c>
      <c r="E20" s="29">
        <v>344.95</v>
      </c>
      <c r="F20" s="30">
        <v>375</v>
      </c>
      <c r="G20" s="24"/>
      <c r="H20" s="24">
        <v>318</v>
      </c>
      <c r="I20" s="29">
        <v>400</v>
      </c>
      <c r="J20" s="29">
        <v>450</v>
      </c>
      <c r="K20" s="29">
        <v>458.64</v>
      </c>
      <c r="L20" s="30">
        <v>500</v>
      </c>
      <c r="M20" s="195"/>
    </row>
    <row r="21" spans="1:13" x14ac:dyDescent="0.2">
      <c r="A21" s="13" t="s">
        <v>20</v>
      </c>
      <c r="B21" s="24">
        <v>295</v>
      </c>
      <c r="C21" s="29">
        <v>365</v>
      </c>
      <c r="D21" s="29">
        <v>395</v>
      </c>
      <c r="E21" s="29">
        <v>391.49</v>
      </c>
      <c r="F21" s="30">
        <v>420</v>
      </c>
      <c r="G21" s="24"/>
      <c r="H21" s="24">
        <v>458</v>
      </c>
      <c r="I21" s="29">
        <v>450</v>
      </c>
      <c r="J21" s="29">
        <v>495</v>
      </c>
      <c r="K21" s="29">
        <v>520.08000000000004</v>
      </c>
      <c r="L21" s="30">
        <v>575</v>
      </c>
      <c r="M21" s="195"/>
    </row>
    <row r="22" spans="1:13" ht="13.5" customHeight="1" x14ac:dyDescent="0.2">
      <c r="A22" s="13" t="s">
        <v>21</v>
      </c>
      <c r="B22" s="24">
        <v>95</v>
      </c>
      <c r="C22" s="29">
        <v>365</v>
      </c>
      <c r="D22" s="29">
        <v>400</v>
      </c>
      <c r="E22" s="29">
        <v>398.63</v>
      </c>
      <c r="F22" s="30">
        <v>425</v>
      </c>
      <c r="G22" s="24"/>
      <c r="H22" s="24">
        <v>210</v>
      </c>
      <c r="I22" s="29">
        <v>450</v>
      </c>
      <c r="J22" s="29">
        <v>487.5</v>
      </c>
      <c r="K22" s="29">
        <v>495.63</v>
      </c>
      <c r="L22" s="30">
        <v>550</v>
      </c>
      <c r="M22" s="195"/>
    </row>
    <row r="23" spans="1:13" x14ac:dyDescent="0.2">
      <c r="A23" s="14" t="s">
        <v>22</v>
      </c>
      <c r="B23" s="31">
        <v>103</v>
      </c>
      <c r="C23" s="32">
        <v>450</v>
      </c>
      <c r="D23" s="32">
        <v>480</v>
      </c>
      <c r="E23" s="32">
        <v>477.15</v>
      </c>
      <c r="F23" s="33">
        <v>500</v>
      </c>
      <c r="G23" s="31"/>
      <c r="H23" s="31">
        <v>396</v>
      </c>
      <c r="I23" s="32">
        <v>560</v>
      </c>
      <c r="J23" s="32">
        <v>595</v>
      </c>
      <c r="K23" s="32">
        <v>598.79</v>
      </c>
      <c r="L23" s="33">
        <v>642.5</v>
      </c>
      <c r="M23" s="195"/>
    </row>
    <row r="24" spans="1:13" x14ac:dyDescent="0.2">
      <c r="A24" s="18"/>
      <c r="B24" s="18" t="s">
        <v>31</v>
      </c>
      <c r="H24" s="18" t="s">
        <v>33</v>
      </c>
    </row>
    <row r="25" spans="1:13" ht="25.5" x14ac:dyDescent="0.2">
      <c r="A25" s="19"/>
      <c r="B25" s="22" t="s">
        <v>24</v>
      </c>
      <c r="C25" s="23" t="s">
        <v>25</v>
      </c>
      <c r="D25" s="23" t="s">
        <v>26</v>
      </c>
      <c r="E25" s="23" t="s">
        <v>27</v>
      </c>
      <c r="F25" s="4" t="s">
        <v>28</v>
      </c>
      <c r="G25" s="21"/>
      <c r="H25" s="22" t="s">
        <v>24</v>
      </c>
      <c r="I25" s="23" t="s">
        <v>25</v>
      </c>
      <c r="J25" s="23" t="s">
        <v>26</v>
      </c>
      <c r="K25" s="23" t="s">
        <v>27</v>
      </c>
      <c r="L25" s="4" t="s">
        <v>28</v>
      </c>
    </row>
    <row r="26" spans="1:13" x14ac:dyDescent="0.2">
      <c r="A26" s="19" t="s">
        <v>0</v>
      </c>
      <c r="B26" s="25">
        <v>4942</v>
      </c>
      <c r="C26" s="26">
        <v>575</v>
      </c>
      <c r="D26" s="26">
        <v>700</v>
      </c>
      <c r="E26" s="26">
        <v>787.18</v>
      </c>
      <c r="F26" s="27">
        <v>895</v>
      </c>
      <c r="G26" s="24"/>
      <c r="H26" s="25">
        <v>1561</v>
      </c>
      <c r="I26" s="26">
        <v>850</v>
      </c>
      <c r="J26" s="26">
        <v>1000</v>
      </c>
      <c r="K26" s="26">
        <v>1142.55</v>
      </c>
      <c r="L26" s="27">
        <v>1350</v>
      </c>
    </row>
    <row r="27" spans="1:13" x14ac:dyDescent="0.2">
      <c r="A27" s="13" t="s">
        <v>1</v>
      </c>
      <c r="B27" s="24">
        <v>446</v>
      </c>
      <c r="C27" s="29">
        <v>750</v>
      </c>
      <c r="D27" s="29">
        <v>850</v>
      </c>
      <c r="E27" s="29">
        <v>865.75</v>
      </c>
      <c r="F27" s="30">
        <v>950</v>
      </c>
      <c r="G27" s="24"/>
      <c r="H27" s="24">
        <v>213</v>
      </c>
      <c r="I27" s="29">
        <v>950</v>
      </c>
      <c r="J27" s="29">
        <v>1100</v>
      </c>
      <c r="K27" s="29">
        <v>1168.92</v>
      </c>
      <c r="L27" s="30">
        <v>1300</v>
      </c>
    </row>
    <row r="28" spans="1:13" x14ac:dyDescent="0.2">
      <c r="A28" s="13" t="s">
        <v>3</v>
      </c>
      <c r="B28" s="24">
        <v>76</v>
      </c>
      <c r="C28" s="29">
        <v>525</v>
      </c>
      <c r="D28" s="29">
        <v>597.5</v>
      </c>
      <c r="E28" s="29">
        <v>651.62</v>
      </c>
      <c r="F28" s="30">
        <v>750</v>
      </c>
      <c r="G28" s="24"/>
      <c r="H28" s="24">
        <v>19</v>
      </c>
      <c r="I28" s="29">
        <v>700</v>
      </c>
      <c r="J28" s="29">
        <v>925</v>
      </c>
      <c r="K28" s="29">
        <v>980.26</v>
      </c>
      <c r="L28" s="30">
        <v>1250</v>
      </c>
    </row>
    <row r="29" spans="1:13" x14ac:dyDescent="0.2">
      <c r="A29" s="13" t="s">
        <v>5</v>
      </c>
      <c r="B29" s="24">
        <v>317</v>
      </c>
      <c r="C29" s="29">
        <v>495</v>
      </c>
      <c r="D29" s="29">
        <v>550</v>
      </c>
      <c r="E29" s="29">
        <v>589.54999999999995</v>
      </c>
      <c r="F29" s="30">
        <v>640</v>
      </c>
      <c r="G29" s="24"/>
      <c r="H29" s="24">
        <v>97</v>
      </c>
      <c r="I29" s="29">
        <v>700</v>
      </c>
      <c r="J29" s="29">
        <v>895</v>
      </c>
      <c r="K29" s="29">
        <v>906.8</v>
      </c>
      <c r="L29" s="30">
        <v>1050</v>
      </c>
    </row>
    <row r="30" spans="1:13" x14ac:dyDescent="0.2">
      <c r="A30" s="13" t="s">
        <v>7</v>
      </c>
      <c r="B30" s="24">
        <v>190</v>
      </c>
      <c r="C30" s="29">
        <v>460</v>
      </c>
      <c r="D30" s="29">
        <v>500</v>
      </c>
      <c r="E30" s="29">
        <v>526.20000000000005</v>
      </c>
      <c r="F30" s="30">
        <v>575</v>
      </c>
      <c r="G30" s="24"/>
      <c r="H30" s="24">
        <v>54</v>
      </c>
      <c r="I30" s="29">
        <v>550</v>
      </c>
      <c r="J30" s="29">
        <v>650</v>
      </c>
      <c r="K30" s="29">
        <v>702.46</v>
      </c>
      <c r="L30" s="30">
        <v>750</v>
      </c>
    </row>
    <row r="31" spans="1:13" x14ac:dyDescent="0.2">
      <c r="A31" s="13" t="s">
        <v>9</v>
      </c>
      <c r="B31" s="24">
        <v>275</v>
      </c>
      <c r="C31" s="29">
        <v>590</v>
      </c>
      <c r="D31" s="29">
        <v>700</v>
      </c>
      <c r="E31" s="29">
        <v>717.22</v>
      </c>
      <c r="F31" s="30">
        <v>800</v>
      </c>
      <c r="G31" s="24"/>
      <c r="H31" s="24">
        <v>115</v>
      </c>
      <c r="I31" s="29">
        <v>850</v>
      </c>
      <c r="J31" s="29">
        <v>1000</v>
      </c>
      <c r="K31" s="29">
        <v>1047.22</v>
      </c>
      <c r="L31" s="30">
        <v>1240</v>
      </c>
    </row>
    <row r="32" spans="1:13" x14ac:dyDescent="0.2">
      <c r="A32" s="13" t="s">
        <v>10</v>
      </c>
      <c r="B32" s="24">
        <v>106</v>
      </c>
      <c r="C32" s="29">
        <v>775</v>
      </c>
      <c r="D32" s="29">
        <v>892.5</v>
      </c>
      <c r="E32" s="29">
        <v>923.82</v>
      </c>
      <c r="F32" s="30">
        <v>1000</v>
      </c>
      <c r="G32" s="24"/>
      <c r="H32" s="24">
        <v>42</v>
      </c>
      <c r="I32" s="29">
        <v>1200</v>
      </c>
      <c r="J32" s="29">
        <v>1500</v>
      </c>
      <c r="K32" s="29">
        <v>1551.67</v>
      </c>
      <c r="L32" s="30">
        <v>1650</v>
      </c>
    </row>
    <row r="33" spans="1:12" x14ac:dyDescent="0.2">
      <c r="A33" s="13" t="s">
        <v>11</v>
      </c>
      <c r="B33" s="24">
        <v>348</v>
      </c>
      <c r="C33" s="29">
        <v>550</v>
      </c>
      <c r="D33" s="29">
        <v>612.5</v>
      </c>
      <c r="E33" s="29">
        <v>656.95</v>
      </c>
      <c r="F33" s="30">
        <v>750</v>
      </c>
      <c r="G33" s="24"/>
      <c r="H33" s="24">
        <v>125</v>
      </c>
      <c r="I33" s="29">
        <v>790</v>
      </c>
      <c r="J33" s="29">
        <v>895</v>
      </c>
      <c r="K33" s="29">
        <v>917.22</v>
      </c>
      <c r="L33" s="30">
        <v>995</v>
      </c>
    </row>
    <row r="34" spans="1:12" x14ac:dyDescent="0.2">
      <c r="A34" s="13" t="s">
        <v>12</v>
      </c>
      <c r="B34" s="24">
        <v>244</v>
      </c>
      <c r="C34" s="29">
        <v>595</v>
      </c>
      <c r="D34" s="29">
        <v>695</v>
      </c>
      <c r="E34" s="29">
        <v>752.01</v>
      </c>
      <c r="F34" s="30">
        <v>850</v>
      </c>
      <c r="G34" s="24"/>
      <c r="H34" s="24">
        <v>75</v>
      </c>
      <c r="I34" s="29">
        <v>875</v>
      </c>
      <c r="J34" s="29">
        <v>995</v>
      </c>
      <c r="K34" s="29">
        <v>1094.93</v>
      </c>
      <c r="L34" s="30">
        <v>1295</v>
      </c>
    </row>
    <row r="35" spans="1:12" x14ac:dyDescent="0.2">
      <c r="A35" s="13" t="s">
        <v>13</v>
      </c>
      <c r="B35" s="24">
        <v>745</v>
      </c>
      <c r="C35" s="29">
        <v>650</v>
      </c>
      <c r="D35" s="29">
        <v>850</v>
      </c>
      <c r="E35" s="29">
        <v>964.74</v>
      </c>
      <c r="F35" s="30">
        <v>1200</v>
      </c>
      <c r="G35" s="24"/>
      <c r="H35" s="24">
        <v>196</v>
      </c>
      <c r="I35" s="29">
        <v>1150</v>
      </c>
      <c r="J35" s="29">
        <v>1500</v>
      </c>
      <c r="K35" s="29">
        <v>1523.85</v>
      </c>
      <c r="L35" s="30">
        <v>1800</v>
      </c>
    </row>
    <row r="36" spans="1:12" x14ac:dyDescent="0.2">
      <c r="A36" s="13" t="s">
        <v>14</v>
      </c>
      <c r="B36" s="24">
        <v>370</v>
      </c>
      <c r="C36" s="29">
        <v>595</v>
      </c>
      <c r="D36" s="29">
        <v>695</v>
      </c>
      <c r="E36" s="29">
        <v>692.34</v>
      </c>
      <c r="F36" s="30">
        <v>795</v>
      </c>
      <c r="G36" s="24"/>
      <c r="H36" s="24">
        <v>100</v>
      </c>
      <c r="I36" s="29">
        <v>692.5</v>
      </c>
      <c r="J36" s="29">
        <v>825</v>
      </c>
      <c r="K36" s="29">
        <v>827.9</v>
      </c>
      <c r="L36" s="30">
        <v>912.5</v>
      </c>
    </row>
    <row r="37" spans="1:12" x14ac:dyDescent="0.2">
      <c r="A37" s="13" t="s">
        <v>15</v>
      </c>
      <c r="B37" s="24">
        <v>642</v>
      </c>
      <c r="C37" s="29">
        <v>895</v>
      </c>
      <c r="D37" s="29">
        <v>1100</v>
      </c>
      <c r="E37" s="29">
        <v>1143.78</v>
      </c>
      <c r="F37" s="30">
        <v>1350</v>
      </c>
      <c r="G37" s="24"/>
      <c r="H37" s="24">
        <v>177</v>
      </c>
      <c r="I37" s="29">
        <v>1275</v>
      </c>
      <c r="J37" s="29">
        <v>1600</v>
      </c>
      <c r="K37" s="29">
        <v>1592.26</v>
      </c>
      <c r="L37" s="30">
        <v>1850</v>
      </c>
    </row>
    <row r="38" spans="1:12" x14ac:dyDescent="0.2">
      <c r="A38" s="13" t="s">
        <v>16</v>
      </c>
      <c r="B38" s="24">
        <v>253</v>
      </c>
      <c r="C38" s="29">
        <v>475</v>
      </c>
      <c r="D38" s="29">
        <v>550</v>
      </c>
      <c r="E38" s="29">
        <v>555.36</v>
      </c>
      <c r="F38" s="30">
        <v>600</v>
      </c>
      <c r="G38" s="24"/>
      <c r="H38" s="24">
        <v>60</v>
      </c>
      <c r="I38" s="29">
        <v>662.5</v>
      </c>
      <c r="J38" s="29">
        <v>850</v>
      </c>
      <c r="K38" s="29">
        <v>889.42</v>
      </c>
      <c r="L38" s="30">
        <v>1000</v>
      </c>
    </row>
    <row r="39" spans="1:12" x14ac:dyDescent="0.2">
      <c r="A39" s="13" t="s">
        <v>17</v>
      </c>
      <c r="B39" s="24">
        <v>118</v>
      </c>
      <c r="C39" s="29">
        <v>650</v>
      </c>
      <c r="D39" s="29">
        <v>747.5</v>
      </c>
      <c r="E39" s="29">
        <v>754.41</v>
      </c>
      <c r="F39" s="30">
        <v>850</v>
      </c>
      <c r="G39" s="24"/>
      <c r="H39" s="24">
        <v>38</v>
      </c>
      <c r="I39" s="29">
        <v>900</v>
      </c>
      <c r="J39" s="29">
        <v>970</v>
      </c>
      <c r="K39" s="29">
        <v>1018.42</v>
      </c>
      <c r="L39" s="30">
        <v>1150</v>
      </c>
    </row>
    <row r="40" spans="1:12" x14ac:dyDescent="0.2">
      <c r="A40" s="13" t="s">
        <v>18</v>
      </c>
      <c r="B40" s="24">
        <v>203</v>
      </c>
      <c r="C40" s="29">
        <v>525</v>
      </c>
      <c r="D40" s="29">
        <v>645</v>
      </c>
      <c r="E40" s="29">
        <v>651.5</v>
      </c>
      <c r="F40" s="30">
        <v>750</v>
      </c>
      <c r="G40" s="24"/>
      <c r="H40" s="24">
        <v>59</v>
      </c>
      <c r="I40" s="29">
        <v>850</v>
      </c>
      <c r="J40" s="29">
        <v>995</v>
      </c>
      <c r="K40" s="29">
        <v>1095.42</v>
      </c>
      <c r="L40" s="30">
        <v>1200</v>
      </c>
    </row>
    <row r="41" spans="1:12" x14ac:dyDescent="0.2">
      <c r="A41" s="13" t="s">
        <v>19</v>
      </c>
      <c r="B41" s="24">
        <v>169</v>
      </c>
      <c r="C41" s="29">
        <v>475</v>
      </c>
      <c r="D41" s="29">
        <v>550</v>
      </c>
      <c r="E41" s="29">
        <v>565.77</v>
      </c>
      <c r="F41" s="30">
        <v>650</v>
      </c>
      <c r="G41" s="24"/>
      <c r="H41" s="24">
        <v>37</v>
      </c>
      <c r="I41" s="29">
        <v>600</v>
      </c>
      <c r="J41" s="29">
        <v>700</v>
      </c>
      <c r="K41" s="29">
        <v>750.14</v>
      </c>
      <c r="L41" s="30">
        <v>825</v>
      </c>
    </row>
    <row r="42" spans="1:12" x14ac:dyDescent="0.2">
      <c r="A42" s="13" t="s">
        <v>20</v>
      </c>
      <c r="B42" s="24">
        <v>247</v>
      </c>
      <c r="C42" s="29">
        <v>550</v>
      </c>
      <c r="D42" s="29">
        <v>650</v>
      </c>
      <c r="E42" s="29">
        <v>661.52</v>
      </c>
      <c r="F42" s="30">
        <v>725</v>
      </c>
      <c r="G42" s="24"/>
      <c r="H42" s="24">
        <v>91</v>
      </c>
      <c r="I42" s="29">
        <v>895</v>
      </c>
      <c r="J42" s="29">
        <v>1100</v>
      </c>
      <c r="K42" s="29">
        <v>1096.76</v>
      </c>
      <c r="L42" s="30">
        <v>1300</v>
      </c>
    </row>
    <row r="43" spans="1:12" x14ac:dyDescent="0.2">
      <c r="A43" s="13" t="s">
        <v>21</v>
      </c>
      <c r="B43" s="24">
        <v>60</v>
      </c>
      <c r="C43" s="29">
        <v>525</v>
      </c>
      <c r="D43" s="29">
        <v>595</v>
      </c>
      <c r="E43" s="29">
        <v>603.98</v>
      </c>
      <c r="F43" s="30">
        <v>650</v>
      </c>
      <c r="G43" s="24"/>
      <c r="H43" s="24">
        <v>15</v>
      </c>
      <c r="I43" s="29">
        <v>795</v>
      </c>
      <c r="J43" s="29">
        <v>850</v>
      </c>
      <c r="K43" s="29">
        <v>886</v>
      </c>
      <c r="L43" s="30">
        <v>995</v>
      </c>
    </row>
    <row r="44" spans="1:12" x14ac:dyDescent="0.2">
      <c r="A44" s="14" t="s">
        <v>22</v>
      </c>
      <c r="B44" s="31">
        <v>133</v>
      </c>
      <c r="C44" s="32">
        <v>625</v>
      </c>
      <c r="D44" s="32">
        <v>695</v>
      </c>
      <c r="E44" s="32">
        <v>708.53</v>
      </c>
      <c r="F44" s="33">
        <v>775</v>
      </c>
      <c r="G44" s="31"/>
      <c r="H44" s="31">
        <v>48</v>
      </c>
      <c r="I44" s="32">
        <v>862.5</v>
      </c>
      <c r="J44" s="32">
        <v>950</v>
      </c>
      <c r="K44" s="32">
        <v>975.1</v>
      </c>
      <c r="L44" s="33">
        <v>1100</v>
      </c>
    </row>
    <row r="45" spans="1:12" x14ac:dyDescent="0.2">
      <c r="B45" s="18" t="s">
        <v>23</v>
      </c>
    </row>
    <row r="46" spans="1:12" ht="25.5" x14ac:dyDescent="0.2">
      <c r="A46" s="5"/>
      <c r="B46" s="22" t="s">
        <v>24</v>
      </c>
      <c r="C46" s="23" t="s">
        <v>25</v>
      </c>
      <c r="D46" s="23" t="s">
        <v>26</v>
      </c>
      <c r="E46" s="23" t="s">
        <v>27</v>
      </c>
      <c r="F46" s="4" t="s">
        <v>28</v>
      </c>
    </row>
    <row r="47" spans="1:12" ht="13.5" customHeight="1" x14ac:dyDescent="0.2">
      <c r="A47" s="19" t="s">
        <v>0</v>
      </c>
      <c r="B47" s="25">
        <v>2381</v>
      </c>
      <c r="C47" s="26">
        <v>285</v>
      </c>
      <c r="D47" s="26">
        <v>337.79</v>
      </c>
      <c r="E47" s="26">
        <v>349.63</v>
      </c>
      <c r="F47" s="27">
        <v>400</v>
      </c>
    </row>
    <row r="48" spans="1:12" x14ac:dyDescent="0.2">
      <c r="A48" s="13" t="s">
        <v>1</v>
      </c>
      <c r="B48" s="24">
        <v>98</v>
      </c>
      <c r="C48" s="29">
        <v>320</v>
      </c>
      <c r="D48" s="29">
        <v>350</v>
      </c>
      <c r="E48" s="29">
        <v>358.31</v>
      </c>
      <c r="F48" s="30">
        <v>400</v>
      </c>
    </row>
    <row r="49" spans="1:6" x14ac:dyDescent="0.2">
      <c r="A49" s="13" t="s">
        <v>3</v>
      </c>
      <c r="B49" s="24">
        <v>45</v>
      </c>
      <c r="C49" s="29">
        <v>255</v>
      </c>
      <c r="D49" s="29">
        <v>294.35000000000002</v>
      </c>
      <c r="E49" s="29">
        <v>300.83</v>
      </c>
      <c r="F49" s="30">
        <v>345</v>
      </c>
    </row>
    <row r="50" spans="1:6" x14ac:dyDescent="0.2">
      <c r="A50" s="13" t="s">
        <v>5</v>
      </c>
      <c r="B50" s="24">
        <v>146</v>
      </c>
      <c r="C50" s="29">
        <v>275</v>
      </c>
      <c r="D50" s="29">
        <v>337.79</v>
      </c>
      <c r="E50" s="29">
        <v>338.11</v>
      </c>
      <c r="F50" s="30">
        <v>359.52</v>
      </c>
    </row>
    <row r="51" spans="1:6" ht="13.5" customHeight="1" x14ac:dyDescent="0.2">
      <c r="A51" s="13" t="s">
        <v>7</v>
      </c>
      <c r="B51" s="24">
        <v>98</v>
      </c>
      <c r="C51" s="29">
        <v>255</v>
      </c>
      <c r="D51" s="29">
        <v>287.5</v>
      </c>
      <c r="E51" s="29">
        <v>291.95</v>
      </c>
      <c r="F51" s="30">
        <v>334.52</v>
      </c>
    </row>
    <row r="52" spans="1:6" ht="13.5" customHeight="1" x14ac:dyDescent="0.2">
      <c r="A52" s="13" t="s">
        <v>9</v>
      </c>
      <c r="B52" s="24">
        <v>200</v>
      </c>
      <c r="C52" s="29">
        <v>260</v>
      </c>
      <c r="D52" s="29">
        <v>290</v>
      </c>
      <c r="E52" s="29">
        <v>309.20999999999998</v>
      </c>
      <c r="F52" s="30">
        <v>340</v>
      </c>
    </row>
    <row r="53" spans="1:6" ht="13.5" customHeight="1" x14ac:dyDescent="0.2">
      <c r="A53" s="13" t="s">
        <v>10</v>
      </c>
      <c r="B53" s="24">
        <v>30</v>
      </c>
      <c r="C53" s="29">
        <v>325</v>
      </c>
      <c r="D53" s="29">
        <v>375</v>
      </c>
      <c r="E53" s="29">
        <v>385.4</v>
      </c>
      <c r="F53" s="30">
        <v>425</v>
      </c>
    </row>
    <row r="54" spans="1:6" ht="13.5" customHeight="1" x14ac:dyDescent="0.2">
      <c r="A54" s="13" t="s">
        <v>11</v>
      </c>
      <c r="B54" s="24">
        <v>162</v>
      </c>
      <c r="C54" s="29">
        <v>275</v>
      </c>
      <c r="D54" s="29">
        <v>348.04</v>
      </c>
      <c r="E54" s="29">
        <v>347.5</v>
      </c>
      <c r="F54" s="30">
        <v>379.52</v>
      </c>
    </row>
    <row r="55" spans="1:6" ht="13.5" customHeight="1" x14ac:dyDescent="0.2">
      <c r="A55" s="13" t="s">
        <v>12</v>
      </c>
      <c r="B55" s="24">
        <v>137</v>
      </c>
      <c r="C55" s="29">
        <v>300</v>
      </c>
      <c r="D55" s="29">
        <v>340</v>
      </c>
      <c r="E55" s="29">
        <v>357.06</v>
      </c>
      <c r="F55" s="30">
        <v>385</v>
      </c>
    </row>
    <row r="56" spans="1:6" ht="13.5" customHeight="1" x14ac:dyDescent="0.2">
      <c r="A56" s="13" t="s">
        <v>13</v>
      </c>
      <c r="B56" s="24">
        <v>346</v>
      </c>
      <c r="C56" s="29">
        <v>325</v>
      </c>
      <c r="D56" s="29">
        <v>375</v>
      </c>
      <c r="E56" s="29">
        <v>385.58</v>
      </c>
      <c r="F56" s="30">
        <v>434.52</v>
      </c>
    </row>
    <row r="57" spans="1:6" x14ac:dyDescent="0.2">
      <c r="A57" s="13" t="s">
        <v>14</v>
      </c>
      <c r="B57" s="24">
        <v>157</v>
      </c>
      <c r="C57" s="29">
        <v>280</v>
      </c>
      <c r="D57" s="29">
        <v>300</v>
      </c>
      <c r="E57" s="29">
        <v>327.29000000000002</v>
      </c>
      <c r="F57" s="30">
        <v>375</v>
      </c>
    </row>
    <row r="58" spans="1:6" ht="13.5" customHeight="1" x14ac:dyDescent="0.2">
      <c r="A58" s="13" t="s">
        <v>15</v>
      </c>
      <c r="B58" s="24">
        <v>397</v>
      </c>
      <c r="C58" s="29">
        <v>325</v>
      </c>
      <c r="D58" s="29">
        <v>385</v>
      </c>
      <c r="E58" s="29">
        <v>390.14</v>
      </c>
      <c r="F58" s="30">
        <v>446.43</v>
      </c>
    </row>
    <row r="59" spans="1:6" ht="13.5" customHeight="1" x14ac:dyDescent="0.2">
      <c r="A59" s="13" t="s">
        <v>16</v>
      </c>
      <c r="B59" s="24">
        <v>104</v>
      </c>
      <c r="C59" s="29">
        <v>275</v>
      </c>
      <c r="D59" s="29">
        <v>334</v>
      </c>
      <c r="E59" s="29">
        <v>346.7</v>
      </c>
      <c r="F59" s="30">
        <v>367.26</v>
      </c>
    </row>
    <row r="60" spans="1:6" ht="13.5" customHeight="1" x14ac:dyDescent="0.2">
      <c r="A60" s="13" t="s">
        <v>17</v>
      </c>
      <c r="B60" s="24">
        <v>82</v>
      </c>
      <c r="C60" s="29">
        <v>272.62</v>
      </c>
      <c r="D60" s="29">
        <v>300</v>
      </c>
      <c r="E60" s="29">
        <v>307.91000000000003</v>
      </c>
      <c r="F60" s="30">
        <v>325</v>
      </c>
    </row>
    <row r="61" spans="1:6" x14ac:dyDescent="0.2">
      <c r="A61" s="13" t="s">
        <v>18</v>
      </c>
      <c r="B61" s="24">
        <v>102</v>
      </c>
      <c r="C61" s="29">
        <v>265</v>
      </c>
      <c r="D61" s="29">
        <v>300</v>
      </c>
      <c r="E61" s="29">
        <v>304.20999999999998</v>
      </c>
      <c r="F61" s="30">
        <v>337.79</v>
      </c>
    </row>
    <row r="62" spans="1:6" ht="13.5" customHeight="1" x14ac:dyDescent="0.2">
      <c r="A62" s="13" t="s">
        <v>19</v>
      </c>
      <c r="B62" s="24">
        <v>44</v>
      </c>
      <c r="C62" s="29">
        <v>242.5</v>
      </c>
      <c r="D62" s="29">
        <v>275</v>
      </c>
      <c r="E62" s="29">
        <v>312.18</v>
      </c>
      <c r="F62" s="30">
        <v>359.52</v>
      </c>
    </row>
    <row r="63" spans="1:6" ht="13.5" customHeight="1" x14ac:dyDescent="0.2">
      <c r="A63" s="13" t="s">
        <v>20</v>
      </c>
      <c r="B63" s="24">
        <v>107</v>
      </c>
      <c r="C63" s="29">
        <v>275</v>
      </c>
      <c r="D63" s="29">
        <v>325</v>
      </c>
      <c r="E63" s="29">
        <v>371.17</v>
      </c>
      <c r="F63" s="30">
        <v>405</v>
      </c>
    </row>
    <row r="64" spans="1:6" ht="13.5" customHeight="1" x14ac:dyDescent="0.2">
      <c r="A64" s="13" t="s">
        <v>21</v>
      </c>
      <c r="B64" s="24">
        <v>51</v>
      </c>
      <c r="C64" s="29">
        <v>275</v>
      </c>
      <c r="D64" s="29">
        <v>325</v>
      </c>
      <c r="E64" s="29">
        <v>331.01</v>
      </c>
      <c r="F64" s="30">
        <v>375</v>
      </c>
    </row>
    <row r="65" spans="1:12" ht="13.5" customHeight="1" x14ac:dyDescent="0.2">
      <c r="A65" s="14" t="s">
        <v>22</v>
      </c>
      <c r="B65" s="31">
        <v>75</v>
      </c>
      <c r="C65" s="32">
        <v>275</v>
      </c>
      <c r="D65" s="32">
        <v>325</v>
      </c>
      <c r="E65" s="32">
        <v>331.66</v>
      </c>
      <c r="F65" s="33">
        <v>359.52</v>
      </c>
    </row>
    <row r="66" spans="1:12" ht="13.5" customHeight="1" x14ac:dyDescent="0.2">
      <c r="A66" s="2" t="s">
        <v>34</v>
      </c>
    </row>
    <row r="67" spans="1:12" ht="13.5" customHeight="1" x14ac:dyDescent="0.2">
      <c r="A67" s="285" t="s">
        <v>35</v>
      </c>
      <c r="B67" s="285"/>
      <c r="C67" s="285"/>
      <c r="D67" s="285"/>
      <c r="E67" s="285"/>
      <c r="F67" s="285"/>
      <c r="G67" s="285"/>
      <c r="H67" s="285"/>
      <c r="I67" s="285"/>
      <c r="J67" s="285"/>
      <c r="K67" s="285"/>
      <c r="L67" s="285"/>
    </row>
    <row r="68" spans="1:12" ht="12.75" customHeight="1" x14ac:dyDescent="0.2">
      <c r="A68" s="2" t="s">
        <v>37</v>
      </c>
    </row>
    <row r="69" spans="1:12" ht="39.75" customHeight="1" x14ac:dyDescent="0.2">
      <c r="A69" s="285" t="s">
        <v>66</v>
      </c>
      <c r="B69" s="285"/>
      <c r="C69" s="285"/>
      <c r="D69" s="285"/>
      <c r="E69" s="285"/>
      <c r="F69" s="285"/>
      <c r="G69" s="285"/>
      <c r="H69" s="285"/>
      <c r="I69" s="285"/>
      <c r="J69" s="285"/>
      <c r="K69" s="285"/>
      <c r="L69" s="285"/>
    </row>
    <row r="1073" spans="22:453" x14ac:dyDescent="0.2">
      <c r="V1073" s="2">
        <v>250</v>
      </c>
      <c r="W1073" s="2">
        <v>251</v>
      </c>
      <c r="X1073" s="2">
        <v>252</v>
      </c>
      <c r="Y1073" s="2">
        <v>253</v>
      </c>
      <c r="Z1073" s="2">
        <v>254</v>
      </c>
      <c r="AA1073" s="2">
        <v>255</v>
      </c>
      <c r="AB1073" s="2">
        <v>259</v>
      </c>
      <c r="AC1073" s="2">
        <v>260</v>
      </c>
      <c r="AD1073" s="2">
        <v>261</v>
      </c>
      <c r="AE1073" s="2">
        <v>262</v>
      </c>
      <c r="AF1073" s="2">
        <v>263</v>
      </c>
      <c r="AG1073" s="2">
        <v>265</v>
      </c>
      <c r="AH1073" s="2">
        <v>269</v>
      </c>
      <c r="AI1073" s="2">
        <v>270</v>
      </c>
      <c r="AJ1073" s="2">
        <v>271</v>
      </c>
      <c r="AK1073" s="2">
        <v>273</v>
      </c>
      <c r="AL1073" s="2">
        <v>275</v>
      </c>
      <c r="AM1073" s="2">
        <v>276</v>
      </c>
      <c r="AN1073" s="2">
        <v>278</v>
      </c>
      <c r="AO1073" s="2">
        <v>280</v>
      </c>
      <c r="AP1073" s="2">
        <v>281</v>
      </c>
      <c r="AQ1073" s="2">
        <v>282</v>
      </c>
      <c r="AR1073" s="2">
        <v>283</v>
      </c>
      <c r="AS1073" s="2">
        <v>285</v>
      </c>
      <c r="AT1073" s="2">
        <v>287</v>
      </c>
      <c r="AU1073" s="2">
        <v>288</v>
      </c>
      <c r="AV1073" s="2">
        <v>289</v>
      </c>
      <c r="AW1073" s="2">
        <v>290</v>
      </c>
      <c r="AX1073" s="2">
        <v>291</v>
      </c>
      <c r="AY1073" s="2">
        <v>293</v>
      </c>
      <c r="AZ1073" s="2">
        <v>294</v>
      </c>
      <c r="BA1073" s="2">
        <v>295</v>
      </c>
      <c r="BB1073" s="2">
        <v>298</v>
      </c>
      <c r="BC1073" s="2">
        <v>299</v>
      </c>
      <c r="BD1073" s="2">
        <v>300</v>
      </c>
      <c r="BE1073" s="2">
        <v>303</v>
      </c>
      <c r="BF1073" s="2">
        <v>304</v>
      </c>
      <c r="BG1073" s="2">
        <v>305</v>
      </c>
      <c r="BH1073" s="2">
        <v>308</v>
      </c>
      <c r="BI1073" s="2">
        <v>309</v>
      </c>
      <c r="BJ1073" s="2">
        <v>310</v>
      </c>
      <c r="BK1073" s="2">
        <v>312</v>
      </c>
      <c r="BL1073" s="2">
        <v>313</v>
      </c>
      <c r="BM1073" s="2">
        <v>315</v>
      </c>
      <c r="BN1073" s="2">
        <v>316</v>
      </c>
      <c r="BO1073" s="2">
        <v>317</v>
      </c>
      <c r="BP1073" s="2">
        <v>319</v>
      </c>
      <c r="BQ1073" s="2">
        <v>320</v>
      </c>
      <c r="BR1073" s="2">
        <v>322</v>
      </c>
      <c r="BS1073" s="2">
        <v>323</v>
      </c>
      <c r="BT1073" s="2">
        <v>324</v>
      </c>
      <c r="BU1073" s="2">
        <v>325</v>
      </c>
      <c r="BV1073" s="2">
        <v>326</v>
      </c>
      <c r="BW1073" s="2">
        <v>328</v>
      </c>
      <c r="BX1073" s="2">
        <v>329</v>
      </c>
      <c r="BY1073" s="2">
        <v>330</v>
      </c>
      <c r="BZ1073" s="2">
        <v>331</v>
      </c>
      <c r="CA1073" s="2">
        <v>333</v>
      </c>
      <c r="CB1073" s="2">
        <v>335</v>
      </c>
      <c r="CC1073" s="2">
        <v>336</v>
      </c>
      <c r="CD1073" s="2">
        <v>337</v>
      </c>
      <c r="CE1073" s="2">
        <v>338</v>
      </c>
      <c r="CF1073" s="2">
        <v>340</v>
      </c>
      <c r="CG1073" s="2">
        <v>341</v>
      </c>
      <c r="CH1073" s="2">
        <v>342</v>
      </c>
      <c r="CI1073" s="2">
        <v>345</v>
      </c>
      <c r="CJ1073" s="2">
        <v>346</v>
      </c>
      <c r="CK1073" s="2">
        <v>347</v>
      </c>
      <c r="CL1073" s="2">
        <v>348</v>
      </c>
      <c r="CM1073" s="2">
        <v>349</v>
      </c>
      <c r="CN1073" s="2">
        <v>350</v>
      </c>
      <c r="CO1073" s="2">
        <v>353</v>
      </c>
      <c r="CP1073" s="2">
        <v>354</v>
      </c>
      <c r="CQ1073" s="2">
        <v>355</v>
      </c>
      <c r="CR1073" s="2">
        <v>356</v>
      </c>
      <c r="CS1073" s="2">
        <v>359</v>
      </c>
      <c r="CT1073" s="2">
        <v>360</v>
      </c>
      <c r="CU1073" s="2">
        <v>361</v>
      </c>
      <c r="CV1073" s="2">
        <v>362</v>
      </c>
      <c r="CW1073" s="2">
        <v>363</v>
      </c>
      <c r="CX1073" s="2">
        <v>364</v>
      </c>
      <c r="CY1073" s="2">
        <v>365</v>
      </c>
      <c r="CZ1073" s="2">
        <v>368</v>
      </c>
      <c r="DA1073" s="2">
        <v>369</v>
      </c>
      <c r="DB1073" s="2">
        <v>370</v>
      </c>
      <c r="DC1073" s="2">
        <v>373</v>
      </c>
      <c r="DD1073" s="2">
        <v>375</v>
      </c>
      <c r="DE1073" s="2">
        <v>378</v>
      </c>
      <c r="DF1073" s="2">
        <v>380</v>
      </c>
      <c r="DG1073" s="2">
        <v>381</v>
      </c>
      <c r="DH1073" s="2">
        <v>383</v>
      </c>
      <c r="DI1073" s="2">
        <v>385</v>
      </c>
      <c r="DJ1073" s="2">
        <v>386</v>
      </c>
      <c r="DK1073" s="2">
        <v>388</v>
      </c>
      <c r="DL1073" s="2">
        <v>389</v>
      </c>
      <c r="DM1073" s="2">
        <v>390</v>
      </c>
      <c r="DN1073" s="2">
        <v>391</v>
      </c>
      <c r="DO1073" s="2">
        <v>395</v>
      </c>
      <c r="DP1073" s="2">
        <v>396</v>
      </c>
      <c r="DQ1073" s="2">
        <v>399</v>
      </c>
      <c r="DR1073" s="2">
        <v>400</v>
      </c>
      <c r="DS1073" s="2">
        <v>403</v>
      </c>
      <c r="DT1073" s="2">
        <v>404</v>
      </c>
      <c r="DU1073" s="2">
        <v>405</v>
      </c>
      <c r="DV1073" s="2">
        <v>406</v>
      </c>
      <c r="DW1073" s="2">
        <v>410</v>
      </c>
      <c r="DX1073" s="2">
        <v>411</v>
      </c>
      <c r="DY1073" s="2">
        <v>412</v>
      </c>
      <c r="DZ1073" s="2">
        <v>413</v>
      </c>
      <c r="EA1073" s="2">
        <v>414</v>
      </c>
      <c r="EB1073" s="2">
        <v>415</v>
      </c>
      <c r="EC1073" s="2">
        <v>420</v>
      </c>
      <c r="ED1073" s="2">
        <v>421</v>
      </c>
      <c r="EE1073" s="2">
        <v>424</v>
      </c>
      <c r="EF1073" s="2">
        <v>425</v>
      </c>
      <c r="EG1073" s="2">
        <v>426</v>
      </c>
      <c r="EH1073" s="2">
        <v>427</v>
      </c>
      <c r="EI1073" s="2">
        <v>429</v>
      </c>
      <c r="EJ1073" s="2">
        <v>430</v>
      </c>
      <c r="EK1073" s="2">
        <v>433</v>
      </c>
      <c r="EL1073" s="2">
        <v>435</v>
      </c>
      <c r="EM1073" s="2">
        <v>437</v>
      </c>
      <c r="EN1073" s="2">
        <v>438</v>
      </c>
      <c r="EO1073" s="2">
        <v>440</v>
      </c>
      <c r="EP1073" s="2">
        <v>441</v>
      </c>
      <c r="EQ1073" s="2">
        <v>443</v>
      </c>
      <c r="ER1073" s="2">
        <v>445</v>
      </c>
      <c r="ES1073" s="2">
        <v>446</v>
      </c>
      <c r="ET1073" s="2">
        <v>449</v>
      </c>
      <c r="EU1073" s="2">
        <v>450</v>
      </c>
      <c r="EV1073" s="2">
        <v>455</v>
      </c>
      <c r="EW1073" s="2">
        <v>456</v>
      </c>
      <c r="EX1073" s="2">
        <v>460</v>
      </c>
      <c r="EY1073" s="2">
        <v>465</v>
      </c>
      <c r="EZ1073" s="2">
        <v>468</v>
      </c>
      <c r="FA1073" s="2">
        <v>470</v>
      </c>
      <c r="FB1073" s="2">
        <v>472</v>
      </c>
      <c r="FC1073" s="2">
        <v>473</v>
      </c>
      <c r="FD1073" s="2">
        <v>475</v>
      </c>
      <c r="FE1073" s="2">
        <v>477</v>
      </c>
      <c r="FF1073" s="2">
        <v>478</v>
      </c>
      <c r="FG1073" s="2">
        <v>479</v>
      </c>
      <c r="FH1073" s="2">
        <v>480</v>
      </c>
      <c r="FI1073" s="2">
        <v>485</v>
      </c>
      <c r="FJ1073" s="2">
        <v>486</v>
      </c>
      <c r="FK1073" s="2">
        <v>489</v>
      </c>
      <c r="FL1073" s="2">
        <v>490</v>
      </c>
      <c r="FM1073" s="2">
        <v>492</v>
      </c>
      <c r="FN1073" s="2">
        <v>494</v>
      </c>
      <c r="FO1073" s="2">
        <v>495</v>
      </c>
      <c r="FP1073" s="2">
        <v>498</v>
      </c>
      <c r="FQ1073" s="2">
        <v>499</v>
      </c>
      <c r="FR1073" s="2">
        <v>500</v>
      </c>
      <c r="FS1073" s="2">
        <v>502</v>
      </c>
      <c r="FT1073" s="2">
        <v>505</v>
      </c>
      <c r="FU1073" s="2">
        <v>508</v>
      </c>
      <c r="FV1073" s="2">
        <v>510</v>
      </c>
      <c r="FW1073" s="2">
        <v>515</v>
      </c>
      <c r="FX1073" s="2">
        <v>517</v>
      </c>
      <c r="FY1073" s="2">
        <v>520</v>
      </c>
      <c r="FZ1073" s="2">
        <v>525</v>
      </c>
      <c r="GA1073" s="2">
        <v>526</v>
      </c>
      <c r="GB1073" s="2">
        <v>529</v>
      </c>
      <c r="GC1073" s="2">
        <v>530</v>
      </c>
      <c r="GD1073" s="2">
        <v>533</v>
      </c>
      <c r="GE1073" s="2">
        <v>535</v>
      </c>
      <c r="GF1073" s="2">
        <v>540</v>
      </c>
      <c r="GG1073" s="2">
        <v>542</v>
      </c>
      <c r="GH1073" s="2">
        <v>543</v>
      </c>
      <c r="GI1073" s="2">
        <v>545</v>
      </c>
      <c r="GJ1073" s="2">
        <v>548</v>
      </c>
      <c r="GK1073" s="2">
        <v>550</v>
      </c>
      <c r="GL1073" s="2">
        <v>552</v>
      </c>
      <c r="GM1073" s="2">
        <v>555</v>
      </c>
      <c r="GN1073" s="2">
        <v>560</v>
      </c>
      <c r="GO1073" s="2">
        <v>564</v>
      </c>
      <c r="GP1073" s="2">
        <v>565</v>
      </c>
      <c r="GQ1073" s="2">
        <v>570</v>
      </c>
      <c r="GR1073" s="2">
        <v>575</v>
      </c>
      <c r="GS1073" s="2">
        <v>577</v>
      </c>
      <c r="GT1073" s="2">
        <v>578</v>
      </c>
      <c r="GU1073" s="2">
        <v>580</v>
      </c>
      <c r="GV1073" s="2">
        <v>585</v>
      </c>
      <c r="GW1073" s="2">
        <v>588</v>
      </c>
      <c r="GX1073" s="2">
        <v>590</v>
      </c>
      <c r="GY1073" s="2">
        <v>595</v>
      </c>
      <c r="GZ1073" s="2">
        <v>599</v>
      </c>
      <c r="HA1073" s="2">
        <v>600</v>
      </c>
      <c r="HB1073" s="2">
        <v>605</v>
      </c>
      <c r="HC1073" s="2">
        <v>609</v>
      </c>
      <c r="HD1073" s="2">
        <v>610</v>
      </c>
      <c r="HE1073" s="2">
        <v>615</v>
      </c>
      <c r="HF1073" s="2">
        <v>620</v>
      </c>
      <c r="HG1073" s="2">
        <v>625</v>
      </c>
      <c r="HH1073" s="2">
        <v>626</v>
      </c>
      <c r="HI1073" s="2">
        <v>630</v>
      </c>
      <c r="HJ1073" s="2">
        <v>635</v>
      </c>
      <c r="HK1073" s="2">
        <v>636</v>
      </c>
      <c r="HL1073" s="2">
        <v>640</v>
      </c>
      <c r="HM1073" s="2">
        <v>645</v>
      </c>
      <c r="HN1073" s="2">
        <v>650</v>
      </c>
      <c r="HO1073" s="2">
        <v>655</v>
      </c>
      <c r="HP1073" s="2">
        <v>660</v>
      </c>
      <c r="HQ1073" s="2">
        <v>665</v>
      </c>
      <c r="HR1073" s="2">
        <v>670</v>
      </c>
      <c r="HS1073" s="2">
        <v>672</v>
      </c>
      <c r="HT1073" s="2">
        <v>675</v>
      </c>
      <c r="HU1073" s="2">
        <v>680</v>
      </c>
      <c r="HV1073" s="2">
        <v>682</v>
      </c>
      <c r="HW1073" s="2">
        <v>685</v>
      </c>
      <c r="HX1073" s="2">
        <v>690</v>
      </c>
      <c r="HY1073" s="2">
        <v>693</v>
      </c>
      <c r="HZ1073" s="2">
        <v>694</v>
      </c>
      <c r="IA1073" s="2">
        <v>695</v>
      </c>
      <c r="IB1073" s="2">
        <v>696</v>
      </c>
      <c r="IC1073" s="2">
        <v>699</v>
      </c>
      <c r="ID1073" s="2">
        <v>700</v>
      </c>
      <c r="IE1073" s="2">
        <v>705</v>
      </c>
      <c r="IF1073" s="2">
        <v>710</v>
      </c>
      <c r="IG1073" s="2">
        <v>715</v>
      </c>
      <c r="IH1073" s="2">
        <v>720</v>
      </c>
      <c r="II1073" s="2">
        <v>725</v>
      </c>
      <c r="IJ1073" s="2">
        <v>730</v>
      </c>
      <c r="IK1073" s="2">
        <v>735</v>
      </c>
      <c r="IL1073" s="2">
        <v>739</v>
      </c>
      <c r="IM1073" s="2">
        <v>740</v>
      </c>
      <c r="IN1073" s="2">
        <v>745</v>
      </c>
      <c r="IO1073" s="2">
        <v>748</v>
      </c>
      <c r="IP1073" s="2">
        <v>749</v>
      </c>
      <c r="IQ1073" s="2">
        <v>750</v>
      </c>
      <c r="IR1073" s="2">
        <v>755</v>
      </c>
      <c r="IS1073" s="2">
        <v>760</v>
      </c>
      <c r="IT1073" s="2">
        <v>765</v>
      </c>
      <c r="IU1073" s="2">
        <v>770</v>
      </c>
      <c r="IV1073" s="2">
        <v>775</v>
      </c>
      <c r="IW1073" s="2">
        <v>780</v>
      </c>
      <c r="IX1073" s="2">
        <v>782</v>
      </c>
      <c r="IY1073" s="2">
        <v>785</v>
      </c>
      <c r="IZ1073" s="2">
        <v>790</v>
      </c>
      <c r="JA1073" s="2">
        <v>794</v>
      </c>
      <c r="JB1073" s="2">
        <v>795</v>
      </c>
      <c r="JC1073" s="2">
        <v>799</v>
      </c>
      <c r="JD1073" s="2">
        <v>800</v>
      </c>
      <c r="JE1073" s="2">
        <v>810</v>
      </c>
      <c r="JF1073" s="2">
        <v>815</v>
      </c>
      <c r="JG1073" s="2">
        <v>820</v>
      </c>
      <c r="JH1073" s="2">
        <v>825</v>
      </c>
      <c r="JI1073" s="2">
        <v>830</v>
      </c>
      <c r="JJ1073" s="2">
        <v>835</v>
      </c>
      <c r="JK1073" s="2">
        <v>840</v>
      </c>
      <c r="JL1073" s="2">
        <v>845</v>
      </c>
      <c r="JM1073" s="2">
        <v>849</v>
      </c>
      <c r="JN1073" s="2">
        <v>850</v>
      </c>
      <c r="JO1073" s="2">
        <v>855</v>
      </c>
      <c r="JP1073" s="2">
        <v>860</v>
      </c>
      <c r="JQ1073" s="2">
        <v>865</v>
      </c>
      <c r="JR1073" s="2">
        <v>870</v>
      </c>
      <c r="JS1073" s="2">
        <v>875</v>
      </c>
      <c r="JT1073" s="2">
        <v>878</v>
      </c>
      <c r="JU1073" s="2">
        <v>880</v>
      </c>
      <c r="JV1073" s="2">
        <v>885</v>
      </c>
      <c r="JW1073" s="2">
        <v>890</v>
      </c>
      <c r="JX1073" s="2">
        <v>895</v>
      </c>
      <c r="JY1073" s="2">
        <v>897</v>
      </c>
      <c r="JZ1073" s="2">
        <v>900</v>
      </c>
      <c r="KA1073" s="2">
        <v>910</v>
      </c>
      <c r="KB1073" s="2">
        <v>915</v>
      </c>
      <c r="KC1073" s="2">
        <v>920</v>
      </c>
      <c r="KD1073" s="2">
        <v>925</v>
      </c>
      <c r="KE1073" s="2">
        <v>930</v>
      </c>
      <c r="KF1073" s="2">
        <v>935</v>
      </c>
      <c r="KG1073" s="2">
        <v>940</v>
      </c>
      <c r="KH1073" s="2">
        <v>945</v>
      </c>
      <c r="KI1073" s="2">
        <v>950</v>
      </c>
      <c r="KJ1073" s="2">
        <v>960</v>
      </c>
      <c r="KK1073" s="2">
        <v>965</v>
      </c>
      <c r="KL1073" s="2">
        <v>968</v>
      </c>
      <c r="KM1073" s="2">
        <v>970</v>
      </c>
      <c r="KN1073" s="2">
        <v>975</v>
      </c>
      <c r="KO1073" s="2">
        <v>980</v>
      </c>
      <c r="KP1073" s="2">
        <v>985</v>
      </c>
      <c r="KQ1073" s="2">
        <v>990</v>
      </c>
      <c r="KR1073" s="2">
        <v>995</v>
      </c>
      <c r="KS1073" s="2">
        <v>999</v>
      </c>
      <c r="KT1073" s="2">
        <v>1000</v>
      </c>
      <c r="KU1073" s="2">
        <v>1020</v>
      </c>
      <c r="KV1073" s="2">
        <v>1025</v>
      </c>
      <c r="KW1073" s="2">
        <v>1030</v>
      </c>
      <c r="KX1073" s="2">
        <v>1040</v>
      </c>
      <c r="KY1073" s="2">
        <v>1045</v>
      </c>
      <c r="KZ1073" s="2">
        <v>1050</v>
      </c>
      <c r="LA1073" s="2">
        <v>1055</v>
      </c>
      <c r="LB1073" s="2">
        <v>1070</v>
      </c>
      <c r="LC1073" s="2">
        <v>1075</v>
      </c>
      <c r="LD1073" s="2">
        <v>1080</v>
      </c>
      <c r="LE1073" s="2">
        <v>1090</v>
      </c>
      <c r="LF1073" s="2">
        <v>1095</v>
      </c>
      <c r="LG1073" s="2">
        <v>1099</v>
      </c>
      <c r="LH1073" s="2">
        <v>1100</v>
      </c>
      <c r="LI1073" s="2">
        <v>1120</v>
      </c>
      <c r="LJ1073" s="2">
        <v>1125</v>
      </c>
      <c r="LK1073" s="2">
        <v>1130</v>
      </c>
      <c r="LL1073" s="2">
        <v>1134</v>
      </c>
      <c r="LM1073" s="2">
        <v>1140</v>
      </c>
      <c r="LN1073" s="2">
        <v>1150</v>
      </c>
      <c r="LO1073" s="2">
        <v>1155</v>
      </c>
      <c r="LP1073" s="2">
        <v>1170</v>
      </c>
      <c r="LQ1073" s="2">
        <v>1175</v>
      </c>
      <c r="LR1073" s="2">
        <v>1180</v>
      </c>
      <c r="LS1073" s="2">
        <v>1185</v>
      </c>
      <c r="LT1073" s="2">
        <v>1190</v>
      </c>
      <c r="LU1073" s="2">
        <v>1195</v>
      </c>
      <c r="LV1073" s="2">
        <v>1200</v>
      </c>
      <c r="LW1073" s="2">
        <v>1205</v>
      </c>
      <c r="LX1073" s="2">
        <v>1215</v>
      </c>
      <c r="LY1073" s="2">
        <v>1225</v>
      </c>
      <c r="LZ1073" s="2">
        <v>1230</v>
      </c>
      <c r="MA1073" s="2">
        <v>1240</v>
      </c>
      <c r="MB1073" s="2">
        <v>1245</v>
      </c>
      <c r="MC1073" s="2">
        <v>1250</v>
      </c>
      <c r="MD1073" s="2">
        <v>1260</v>
      </c>
      <c r="ME1073" s="2">
        <v>1265</v>
      </c>
      <c r="MF1073" s="2">
        <v>1275</v>
      </c>
      <c r="MG1073" s="2">
        <v>1280</v>
      </c>
      <c r="MH1073" s="2">
        <v>1285</v>
      </c>
      <c r="MI1073" s="2">
        <v>1295</v>
      </c>
      <c r="MJ1073" s="2">
        <v>1300</v>
      </c>
      <c r="MK1073" s="2">
        <v>1304</v>
      </c>
      <c r="ML1073" s="2">
        <v>1310</v>
      </c>
      <c r="MM1073" s="2">
        <v>1320</v>
      </c>
      <c r="MN1073" s="2">
        <v>1325</v>
      </c>
      <c r="MO1073" s="2">
        <v>1335</v>
      </c>
      <c r="MP1073" s="2">
        <v>1340</v>
      </c>
      <c r="MQ1073" s="2">
        <v>1345</v>
      </c>
      <c r="MR1073" s="2">
        <v>1350</v>
      </c>
      <c r="MS1073" s="2">
        <v>1365</v>
      </c>
      <c r="MT1073" s="2">
        <v>1370</v>
      </c>
      <c r="MU1073" s="2">
        <v>1375</v>
      </c>
      <c r="MV1073" s="2">
        <v>1380</v>
      </c>
      <c r="MW1073" s="2">
        <v>1385</v>
      </c>
      <c r="MX1073" s="2">
        <v>1390</v>
      </c>
      <c r="MY1073" s="2">
        <v>1395</v>
      </c>
      <c r="MZ1073" s="2">
        <v>1400</v>
      </c>
      <c r="NA1073" s="2">
        <v>1410</v>
      </c>
      <c r="NB1073" s="2">
        <v>1415</v>
      </c>
      <c r="NC1073" s="2">
        <v>1420</v>
      </c>
      <c r="ND1073" s="2">
        <v>1425</v>
      </c>
      <c r="NE1073" s="2">
        <v>1440</v>
      </c>
      <c r="NF1073" s="2">
        <v>1444</v>
      </c>
      <c r="NG1073" s="2">
        <v>1445</v>
      </c>
      <c r="NH1073" s="2">
        <v>1450</v>
      </c>
      <c r="NI1073" s="2">
        <v>1460</v>
      </c>
      <c r="NJ1073" s="2">
        <v>1470</v>
      </c>
      <c r="NK1073" s="2">
        <v>1475</v>
      </c>
      <c r="NL1073" s="2">
        <v>1480</v>
      </c>
      <c r="NM1073" s="2">
        <v>1495</v>
      </c>
      <c r="NN1073" s="2">
        <v>1496</v>
      </c>
      <c r="NO1073" s="2">
        <v>1500</v>
      </c>
      <c r="NP1073" s="2">
        <v>1515</v>
      </c>
      <c r="NQ1073" s="2">
        <v>1520</v>
      </c>
      <c r="NR1073" s="2">
        <v>1525</v>
      </c>
      <c r="NS1073" s="2">
        <v>1540</v>
      </c>
      <c r="NT1073" s="2">
        <v>1545</v>
      </c>
      <c r="NU1073" s="2">
        <v>1550</v>
      </c>
      <c r="NV1073" s="2">
        <v>1560</v>
      </c>
      <c r="NW1073" s="2">
        <v>1570</v>
      </c>
      <c r="NX1073" s="2">
        <v>1575</v>
      </c>
      <c r="NY1073" s="2">
        <v>1580</v>
      </c>
      <c r="NZ1073" s="2">
        <v>1595</v>
      </c>
      <c r="OA1073" s="2">
        <v>1596</v>
      </c>
      <c r="OB1073" s="2">
        <v>1599</v>
      </c>
      <c r="OC1073" s="2">
        <v>1600</v>
      </c>
      <c r="OD1073" s="2">
        <v>1625</v>
      </c>
      <c r="OE1073" s="2">
        <v>1640</v>
      </c>
      <c r="OF1073" s="2">
        <v>1645</v>
      </c>
      <c r="OG1073" s="2">
        <v>1650</v>
      </c>
      <c r="OH1073" s="2">
        <v>1660</v>
      </c>
      <c r="OI1073" s="2">
        <v>1675</v>
      </c>
      <c r="OJ1073" s="2">
        <v>1680</v>
      </c>
      <c r="OK1073" s="2">
        <v>1690</v>
      </c>
      <c r="OL1073" s="2">
        <v>1695</v>
      </c>
      <c r="OM1073" s="2">
        <v>1699</v>
      </c>
      <c r="ON1073" s="2">
        <v>1700</v>
      </c>
      <c r="OO1073" s="2">
        <v>1705</v>
      </c>
      <c r="OP1073" s="2">
        <v>1730</v>
      </c>
      <c r="OQ1073" s="2">
        <v>1750</v>
      </c>
      <c r="OR1073" s="2">
        <v>1785</v>
      </c>
      <c r="OS1073" s="2">
        <v>1795</v>
      </c>
      <c r="OT1073" s="2">
        <v>1800</v>
      </c>
      <c r="OU1073" s="2">
        <v>1820</v>
      </c>
      <c r="OV1073" s="2">
        <v>1835</v>
      </c>
      <c r="OW1073" s="2">
        <v>1840</v>
      </c>
      <c r="OX1073" s="2">
        <v>1850</v>
      </c>
      <c r="OY1073" s="2">
        <v>1875</v>
      </c>
      <c r="OZ1073" s="2">
        <v>1890</v>
      </c>
      <c r="PA1073" s="2">
        <v>1895</v>
      </c>
      <c r="PB1073" s="2">
        <v>1900</v>
      </c>
      <c r="PC1073" s="2">
        <v>1940</v>
      </c>
      <c r="PD1073" s="2">
        <v>1950</v>
      </c>
      <c r="PE1073" s="2">
        <v>1975</v>
      </c>
      <c r="PF1073" s="2">
        <v>1995</v>
      </c>
      <c r="PG1073" s="2">
        <v>2000</v>
      </c>
      <c r="PH1073" s="2">
        <v>2050</v>
      </c>
      <c r="PI1073" s="2">
        <v>2095</v>
      </c>
      <c r="PJ1073" s="2">
        <v>2100</v>
      </c>
      <c r="PK1073" s="2">
        <v>2125</v>
      </c>
      <c r="PL1073" s="2">
        <v>2150</v>
      </c>
      <c r="PM1073" s="2">
        <v>2195</v>
      </c>
      <c r="PN1073" s="2">
        <v>2200</v>
      </c>
      <c r="PO1073" s="2">
        <v>2250</v>
      </c>
      <c r="PP1073" s="2">
        <v>2275</v>
      </c>
      <c r="PQ1073" s="2">
        <v>2300</v>
      </c>
      <c r="PR1073" s="2">
        <v>2340</v>
      </c>
      <c r="PS1073" s="2">
        <v>2350</v>
      </c>
      <c r="PT1073" s="2">
        <v>2360</v>
      </c>
      <c r="PU1073" s="2">
        <v>2395</v>
      </c>
      <c r="PV1073" s="2">
        <v>2400</v>
      </c>
      <c r="PW1073" s="2">
        <v>2450</v>
      </c>
      <c r="PX1073" s="2">
        <v>2500</v>
      </c>
      <c r="PY1073" s="2">
        <v>2520</v>
      </c>
      <c r="PZ1073" s="2">
        <v>2600</v>
      </c>
      <c r="QA1073" s="2">
        <v>2650</v>
      </c>
      <c r="QB1073" s="2">
        <v>2750</v>
      </c>
      <c r="QC1073" s="2">
        <v>2775</v>
      </c>
      <c r="QD1073" s="2">
        <v>2800</v>
      </c>
      <c r="QE1073" s="2">
        <v>2950</v>
      </c>
      <c r="QF1073" s="2">
        <v>2995</v>
      </c>
      <c r="QG1073" s="2">
        <v>3000</v>
      </c>
      <c r="QH1073" s="2">
        <v>3100</v>
      </c>
      <c r="QI1073" s="2">
        <v>3250</v>
      </c>
      <c r="QJ1073" s="2">
        <v>3500</v>
      </c>
      <c r="QK1073" s="2">
        <v>3750</v>
      </c>
    </row>
    <row r="1074" spans="22:453" x14ac:dyDescent="0.2">
      <c r="V1074" s="2" t="s">
        <v>115</v>
      </c>
      <c r="W1074" s="2" t="s">
        <v>115</v>
      </c>
      <c r="X1074" s="2" t="s">
        <v>115</v>
      </c>
      <c r="Y1074" s="2" t="s">
        <v>115</v>
      </c>
      <c r="Z1074" s="2" t="s">
        <v>115</v>
      </c>
      <c r="AA1074" s="2" t="s">
        <v>115</v>
      </c>
      <c r="AB1074" s="2" t="s">
        <v>115</v>
      </c>
      <c r="AC1074" s="2" t="s">
        <v>115</v>
      </c>
      <c r="AD1074" s="2" t="s">
        <v>115</v>
      </c>
      <c r="AE1074" s="2" t="s">
        <v>115</v>
      </c>
      <c r="AF1074" s="2" t="s">
        <v>115</v>
      </c>
      <c r="AG1074" s="2" t="s">
        <v>115</v>
      </c>
      <c r="AH1074" s="2" t="s">
        <v>115</v>
      </c>
      <c r="AI1074" s="2" t="s">
        <v>115</v>
      </c>
      <c r="AJ1074" s="2" t="s">
        <v>115</v>
      </c>
      <c r="AK1074" s="2" t="s">
        <v>115</v>
      </c>
      <c r="AL1074" s="2" t="s">
        <v>115</v>
      </c>
      <c r="AM1074" s="2" t="s">
        <v>115</v>
      </c>
      <c r="AN1074" s="2" t="s">
        <v>115</v>
      </c>
      <c r="AO1074" s="2" t="s">
        <v>115</v>
      </c>
      <c r="AP1074" s="2" t="s">
        <v>115</v>
      </c>
      <c r="AQ1074" s="2" t="s">
        <v>115</v>
      </c>
      <c r="AR1074" s="2" t="s">
        <v>115</v>
      </c>
      <c r="AS1074" s="2" t="s">
        <v>115</v>
      </c>
      <c r="AT1074" s="2" t="s">
        <v>115</v>
      </c>
      <c r="AU1074" s="2" t="s">
        <v>115</v>
      </c>
      <c r="AV1074" s="2" t="s">
        <v>115</v>
      </c>
      <c r="AW1074" s="2" t="s">
        <v>115</v>
      </c>
      <c r="AX1074" s="2" t="s">
        <v>115</v>
      </c>
      <c r="AY1074" s="2" t="s">
        <v>115</v>
      </c>
      <c r="AZ1074" s="2" t="s">
        <v>115</v>
      </c>
      <c r="BA1074" s="2" t="s">
        <v>115</v>
      </c>
      <c r="BB1074" s="2" t="s">
        <v>115</v>
      </c>
      <c r="BC1074" s="2" t="s">
        <v>115</v>
      </c>
      <c r="BD1074" s="2" t="s">
        <v>115</v>
      </c>
      <c r="BE1074" s="2" t="s">
        <v>115</v>
      </c>
      <c r="BF1074" s="2" t="s">
        <v>115</v>
      </c>
      <c r="BG1074" s="2" t="s">
        <v>115</v>
      </c>
      <c r="BH1074" s="2" t="s">
        <v>115</v>
      </c>
      <c r="BI1074" s="2" t="s">
        <v>115</v>
      </c>
      <c r="BJ1074" s="2" t="s">
        <v>115</v>
      </c>
      <c r="BK1074" s="2" t="s">
        <v>115</v>
      </c>
      <c r="BL1074" s="2" t="s">
        <v>115</v>
      </c>
      <c r="BM1074" s="2" t="s">
        <v>115</v>
      </c>
      <c r="BN1074" s="2" t="s">
        <v>115</v>
      </c>
      <c r="BO1074" s="2" t="s">
        <v>115</v>
      </c>
      <c r="BP1074" s="2" t="s">
        <v>115</v>
      </c>
      <c r="BQ1074" s="2" t="s">
        <v>115</v>
      </c>
      <c r="BR1074" s="2" t="s">
        <v>115</v>
      </c>
      <c r="BS1074" s="2" t="s">
        <v>115</v>
      </c>
      <c r="BT1074" s="2" t="s">
        <v>115</v>
      </c>
      <c r="BU1074" s="2" t="s">
        <v>115</v>
      </c>
      <c r="BV1074" s="2" t="s">
        <v>115</v>
      </c>
      <c r="BW1074" s="2" t="s">
        <v>115</v>
      </c>
      <c r="BX1074" s="2" t="s">
        <v>115</v>
      </c>
      <c r="BY1074" s="2" t="s">
        <v>115</v>
      </c>
      <c r="BZ1074" s="2" t="s">
        <v>115</v>
      </c>
      <c r="CA1074" s="2" t="s">
        <v>115</v>
      </c>
      <c r="CB1074" s="2" t="s">
        <v>115</v>
      </c>
      <c r="CC1074" s="2" t="s">
        <v>115</v>
      </c>
      <c r="CD1074" s="2" t="s">
        <v>115</v>
      </c>
      <c r="CE1074" s="2" t="s">
        <v>115</v>
      </c>
      <c r="CF1074" s="2" t="s">
        <v>115</v>
      </c>
      <c r="CG1074" s="2" t="s">
        <v>115</v>
      </c>
      <c r="CH1074" s="2" t="s">
        <v>115</v>
      </c>
      <c r="CI1074" s="2" t="s">
        <v>115</v>
      </c>
      <c r="CJ1074" s="2" t="s">
        <v>115</v>
      </c>
      <c r="CK1074" s="2" t="s">
        <v>115</v>
      </c>
      <c r="CL1074" s="2" t="s">
        <v>115</v>
      </c>
      <c r="CM1074" s="2" t="s">
        <v>115</v>
      </c>
      <c r="CN1074" s="2" t="s">
        <v>115</v>
      </c>
      <c r="CO1074" s="2" t="s">
        <v>115</v>
      </c>
      <c r="CP1074" s="2" t="s">
        <v>115</v>
      </c>
      <c r="CQ1074" s="2" t="s">
        <v>115</v>
      </c>
      <c r="CR1074" s="2" t="s">
        <v>115</v>
      </c>
      <c r="CS1074" s="2" t="s">
        <v>115</v>
      </c>
      <c r="CT1074" s="2" t="s">
        <v>115</v>
      </c>
      <c r="CU1074" s="2" t="s">
        <v>115</v>
      </c>
      <c r="CV1074" s="2" t="s">
        <v>115</v>
      </c>
      <c r="CW1074" s="2" t="s">
        <v>115</v>
      </c>
      <c r="CX1074" s="2" t="s">
        <v>115</v>
      </c>
      <c r="CY1074" s="2" t="s">
        <v>115</v>
      </c>
      <c r="CZ1074" s="2" t="s">
        <v>115</v>
      </c>
      <c r="DA1074" s="2" t="s">
        <v>115</v>
      </c>
      <c r="DB1074" s="2" t="s">
        <v>115</v>
      </c>
      <c r="DC1074" s="2" t="s">
        <v>115</v>
      </c>
      <c r="DD1074" s="2" t="s">
        <v>115</v>
      </c>
      <c r="DE1074" s="2" t="s">
        <v>115</v>
      </c>
      <c r="DF1074" s="2" t="s">
        <v>115</v>
      </c>
      <c r="DG1074" s="2" t="s">
        <v>115</v>
      </c>
      <c r="DH1074" s="2" t="s">
        <v>115</v>
      </c>
      <c r="DI1074" s="2" t="s">
        <v>115</v>
      </c>
      <c r="DJ1074" s="2" t="s">
        <v>115</v>
      </c>
      <c r="DK1074" s="2" t="s">
        <v>115</v>
      </c>
      <c r="DL1074" s="2" t="s">
        <v>115</v>
      </c>
      <c r="DM1074" s="2" t="s">
        <v>115</v>
      </c>
      <c r="DN1074" s="2" t="s">
        <v>115</v>
      </c>
      <c r="DO1074" s="2" t="s">
        <v>115</v>
      </c>
      <c r="DP1074" s="2" t="s">
        <v>115</v>
      </c>
      <c r="DQ1074" s="2" t="s">
        <v>115</v>
      </c>
      <c r="DR1074" s="2" t="s">
        <v>115</v>
      </c>
      <c r="DS1074" s="2" t="s">
        <v>115</v>
      </c>
      <c r="DT1074" s="2" t="s">
        <v>115</v>
      </c>
      <c r="DU1074" s="2" t="s">
        <v>115</v>
      </c>
      <c r="DV1074" s="2" t="s">
        <v>115</v>
      </c>
      <c r="DW1074" s="2" t="s">
        <v>115</v>
      </c>
      <c r="DX1074" s="2" t="s">
        <v>115</v>
      </c>
      <c r="DY1074" s="2" t="s">
        <v>115</v>
      </c>
      <c r="DZ1074" s="2" t="s">
        <v>115</v>
      </c>
      <c r="EA1074" s="2" t="s">
        <v>115</v>
      </c>
      <c r="EB1074" s="2" t="s">
        <v>115</v>
      </c>
      <c r="EC1074" s="2" t="s">
        <v>115</v>
      </c>
      <c r="ED1074" s="2" t="s">
        <v>115</v>
      </c>
      <c r="EE1074" s="2" t="s">
        <v>115</v>
      </c>
      <c r="EF1074" s="2" t="s">
        <v>115</v>
      </c>
      <c r="EG1074" s="2" t="s">
        <v>115</v>
      </c>
      <c r="EH1074" s="2" t="s">
        <v>115</v>
      </c>
      <c r="EI1074" s="2" t="s">
        <v>115</v>
      </c>
      <c r="EJ1074" s="2" t="s">
        <v>115</v>
      </c>
      <c r="EK1074" s="2" t="s">
        <v>115</v>
      </c>
      <c r="EL1074" s="2" t="s">
        <v>115</v>
      </c>
      <c r="EM1074" s="2" t="s">
        <v>115</v>
      </c>
      <c r="EN1074" s="2" t="s">
        <v>115</v>
      </c>
      <c r="EO1074" s="2" t="s">
        <v>115</v>
      </c>
      <c r="EP1074" s="2" t="s">
        <v>115</v>
      </c>
      <c r="EQ1074" s="2" t="s">
        <v>115</v>
      </c>
      <c r="ER1074" s="2" t="s">
        <v>115</v>
      </c>
      <c r="ES1074" s="2" t="s">
        <v>115</v>
      </c>
      <c r="ET1074" s="2" t="s">
        <v>115</v>
      </c>
      <c r="EU1074" s="2" t="s">
        <v>115</v>
      </c>
      <c r="EV1074" s="2" t="s">
        <v>115</v>
      </c>
      <c r="EW1074" s="2" t="s">
        <v>115</v>
      </c>
      <c r="EX1074" s="2" t="s">
        <v>115</v>
      </c>
      <c r="EY1074" s="2" t="s">
        <v>115</v>
      </c>
      <c r="EZ1074" s="2" t="s">
        <v>115</v>
      </c>
      <c r="FA1074" s="2" t="s">
        <v>115</v>
      </c>
      <c r="FB1074" s="2" t="s">
        <v>115</v>
      </c>
      <c r="FC1074" s="2" t="s">
        <v>115</v>
      </c>
      <c r="FD1074" s="2" t="s">
        <v>115</v>
      </c>
      <c r="FE1074" s="2" t="s">
        <v>115</v>
      </c>
      <c r="FF1074" s="2" t="s">
        <v>115</v>
      </c>
      <c r="FG1074" s="2" t="s">
        <v>115</v>
      </c>
      <c r="FH1074" s="2" t="s">
        <v>115</v>
      </c>
      <c r="FI1074" s="2" t="s">
        <v>115</v>
      </c>
      <c r="FJ1074" s="2" t="s">
        <v>115</v>
      </c>
      <c r="FK1074" s="2" t="s">
        <v>115</v>
      </c>
      <c r="FL1074" s="2" t="s">
        <v>115</v>
      </c>
      <c r="FM1074" s="2" t="s">
        <v>115</v>
      </c>
      <c r="FN1074" s="2" t="s">
        <v>115</v>
      </c>
      <c r="FO1074" s="2" t="s">
        <v>115</v>
      </c>
      <c r="FP1074" s="2" t="s">
        <v>115</v>
      </c>
      <c r="FQ1074" s="2" t="s">
        <v>115</v>
      </c>
      <c r="FR1074" s="2" t="s">
        <v>115</v>
      </c>
      <c r="FS1074" s="2" t="s">
        <v>115</v>
      </c>
      <c r="FT1074" s="2" t="s">
        <v>115</v>
      </c>
      <c r="FU1074" s="2" t="s">
        <v>115</v>
      </c>
      <c r="FV1074" s="2" t="s">
        <v>115</v>
      </c>
      <c r="FW1074" s="2" t="s">
        <v>115</v>
      </c>
      <c r="FX1074" s="2" t="s">
        <v>115</v>
      </c>
      <c r="FY1074" s="2" t="s">
        <v>115</v>
      </c>
      <c r="FZ1074" s="2" t="s">
        <v>115</v>
      </c>
      <c r="GA1074" s="2" t="s">
        <v>115</v>
      </c>
      <c r="GB1074" s="2" t="s">
        <v>115</v>
      </c>
      <c r="GC1074" s="2" t="s">
        <v>115</v>
      </c>
      <c r="GD1074" s="2" t="s">
        <v>115</v>
      </c>
      <c r="GE1074" s="2" t="s">
        <v>115</v>
      </c>
      <c r="GF1074" s="2" t="s">
        <v>115</v>
      </c>
      <c r="GG1074" s="2" t="s">
        <v>115</v>
      </c>
      <c r="GH1074" s="2" t="s">
        <v>115</v>
      </c>
      <c r="GI1074" s="2" t="s">
        <v>115</v>
      </c>
      <c r="GJ1074" s="2" t="s">
        <v>115</v>
      </c>
      <c r="GK1074" s="2" t="s">
        <v>115</v>
      </c>
      <c r="GL1074" s="2" t="s">
        <v>115</v>
      </c>
      <c r="GM1074" s="2" t="s">
        <v>115</v>
      </c>
      <c r="GN1074" s="2" t="s">
        <v>115</v>
      </c>
      <c r="GO1074" s="2" t="s">
        <v>115</v>
      </c>
      <c r="GP1074" s="2" t="s">
        <v>115</v>
      </c>
      <c r="GQ1074" s="2" t="s">
        <v>115</v>
      </c>
      <c r="GR1074" s="2" t="s">
        <v>115</v>
      </c>
      <c r="GS1074" s="2" t="s">
        <v>115</v>
      </c>
      <c r="GT1074" s="2" t="s">
        <v>115</v>
      </c>
      <c r="GU1074" s="2" t="s">
        <v>115</v>
      </c>
      <c r="GV1074" s="2" t="s">
        <v>115</v>
      </c>
      <c r="GW1074" s="2" t="s">
        <v>115</v>
      </c>
      <c r="GX1074" s="2" t="s">
        <v>115</v>
      </c>
      <c r="GY1074" s="2" t="s">
        <v>115</v>
      </c>
      <c r="GZ1074" s="2" t="s">
        <v>115</v>
      </c>
      <c r="HA1074" s="2" t="s">
        <v>115</v>
      </c>
      <c r="HB1074" s="2" t="s">
        <v>115</v>
      </c>
      <c r="HC1074" s="2" t="s">
        <v>115</v>
      </c>
      <c r="HD1074" s="2" t="s">
        <v>115</v>
      </c>
      <c r="HE1074" s="2" t="s">
        <v>115</v>
      </c>
      <c r="HF1074" s="2" t="s">
        <v>115</v>
      </c>
      <c r="HG1074" s="2" t="s">
        <v>115</v>
      </c>
      <c r="HH1074" s="2" t="s">
        <v>115</v>
      </c>
      <c r="HI1074" s="2" t="s">
        <v>115</v>
      </c>
      <c r="HJ1074" s="2" t="s">
        <v>115</v>
      </c>
      <c r="HK1074" s="2" t="s">
        <v>115</v>
      </c>
      <c r="HL1074" s="2" t="s">
        <v>115</v>
      </c>
      <c r="HM1074" s="2" t="s">
        <v>115</v>
      </c>
      <c r="HN1074" s="2" t="s">
        <v>115</v>
      </c>
      <c r="HO1074" s="2" t="s">
        <v>115</v>
      </c>
      <c r="HP1074" s="2" t="s">
        <v>115</v>
      </c>
      <c r="HQ1074" s="2" t="s">
        <v>115</v>
      </c>
      <c r="HR1074" s="2" t="s">
        <v>115</v>
      </c>
      <c r="HS1074" s="2" t="s">
        <v>115</v>
      </c>
      <c r="HT1074" s="2" t="s">
        <v>115</v>
      </c>
      <c r="HU1074" s="2" t="s">
        <v>115</v>
      </c>
      <c r="HV1074" s="2" t="s">
        <v>115</v>
      </c>
      <c r="HW1074" s="2" t="s">
        <v>115</v>
      </c>
      <c r="HX1074" s="2" t="s">
        <v>115</v>
      </c>
      <c r="HY1074" s="2" t="s">
        <v>115</v>
      </c>
      <c r="HZ1074" s="2" t="s">
        <v>115</v>
      </c>
      <c r="IA1074" s="2" t="s">
        <v>115</v>
      </c>
      <c r="IB1074" s="2" t="s">
        <v>115</v>
      </c>
      <c r="IC1074" s="2" t="s">
        <v>115</v>
      </c>
      <c r="ID1074" s="2" t="s">
        <v>115</v>
      </c>
      <c r="IE1074" s="2" t="s">
        <v>115</v>
      </c>
      <c r="IF1074" s="2" t="s">
        <v>115</v>
      </c>
      <c r="IG1074" s="2" t="s">
        <v>115</v>
      </c>
      <c r="IH1074" s="2" t="s">
        <v>115</v>
      </c>
      <c r="II1074" s="2" t="s">
        <v>115</v>
      </c>
      <c r="IJ1074" s="2" t="s">
        <v>115</v>
      </c>
      <c r="IK1074" s="2" t="s">
        <v>115</v>
      </c>
      <c r="IL1074" s="2" t="s">
        <v>115</v>
      </c>
      <c r="IM1074" s="2" t="s">
        <v>115</v>
      </c>
      <c r="IN1074" s="2" t="s">
        <v>115</v>
      </c>
      <c r="IO1074" s="2" t="s">
        <v>115</v>
      </c>
      <c r="IP1074" s="2" t="s">
        <v>115</v>
      </c>
      <c r="IQ1074" s="2" t="s">
        <v>115</v>
      </c>
      <c r="IR1074" s="2" t="s">
        <v>115</v>
      </c>
      <c r="IS1074" s="2" t="s">
        <v>115</v>
      </c>
      <c r="IT1074" s="2" t="s">
        <v>115</v>
      </c>
      <c r="IU1074" s="2" t="s">
        <v>115</v>
      </c>
      <c r="IV1074" s="2" t="s">
        <v>115</v>
      </c>
      <c r="IW1074" s="2" t="s">
        <v>115</v>
      </c>
      <c r="IX1074" s="2" t="s">
        <v>115</v>
      </c>
      <c r="IY1074" s="2" t="s">
        <v>115</v>
      </c>
      <c r="IZ1074" s="2" t="s">
        <v>115</v>
      </c>
      <c r="JA1074" s="2" t="s">
        <v>115</v>
      </c>
      <c r="JB1074" s="2" t="s">
        <v>115</v>
      </c>
      <c r="JC1074" s="2" t="s">
        <v>115</v>
      </c>
      <c r="JD1074" s="2" t="s">
        <v>115</v>
      </c>
      <c r="JE1074" s="2" t="s">
        <v>115</v>
      </c>
      <c r="JF1074" s="2" t="s">
        <v>115</v>
      </c>
      <c r="JG1074" s="2" t="s">
        <v>115</v>
      </c>
      <c r="JH1074" s="2" t="s">
        <v>115</v>
      </c>
      <c r="JI1074" s="2" t="s">
        <v>115</v>
      </c>
      <c r="JJ1074" s="2" t="s">
        <v>115</v>
      </c>
      <c r="JK1074" s="2" t="s">
        <v>115</v>
      </c>
      <c r="JL1074" s="2" t="s">
        <v>115</v>
      </c>
      <c r="JM1074" s="2" t="s">
        <v>115</v>
      </c>
      <c r="JN1074" s="2" t="s">
        <v>115</v>
      </c>
      <c r="JO1074" s="2" t="s">
        <v>115</v>
      </c>
      <c r="JP1074" s="2" t="s">
        <v>115</v>
      </c>
      <c r="JQ1074" s="2" t="s">
        <v>115</v>
      </c>
      <c r="JR1074" s="2" t="s">
        <v>115</v>
      </c>
      <c r="JS1074" s="2" t="s">
        <v>115</v>
      </c>
      <c r="JT1074" s="2" t="s">
        <v>115</v>
      </c>
      <c r="JU1074" s="2" t="s">
        <v>115</v>
      </c>
      <c r="JV1074" s="2" t="s">
        <v>115</v>
      </c>
      <c r="JW1074" s="2" t="s">
        <v>115</v>
      </c>
      <c r="JX1074" s="2" t="s">
        <v>115</v>
      </c>
      <c r="JY1074" s="2" t="s">
        <v>115</v>
      </c>
      <c r="JZ1074" s="2" t="s">
        <v>115</v>
      </c>
      <c r="KA1074" s="2" t="s">
        <v>115</v>
      </c>
      <c r="KB1074" s="2" t="s">
        <v>115</v>
      </c>
      <c r="KC1074" s="2" t="s">
        <v>115</v>
      </c>
      <c r="KD1074" s="2" t="s">
        <v>115</v>
      </c>
      <c r="KE1074" s="2" t="s">
        <v>115</v>
      </c>
      <c r="KF1074" s="2" t="s">
        <v>115</v>
      </c>
      <c r="KG1074" s="2" t="s">
        <v>115</v>
      </c>
      <c r="KH1074" s="2" t="s">
        <v>115</v>
      </c>
      <c r="KI1074" s="2" t="s">
        <v>115</v>
      </c>
      <c r="KJ1074" s="2" t="s">
        <v>115</v>
      </c>
      <c r="KK1074" s="2" t="s">
        <v>115</v>
      </c>
      <c r="KL1074" s="2" t="s">
        <v>115</v>
      </c>
      <c r="KM1074" s="2" t="s">
        <v>115</v>
      </c>
      <c r="KN1074" s="2" t="s">
        <v>115</v>
      </c>
      <c r="KO1074" s="2" t="s">
        <v>115</v>
      </c>
      <c r="KP1074" s="2" t="s">
        <v>115</v>
      </c>
      <c r="KQ1074" s="2" t="s">
        <v>115</v>
      </c>
      <c r="KR1074" s="2" t="s">
        <v>115</v>
      </c>
      <c r="KS1074" s="2" t="s">
        <v>115</v>
      </c>
      <c r="KT1074" s="2" t="s">
        <v>115</v>
      </c>
      <c r="KU1074" s="2" t="s">
        <v>115</v>
      </c>
      <c r="KV1074" s="2" t="s">
        <v>115</v>
      </c>
      <c r="KW1074" s="2" t="s">
        <v>115</v>
      </c>
      <c r="KX1074" s="2" t="s">
        <v>115</v>
      </c>
      <c r="KY1074" s="2" t="s">
        <v>115</v>
      </c>
      <c r="KZ1074" s="2" t="s">
        <v>115</v>
      </c>
      <c r="LA1074" s="2" t="s">
        <v>115</v>
      </c>
      <c r="LB1074" s="2" t="s">
        <v>115</v>
      </c>
      <c r="LC1074" s="2" t="s">
        <v>115</v>
      </c>
      <c r="LD1074" s="2" t="s">
        <v>115</v>
      </c>
      <c r="LE1074" s="2" t="s">
        <v>115</v>
      </c>
      <c r="LF1074" s="2" t="s">
        <v>115</v>
      </c>
      <c r="LG1074" s="2" t="s">
        <v>115</v>
      </c>
      <c r="LH1074" s="2" t="s">
        <v>115</v>
      </c>
      <c r="LI1074" s="2" t="s">
        <v>115</v>
      </c>
      <c r="LJ1074" s="2" t="s">
        <v>115</v>
      </c>
      <c r="LK1074" s="2" t="s">
        <v>115</v>
      </c>
      <c r="LL1074" s="2" t="s">
        <v>115</v>
      </c>
      <c r="LM1074" s="2" t="s">
        <v>115</v>
      </c>
      <c r="LN1074" s="2" t="s">
        <v>115</v>
      </c>
      <c r="LO1074" s="2" t="s">
        <v>115</v>
      </c>
      <c r="LP1074" s="2" t="s">
        <v>115</v>
      </c>
      <c r="LQ1074" s="2" t="s">
        <v>115</v>
      </c>
      <c r="LR1074" s="2" t="s">
        <v>115</v>
      </c>
      <c r="LS1074" s="2" t="s">
        <v>115</v>
      </c>
      <c r="LT1074" s="2" t="s">
        <v>115</v>
      </c>
      <c r="LU1074" s="2" t="s">
        <v>115</v>
      </c>
      <c r="LV1074" s="2" t="s">
        <v>115</v>
      </c>
      <c r="LW1074" s="2" t="s">
        <v>115</v>
      </c>
      <c r="LX1074" s="2" t="s">
        <v>115</v>
      </c>
      <c r="LY1074" s="2" t="s">
        <v>115</v>
      </c>
      <c r="LZ1074" s="2" t="s">
        <v>115</v>
      </c>
      <c r="MA1074" s="2" t="s">
        <v>115</v>
      </c>
      <c r="MB1074" s="2" t="s">
        <v>115</v>
      </c>
      <c r="MC1074" s="2" t="s">
        <v>115</v>
      </c>
      <c r="MD1074" s="2" t="s">
        <v>115</v>
      </c>
      <c r="ME1074" s="2" t="s">
        <v>115</v>
      </c>
      <c r="MF1074" s="2" t="s">
        <v>115</v>
      </c>
      <c r="MG1074" s="2" t="s">
        <v>115</v>
      </c>
      <c r="MH1074" s="2" t="s">
        <v>115</v>
      </c>
      <c r="MI1074" s="2" t="s">
        <v>115</v>
      </c>
      <c r="MJ1074" s="2" t="s">
        <v>115</v>
      </c>
      <c r="MK1074" s="2" t="s">
        <v>115</v>
      </c>
      <c r="ML1074" s="2" t="s">
        <v>115</v>
      </c>
      <c r="MM1074" s="2" t="s">
        <v>115</v>
      </c>
      <c r="MN1074" s="2" t="s">
        <v>115</v>
      </c>
      <c r="MO1074" s="2" t="s">
        <v>115</v>
      </c>
      <c r="MP1074" s="2" t="s">
        <v>115</v>
      </c>
      <c r="MQ1074" s="2" t="s">
        <v>115</v>
      </c>
      <c r="MR1074" s="2" t="s">
        <v>115</v>
      </c>
      <c r="MS1074" s="2" t="s">
        <v>115</v>
      </c>
      <c r="MT1074" s="2" t="s">
        <v>115</v>
      </c>
      <c r="MU1074" s="2" t="s">
        <v>115</v>
      </c>
      <c r="MV1074" s="2" t="s">
        <v>115</v>
      </c>
      <c r="MW1074" s="2" t="s">
        <v>115</v>
      </c>
      <c r="MX1074" s="2" t="s">
        <v>115</v>
      </c>
      <c r="MY1074" s="2" t="s">
        <v>115</v>
      </c>
      <c r="MZ1074" s="2" t="s">
        <v>115</v>
      </c>
      <c r="NA1074" s="2" t="s">
        <v>115</v>
      </c>
      <c r="NB1074" s="2" t="s">
        <v>115</v>
      </c>
      <c r="NC1074" s="2" t="s">
        <v>115</v>
      </c>
      <c r="ND1074" s="2" t="s">
        <v>115</v>
      </c>
      <c r="NE1074" s="2" t="s">
        <v>115</v>
      </c>
      <c r="NF1074" s="2" t="s">
        <v>115</v>
      </c>
      <c r="NG1074" s="2" t="s">
        <v>115</v>
      </c>
      <c r="NH1074" s="2" t="s">
        <v>115</v>
      </c>
      <c r="NI1074" s="2" t="s">
        <v>115</v>
      </c>
      <c r="NJ1074" s="2" t="s">
        <v>115</v>
      </c>
      <c r="NK1074" s="2" t="s">
        <v>115</v>
      </c>
      <c r="NL1074" s="2" t="s">
        <v>115</v>
      </c>
      <c r="NM1074" s="2" t="s">
        <v>115</v>
      </c>
      <c r="NN1074" s="2" t="s">
        <v>115</v>
      </c>
      <c r="NO1074" s="2" t="s">
        <v>115</v>
      </c>
      <c r="NP1074" s="2" t="s">
        <v>115</v>
      </c>
      <c r="NQ1074" s="2" t="s">
        <v>115</v>
      </c>
      <c r="NR1074" s="2" t="s">
        <v>115</v>
      </c>
      <c r="NS1074" s="2" t="s">
        <v>115</v>
      </c>
      <c r="NT1074" s="2" t="s">
        <v>115</v>
      </c>
      <c r="NU1074" s="2" t="s">
        <v>115</v>
      </c>
      <c r="NV1074" s="2" t="s">
        <v>115</v>
      </c>
      <c r="NW1074" s="2" t="s">
        <v>115</v>
      </c>
      <c r="NX1074" s="2" t="s">
        <v>115</v>
      </c>
      <c r="NY1074" s="2" t="s">
        <v>115</v>
      </c>
      <c r="NZ1074" s="2" t="s">
        <v>115</v>
      </c>
      <c r="OA1074" s="2" t="s">
        <v>115</v>
      </c>
      <c r="OB1074" s="2" t="s">
        <v>115</v>
      </c>
      <c r="OC1074" s="2" t="s">
        <v>115</v>
      </c>
      <c r="OD1074" s="2" t="s">
        <v>115</v>
      </c>
      <c r="OE1074" s="2" t="s">
        <v>115</v>
      </c>
      <c r="OF1074" s="2" t="s">
        <v>115</v>
      </c>
      <c r="OG1074" s="2" t="s">
        <v>115</v>
      </c>
      <c r="OH1074" s="2" t="s">
        <v>115</v>
      </c>
      <c r="OI1074" s="2" t="s">
        <v>115</v>
      </c>
      <c r="OJ1074" s="2" t="s">
        <v>115</v>
      </c>
      <c r="OK1074" s="2" t="s">
        <v>115</v>
      </c>
      <c r="OL1074" s="2" t="s">
        <v>115</v>
      </c>
      <c r="OM1074" s="2" t="s">
        <v>115</v>
      </c>
      <c r="ON1074" s="2" t="s">
        <v>115</v>
      </c>
      <c r="OO1074" s="2" t="s">
        <v>115</v>
      </c>
      <c r="OP1074" s="2" t="s">
        <v>115</v>
      </c>
      <c r="OQ1074" s="2" t="s">
        <v>115</v>
      </c>
      <c r="OR1074" s="2" t="s">
        <v>115</v>
      </c>
      <c r="OS1074" s="2" t="s">
        <v>115</v>
      </c>
      <c r="OT1074" s="2" t="s">
        <v>115</v>
      </c>
      <c r="OU1074" s="2" t="s">
        <v>115</v>
      </c>
      <c r="OV1074" s="2" t="s">
        <v>115</v>
      </c>
      <c r="OW1074" s="2" t="s">
        <v>115</v>
      </c>
      <c r="OX1074" s="2" t="s">
        <v>115</v>
      </c>
      <c r="OY1074" s="2" t="s">
        <v>115</v>
      </c>
      <c r="OZ1074" s="2" t="s">
        <v>115</v>
      </c>
      <c r="PA1074" s="2" t="s">
        <v>115</v>
      </c>
      <c r="PB1074" s="2" t="s">
        <v>115</v>
      </c>
      <c r="PC1074" s="2" t="s">
        <v>115</v>
      </c>
      <c r="PD1074" s="2" t="s">
        <v>115</v>
      </c>
      <c r="PE1074" s="2" t="s">
        <v>115</v>
      </c>
      <c r="PF1074" s="2" t="s">
        <v>115</v>
      </c>
      <c r="PG1074" s="2" t="s">
        <v>115</v>
      </c>
      <c r="PH1074" s="2" t="s">
        <v>115</v>
      </c>
      <c r="PI1074" s="2" t="s">
        <v>115</v>
      </c>
      <c r="PJ1074" s="2" t="s">
        <v>115</v>
      </c>
      <c r="PK1074" s="2" t="s">
        <v>115</v>
      </c>
      <c r="PL1074" s="2" t="s">
        <v>115</v>
      </c>
      <c r="PM1074" s="2" t="s">
        <v>115</v>
      </c>
      <c r="PN1074" s="2" t="s">
        <v>115</v>
      </c>
      <c r="PO1074" s="2" t="s">
        <v>115</v>
      </c>
      <c r="PP1074" s="2" t="s">
        <v>115</v>
      </c>
      <c r="PQ1074" s="2" t="s">
        <v>115</v>
      </c>
      <c r="PR1074" s="2" t="s">
        <v>115</v>
      </c>
      <c r="PS1074" s="2" t="s">
        <v>115</v>
      </c>
      <c r="PT1074" s="2" t="s">
        <v>115</v>
      </c>
      <c r="PU1074" s="2" t="s">
        <v>115</v>
      </c>
      <c r="PV1074" s="2" t="s">
        <v>115</v>
      </c>
      <c r="PW1074" s="2" t="s">
        <v>115</v>
      </c>
      <c r="PX1074" s="2" t="s">
        <v>115</v>
      </c>
      <c r="PY1074" s="2" t="s">
        <v>115</v>
      </c>
      <c r="PZ1074" s="2" t="s">
        <v>115</v>
      </c>
      <c r="QA1074" s="2" t="s">
        <v>115</v>
      </c>
      <c r="QB1074" s="2" t="s">
        <v>115</v>
      </c>
      <c r="QC1074" s="2" t="s">
        <v>115</v>
      </c>
      <c r="QD1074" s="2" t="s">
        <v>115</v>
      </c>
      <c r="QE1074" s="2" t="s">
        <v>115</v>
      </c>
      <c r="QF1074" s="2" t="s">
        <v>115</v>
      </c>
      <c r="QG1074" s="2" t="s">
        <v>115</v>
      </c>
      <c r="QH1074" s="2" t="s">
        <v>115</v>
      </c>
      <c r="QI1074" s="2" t="s">
        <v>115</v>
      </c>
      <c r="QJ1074" s="2" t="s">
        <v>115</v>
      </c>
      <c r="QK1074" s="2" t="s">
        <v>115</v>
      </c>
    </row>
    <row r="1075" spans="22:453" x14ac:dyDescent="0.2">
      <c r="V1075" s="2">
        <v>101</v>
      </c>
      <c r="W1075" s="2">
        <v>19</v>
      </c>
      <c r="X1075" s="2">
        <v>1</v>
      </c>
      <c r="Y1075" s="2">
        <v>1</v>
      </c>
      <c r="Z1075" s="2">
        <v>9</v>
      </c>
      <c r="AA1075" s="2">
        <v>10</v>
      </c>
      <c r="AB1075" s="2">
        <v>1</v>
      </c>
      <c r="AC1075" s="2">
        <v>29</v>
      </c>
      <c r="AD1075" s="2">
        <v>13</v>
      </c>
      <c r="AE1075" s="2">
        <v>2</v>
      </c>
      <c r="AF1075" s="2">
        <v>1</v>
      </c>
      <c r="AG1075" s="2">
        <v>20</v>
      </c>
      <c r="AH1075" s="2">
        <v>13</v>
      </c>
      <c r="AI1075" s="2">
        <v>28</v>
      </c>
      <c r="AJ1075" s="2">
        <v>2</v>
      </c>
      <c r="AK1075" s="2">
        <v>46</v>
      </c>
      <c r="AL1075" s="2">
        <v>189</v>
      </c>
      <c r="AM1075" s="2">
        <v>6</v>
      </c>
      <c r="AN1075" s="2">
        <v>1</v>
      </c>
      <c r="AO1075" s="2">
        <v>37</v>
      </c>
      <c r="AP1075" s="2">
        <v>5</v>
      </c>
      <c r="AQ1075" s="2">
        <v>3</v>
      </c>
      <c r="AR1075" s="2">
        <v>8</v>
      </c>
      <c r="AS1075" s="2">
        <v>37</v>
      </c>
      <c r="AT1075" s="2">
        <v>3</v>
      </c>
      <c r="AU1075" s="2">
        <v>1</v>
      </c>
      <c r="AV1075" s="2">
        <v>1</v>
      </c>
      <c r="AW1075" s="2">
        <v>32</v>
      </c>
      <c r="AX1075" s="2">
        <v>14</v>
      </c>
      <c r="AY1075" s="2">
        <v>1</v>
      </c>
      <c r="AZ1075" s="2">
        <v>25</v>
      </c>
      <c r="BA1075" s="2">
        <v>75</v>
      </c>
      <c r="BB1075" s="2">
        <v>8</v>
      </c>
      <c r="BC1075" s="2">
        <v>6</v>
      </c>
      <c r="BD1075" s="2">
        <v>305</v>
      </c>
      <c r="BE1075" s="2">
        <v>1</v>
      </c>
      <c r="BF1075" s="2">
        <v>12</v>
      </c>
      <c r="BG1075" s="2">
        <v>53</v>
      </c>
      <c r="BH1075" s="2">
        <v>1</v>
      </c>
      <c r="BI1075" s="2">
        <v>1</v>
      </c>
      <c r="BJ1075" s="2">
        <v>26</v>
      </c>
      <c r="BK1075" s="2">
        <v>3</v>
      </c>
      <c r="BL1075" s="2">
        <v>7</v>
      </c>
      <c r="BM1075" s="2">
        <v>32</v>
      </c>
      <c r="BN1075" s="2">
        <v>57</v>
      </c>
      <c r="BO1075" s="2">
        <v>2</v>
      </c>
      <c r="BP1075" s="2">
        <v>3</v>
      </c>
      <c r="BQ1075" s="2">
        <v>72</v>
      </c>
      <c r="BR1075" s="2">
        <v>1</v>
      </c>
      <c r="BS1075" s="2">
        <v>1</v>
      </c>
      <c r="BT1075" s="2">
        <v>3</v>
      </c>
      <c r="BU1075" s="2">
        <v>317</v>
      </c>
      <c r="BV1075" s="2">
        <v>18</v>
      </c>
      <c r="BW1075" s="2">
        <v>1</v>
      </c>
      <c r="BX1075" s="2">
        <v>1</v>
      </c>
      <c r="BY1075" s="2">
        <v>71</v>
      </c>
      <c r="BZ1075" s="2">
        <v>2</v>
      </c>
      <c r="CA1075" s="2">
        <v>9</v>
      </c>
      <c r="CB1075" s="2">
        <v>56</v>
      </c>
      <c r="CC1075" s="2">
        <v>1</v>
      </c>
      <c r="CD1075" s="2">
        <v>1</v>
      </c>
      <c r="CE1075" s="2">
        <v>12</v>
      </c>
      <c r="CF1075" s="2">
        <v>73</v>
      </c>
      <c r="CG1075" s="2">
        <v>1</v>
      </c>
      <c r="CH1075" s="2">
        <v>1</v>
      </c>
      <c r="CI1075" s="2">
        <v>35</v>
      </c>
      <c r="CJ1075" s="2">
        <v>2</v>
      </c>
      <c r="CK1075" s="2">
        <v>2</v>
      </c>
      <c r="CL1075" s="2">
        <v>13</v>
      </c>
      <c r="CM1075" s="2">
        <v>2</v>
      </c>
      <c r="CN1075" s="2">
        <v>739</v>
      </c>
      <c r="CO1075" s="2">
        <v>4</v>
      </c>
      <c r="CP1075" s="2">
        <v>1</v>
      </c>
      <c r="CQ1075" s="2">
        <v>11</v>
      </c>
      <c r="CR1075" s="2">
        <v>1</v>
      </c>
      <c r="CS1075" s="2">
        <v>1</v>
      </c>
      <c r="CT1075" s="2">
        <v>222</v>
      </c>
      <c r="CU1075" s="2">
        <v>1</v>
      </c>
      <c r="CV1075" s="2">
        <v>1</v>
      </c>
      <c r="CW1075" s="2">
        <v>1</v>
      </c>
      <c r="CX1075" s="2">
        <v>1</v>
      </c>
      <c r="CY1075" s="2">
        <v>45</v>
      </c>
      <c r="CZ1075" s="2">
        <v>10</v>
      </c>
      <c r="DA1075" s="2">
        <v>6</v>
      </c>
      <c r="DB1075" s="2">
        <v>63</v>
      </c>
      <c r="DC1075" s="2">
        <v>1</v>
      </c>
      <c r="DD1075" s="2">
        <v>593</v>
      </c>
      <c r="DE1075" s="2">
        <v>8</v>
      </c>
      <c r="DF1075" s="2">
        <v>123</v>
      </c>
      <c r="DG1075" s="2">
        <v>4</v>
      </c>
      <c r="DH1075" s="2">
        <v>3</v>
      </c>
      <c r="DI1075" s="2">
        <v>64</v>
      </c>
      <c r="DJ1075" s="2">
        <v>2</v>
      </c>
      <c r="DK1075" s="2">
        <v>2</v>
      </c>
      <c r="DL1075" s="2">
        <v>1</v>
      </c>
      <c r="DM1075" s="2">
        <v>81</v>
      </c>
      <c r="DN1075" s="2">
        <v>6</v>
      </c>
      <c r="DO1075" s="2">
        <v>475</v>
      </c>
      <c r="DP1075" s="2">
        <v>1</v>
      </c>
      <c r="DQ1075" s="2">
        <v>13</v>
      </c>
      <c r="DR1075" s="2">
        <v>781</v>
      </c>
      <c r="DS1075" s="2">
        <v>7</v>
      </c>
      <c r="DT1075" s="2">
        <v>1</v>
      </c>
      <c r="DU1075" s="2">
        <v>11</v>
      </c>
      <c r="DV1075" s="2">
        <v>1</v>
      </c>
      <c r="DW1075" s="2">
        <v>44</v>
      </c>
      <c r="DX1075" s="2">
        <v>5</v>
      </c>
      <c r="DY1075" s="2">
        <v>2</v>
      </c>
      <c r="DZ1075" s="2">
        <v>6</v>
      </c>
      <c r="EA1075" s="2">
        <v>1</v>
      </c>
      <c r="EB1075" s="2">
        <v>44</v>
      </c>
      <c r="EC1075" s="2">
        <v>156</v>
      </c>
      <c r="ED1075" s="2">
        <v>12</v>
      </c>
      <c r="EE1075" s="2">
        <v>1</v>
      </c>
      <c r="EF1075" s="2">
        <v>928</v>
      </c>
      <c r="EG1075" s="2">
        <v>1</v>
      </c>
      <c r="EH1075" s="2">
        <v>1</v>
      </c>
      <c r="EI1075" s="2">
        <v>1</v>
      </c>
      <c r="EJ1075" s="2">
        <v>89</v>
      </c>
      <c r="EK1075" s="2">
        <v>9</v>
      </c>
      <c r="EL1075" s="2">
        <v>77</v>
      </c>
      <c r="EM1075" s="2">
        <v>1</v>
      </c>
      <c r="EN1075" s="2">
        <v>1</v>
      </c>
      <c r="EO1075" s="2">
        <v>85</v>
      </c>
      <c r="EP1075" s="2">
        <v>1</v>
      </c>
      <c r="EQ1075" s="2">
        <v>1</v>
      </c>
      <c r="ER1075" s="2">
        <v>38</v>
      </c>
      <c r="ES1075" s="2">
        <v>11</v>
      </c>
      <c r="ET1075" s="2">
        <v>4</v>
      </c>
      <c r="EU1075" s="2">
        <v>1629</v>
      </c>
      <c r="EV1075" s="2">
        <v>10</v>
      </c>
      <c r="EW1075" s="2">
        <v>1</v>
      </c>
      <c r="EX1075" s="2">
        <v>112</v>
      </c>
      <c r="EY1075" s="2">
        <v>58</v>
      </c>
      <c r="EZ1075" s="2">
        <v>11</v>
      </c>
      <c r="FA1075" s="2">
        <v>71</v>
      </c>
      <c r="FB1075" s="2">
        <v>1</v>
      </c>
      <c r="FC1075" s="2">
        <v>1</v>
      </c>
      <c r="FD1075" s="2">
        <v>855</v>
      </c>
      <c r="FE1075" s="2">
        <v>1</v>
      </c>
      <c r="FF1075" s="2">
        <v>2</v>
      </c>
      <c r="FG1075" s="2">
        <v>1</v>
      </c>
      <c r="FH1075" s="2">
        <v>116</v>
      </c>
      <c r="FI1075" s="2">
        <v>101</v>
      </c>
      <c r="FJ1075" s="2">
        <v>2</v>
      </c>
      <c r="FK1075" s="2">
        <v>1</v>
      </c>
      <c r="FL1075" s="2">
        <v>62</v>
      </c>
      <c r="FM1075" s="2">
        <v>1</v>
      </c>
      <c r="FN1075" s="2">
        <v>1</v>
      </c>
      <c r="FO1075" s="2">
        <v>775</v>
      </c>
      <c r="FP1075" s="2">
        <v>2</v>
      </c>
      <c r="FQ1075" s="2">
        <v>5</v>
      </c>
      <c r="FR1075" s="2">
        <v>892</v>
      </c>
      <c r="FS1075" s="2">
        <v>2</v>
      </c>
      <c r="FT1075" s="2">
        <v>1</v>
      </c>
      <c r="FU1075" s="2">
        <v>1</v>
      </c>
      <c r="FV1075" s="2">
        <v>42</v>
      </c>
      <c r="FW1075" s="2">
        <v>27</v>
      </c>
      <c r="FX1075" s="2">
        <v>1</v>
      </c>
      <c r="FY1075" s="2">
        <v>89</v>
      </c>
      <c r="FZ1075" s="2">
        <v>924</v>
      </c>
      <c r="GA1075" s="2">
        <v>2</v>
      </c>
      <c r="GB1075" s="2">
        <v>1</v>
      </c>
      <c r="GC1075" s="2">
        <v>64</v>
      </c>
      <c r="GD1075" s="2">
        <v>4</v>
      </c>
      <c r="GE1075" s="2">
        <v>40</v>
      </c>
      <c r="GF1075" s="2">
        <v>53</v>
      </c>
      <c r="GG1075" s="2">
        <v>1</v>
      </c>
      <c r="GH1075" s="2">
        <v>2</v>
      </c>
      <c r="GI1075" s="2">
        <v>55</v>
      </c>
      <c r="GJ1075" s="2">
        <v>1</v>
      </c>
      <c r="GK1075" s="2">
        <v>1512</v>
      </c>
      <c r="GL1075" s="2">
        <v>7</v>
      </c>
      <c r="GM1075" s="2">
        <v>3</v>
      </c>
      <c r="GN1075" s="2">
        <v>72</v>
      </c>
      <c r="GO1075" s="2">
        <v>1</v>
      </c>
      <c r="GP1075" s="2">
        <v>43</v>
      </c>
      <c r="GQ1075" s="2">
        <v>44</v>
      </c>
      <c r="GR1075" s="2">
        <v>688</v>
      </c>
      <c r="GS1075" s="2">
        <v>5</v>
      </c>
      <c r="GT1075" s="2">
        <v>2</v>
      </c>
      <c r="GU1075" s="2">
        <v>65</v>
      </c>
      <c r="GV1075" s="2">
        <v>48</v>
      </c>
      <c r="GW1075" s="2">
        <v>1</v>
      </c>
      <c r="GX1075" s="2">
        <v>47</v>
      </c>
      <c r="GY1075" s="2">
        <v>625</v>
      </c>
      <c r="GZ1075" s="2">
        <v>5</v>
      </c>
      <c r="HA1075" s="2">
        <v>709</v>
      </c>
      <c r="HB1075" s="2">
        <v>2</v>
      </c>
      <c r="HC1075" s="2">
        <v>1</v>
      </c>
      <c r="HD1075" s="2">
        <v>27</v>
      </c>
      <c r="HE1075" s="2">
        <v>25</v>
      </c>
      <c r="HF1075" s="2">
        <v>67</v>
      </c>
      <c r="HG1075" s="2">
        <v>552</v>
      </c>
      <c r="HH1075" s="2">
        <v>2</v>
      </c>
      <c r="HI1075" s="2">
        <v>56</v>
      </c>
      <c r="HJ1075" s="2">
        <v>12</v>
      </c>
      <c r="HK1075" s="2">
        <v>1</v>
      </c>
      <c r="HL1075" s="2">
        <v>28</v>
      </c>
      <c r="HM1075" s="2">
        <v>39</v>
      </c>
      <c r="HN1075" s="2">
        <v>1068</v>
      </c>
      <c r="HO1075" s="2">
        <v>11</v>
      </c>
      <c r="HP1075" s="2">
        <v>29</v>
      </c>
      <c r="HQ1075" s="2">
        <v>8</v>
      </c>
      <c r="HR1075" s="2">
        <v>25</v>
      </c>
      <c r="HS1075" s="2">
        <v>1</v>
      </c>
      <c r="HT1075" s="2">
        <v>407</v>
      </c>
      <c r="HU1075" s="2">
        <v>59</v>
      </c>
      <c r="HV1075" s="2">
        <v>1</v>
      </c>
      <c r="HW1075" s="2">
        <v>20</v>
      </c>
      <c r="HX1075" s="2">
        <v>18</v>
      </c>
      <c r="HY1075" s="2">
        <v>2</v>
      </c>
      <c r="HZ1075" s="2">
        <v>1</v>
      </c>
      <c r="IA1075" s="2">
        <v>457</v>
      </c>
      <c r="IB1075" s="2">
        <v>1</v>
      </c>
      <c r="IC1075" s="2">
        <v>4</v>
      </c>
      <c r="ID1075" s="2">
        <v>414</v>
      </c>
      <c r="IE1075" s="2">
        <v>12</v>
      </c>
      <c r="IF1075" s="2">
        <v>14</v>
      </c>
      <c r="IG1075" s="2">
        <v>18</v>
      </c>
      <c r="IH1075" s="2">
        <v>27</v>
      </c>
      <c r="II1075" s="2">
        <v>309</v>
      </c>
      <c r="IJ1075" s="2">
        <v>19</v>
      </c>
      <c r="IK1075" s="2">
        <v>15</v>
      </c>
      <c r="IL1075" s="2">
        <v>1</v>
      </c>
      <c r="IM1075" s="2">
        <v>11</v>
      </c>
      <c r="IN1075" s="2">
        <v>28</v>
      </c>
      <c r="IO1075" s="2">
        <v>1</v>
      </c>
      <c r="IP1075" s="2">
        <v>4</v>
      </c>
      <c r="IQ1075" s="2">
        <v>740</v>
      </c>
      <c r="IR1075" s="2">
        <v>3</v>
      </c>
      <c r="IS1075" s="2">
        <v>30</v>
      </c>
      <c r="IT1075" s="2">
        <v>4</v>
      </c>
      <c r="IU1075" s="2">
        <v>10</v>
      </c>
      <c r="IV1075" s="2">
        <v>165</v>
      </c>
      <c r="IW1075" s="2">
        <v>27</v>
      </c>
      <c r="IX1075" s="2">
        <v>1</v>
      </c>
      <c r="IY1075" s="2">
        <v>28</v>
      </c>
      <c r="IZ1075" s="2">
        <v>6</v>
      </c>
      <c r="JA1075" s="2">
        <v>1</v>
      </c>
      <c r="JB1075" s="2">
        <v>349</v>
      </c>
      <c r="JC1075" s="2">
        <v>1</v>
      </c>
      <c r="JD1075" s="2">
        <v>352</v>
      </c>
      <c r="JE1075" s="2">
        <v>20</v>
      </c>
      <c r="JF1075" s="2">
        <v>2</v>
      </c>
      <c r="JG1075" s="2">
        <v>7</v>
      </c>
      <c r="JH1075" s="2">
        <v>216</v>
      </c>
      <c r="JI1075" s="2">
        <v>11</v>
      </c>
      <c r="JJ1075" s="2">
        <v>5</v>
      </c>
      <c r="JK1075" s="2">
        <v>21</v>
      </c>
      <c r="JL1075" s="2">
        <v>11</v>
      </c>
      <c r="JM1075" s="2">
        <v>2</v>
      </c>
      <c r="JN1075" s="2">
        <v>520</v>
      </c>
      <c r="JO1075" s="2">
        <v>11</v>
      </c>
      <c r="JP1075" s="2">
        <v>7</v>
      </c>
      <c r="JQ1075" s="2">
        <v>7</v>
      </c>
      <c r="JR1075" s="2">
        <v>13</v>
      </c>
      <c r="JS1075" s="2">
        <v>184</v>
      </c>
      <c r="JT1075" s="2">
        <v>1</v>
      </c>
      <c r="JU1075" s="2">
        <v>13</v>
      </c>
      <c r="JV1075" s="2">
        <v>3</v>
      </c>
      <c r="JW1075" s="2">
        <v>34</v>
      </c>
      <c r="JX1075" s="2">
        <v>221</v>
      </c>
      <c r="JY1075" s="2">
        <v>1</v>
      </c>
      <c r="JZ1075" s="2">
        <v>314</v>
      </c>
      <c r="KA1075" s="2">
        <v>3</v>
      </c>
      <c r="KB1075" s="2">
        <v>12</v>
      </c>
      <c r="KC1075" s="2">
        <v>7</v>
      </c>
      <c r="KD1075" s="2">
        <v>101</v>
      </c>
      <c r="KE1075" s="2">
        <v>7</v>
      </c>
      <c r="KF1075" s="2">
        <v>2</v>
      </c>
      <c r="KG1075" s="2">
        <v>4</v>
      </c>
      <c r="KH1075" s="2">
        <v>20</v>
      </c>
      <c r="KI1075" s="2">
        <v>325</v>
      </c>
      <c r="KJ1075" s="2">
        <v>5</v>
      </c>
      <c r="KK1075" s="2">
        <v>2</v>
      </c>
      <c r="KL1075" s="2">
        <v>1</v>
      </c>
      <c r="KM1075" s="2">
        <v>7</v>
      </c>
      <c r="KN1075" s="2">
        <v>105</v>
      </c>
      <c r="KO1075" s="2">
        <v>9</v>
      </c>
      <c r="KP1075" s="2">
        <v>4</v>
      </c>
      <c r="KQ1075" s="2">
        <v>10</v>
      </c>
      <c r="KR1075" s="2">
        <v>208</v>
      </c>
      <c r="KS1075" s="2">
        <v>2</v>
      </c>
      <c r="KT1075" s="2">
        <v>207</v>
      </c>
      <c r="KU1075" s="2">
        <v>7</v>
      </c>
      <c r="KV1075" s="2">
        <v>3</v>
      </c>
      <c r="KW1075" s="2">
        <v>1</v>
      </c>
      <c r="KX1075" s="2">
        <v>1</v>
      </c>
      <c r="KY1075" s="2">
        <v>3</v>
      </c>
      <c r="KZ1075" s="2">
        <v>93</v>
      </c>
      <c r="LA1075" s="2">
        <v>1</v>
      </c>
      <c r="LB1075" s="2">
        <v>1</v>
      </c>
      <c r="LC1075" s="2">
        <v>6</v>
      </c>
      <c r="LD1075" s="2">
        <v>6</v>
      </c>
      <c r="LE1075" s="2">
        <v>1</v>
      </c>
      <c r="LF1075" s="2">
        <v>21</v>
      </c>
      <c r="LG1075" s="2">
        <v>1</v>
      </c>
      <c r="LH1075" s="2">
        <v>264</v>
      </c>
      <c r="LI1075" s="2">
        <v>1</v>
      </c>
      <c r="LJ1075" s="2">
        <v>15</v>
      </c>
      <c r="LK1075" s="2">
        <v>1</v>
      </c>
      <c r="LL1075" s="2">
        <v>1</v>
      </c>
      <c r="LM1075" s="2">
        <v>7</v>
      </c>
      <c r="LN1075" s="2">
        <v>84</v>
      </c>
      <c r="LO1075" s="2">
        <v>13</v>
      </c>
      <c r="LP1075" s="2">
        <v>2</v>
      </c>
      <c r="LQ1075" s="2">
        <v>11</v>
      </c>
      <c r="LR1075" s="2">
        <v>2</v>
      </c>
      <c r="LS1075" s="2">
        <v>4</v>
      </c>
      <c r="LT1075" s="2">
        <v>1</v>
      </c>
      <c r="LU1075" s="2">
        <v>20</v>
      </c>
      <c r="LV1075" s="2">
        <v>333</v>
      </c>
      <c r="LW1075" s="2">
        <v>1</v>
      </c>
      <c r="LX1075" s="2">
        <v>1</v>
      </c>
      <c r="LY1075" s="2">
        <v>6</v>
      </c>
      <c r="LZ1075" s="2">
        <v>3</v>
      </c>
      <c r="MA1075" s="2">
        <v>2</v>
      </c>
      <c r="MB1075" s="2">
        <v>4</v>
      </c>
      <c r="MC1075" s="2">
        <v>130</v>
      </c>
      <c r="MD1075" s="2">
        <v>16</v>
      </c>
      <c r="ME1075" s="2">
        <v>1</v>
      </c>
      <c r="MF1075" s="2">
        <v>14</v>
      </c>
      <c r="MG1075" s="2">
        <v>1</v>
      </c>
      <c r="MH1075" s="2">
        <v>1</v>
      </c>
      <c r="MI1075" s="2">
        <v>27</v>
      </c>
      <c r="MJ1075" s="2">
        <v>132</v>
      </c>
      <c r="MK1075" s="2">
        <v>1</v>
      </c>
      <c r="ML1075" s="2">
        <v>2</v>
      </c>
      <c r="MM1075" s="2">
        <v>2</v>
      </c>
      <c r="MN1075" s="2">
        <v>1</v>
      </c>
      <c r="MO1075" s="2">
        <v>1</v>
      </c>
      <c r="MP1075" s="2">
        <v>1</v>
      </c>
      <c r="MQ1075" s="2">
        <v>3</v>
      </c>
      <c r="MR1075" s="2">
        <v>82</v>
      </c>
      <c r="MS1075" s="2">
        <v>6</v>
      </c>
      <c r="MT1075" s="2">
        <v>1</v>
      </c>
      <c r="MU1075" s="2">
        <v>7</v>
      </c>
      <c r="MV1075" s="2">
        <v>1</v>
      </c>
      <c r="MW1075" s="2">
        <v>1</v>
      </c>
      <c r="MX1075" s="2">
        <v>1</v>
      </c>
      <c r="MY1075" s="2">
        <v>13</v>
      </c>
      <c r="MZ1075" s="2">
        <v>102</v>
      </c>
      <c r="NA1075" s="2">
        <v>2</v>
      </c>
      <c r="NB1075" s="2">
        <v>2</v>
      </c>
      <c r="NC1075" s="2">
        <v>2</v>
      </c>
      <c r="ND1075" s="2">
        <v>7</v>
      </c>
      <c r="NE1075" s="2">
        <v>1</v>
      </c>
      <c r="NF1075" s="2">
        <v>1</v>
      </c>
      <c r="NG1075" s="2">
        <v>1</v>
      </c>
      <c r="NH1075" s="2">
        <v>35</v>
      </c>
      <c r="NI1075" s="2">
        <v>1</v>
      </c>
      <c r="NJ1075" s="2">
        <v>6</v>
      </c>
      <c r="NK1075" s="2">
        <v>1</v>
      </c>
      <c r="NL1075" s="2">
        <v>2</v>
      </c>
      <c r="NM1075" s="2">
        <v>10</v>
      </c>
      <c r="NN1075" s="2">
        <v>1</v>
      </c>
      <c r="NO1075" s="2">
        <v>143</v>
      </c>
      <c r="NP1075" s="2">
        <v>1</v>
      </c>
      <c r="NQ1075" s="2">
        <v>8</v>
      </c>
      <c r="NR1075" s="2">
        <v>1</v>
      </c>
      <c r="NS1075" s="2">
        <v>3</v>
      </c>
      <c r="NT1075" s="2">
        <v>1</v>
      </c>
      <c r="NU1075" s="2">
        <v>24</v>
      </c>
      <c r="NV1075" s="2">
        <v>3</v>
      </c>
      <c r="NW1075" s="2">
        <v>1</v>
      </c>
      <c r="NX1075" s="2">
        <v>8</v>
      </c>
      <c r="NY1075" s="2">
        <v>1</v>
      </c>
      <c r="NZ1075" s="2">
        <v>17</v>
      </c>
      <c r="OA1075" s="2">
        <v>1</v>
      </c>
      <c r="OB1075" s="2">
        <v>1</v>
      </c>
      <c r="OC1075" s="2">
        <v>76</v>
      </c>
      <c r="OD1075" s="2">
        <v>5</v>
      </c>
      <c r="OE1075" s="2">
        <v>2</v>
      </c>
      <c r="OF1075" s="2">
        <v>1</v>
      </c>
      <c r="OG1075" s="2">
        <v>21</v>
      </c>
      <c r="OH1075" s="2">
        <v>2</v>
      </c>
      <c r="OI1075" s="2">
        <v>2</v>
      </c>
      <c r="OJ1075" s="2">
        <v>7</v>
      </c>
      <c r="OK1075" s="2">
        <v>1</v>
      </c>
      <c r="OL1075" s="2">
        <v>10</v>
      </c>
      <c r="OM1075" s="2">
        <v>1</v>
      </c>
      <c r="ON1075" s="2">
        <v>35</v>
      </c>
      <c r="OO1075" s="2">
        <v>1</v>
      </c>
      <c r="OP1075" s="2">
        <v>2</v>
      </c>
      <c r="OQ1075" s="2">
        <v>33</v>
      </c>
      <c r="OR1075" s="2">
        <v>5</v>
      </c>
      <c r="OS1075" s="2">
        <v>9</v>
      </c>
      <c r="OT1075" s="2">
        <v>48</v>
      </c>
      <c r="OU1075" s="2">
        <v>1</v>
      </c>
      <c r="OV1075" s="2">
        <v>1</v>
      </c>
      <c r="OW1075" s="2">
        <v>1</v>
      </c>
      <c r="OX1075" s="2">
        <v>12</v>
      </c>
      <c r="OY1075" s="2">
        <v>3</v>
      </c>
      <c r="OZ1075" s="2">
        <v>6</v>
      </c>
      <c r="PA1075" s="2">
        <v>2</v>
      </c>
      <c r="PB1075" s="2">
        <v>15</v>
      </c>
      <c r="PC1075" s="2">
        <v>2</v>
      </c>
      <c r="PD1075" s="2">
        <v>17</v>
      </c>
      <c r="PE1075" s="2">
        <v>1</v>
      </c>
      <c r="PF1075" s="2">
        <v>15</v>
      </c>
      <c r="PG1075" s="2">
        <v>48</v>
      </c>
      <c r="PH1075" s="2">
        <v>1</v>
      </c>
      <c r="PI1075" s="2">
        <v>1</v>
      </c>
      <c r="PJ1075" s="2">
        <v>10</v>
      </c>
      <c r="PK1075" s="2">
        <v>1</v>
      </c>
      <c r="PL1075" s="2">
        <v>1</v>
      </c>
      <c r="PM1075" s="2">
        <v>1</v>
      </c>
      <c r="PN1075" s="2">
        <v>16</v>
      </c>
      <c r="PO1075" s="2">
        <v>17</v>
      </c>
      <c r="PP1075" s="2">
        <v>1</v>
      </c>
      <c r="PQ1075" s="2">
        <v>10</v>
      </c>
      <c r="PR1075" s="2">
        <v>1</v>
      </c>
      <c r="PS1075" s="2">
        <v>2</v>
      </c>
      <c r="PT1075" s="2">
        <v>2</v>
      </c>
      <c r="PU1075" s="2">
        <v>1</v>
      </c>
      <c r="PV1075" s="2">
        <v>3</v>
      </c>
      <c r="PW1075" s="2">
        <v>2</v>
      </c>
      <c r="PX1075" s="2">
        <v>20</v>
      </c>
      <c r="PY1075" s="2">
        <v>2</v>
      </c>
      <c r="PZ1075" s="2">
        <v>4</v>
      </c>
      <c r="QA1075" s="2">
        <v>1</v>
      </c>
      <c r="QB1075" s="2">
        <v>6</v>
      </c>
      <c r="QC1075" s="2">
        <v>1</v>
      </c>
      <c r="QD1075" s="2">
        <v>2</v>
      </c>
      <c r="QE1075" s="2">
        <v>2</v>
      </c>
      <c r="QF1075" s="2">
        <v>2</v>
      </c>
      <c r="QG1075" s="2">
        <v>2</v>
      </c>
      <c r="QH1075" s="2">
        <v>1</v>
      </c>
      <c r="QI1075" s="2">
        <v>1</v>
      </c>
      <c r="QJ1075" s="2">
        <v>1</v>
      </c>
      <c r="QK1075" s="2">
        <v>1</v>
      </c>
    </row>
    <row r="1076" spans="22:453" x14ac:dyDescent="0.2">
      <c r="V1076" s="2" t="s">
        <v>116</v>
      </c>
      <c r="W1076" s="2" t="s">
        <v>116</v>
      </c>
      <c r="X1076" s="2" t="s">
        <v>116</v>
      </c>
      <c r="Y1076" s="2" t="s">
        <v>116</v>
      </c>
      <c r="Z1076" s="2" t="s">
        <v>116</v>
      </c>
      <c r="AA1076" s="2" t="s">
        <v>116</v>
      </c>
      <c r="AB1076" s="2" t="s">
        <v>116</v>
      </c>
      <c r="AC1076" s="2" t="s">
        <v>116</v>
      </c>
      <c r="AD1076" s="2" t="s">
        <v>116</v>
      </c>
      <c r="AE1076" s="2" t="s">
        <v>116</v>
      </c>
      <c r="AF1076" s="2" t="s">
        <v>116</v>
      </c>
      <c r="AG1076" s="2" t="s">
        <v>116</v>
      </c>
      <c r="AH1076" s="2" t="s">
        <v>116</v>
      </c>
      <c r="AI1076" s="2" t="s">
        <v>116</v>
      </c>
      <c r="AJ1076" s="2" t="s">
        <v>116</v>
      </c>
      <c r="AK1076" s="2" t="s">
        <v>116</v>
      </c>
      <c r="AL1076" s="2" t="s">
        <v>116</v>
      </c>
      <c r="AM1076" s="2">
        <v>1</v>
      </c>
      <c r="AN1076" s="2" t="s">
        <v>116</v>
      </c>
      <c r="AO1076" s="2">
        <v>1</v>
      </c>
      <c r="AP1076" s="2" t="s">
        <v>116</v>
      </c>
      <c r="AQ1076" s="2" t="s">
        <v>116</v>
      </c>
      <c r="AR1076" s="2" t="s">
        <v>116</v>
      </c>
      <c r="AS1076" s="2" t="s">
        <v>116</v>
      </c>
      <c r="AT1076" s="2" t="s">
        <v>116</v>
      </c>
      <c r="AU1076" s="2" t="s">
        <v>116</v>
      </c>
      <c r="AV1076" s="2" t="s">
        <v>116</v>
      </c>
      <c r="AW1076" s="2">
        <v>1</v>
      </c>
      <c r="AX1076" s="2" t="s">
        <v>116</v>
      </c>
      <c r="AY1076" s="2" t="s">
        <v>116</v>
      </c>
      <c r="AZ1076" s="2" t="s">
        <v>116</v>
      </c>
      <c r="BA1076" s="2" t="s">
        <v>116</v>
      </c>
      <c r="BB1076" s="2" t="s">
        <v>116</v>
      </c>
      <c r="BC1076" s="2" t="s">
        <v>116</v>
      </c>
      <c r="BD1076" s="2">
        <v>7</v>
      </c>
      <c r="BE1076" s="2" t="s">
        <v>116</v>
      </c>
      <c r="BF1076" s="2" t="s">
        <v>116</v>
      </c>
      <c r="BG1076" s="2" t="s">
        <v>116</v>
      </c>
      <c r="BH1076" s="2" t="s">
        <v>116</v>
      </c>
      <c r="BI1076" s="2" t="s">
        <v>116</v>
      </c>
      <c r="BJ1076" s="2" t="s">
        <v>116</v>
      </c>
      <c r="BK1076" s="2" t="s">
        <v>116</v>
      </c>
      <c r="BL1076" s="2" t="s">
        <v>116</v>
      </c>
      <c r="BM1076" s="2" t="s">
        <v>116</v>
      </c>
      <c r="BN1076" s="2" t="s">
        <v>116</v>
      </c>
      <c r="BO1076" s="2" t="s">
        <v>116</v>
      </c>
      <c r="BP1076" s="2" t="s">
        <v>116</v>
      </c>
      <c r="BQ1076" s="2">
        <v>4</v>
      </c>
      <c r="BR1076" s="2" t="s">
        <v>116</v>
      </c>
      <c r="BS1076" s="2" t="s">
        <v>116</v>
      </c>
      <c r="BT1076" s="2" t="s">
        <v>116</v>
      </c>
      <c r="BU1076" s="2" t="s">
        <v>116</v>
      </c>
      <c r="BV1076" s="2" t="s">
        <v>116</v>
      </c>
      <c r="BW1076" s="2" t="s">
        <v>116</v>
      </c>
      <c r="BX1076" s="2" t="s">
        <v>116</v>
      </c>
      <c r="BY1076" s="2" t="s">
        <v>116</v>
      </c>
      <c r="BZ1076" s="2" t="s">
        <v>116</v>
      </c>
      <c r="CA1076" s="2" t="s">
        <v>116</v>
      </c>
      <c r="CB1076" s="2">
        <v>5</v>
      </c>
      <c r="CC1076" s="2" t="s">
        <v>116</v>
      </c>
      <c r="CD1076" s="2" t="s">
        <v>116</v>
      </c>
      <c r="CE1076" s="2" t="s">
        <v>116</v>
      </c>
      <c r="CF1076" s="2" t="s">
        <v>116</v>
      </c>
      <c r="CG1076" s="2" t="s">
        <v>116</v>
      </c>
      <c r="CH1076" s="2" t="s">
        <v>116</v>
      </c>
      <c r="CI1076" s="2" t="s">
        <v>116</v>
      </c>
      <c r="CJ1076" s="2" t="s">
        <v>116</v>
      </c>
      <c r="CK1076" s="2" t="s">
        <v>116</v>
      </c>
      <c r="CL1076" s="2" t="s">
        <v>116</v>
      </c>
      <c r="CM1076" s="2" t="s">
        <v>116</v>
      </c>
      <c r="CN1076" s="2">
        <v>15</v>
      </c>
      <c r="CO1076" s="2" t="s">
        <v>116</v>
      </c>
      <c r="CP1076" s="2" t="s">
        <v>116</v>
      </c>
      <c r="CQ1076" s="2" t="s">
        <v>116</v>
      </c>
      <c r="CR1076" s="2" t="s">
        <v>116</v>
      </c>
      <c r="CS1076" s="2" t="s">
        <v>116</v>
      </c>
      <c r="CT1076" s="2" t="s">
        <v>116</v>
      </c>
      <c r="CU1076" s="2" t="s">
        <v>116</v>
      </c>
      <c r="CV1076" s="2" t="s">
        <v>116</v>
      </c>
      <c r="CW1076" s="2" t="s">
        <v>116</v>
      </c>
      <c r="CX1076" s="2" t="s">
        <v>116</v>
      </c>
      <c r="CY1076" s="2" t="s">
        <v>116</v>
      </c>
      <c r="CZ1076" s="2" t="s">
        <v>116</v>
      </c>
      <c r="DA1076" s="2" t="s">
        <v>116</v>
      </c>
      <c r="DB1076" s="2" t="s">
        <v>116</v>
      </c>
      <c r="DC1076" s="2" t="s">
        <v>116</v>
      </c>
      <c r="DD1076" s="2">
        <v>10</v>
      </c>
      <c r="DE1076" s="2" t="s">
        <v>116</v>
      </c>
      <c r="DF1076" s="2" t="s">
        <v>116</v>
      </c>
      <c r="DG1076" s="2" t="s">
        <v>116</v>
      </c>
      <c r="DH1076" s="2" t="s">
        <v>116</v>
      </c>
      <c r="DI1076" s="2">
        <v>1</v>
      </c>
      <c r="DJ1076" s="2" t="s">
        <v>116</v>
      </c>
      <c r="DK1076" s="2" t="s">
        <v>116</v>
      </c>
      <c r="DL1076" s="2" t="s">
        <v>116</v>
      </c>
      <c r="DM1076" s="2">
        <v>1</v>
      </c>
      <c r="DN1076" s="2" t="s">
        <v>116</v>
      </c>
      <c r="DO1076" s="2">
        <v>2</v>
      </c>
      <c r="DP1076" s="2" t="s">
        <v>116</v>
      </c>
      <c r="DQ1076" s="2" t="s">
        <v>116</v>
      </c>
      <c r="DR1076" s="2">
        <v>31</v>
      </c>
      <c r="DS1076" s="2" t="s">
        <v>116</v>
      </c>
      <c r="DT1076" s="2" t="s">
        <v>116</v>
      </c>
      <c r="DU1076" s="2">
        <v>1</v>
      </c>
      <c r="DV1076" s="2" t="s">
        <v>116</v>
      </c>
      <c r="DW1076" s="2">
        <v>1</v>
      </c>
      <c r="DX1076" s="2" t="s">
        <v>116</v>
      </c>
      <c r="DY1076" s="2" t="s">
        <v>116</v>
      </c>
      <c r="DZ1076" s="2" t="s">
        <v>116</v>
      </c>
      <c r="EA1076" s="2" t="s">
        <v>116</v>
      </c>
      <c r="EB1076" s="2" t="s">
        <v>116</v>
      </c>
      <c r="EC1076" s="2">
        <v>1</v>
      </c>
      <c r="ED1076" s="2" t="s">
        <v>116</v>
      </c>
      <c r="EE1076" s="2" t="s">
        <v>116</v>
      </c>
      <c r="EF1076" s="2">
        <v>9</v>
      </c>
      <c r="EG1076" s="2" t="s">
        <v>116</v>
      </c>
      <c r="EH1076" s="2" t="s">
        <v>116</v>
      </c>
      <c r="EI1076" s="2" t="s">
        <v>116</v>
      </c>
      <c r="EJ1076" s="2">
        <v>1</v>
      </c>
      <c r="EK1076" s="2" t="s">
        <v>116</v>
      </c>
      <c r="EL1076" s="2">
        <v>1</v>
      </c>
      <c r="EM1076" s="2" t="s">
        <v>116</v>
      </c>
      <c r="EN1076" s="2">
        <v>1</v>
      </c>
      <c r="EO1076" s="2">
        <v>2</v>
      </c>
      <c r="EP1076" s="2" t="s">
        <v>116</v>
      </c>
      <c r="EQ1076" s="2" t="s">
        <v>116</v>
      </c>
      <c r="ER1076" s="2" t="s">
        <v>116</v>
      </c>
      <c r="ES1076" s="2" t="s">
        <v>116</v>
      </c>
      <c r="ET1076" s="2" t="s">
        <v>116</v>
      </c>
      <c r="EU1076" s="2">
        <v>20</v>
      </c>
      <c r="EV1076" s="2" t="s">
        <v>116</v>
      </c>
      <c r="EW1076" s="2" t="s">
        <v>116</v>
      </c>
      <c r="EX1076" s="2" t="s">
        <v>116</v>
      </c>
      <c r="EY1076" s="2" t="s">
        <v>116</v>
      </c>
      <c r="EZ1076" s="2" t="s">
        <v>116</v>
      </c>
      <c r="FA1076" s="2" t="s">
        <v>116</v>
      </c>
      <c r="FB1076" s="2" t="s">
        <v>116</v>
      </c>
      <c r="FC1076" s="2" t="s">
        <v>116</v>
      </c>
      <c r="FD1076" s="2">
        <v>5</v>
      </c>
      <c r="FE1076" s="2" t="s">
        <v>116</v>
      </c>
      <c r="FF1076" s="2" t="s">
        <v>116</v>
      </c>
      <c r="FG1076" s="2" t="s">
        <v>116</v>
      </c>
      <c r="FH1076" s="2">
        <v>4</v>
      </c>
      <c r="FI1076" s="2">
        <v>3</v>
      </c>
      <c r="FJ1076" s="2" t="s">
        <v>116</v>
      </c>
      <c r="FK1076" s="2" t="s">
        <v>116</v>
      </c>
      <c r="FL1076" s="2">
        <v>1</v>
      </c>
      <c r="FM1076" s="2" t="s">
        <v>116</v>
      </c>
      <c r="FN1076" s="2" t="s">
        <v>116</v>
      </c>
      <c r="FO1076" s="2">
        <v>6</v>
      </c>
      <c r="FP1076" s="2" t="s">
        <v>116</v>
      </c>
      <c r="FQ1076" s="2" t="s">
        <v>116</v>
      </c>
      <c r="FR1076" s="2">
        <v>26</v>
      </c>
      <c r="FS1076" s="2" t="s">
        <v>116</v>
      </c>
      <c r="FT1076" s="2" t="s">
        <v>116</v>
      </c>
      <c r="FU1076" s="2">
        <v>1</v>
      </c>
      <c r="FV1076" s="2" t="s">
        <v>116</v>
      </c>
      <c r="FW1076" s="2" t="s">
        <v>116</v>
      </c>
      <c r="FX1076" s="2" t="s">
        <v>116</v>
      </c>
      <c r="FY1076" s="2">
        <v>1</v>
      </c>
      <c r="FZ1076" s="2">
        <v>19</v>
      </c>
      <c r="GA1076" s="2" t="s">
        <v>116</v>
      </c>
      <c r="GB1076" s="2" t="s">
        <v>116</v>
      </c>
      <c r="GC1076" s="2" t="s">
        <v>116</v>
      </c>
      <c r="GD1076" s="2" t="s">
        <v>116</v>
      </c>
      <c r="GE1076" s="2" t="s">
        <v>116</v>
      </c>
      <c r="GF1076" s="2">
        <v>1</v>
      </c>
      <c r="GG1076" s="2" t="s">
        <v>116</v>
      </c>
      <c r="GH1076" s="2" t="s">
        <v>116</v>
      </c>
      <c r="GI1076" s="2" t="s">
        <v>116</v>
      </c>
      <c r="GJ1076" s="2" t="s">
        <v>116</v>
      </c>
      <c r="GK1076" s="2">
        <v>58</v>
      </c>
      <c r="GL1076" s="2">
        <v>2</v>
      </c>
      <c r="GM1076" s="2" t="s">
        <v>116</v>
      </c>
      <c r="GN1076" s="2" t="s">
        <v>116</v>
      </c>
      <c r="GO1076" s="2" t="s">
        <v>116</v>
      </c>
      <c r="GP1076" s="2" t="s">
        <v>116</v>
      </c>
      <c r="GQ1076" s="2" t="s">
        <v>116</v>
      </c>
      <c r="GR1076" s="2">
        <v>27</v>
      </c>
      <c r="GS1076" s="2" t="s">
        <v>116</v>
      </c>
      <c r="GT1076" s="2" t="s">
        <v>116</v>
      </c>
      <c r="GU1076" s="2">
        <v>1</v>
      </c>
      <c r="GV1076" s="2" t="s">
        <v>116</v>
      </c>
      <c r="GW1076" s="2" t="s">
        <v>116</v>
      </c>
      <c r="GX1076" s="2">
        <v>3</v>
      </c>
      <c r="GY1076" s="2">
        <v>19</v>
      </c>
      <c r="GZ1076" s="2" t="s">
        <v>116</v>
      </c>
      <c r="HA1076" s="2">
        <v>85</v>
      </c>
      <c r="HB1076" s="2" t="s">
        <v>116</v>
      </c>
      <c r="HC1076" s="2" t="s">
        <v>116</v>
      </c>
      <c r="HD1076" s="2" t="s">
        <v>116</v>
      </c>
      <c r="HE1076" s="2" t="s">
        <v>116</v>
      </c>
      <c r="HF1076" s="2" t="s">
        <v>116</v>
      </c>
      <c r="HG1076" s="2">
        <v>60</v>
      </c>
      <c r="HH1076" s="2" t="s">
        <v>116</v>
      </c>
      <c r="HI1076" s="2">
        <v>2</v>
      </c>
      <c r="HJ1076" s="2" t="s">
        <v>116</v>
      </c>
      <c r="HK1076" s="2" t="s">
        <v>116</v>
      </c>
      <c r="HL1076" s="2">
        <v>2</v>
      </c>
      <c r="HM1076" s="2">
        <v>1</v>
      </c>
      <c r="HN1076" s="2">
        <v>140</v>
      </c>
      <c r="HO1076" s="2" t="s">
        <v>116</v>
      </c>
      <c r="HP1076" s="2">
        <v>1</v>
      </c>
      <c r="HQ1076" s="2" t="s">
        <v>116</v>
      </c>
      <c r="HR1076" s="2">
        <v>3</v>
      </c>
      <c r="HS1076" s="2" t="s">
        <v>116</v>
      </c>
      <c r="HT1076" s="2">
        <v>66</v>
      </c>
      <c r="HU1076" s="2" t="s">
        <v>116</v>
      </c>
      <c r="HV1076" s="2" t="s">
        <v>116</v>
      </c>
      <c r="HW1076" s="2">
        <v>2</v>
      </c>
      <c r="HX1076" s="2">
        <v>1</v>
      </c>
      <c r="HY1076" s="2">
        <v>1</v>
      </c>
      <c r="HZ1076" s="2" t="s">
        <v>116</v>
      </c>
      <c r="IA1076" s="2">
        <v>40</v>
      </c>
      <c r="IB1076" s="2" t="s">
        <v>116</v>
      </c>
      <c r="IC1076" s="2" t="s">
        <v>116</v>
      </c>
      <c r="ID1076" s="2">
        <v>106</v>
      </c>
      <c r="IE1076" s="2" t="s">
        <v>116</v>
      </c>
      <c r="IF1076" s="2" t="s">
        <v>116</v>
      </c>
      <c r="IG1076" s="2">
        <v>1</v>
      </c>
      <c r="IH1076" s="2">
        <v>1</v>
      </c>
      <c r="II1076" s="2">
        <v>56</v>
      </c>
      <c r="IJ1076" s="2">
        <v>2</v>
      </c>
      <c r="IK1076" s="2" t="s">
        <v>116</v>
      </c>
      <c r="IL1076" s="2" t="s">
        <v>116</v>
      </c>
      <c r="IM1076" s="2" t="s">
        <v>116</v>
      </c>
      <c r="IN1076" s="2">
        <v>2</v>
      </c>
      <c r="IO1076" s="2" t="s">
        <v>116</v>
      </c>
      <c r="IP1076" s="2">
        <v>1</v>
      </c>
      <c r="IQ1076" s="2">
        <v>138</v>
      </c>
      <c r="IR1076" s="2" t="s">
        <v>116</v>
      </c>
      <c r="IS1076" s="2" t="s">
        <v>116</v>
      </c>
      <c r="IT1076" s="2" t="s">
        <v>116</v>
      </c>
      <c r="IU1076" s="2" t="s">
        <v>116</v>
      </c>
      <c r="IV1076" s="2">
        <v>27</v>
      </c>
      <c r="IW1076" s="2">
        <v>2</v>
      </c>
      <c r="IX1076" s="2" t="s">
        <v>116</v>
      </c>
      <c r="IY1076" s="2" t="s">
        <v>116</v>
      </c>
      <c r="IZ1076" s="2" t="s">
        <v>116</v>
      </c>
      <c r="JA1076" s="2" t="s">
        <v>116</v>
      </c>
      <c r="JB1076" s="2">
        <v>35</v>
      </c>
      <c r="JC1076" s="2" t="s">
        <v>116</v>
      </c>
      <c r="JD1076" s="2">
        <v>113</v>
      </c>
      <c r="JE1076" s="2" t="s">
        <v>116</v>
      </c>
      <c r="JF1076" s="2" t="s">
        <v>116</v>
      </c>
      <c r="JG1076" s="2" t="s">
        <v>116</v>
      </c>
      <c r="JH1076" s="2">
        <v>48</v>
      </c>
      <c r="JI1076" s="2">
        <v>1</v>
      </c>
      <c r="JJ1076" s="2" t="s">
        <v>116</v>
      </c>
      <c r="JK1076" s="2">
        <v>1</v>
      </c>
      <c r="JL1076" s="2">
        <v>2</v>
      </c>
      <c r="JM1076" s="2" t="s">
        <v>116</v>
      </c>
      <c r="JN1076" s="2">
        <v>129</v>
      </c>
      <c r="JO1076" s="2" t="s">
        <v>116</v>
      </c>
      <c r="JP1076" s="2" t="s">
        <v>116</v>
      </c>
      <c r="JQ1076" s="2" t="s">
        <v>116</v>
      </c>
      <c r="JR1076" s="2">
        <v>1</v>
      </c>
      <c r="JS1076" s="2">
        <v>54</v>
      </c>
      <c r="JT1076" s="2" t="s">
        <v>116</v>
      </c>
      <c r="JU1076" s="2">
        <v>1</v>
      </c>
      <c r="JV1076" s="2" t="s">
        <v>116</v>
      </c>
      <c r="JW1076" s="2">
        <v>2</v>
      </c>
      <c r="JX1076" s="2">
        <v>38</v>
      </c>
      <c r="JY1076" s="2" t="s">
        <v>116</v>
      </c>
      <c r="JZ1076" s="2">
        <v>106</v>
      </c>
      <c r="KA1076" s="2" t="s">
        <v>116</v>
      </c>
      <c r="KB1076" s="2" t="s">
        <v>116</v>
      </c>
      <c r="KC1076" s="2" t="s">
        <v>116</v>
      </c>
      <c r="KD1076" s="2">
        <v>25</v>
      </c>
      <c r="KE1076" s="2">
        <v>2</v>
      </c>
      <c r="KF1076" s="2" t="s">
        <v>116</v>
      </c>
      <c r="KG1076" s="2" t="s">
        <v>116</v>
      </c>
      <c r="KH1076" s="2" t="s">
        <v>116</v>
      </c>
      <c r="KI1076" s="2">
        <v>98</v>
      </c>
      <c r="KJ1076" s="2" t="s">
        <v>116</v>
      </c>
      <c r="KK1076" s="2" t="s">
        <v>116</v>
      </c>
      <c r="KL1076" s="2" t="s">
        <v>116</v>
      </c>
      <c r="KM1076" s="2">
        <v>2</v>
      </c>
      <c r="KN1076" s="2">
        <v>33</v>
      </c>
      <c r="KO1076" s="2">
        <v>1</v>
      </c>
      <c r="KP1076" s="2" t="s">
        <v>116</v>
      </c>
      <c r="KQ1076" s="2">
        <v>3</v>
      </c>
      <c r="KR1076" s="2">
        <v>43</v>
      </c>
      <c r="KS1076" s="2" t="s">
        <v>116</v>
      </c>
      <c r="KT1076" s="2">
        <v>101</v>
      </c>
      <c r="KU1076" s="2" t="s">
        <v>116</v>
      </c>
      <c r="KV1076" s="2" t="s">
        <v>116</v>
      </c>
      <c r="KW1076" s="2" t="s">
        <v>116</v>
      </c>
      <c r="KX1076" s="2" t="s">
        <v>116</v>
      </c>
      <c r="KY1076" s="2" t="s">
        <v>116</v>
      </c>
      <c r="KZ1076" s="2">
        <v>24</v>
      </c>
      <c r="LA1076" s="2" t="s">
        <v>116</v>
      </c>
      <c r="LB1076" s="2" t="s">
        <v>116</v>
      </c>
      <c r="LC1076" s="2">
        <v>1</v>
      </c>
      <c r="LD1076" s="2">
        <v>1</v>
      </c>
      <c r="LE1076" s="2" t="s">
        <v>116</v>
      </c>
      <c r="LF1076" s="2">
        <v>1</v>
      </c>
      <c r="LG1076" s="2" t="s">
        <v>116</v>
      </c>
      <c r="LH1076" s="2">
        <v>98</v>
      </c>
      <c r="LI1076" s="2" t="s">
        <v>116</v>
      </c>
      <c r="LJ1076" s="2">
        <v>1</v>
      </c>
      <c r="LK1076" s="2" t="s">
        <v>116</v>
      </c>
      <c r="LL1076" s="2">
        <v>1</v>
      </c>
      <c r="LM1076" s="2">
        <v>1</v>
      </c>
      <c r="LN1076" s="2">
        <v>19</v>
      </c>
      <c r="LO1076" s="2" t="s">
        <v>116</v>
      </c>
      <c r="LP1076" s="2" t="s">
        <v>116</v>
      </c>
      <c r="LQ1076" s="2">
        <v>2</v>
      </c>
      <c r="LR1076" s="2" t="s">
        <v>116</v>
      </c>
      <c r="LS1076" s="2" t="s">
        <v>116</v>
      </c>
      <c r="LT1076" s="2" t="s">
        <v>116</v>
      </c>
      <c r="LU1076" s="2" t="s">
        <v>116</v>
      </c>
      <c r="LV1076" s="2">
        <v>116</v>
      </c>
      <c r="LW1076" s="2" t="s">
        <v>116</v>
      </c>
      <c r="LX1076" s="2" t="s">
        <v>116</v>
      </c>
      <c r="LY1076" s="2" t="s">
        <v>116</v>
      </c>
      <c r="LZ1076" s="2" t="s">
        <v>116</v>
      </c>
      <c r="MA1076" s="2" t="s">
        <v>116</v>
      </c>
      <c r="MB1076" s="2" t="s">
        <v>116</v>
      </c>
      <c r="MC1076" s="2">
        <v>37</v>
      </c>
      <c r="MD1076" s="2" t="s">
        <v>116</v>
      </c>
      <c r="ME1076" s="2">
        <v>1</v>
      </c>
      <c r="MF1076" s="2">
        <v>6</v>
      </c>
      <c r="MG1076" s="2" t="s">
        <v>116</v>
      </c>
      <c r="MH1076" s="2" t="s">
        <v>116</v>
      </c>
      <c r="MI1076" s="2">
        <v>3</v>
      </c>
      <c r="MJ1076" s="2">
        <v>44</v>
      </c>
      <c r="MK1076" s="2" t="s">
        <v>116</v>
      </c>
      <c r="ML1076" s="2" t="s">
        <v>116</v>
      </c>
      <c r="MM1076" s="2" t="s">
        <v>116</v>
      </c>
      <c r="MN1076" s="2">
        <v>1</v>
      </c>
      <c r="MO1076" s="2" t="s">
        <v>116</v>
      </c>
      <c r="MP1076" s="2" t="s">
        <v>116</v>
      </c>
      <c r="MQ1076" s="2" t="s">
        <v>116</v>
      </c>
      <c r="MR1076" s="2">
        <v>31</v>
      </c>
      <c r="MS1076" s="2" t="s">
        <v>116</v>
      </c>
      <c r="MT1076" s="2" t="s">
        <v>116</v>
      </c>
      <c r="MU1076" s="2">
        <v>2</v>
      </c>
      <c r="MV1076" s="2" t="s">
        <v>116</v>
      </c>
      <c r="MW1076" s="2" t="s">
        <v>116</v>
      </c>
      <c r="MX1076" s="2" t="s">
        <v>116</v>
      </c>
      <c r="MY1076" s="2" t="s">
        <v>116</v>
      </c>
      <c r="MZ1076" s="2">
        <v>40</v>
      </c>
      <c r="NA1076" s="2" t="s">
        <v>116</v>
      </c>
      <c r="NB1076" s="2" t="s">
        <v>116</v>
      </c>
      <c r="NC1076" s="2" t="s">
        <v>116</v>
      </c>
      <c r="ND1076" s="2" t="s">
        <v>116</v>
      </c>
      <c r="NE1076" s="2" t="s">
        <v>116</v>
      </c>
      <c r="NF1076" s="2">
        <v>1</v>
      </c>
      <c r="NG1076" s="2" t="s">
        <v>116</v>
      </c>
      <c r="NH1076" s="2">
        <v>8</v>
      </c>
      <c r="NI1076" s="2" t="s">
        <v>116</v>
      </c>
      <c r="NJ1076" s="2" t="s">
        <v>116</v>
      </c>
      <c r="NK1076" s="2" t="s">
        <v>116</v>
      </c>
      <c r="NL1076" s="2" t="s">
        <v>116</v>
      </c>
      <c r="NM1076" s="2" t="s">
        <v>116</v>
      </c>
      <c r="NN1076" s="2" t="s">
        <v>116</v>
      </c>
      <c r="NO1076" s="2">
        <v>46</v>
      </c>
      <c r="NP1076" s="2" t="s">
        <v>116</v>
      </c>
      <c r="NQ1076" s="2" t="s">
        <v>116</v>
      </c>
      <c r="NR1076" s="2" t="s">
        <v>116</v>
      </c>
      <c r="NS1076" s="2" t="s">
        <v>116</v>
      </c>
      <c r="NT1076" s="2" t="s">
        <v>116</v>
      </c>
      <c r="NU1076" s="2">
        <v>7</v>
      </c>
      <c r="NV1076" s="2" t="s">
        <v>116</v>
      </c>
      <c r="NW1076" s="2" t="s">
        <v>116</v>
      </c>
      <c r="NX1076" s="2" t="s">
        <v>116</v>
      </c>
      <c r="NY1076" s="2" t="s">
        <v>116</v>
      </c>
      <c r="NZ1076" s="2">
        <v>1</v>
      </c>
      <c r="OA1076" s="2" t="s">
        <v>116</v>
      </c>
      <c r="OB1076" s="2" t="s">
        <v>116</v>
      </c>
      <c r="OC1076" s="2">
        <v>29</v>
      </c>
      <c r="OD1076" s="2" t="s">
        <v>116</v>
      </c>
      <c r="OE1076" s="2">
        <v>1</v>
      </c>
      <c r="OF1076" s="2" t="s">
        <v>116</v>
      </c>
      <c r="OG1076" s="2">
        <v>7</v>
      </c>
      <c r="OH1076" s="2" t="s">
        <v>116</v>
      </c>
      <c r="OI1076" s="2" t="s">
        <v>116</v>
      </c>
      <c r="OJ1076" s="2" t="s">
        <v>116</v>
      </c>
      <c r="OK1076" s="2" t="s">
        <v>116</v>
      </c>
      <c r="OL1076" s="2">
        <v>1</v>
      </c>
      <c r="OM1076" s="2" t="s">
        <v>116</v>
      </c>
      <c r="ON1076" s="2">
        <v>14</v>
      </c>
      <c r="OO1076" s="2" t="s">
        <v>116</v>
      </c>
      <c r="OP1076" s="2" t="s">
        <v>116</v>
      </c>
      <c r="OQ1076" s="2">
        <v>7</v>
      </c>
      <c r="OR1076" s="2" t="s">
        <v>116</v>
      </c>
      <c r="OS1076" s="2" t="s">
        <v>116</v>
      </c>
      <c r="OT1076" s="2">
        <v>19</v>
      </c>
      <c r="OU1076" s="2" t="s">
        <v>116</v>
      </c>
      <c r="OV1076" s="2" t="s">
        <v>116</v>
      </c>
      <c r="OW1076" s="2" t="s">
        <v>116</v>
      </c>
      <c r="OX1076" s="2">
        <v>3</v>
      </c>
      <c r="OY1076" s="2" t="s">
        <v>116</v>
      </c>
      <c r="OZ1076" s="2" t="s">
        <v>116</v>
      </c>
      <c r="PA1076" s="2" t="s">
        <v>116</v>
      </c>
      <c r="PB1076" s="2">
        <v>7</v>
      </c>
      <c r="PC1076" s="2" t="s">
        <v>116</v>
      </c>
      <c r="PD1076" s="2">
        <v>2</v>
      </c>
      <c r="PE1076" s="2">
        <v>1</v>
      </c>
      <c r="PF1076" s="2">
        <v>3</v>
      </c>
      <c r="PG1076" s="2">
        <v>16</v>
      </c>
      <c r="PH1076" s="2" t="s">
        <v>116</v>
      </c>
      <c r="PI1076" s="2" t="s">
        <v>116</v>
      </c>
      <c r="PJ1076" s="2">
        <v>1</v>
      </c>
      <c r="PK1076" s="2" t="s">
        <v>116</v>
      </c>
      <c r="PL1076" s="2" t="s">
        <v>116</v>
      </c>
      <c r="PM1076" s="2" t="s">
        <v>116</v>
      </c>
      <c r="PN1076" s="2">
        <v>5</v>
      </c>
      <c r="PO1076" s="2">
        <v>1</v>
      </c>
      <c r="PP1076" s="2" t="s">
        <v>116</v>
      </c>
      <c r="PQ1076" s="2">
        <v>6</v>
      </c>
      <c r="PR1076" s="2" t="s">
        <v>116</v>
      </c>
      <c r="PS1076" s="2">
        <v>1</v>
      </c>
      <c r="PT1076" s="2" t="s">
        <v>116</v>
      </c>
      <c r="PU1076" s="2" t="s">
        <v>116</v>
      </c>
      <c r="PV1076" s="2">
        <v>3</v>
      </c>
      <c r="PW1076" s="2" t="s">
        <v>116</v>
      </c>
      <c r="PX1076" s="2">
        <v>1</v>
      </c>
      <c r="PY1076" s="2" t="s">
        <v>116</v>
      </c>
      <c r="PZ1076" s="2" t="s">
        <v>116</v>
      </c>
      <c r="QA1076" s="2" t="s">
        <v>116</v>
      </c>
      <c r="QB1076" s="2" t="s">
        <v>116</v>
      </c>
      <c r="QC1076" s="2" t="s">
        <v>116</v>
      </c>
      <c r="QD1076" s="2" t="s">
        <v>116</v>
      </c>
      <c r="QE1076" s="2">
        <v>1</v>
      </c>
      <c r="QF1076" s="2" t="s">
        <v>116</v>
      </c>
      <c r="QG1076" s="2" t="s">
        <v>116</v>
      </c>
      <c r="QH1076" s="2" t="s">
        <v>116</v>
      </c>
      <c r="QI1076" s="2" t="s">
        <v>116</v>
      </c>
      <c r="QJ1076" s="2" t="s">
        <v>116</v>
      </c>
      <c r="QK1076" s="2" t="s">
        <v>116</v>
      </c>
    </row>
    <row r="1078" spans="22:453" x14ac:dyDescent="0.2">
      <c r="V1078" s="2">
        <v>1</v>
      </c>
      <c r="W1078" s="2" t="s">
        <v>116</v>
      </c>
      <c r="X1078" s="2" t="s">
        <v>116</v>
      </c>
      <c r="Y1078" s="2" t="s">
        <v>116</v>
      </c>
      <c r="Z1078" s="2" t="s">
        <v>116</v>
      </c>
      <c r="AA1078" s="2" t="s">
        <v>116</v>
      </c>
      <c r="AB1078" s="2" t="s">
        <v>116</v>
      </c>
      <c r="AC1078" s="2">
        <v>2</v>
      </c>
      <c r="AD1078" s="2" t="s">
        <v>116</v>
      </c>
      <c r="AE1078" s="2" t="s">
        <v>116</v>
      </c>
      <c r="AF1078" s="2" t="s">
        <v>116</v>
      </c>
      <c r="AG1078" s="2">
        <v>1</v>
      </c>
      <c r="AH1078" s="2" t="s">
        <v>116</v>
      </c>
      <c r="AI1078" s="2" t="s">
        <v>116</v>
      </c>
      <c r="AJ1078" s="2">
        <v>2</v>
      </c>
      <c r="AK1078" s="2" t="s">
        <v>116</v>
      </c>
      <c r="AL1078" s="2">
        <v>10</v>
      </c>
      <c r="AM1078" s="2" t="s">
        <v>116</v>
      </c>
      <c r="AN1078" s="2" t="s">
        <v>116</v>
      </c>
      <c r="AO1078" s="2">
        <v>1</v>
      </c>
      <c r="AP1078" s="2" t="s">
        <v>116</v>
      </c>
      <c r="AQ1078" s="2" t="s">
        <v>116</v>
      </c>
      <c r="AR1078" s="2" t="s">
        <v>116</v>
      </c>
      <c r="AS1078" s="2">
        <v>1</v>
      </c>
      <c r="AT1078" s="2" t="s">
        <v>116</v>
      </c>
      <c r="AU1078" s="2" t="s">
        <v>116</v>
      </c>
      <c r="AV1078" s="2" t="s">
        <v>116</v>
      </c>
      <c r="AW1078" s="2" t="s">
        <v>116</v>
      </c>
      <c r="AX1078" s="2" t="s">
        <v>116</v>
      </c>
      <c r="AY1078" s="2" t="s">
        <v>116</v>
      </c>
      <c r="AZ1078" s="2">
        <v>1</v>
      </c>
      <c r="BA1078" s="2">
        <v>1</v>
      </c>
      <c r="BB1078" s="2" t="s">
        <v>116</v>
      </c>
      <c r="BC1078" s="2" t="s">
        <v>116</v>
      </c>
      <c r="BD1078" s="2">
        <v>10</v>
      </c>
      <c r="BE1078" s="2" t="s">
        <v>116</v>
      </c>
      <c r="BF1078" s="2">
        <v>2</v>
      </c>
      <c r="BG1078" s="2">
        <v>4</v>
      </c>
      <c r="BH1078" s="2" t="s">
        <v>116</v>
      </c>
      <c r="BI1078" s="2" t="s">
        <v>116</v>
      </c>
      <c r="BJ1078" s="2" t="s">
        <v>116</v>
      </c>
      <c r="BK1078" s="2" t="s">
        <v>116</v>
      </c>
      <c r="BL1078" s="2" t="s">
        <v>116</v>
      </c>
      <c r="BM1078" s="2">
        <v>1</v>
      </c>
      <c r="BN1078" s="2">
        <v>3</v>
      </c>
      <c r="BO1078" s="2" t="s">
        <v>116</v>
      </c>
      <c r="BP1078" s="2" t="s">
        <v>116</v>
      </c>
      <c r="BQ1078" s="2">
        <v>1</v>
      </c>
      <c r="BR1078" s="2" t="s">
        <v>116</v>
      </c>
      <c r="BS1078" s="2" t="s">
        <v>116</v>
      </c>
      <c r="BT1078" s="2" t="s">
        <v>116</v>
      </c>
      <c r="BU1078" s="2">
        <v>10</v>
      </c>
      <c r="BV1078" s="2">
        <v>2</v>
      </c>
      <c r="BW1078" s="2" t="s">
        <v>116</v>
      </c>
      <c r="BX1078" s="2" t="s">
        <v>116</v>
      </c>
      <c r="BY1078" s="2">
        <v>3</v>
      </c>
      <c r="BZ1078" s="2" t="s">
        <v>116</v>
      </c>
      <c r="CA1078" s="2" t="s">
        <v>116</v>
      </c>
      <c r="CB1078" s="2">
        <v>1</v>
      </c>
      <c r="CC1078" s="2" t="s">
        <v>116</v>
      </c>
      <c r="CD1078" s="2" t="s">
        <v>116</v>
      </c>
      <c r="CE1078" s="2">
        <v>4</v>
      </c>
      <c r="CF1078" s="2">
        <v>1</v>
      </c>
      <c r="CG1078" s="2" t="s">
        <v>116</v>
      </c>
      <c r="CH1078" s="2" t="s">
        <v>116</v>
      </c>
      <c r="CI1078" s="2">
        <v>4</v>
      </c>
      <c r="CJ1078" s="2" t="s">
        <v>116</v>
      </c>
      <c r="CK1078" s="2" t="s">
        <v>116</v>
      </c>
      <c r="CL1078" s="2">
        <v>3</v>
      </c>
      <c r="CM1078" s="2" t="s">
        <v>116</v>
      </c>
      <c r="CN1078" s="2">
        <v>21</v>
      </c>
      <c r="CO1078" s="2" t="s">
        <v>116</v>
      </c>
      <c r="CP1078" s="2" t="s">
        <v>116</v>
      </c>
      <c r="CQ1078" s="2" t="s">
        <v>116</v>
      </c>
      <c r="CR1078" s="2" t="s">
        <v>116</v>
      </c>
      <c r="CS1078" s="2" t="s">
        <v>116</v>
      </c>
      <c r="CT1078" s="2">
        <v>9</v>
      </c>
      <c r="CU1078" s="2" t="s">
        <v>116</v>
      </c>
      <c r="CV1078" s="2" t="s">
        <v>116</v>
      </c>
      <c r="CW1078" s="2" t="s">
        <v>116</v>
      </c>
      <c r="CX1078" s="2">
        <v>1</v>
      </c>
      <c r="CY1078" s="2" t="s">
        <v>116</v>
      </c>
      <c r="CZ1078" s="2" t="s">
        <v>116</v>
      </c>
      <c r="DA1078" s="2">
        <v>1</v>
      </c>
      <c r="DB1078" s="2">
        <v>1</v>
      </c>
      <c r="DC1078" s="2" t="s">
        <v>116</v>
      </c>
      <c r="DD1078" s="2">
        <v>15</v>
      </c>
      <c r="DE1078" s="2" t="s">
        <v>116</v>
      </c>
      <c r="DF1078" s="2">
        <v>2</v>
      </c>
      <c r="DG1078" s="2">
        <v>1</v>
      </c>
      <c r="DH1078" s="2" t="s">
        <v>116</v>
      </c>
      <c r="DI1078" s="2">
        <v>1</v>
      </c>
      <c r="DJ1078" s="2" t="s">
        <v>116</v>
      </c>
      <c r="DK1078" s="2" t="s">
        <v>116</v>
      </c>
      <c r="DL1078" s="2" t="s">
        <v>116</v>
      </c>
      <c r="DM1078" s="2">
        <v>2</v>
      </c>
      <c r="DN1078" s="2" t="s">
        <v>116</v>
      </c>
      <c r="DO1078" s="2">
        <v>10</v>
      </c>
      <c r="DP1078" s="2" t="s">
        <v>116</v>
      </c>
      <c r="DQ1078" s="2" t="s">
        <v>116</v>
      </c>
      <c r="DR1078" s="2">
        <v>21</v>
      </c>
      <c r="DS1078" s="2" t="s">
        <v>116</v>
      </c>
      <c r="DT1078" s="2" t="s">
        <v>116</v>
      </c>
      <c r="DU1078" s="2" t="s">
        <v>116</v>
      </c>
      <c r="DV1078" s="2" t="s">
        <v>116</v>
      </c>
      <c r="DW1078" s="2">
        <v>1</v>
      </c>
      <c r="DX1078" s="2" t="s">
        <v>116</v>
      </c>
      <c r="DY1078" s="2" t="s">
        <v>116</v>
      </c>
      <c r="DZ1078" s="2" t="s">
        <v>116</v>
      </c>
      <c r="EA1078" s="2" t="s">
        <v>116</v>
      </c>
      <c r="EB1078" s="2" t="s">
        <v>116</v>
      </c>
      <c r="EC1078" s="2">
        <v>4</v>
      </c>
      <c r="ED1078" s="2">
        <v>5</v>
      </c>
      <c r="EE1078" s="2" t="s">
        <v>116</v>
      </c>
      <c r="EF1078" s="2">
        <v>18</v>
      </c>
      <c r="EG1078" s="2" t="s">
        <v>116</v>
      </c>
      <c r="EH1078" s="2" t="s">
        <v>116</v>
      </c>
      <c r="EI1078" s="2" t="s">
        <v>116</v>
      </c>
      <c r="EJ1078" s="2">
        <v>4</v>
      </c>
      <c r="EK1078" s="2" t="s">
        <v>116</v>
      </c>
      <c r="EL1078" s="2">
        <v>1</v>
      </c>
      <c r="EM1078" s="2" t="s">
        <v>116</v>
      </c>
      <c r="EN1078" s="2" t="s">
        <v>116</v>
      </c>
      <c r="EO1078" s="2">
        <v>3</v>
      </c>
      <c r="EP1078" s="2" t="s">
        <v>116</v>
      </c>
      <c r="EQ1078" s="2" t="s">
        <v>116</v>
      </c>
      <c r="ER1078" s="2" t="s">
        <v>116</v>
      </c>
      <c r="ES1078" s="2" t="s">
        <v>116</v>
      </c>
      <c r="ET1078" s="2" t="s">
        <v>116</v>
      </c>
      <c r="EU1078" s="2">
        <v>44</v>
      </c>
      <c r="EV1078" s="2" t="s">
        <v>116</v>
      </c>
      <c r="EW1078" s="2" t="s">
        <v>116</v>
      </c>
      <c r="EX1078" s="2">
        <v>4</v>
      </c>
      <c r="EY1078" s="2">
        <v>2</v>
      </c>
      <c r="EZ1078" s="2" t="s">
        <v>116</v>
      </c>
      <c r="FA1078" s="2">
        <v>2</v>
      </c>
      <c r="FB1078" s="2" t="s">
        <v>116</v>
      </c>
      <c r="FC1078" s="2" t="s">
        <v>116</v>
      </c>
      <c r="FD1078" s="2">
        <v>15</v>
      </c>
      <c r="FE1078" s="2" t="s">
        <v>116</v>
      </c>
      <c r="FF1078" s="2" t="s">
        <v>116</v>
      </c>
      <c r="FG1078" s="2" t="s">
        <v>116</v>
      </c>
      <c r="FH1078" s="2">
        <v>2</v>
      </c>
      <c r="FI1078" s="2">
        <v>1</v>
      </c>
      <c r="FJ1078" s="2" t="s">
        <v>116</v>
      </c>
      <c r="FK1078" s="2" t="s">
        <v>116</v>
      </c>
      <c r="FL1078" s="2">
        <v>2</v>
      </c>
      <c r="FM1078" s="2" t="s">
        <v>116</v>
      </c>
      <c r="FN1078" s="2" t="s">
        <v>116</v>
      </c>
      <c r="FO1078" s="2">
        <v>19</v>
      </c>
      <c r="FP1078" s="2" t="s">
        <v>116</v>
      </c>
      <c r="FQ1078" s="2" t="s">
        <v>116</v>
      </c>
      <c r="FR1078" s="2">
        <v>24</v>
      </c>
      <c r="FS1078" s="2" t="s">
        <v>116</v>
      </c>
      <c r="FT1078" s="2" t="s">
        <v>116</v>
      </c>
      <c r="FU1078" s="2" t="s">
        <v>116</v>
      </c>
      <c r="FV1078" s="2">
        <v>1</v>
      </c>
      <c r="FW1078" s="2" t="s">
        <v>116</v>
      </c>
      <c r="FX1078" s="2">
        <v>1</v>
      </c>
      <c r="FY1078" s="2">
        <v>3</v>
      </c>
      <c r="FZ1078" s="2">
        <v>12</v>
      </c>
      <c r="GA1078" s="2">
        <v>1</v>
      </c>
      <c r="GB1078" s="2" t="s">
        <v>116</v>
      </c>
      <c r="GC1078" s="2">
        <v>2</v>
      </c>
      <c r="GD1078" s="2" t="s">
        <v>116</v>
      </c>
      <c r="GE1078" s="2" t="s">
        <v>116</v>
      </c>
      <c r="GF1078" s="2" t="s">
        <v>116</v>
      </c>
      <c r="GG1078" s="2" t="s">
        <v>116</v>
      </c>
      <c r="GH1078" s="2" t="s">
        <v>116</v>
      </c>
      <c r="GI1078" s="2" t="s">
        <v>116</v>
      </c>
      <c r="GJ1078" s="2" t="s">
        <v>116</v>
      </c>
      <c r="GK1078" s="2">
        <v>37</v>
      </c>
      <c r="GL1078" s="2">
        <v>1</v>
      </c>
      <c r="GM1078" s="2" t="s">
        <v>116</v>
      </c>
      <c r="GN1078" s="2">
        <v>1</v>
      </c>
      <c r="GO1078" s="2" t="s">
        <v>116</v>
      </c>
      <c r="GP1078" s="2" t="s">
        <v>116</v>
      </c>
      <c r="GQ1078" s="2" t="s">
        <v>116</v>
      </c>
      <c r="GR1078" s="2">
        <v>7</v>
      </c>
      <c r="GS1078" s="2" t="s">
        <v>116</v>
      </c>
      <c r="GT1078" s="2" t="s">
        <v>116</v>
      </c>
      <c r="GU1078" s="2" t="s">
        <v>116</v>
      </c>
      <c r="GV1078" s="2">
        <v>2</v>
      </c>
      <c r="GW1078" s="2" t="s">
        <v>116</v>
      </c>
      <c r="GX1078" s="2" t="s">
        <v>116</v>
      </c>
      <c r="GY1078" s="2">
        <v>5</v>
      </c>
      <c r="GZ1078" s="2">
        <v>1</v>
      </c>
      <c r="HA1078" s="2">
        <v>12</v>
      </c>
      <c r="HB1078" s="2" t="s">
        <v>116</v>
      </c>
      <c r="HC1078" s="2" t="s">
        <v>116</v>
      </c>
      <c r="HD1078" s="2" t="s">
        <v>116</v>
      </c>
      <c r="HE1078" s="2" t="s">
        <v>116</v>
      </c>
      <c r="HF1078" s="2">
        <v>1</v>
      </c>
      <c r="HG1078" s="2">
        <v>9</v>
      </c>
      <c r="HH1078" s="2" t="s">
        <v>116</v>
      </c>
      <c r="HI1078" s="2" t="s">
        <v>116</v>
      </c>
      <c r="HJ1078" s="2" t="s">
        <v>116</v>
      </c>
      <c r="HK1078" s="2" t="s">
        <v>116</v>
      </c>
      <c r="HL1078" s="2" t="s">
        <v>116</v>
      </c>
      <c r="HM1078" s="2" t="s">
        <v>116</v>
      </c>
      <c r="HN1078" s="2">
        <v>20</v>
      </c>
      <c r="HO1078" s="2" t="s">
        <v>116</v>
      </c>
      <c r="HP1078" s="2" t="s">
        <v>116</v>
      </c>
      <c r="HQ1078" s="2" t="s">
        <v>116</v>
      </c>
      <c r="HR1078" s="2" t="s">
        <v>116</v>
      </c>
      <c r="HS1078" s="2" t="s">
        <v>116</v>
      </c>
      <c r="HT1078" s="2">
        <v>4</v>
      </c>
      <c r="HU1078" s="2" t="s">
        <v>116</v>
      </c>
      <c r="HV1078" s="2" t="s">
        <v>116</v>
      </c>
      <c r="HW1078" s="2" t="s">
        <v>116</v>
      </c>
      <c r="HX1078" s="2" t="s">
        <v>116</v>
      </c>
      <c r="HY1078" s="2" t="s">
        <v>116</v>
      </c>
      <c r="HZ1078" s="2" t="s">
        <v>116</v>
      </c>
      <c r="IA1078" s="2">
        <v>6</v>
      </c>
      <c r="IB1078" s="2" t="s">
        <v>116</v>
      </c>
      <c r="IC1078" s="2" t="s">
        <v>116</v>
      </c>
      <c r="ID1078" s="2">
        <v>4</v>
      </c>
      <c r="IE1078" s="2" t="s">
        <v>116</v>
      </c>
      <c r="IF1078" s="2" t="s">
        <v>116</v>
      </c>
      <c r="IG1078" s="2" t="s">
        <v>116</v>
      </c>
      <c r="IH1078" s="2" t="s">
        <v>116</v>
      </c>
      <c r="II1078" s="2">
        <v>2</v>
      </c>
      <c r="IJ1078" s="2" t="s">
        <v>116</v>
      </c>
      <c r="IK1078" s="2" t="s">
        <v>116</v>
      </c>
      <c r="IL1078" s="2" t="s">
        <v>116</v>
      </c>
      <c r="IM1078" s="2" t="s">
        <v>116</v>
      </c>
      <c r="IN1078" s="2" t="s">
        <v>116</v>
      </c>
      <c r="IO1078" s="2" t="s">
        <v>116</v>
      </c>
      <c r="IP1078" s="2" t="s">
        <v>116</v>
      </c>
      <c r="IQ1078" s="2">
        <v>5</v>
      </c>
      <c r="IR1078" s="2" t="s">
        <v>116</v>
      </c>
      <c r="IS1078" s="2" t="s">
        <v>116</v>
      </c>
      <c r="IT1078" s="2" t="s">
        <v>116</v>
      </c>
      <c r="IU1078" s="2" t="s">
        <v>116</v>
      </c>
      <c r="IV1078" s="2" t="s">
        <v>116</v>
      </c>
      <c r="IW1078" s="2">
        <v>1</v>
      </c>
      <c r="IX1078" s="2" t="s">
        <v>116</v>
      </c>
      <c r="IY1078" s="2" t="s">
        <v>116</v>
      </c>
      <c r="IZ1078" s="2" t="s">
        <v>116</v>
      </c>
      <c r="JA1078" s="2" t="s">
        <v>116</v>
      </c>
      <c r="JB1078" s="2">
        <v>5</v>
      </c>
      <c r="JC1078" s="2" t="s">
        <v>116</v>
      </c>
      <c r="JD1078" s="2">
        <v>1</v>
      </c>
      <c r="JE1078" s="2" t="s">
        <v>116</v>
      </c>
      <c r="JF1078" s="2" t="s">
        <v>116</v>
      </c>
      <c r="JG1078" s="2" t="s">
        <v>116</v>
      </c>
      <c r="JH1078" s="2" t="s">
        <v>116</v>
      </c>
      <c r="JI1078" s="2" t="s">
        <v>116</v>
      </c>
      <c r="JJ1078" s="2" t="s">
        <v>116</v>
      </c>
      <c r="JK1078" s="2" t="s">
        <v>116</v>
      </c>
      <c r="JL1078" s="2" t="s">
        <v>116</v>
      </c>
      <c r="JM1078" s="2" t="s">
        <v>116</v>
      </c>
      <c r="JN1078" s="2">
        <v>12</v>
      </c>
      <c r="JO1078" s="2" t="s">
        <v>116</v>
      </c>
      <c r="JP1078" s="2" t="s">
        <v>116</v>
      </c>
      <c r="JQ1078" s="2" t="s">
        <v>116</v>
      </c>
      <c r="JR1078" s="2" t="s">
        <v>116</v>
      </c>
      <c r="JS1078" s="2">
        <v>3</v>
      </c>
      <c r="JT1078" s="2" t="s">
        <v>116</v>
      </c>
      <c r="JU1078" s="2" t="s">
        <v>116</v>
      </c>
      <c r="JV1078" s="2" t="s">
        <v>116</v>
      </c>
      <c r="JW1078" s="2" t="s">
        <v>116</v>
      </c>
      <c r="JX1078" s="2">
        <v>5</v>
      </c>
      <c r="JY1078" s="2" t="s">
        <v>116</v>
      </c>
      <c r="JZ1078" s="2">
        <v>8</v>
      </c>
      <c r="KA1078" s="2" t="s">
        <v>116</v>
      </c>
      <c r="KB1078" s="2" t="s">
        <v>116</v>
      </c>
      <c r="KC1078" s="2" t="s">
        <v>116</v>
      </c>
      <c r="KD1078" s="2">
        <v>2</v>
      </c>
      <c r="KE1078" s="2" t="s">
        <v>116</v>
      </c>
      <c r="KF1078" s="2" t="s">
        <v>116</v>
      </c>
      <c r="KG1078" s="2" t="s">
        <v>116</v>
      </c>
      <c r="KH1078" s="2" t="s">
        <v>116</v>
      </c>
      <c r="KI1078" s="2">
        <v>5</v>
      </c>
      <c r="KJ1078" s="2" t="s">
        <v>116</v>
      </c>
      <c r="KK1078" s="2" t="s">
        <v>116</v>
      </c>
      <c r="KL1078" s="2" t="s">
        <v>116</v>
      </c>
      <c r="KM1078" s="2" t="s">
        <v>116</v>
      </c>
      <c r="KN1078" s="2" t="s">
        <v>116</v>
      </c>
      <c r="KO1078" s="2" t="s">
        <v>116</v>
      </c>
      <c r="KP1078" s="2" t="s">
        <v>116</v>
      </c>
      <c r="KQ1078" s="2" t="s">
        <v>116</v>
      </c>
      <c r="KR1078" s="2">
        <v>7</v>
      </c>
      <c r="KS1078" s="2" t="s">
        <v>116</v>
      </c>
      <c r="KT1078" s="2">
        <v>1</v>
      </c>
      <c r="KU1078" s="2" t="s">
        <v>116</v>
      </c>
      <c r="KV1078" s="2" t="s">
        <v>116</v>
      </c>
      <c r="KW1078" s="2" t="s">
        <v>116</v>
      </c>
      <c r="KX1078" s="2" t="s">
        <v>116</v>
      </c>
      <c r="KY1078" s="2" t="s">
        <v>116</v>
      </c>
      <c r="KZ1078" s="2" t="s">
        <v>116</v>
      </c>
      <c r="LA1078" s="2" t="s">
        <v>116</v>
      </c>
      <c r="LB1078" s="2" t="s">
        <v>116</v>
      </c>
      <c r="LC1078" s="2" t="s">
        <v>116</v>
      </c>
      <c r="LD1078" s="2" t="s">
        <v>116</v>
      </c>
      <c r="LE1078" s="2" t="s">
        <v>116</v>
      </c>
      <c r="LF1078" s="2" t="s">
        <v>116</v>
      </c>
      <c r="LG1078" s="2" t="s">
        <v>116</v>
      </c>
      <c r="LH1078" s="2">
        <v>4</v>
      </c>
      <c r="LI1078" s="2" t="s">
        <v>116</v>
      </c>
      <c r="LJ1078" s="2" t="s">
        <v>116</v>
      </c>
      <c r="LK1078" s="2" t="s">
        <v>116</v>
      </c>
      <c r="LL1078" s="2" t="s">
        <v>116</v>
      </c>
      <c r="LM1078" s="2" t="s">
        <v>116</v>
      </c>
      <c r="LN1078" s="2">
        <v>1</v>
      </c>
      <c r="LO1078" s="2" t="s">
        <v>116</v>
      </c>
      <c r="LP1078" s="2" t="s">
        <v>116</v>
      </c>
      <c r="LQ1078" s="2" t="s">
        <v>116</v>
      </c>
      <c r="LR1078" s="2" t="s">
        <v>116</v>
      </c>
      <c r="LS1078" s="2" t="s">
        <v>116</v>
      </c>
      <c r="LT1078" s="2" t="s">
        <v>116</v>
      </c>
      <c r="LU1078" s="2" t="s">
        <v>116</v>
      </c>
      <c r="LV1078" s="2" t="s">
        <v>116</v>
      </c>
      <c r="LW1078" s="2" t="s">
        <v>116</v>
      </c>
      <c r="LX1078" s="2" t="s">
        <v>116</v>
      </c>
      <c r="LY1078" s="2" t="s">
        <v>116</v>
      </c>
      <c r="LZ1078" s="2" t="s">
        <v>116</v>
      </c>
      <c r="MA1078" s="2" t="s">
        <v>116</v>
      </c>
      <c r="MB1078" s="2" t="s">
        <v>116</v>
      </c>
      <c r="MC1078" s="2">
        <v>5</v>
      </c>
      <c r="MD1078" s="2" t="s">
        <v>116</v>
      </c>
      <c r="ME1078" s="2" t="s">
        <v>116</v>
      </c>
      <c r="MF1078" s="2" t="s">
        <v>116</v>
      </c>
      <c r="MG1078" s="2" t="s">
        <v>116</v>
      </c>
      <c r="MH1078" s="2" t="s">
        <v>116</v>
      </c>
      <c r="MI1078" s="2">
        <v>1</v>
      </c>
      <c r="MJ1078" s="2" t="s">
        <v>116</v>
      </c>
      <c r="MK1078" s="2" t="s">
        <v>116</v>
      </c>
      <c r="ML1078" s="2" t="s">
        <v>116</v>
      </c>
      <c r="MM1078" s="2" t="s">
        <v>116</v>
      </c>
      <c r="MN1078" s="2" t="s">
        <v>116</v>
      </c>
      <c r="MO1078" s="2" t="s">
        <v>116</v>
      </c>
      <c r="MP1078" s="2" t="s">
        <v>116</v>
      </c>
      <c r="MQ1078" s="2" t="s">
        <v>116</v>
      </c>
      <c r="MR1078" s="2">
        <v>2</v>
      </c>
      <c r="MS1078" s="2" t="s">
        <v>116</v>
      </c>
      <c r="MT1078" s="2" t="s">
        <v>116</v>
      </c>
      <c r="MU1078" s="2" t="s">
        <v>116</v>
      </c>
      <c r="MV1078" s="2" t="s">
        <v>116</v>
      </c>
      <c r="MW1078" s="2" t="s">
        <v>116</v>
      </c>
      <c r="MX1078" s="2" t="s">
        <v>116</v>
      </c>
      <c r="MY1078" s="2" t="s">
        <v>116</v>
      </c>
      <c r="MZ1078" s="2">
        <v>1</v>
      </c>
      <c r="NA1078" s="2" t="s">
        <v>116</v>
      </c>
      <c r="NB1078" s="2" t="s">
        <v>116</v>
      </c>
      <c r="NC1078" s="2" t="s">
        <v>116</v>
      </c>
      <c r="ND1078" s="2" t="s">
        <v>116</v>
      </c>
      <c r="NE1078" s="2" t="s">
        <v>116</v>
      </c>
      <c r="NF1078" s="2" t="s">
        <v>116</v>
      </c>
      <c r="NG1078" s="2" t="s">
        <v>116</v>
      </c>
      <c r="NH1078" s="2" t="s">
        <v>116</v>
      </c>
      <c r="NI1078" s="2" t="s">
        <v>116</v>
      </c>
      <c r="NJ1078" s="2" t="s">
        <v>116</v>
      </c>
      <c r="NK1078" s="2" t="s">
        <v>116</v>
      </c>
      <c r="NL1078" s="2" t="s">
        <v>116</v>
      </c>
      <c r="NM1078" s="2" t="s">
        <v>116</v>
      </c>
      <c r="NN1078" s="2" t="s">
        <v>116</v>
      </c>
      <c r="NO1078" s="2">
        <v>1</v>
      </c>
      <c r="NP1078" s="2" t="s">
        <v>116</v>
      </c>
      <c r="NQ1078" s="2" t="s">
        <v>116</v>
      </c>
      <c r="NR1078" s="2" t="s">
        <v>116</v>
      </c>
      <c r="NS1078" s="2" t="s">
        <v>116</v>
      </c>
      <c r="NT1078" s="2" t="s">
        <v>116</v>
      </c>
      <c r="NU1078" s="2" t="s">
        <v>116</v>
      </c>
      <c r="NV1078" s="2" t="s">
        <v>116</v>
      </c>
      <c r="NW1078" s="2">
        <v>1</v>
      </c>
      <c r="NX1078" s="2" t="s">
        <v>116</v>
      </c>
      <c r="NY1078" s="2" t="s">
        <v>116</v>
      </c>
      <c r="NZ1078" s="2" t="s">
        <v>116</v>
      </c>
      <c r="OA1078" s="2" t="s">
        <v>116</v>
      </c>
      <c r="OB1078" s="2" t="s">
        <v>116</v>
      </c>
      <c r="OC1078" s="2" t="s">
        <v>116</v>
      </c>
      <c r="OD1078" s="2" t="s">
        <v>116</v>
      </c>
      <c r="OE1078" s="2" t="s">
        <v>116</v>
      </c>
      <c r="OF1078" s="2" t="s">
        <v>116</v>
      </c>
      <c r="OG1078" s="2" t="s">
        <v>116</v>
      </c>
      <c r="OH1078" s="2" t="s">
        <v>116</v>
      </c>
      <c r="OI1078" s="2" t="s">
        <v>116</v>
      </c>
      <c r="OJ1078" s="2" t="s">
        <v>116</v>
      </c>
      <c r="OK1078" s="2" t="s">
        <v>116</v>
      </c>
      <c r="OL1078" s="2" t="s">
        <v>116</v>
      </c>
      <c r="OM1078" s="2" t="s">
        <v>116</v>
      </c>
      <c r="ON1078" s="2" t="s">
        <v>116</v>
      </c>
      <c r="OO1078" s="2" t="s">
        <v>116</v>
      </c>
      <c r="OP1078" s="2" t="s">
        <v>116</v>
      </c>
      <c r="OQ1078" s="2" t="s">
        <v>116</v>
      </c>
      <c r="OR1078" s="2" t="s">
        <v>116</v>
      </c>
      <c r="OS1078" s="2" t="s">
        <v>116</v>
      </c>
      <c r="OT1078" s="2" t="s">
        <v>116</v>
      </c>
      <c r="OU1078" s="2" t="s">
        <v>116</v>
      </c>
      <c r="OV1078" s="2" t="s">
        <v>116</v>
      </c>
      <c r="OW1078" s="2" t="s">
        <v>116</v>
      </c>
      <c r="OX1078" s="2" t="s">
        <v>116</v>
      </c>
      <c r="OY1078" s="2" t="s">
        <v>116</v>
      </c>
      <c r="OZ1078" s="2" t="s">
        <v>116</v>
      </c>
      <c r="PA1078" s="2" t="s">
        <v>116</v>
      </c>
      <c r="PB1078" s="2" t="s">
        <v>116</v>
      </c>
      <c r="PC1078" s="2" t="s">
        <v>116</v>
      </c>
      <c r="PD1078" s="2" t="s">
        <v>116</v>
      </c>
      <c r="PE1078" s="2" t="s">
        <v>116</v>
      </c>
      <c r="PF1078" s="2" t="s">
        <v>116</v>
      </c>
      <c r="PG1078" s="2" t="s">
        <v>116</v>
      </c>
      <c r="PH1078" s="2" t="s">
        <v>116</v>
      </c>
      <c r="PI1078" s="2" t="s">
        <v>116</v>
      </c>
      <c r="PJ1078" s="2" t="s">
        <v>116</v>
      </c>
      <c r="PK1078" s="2" t="s">
        <v>116</v>
      </c>
      <c r="PL1078" s="2" t="s">
        <v>116</v>
      </c>
      <c r="PM1078" s="2" t="s">
        <v>116</v>
      </c>
      <c r="PN1078" s="2" t="s">
        <v>116</v>
      </c>
      <c r="PO1078" s="2" t="s">
        <v>116</v>
      </c>
      <c r="PP1078" s="2" t="s">
        <v>116</v>
      </c>
      <c r="PQ1078" s="2" t="s">
        <v>116</v>
      </c>
      <c r="PR1078" s="2" t="s">
        <v>116</v>
      </c>
      <c r="PS1078" s="2" t="s">
        <v>116</v>
      </c>
      <c r="PT1078" s="2" t="s">
        <v>116</v>
      </c>
      <c r="PU1078" s="2" t="s">
        <v>116</v>
      </c>
      <c r="PV1078" s="2" t="s">
        <v>116</v>
      </c>
      <c r="PW1078" s="2" t="s">
        <v>116</v>
      </c>
      <c r="PX1078" s="2" t="s">
        <v>116</v>
      </c>
      <c r="PY1078" s="2" t="s">
        <v>116</v>
      </c>
      <c r="PZ1078" s="2" t="s">
        <v>116</v>
      </c>
      <c r="QA1078" s="2" t="s">
        <v>116</v>
      </c>
      <c r="QB1078" s="2" t="s">
        <v>116</v>
      </c>
      <c r="QC1078" s="2" t="s">
        <v>116</v>
      </c>
      <c r="QD1078" s="2" t="s">
        <v>116</v>
      </c>
      <c r="QE1078" s="2" t="s">
        <v>116</v>
      </c>
      <c r="QF1078" s="2" t="s">
        <v>116</v>
      </c>
      <c r="QG1078" s="2">
        <v>1</v>
      </c>
      <c r="QH1078" s="2" t="s">
        <v>116</v>
      </c>
      <c r="QI1078" s="2" t="s">
        <v>116</v>
      </c>
      <c r="QJ1078" s="2" t="s">
        <v>116</v>
      </c>
      <c r="QK1078" s="2" t="s">
        <v>116</v>
      </c>
    </row>
    <row r="1079" spans="22:453" x14ac:dyDescent="0.2">
      <c r="V1079" s="2">
        <v>5</v>
      </c>
      <c r="W1079" s="2">
        <v>4</v>
      </c>
      <c r="X1079" s="2" t="s">
        <v>116</v>
      </c>
      <c r="Y1079" s="2" t="s">
        <v>116</v>
      </c>
      <c r="Z1079" s="2">
        <v>1</v>
      </c>
      <c r="AA1079" s="2">
        <v>3</v>
      </c>
      <c r="AB1079" s="2" t="s">
        <v>116</v>
      </c>
      <c r="AC1079" s="2" t="s">
        <v>116</v>
      </c>
      <c r="AD1079" s="2">
        <v>2</v>
      </c>
      <c r="AE1079" s="2" t="s">
        <v>116</v>
      </c>
      <c r="AF1079" s="2" t="s">
        <v>116</v>
      </c>
      <c r="AG1079" s="2">
        <v>1</v>
      </c>
      <c r="AH1079" s="2" t="s">
        <v>116</v>
      </c>
      <c r="AI1079" s="2">
        <v>2</v>
      </c>
      <c r="AJ1079" s="2" t="s">
        <v>116</v>
      </c>
      <c r="AK1079" s="2">
        <v>6</v>
      </c>
      <c r="AL1079" s="2">
        <v>21</v>
      </c>
      <c r="AM1079" s="2" t="s">
        <v>116</v>
      </c>
      <c r="AN1079" s="2" t="s">
        <v>116</v>
      </c>
      <c r="AO1079" s="2">
        <v>5</v>
      </c>
      <c r="AP1079" s="2" t="s">
        <v>116</v>
      </c>
      <c r="AQ1079" s="2">
        <v>1</v>
      </c>
      <c r="AR1079" s="2">
        <v>2</v>
      </c>
      <c r="AS1079" s="2">
        <v>3</v>
      </c>
      <c r="AT1079" s="2" t="s">
        <v>116</v>
      </c>
      <c r="AU1079" s="2" t="s">
        <v>116</v>
      </c>
      <c r="AV1079" s="2" t="s">
        <v>116</v>
      </c>
      <c r="AW1079" s="2">
        <v>2</v>
      </c>
      <c r="AX1079" s="2" t="s">
        <v>116</v>
      </c>
      <c r="AY1079" s="2" t="s">
        <v>116</v>
      </c>
      <c r="AZ1079" s="2">
        <v>10</v>
      </c>
      <c r="BA1079" s="2">
        <v>5</v>
      </c>
      <c r="BB1079" s="2" t="s">
        <v>116</v>
      </c>
      <c r="BC1079" s="2">
        <v>2</v>
      </c>
      <c r="BD1079" s="2">
        <v>31</v>
      </c>
      <c r="BE1079" s="2">
        <v>1</v>
      </c>
      <c r="BF1079" s="2">
        <v>3</v>
      </c>
      <c r="BG1079" s="2">
        <v>4</v>
      </c>
      <c r="BH1079" s="2" t="s">
        <v>116</v>
      </c>
      <c r="BI1079" s="2" t="s">
        <v>116</v>
      </c>
      <c r="BJ1079" s="2" t="s">
        <v>116</v>
      </c>
      <c r="BK1079" s="2" t="s">
        <v>116</v>
      </c>
      <c r="BL1079" s="2" t="s">
        <v>116</v>
      </c>
      <c r="BM1079" s="2">
        <v>1</v>
      </c>
      <c r="BN1079" s="2">
        <v>7</v>
      </c>
      <c r="BO1079" s="2" t="s">
        <v>116</v>
      </c>
      <c r="BP1079" s="2" t="s">
        <v>116</v>
      </c>
      <c r="BQ1079" s="2">
        <v>3</v>
      </c>
      <c r="BR1079" s="2" t="s">
        <v>116</v>
      </c>
      <c r="BS1079" s="2" t="s">
        <v>116</v>
      </c>
      <c r="BT1079" s="2" t="s">
        <v>116</v>
      </c>
      <c r="BU1079" s="2">
        <v>42</v>
      </c>
      <c r="BV1079" s="2">
        <v>3</v>
      </c>
      <c r="BW1079" s="2" t="s">
        <v>116</v>
      </c>
      <c r="BX1079" s="2" t="s">
        <v>116</v>
      </c>
      <c r="BY1079" s="2">
        <v>4</v>
      </c>
      <c r="BZ1079" s="2" t="s">
        <v>116</v>
      </c>
      <c r="CA1079" s="2">
        <v>2</v>
      </c>
      <c r="CB1079" s="2">
        <v>1</v>
      </c>
      <c r="CC1079" s="2" t="s">
        <v>116</v>
      </c>
      <c r="CD1079" s="2" t="s">
        <v>116</v>
      </c>
      <c r="CE1079" s="2">
        <v>1</v>
      </c>
      <c r="CF1079" s="2">
        <v>5</v>
      </c>
      <c r="CG1079" s="2" t="s">
        <v>116</v>
      </c>
      <c r="CH1079" s="2" t="s">
        <v>116</v>
      </c>
      <c r="CI1079" s="2" t="s">
        <v>116</v>
      </c>
      <c r="CJ1079" s="2" t="s">
        <v>116</v>
      </c>
      <c r="CK1079" s="2" t="s">
        <v>116</v>
      </c>
      <c r="CL1079" s="2" t="s">
        <v>116</v>
      </c>
      <c r="CM1079" s="2">
        <v>1</v>
      </c>
      <c r="CN1079" s="2">
        <v>96</v>
      </c>
      <c r="CO1079" s="2" t="s">
        <v>116</v>
      </c>
      <c r="CP1079" s="2" t="s">
        <v>116</v>
      </c>
      <c r="CQ1079" s="2" t="s">
        <v>116</v>
      </c>
      <c r="CR1079" s="2" t="s">
        <v>116</v>
      </c>
      <c r="CS1079" s="2" t="s">
        <v>116</v>
      </c>
      <c r="CT1079" s="2">
        <v>24</v>
      </c>
      <c r="CU1079" s="2" t="s">
        <v>116</v>
      </c>
      <c r="CV1079" s="2" t="s">
        <v>116</v>
      </c>
      <c r="CW1079" s="2" t="s">
        <v>116</v>
      </c>
      <c r="CX1079" s="2" t="s">
        <v>116</v>
      </c>
      <c r="CY1079" s="2">
        <v>5</v>
      </c>
      <c r="CZ1079" s="2">
        <v>3</v>
      </c>
      <c r="DA1079" s="2" t="s">
        <v>116</v>
      </c>
      <c r="DB1079" s="2">
        <v>5</v>
      </c>
      <c r="DC1079" s="2" t="s">
        <v>116</v>
      </c>
      <c r="DD1079" s="2">
        <v>74</v>
      </c>
      <c r="DE1079" s="2" t="s">
        <v>116</v>
      </c>
      <c r="DF1079" s="2">
        <v>12</v>
      </c>
      <c r="DG1079" s="2" t="s">
        <v>116</v>
      </c>
      <c r="DH1079" s="2" t="s">
        <v>116</v>
      </c>
      <c r="DI1079" s="2">
        <v>5</v>
      </c>
      <c r="DJ1079" s="2" t="s">
        <v>116</v>
      </c>
      <c r="DK1079" s="2" t="s">
        <v>116</v>
      </c>
      <c r="DL1079" s="2" t="s">
        <v>116</v>
      </c>
      <c r="DM1079" s="2">
        <v>7</v>
      </c>
      <c r="DN1079" s="2">
        <v>1</v>
      </c>
      <c r="DO1079" s="2">
        <v>51</v>
      </c>
      <c r="DP1079" s="2" t="s">
        <v>116</v>
      </c>
      <c r="DQ1079" s="2">
        <v>1</v>
      </c>
      <c r="DR1079" s="2">
        <v>76</v>
      </c>
      <c r="DS1079" s="2">
        <v>2</v>
      </c>
      <c r="DT1079" s="2" t="s">
        <v>116</v>
      </c>
      <c r="DU1079" s="2" t="s">
        <v>116</v>
      </c>
      <c r="DV1079" s="2" t="s">
        <v>116</v>
      </c>
      <c r="DW1079" s="2" t="s">
        <v>116</v>
      </c>
      <c r="DX1079" s="2" t="s">
        <v>116</v>
      </c>
      <c r="DY1079" s="2">
        <v>1</v>
      </c>
      <c r="DZ1079" s="2" t="s">
        <v>116</v>
      </c>
      <c r="EA1079" s="2" t="s">
        <v>116</v>
      </c>
      <c r="EB1079" s="2">
        <v>3</v>
      </c>
      <c r="EC1079" s="2">
        <v>7</v>
      </c>
      <c r="ED1079" s="2" t="s">
        <v>116</v>
      </c>
      <c r="EE1079" s="2" t="s">
        <v>116</v>
      </c>
      <c r="EF1079" s="2">
        <v>131</v>
      </c>
      <c r="EG1079" s="2" t="s">
        <v>116</v>
      </c>
      <c r="EH1079" s="2" t="s">
        <v>116</v>
      </c>
      <c r="EI1079" s="2" t="s">
        <v>116</v>
      </c>
      <c r="EJ1079" s="2">
        <v>4</v>
      </c>
      <c r="EK1079" s="2">
        <v>3</v>
      </c>
      <c r="EL1079" s="2">
        <v>8</v>
      </c>
      <c r="EM1079" s="2" t="s">
        <v>116</v>
      </c>
      <c r="EN1079" s="2" t="s">
        <v>116</v>
      </c>
      <c r="EO1079" s="2">
        <v>3</v>
      </c>
      <c r="EP1079" s="2" t="s">
        <v>116</v>
      </c>
      <c r="EQ1079" s="2" t="s">
        <v>116</v>
      </c>
      <c r="ER1079" s="2">
        <v>4</v>
      </c>
      <c r="ES1079" s="2" t="s">
        <v>116</v>
      </c>
      <c r="ET1079" s="2">
        <v>1</v>
      </c>
      <c r="EU1079" s="2">
        <v>158</v>
      </c>
      <c r="EV1079" s="2" t="s">
        <v>116</v>
      </c>
      <c r="EW1079" s="2" t="s">
        <v>116</v>
      </c>
      <c r="EX1079" s="2">
        <v>9</v>
      </c>
      <c r="EY1079" s="2">
        <v>1</v>
      </c>
      <c r="EZ1079" s="2">
        <v>3</v>
      </c>
      <c r="FA1079" s="2">
        <v>5</v>
      </c>
      <c r="FB1079" s="2" t="s">
        <v>116</v>
      </c>
      <c r="FC1079" s="2" t="s">
        <v>116</v>
      </c>
      <c r="FD1079" s="2">
        <v>80</v>
      </c>
      <c r="FE1079" s="2" t="s">
        <v>116</v>
      </c>
      <c r="FF1079" s="2">
        <v>1</v>
      </c>
      <c r="FG1079" s="2" t="s">
        <v>116</v>
      </c>
      <c r="FH1079" s="2">
        <v>7</v>
      </c>
      <c r="FI1079" s="2">
        <v>5</v>
      </c>
      <c r="FJ1079" s="2" t="s">
        <v>116</v>
      </c>
      <c r="FK1079" s="2" t="s">
        <v>116</v>
      </c>
      <c r="FL1079" s="2">
        <v>3</v>
      </c>
      <c r="FM1079" s="2" t="s">
        <v>116</v>
      </c>
      <c r="FN1079" s="2" t="s">
        <v>116</v>
      </c>
      <c r="FO1079" s="2">
        <v>36</v>
      </c>
      <c r="FP1079" s="2" t="s">
        <v>116</v>
      </c>
      <c r="FQ1079" s="2" t="s">
        <v>116</v>
      </c>
      <c r="FR1079" s="2">
        <v>84</v>
      </c>
      <c r="FS1079" s="2" t="s">
        <v>116</v>
      </c>
      <c r="FT1079" s="2" t="s">
        <v>116</v>
      </c>
      <c r="FU1079" s="2" t="s">
        <v>116</v>
      </c>
      <c r="FV1079" s="2">
        <v>2</v>
      </c>
      <c r="FW1079" s="2" t="s">
        <v>116</v>
      </c>
      <c r="FX1079" s="2" t="s">
        <v>116</v>
      </c>
      <c r="FY1079" s="2">
        <v>3</v>
      </c>
      <c r="FZ1079" s="2">
        <v>67</v>
      </c>
      <c r="GA1079" s="2" t="s">
        <v>116</v>
      </c>
      <c r="GB1079" s="2" t="s">
        <v>116</v>
      </c>
      <c r="GC1079" s="2">
        <v>3</v>
      </c>
      <c r="GD1079" s="2" t="s">
        <v>116</v>
      </c>
      <c r="GE1079" s="2" t="s">
        <v>116</v>
      </c>
      <c r="GF1079" s="2">
        <v>1</v>
      </c>
      <c r="GG1079" s="2" t="s">
        <v>116</v>
      </c>
      <c r="GH1079" s="2" t="s">
        <v>116</v>
      </c>
      <c r="GI1079" s="2">
        <v>3</v>
      </c>
      <c r="GJ1079" s="2" t="s">
        <v>116</v>
      </c>
      <c r="GK1079" s="2">
        <v>68</v>
      </c>
      <c r="GL1079" s="2">
        <v>2</v>
      </c>
      <c r="GM1079" s="2">
        <v>1</v>
      </c>
      <c r="GN1079" s="2">
        <v>2</v>
      </c>
      <c r="GO1079" s="2" t="s">
        <v>116</v>
      </c>
      <c r="GP1079" s="2">
        <v>3</v>
      </c>
      <c r="GQ1079" s="2">
        <v>2</v>
      </c>
      <c r="GR1079" s="2">
        <v>26</v>
      </c>
      <c r="GS1079" s="2" t="s">
        <v>116</v>
      </c>
      <c r="GT1079" s="2">
        <v>1</v>
      </c>
      <c r="GU1079" s="2">
        <v>3</v>
      </c>
      <c r="GV1079" s="2">
        <v>1</v>
      </c>
      <c r="GW1079" s="2" t="s">
        <v>116</v>
      </c>
      <c r="GX1079" s="2">
        <v>2</v>
      </c>
      <c r="GY1079" s="2">
        <v>23</v>
      </c>
      <c r="GZ1079" s="2" t="s">
        <v>116</v>
      </c>
      <c r="HA1079" s="2">
        <v>14</v>
      </c>
      <c r="HB1079" s="2" t="s">
        <v>116</v>
      </c>
      <c r="HC1079" s="2" t="s">
        <v>116</v>
      </c>
      <c r="HD1079" s="2">
        <v>1</v>
      </c>
      <c r="HE1079" s="2" t="s">
        <v>116</v>
      </c>
      <c r="HF1079" s="2" t="s">
        <v>116</v>
      </c>
      <c r="HG1079" s="2">
        <v>24</v>
      </c>
      <c r="HH1079" s="2" t="s">
        <v>116</v>
      </c>
      <c r="HI1079" s="2">
        <v>1</v>
      </c>
      <c r="HJ1079" s="2">
        <v>1</v>
      </c>
      <c r="HK1079" s="2" t="s">
        <v>116</v>
      </c>
      <c r="HL1079" s="2" t="s">
        <v>116</v>
      </c>
      <c r="HM1079" s="2">
        <v>1</v>
      </c>
      <c r="HN1079" s="2">
        <v>43</v>
      </c>
      <c r="HO1079" s="2" t="s">
        <v>116</v>
      </c>
      <c r="HP1079" s="2" t="s">
        <v>116</v>
      </c>
      <c r="HQ1079" s="2" t="s">
        <v>116</v>
      </c>
      <c r="HR1079" s="2">
        <v>1</v>
      </c>
      <c r="HS1079" s="2" t="s">
        <v>116</v>
      </c>
      <c r="HT1079" s="2">
        <v>12</v>
      </c>
      <c r="HU1079" s="2">
        <v>2</v>
      </c>
      <c r="HV1079" s="2" t="s">
        <v>116</v>
      </c>
      <c r="HW1079" s="2" t="s">
        <v>116</v>
      </c>
      <c r="HX1079" s="2">
        <v>1</v>
      </c>
      <c r="HY1079" s="2" t="s">
        <v>116</v>
      </c>
      <c r="HZ1079" s="2" t="s">
        <v>116</v>
      </c>
      <c r="IA1079" s="2">
        <v>16</v>
      </c>
      <c r="IB1079" s="2" t="s">
        <v>116</v>
      </c>
      <c r="IC1079" s="2">
        <v>1</v>
      </c>
      <c r="ID1079" s="2">
        <v>17</v>
      </c>
      <c r="IE1079" s="2" t="s">
        <v>116</v>
      </c>
      <c r="IF1079" s="2">
        <v>1</v>
      </c>
      <c r="IG1079" s="2" t="s">
        <v>116</v>
      </c>
      <c r="IH1079" s="2">
        <v>1</v>
      </c>
      <c r="II1079" s="2">
        <v>9</v>
      </c>
      <c r="IJ1079" s="2" t="s">
        <v>116</v>
      </c>
      <c r="IK1079" s="2" t="s">
        <v>116</v>
      </c>
      <c r="IL1079" s="2" t="s">
        <v>116</v>
      </c>
      <c r="IM1079" s="2">
        <v>2</v>
      </c>
      <c r="IN1079" s="2" t="s">
        <v>116</v>
      </c>
      <c r="IO1079" s="2" t="s">
        <v>116</v>
      </c>
      <c r="IP1079" s="2" t="s">
        <v>116</v>
      </c>
      <c r="IQ1079" s="2">
        <v>26</v>
      </c>
      <c r="IR1079" s="2" t="s">
        <v>116</v>
      </c>
      <c r="IS1079" s="2" t="s">
        <v>116</v>
      </c>
      <c r="IT1079" s="2" t="s">
        <v>116</v>
      </c>
      <c r="IU1079" s="2" t="s">
        <v>116</v>
      </c>
      <c r="IV1079" s="2">
        <v>3</v>
      </c>
      <c r="IW1079" s="2" t="s">
        <v>116</v>
      </c>
      <c r="IX1079" s="2" t="s">
        <v>116</v>
      </c>
      <c r="IY1079" s="2" t="s">
        <v>116</v>
      </c>
      <c r="IZ1079" s="2" t="s">
        <v>116</v>
      </c>
      <c r="JA1079" s="2" t="s">
        <v>116</v>
      </c>
      <c r="JB1079" s="2">
        <v>10</v>
      </c>
      <c r="JC1079" s="2" t="s">
        <v>116</v>
      </c>
      <c r="JD1079" s="2">
        <v>8</v>
      </c>
      <c r="JE1079" s="2">
        <v>1</v>
      </c>
      <c r="JF1079" s="2" t="s">
        <v>116</v>
      </c>
      <c r="JG1079" s="2" t="s">
        <v>116</v>
      </c>
      <c r="JH1079" s="2">
        <v>2</v>
      </c>
      <c r="JI1079" s="2" t="s">
        <v>116</v>
      </c>
      <c r="JJ1079" s="2" t="s">
        <v>116</v>
      </c>
      <c r="JK1079" s="2" t="s">
        <v>116</v>
      </c>
      <c r="JL1079" s="2" t="s">
        <v>116</v>
      </c>
      <c r="JM1079" s="2" t="s">
        <v>116</v>
      </c>
      <c r="JN1079" s="2">
        <v>20</v>
      </c>
      <c r="JO1079" s="2" t="s">
        <v>116</v>
      </c>
      <c r="JP1079" s="2" t="s">
        <v>116</v>
      </c>
      <c r="JQ1079" s="2" t="s">
        <v>116</v>
      </c>
      <c r="JR1079" s="2" t="s">
        <v>116</v>
      </c>
      <c r="JS1079" s="2">
        <v>2</v>
      </c>
      <c r="JT1079" s="2" t="s">
        <v>116</v>
      </c>
      <c r="JU1079" s="2" t="s">
        <v>116</v>
      </c>
      <c r="JV1079" s="2" t="s">
        <v>116</v>
      </c>
      <c r="JW1079" s="2" t="s">
        <v>116</v>
      </c>
      <c r="JX1079" s="2">
        <v>5</v>
      </c>
      <c r="JY1079" s="2" t="s">
        <v>116</v>
      </c>
      <c r="JZ1079" s="2">
        <v>5</v>
      </c>
      <c r="KA1079" s="2" t="s">
        <v>116</v>
      </c>
      <c r="KB1079" s="2" t="s">
        <v>116</v>
      </c>
      <c r="KC1079" s="2" t="s">
        <v>116</v>
      </c>
      <c r="KD1079" s="2">
        <v>2</v>
      </c>
      <c r="KE1079" s="2" t="s">
        <v>116</v>
      </c>
      <c r="KF1079" s="2" t="s">
        <v>116</v>
      </c>
      <c r="KG1079" s="2" t="s">
        <v>116</v>
      </c>
      <c r="KH1079" s="2" t="s">
        <v>116</v>
      </c>
      <c r="KI1079" s="2">
        <v>7</v>
      </c>
      <c r="KJ1079" s="2" t="s">
        <v>116</v>
      </c>
      <c r="KK1079" s="2" t="s">
        <v>116</v>
      </c>
      <c r="KL1079" s="2" t="s">
        <v>116</v>
      </c>
      <c r="KM1079" s="2" t="s">
        <v>116</v>
      </c>
      <c r="KN1079" s="2">
        <v>1</v>
      </c>
      <c r="KO1079" s="2" t="s">
        <v>116</v>
      </c>
      <c r="KP1079" s="2" t="s">
        <v>116</v>
      </c>
      <c r="KQ1079" s="2" t="s">
        <v>116</v>
      </c>
      <c r="KR1079" s="2">
        <v>7</v>
      </c>
      <c r="KS1079" s="2" t="s">
        <v>116</v>
      </c>
      <c r="KT1079" s="2">
        <v>2</v>
      </c>
      <c r="KU1079" s="2" t="s">
        <v>116</v>
      </c>
      <c r="KV1079" s="2" t="s">
        <v>116</v>
      </c>
      <c r="KW1079" s="2" t="s">
        <v>116</v>
      </c>
      <c r="KX1079" s="2" t="s">
        <v>116</v>
      </c>
      <c r="KY1079" s="2" t="s">
        <v>116</v>
      </c>
      <c r="KZ1079" s="2">
        <v>3</v>
      </c>
      <c r="LA1079" s="2" t="s">
        <v>116</v>
      </c>
      <c r="LB1079" s="2" t="s">
        <v>116</v>
      </c>
      <c r="LC1079" s="2" t="s">
        <v>116</v>
      </c>
      <c r="LD1079" s="2" t="s">
        <v>116</v>
      </c>
      <c r="LE1079" s="2" t="s">
        <v>116</v>
      </c>
      <c r="LF1079" s="2" t="s">
        <v>116</v>
      </c>
      <c r="LG1079" s="2" t="s">
        <v>116</v>
      </c>
      <c r="LH1079" s="2">
        <v>4</v>
      </c>
      <c r="LI1079" s="2" t="s">
        <v>116</v>
      </c>
      <c r="LJ1079" s="2" t="s">
        <v>116</v>
      </c>
      <c r="LK1079" s="2" t="s">
        <v>116</v>
      </c>
      <c r="LL1079" s="2" t="s">
        <v>116</v>
      </c>
      <c r="LM1079" s="2" t="s">
        <v>116</v>
      </c>
      <c r="LN1079" s="2" t="s">
        <v>116</v>
      </c>
      <c r="LO1079" s="2" t="s">
        <v>116</v>
      </c>
      <c r="LP1079" s="2" t="s">
        <v>116</v>
      </c>
      <c r="LQ1079" s="2">
        <v>3</v>
      </c>
      <c r="LR1079" s="2" t="s">
        <v>116</v>
      </c>
      <c r="LS1079" s="2" t="s">
        <v>116</v>
      </c>
      <c r="LT1079" s="2" t="s">
        <v>116</v>
      </c>
      <c r="LU1079" s="2" t="s">
        <v>116</v>
      </c>
      <c r="LV1079" s="2">
        <v>11</v>
      </c>
      <c r="LW1079" s="2" t="s">
        <v>116</v>
      </c>
      <c r="LX1079" s="2" t="s">
        <v>116</v>
      </c>
      <c r="LY1079" s="2" t="s">
        <v>116</v>
      </c>
      <c r="LZ1079" s="2" t="s">
        <v>116</v>
      </c>
      <c r="MA1079" s="2" t="s">
        <v>116</v>
      </c>
      <c r="MB1079" s="2" t="s">
        <v>116</v>
      </c>
      <c r="MC1079" s="2">
        <v>3</v>
      </c>
      <c r="MD1079" s="2" t="s">
        <v>116</v>
      </c>
      <c r="ME1079" s="2" t="s">
        <v>116</v>
      </c>
      <c r="MF1079" s="2">
        <v>1</v>
      </c>
      <c r="MG1079" s="2" t="s">
        <v>116</v>
      </c>
      <c r="MH1079" s="2" t="s">
        <v>116</v>
      </c>
      <c r="MI1079" s="2">
        <v>4</v>
      </c>
      <c r="MJ1079" s="2" t="s">
        <v>116</v>
      </c>
      <c r="MK1079" s="2">
        <v>1</v>
      </c>
      <c r="ML1079" s="2" t="s">
        <v>116</v>
      </c>
      <c r="MM1079" s="2" t="s">
        <v>116</v>
      </c>
      <c r="MN1079" s="2" t="s">
        <v>116</v>
      </c>
      <c r="MO1079" s="2" t="s">
        <v>116</v>
      </c>
      <c r="MP1079" s="2" t="s">
        <v>116</v>
      </c>
      <c r="MQ1079" s="2" t="s">
        <v>116</v>
      </c>
      <c r="MR1079" s="2">
        <v>1</v>
      </c>
      <c r="MS1079" s="2" t="s">
        <v>116</v>
      </c>
      <c r="MT1079" s="2" t="s">
        <v>116</v>
      </c>
      <c r="MU1079" s="2" t="s">
        <v>116</v>
      </c>
      <c r="MV1079" s="2" t="s">
        <v>116</v>
      </c>
      <c r="MW1079" s="2" t="s">
        <v>116</v>
      </c>
      <c r="MX1079" s="2" t="s">
        <v>116</v>
      </c>
      <c r="MY1079" s="2">
        <v>1</v>
      </c>
      <c r="MZ1079" s="2">
        <v>1</v>
      </c>
      <c r="NA1079" s="2" t="s">
        <v>116</v>
      </c>
      <c r="NB1079" s="2" t="s">
        <v>116</v>
      </c>
      <c r="NC1079" s="2" t="s">
        <v>116</v>
      </c>
      <c r="ND1079" s="2" t="s">
        <v>116</v>
      </c>
      <c r="NE1079" s="2" t="s">
        <v>116</v>
      </c>
      <c r="NF1079" s="2" t="s">
        <v>116</v>
      </c>
      <c r="NG1079" s="2" t="s">
        <v>116</v>
      </c>
      <c r="NH1079" s="2">
        <v>1</v>
      </c>
      <c r="NI1079" s="2" t="s">
        <v>116</v>
      </c>
      <c r="NJ1079" s="2" t="s">
        <v>116</v>
      </c>
      <c r="NK1079" s="2" t="s">
        <v>116</v>
      </c>
      <c r="NL1079" s="2" t="s">
        <v>116</v>
      </c>
      <c r="NM1079" s="2" t="s">
        <v>116</v>
      </c>
      <c r="NN1079" s="2" t="s">
        <v>116</v>
      </c>
      <c r="NO1079" s="2">
        <v>1</v>
      </c>
      <c r="NP1079" s="2" t="s">
        <v>116</v>
      </c>
      <c r="NQ1079" s="2" t="s">
        <v>116</v>
      </c>
      <c r="NR1079" s="2" t="s">
        <v>116</v>
      </c>
      <c r="NS1079" s="2" t="s">
        <v>116</v>
      </c>
      <c r="NT1079" s="2" t="s">
        <v>116</v>
      </c>
      <c r="NU1079" s="2" t="s">
        <v>116</v>
      </c>
      <c r="NV1079" s="2" t="s">
        <v>116</v>
      </c>
      <c r="NW1079" s="2" t="s">
        <v>116</v>
      </c>
      <c r="NX1079" s="2" t="s">
        <v>116</v>
      </c>
      <c r="NY1079" s="2" t="s">
        <v>116</v>
      </c>
      <c r="NZ1079" s="2" t="s">
        <v>116</v>
      </c>
      <c r="OA1079" s="2" t="s">
        <v>116</v>
      </c>
      <c r="OB1079" s="2" t="s">
        <v>116</v>
      </c>
      <c r="OC1079" s="2" t="s">
        <v>116</v>
      </c>
      <c r="OD1079" s="2" t="s">
        <v>116</v>
      </c>
      <c r="OE1079" s="2" t="s">
        <v>116</v>
      </c>
      <c r="OF1079" s="2" t="s">
        <v>116</v>
      </c>
      <c r="OG1079" s="2" t="s">
        <v>116</v>
      </c>
      <c r="OH1079" s="2" t="s">
        <v>116</v>
      </c>
      <c r="OI1079" s="2" t="s">
        <v>116</v>
      </c>
      <c r="OJ1079" s="2" t="s">
        <v>116</v>
      </c>
      <c r="OK1079" s="2" t="s">
        <v>116</v>
      </c>
      <c r="OL1079" s="2" t="s">
        <v>116</v>
      </c>
      <c r="OM1079" s="2" t="s">
        <v>116</v>
      </c>
      <c r="ON1079" s="2" t="s">
        <v>116</v>
      </c>
      <c r="OO1079" s="2" t="s">
        <v>116</v>
      </c>
      <c r="OP1079" s="2" t="s">
        <v>116</v>
      </c>
      <c r="OQ1079" s="2">
        <v>1</v>
      </c>
      <c r="OR1079" s="2" t="s">
        <v>116</v>
      </c>
      <c r="OS1079" s="2" t="s">
        <v>116</v>
      </c>
      <c r="OT1079" s="2">
        <v>2</v>
      </c>
      <c r="OU1079" s="2" t="s">
        <v>116</v>
      </c>
      <c r="OV1079" s="2" t="s">
        <v>116</v>
      </c>
      <c r="OW1079" s="2" t="s">
        <v>116</v>
      </c>
      <c r="OX1079" s="2" t="s">
        <v>116</v>
      </c>
      <c r="OY1079" s="2" t="s">
        <v>116</v>
      </c>
      <c r="OZ1079" s="2" t="s">
        <v>116</v>
      </c>
      <c r="PA1079" s="2" t="s">
        <v>116</v>
      </c>
      <c r="PB1079" s="2" t="s">
        <v>116</v>
      </c>
      <c r="PC1079" s="2" t="s">
        <v>116</v>
      </c>
      <c r="PD1079" s="2" t="s">
        <v>116</v>
      </c>
      <c r="PE1079" s="2" t="s">
        <v>116</v>
      </c>
      <c r="PF1079" s="2" t="s">
        <v>116</v>
      </c>
      <c r="PG1079" s="2" t="s">
        <v>116</v>
      </c>
      <c r="PH1079" s="2" t="s">
        <v>116</v>
      </c>
      <c r="PI1079" s="2" t="s">
        <v>116</v>
      </c>
      <c r="PJ1079" s="2" t="s">
        <v>116</v>
      </c>
      <c r="PK1079" s="2" t="s">
        <v>116</v>
      </c>
      <c r="PL1079" s="2" t="s">
        <v>116</v>
      </c>
      <c r="PM1079" s="2" t="s">
        <v>116</v>
      </c>
      <c r="PN1079" s="2" t="s">
        <v>116</v>
      </c>
      <c r="PO1079" s="2" t="s">
        <v>116</v>
      </c>
      <c r="PP1079" s="2" t="s">
        <v>116</v>
      </c>
      <c r="PQ1079" s="2" t="s">
        <v>116</v>
      </c>
      <c r="PR1079" s="2" t="s">
        <v>116</v>
      </c>
      <c r="PS1079" s="2" t="s">
        <v>116</v>
      </c>
      <c r="PT1079" s="2" t="s">
        <v>116</v>
      </c>
      <c r="PU1079" s="2" t="s">
        <v>116</v>
      </c>
      <c r="PV1079" s="2" t="s">
        <v>116</v>
      </c>
      <c r="PW1079" s="2" t="s">
        <v>116</v>
      </c>
      <c r="PX1079" s="2" t="s">
        <v>116</v>
      </c>
      <c r="PY1079" s="2" t="s">
        <v>116</v>
      </c>
      <c r="PZ1079" s="2" t="s">
        <v>116</v>
      </c>
      <c r="QA1079" s="2" t="s">
        <v>116</v>
      </c>
      <c r="QB1079" s="2" t="s">
        <v>116</v>
      </c>
      <c r="QC1079" s="2" t="s">
        <v>116</v>
      </c>
      <c r="QD1079" s="2" t="s">
        <v>116</v>
      </c>
      <c r="QE1079" s="2" t="s">
        <v>116</v>
      </c>
      <c r="QF1079" s="2" t="s">
        <v>116</v>
      </c>
      <c r="QG1079" s="2" t="s">
        <v>116</v>
      </c>
      <c r="QH1079" s="2" t="s">
        <v>116</v>
      </c>
      <c r="QI1079" s="2" t="s">
        <v>116</v>
      </c>
      <c r="QJ1079" s="2" t="s">
        <v>116</v>
      </c>
      <c r="QK1079" s="2" t="s">
        <v>116</v>
      </c>
    </row>
    <row r="1080" spans="22:453" x14ac:dyDescent="0.2">
      <c r="V1080" s="2">
        <v>2</v>
      </c>
      <c r="W1080" s="2" t="s">
        <v>116</v>
      </c>
      <c r="X1080" s="2" t="s">
        <v>116</v>
      </c>
      <c r="Y1080" s="2" t="s">
        <v>116</v>
      </c>
      <c r="Z1080" s="2" t="s">
        <v>116</v>
      </c>
      <c r="AA1080" s="2">
        <v>2</v>
      </c>
      <c r="AB1080" s="2" t="s">
        <v>116</v>
      </c>
      <c r="AC1080" s="2">
        <v>3</v>
      </c>
      <c r="AD1080" s="2">
        <v>1</v>
      </c>
      <c r="AE1080" s="2" t="s">
        <v>116</v>
      </c>
      <c r="AF1080" s="2" t="s">
        <v>116</v>
      </c>
      <c r="AG1080" s="2">
        <v>2</v>
      </c>
      <c r="AH1080" s="2" t="s">
        <v>116</v>
      </c>
      <c r="AI1080" s="2">
        <v>1</v>
      </c>
      <c r="AJ1080" s="2" t="s">
        <v>116</v>
      </c>
      <c r="AK1080" s="2">
        <v>1</v>
      </c>
      <c r="AL1080" s="2">
        <v>13</v>
      </c>
      <c r="AM1080" s="2" t="s">
        <v>116</v>
      </c>
      <c r="AN1080" s="2" t="s">
        <v>116</v>
      </c>
      <c r="AO1080" s="2">
        <v>1</v>
      </c>
      <c r="AP1080" s="2">
        <v>1</v>
      </c>
      <c r="AQ1080" s="2" t="s">
        <v>116</v>
      </c>
      <c r="AR1080" s="2">
        <v>1</v>
      </c>
      <c r="AS1080" s="2">
        <v>7</v>
      </c>
      <c r="AT1080" s="2" t="s">
        <v>116</v>
      </c>
      <c r="AU1080" s="2" t="s">
        <v>116</v>
      </c>
      <c r="AV1080" s="2" t="s">
        <v>116</v>
      </c>
      <c r="AW1080" s="2" t="s">
        <v>116</v>
      </c>
      <c r="AX1080" s="2" t="s">
        <v>116</v>
      </c>
      <c r="AY1080" s="2" t="s">
        <v>116</v>
      </c>
      <c r="AZ1080" s="2">
        <v>1</v>
      </c>
      <c r="BA1080" s="2">
        <v>8</v>
      </c>
      <c r="BB1080" s="2" t="s">
        <v>116</v>
      </c>
      <c r="BC1080" s="2" t="s">
        <v>116</v>
      </c>
      <c r="BD1080" s="2">
        <v>5</v>
      </c>
      <c r="BE1080" s="2" t="s">
        <v>116</v>
      </c>
      <c r="BF1080" s="2" t="s">
        <v>116</v>
      </c>
      <c r="BG1080" s="2">
        <v>14</v>
      </c>
      <c r="BH1080" s="2" t="s">
        <v>116</v>
      </c>
      <c r="BI1080" s="2" t="s">
        <v>116</v>
      </c>
      <c r="BJ1080" s="2" t="s">
        <v>116</v>
      </c>
      <c r="BK1080" s="2" t="s">
        <v>116</v>
      </c>
      <c r="BL1080" s="2" t="s">
        <v>116</v>
      </c>
      <c r="BM1080" s="2">
        <v>3</v>
      </c>
      <c r="BN1080" s="2">
        <v>2</v>
      </c>
      <c r="BO1080" s="2" t="s">
        <v>116</v>
      </c>
      <c r="BP1080" s="2" t="s">
        <v>116</v>
      </c>
      <c r="BQ1080" s="2">
        <v>3</v>
      </c>
      <c r="BR1080" s="2" t="s">
        <v>116</v>
      </c>
      <c r="BS1080" s="2" t="s">
        <v>116</v>
      </c>
      <c r="BT1080" s="2" t="s">
        <v>116</v>
      </c>
      <c r="BU1080" s="2">
        <v>14</v>
      </c>
      <c r="BV1080" s="2">
        <v>1</v>
      </c>
      <c r="BW1080" s="2" t="s">
        <v>116</v>
      </c>
      <c r="BX1080" s="2" t="s">
        <v>116</v>
      </c>
      <c r="BY1080" s="2" t="s">
        <v>116</v>
      </c>
      <c r="BZ1080" s="2" t="s">
        <v>116</v>
      </c>
      <c r="CA1080" s="2" t="s">
        <v>116</v>
      </c>
      <c r="CB1080" s="2">
        <v>3</v>
      </c>
      <c r="CC1080" s="2" t="s">
        <v>116</v>
      </c>
      <c r="CD1080" s="2" t="s">
        <v>116</v>
      </c>
      <c r="CE1080" s="2" t="s">
        <v>116</v>
      </c>
      <c r="CF1080" s="2">
        <v>4</v>
      </c>
      <c r="CG1080" s="2" t="s">
        <v>116</v>
      </c>
      <c r="CH1080" s="2" t="s">
        <v>116</v>
      </c>
      <c r="CI1080" s="2" t="s">
        <v>116</v>
      </c>
      <c r="CJ1080" s="2" t="s">
        <v>116</v>
      </c>
      <c r="CK1080" s="2">
        <v>1</v>
      </c>
      <c r="CL1080" s="2">
        <v>1</v>
      </c>
      <c r="CM1080" s="2" t="s">
        <v>116</v>
      </c>
      <c r="CN1080" s="2">
        <v>25</v>
      </c>
      <c r="CO1080" s="2" t="s">
        <v>116</v>
      </c>
      <c r="CP1080" s="2" t="s">
        <v>116</v>
      </c>
      <c r="CQ1080" s="2" t="s">
        <v>116</v>
      </c>
      <c r="CR1080" s="2" t="s">
        <v>116</v>
      </c>
      <c r="CS1080" s="2" t="s">
        <v>116</v>
      </c>
      <c r="CT1080" s="2">
        <v>4</v>
      </c>
      <c r="CU1080" s="2" t="s">
        <v>116</v>
      </c>
      <c r="CV1080" s="2" t="s">
        <v>116</v>
      </c>
      <c r="CW1080" s="2" t="s">
        <v>116</v>
      </c>
      <c r="CX1080" s="2" t="s">
        <v>116</v>
      </c>
      <c r="CY1080" s="2">
        <v>1</v>
      </c>
      <c r="CZ1080" s="2">
        <v>3</v>
      </c>
      <c r="DA1080" s="2">
        <v>3</v>
      </c>
      <c r="DB1080" s="2">
        <v>8</v>
      </c>
      <c r="DC1080" s="2" t="s">
        <v>116</v>
      </c>
      <c r="DD1080" s="2">
        <v>25</v>
      </c>
      <c r="DE1080" s="2" t="s">
        <v>116</v>
      </c>
      <c r="DF1080" s="2">
        <v>6</v>
      </c>
      <c r="DG1080" s="2">
        <v>1</v>
      </c>
      <c r="DH1080" s="2" t="s">
        <v>116</v>
      </c>
      <c r="DI1080" s="2">
        <v>1</v>
      </c>
      <c r="DJ1080" s="2" t="s">
        <v>116</v>
      </c>
      <c r="DK1080" s="2" t="s">
        <v>116</v>
      </c>
      <c r="DL1080" s="2">
        <v>1</v>
      </c>
      <c r="DM1080" s="2">
        <v>8</v>
      </c>
      <c r="DN1080" s="2">
        <v>3</v>
      </c>
      <c r="DO1080" s="2">
        <v>7</v>
      </c>
      <c r="DP1080" s="2" t="s">
        <v>116</v>
      </c>
      <c r="DQ1080" s="2" t="s">
        <v>116</v>
      </c>
      <c r="DR1080" s="2">
        <v>52</v>
      </c>
      <c r="DS1080" s="2">
        <v>1</v>
      </c>
      <c r="DT1080" s="2" t="s">
        <v>116</v>
      </c>
      <c r="DU1080" s="2" t="s">
        <v>116</v>
      </c>
      <c r="DV1080" s="2" t="s">
        <v>116</v>
      </c>
      <c r="DW1080" s="2">
        <v>4</v>
      </c>
      <c r="DX1080" s="2" t="s">
        <v>116</v>
      </c>
      <c r="DY1080" s="2" t="s">
        <v>116</v>
      </c>
      <c r="DZ1080" s="2">
        <v>5</v>
      </c>
      <c r="EA1080" s="2">
        <v>1</v>
      </c>
      <c r="EB1080" s="2">
        <v>6</v>
      </c>
      <c r="EC1080" s="2">
        <v>24</v>
      </c>
      <c r="ED1080" s="2" t="s">
        <v>116</v>
      </c>
      <c r="EE1080" s="2" t="s">
        <v>116</v>
      </c>
      <c r="EF1080" s="2">
        <v>56</v>
      </c>
      <c r="EG1080" s="2" t="s">
        <v>116</v>
      </c>
      <c r="EH1080" s="2" t="s">
        <v>116</v>
      </c>
      <c r="EI1080" s="2" t="s">
        <v>116</v>
      </c>
      <c r="EJ1080" s="2">
        <v>8</v>
      </c>
      <c r="EK1080" s="2">
        <v>1</v>
      </c>
      <c r="EL1080" s="2">
        <v>11</v>
      </c>
      <c r="EM1080" s="2">
        <v>1</v>
      </c>
      <c r="EN1080" s="2" t="s">
        <v>116</v>
      </c>
      <c r="EO1080" s="2">
        <v>13</v>
      </c>
      <c r="EP1080" s="2" t="s">
        <v>116</v>
      </c>
      <c r="EQ1080" s="2" t="s">
        <v>116</v>
      </c>
      <c r="ER1080" s="2">
        <v>1</v>
      </c>
      <c r="ES1080" s="2" t="s">
        <v>116</v>
      </c>
      <c r="ET1080" s="2" t="s">
        <v>116</v>
      </c>
      <c r="EU1080" s="2">
        <v>113</v>
      </c>
      <c r="EV1080" s="2">
        <v>2</v>
      </c>
      <c r="EW1080" s="2" t="s">
        <v>116</v>
      </c>
      <c r="EX1080" s="2">
        <v>8</v>
      </c>
      <c r="EY1080" s="2">
        <v>2</v>
      </c>
      <c r="EZ1080" s="2" t="s">
        <v>116</v>
      </c>
      <c r="FA1080" s="2">
        <v>2</v>
      </c>
      <c r="FB1080" s="2" t="s">
        <v>116</v>
      </c>
      <c r="FC1080" s="2" t="s">
        <v>116</v>
      </c>
      <c r="FD1080" s="2">
        <v>59</v>
      </c>
      <c r="FE1080" s="2">
        <v>1</v>
      </c>
      <c r="FF1080" s="2" t="s">
        <v>116</v>
      </c>
      <c r="FG1080" s="2" t="s">
        <v>116</v>
      </c>
      <c r="FH1080" s="2">
        <v>15</v>
      </c>
      <c r="FI1080" s="2">
        <v>9</v>
      </c>
      <c r="FJ1080" s="2">
        <v>1</v>
      </c>
      <c r="FK1080" s="2" t="s">
        <v>116</v>
      </c>
      <c r="FL1080" s="2">
        <v>3</v>
      </c>
      <c r="FM1080" s="2" t="s">
        <v>116</v>
      </c>
      <c r="FN1080" s="2" t="s">
        <v>116</v>
      </c>
      <c r="FO1080" s="2">
        <v>11</v>
      </c>
      <c r="FP1080" s="2" t="s">
        <v>116</v>
      </c>
      <c r="FQ1080" s="2" t="s">
        <v>116</v>
      </c>
      <c r="FR1080" s="2">
        <v>78</v>
      </c>
      <c r="FS1080" s="2" t="s">
        <v>116</v>
      </c>
      <c r="FT1080" s="2" t="s">
        <v>116</v>
      </c>
      <c r="FU1080" s="2" t="s">
        <v>116</v>
      </c>
      <c r="FV1080" s="2" t="s">
        <v>116</v>
      </c>
      <c r="FW1080" s="2">
        <v>1</v>
      </c>
      <c r="FX1080" s="2" t="s">
        <v>116</v>
      </c>
      <c r="FY1080" s="2">
        <v>6</v>
      </c>
      <c r="FZ1080" s="2">
        <v>20</v>
      </c>
      <c r="GA1080" s="2" t="s">
        <v>116</v>
      </c>
      <c r="GB1080" s="2" t="s">
        <v>116</v>
      </c>
      <c r="GC1080" s="2">
        <v>1</v>
      </c>
      <c r="GD1080" s="2" t="s">
        <v>116</v>
      </c>
      <c r="GE1080" s="2" t="s">
        <v>116</v>
      </c>
      <c r="GF1080" s="2">
        <v>1</v>
      </c>
      <c r="GG1080" s="2">
        <v>1</v>
      </c>
      <c r="GH1080" s="2" t="s">
        <v>116</v>
      </c>
      <c r="GI1080" s="2">
        <v>1</v>
      </c>
      <c r="GJ1080" s="2" t="s">
        <v>116</v>
      </c>
      <c r="GK1080" s="2">
        <v>34</v>
      </c>
      <c r="GL1080" s="2" t="s">
        <v>116</v>
      </c>
      <c r="GM1080" s="2">
        <v>1</v>
      </c>
      <c r="GN1080" s="2">
        <v>4</v>
      </c>
      <c r="GO1080" s="2" t="s">
        <v>116</v>
      </c>
      <c r="GP1080" s="2">
        <v>2</v>
      </c>
      <c r="GQ1080" s="2">
        <v>2</v>
      </c>
      <c r="GR1080" s="2">
        <v>12</v>
      </c>
      <c r="GS1080" s="2" t="s">
        <v>116</v>
      </c>
      <c r="GT1080" s="2" t="s">
        <v>116</v>
      </c>
      <c r="GU1080" s="2">
        <v>3</v>
      </c>
      <c r="GV1080" s="2" t="s">
        <v>116</v>
      </c>
      <c r="GW1080" s="2" t="s">
        <v>116</v>
      </c>
      <c r="GX1080" s="2">
        <v>2</v>
      </c>
      <c r="GY1080" s="2">
        <v>6</v>
      </c>
      <c r="GZ1080" s="2" t="s">
        <v>116</v>
      </c>
      <c r="HA1080" s="2">
        <v>15</v>
      </c>
      <c r="HB1080" s="2" t="s">
        <v>116</v>
      </c>
      <c r="HC1080" s="2" t="s">
        <v>116</v>
      </c>
      <c r="HD1080" s="2">
        <v>1</v>
      </c>
      <c r="HE1080" s="2" t="s">
        <v>116</v>
      </c>
      <c r="HF1080" s="2" t="s">
        <v>116</v>
      </c>
      <c r="HG1080" s="2">
        <v>6</v>
      </c>
      <c r="HH1080" s="2">
        <v>1</v>
      </c>
      <c r="HI1080" s="2">
        <v>1</v>
      </c>
      <c r="HJ1080" s="2" t="s">
        <v>116</v>
      </c>
      <c r="HK1080" s="2" t="s">
        <v>116</v>
      </c>
      <c r="HL1080" s="2" t="s">
        <v>116</v>
      </c>
      <c r="HM1080" s="2" t="s">
        <v>116</v>
      </c>
      <c r="HN1080" s="2">
        <v>21</v>
      </c>
      <c r="HO1080" s="2" t="s">
        <v>116</v>
      </c>
      <c r="HP1080" s="2" t="s">
        <v>116</v>
      </c>
      <c r="HQ1080" s="2" t="s">
        <v>116</v>
      </c>
      <c r="HR1080" s="2" t="s">
        <v>116</v>
      </c>
      <c r="HS1080" s="2" t="s">
        <v>116</v>
      </c>
      <c r="HT1080" s="2">
        <v>4</v>
      </c>
      <c r="HU1080" s="2">
        <v>1</v>
      </c>
      <c r="HV1080" s="2" t="s">
        <v>116</v>
      </c>
      <c r="HW1080" s="2" t="s">
        <v>116</v>
      </c>
      <c r="HX1080" s="2">
        <v>1</v>
      </c>
      <c r="HY1080" s="2" t="s">
        <v>116</v>
      </c>
      <c r="HZ1080" s="2" t="s">
        <v>116</v>
      </c>
      <c r="IA1080" s="2" t="s">
        <v>116</v>
      </c>
      <c r="IB1080" s="2" t="s">
        <v>116</v>
      </c>
      <c r="IC1080" s="2" t="s">
        <v>116</v>
      </c>
      <c r="ID1080" s="2">
        <v>6</v>
      </c>
      <c r="IE1080" s="2" t="s">
        <v>116</v>
      </c>
      <c r="IF1080" s="2" t="s">
        <v>116</v>
      </c>
      <c r="IG1080" s="2" t="s">
        <v>116</v>
      </c>
      <c r="IH1080" s="2" t="s">
        <v>116</v>
      </c>
      <c r="II1080" s="2" t="s">
        <v>116</v>
      </c>
      <c r="IJ1080" s="2" t="s">
        <v>116</v>
      </c>
      <c r="IK1080" s="2" t="s">
        <v>116</v>
      </c>
      <c r="IL1080" s="2" t="s">
        <v>116</v>
      </c>
      <c r="IM1080" s="2" t="s">
        <v>116</v>
      </c>
      <c r="IN1080" s="2" t="s">
        <v>116</v>
      </c>
      <c r="IO1080" s="2" t="s">
        <v>116</v>
      </c>
      <c r="IP1080" s="2" t="s">
        <v>116</v>
      </c>
      <c r="IQ1080" s="2">
        <v>12</v>
      </c>
      <c r="IR1080" s="2" t="s">
        <v>116</v>
      </c>
      <c r="IS1080" s="2" t="s">
        <v>116</v>
      </c>
      <c r="IT1080" s="2" t="s">
        <v>116</v>
      </c>
      <c r="IU1080" s="2" t="s">
        <v>116</v>
      </c>
      <c r="IV1080" s="2" t="s">
        <v>116</v>
      </c>
      <c r="IW1080" s="2" t="s">
        <v>116</v>
      </c>
      <c r="IX1080" s="2" t="s">
        <v>116</v>
      </c>
      <c r="IY1080" s="2" t="s">
        <v>116</v>
      </c>
      <c r="IZ1080" s="2" t="s">
        <v>116</v>
      </c>
      <c r="JA1080" s="2" t="s">
        <v>116</v>
      </c>
      <c r="JB1080" s="2">
        <v>1</v>
      </c>
      <c r="JC1080" s="2" t="s">
        <v>116</v>
      </c>
      <c r="JD1080" s="2">
        <v>4</v>
      </c>
      <c r="JE1080" s="2" t="s">
        <v>116</v>
      </c>
      <c r="JF1080" s="2" t="s">
        <v>116</v>
      </c>
      <c r="JG1080" s="2" t="s">
        <v>116</v>
      </c>
      <c r="JH1080" s="2">
        <v>3</v>
      </c>
      <c r="JI1080" s="2" t="s">
        <v>116</v>
      </c>
      <c r="JJ1080" s="2" t="s">
        <v>116</v>
      </c>
      <c r="JK1080" s="2" t="s">
        <v>116</v>
      </c>
      <c r="JL1080" s="2" t="s">
        <v>116</v>
      </c>
      <c r="JM1080" s="2" t="s">
        <v>116</v>
      </c>
      <c r="JN1080" s="2">
        <v>4</v>
      </c>
      <c r="JO1080" s="2" t="s">
        <v>116</v>
      </c>
      <c r="JP1080" s="2" t="s">
        <v>116</v>
      </c>
      <c r="JQ1080" s="2" t="s">
        <v>116</v>
      </c>
      <c r="JR1080" s="2" t="s">
        <v>116</v>
      </c>
      <c r="JS1080" s="2" t="s">
        <v>116</v>
      </c>
      <c r="JT1080" s="2" t="s">
        <v>116</v>
      </c>
      <c r="JU1080" s="2" t="s">
        <v>116</v>
      </c>
      <c r="JV1080" s="2" t="s">
        <v>116</v>
      </c>
      <c r="JW1080" s="2" t="s">
        <v>116</v>
      </c>
      <c r="JX1080" s="2" t="s">
        <v>116</v>
      </c>
      <c r="JY1080" s="2" t="s">
        <v>116</v>
      </c>
      <c r="JZ1080" s="2">
        <v>2</v>
      </c>
      <c r="KA1080" s="2" t="s">
        <v>116</v>
      </c>
      <c r="KB1080" s="2" t="s">
        <v>116</v>
      </c>
      <c r="KC1080" s="2" t="s">
        <v>116</v>
      </c>
      <c r="KD1080" s="2" t="s">
        <v>116</v>
      </c>
      <c r="KE1080" s="2" t="s">
        <v>116</v>
      </c>
      <c r="KF1080" s="2" t="s">
        <v>116</v>
      </c>
      <c r="KG1080" s="2" t="s">
        <v>116</v>
      </c>
      <c r="KH1080" s="2" t="s">
        <v>116</v>
      </c>
      <c r="KI1080" s="2">
        <v>1</v>
      </c>
      <c r="KJ1080" s="2" t="s">
        <v>116</v>
      </c>
      <c r="KK1080" s="2" t="s">
        <v>116</v>
      </c>
      <c r="KL1080" s="2" t="s">
        <v>116</v>
      </c>
      <c r="KM1080" s="2" t="s">
        <v>116</v>
      </c>
      <c r="KN1080" s="2">
        <v>1</v>
      </c>
      <c r="KO1080" s="2" t="s">
        <v>116</v>
      </c>
      <c r="KP1080" s="2" t="s">
        <v>116</v>
      </c>
      <c r="KQ1080" s="2" t="s">
        <v>116</v>
      </c>
      <c r="KR1080" s="2" t="s">
        <v>116</v>
      </c>
      <c r="KS1080" s="2" t="s">
        <v>116</v>
      </c>
      <c r="KT1080" s="2">
        <v>1</v>
      </c>
      <c r="KU1080" s="2" t="s">
        <v>116</v>
      </c>
      <c r="KV1080" s="2" t="s">
        <v>116</v>
      </c>
      <c r="KW1080" s="2" t="s">
        <v>116</v>
      </c>
      <c r="KX1080" s="2" t="s">
        <v>116</v>
      </c>
      <c r="KY1080" s="2" t="s">
        <v>116</v>
      </c>
      <c r="KZ1080" s="2" t="s">
        <v>116</v>
      </c>
      <c r="LA1080" s="2" t="s">
        <v>116</v>
      </c>
      <c r="LB1080" s="2" t="s">
        <v>116</v>
      </c>
      <c r="LC1080" s="2" t="s">
        <v>116</v>
      </c>
      <c r="LD1080" s="2" t="s">
        <v>116</v>
      </c>
      <c r="LE1080" s="2" t="s">
        <v>116</v>
      </c>
      <c r="LF1080" s="2" t="s">
        <v>116</v>
      </c>
      <c r="LG1080" s="2" t="s">
        <v>116</v>
      </c>
      <c r="LH1080" s="2" t="s">
        <v>116</v>
      </c>
      <c r="LI1080" s="2" t="s">
        <v>116</v>
      </c>
      <c r="LJ1080" s="2" t="s">
        <v>116</v>
      </c>
      <c r="LK1080" s="2" t="s">
        <v>116</v>
      </c>
      <c r="LL1080" s="2" t="s">
        <v>116</v>
      </c>
      <c r="LM1080" s="2" t="s">
        <v>116</v>
      </c>
      <c r="LN1080" s="2" t="s">
        <v>116</v>
      </c>
      <c r="LO1080" s="2" t="s">
        <v>116</v>
      </c>
      <c r="LP1080" s="2" t="s">
        <v>116</v>
      </c>
      <c r="LQ1080" s="2" t="s">
        <v>116</v>
      </c>
      <c r="LR1080" s="2" t="s">
        <v>116</v>
      </c>
      <c r="LS1080" s="2" t="s">
        <v>116</v>
      </c>
      <c r="LT1080" s="2" t="s">
        <v>116</v>
      </c>
      <c r="LU1080" s="2" t="s">
        <v>116</v>
      </c>
      <c r="LV1080" s="2" t="s">
        <v>116</v>
      </c>
      <c r="LW1080" s="2" t="s">
        <v>116</v>
      </c>
      <c r="LX1080" s="2" t="s">
        <v>116</v>
      </c>
      <c r="LY1080" s="2" t="s">
        <v>116</v>
      </c>
      <c r="LZ1080" s="2" t="s">
        <v>116</v>
      </c>
      <c r="MA1080" s="2" t="s">
        <v>116</v>
      </c>
      <c r="MB1080" s="2" t="s">
        <v>116</v>
      </c>
      <c r="MC1080" s="2">
        <v>1</v>
      </c>
      <c r="MD1080" s="2">
        <v>1</v>
      </c>
      <c r="ME1080" s="2" t="s">
        <v>116</v>
      </c>
      <c r="MF1080" s="2" t="s">
        <v>116</v>
      </c>
      <c r="MG1080" s="2" t="s">
        <v>116</v>
      </c>
      <c r="MH1080" s="2" t="s">
        <v>116</v>
      </c>
      <c r="MI1080" s="2" t="s">
        <v>116</v>
      </c>
      <c r="MJ1080" s="2" t="s">
        <v>116</v>
      </c>
      <c r="MK1080" s="2" t="s">
        <v>116</v>
      </c>
      <c r="ML1080" s="2" t="s">
        <v>116</v>
      </c>
      <c r="MM1080" s="2" t="s">
        <v>116</v>
      </c>
      <c r="MN1080" s="2" t="s">
        <v>116</v>
      </c>
      <c r="MO1080" s="2" t="s">
        <v>116</v>
      </c>
      <c r="MP1080" s="2" t="s">
        <v>116</v>
      </c>
      <c r="MQ1080" s="2" t="s">
        <v>116</v>
      </c>
      <c r="MR1080" s="2" t="s">
        <v>116</v>
      </c>
      <c r="MS1080" s="2" t="s">
        <v>116</v>
      </c>
      <c r="MT1080" s="2" t="s">
        <v>116</v>
      </c>
      <c r="MU1080" s="2" t="s">
        <v>116</v>
      </c>
      <c r="MV1080" s="2" t="s">
        <v>116</v>
      </c>
      <c r="MW1080" s="2" t="s">
        <v>116</v>
      </c>
      <c r="MX1080" s="2" t="s">
        <v>116</v>
      </c>
      <c r="MY1080" s="2" t="s">
        <v>116</v>
      </c>
      <c r="MZ1080" s="2" t="s">
        <v>116</v>
      </c>
      <c r="NA1080" s="2" t="s">
        <v>116</v>
      </c>
      <c r="NB1080" s="2" t="s">
        <v>116</v>
      </c>
      <c r="NC1080" s="2" t="s">
        <v>116</v>
      </c>
      <c r="ND1080" s="2" t="s">
        <v>116</v>
      </c>
      <c r="NE1080" s="2" t="s">
        <v>116</v>
      </c>
      <c r="NF1080" s="2" t="s">
        <v>116</v>
      </c>
      <c r="NG1080" s="2" t="s">
        <v>116</v>
      </c>
      <c r="NH1080" s="2" t="s">
        <v>116</v>
      </c>
      <c r="NI1080" s="2" t="s">
        <v>116</v>
      </c>
      <c r="NJ1080" s="2" t="s">
        <v>116</v>
      </c>
      <c r="NK1080" s="2" t="s">
        <v>116</v>
      </c>
      <c r="NL1080" s="2" t="s">
        <v>116</v>
      </c>
      <c r="NM1080" s="2" t="s">
        <v>116</v>
      </c>
      <c r="NN1080" s="2" t="s">
        <v>116</v>
      </c>
      <c r="NO1080" s="2" t="s">
        <v>116</v>
      </c>
      <c r="NP1080" s="2" t="s">
        <v>116</v>
      </c>
      <c r="NQ1080" s="2" t="s">
        <v>116</v>
      </c>
      <c r="NR1080" s="2" t="s">
        <v>116</v>
      </c>
      <c r="NS1080" s="2" t="s">
        <v>116</v>
      </c>
      <c r="NT1080" s="2" t="s">
        <v>116</v>
      </c>
      <c r="NU1080" s="2" t="s">
        <v>116</v>
      </c>
      <c r="NV1080" s="2" t="s">
        <v>116</v>
      </c>
      <c r="NW1080" s="2" t="s">
        <v>116</v>
      </c>
      <c r="NX1080" s="2" t="s">
        <v>116</v>
      </c>
      <c r="NY1080" s="2" t="s">
        <v>116</v>
      </c>
      <c r="NZ1080" s="2" t="s">
        <v>116</v>
      </c>
      <c r="OA1080" s="2" t="s">
        <v>116</v>
      </c>
      <c r="OB1080" s="2" t="s">
        <v>116</v>
      </c>
      <c r="OC1080" s="2" t="s">
        <v>116</v>
      </c>
      <c r="OD1080" s="2" t="s">
        <v>116</v>
      </c>
      <c r="OE1080" s="2" t="s">
        <v>116</v>
      </c>
      <c r="OF1080" s="2" t="s">
        <v>116</v>
      </c>
      <c r="OG1080" s="2" t="s">
        <v>116</v>
      </c>
      <c r="OH1080" s="2" t="s">
        <v>116</v>
      </c>
      <c r="OI1080" s="2" t="s">
        <v>116</v>
      </c>
      <c r="OJ1080" s="2" t="s">
        <v>116</v>
      </c>
      <c r="OK1080" s="2" t="s">
        <v>116</v>
      </c>
      <c r="OL1080" s="2" t="s">
        <v>116</v>
      </c>
      <c r="OM1080" s="2" t="s">
        <v>116</v>
      </c>
      <c r="ON1080" s="2" t="s">
        <v>116</v>
      </c>
      <c r="OO1080" s="2" t="s">
        <v>116</v>
      </c>
      <c r="OP1080" s="2" t="s">
        <v>116</v>
      </c>
      <c r="OQ1080" s="2" t="s">
        <v>116</v>
      </c>
      <c r="OR1080" s="2" t="s">
        <v>116</v>
      </c>
      <c r="OS1080" s="2" t="s">
        <v>116</v>
      </c>
      <c r="OT1080" s="2" t="s">
        <v>116</v>
      </c>
      <c r="OU1080" s="2" t="s">
        <v>116</v>
      </c>
      <c r="OV1080" s="2" t="s">
        <v>116</v>
      </c>
      <c r="OW1080" s="2" t="s">
        <v>116</v>
      </c>
      <c r="OX1080" s="2" t="s">
        <v>116</v>
      </c>
      <c r="OY1080" s="2" t="s">
        <v>116</v>
      </c>
      <c r="OZ1080" s="2" t="s">
        <v>116</v>
      </c>
      <c r="PA1080" s="2" t="s">
        <v>116</v>
      </c>
      <c r="PB1080" s="2" t="s">
        <v>116</v>
      </c>
      <c r="PC1080" s="2" t="s">
        <v>116</v>
      </c>
      <c r="PD1080" s="2" t="s">
        <v>116</v>
      </c>
      <c r="PE1080" s="2" t="s">
        <v>116</v>
      </c>
      <c r="PF1080" s="2" t="s">
        <v>116</v>
      </c>
      <c r="PG1080" s="2" t="s">
        <v>116</v>
      </c>
      <c r="PH1080" s="2" t="s">
        <v>116</v>
      </c>
      <c r="PI1080" s="2" t="s">
        <v>116</v>
      </c>
      <c r="PJ1080" s="2" t="s">
        <v>116</v>
      </c>
      <c r="PK1080" s="2" t="s">
        <v>116</v>
      </c>
      <c r="PL1080" s="2" t="s">
        <v>116</v>
      </c>
      <c r="PM1080" s="2" t="s">
        <v>116</v>
      </c>
      <c r="PN1080" s="2" t="s">
        <v>116</v>
      </c>
      <c r="PO1080" s="2" t="s">
        <v>116</v>
      </c>
      <c r="PP1080" s="2" t="s">
        <v>116</v>
      </c>
      <c r="PQ1080" s="2" t="s">
        <v>116</v>
      </c>
      <c r="PR1080" s="2" t="s">
        <v>116</v>
      </c>
      <c r="PS1080" s="2" t="s">
        <v>116</v>
      </c>
      <c r="PT1080" s="2" t="s">
        <v>116</v>
      </c>
      <c r="PU1080" s="2" t="s">
        <v>116</v>
      </c>
      <c r="PV1080" s="2" t="s">
        <v>116</v>
      </c>
      <c r="PW1080" s="2" t="s">
        <v>116</v>
      </c>
      <c r="PX1080" s="2" t="s">
        <v>116</v>
      </c>
      <c r="PY1080" s="2" t="s">
        <v>116</v>
      </c>
      <c r="PZ1080" s="2" t="s">
        <v>116</v>
      </c>
      <c r="QA1080" s="2" t="s">
        <v>116</v>
      </c>
      <c r="QB1080" s="2" t="s">
        <v>116</v>
      </c>
      <c r="QC1080" s="2" t="s">
        <v>116</v>
      </c>
      <c r="QD1080" s="2" t="s">
        <v>116</v>
      </c>
      <c r="QE1080" s="2" t="s">
        <v>116</v>
      </c>
      <c r="QF1080" s="2" t="s">
        <v>116</v>
      </c>
      <c r="QG1080" s="2" t="s">
        <v>116</v>
      </c>
      <c r="QH1080" s="2" t="s">
        <v>116</v>
      </c>
      <c r="QI1080" s="2" t="s">
        <v>116</v>
      </c>
      <c r="QJ1080" s="2" t="s">
        <v>116</v>
      </c>
      <c r="QK1080" s="2" t="s">
        <v>116</v>
      </c>
    </row>
    <row r="1081" spans="22:453" x14ac:dyDescent="0.2">
      <c r="V1081" s="2">
        <v>12</v>
      </c>
      <c r="W1081" s="2" t="s">
        <v>116</v>
      </c>
      <c r="X1081" s="2" t="s">
        <v>116</v>
      </c>
      <c r="Y1081" s="2" t="s">
        <v>116</v>
      </c>
      <c r="Z1081" s="2" t="s">
        <v>116</v>
      </c>
      <c r="AA1081" s="2" t="s">
        <v>116</v>
      </c>
      <c r="AB1081" s="2" t="s">
        <v>116</v>
      </c>
      <c r="AC1081" s="2">
        <v>5</v>
      </c>
      <c r="AD1081" s="2" t="s">
        <v>116</v>
      </c>
      <c r="AE1081" s="2" t="s">
        <v>116</v>
      </c>
      <c r="AF1081" s="2" t="s">
        <v>116</v>
      </c>
      <c r="AG1081" s="2" t="s">
        <v>116</v>
      </c>
      <c r="AH1081" s="2">
        <v>3</v>
      </c>
      <c r="AI1081" s="2">
        <v>2</v>
      </c>
      <c r="AJ1081" s="2" t="s">
        <v>116</v>
      </c>
      <c r="AK1081" s="2" t="s">
        <v>116</v>
      </c>
      <c r="AL1081" s="2">
        <v>6</v>
      </c>
      <c r="AM1081" s="2" t="s">
        <v>116</v>
      </c>
      <c r="AN1081" s="2" t="s">
        <v>116</v>
      </c>
      <c r="AO1081" s="2">
        <v>6</v>
      </c>
      <c r="AP1081" s="2" t="s">
        <v>116</v>
      </c>
      <c r="AQ1081" s="2" t="s">
        <v>116</v>
      </c>
      <c r="AR1081" s="2" t="s">
        <v>116</v>
      </c>
      <c r="AS1081" s="2">
        <v>5</v>
      </c>
      <c r="AT1081" s="2" t="s">
        <v>116</v>
      </c>
      <c r="AU1081" s="2" t="s">
        <v>116</v>
      </c>
      <c r="AV1081" s="2">
        <v>1</v>
      </c>
      <c r="AW1081" s="2">
        <v>5</v>
      </c>
      <c r="AX1081" s="2">
        <v>1</v>
      </c>
      <c r="AY1081" s="2" t="s">
        <v>116</v>
      </c>
      <c r="AZ1081" s="2" t="s">
        <v>116</v>
      </c>
      <c r="BA1081" s="2">
        <v>4</v>
      </c>
      <c r="BB1081" s="2" t="s">
        <v>116</v>
      </c>
      <c r="BC1081" s="2" t="s">
        <v>116</v>
      </c>
      <c r="BD1081" s="2">
        <v>36</v>
      </c>
      <c r="BE1081" s="2" t="s">
        <v>116</v>
      </c>
      <c r="BF1081" s="2" t="s">
        <v>116</v>
      </c>
      <c r="BG1081" s="2" t="s">
        <v>116</v>
      </c>
      <c r="BH1081" s="2" t="s">
        <v>116</v>
      </c>
      <c r="BI1081" s="2" t="s">
        <v>116</v>
      </c>
      <c r="BJ1081" s="2">
        <v>6</v>
      </c>
      <c r="BK1081" s="2">
        <v>1</v>
      </c>
      <c r="BL1081" s="2" t="s">
        <v>116</v>
      </c>
      <c r="BM1081" s="2">
        <v>1</v>
      </c>
      <c r="BN1081" s="2" t="s">
        <v>116</v>
      </c>
      <c r="BO1081" s="2">
        <v>1</v>
      </c>
      <c r="BP1081" s="2" t="s">
        <v>116</v>
      </c>
      <c r="BQ1081" s="2">
        <v>16</v>
      </c>
      <c r="BR1081" s="2" t="s">
        <v>116</v>
      </c>
      <c r="BS1081" s="2" t="s">
        <v>116</v>
      </c>
      <c r="BT1081" s="2" t="s">
        <v>116</v>
      </c>
      <c r="BU1081" s="2">
        <v>18</v>
      </c>
      <c r="BV1081" s="2" t="s">
        <v>116</v>
      </c>
      <c r="BW1081" s="2" t="s">
        <v>116</v>
      </c>
      <c r="BX1081" s="2" t="s">
        <v>116</v>
      </c>
      <c r="BY1081" s="2">
        <v>14</v>
      </c>
      <c r="BZ1081" s="2" t="s">
        <v>116</v>
      </c>
      <c r="CA1081" s="2" t="s">
        <v>116</v>
      </c>
      <c r="CB1081" s="2">
        <v>6</v>
      </c>
      <c r="CC1081" s="2" t="s">
        <v>116</v>
      </c>
      <c r="CD1081" s="2" t="s">
        <v>116</v>
      </c>
      <c r="CE1081" s="2" t="s">
        <v>116</v>
      </c>
      <c r="CF1081" s="2">
        <v>27</v>
      </c>
      <c r="CG1081" s="2" t="s">
        <v>116</v>
      </c>
      <c r="CH1081" s="2" t="s">
        <v>116</v>
      </c>
      <c r="CI1081" s="2">
        <v>6</v>
      </c>
      <c r="CJ1081" s="2" t="s">
        <v>116</v>
      </c>
      <c r="CK1081" s="2" t="s">
        <v>116</v>
      </c>
      <c r="CL1081" s="2">
        <v>2</v>
      </c>
      <c r="CM1081" s="2" t="s">
        <v>116</v>
      </c>
      <c r="CN1081" s="2">
        <v>84</v>
      </c>
      <c r="CO1081" s="2" t="s">
        <v>116</v>
      </c>
      <c r="CP1081" s="2" t="s">
        <v>116</v>
      </c>
      <c r="CQ1081" s="2">
        <v>1</v>
      </c>
      <c r="CR1081" s="2" t="s">
        <v>116</v>
      </c>
      <c r="CS1081" s="2" t="s">
        <v>116</v>
      </c>
      <c r="CT1081" s="2">
        <v>28</v>
      </c>
      <c r="CU1081" s="2" t="s">
        <v>116</v>
      </c>
      <c r="CV1081" s="2" t="s">
        <v>116</v>
      </c>
      <c r="CW1081" s="2" t="s">
        <v>116</v>
      </c>
      <c r="CX1081" s="2" t="s">
        <v>116</v>
      </c>
      <c r="CY1081" s="2">
        <v>9</v>
      </c>
      <c r="CZ1081" s="2" t="s">
        <v>116</v>
      </c>
      <c r="DA1081" s="2" t="s">
        <v>116</v>
      </c>
      <c r="DB1081" s="2">
        <v>11</v>
      </c>
      <c r="DC1081" s="2" t="s">
        <v>116</v>
      </c>
      <c r="DD1081" s="2">
        <v>34</v>
      </c>
      <c r="DE1081" s="2" t="s">
        <v>116</v>
      </c>
      <c r="DF1081" s="2">
        <v>24</v>
      </c>
      <c r="DG1081" s="2" t="s">
        <v>116</v>
      </c>
      <c r="DH1081" s="2" t="s">
        <v>116</v>
      </c>
      <c r="DI1081" s="2">
        <v>9</v>
      </c>
      <c r="DJ1081" s="2" t="s">
        <v>116</v>
      </c>
      <c r="DK1081" s="2" t="s">
        <v>116</v>
      </c>
      <c r="DL1081" s="2" t="s">
        <v>116</v>
      </c>
      <c r="DM1081" s="2">
        <v>16</v>
      </c>
      <c r="DN1081" s="2" t="s">
        <v>116</v>
      </c>
      <c r="DO1081" s="2">
        <v>20</v>
      </c>
      <c r="DP1081" s="2" t="s">
        <v>116</v>
      </c>
      <c r="DQ1081" s="2" t="s">
        <v>116</v>
      </c>
      <c r="DR1081" s="2">
        <v>74</v>
      </c>
      <c r="DS1081" s="2" t="s">
        <v>116</v>
      </c>
      <c r="DT1081" s="2" t="s">
        <v>116</v>
      </c>
      <c r="DU1081" s="2" t="s">
        <v>116</v>
      </c>
      <c r="DV1081" s="2" t="s">
        <v>116</v>
      </c>
      <c r="DW1081" s="2">
        <v>8</v>
      </c>
      <c r="DX1081" s="2" t="s">
        <v>116</v>
      </c>
      <c r="DY1081" s="2" t="s">
        <v>116</v>
      </c>
      <c r="DZ1081" s="2" t="s">
        <v>116</v>
      </c>
      <c r="EA1081" s="2" t="s">
        <v>116</v>
      </c>
      <c r="EB1081" s="2">
        <v>5</v>
      </c>
      <c r="EC1081" s="2">
        <v>14</v>
      </c>
      <c r="ED1081" s="2" t="s">
        <v>116</v>
      </c>
      <c r="EE1081" s="2" t="s">
        <v>116</v>
      </c>
      <c r="EF1081" s="2">
        <v>55</v>
      </c>
      <c r="EG1081" s="2" t="s">
        <v>116</v>
      </c>
      <c r="EH1081" s="2" t="s">
        <v>116</v>
      </c>
      <c r="EI1081" s="2" t="s">
        <v>116</v>
      </c>
      <c r="EJ1081" s="2">
        <v>8</v>
      </c>
      <c r="EK1081" s="2" t="s">
        <v>116</v>
      </c>
      <c r="EL1081" s="2">
        <v>8</v>
      </c>
      <c r="EM1081" s="2" t="s">
        <v>116</v>
      </c>
      <c r="EN1081" s="2" t="s">
        <v>116</v>
      </c>
      <c r="EO1081" s="2">
        <v>8</v>
      </c>
      <c r="EP1081" s="2" t="s">
        <v>116</v>
      </c>
      <c r="EQ1081" s="2" t="s">
        <v>116</v>
      </c>
      <c r="ER1081" s="2">
        <v>5</v>
      </c>
      <c r="ES1081" s="2" t="s">
        <v>116</v>
      </c>
      <c r="ET1081" s="2" t="s">
        <v>116</v>
      </c>
      <c r="EU1081" s="2">
        <v>131</v>
      </c>
      <c r="EV1081" s="2">
        <v>1</v>
      </c>
      <c r="EW1081" s="2" t="s">
        <v>116</v>
      </c>
      <c r="EX1081" s="2">
        <v>10</v>
      </c>
      <c r="EY1081" s="2">
        <v>5</v>
      </c>
      <c r="EZ1081" s="2" t="s">
        <v>116</v>
      </c>
      <c r="FA1081" s="2">
        <v>7</v>
      </c>
      <c r="FB1081" s="2" t="s">
        <v>116</v>
      </c>
      <c r="FC1081" s="2" t="s">
        <v>116</v>
      </c>
      <c r="FD1081" s="2">
        <v>52</v>
      </c>
      <c r="FE1081" s="2" t="s">
        <v>116</v>
      </c>
      <c r="FF1081" s="2" t="s">
        <v>116</v>
      </c>
      <c r="FG1081" s="2" t="s">
        <v>116</v>
      </c>
      <c r="FH1081" s="2">
        <v>14</v>
      </c>
      <c r="FI1081" s="2">
        <v>7</v>
      </c>
      <c r="FJ1081" s="2" t="s">
        <v>116</v>
      </c>
      <c r="FK1081" s="2" t="s">
        <v>116</v>
      </c>
      <c r="FL1081" s="2">
        <v>13</v>
      </c>
      <c r="FM1081" s="2" t="s">
        <v>116</v>
      </c>
      <c r="FN1081" s="2" t="s">
        <v>116</v>
      </c>
      <c r="FO1081" s="2">
        <v>36</v>
      </c>
      <c r="FP1081" s="2" t="s">
        <v>116</v>
      </c>
      <c r="FQ1081" s="2" t="s">
        <v>116</v>
      </c>
      <c r="FR1081" s="2">
        <v>90</v>
      </c>
      <c r="FS1081" s="2" t="s">
        <v>116</v>
      </c>
      <c r="FT1081" s="2" t="s">
        <v>116</v>
      </c>
      <c r="FU1081" s="2" t="s">
        <v>116</v>
      </c>
      <c r="FV1081" s="2">
        <v>3</v>
      </c>
      <c r="FW1081" s="2">
        <v>2</v>
      </c>
      <c r="FX1081" s="2" t="s">
        <v>116</v>
      </c>
      <c r="FY1081" s="2">
        <v>8</v>
      </c>
      <c r="FZ1081" s="2">
        <v>39</v>
      </c>
      <c r="GA1081" s="2" t="s">
        <v>116</v>
      </c>
      <c r="GB1081" s="2" t="s">
        <v>116</v>
      </c>
      <c r="GC1081" s="2">
        <v>11</v>
      </c>
      <c r="GD1081" s="2" t="s">
        <v>116</v>
      </c>
      <c r="GE1081" s="2">
        <v>2</v>
      </c>
      <c r="GF1081" s="2">
        <v>10</v>
      </c>
      <c r="GG1081" s="2" t="s">
        <v>116</v>
      </c>
      <c r="GH1081" s="2" t="s">
        <v>116</v>
      </c>
      <c r="GI1081" s="2">
        <v>6</v>
      </c>
      <c r="GJ1081" s="2" t="s">
        <v>116</v>
      </c>
      <c r="GK1081" s="2">
        <v>86</v>
      </c>
      <c r="GL1081" s="2" t="s">
        <v>116</v>
      </c>
      <c r="GM1081" s="2" t="s">
        <v>116</v>
      </c>
      <c r="GN1081" s="2">
        <v>10</v>
      </c>
      <c r="GO1081" s="2" t="s">
        <v>116</v>
      </c>
      <c r="GP1081" s="2">
        <v>3</v>
      </c>
      <c r="GQ1081" s="2">
        <v>5</v>
      </c>
      <c r="GR1081" s="2">
        <v>34</v>
      </c>
      <c r="GS1081" s="2" t="s">
        <v>116</v>
      </c>
      <c r="GT1081" s="2" t="s">
        <v>116</v>
      </c>
      <c r="GU1081" s="2">
        <v>8</v>
      </c>
      <c r="GV1081" s="2">
        <v>2</v>
      </c>
      <c r="GW1081" s="2" t="s">
        <v>116</v>
      </c>
      <c r="GX1081" s="2">
        <v>13</v>
      </c>
      <c r="GY1081" s="2">
        <v>21</v>
      </c>
      <c r="GZ1081" s="2" t="s">
        <v>116</v>
      </c>
      <c r="HA1081" s="2">
        <v>86</v>
      </c>
      <c r="HB1081" s="2" t="s">
        <v>116</v>
      </c>
      <c r="HC1081" s="2" t="s">
        <v>116</v>
      </c>
      <c r="HD1081" s="2">
        <v>4</v>
      </c>
      <c r="HE1081" s="2">
        <v>1</v>
      </c>
      <c r="HF1081" s="2">
        <v>11</v>
      </c>
      <c r="HG1081" s="2">
        <v>15</v>
      </c>
      <c r="HH1081" s="2" t="s">
        <v>116</v>
      </c>
      <c r="HI1081" s="2">
        <v>7</v>
      </c>
      <c r="HJ1081" s="2">
        <v>2</v>
      </c>
      <c r="HK1081" s="2" t="s">
        <v>116</v>
      </c>
      <c r="HL1081" s="2">
        <v>5</v>
      </c>
      <c r="HM1081" s="2">
        <v>2</v>
      </c>
      <c r="HN1081" s="2">
        <v>55</v>
      </c>
      <c r="HO1081" s="2" t="s">
        <v>116</v>
      </c>
      <c r="HP1081" s="2">
        <v>6</v>
      </c>
      <c r="HQ1081" s="2" t="s">
        <v>116</v>
      </c>
      <c r="HR1081" s="2">
        <v>4</v>
      </c>
      <c r="HS1081" s="2" t="s">
        <v>116</v>
      </c>
      <c r="HT1081" s="2">
        <v>18</v>
      </c>
      <c r="HU1081" s="2">
        <v>6</v>
      </c>
      <c r="HV1081" s="2" t="s">
        <v>116</v>
      </c>
      <c r="HW1081" s="2">
        <v>2</v>
      </c>
      <c r="HX1081" s="2">
        <v>5</v>
      </c>
      <c r="HY1081" s="2" t="s">
        <v>116</v>
      </c>
      <c r="HZ1081" s="2" t="s">
        <v>116</v>
      </c>
      <c r="IA1081" s="2">
        <v>12</v>
      </c>
      <c r="IB1081" s="2" t="s">
        <v>116</v>
      </c>
      <c r="IC1081" s="2" t="s">
        <v>116</v>
      </c>
      <c r="ID1081" s="2">
        <v>31</v>
      </c>
      <c r="IE1081" s="2" t="s">
        <v>116</v>
      </c>
      <c r="IF1081" s="2" t="s">
        <v>116</v>
      </c>
      <c r="IG1081" s="2">
        <v>1</v>
      </c>
      <c r="IH1081" s="2">
        <v>10</v>
      </c>
      <c r="II1081" s="2">
        <v>12</v>
      </c>
      <c r="IJ1081" s="2">
        <v>4</v>
      </c>
      <c r="IK1081" s="2" t="s">
        <v>116</v>
      </c>
      <c r="IL1081" s="2" t="s">
        <v>116</v>
      </c>
      <c r="IM1081" s="2" t="s">
        <v>116</v>
      </c>
      <c r="IN1081" s="2">
        <v>3</v>
      </c>
      <c r="IO1081" s="2" t="s">
        <v>116</v>
      </c>
      <c r="IP1081" s="2" t="s">
        <v>116</v>
      </c>
      <c r="IQ1081" s="2">
        <v>45</v>
      </c>
      <c r="IR1081" s="2">
        <v>1</v>
      </c>
      <c r="IS1081" s="2">
        <v>2</v>
      </c>
      <c r="IT1081" s="2" t="s">
        <v>116</v>
      </c>
      <c r="IU1081" s="2" t="s">
        <v>116</v>
      </c>
      <c r="IV1081" s="2">
        <v>9</v>
      </c>
      <c r="IW1081" s="2">
        <v>4</v>
      </c>
      <c r="IX1081" s="2" t="s">
        <v>116</v>
      </c>
      <c r="IY1081" s="2" t="s">
        <v>116</v>
      </c>
      <c r="IZ1081" s="2" t="s">
        <v>116</v>
      </c>
      <c r="JA1081" s="2" t="s">
        <v>116</v>
      </c>
      <c r="JB1081" s="2">
        <v>9</v>
      </c>
      <c r="JC1081" s="2" t="s">
        <v>116</v>
      </c>
      <c r="JD1081" s="2">
        <v>15</v>
      </c>
      <c r="JE1081" s="2">
        <v>2</v>
      </c>
      <c r="JF1081" s="2" t="s">
        <v>116</v>
      </c>
      <c r="JG1081" s="2" t="s">
        <v>116</v>
      </c>
      <c r="JH1081" s="2">
        <v>15</v>
      </c>
      <c r="JI1081" s="2">
        <v>1</v>
      </c>
      <c r="JJ1081" s="2" t="s">
        <v>116</v>
      </c>
      <c r="JK1081" s="2">
        <v>5</v>
      </c>
      <c r="JL1081" s="2" t="s">
        <v>116</v>
      </c>
      <c r="JM1081" s="2" t="s">
        <v>116</v>
      </c>
      <c r="JN1081" s="2">
        <v>16</v>
      </c>
      <c r="JO1081" s="2">
        <v>7</v>
      </c>
      <c r="JP1081" s="2">
        <v>1</v>
      </c>
      <c r="JQ1081" s="2" t="s">
        <v>116</v>
      </c>
      <c r="JR1081" s="2">
        <v>2</v>
      </c>
      <c r="JS1081" s="2">
        <v>3</v>
      </c>
      <c r="JT1081" s="2" t="s">
        <v>116</v>
      </c>
      <c r="JU1081" s="2">
        <v>2</v>
      </c>
      <c r="JV1081" s="2">
        <v>2</v>
      </c>
      <c r="JW1081" s="2" t="s">
        <v>116</v>
      </c>
      <c r="JX1081" s="2">
        <v>2</v>
      </c>
      <c r="JY1081" s="2" t="s">
        <v>116</v>
      </c>
      <c r="JZ1081" s="2">
        <v>19</v>
      </c>
      <c r="KA1081" s="2" t="s">
        <v>116</v>
      </c>
      <c r="KB1081" s="2" t="s">
        <v>116</v>
      </c>
      <c r="KC1081" s="2">
        <v>1</v>
      </c>
      <c r="KD1081" s="2">
        <v>1</v>
      </c>
      <c r="KE1081" s="2">
        <v>1</v>
      </c>
      <c r="KF1081" s="2" t="s">
        <v>116</v>
      </c>
      <c r="KG1081" s="2">
        <v>1</v>
      </c>
      <c r="KH1081" s="2">
        <v>1</v>
      </c>
      <c r="KI1081" s="2">
        <v>9</v>
      </c>
      <c r="KJ1081" s="2">
        <v>2</v>
      </c>
      <c r="KK1081" s="2" t="s">
        <v>116</v>
      </c>
      <c r="KL1081" s="2" t="s">
        <v>116</v>
      </c>
      <c r="KM1081" s="2" t="s">
        <v>116</v>
      </c>
      <c r="KN1081" s="2">
        <v>3</v>
      </c>
      <c r="KO1081" s="2" t="s">
        <v>116</v>
      </c>
      <c r="KP1081" s="2" t="s">
        <v>116</v>
      </c>
      <c r="KQ1081" s="2">
        <v>1</v>
      </c>
      <c r="KR1081" s="2">
        <v>3</v>
      </c>
      <c r="KS1081" s="2" t="s">
        <v>116</v>
      </c>
      <c r="KT1081" s="2">
        <v>8</v>
      </c>
      <c r="KU1081" s="2" t="s">
        <v>116</v>
      </c>
      <c r="KV1081" s="2" t="s">
        <v>116</v>
      </c>
      <c r="KW1081" s="2" t="s">
        <v>116</v>
      </c>
      <c r="KX1081" s="2" t="s">
        <v>116</v>
      </c>
      <c r="KY1081" s="2" t="s">
        <v>116</v>
      </c>
      <c r="KZ1081" s="2">
        <v>1</v>
      </c>
      <c r="LA1081" s="2" t="s">
        <v>116</v>
      </c>
      <c r="LB1081" s="2" t="s">
        <v>116</v>
      </c>
      <c r="LC1081" s="2" t="s">
        <v>116</v>
      </c>
      <c r="LD1081" s="2" t="s">
        <v>116</v>
      </c>
      <c r="LE1081" s="2" t="s">
        <v>116</v>
      </c>
      <c r="LF1081" s="2" t="s">
        <v>116</v>
      </c>
      <c r="LG1081" s="2" t="s">
        <v>116</v>
      </c>
      <c r="LH1081" s="2">
        <v>7</v>
      </c>
      <c r="LI1081" s="2">
        <v>1</v>
      </c>
      <c r="LJ1081" s="2">
        <v>1</v>
      </c>
      <c r="LK1081" s="2" t="s">
        <v>116</v>
      </c>
      <c r="LL1081" s="2" t="s">
        <v>116</v>
      </c>
      <c r="LM1081" s="2">
        <v>6</v>
      </c>
      <c r="LN1081" s="2" t="s">
        <v>116</v>
      </c>
      <c r="LO1081" s="2" t="s">
        <v>116</v>
      </c>
      <c r="LP1081" s="2" t="s">
        <v>116</v>
      </c>
      <c r="LQ1081" s="2">
        <v>1</v>
      </c>
      <c r="LR1081" s="2">
        <v>1</v>
      </c>
      <c r="LS1081" s="2" t="s">
        <v>116</v>
      </c>
      <c r="LT1081" s="2" t="s">
        <v>116</v>
      </c>
      <c r="LU1081" s="2">
        <v>2</v>
      </c>
      <c r="LV1081" s="2">
        <v>10</v>
      </c>
      <c r="LW1081" s="2" t="s">
        <v>116</v>
      </c>
      <c r="LX1081" s="2" t="s">
        <v>116</v>
      </c>
      <c r="LY1081" s="2" t="s">
        <v>116</v>
      </c>
      <c r="LZ1081" s="2" t="s">
        <v>116</v>
      </c>
      <c r="MA1081" s="2" t="s">
        <v>116</v>
      </c>
      <c r="MB1081" s="2" t="s">
        <v>116</v>
      </c>
      <c r="MC1081" s="2">
        <v>2</v>
      </c>
      <c r="MD1081" s="2">
        <v>1</v>
      </c>
      <c r="ME1081" s="2" t="s">
        <v>116</v>
      </c>
      <c r="MF1081" s="2" t="s">
        <v>116</v>
      </c>
      <c r="MG1081" s="2" t="s">
        <v>116</v>
      </c>
      <c r="MH1081" s="2" t="s">
        <v>116</v>
      </c>
      <c r="MI1081" s="2" t="s">
        <v>116</v>
      </c>
      <c r="MJ1081" s="2">
        <v>6</v>
      </c>
      <c r="MK1081" s="2" t="s">
        <v>116</v>
      </c>
      <c r="ML1081" s="2" t="s">
        <v>116</v>
      </c>
      <c r="MM1081" s="2">
        <v>1</v>
      </c>
      <c r="MN1081" s="2" t="s">
        <v>116</v>
      </c>
      <c r="MO1081" s="2" t="s">
        <v>116</v>
      </c>
      <c r="MP1081" s="2" t="s">
        <v>116</v>
      </c>
      <c r="MQ1081" s="2" t="s">
        <v>116</v>
      </c>
      <c r="MR1081" s="2" t="s">
        <v>116</v>
      </c>
      <c r="MS1081" s="2" t="s">
        <v>116</v>
      </c>
      <c r="MT1081" s="2" t="s">
        <v>116</v>
      </c>
      <c r="MU1081" s="2" t="s">
        <v>116</v>
      </c>
      <c r="MV1081" s="2" t="s">
        <v>116</v>
      </c>
      <c r="MW1081" s="2" t="s">
        <v>116</v>
      </c>
      <c r="MX1081" s="2" t="s">
        <v>116</v>
      </c>
      <c r="MY1081" s="2" t="s">
        <v>116</v>
      </c>
      <c r="MZ1081" s="2" t="s">
        <v>116</v>
      </c>
      <c r="NA1081" s="2" t="s">
        <v>116</v>
      </c>
      <c r="NB1081" s="2" t="s">
        <v>116</v>
      </c>
      <c r="NC1081" s="2" t="s">
        <v>116</v>
      </c>
      <c r="ND1081" s="2">
        <v>3</v>
      </c>
      <c r="NE1081" s="2" t="s">
        <v>116</v>
      </c>
      <c r="NF1081" s="2" t="s">
        <v>116</v>
      </c>
      <c r="NG1081" s="2" t="s">
        <v>116</v>
      </c>
      <c r="NH1081" s="2" t="s">
        <v>116</v>
      </c>
      <c r="NI1081" s="2" t="s">
        <v>116</v>
      </c>
      <c r="NJ1081" s="2" t="s">
        <v>116</v>
      </c>
      <c r="NK1081" s="2" t="s">
        <v>116</v>
      </c>
      <c r="NL1081" s="2" t="s">
        <v>116</v>
      </c>
      <c r="NM1081" s="2" t="s">
        <v>116</v>
      </c>
      <c r="NN1081" s="2" t="s">
        <v>116</v>
      </c>
      <c r="NO1081" s="2">
        <v>3</v>
      </c>
      <c r="NP1081" s="2" t="s">
        <v>116</v>
      </c>
      <c r="NQ1081" s="2" t="s">
        <v>116</v>
      </c>
      <c r="NR1081" s="2" t="s">
        <v>116</v>
      </c>
      <c r="NS1081" s="2" t="s">
        <v>116</v>
      </c>
      <c r="NT1081" s="2" t="s">
        <v>116</v>
      </c>
      <c r="NU1081" s="2" t="s">
        <v>116</v>
      </c>
      <c r="NV1081" s="2" t="s">
        <v>116</v>
      </c>
      <c r="NW1081" s="2" t="s">
        <v>116</v>
      </c>
      <c r="NX1081" s="2" t="s">
        <v>116</v>
      </c>
      <c r="NY1081" s="2" t="s">
        <v>116</v>
      </c>
      <c r="NZ1081" s="2" t="s">
        <v>116</v>
      </c>
      <c r="OA1081" s="2" t="s">
        <v>116</v>
      </c>
      <c r="OB1081" s="2" t="s">
        <v>116</v>
      </c>
      <c r="OC1081" s="2" t="s">
        <v>116</v>
      </c>
      <c r="OD1081" s="2">
        <v>1</v>
      </c>
      <c r="OE1081" s="2" t="s">
        <v>116</v>
      </c>
      <c r="OF1081" s="2" t="s">
        <v>116</v>
      </c>
      <c r="OG1081" s="2" t="s">
        <v>116</v>
      </c>
      <c r="OH1081" s="2" t="s">
        <v>116</v>
      </c>
      <c r="OI1081" s="2" t="s">
        <v>116</v>
      </c>
      <c r="OJ1081" s="2" t="s">
        <v>116</v>
      </c>
      <c r="OK1081" s="2" t="s">
        <v>116</v>
      </c>
      <c r="OL1081" s="2" t="s">
        <v>116</v>
      </c>
      <c r="OM1081" s="2" t="s">
        <v>116</v>
      </c>
      <c r="ON1081" s="2" t="s">
        <v>116</v>
      </c>
      <c r="OO1081" s="2" t="s">
        <v>116</v>
      </c>
      <c r="OP1081" s="2" t="s">
        <v>116</v>
      </c>
      <c r="OQ1081" s="2" t="s">
        <v>116</v>
      </c>
      <c r="OR1081" s="2" t="s">
        <v>116</v>
      </c>
      <c r="OS1081" s="2" t="s">
        <v>116</v>
      </c>
      <c r="OT1081" s="2" t="s">
        <v>116</v>
      </c>
      <c r="OU1081" s="2" t="s">
        <v>116</v>
      </c>
      <c r="OV1081" s="2" t="s">
        <v>116</v>
      </c>
      <c r="OW1081" s="2" t="s">
        <v>116</v>
      </c>
      <c r="OX1081" s="2" t="s">
        <v>116</v>
      </c>
      <c r="OY1081" s="2" t="s">
        <v>116</v>
      </c>
      <c r="OZ1081" s="2" t="s">
        <v>116</v>
      </c>
      <c r="PA1081" s="2" t="s">
        <v>116</v>
      </c>
      <c r="PB1081" s="2" t="s">
        <v>116</v>
      </c>
      <c r="PC1081" s="2" t="s">
        <v>116</v>
      </c>
      <c r="PD1081" s="2" t="s">
        <v>116</v>
      </c>
      <c r="PE1081" s="2" t="s">
        <v>116</v>
      </c>
      <c r="PF1081" s="2" t="s">
        <v>116</v>
      </c>
      <c r="PG1081" s="2" t="s">
        <v>116</v>
      </c>
      <c r="PH1081" s="2" t="s">
        <v>116</v>
      </c>
      <c r="PI1081" s="2" t="s">
        <v>116</v>
      </c>
      <c r="PJ1081" s="2" t="s">
        <v>116</v>
      </c>
      <c r="PK1081" s="2" t="s">
        <v>116</v>
      </c>
      <c r="PL1081" s="2" t="s">
        <v>116</v>
      </c>
      <c r="PM1081" s="2" t="s">
        <v>116</v>
      </c>
      <c r="PN1081" s="2" t="s">
        <v>116</v>
      </c>
      <c r="PO1081" s="2" t="s">
        <v>116</v>
      </c>
      <c r="PP1081" s="2" t="s">
        <v>116</v>
      </c>
      <c r="PQ1081" s="2" t="s">
        <v>116</v>
      </c>
      <c r="PR1081" s="2" t="s">
        <v>116</v>
      </c>
      <c r="PS1081" s="2" t="s">
        <v>116</v>
      </c>
      <c r="PT1081" s="2" t="s">
        <v>116</v>
      </c>
      <c r="PU1081" s="2" t="s">
        <v>116</v>
      </c>
      <c r="PV1081" s="2" t="s">
        <v>116</v>
      </c>
      <c r="PW1081" s="2" t="s">
        <v>116</v>
      </c>
      <c r="PX1081" s="2" t="s">
        <v>116</v>
      </c>
      <c r="PY1081" s="2" t="s">
        <v>116</v>
      </c>
      <c r="PZ1081" s="2" t="s">
        <v>116</v>
      </c>
      <c r="QA1081" s="2" t="s">
        <v>116</v>
      </c>
      <c r="QB1081" s="2" t="s">
        <v>116</v>
      </c>
      <c r="QC1081" s="2" t="s">
        <v>116</v>
      </c>
      <c r="QD1081" s="2" t="s">
        <v>116</v>
      </c>
      <c r="QE1081" s="2" t="s">
        <v>116</v>
      </c>
      <c r="QF1081" s="2" t="s">
        <v>116</v>
      </c>
      <c r="QG1081" s="2" t="s">
        <v>116</v>
      </c>
      <c r="QH1081" s="2" t="s">
        <v>116</v>
      </c>
      <c r="QI1081" s="2" t="s">
        <v>116</v>
      </c>
      <c r="QJ1081" s="2" t="s">
        <v>116</v>
      </c>
      <c r="QK1081" s="2" t="s">
        <v>116</v>
      </c>
    </row>
    <row r="1082" spans="22:453" x14ac:dyDescent="0.2">
      <c r="V1082" s="2">
        <v>2</v>
      </c>
      <c r="W1082" s="2" t="s">
        <v>116</v>
      </c>
      <c r="X1082" s="2" t="s">
        <v>116</v>
      </c>
      <c r="Y1082" s="2" t="s">
        <v>116</v>
      </c>
      <c r="Z1082" s="2" t="s">
        <v>116</v>
      </c>
      <c r="AA1082" s="2" t="s">
        <v>116</v>
      </c>
      <c r="AB1082" s="2" t="s">
        <v>116</v>
      </c>
      <c r="AC1082" s="2" t="s">
        <v>116</v>
      </c>
      <c r="AD1082" s="2" t="s">
        <v>116</v>
      </c>
      <c r="AE1082" s="2" t="s">
        <v>116</v>
      </c>
      <c r="AF1082" s="2" t="s">
        <v>116</v>
      </c>
      <c r="AG1082" s="2" t="s">
        <v>116</v>
      </c>
      <c r="AH1082" s="2" t="s">
        <v>116</v>
      </c>
      <c r="AI1082" s="2" t="s">
        <v>116</v>
      </c>
      <c r="AJ1082" s="2" t="s">
        <v>116</v>
      </c>
      <c r="AK1082" s="2">
        <v>1</v>
      </c>
      <c r="AL1082" s="2">
        <v>1</v>
      </c>
      <c r="AM1082" s="2" t="s">
        <v>116</v>
      </c>
      <c r="AN1082" s="2" t="s">
        <v>116</v>
      </c>
      <c r="AO1082" s="2" t="s">
        <v>116</v>
      </c>
      <c r="AP1082" s="2" t="s">
        <v>116</v>
      </c>
      <c r="AQ1082" s="2" t="s">
        <v>116</v>
      </c>
      <c r="AR1082" s="2" t="s">
        <v>116</v>
      </c>
      <c r="AS1082" s="2">
        <v>1</v>
      </c>
      <c r="AT1082" s="2" t="s">
        <v>116</v>
      </c>
      <c r="AU1082" s="2" t="s">
        <v>116</v>
      </c>
      <c r="AV1082" s="2" t="s">
        <v>116</v>
      </c>
      <c r="AW1082" s="2" t="s">
        <v>116</v>
      </c>
      <c r="AX1082" s="2" t="s">
        <v>116</v>
      </c>
      <c r="AY1082" s="2" t="s">
        <v>116</v>
      </c>
      <c r="AZ1082" s="2" t="s">
        <v>116</v>
      </c>
      <c r="BA1082" s="2" t="s">
        <v>116</v>
      </c>
      <c r="BB1082" s="2" t="s">
        <v>116</v>
      </c>
      <c r="BC1082" s="2" t="s">
        <v>116</v>
      </c>
      <c r="BD1082" s="2">
        <v>3</v>
      </c>
      <c r="BE1082" s="2" t="s">
        <v>116</v>
      </c>
      <c r="BF1082" s="2" t="s">
        <v>116</v>
      </c>
      <c r="BG1082" s="2">
        <v>1</v>
      </c>
      <c r="BH1082" s="2" t="s">
        <v>116</v>
      </c>
      <c r="BI1082" s="2" t="s">
        <v>116</v>
      </c>
      <c r="BJ1082" s="2" t="s">
        <v>116</v>
      </c>
      <c r="BK1082" s="2" t="s">
        <v>116</v>
      </c>
      <c r="BL1082" s="2" t="s">
        <v>116</v>
      </c>
      <c r="BM1082" s="2" t="s">
        <v>116</v>
      </c>
      <c r="BN1082" s="2">
        <v>2</v>
      </c>
      <c r="BO1082" s="2" t="s">
        <v>116</v>
      </c>
      <c r="BP1082" s="2">
        <v>1</v>
      </c>
      <c r="BQ1082" s="2">
        <v>3</v>
      </c>
      <c r="BR1082" s="2" t="s">
        <v>116</v>
      </c>
      <c r="BS1082" s="2" t="s">
        <v>116</v>
      </c>
      <c r="BT1082" s="2" t="s">
        <v>116</v>
      </c>
      <c r="BU1082" s="2">
        <v>6</v>
      </c>
      <c r="BV1082" s="2" t="s">
        <v>116</v>
      </c>
      <c r="BW1082" s="2" t="s">
        <v>116</v>
      </c>
      <c r="BX1082" s="2" t="s">
        <v>116</v>
      </c>
      <c r="BY1082" s="2" t="s">
        <v>116</v>
      </c>
      <c r="BZ1082" s="2" t="s">
        <v>116</v>
      </c>
      <c r="CA1082" s="2" t="s">
        <v>116</v>
      </c>
      <c r="CB1082" s="2" t="s">
        <v>116</v>
      </c>
      <c r="CC1082" s="2" t="s">
        <v>116</v>
      </c>
      <c r="CD1082" s="2" t="s">
        <v>116</v>
      </c>
      <c r="CE1082" s="2" t="s">
        <v>116</v>
      </c>
      <c r="CF1082" s="2" t="s">
        <v>116</v>
      </c>
      <c r="CG1082" s="2" t="s">
        <v>116</v>
      </c>
      <c r="CH1082" s="2" t="s">
        <v>116</v>
      </c>
      <c r="CI1082" s="2">
        <v>1</v>
      </c>
      <c r="CJ1082" s="2" t="s">
        <v>116</v>
      </c>
      <c r="CK1082" s="2" t="s">
        <v>116</v>
      </c>
      <c r="CL1082" s="2" t="s">
        <v>116</v>
      </c>
      <c r="CM1082" s="2" t="s">
        <v>116</v>
      </c>
      <c r="CN1082" s="2">
        <v>2</v>
      </c>
      <c r="CO1082" s="2" t="s">
        <v>116</v>
      </c>
      <c r="CP1082" s="2" t="s">
        <v>116</v>
      </c>
      <c r="CQ1082" s="2" t="s">
        <v>116</v>
      </c>
      <c r="CR1082" s="2" t="s">
        <v>116</v>
      </c>
      <c r="CS1082" s="2" t="s">
        <v>116</v>
      </c>
      <c r="CT1082" s="2" t="s">
        <v>116</v>
      </c>
      <c r="CU1082" s="2" t="s">
        <v>116</v>
      </c>
      <c r="CV1082" s="2" t="s">
        <v>116</v>
      </c>
      <c r="CW1082" s="2" t="s">
        <v>116</v>
      </c>
      <c r="CX1082" s="2" t="s">
        <v>116</v>
      </c>
      <c r="CY1082" s="2" t="s">
        <v>116</v>
      </c>
      <c r="CZ1082" s="2" t="s">
        <v>116</v>
      </c>
      <c r="DA1082" s="2" t="s">
        <v>116</v>
      </c>
      <c r="DB1082" s="2" t="s">
        <v>116</v>
      </c>
      <c r="DC1082" s="2" t="s">
        <v>116</v>
      </c>
      <c r="DD1082" s="2">
        <v>7</v>
      </c>
      <c r="DE1082" s="2" t="s">
        <v>116</v>
      </c>
      <c r="DF1082" s="2" t="s">
        <v>116</v>
      </c>
      <c r="DG1082" s="2" t="s">
        <v>116</v>
      </c>
      <c r="DH1082" s="2" t="s">
        <v>116</v>
      </c>
      <c r="DI1082" s="2" t="s">
        <v>116</v>
      </c>
      <c r="DJ1082" s="2" t="s">
        <v>116</v>
      </c>
      <c r="DK1082" s="2" t="s">
        <v>116</v>
      </c>
      <c r="DL1082" s="2" t="s">
        <v>116</v>
      </c>
      <c r="DM1082" s="2">
        <v>2</v>
      </c>
      <c r="DN1082" s="2" t="s">
        <v>116</v>
      </c>
      <c r="DO1082" s="2">
        <v>7</v>
      </c>
      <c r="DP1082" s="2" t="s">
        <v>116</v>
      </c>
      <c r="DQ1082" s="2" t="s">
        <v>116</v>
      </c>
      <c r="DR1082" s="2">
        <v>9</v>
      </c>
      <c r="DS1082" s="2" t="s">
        <v>116</v>
      </c>
      <c r="DT1082" s="2" t="s">
        <v>116</v>
      </c>
      <c r="DU1082" s="2" t="s">
        <v>116</v>
      </c>
      <c r="DV1082" s="2" t="s">
        <v>116</v>
      </c>
      <c r="DW1082" s="2">
        <v>1</v>
      </c>
      <c r="DX1082" s="2" t="s">
        <v>116</v>
      </c>
      <c r="DY1082" s="2" t="s">
        <v>116</v>
      </c>
      <c r="DZ1082" s="2" t="s">
        <v>116</v>
      </c>
      <c r="EA1082" s="2" t="s">
        <v>116</v>
      </c>
      <c r="EB1082" s="2" t="s">
        <v>116</v>
      </c>
      <c r="EC1082" s="2">
        <v>2</v>
      </c>
      <c r="ED1082" s="2" t="s">
        <v>116</v>
      </c>
      <c r="EE1082" s="2" t="s">
        <v>116</v>
      </c>
      <c r="EF1082" s="2">
        <v>29</v>
      </c>
      <c r="EG1082" s="2" t="s">
        <v>116</v>
      </c>
      <c r="EH1082" s="2" t="s">
        <v>116</v>
      </c>
      <c r="EI1082" s="2" t="s">
        <v>116</v>
      </c>
      <c r="EJ1082" s="2">
        <v>1</v>
      </c>
      <c r="EK1082" s="2" t="s">
        <v>116</v>
      </c>
      <c r="EL1082" s="2">
        <v>2</v>
      </c>
      <c r="EM1082" s="2" t="s">
        <v>116</v>
      </c>
      <c r="EN1082" s="2" t="s">
        <v>116</v>
      </c>
      <c r="EO1082" s="2">
        <v>1</v>
      </c>
      <c r="EP1082" s="2" t="s">
        <v>116</v>
      </c>
      <c r="EQ1082" s="2" t="s">
        <v>116</v>
      </c>
      <c r="ER1082" s="2">
        <v>1</v>
      </c>
      <c r="ES1082" s="2">
        <v>2</v>
      </c>
      <c r="ET1082" s="2" t="s">
        <v>116</v>
      </c>
      <c r="EU1082" s="2">
        <v>25</v>
      </c>
      <c r="EV1082" s="2">
        <v>1</v>
      </c>
      <c r="EW1082" s="2" t="s">
        <v>116</v>
      </c>
      <c r="EX1082" s="2" t="s">
        <v>116</v>
      </c>
      <c r="EY1082" s="2" t="s">
        <v>116</v>
      </c>
      <c r="EZ1082" s="2" t="s">
        <v>116</v>
      </c>
      <c r="FA1082" s="2">
        <v>1</v>
      </c>
      <c r="FB1082" s="2" t="s">
        <v>116</v>
      </c>
      <c r="FC1082" s="2" t="s">
        <v>116</v>
      </c>
      <c r="FD1082" s="2">
        <v>13</v>
      </c>
      <c r="FE1082" s="2" t="s">
        <v>116</v>
      </c>
      <c r="FF1082" s="2" t="s">
        <v>116</v>
      </c>
      <c r="FG1082" s="2" t="s">
        <v>116</v>
      </c>
      <c r="FH1082" s="2">
        <v>1</v>
      </c>
      <c r="FI1082" s="2">
        <v>1</v>
      </c>
      <c r="FJ1082" s="2" t="s">
        <v>116</v>
      </c>
      <c r="FK1082" s="2" t="s">
        <v>116</v>
      </c>
      <c r="FL1082" s="2" t="s">
        <v>116</v>
      </c>
      <c r="FM1082" s="2" t="s">
        <v>116</v>
      </c>
      <c r="FN1082" s="2" t="s">
        <v>116</v>
      </c>
      <c r="FO1082" s="2">
        <v>14</v>
      </c>
      <c r="FP1082" s="2">
        <v>1</v>
      </c>
      <c r="FQ1082" s="2" t="s">
        <v>116</v>
      </c>
      <c r="FR1082" s="2">
        <v>15</v>
      </c>
      <c r="FS1082" s="2" t="s">
        <v>116</v>
      </c>
      <c r="FT1082" s="2" t="s">
        <v>116</v>
      </c>
      <c r="FU1082" s="2" t="s">
        <v>116</v>
      </c>
      <c r="FV1082" s="2" t="s">
        <v>116</v>
      </c>
      <c r="FW1082" s="2">
        <v>3</v>
      </c>
      <c r="FX1082" s="2" t="s">
        <v>116</v>
      </c>
      <c r="FY1082" s="2" t="s">
        <v>116</v>
      </c>
      <c r="FZ1082" s="2">
        <v>25</v>
      </c>
      <c r="GA1082" s="2" t="s">
        <v>116</v>
      </c>
      <c r="GB1082" s="2" t="s">
        <v>116</v>
      </c>
      <c r="GC1082" s="2" t="s">
        <v>116</v>
      </c>
      <c r="GD1082" s="2" t="s">
        <v>116</v>
      </c>
      <c r="GE1082" s="2" t="s">
        <v>116</v>
      </c>
      <c r="GF1082" s="2" t="s">
        <v>116</v>
      </c>
      <c r="GG1082" s="2" t="s">
        <v>116</v>
      </c>
      <c r="GH1082" s="2" t="s">
        <v>116</v>
      </c>
      <c r="GI1082" s="2">
        <v>2</v>
      </c>
      <c r="GJ1082" s="2" t="s">
        <v>116</v>
      </c>
      <c r="GK1082" s="2">
        <v>30</v>
      </c>
      <c r="GL1082" s="2" t="s">
        <v>116</v>
      </c>
      <c r="GM1082" s="2" t="s">
        <v>116</v>
      </c>
      <c r="GN1082" s="2" t="s">
        <v>116</v>
      </c>
      <c r="GO1082" s="2" t="s">
        <v>116</v>
      </c>
      <c r="GP1082" s="2">
        <v>1</v>
      </c>
      <c r="GQ1082" s="2" t="s">
        <v>116</v>
      </c>
      <c r="GR1082" s="2">
        <v>9</v>
      </c>
      <c r="GS1082" s="2" t="s">
        <v>116</v>
      </c>
      <c r="GT1082" s="2" t="s">
        <v>116</v>
      </c>
      <c r="GU1082" s="2" t="s">
        <v>116</v>
      </c>
      <c r="GV1082" s="2" t="s">
        <v>116</v>
      </c>
      <c r="GW1082" s="2" t="s">
        <v>116</v>
      </c>
      <c r="GX1082" s="2">
        <v>2</v>
      </c>
      <c r="GY1082" s="2">
        <v>17</v>
      </c>
      <c r="GZ1082" s="2" t="s">
        <v>116</v>
      </c>
      <c r="HA1082" s="2">
        <v>5</v>
      </c>
      <c r="HB1082" s="2" t="s">
        <v>116</v>
      </c>
      <c r="HC1082" s="2" t="s">
        <v>116</v>
      </c>
      <c r="HD1082" s="2">
        <v>1</v>
      </c>
      <c r="HE1082" s="2">
        <v>1</v>
      </c>
      <c r="HF1082" s="2">
        <v>1</v>
      </c>
      <c r="HG1082" s="2">
        <v>12</v>
      </c>
      <c r="HH1082" s="2" t="s">
        <v>116</v>
      </c>
      <c r="HI1082" s="2" t="s">
        <v>116</v>
      </c>
      <c r="HJ1082" s="2" t="s">
        <v>116</v>
      </c>
      <c r="HK1082" s="2" t="s">
        <v>116</v>
      </c>
      <c r="HL1082" s="2">
        <v>1</v>
      </c>
      <c r="HM1082" s="2" t="s">
        <v>116</v>
      </c>
      <c r="HN1082" s="2">
        <v>19</v>
      </c>
      <c r="HO1082" s="2" t="s">
        <v>116</v>
      </c>
      <c r="HP1082" s="2">
        <v>2</v>
      </c>
      <c r="HQ1082" s="2" t="s">
        <v>116</v>
      </c>
      <c r="HR1082" s="2" t="s">
        <v>116</v>
      </c>
      <c r="HS1082" s="2" t="s">
        <v>116</v>
      </c>
      <c r="HT1082" s="2">
        <v>3</v>
      </c>
      <c r="HU1082" s="2" t="s">
        <v>116</v>
      </c>
      <c r="HV1082" s="2" t="s">
        <v>116</v>
      </c>
      <c r="HW1082" s="2">
        <v>3</v>
      </c>
      <c r="HX1082" s="2" t="s">
        <v>116</v>
      </c>
      <c r="HY1082" s="2" t="s">
        <v>116</v>
      </c>
      <c r="HZ1082" s="2" t="s">
        <v>116</v>
      </c>
      <c r="IA1082" s="2">
        <v>11</v>
      </c>
      <c r="IB1082" s="2" t="s">
        <v>116</v>
      </c>
      <c r="IC1082" s="2" t="s">
        <v>116</v>
      </c>
      <c r="ID1082" s="2">
        <v>11</v>
      </c>
      <c r="IE1082" s="2" t="s">
        <v>116</v>
      </c>
      <c r="IF1082" s="2" t="s">
        <v>116</v>
      </c>
      <c r="IG1082" s="2" t="s">
        <v>116</v>
      </c>
      <c r="IH1082" s="2" t="s">
        <v>116</v>
      </c>
      <c r="II1082" s="2">
        <v>6</v>
      </c>
      <c r="IJ1082" s="2" t="s">
        <v>116</v>
      </c>
      <c r="IK1082" s="2" t="s">
        <v>116</v>
      </c>
      <c r="IL1082" s="2" t="s">
        <v>116</v>
      </c>
      <c r="IM1082" s="2" t="s">
        <v>116</v>
      </c>
      <c r="IN1082" s="2">
        <v>1</v>
      </c>
      <c r="IO1082" s="2" t="s">
        <v>116</v>
      </c>
      <c r="IP1082" s="2" t="s">
        <v>116</v>
      </c>
      <c r="IQ1082" s="2">
        <v>10</v>
      </c>
      <c r="IR1082" s="2" t="s">
        <v>116</v>
      </c>
      <c r="IS1082" s="2" t="s">
        <v>116</v>
      </c>
      <c r="IT1082" s="2" t="s">
        <v>116</v>
      </c>
      <c r="IU1082" s="2">
        <v>2</v>
      </c>
      <c r="IV1082" s="2">
        <v>2</v>
      </c>
      <c r="IW1082" s="2" t="s">
        <v>116</v>
      </c>
      <c r="IX1082" s="2" t="s">
        <v>116</v>
      </c>
      <c r="IY1082" s="2" t="s">
        <v>116</v>
      </c>
      <c r="IZ1082" s="2" t="s">
        <v>116</v>
      </c>
      <c r="JA1082" s="2" t="s">
        <v>116</v>
      </c>
      <c r="JB1082" s="2">
        <v>14</v>
      </c>
      <c r="JC1082" s="2" t="s">
        <v>116</v>
      </c>
      <c r="JD1082" s="2">
        <v>11</v>
      </c>
      <c r="JE1082" s="2" t="s">
        <v>116</v>
      </c>
      <c r="JF1082" s="2" t="s">
        <v>116</v>
      </c>
      <c r="JG1082" s="2">
        <v>1</v>
      </c>
      <c r="JH1082" s="2">
        <v>4</v>
      </c>
      <c r="JI1082" s="2" t="s">
        <v>116</v>
      </c>
      <c r="JJ1082" s="2" t="s">
        <v>116</v>
      </c>
      <c r="JK1082" s="2" t="s">
        <v>116</v>
      </c>
      <c r="JL1082" s="2" t="s">
        <v>116</v>
      </c>
      <c r="JM1082" s="2" t="s">
        <v>116</v>
      </c>
      <c r="JN1082" s="2">
        <v>6</v>
      </c>
      <c r="JO1082" s="2" t="s">
        <v>116</v>
      </c>
      <c r="JP1082" s="2" t="s">
        <v>116</v>
      </c>
      <c r="JQ1082" s="2" t="s">
        <v>116</v>
      </c>
      <c r="JR1082" s="2" t="s">
        <v>116</v>
      </c>
      <c r="JS1082" s="2">
        <v>4</v>
      </c>
      <c r="JT1082" s="2" t="s">
        <v>116</v>
      </c>
      <c r="JU1082" s="2" t="s">
        <v>116</v>
      </c>
      <c r="JV1082" s="2" t="s">
        <v>116</v>
      </c>
      <c r="JW1082" s="2">
        <v>1</v>
      </c>
      <c r="JX1082" s="2">
        <v>7</v>
      </c>
      <c r="JY1082" s="2" t="s">
        <v>116</v>
      </c>
      <c r="JZ1082" s="2">
        <v>9</v>
      </c>
      <c r="KA1082" s="2" t="s">
        <v>116</v>
      </c>
      <c r="KB1082" s="2" t="s">
        <v>116</v>
      </c>
      <c r="KC1082" s="2" t="s">
        <v>116</v>
      </c>
      <c r="KD1082" s="2">
        <v>1</v>
      </c>
      <c r="KE1082" s="2" t="s">
        <v>116</v>
      </c>
      <c r="KF1082" s="2" t="s">
        <v>116</v>
      </c>
      <c r="KG1082" s="2" t="s">
        <v>116</v>
      </c>
      <c r="KH1082" s="2" t="s">
        <v>116</v>
      </c>
      <c r="KI1082" s="2">
        <v>10</v>
      </c>
      <c r="KJ1082" s="2" t="s">
        <v>116</v>
      </c>
      <c r="KK1082" s="2" t="s">
        <v>116</v>
      </c>
      <c r="KL1082" s="2" t="s">
        <v>116</v>
      </c>
      <c r="KM1082" s="2" t="s">
        <v>116</v>
      </c>
      <c r="KN1082" s="2">
        <v>1</v>
      </c>
      <c r="KO1082" s="2" t="s">
        <v>116</v>
      </c>
      <c r="KP1082" s="2" t="s">
        <v>116</v>
      </c>
      <c r="KQ1082" s="2" t="s">
        <v>116</v>
      </c>
      <c r="KR1082" s="2">
        <v>6</v>
      </c>
      <c r="KS1082" s="2" t="s">
        <v>116</v>
      </c>
      <c r="KT1082" s="2">
        <v>1</v>
      </c>
      <c r="KU1082" s="2" t="s">
        <v>116</v>
      </c>
      <c r="KV1082" s="2" t="s">
        <v>116</v>
      </c>
      <c r="KW1082" s="2" t="s">
        <v>116</v>
      </c>
      <c r="KX1082" s="2" t="s">
        <v>116</v>
      </c>
      <c r="KY1082" s="2" t="s">
        <v>116</v>
      </c>
      <c r="KZ1082" s="2">
        <v>2</v>
      </c>
      <c r="LA1082" s="2" t="s">
        <v>116</v>
      </c>
      <c r="LB1082" s="2" t="s">
        <v>116</v>
      </c>
      <c r="LC1082" s="2" t="s">
        <v>116</v>
      </c>
      <c r="LD1082" s="2" t="s">
        <v>116</v>
      </c>
      <c r="LE1082" s="2" t="s">
        <v>116</v>
      </c>
      <c r="LF1082" s="2">
        <v>1</v>
      </c>
      <c r="LG1082" s="2" t="s">
        <v>116</v>
      </c>
      <c r="LH1082" s="2">
        <v>7</v>
      </c>
      <c r="LI1082" s="2" t="s">
        <v>116</v>
      </c>
      <c r="LJ1082" s="2" t="s">
        <v>116</v>
      </c>
      <c r="LK1082" s="2" t="s">
        <v>116</v>
      </c>
      <c r="LL1082" s="2" t="s">
        <v>116</v>
      </c>
      <c r="LM1082" s="2" t="s">
        <v>116</v>
      </c>
      <c r="LN1082" s="2">
        <v>3</v>
      </c>
      <c r="LO1082" s="2" t="s">
        <v>116</v>
      </c>
      <c r="LP1082" s="2" t="s">
        <v>116</v>
      </c>
      <c r="LQ1082" s="2" t="s">
        <v>116</v>
      </c>
      <c r="LR1082" s="2" t="s">
        <v>116</v>
      </c>
      <c r="LS1082" s="2" t="s">
        <v>116</v>
      </c>
      <c r="LT1082" s="2" t="s">
        <v>116</v>
      </c>
      <c r="LU1082" s="2">
        <v>1</v>
      </c>
      <c r="LV1082" s="2">
        <v>7</v>
      </c>
      <c r="LW1082" s="2" t="s">
        <v>116</v>
      </c>
      <c r="LX1082" s="2" t="s">
        <v>116</v>
      </c>
      <c r="LY1082" s="2" t="s">
        <v>116</v>
      </c>
      <c r="LZ1082" s="2" t="s">
        <v>116</v>
      </c>
      <c r="MA1082" s="2" t="s">
        <v>116</v>
      </c>
      <c r="MB1082" s="2" t="s">
        <v>116</v>
      </c>
      <c r="MC1082" s="2">
        <v>3</v>
      </c>
      <c r="MD1082" s="2" t="s">
        <v>116</v>
      </c>
      <c r="ME1082" s="2" t="s">
        <v>116</v>
      </c>
      <c r="MF1082" s="2" t="s">
        <v>116</v>
      </c>
      <c r="MG1082" s="2" t="s">
        <v>116</v>
      </c>
      <c r="MH1082" s="2" t="s">
        <v>116</v>
      </c>
      <c r="MI1082" s="2" t="s">
        <v>116</v>
      </c>
      <c r="MJ1082" s="2">
        <v>2</v>
      </c>
      <c r="MK1082" s="2" t="s">
        <v>116</v>
      </c>
      <c r="ML1082" s="2" t="s">
        <v>116</v>
      </c>
      <c r="MM1082" s="2" t="s">
        <v>116</v>
      </c>
      <c r="MN1082" s="2" t="s">
        <v>116</v>
      </c>
      <c r="MO1082" s="2" t="s">
        <v>116</v>
      </c>
      <c r="MP1082" s="2" t="s">
        <v>116</v>
      </c>
      <c r="MQ1082" s="2" t="s">
        <v>116</v>
      </c>
      <c r="MR1082" s="2">
        <v>1</v>
      </c>
      <c r="MS1082" s="2" t="s">
        <v>116</v>
      </c>
      <c r="MT1082" s="2" t="s">
        <v>116</v>
      </c>
      <c r="MU1082" s="2">
        <v>1</v>
      </c>
      <c r="MV1082" s="2" t="s">
        <v>116</v>
      </c>
      <c r="MW1082" s="2" t="s">
        <v>116</v>
      </c>
      <c r="MX1082" s="2" t="s">
        <v>116</v>
      </c>
      <c r="MY1082" s="2" t="s">
        <v>116</v>
      </c>
      <c r="MZ1082" s="2">
        <v>2</v>
      </c>
      <c r="NA1082" s="2" t="s">
        <v>116</v>
      </c>
      <c r="NB1082" s="2" t="s">
        <v>116</v>
      </c>
      <c r="NC1082" s="2" t="s">
        <v>116</v>
      </c>
      <c r="ND1082" s="2" t="s">
        <v>116</v>
      </c>
      <c r="NE1082" s="2" t="s">
        <v>116</v>
      </c>
      <c r="NF1082" s="2" t="s">
        <v>116</v>
      </c>
      <c r="NG1082" s="2" t="s">
        <v>116</v>
      </c>
      <c r="NH1082" s="2" t="s">
        <v>116</v>
      </c>
      <c r="NI1082" s="2" t="s">
        <v>116</v>
      </c>
      <c r="NJ1082" s="2" t="s">
        <v>116</v>
      </c>
      <c r="NK1082" s="2" t="s">
        <v>116</v>
      </c>
      <c r="NL1082" s="2" t="s">
        <v>116</v>
      </c>
      <c r="NM1082" s="2">
        <v>2</v>
      </c>
      <c r="NN1082" s="2" t="s">
        <v>116</v>
      </c>
      <c r="NO1082" s="2">
        <v>7</v>
      </c>
      <c r="NP1082" s="2" t="s">
        <v>116</v>
      </c>
      <c r="NQ1082" s="2" t="s">
        <v>116</v>
      </c>
      <c r="NR1082" s="2" t="s">
        <v>116</v>
      </c>
      <c r="NS1082" s="2" t="s">
        <v>116</v>
      </c>
      <c r="NT1082" s="2" t="s">
        <v>116</v>
      </c>
      <c r="NU1082" s="2">
        <v>1</v>
      </c>
      <c r="NV1082" s="2" t="s">
        <v>116</v>
      </c>
      <c r="NW1082" s="2" t="s">
        <v>116</v>
      </c>
      <c r="NX1082" s="2" t="s">
        <v>116</v>
      </c>
      <c r="NY1082" s="2" t="s">
        <v>116</v>
      </c>
      <c r="NZ1082" s="2" t="s">
        <v>116</v>
      </c>
      <c r="OA1082" s="2" t="s">
        <v>116</v>
      </c>
      <c r="OB1082" s="2" t="s">
        <v>116</v>
      </c>
      <c r="OC1082" s="2">
        <v>3</v>
      </c>
      <c r="OD1082" s="2" t="s">
        <v>116</v>
      </c>
      <c r="OE1082" s="2" t="s">
        <v>116</v>
      </c>
      <c r="OF1082" s="2" t="s">
        <v>116</v>
      </c>
      <c r="OG1082" s="2">
        <v>1</v>
      </c>
      <c r="OH1082" s="2" t="s">
        <v>116</v>
      </c>
      <c r="OI1082" s="2" t="s">
        <v>116</v>
      </c>
      <c r="OJ1082" s="2" t="s">
        <v>116</v>
      </c>
      <c r="OK1082" s="2" t="s">
        <v>116</v>
      </c>
      <c r="OL1082" s="2" t="s">
        <v>116</v>
      </c>
      <c r="OM1082" s="2" t="s">
        <v>116</v>
      </c>
      <c r="ON1082" s="2">
        <v>1</v>
      </c>
      <c r="OO1082" s="2" t="s">
        <v>116</v>
      </c>
      <c r="OP1082" s="2" t="s">
        <v>116</v>
      </c>
      <c r="OQ1082" s="2" t="s">
        <v>116</v>
      </c>
      <c r="OR1082" s="2" t="s">
        <v>116</v>
      </c>
      <c r="OS1082" s="2">
        <v>1</v>
      </c>
      <c r="OT1082" s="2">
        <v>1</v>
      </c>
      <c r="OU1082" s="2" t="s">
        <v>116</v>
      </c>
      <c r="OV1082" s="2" t="s">
        <v>116</v>
      </c>
      <c r="OW1082" s="2" t="s">
        <v>116</v>
      </c>
      <c r="OX1082" s="2" t="s">
        <v>116</v>
      </c>
      <c r="OY1082" s="2" t="s">
        <v>116</v>
      </c>
      <c r="OZ1082" s="2" t="s">
        <v>116</v>
      </c>
      <c r="PA1082" s="2" t="s">
        <v>116</v>
      </c>
      <c r="PB1082" s="2" t="s">
        <v>116</v>
      </c>
      <c r="PC1082" s="2" t="s">
        <v>116</v>
      </c>
      <c r="PD1082" s="2">
        <v>3</v>
      </c>
      <c r="PE1082" s="2" t="s">
        <v>116</v>
      </c>
      <c r="PF1082" s="2" t="s">
        <v>116</v>
      </c>
      <c r="PG1082" s="2" t="s">
        <v>116</v>
      </c>
      <c r="PH1082" s="2" t="s">
        <v>116</v>
      </c>
      <c r="PI1082" s="2" t="s">
        <v>116</v>
      </c>
      <c r="PJ1082" s="2" t="s">
        <v>116</v>
      </c>
      <c r="PK1082" s="2" t="s">
        <v>116</v>
      </c>
      <c r="PL1082" s="2" t="s">
        <v>116</v>
      </c>
      <c r="PM1082" s="2" t="s">
        <v>116</v>
      </c>
      <c r="PN1082" s="2">
        <v>1</v>
      </c>
      <c r="PO1082" s="2">
        <v>1</v>
      </c>
      <c r="PP1082" s="2" t="s">
        <v>116</v>
      </c>
      <c r="PQ1082" s="2" t="s">
        <v>116</v>
      </c>
      <c r="PR1082" s="2" t="s">
        <v>116</v>
      </c>
      <c r="PS1082" s="2" t="s">
        <v>116</v>
      </c>
      <c r="PT1082" s="2" t="s">
        <v>116</v>
      </c>
      <c r="PU1082" s="2" t="s">
        <v>116</v>
      </c>
      <c r="PV1082" s="2" t="s">
        <v>116</v>
      </c>
      <c r="PW1082" s="2" t="s">
        <v>116</v>
      </c>
      <c r="PX1082" s="2" t="s">
        <v>116</v>
      </c>
      <c r="PY1082" s="2" t="s">
        <v>116</v>
      </c>
      <c r="PZ1082" s="2" t="s">
        <v>116</v>
      </c>
      <c r="QA1082" s="2" t="s">
        <v>116</v>
      </c>
      <c r="QB1082" s="2" t="s">
        <v>116</v>
      </c>
      <c r="QC1082" s="2" t="s">
        <v>116</v>
      </c>
      <c r="QD1082" s="2" t="s">
        <v>116</v>
      </c>
      <c r="QE1082" s="2" t="s">
        <v>116</v>
      </c>
      <c r="QF1082" s="2" t="s">
        <v>116</v>
      </c>
      <c r="QG1082" s="2" t="s">
        <v>116</v>
      </c>
      <c r="QH1082" s="2" t="s">
        <v>116</v>
      </c>
      <c r="QI1082" s="2" t="s">
        <v>116</v>
      </c>
      <c r="QJ1082" s="2" t="s">
        <v>116</v>
      </c>
      <c r="QK1082" s="2" t="s">
        <v>116</v>
      </c>
    </row>
    <row r="1083" spans="22:453" x14ac:dyDescent="0.2">
      <c r="V1083" s="2">
        <v>5</v>
      </c>
      <c r="W1083" s="2" t="s">
        <v>116</v>
      </c>
      <c r="X1083" s="2" t="s">
        <v>116</v>
      </c>
      <c r="Y1083" s="2" t="s">
        <v>116</v>
      </c>
      <c r="Z1083" s="2" t="s">
        <v>116</v>
      </c>
      <c r="AA1083" s="2" t="s">
        <v>116</v>
      </c>
      <c r="AB1083" s="2" t="s">
        <v>116</v>
      </c>
      <c r="AC1083" s="2" t="s">
        <v>116</v>
      </c>
      <c r="AD1083" s="2">
        <v>2</v>
      </c>
      <c r="AE1083" s="2" t="s">
        <v>116</v>
      </c>
      <c r="AF1083" s="2" t="s">
        <v>116</v>
      </c>
      <c r="AG1083" s="2">
        <v>2</v>
      </c>
      <c r="AH1083" s="2" t="s">
        <v>116</v>
      </c>
      <c r="AI1083" s="2">
        <v>1</v>
      </c>
      <c r="AJ1083" s="2" t="s">
        <v>116</v>
      </c>
      <c r="AK1083" s="2">
        <v>14</v>
      </c>
      <c r="AL1083" s="2">
        <v>25</v>
      </c>
      <c r="AM1083" s="2" t="s">
        <v>116</v>
      </c>
      <c r="AN1083" s="2" t="s">
        <v>116</v>
      </c>
      <c r="AO1083" s="2" t="s">
        <v>116</v>
      </c>
      <c r="AP1083" s="2">
        <v>3</v>
      </c>
      <c r="AQ1083" s="2">
        <v>1</v>
      </c>
      <c r="AR1083" s="2">
        <v>1</v>
      </c>
      <c r="AS1083" s="2">
        <v>6</v>
      </c>
      <c r="AT1083" s="2" t="s">
        <v>116</v>
      </c>
      <c r="AU1083" s="2" t="s">
        <v>116</v>
      </c>
      <c r="AV1083" s="2" t="s">
        <v>116</v>
      </c>
      <c r="AW1083" s="2">
        <v>1</v>
      </c>
      <c r="AX1083" s="2" t="s">
        <v>116</v>
      </c>
      <c r="AY1083" s="2">
        <v>1</v>
      </c>
      <c r="AZ1083" s="2">
        <v>2</v>
      </c>
      <c r="BA1083" s="2">
        <v>2</v>
      </c>
      <c r="BB1083" s="2">
        <v>1</v>
      </c>
      <c r="BC1083" s="2">
        <v>1</v>
      </c>
      <c r="BD1083" s="2">
        <v>17</v>
      </c>
      <c r="BE1083" s="2" t="s">
        <v>116</v>
      </c>
      <c r="BF1083" s="2">
        <v>1</v>
      </c>
      <c r="BG1083" s="2">
        <v>14</v>
      </c>
      <c r="BH1083" s="2" t="s">
        <v>116</v>
      </c>
      <c r="BI1083" s="2" t="s">
        <v>116</v>
      </c>
      <c r="BJ1083" s="2">
        <v>2</v>
      </c>
      <c r="BK1083" s="2" t="s">
        <v>116</v>
      </c>
      <c r="BL1083" s="2" t="s">
        <v>116</v>
      </c>
      <c r="BM1083" s="2">
        <v>1</v>
      </c>
      <c r="BN1083" s="2">
        <v>26</v>
      </c>
      <c r="BO1083" s="2" t="s">
        <v>116</v>
      </c>
      <c r="BP1083" s="2">
        <v>1</v>
      </c>
      <c r="BQ1083" s="2">
        <v>5</v>
      </c>
      <c r="BR1083" s="2" t="s">
        <v>116</v>
      </c>
      <c r="BS1083" s="2" t="s">
        <v>116</v>
      </c>
      <c r="BT1083" s="2">
        <v>1</v>
      </c>
      <c r="BU1083" s="2">
        <v>26</v>
      </c>
      <c r="BV1083" s="2">
        <v>2</v>
      </c>
      <c r="BW1083" s="2" t="s">
        <v>116</v>
      </c>
      <c r="BX1083" s="2" t="s">
        <v>116</v>
      </c>
      <c r="BY1083" s="2">
        <v>4</v>
      </c>
      <c r="BZ1083" s="2" t="s">
        <v>116</v>
      </c>
      <c r="CA1083" s="2">
        <v>1</v>
      </c>
      <c r="CB1083" s="2">
        <v>5</v>
      </c>
      <c r="CC1083" s="2" t="s">
        <v>116</v>
      </c>
      <c r="CD1083" s="2" t="s">
        <v>116</v>
      </c>
      <c r="CE1083" s="2">
        <v>2</v>
      </c>
      <c r="CF1083" s="2">
        <v>4</v>
      </c>
      <c r="CG1083" s="2" t="s">
        <v>116</v>
      </c>
      <c r="CH1083" s="2" t="s">
        <v>116</v>
      </c>
      <c r="CI1083" s="2">
        <v>5</v>
      </c>
      <c r="CJ1083" s="2">
        <v>1</v>
      </c>
      <c r="CK1083" s="2" t="s">
        <v>116</v>
      </c>
      <c r="CL1083" s="2">
        <v>2</v>
      </c>
      <c r="CM1083" s="2" t="s">
        <v>116</v>
      </c>
      <c r="CN1083" s="2">
        <v>57</v>
      </c>
      <c r="CO1083" s="2" t="s">
        <v>116</v>
      </c>
      <c r="CP1083" s="2" t="s">
        <v>116</v>
      </c>
      <c r="CQ1083" s="2">
        <v>2</v>
      </c>
      <c r="CR1083" s="2" t="s">
        <v>116</v>
      </c>
      <c r="CS1083" s="2" t="s">
        <v>116</v>
      </c>
      <c r="CT1083" s="2">
        <v>38</v>
      </c>
      <c r="CU1083" s="2">
        <v>1</v>
      </c>
      <c r="CV1083" s="2">
        <v>1</v>
      </c>
      <c r="CW1083" s="2" t="s">
        <v>116</v>
      </c>
      <c r="CX1083" s="2" t="s">
        <v>116</v>
      </c>
      <c r="CY1083" s="2">
        <v>7</v>
      </c>
      <c r="CZ1083" s="2">
        <v>3</v>
      </c>
      <c r="DA1083" s="2" t="s">
        <v>116</v>
      </c>
      <c r="DB1083" s="2">
        <v>9</v>
      </c>
      <c r="DC1083" s="2" t="s">
        <v>116</v>
      </c>
      <c r="DD1083" s="2">
        <v>27</v>
      </c>
      <c r="DE1083" s="2" t="s">
        <v>116</v>
      </c>
      <c r="DF1083" s="2">
        <v>15</v>
      </c>
      <c r="DG1083" s="2" t="s">
        <v>116</v>
      </c>
      <c r="DH1083" s="2">
        <v>1</v>
      </c>
      <c r="DI1083" s="2">
        <v>8</v>
      </c>
      <c r="DJ1083" s="2" t="s">
        <v>116</v>
      </c>
      <c r="DK1083" s="2" t="s">
        <v>116</v>
      </c>
      <c r="DL1083" s="2" t="s">
        <v>116</v>
      </c>
      <c r="DM1083" s="2">
        <v>6</v>
      </c>
      <c r="DN1083" s="2" t="s">
        <v>116</v>
      </c>
      <c r="DO1083" s="2">
        <v>43</v>
      </c>
      <c r="DP1083" s="2" t="s">
        <v>116</v>
      </c>
      <c r="DQ1083" s="2">
        <v>3</v>
      </c>
      <c r="DR1083" s="2">
        <v>79</v>
      </c>
      <c r="DS1083" s="2" t="s">
        <v>116</v>
      </c>
      <c r="DT1083" s="2" t="s">
        <v>116</v>
      </c>
      <c r="DU1083" s="2">
        <v>3</v>
      </c>
      <c r="DV1083" s="2" t="s">
        <v>116</v>
      </c>
      <c r="DW1083" s="2">
        <v>5</v>
      </c>
      <c r="DX1083" s="2">
        <v>4</v>
      </c>
      <c r="DY1083" s="2" t="s">
        <v>116</v>
      </c>
      <c r="DZ1083" s="2" t="s">
        <v>116</v>
      </c>
      <c r="EA1083" s="2" t="s">
        <v>116</v>
      </c>
      <c r="EB1083" s="2" t="s">
        <v>116</v>
      </c>
      <c r="EC1083" s="2">
        <v>24</v>
      </c>
      <c r="ED1083" s="2" t="s">
        <v>116</v>
      </c>
      <c r="EE1083" s="2" t="s">
        <v>116</v>
      </c>
      <c r="EF1083" s="2">
        <v>80</v>
      </c>
      <c r="EG1083" s="2" t="s">
        <v>116</v>
      </c>
      <c r="EH1083" s="2" t="s">
        <v>116</v>
      </c>
      <c r="EI1083" s="2" t="s">
        <v>116</v>
      </c>
      <c r="EJ1083" s="2">
        <v>14</v>
      </c>
      <c r="EK1083" s="2" t="s">
        <v>116</v>
      </c>
      <c r="EL1083" s="2">
        <v>4</v>
      </c>
      <c r="EM1083" s="2" t="s">
        <v>116</v>
      </c>
      <c r="EN1083" s="2" t="s">
        <v>116</v>
      </c>
      <c r="EO1083" s="2">
        <v>15</v>
      </c>
      <c r="EP1083" s="2" t="s">
        <v>116</v>
      </c>
      <c r="EQ1083" s="2" t="s">
        <v>116</v>
      </c>
      <c r="ER1083" s="2">
        <v>7</v>
      </c>
      <c r="ES1083" s="2">
        <v>1</v>
      </c>
      <c r="ET1083" s="2">
        <v>3</v>
      </c>
      <c r="EU1083" s="2">
        <v>139</v>
      </c>
      <c r="EV1083" s="2">
        <v>1</v>
      </c>
      <c r="EW1083" s="2" t="s">
        <v>116</v>
      </c>
      <c r="EX1083" s="2">
        <v>16</v>
      </c>
      <c r="EY1083" s="2">
        <v>10</v>
      </c>
      <c r="EZ1083" s="2">
        <v>2</v>
      </c>
      <c r="FA1083" s="2">
        <v>13</v>
      </c>
      <c r="FB1083" s="2" t="s">
        <v>116</v>
      </c>
      <c r="FC1083" s="2" t="s">
        <v>116</v>
      </c>
      <c r="FD1083" s="2">
        <v>78</v>
      </c>
      <c r="FE1083" s="2" t="s">
        <v>116</v>
      </c>
      <c r="FF1083" s="2">
        <v>1</v>
      </c>
      <c r="FG1083" s="2" t="s">
        <v>116</v>
      </c>
      <c r="FH1083" s="2">
        <v>17</v>
      </c>
      <c r="FI1083" s="2">
        <v>18</v>
      </c>
      <c r="FJ1083" s="2" t="s">
        <v>116</v>
      </c>
      <c r="FK1083" s="2">
        <v>1</v>
      </c>
      <c r="FL1083" s="2">
        <v>5</v>
      </c>
      <c r="FM1083" s="2" t="s">
        <v>116</v>
      </c>
      <c r="FN1083" s="2">
        <v>1</v>
      </c>
      <c r="FO1083" s="2">
        <v>87</v>
      </c>
      <c r="FP1083" s="2" t="s">
        <v>116</v>
      </c>
      <c r="FQ1083" s="2" t="s">
        <v>116</v>
      </c>
      <c r="FR1083" s="2">
        <v>74</v>
      </c>
      <c r="FS1083" s="2">
        <v>1</v>
      </c>
      <c r="FT1083" s="2">
        <v>1</v>
      </c>
      <c r="FU1083" s="2" t="s">
        <v>116</v>
      </c>
      <c r="FV1083" s="2">
        <v>3</v>
      </c>
      <c r="FW1083" s="2">
        <v>1</v>
      </c>
      <c r="FX1083" s="2" t="s">
        <v>116</v>
      </c>
      <c r="FY1083" s="2">
        <v>4</v>
      </c>
      <c r="FZ1083" s="2">
        <v>96</v>
      </c>
      <c r="GA1083" s="2" t="s">
        <v>116</v>
      </c>
      <c r="GB1083" s="2" t="s">
        <v>116</v>
      </c>
      <c r="GC1083" s="2">
        <v>4</v>
      </c>
      <c r="GD1083" s="2">
        <v>2</v>
      </c>
      <c r="GE1083" s="2">
        <v>5</v>
      </c>
      <c r="GF1083" s="2">
        <v>10</v>
      </c>
      <c r="GG1083" s="2" t="s">
        <v>116</v>
      </c>
      <c r="GH1083" s="2" t="s">
        <v>116</v>
      </c>
      <c r="GI1083" s="2">
        <v>2</v>
      </c>
      <c r="GJ1083" s="2" t="s">
        <v>116</v>
      </c>
      <c r="GK1083" s="2">
        <v>112</v>
      </c>
      <c r="GL1083" s="2" t="s">
        <v>116</v>
      </c>
      <c r="GM1083" s="2" t="s">
        <v>116</v>
      </c>
      <c r="GN1083" s="2">
        <v>5</v>
      </c>
      <c r="GO1083" s="2">
        <v>1</v>
      </c>
      <c r="GP1083" s="2">
        <v>4</v>
      </c>
      <c r="GQ1083" s="2">
        <v>6</v>
      </c>
      <c r="GR1083" s="2">
        <v>49</v>
      </c>
      <c r="GS1083" s="2" t="s">
        <v>116</v>
      </c>
      <c r="GT1083" s="2" t="s">
        <v>116</v>
      </c>
      <c r="GU1083" s="2">
        <v>10</v>
      </c>
      <c r="GV1083" s="2">
        <v>4</v>
      </c>
      <c r="GW1083" s="2">
        <v>1</v>
      </c>
      <c r="GX1083" s="2">
        <v>3</v>
      </c>
      <c r="GY1083" s="2">
        <v>40</v>
      </c>
      <c r="GZ1083" s="2" t="s">
        <v>116</v>
      </c>
      <c r="HA1083" s="2">
        <v>28</v>
      </c>
      <c r="HB1083" s="2" t="s">
        <v>116</v>
      </c>
      <c r="HC1083" s="2" t="s">
        <v>116</v>
      </c>
      <c r="HD1083" s="2" t="s">
        <v>116</v>
      </c>
      <c r="HE1083" s="2" t="s">
        <v>116</v>
      </c>
      <c r="HF1083" s="2">
        <v>4</v>
      </c>
      <c r="HG1083" s="2">
        <v>28</v>
      </c>
      <c r="HH1083" s="2" t="s">
        <v>116</v>
      </c>
      <c r="HI1083" s="2" t="s">
        <v>116</v>
      </c>
      <c r="HJ1083" s="2" t="s">
        <v>116</v>
      </c>
      <c r="HK1083" s="2" t="s">
        <v>116</v>
      </c>
      <c r="HL1083" s="2">
        <v>2</v>
      </c>
      <c r="HM1083" s="2" t="s">
        <v>116</v>
      </c>
      <c r="HN1083" s="2">
        <v>44</v>
      </c>
      <c r="HO1083" s="2" t="s">
        <v>116</v>
      </c>
      <c r="HP1083" s="2">
        <v>3</v>
      </c>
      <c r="HQ1083" s="2" t="s">
        <v>116</v>
      </c>
      <c r="HR1083" s="2">
        <v>3</v>
      </c>
      <c r="HS1083" s="2" t="s">
        <v>116</v>
      </c>
      <c r="HT1083" s="2">
        <v>25</v>
      </c>
      <c r="HU1083" s="2">
        <v>2</v>
      </c>
      <c r="HV1083" s="2" t="s">
        <v>116</v>
      </c>
      <c r="HW1083" s="2">
        <v>1</v>
      </c>
      <c r="HX1083" s="2" t="s">
        <v>116</v>
      </c>
      <c r="HY1083" s="2" t="s">
        <v>116</v>
      </c>
      <c r="HZ1083" s="2">
        <v>1</v>
      </c>
      <c r="IA1083" s="2">
        <v>26</v>
      </c>
      <c r="IB1083" s="2" t="s">
        <v>116</v>
      </c>
      <c r="IC1083" s="2">
        <v>1</v>
      </c>
      <c r="ID1083" s="2">
        <v>19</v>
      </c>
      <c r="IE1083" s="2" t="s">
        <v>116</v>
      </c>
      <c r="IF1083" s="2">
        <v>1</v>
      </c>
      <c r="IG1083" s="2">
        <v>1</v>
      </c>
      <c r="IH1083" s="2">
        <v>2</v>
      </c>
      <c r="II1083" s="2">
        <v>13</v>
      </c>
      <c r="IJ1083" s="2">
        <v>3</v>
      </c>
      <c r="IK1083" s="2">
        <v>1</v>
      </c>
      <c r="IL1083" s="2" t="s">
        <v>116</v>
      </c>
      <c r="IM1083" s="2" t="s">
        <v>116</v>
      </c>
      <c r="IN1083" s="2">
        <v>1</v>
      </c>
      <c r="IO1083" s="2">
        <v>1</v>
      </c>
      <c r="IP1083" s="2" t="s">
        <v>116</v>
      </c>
      <c r="IQ1083" s="2">
        <v>44</v>
      </c>
      <c r="IR1083" s="2">
        <v>1</v>
      </c>
      <c r="IS1083" s="2">
        <v>3</v>
      </c>
      <c r="IT1083" s="2">
        <v>1</v>
      </c>
      <c r="IU1083" s="2" t="s">
        <v>116</v>
      </c>
      <c r="IV1083" s="2">
        <v>4</v>
      </c>
      <c r="IW1083" s="2">
        <v>4</v>
      </c>
      <c r="IX1083" s="2" t="s">
        <v>116</v>
      </c>
      <c r="IY1083" s="2">
        <v>3</v>
      </c>
      <c r="IZ1083" s="2" t="s">
        <v>116</v>
      </c>
      <c r="JA1083" s="2" t="s">
        <v>116</v>
      </c>
      <c r="JB1083" s="2">
        <v>13</v>
      </c>
      <c r="JC1083" s="2" t="s">
        <v>116</v>
      </c>
      <c r="JD1083" s="2">
        <v>12</v>
      </c>
      <c r="JE1083" s="2" t="s">
        <v>116</v>
      </c>
      <c r="JF1083" s="2" t="s">
        <v>116</v>
      </c>
      <c r="JG1083" s="2">
        <v>1</v>
      </c>
      <c r="JH1083" s="2">
        <v>13</v>
      </c>
      <c r="JI1083" s="2">
        <v>1</v>
      </c>
      <c r="JJ1083" s="2" t="s">
        <v>116</v>
      </c>
      <c r="JK1083" s="2" t="s">
        <v>116</v>
      </c>
      <c r="JL1083" s="2">
        <v>2</v>
      </c>
      <c r="JM1083" s="2" t="s">
        <v>116</v>
      </c>
      <c r="JN1083" s="2">
        <v>17</v>
      </c>
      <c r="JO1083" s="2" t="s">
        <v>116</v>
      </c>
      <c r="JP1083" s="2" t="s">
        <v>116</v>
      </c>
      <c r="JQ1083" s="2" t="s">
        <v>116</v>
      </c>
      <c r="JR1083" s="2">
        <v>1</v>
      </c>
      <c r="JS1083" s="2">
        <v>15</v>
      </c>
      <c r="JT1083" s="2" t="s">
        <v>116</v>
      </c>
      <c r="JU1083" s="2" t="s">
        <v>116</v>
      </c>
      <c r="JV1083" s="2" t="s">
        <v>116</v>
      </c>
      <c r="JW1083" s="2">
        <v>1</v>
      </c>
      <c r="JX1083" s="2">
        <v>14</v>
      </c>
      <c r="JY1083" s="2" t="s">
        <v>116</v>
      </c>
      <c r="JZ1083" s="2">
        <v>16</v>
      </c>
      <c r="KA1083" s="2">
        <v>1</v>
      </c>
      <c r="KB1083" s="2">
        <v>1</v>
      </c>
      <c r="KC1083" s="2" t="s">
        <v>116</v>
      </c>
      <c r="KD1083" s="2">
        <v>4</v>
      </c>
      <c r="KE1083" s="2" t="s">
        <v>116</v>
      </c>
      <c r="KF1083" s="2" t="s">
        <v>116</v>
      </c>
      <c r="KG1083" s="2" t="s">
        <v>116</v>
      </c>
      <c r="KH1083" s="2" t="s">
        <v>116</v>
      </c>
      <c r="KI1083" s="2">
        <v>18</v>
      </c>
      <c r="KJ1083" s="2" t="s">
        <v>116</v>
      </c>
      <c r="KK1083" s="2" t="s">
        <v>116</v>
      </c>
      <c r="KL1083" s="2" t="s">
        <v>116</v>
      </c>
      <c r="KM1083" s="2" t="s">
        <v>116</v>
      </c>
      <c r="KN1083" s="2">
        <v>5</v>
      </c>
      <c r="KO1083" s="2" t="s">
        <v>116</v>
      </c>
      <c r="KP1083" s="2" t="s">
        <v>116</v>
      </c>
      <c r="KQ1083" s="2" t="s">
        <v>116</v>
      </c>
      <c r="KR1083" s="2">
        <v>7</v>
      </c>
      <c r="KS1083" s="2" t="s">
        <v>116</v>
      </c>
      <c r="KT1083" s="2">
        <v>7</v>
      </c>
      <c r="KU1083" s="2" t="s">
        <v>116</v>
      </c>
      <c r="KV1083" s="2">
        <v>1</v>
      </c>
      <c r="KW1083" s="2" t="s">
        <v>116</v>
      </c>
      <c r="KX1083" s="2" t="s">
        <v>116</v>
      </c>
      <c r="KY1083" s="2" t="s">
        <v>116</v>
      </c>
      <c r="KZ1083" s="2">
        <v>2</v>
      </c>
      <c r="LA1083" s="2" t="s">
        <v>116</v>
      </c>
      <c r="LB1083" s="2" t="s">
        <v>116</v>
      </c>
      <c r="LC1083" s="2" t="s">
        <v>116</v>
      </c>
      <c r="LD1083" s="2" t="s">
        <v>116</v>
      </c>
      <c r="LE1083" s="2" t="s">
        <v>116</v>
      </c>
      <c r="LF1083" s="2" t="s">
        <v>116</v>
      </c>
      <c r="LG1083" s="2" t="s">
        <v>116</v>
      </c>
      <c r="LH1083" s="2">
        <v>10</v>
      </c>
      <c r="LI1083" s="2" t="s">
        <v>116</v>
      </c>
      <c r="LJ1083" s="2" t="s">
        <v>116</v>
      </c>
      <c r="LK1083" s="2" t="s">
        <v>116</v>
      </c>
      <c r="LL1083" s="2" t="s">
        <v>116</v>
      </c>
      <c r="LM1083" s="2" t="s">
        <v>116</v>
      </c>
      <c r="LN1083" s="2">
        <v>2</v>
      </c>
      <c r="LO1083" s="2" t="s">
        <v>116</v>
      </c>
      <c r="LP1083" s="2" t="s">
        <v>116</v>
      </c>
      <c r="LQ1083" s="2" t="s">
        <v>116</v>
      </c>
      <c r="LR1083" s="2" t="s">
        <v>116</v>
      </c>
      <c r="LS1083" s="2" t="s">
        <v>116</v>
      </c>
      <c r="LT1083" s="2" t="s">
        <v>116</v>
      </c>
      <c r="LU1083" s="2" t="s">
        <v>116</v>
      </c>
      <c r="LV1083" s="2">
        <v>10</v>
      </c>
      <c r="LW1083" s="2" t="s">
        <v>116</v>
      </c>
      <c r="LX1083" s="2" t="s">
        <v>116</v>
      </c>
      <c r="LY1083" s="2" t="s">
        <v>116</v>
      </c>
      <c r="LZ1083" s="2">
        <v>1</v>
      </c>
      <c r="MA1083" s="2" t="s">
        <v>116</v>
      </c>
      <c r="MB1083" s="2" t="s">
        <v>116</v>
      </c>
      <c r="MC1083" s="2">
        <v>4</v>
      </c>
      <c r="MD1083" s="2" t="s">
        <v>116</v>
      </c>
      <c r="ME1083" s="2" t="s">
        <v>116</v>
      </c>
      <c r="MF1083" s="2" t="s">
        <v>116</v>
      </c>
      <c r="MG1083" s="2" t="s">
        <v>116</v>
      </c>
      <c r="MH1083" s="2" t="s">
        <v>116</v>
      </c>
      <c r="MI1083" s="2" t="s">
        <v>116</v>
      </c>
      <c r="MJ1083" s="2">
        <v>5</v>
      </c>
      <c r="MK1083" s="2" t="s">
        <v>116</v>
      </c>
      <c r="ML1083" s="2" t="s">
        <v>116</v>
      </c>
      <c r="MM1083" s="2" t="s">
        <v>116</v>
      </c>
      <c r="MN1083" s="2" t="s">
        <v>116</v>
      </c>
      <c r="MO1083" s="2" t="s">
        <v>116</v>
      </c>
      <c r="MP1083" s="2" t="s">
        <v>116</v>
      </c>
      <c r="MQ1083" s="2" t="s">
        <v>116</v>
      </c>
      <c r="MR1083" s="2">
        <v>1</v>
      </c>
      <c r="MS1083" s="2" t="s">
        <v>116</v>
      </c>
      <c r="MT1083" s="2" t="s">
        <v>116</v>
      </c>
      <c r="MU1083" s="2" t="s">
        <v>116</v>
      </c>
      <c r="MV1083" s="2">
        <v>1</v>
      </c>
      <c r="MW1083" s="2" t="s">
        <v>116</v>
      </c>
      <c r="MX1083" s="2" t="s">
        <v>116</v>
      </c>
      <c r="MY1083" s="2" t="s">
        <v>116</v>
      </c>
      <c r="MZ1083" s="2" t="s">
        <v>116</v>
      </c>
      <c r="NA1083" s="2" t="s">
        <v>116</v>
      </c>
      <c r="NB1083" s="2" t="s">
        <v>116</v>
      </c>
      <c r="NC1083" s="2" t="s">
        <v>116</v>
      </c>
      <c r="ND1083" s="2" t="s">
        <v>116</v>
      </c>
      <c r="NE1083" s="2" t="s">
        <v>116</v>
      </c>
      <c r="NF1083" s="2" t="s">
        <v>116</v>
      </c>
      <c r="NG1083" s="2" t="s">
        <v>116</v>
      </c>
      <c r="NH1083" s="2" t="s">
        <v>116</v>
      </c>
      <c r="NI1083" s="2" t="s">
        <v>116</v>
      </c>
      <c r="NJ1083" s="2" t="s">
        <v>116</v>
      </c>
      <c r="NK1083" s="2" t="s">
        <v>116</v>
      </c>
      <c r="NL1083" s="2" t="s">
        <v>116</v>
      </c>
      <c r="NM1083" s="2" t="s">
        <v>116</v>
      </c>
      <c r="NN1083" s="2" t="s">
        <v>116</v>
      </c>
      <c r="NO1083" s="2">
        <v>5</v>
      </c>
      <c r="NP1083" s="2" t="s">
        <v>116</v>
      </c>
      <c r="NQ1083" s="2" t="s">
        <v>116</v>
      </c>
      <c r="NR1083" s="2" t="s">
        <v>116</v>
      </c>
      <c r="NS1083" s="2" t="s">
        <v>116</v>
      </c>
      <c r="NT1083" s="2" t="s">
        <v>116</v>
      </c>
      <c r="NU1083" s="2">
        <v>1</v>
      </c>
      <c r="NV1083" s="2" t="s">
        <v>116</v>
      </c>
      <c r="NW1083" s="2" t="s">
        <v>116</v>
      </c>
      <c r="NX1083" s="2" t="s">
        <v>116</v>
      </c>
      <c r="NY1083" s="2" t="s">
        <v>116</v>
      </c>
      <c r="NZ1083" s="2" t="s">
        <v>116</v>
      </c>
      <c r="OA1083" s="2" t="s">
        <v>116</v>
      </c>
      <c r="OB1083" s="2" t="s">
        <v>116</v>
      </c>
      <c r="OC1083" s="2">
        <v>2</v>
      </c>
      <c r="OD1083" s="2" t="s">
        <v>116</v>
      </c>
      <c r="OE1083" s="2" t="s">
        <v>116</v>
      </c>
      <c r="OF1083" s="2" t="s">
        <v>116</v>
      </c>
      <c r="OG1083" s="2" t="s">
        <v>116</v>
      </c>
      <c r="OH1083" s="2" t="s">
        <v>116</v>
      </c>
      <c r="OI1083" s="2" t="s">
        <v>116</v>
      </c>
      <c r="OJ1083" s="2" t="s">
        <v>116</v>
      </c>
      <c r="OK1083" s="2" t="s">
        <v>116</v>
      </c>
      <c r="OL1083" s="2" t="s">
        <v>116</v>
      </c>
      <c r="OM1083" s="2" t="s">
        <v>116</v>
      </c>
      <c r="ON1083" s="2" t="s">
        <v>116</v>
      </c>
      <c r="OO1083" s="2" t="s">
        <v>116</v>
      </c>
      <c r="OP1083" s="2" t="s">
        <v>116</v>
      </c>
      <c r="OQ1083" s="2" t="s">
        <v>116</v>
      </c>
      <c r="OR1083" s="2" t="s">
        <v>116</v>
      </c>
      <c r="OS1083" s="2" t="s">
        <v>116</v>
      </c>
      <c r="OT1083" s="2">
        <v>1</v>
      </c>
      <c r="OU1083" s="2" t="s">
        <v>116</v>
      </c>
      <c r="OV1083" s="2" t="s">
        <v>116</v>
      </c>
      <c r="OW1083" s="2" t="s">
        <v>116</v>
      </c>
      <c r="OX1083" s="2">
        <v>1</v>
      </c>
      <c r="OY1083" s="2" t="s">
        <v>116</v>
      </c>
      <c r="OZ1083" s="2" t="s">
        <v>116</v>
      </c>
      <c r="PA1083" s="2" t="s">
        <v>116</v>
      </c>
      <c r="PB1083" s="2">
        <v>1</v>
      </c>
      <c r="PC1083" s="2" t="s">
        <v>116</v>
      </c>
      <c r="PD1083" s="2">
        <v>1</v>
      </c>
      <c r="PE1083" s="2" t="s">
        <v>116</v>
      </c>
      <c r="PF1083" s="2" t="s">
        <v>116</v>
      </c>
      <c r="PG1083" s="2">
        <v>1</v>
      </c>
      <c r="PH1083" s="2" t="s">
        <v>116</v>
      </c>
      <c r="PI1083" s="2" t="s">
        <v>116</v>
      </c>
      <c r="PJ1083" s="2" t="s">
        <v>116</v>
      </c>
      <c r="PK1083" s="2" t="s">
        <v>116</v>
      </c>
      <c r="PL1083" s="2">
        <v>1</v>
      </c>
      <c r="PM1083" s="2" t="s">
        <v>116</v>
      </c>
      <c r="PN1083" s="2" t="s">
        <v>116</v>
      </c>
      <c r="PO1083" s="2" t="s">
        <v>116</v>
      </c>
      <c r="PP1083" s="2" t="s">
        <v>116</v>
      </c>
      <c r="PQ1083" s="2">
        <v>1</v>
      </c>
      <c r="PR1083" s="2" t="s">
        <v>116</v>
      </c>
      <c r="PS1083" s="2" t="s">
        <v>116</v>
      </c>
      <c r="PT1083" s="2" t="s">
        <v>116</v>
      </c>
      <c r="PU1083" s="2" t="s">
        <v>116</v>
      </c>
      <c r="PV1083" s="2" t="s">
        <v>116</v>
      </c>
      <c r="PW1083" s="2">
        <v>1</v>
      </c>
      <c r="PX1083" s="2" t="s">
        <v>116</v>
      </c>
      <c r="PY1083" s="2" t="s">
        <v>116</v>
      </c>
      <c r="PZ1083" s="2" t="s">
        <v>116</v>
      </c>
      <c r="QA1083" s="2" t="s">
        <v>116</v>
      </c>
      <c r="QB1083" s="2" t="s">
        <v>116</v>
      </c>
      <c r="QC1083" s="2" t="s">
        <v>116</v>
      </c>
      <c r="QD1083" s="2" t="s">
        <v>116</v>
      </c>
      <c r="QE1083" s="2" t="s">
        <v>116</v>
      </c>
      <c r="QF1083" s="2" t="s">
        <v>116</v>
      </c>
      <c r="QG1083" s="2" t="s">
        <v>116</v>
      </c>
      <c r="QH1083" s="2" t="s">
        <v>116</v>
      </c>
      <c r="QI1083" s="2" t="s">
        <v>116</v>
      </c>
      <c r="QJ1083" s="2" t="s">
        <v>116</v>
      </c>
      <c r="QK1083" s="2" t="s">
        <v>116</v>
      </c>
    </row>
    <row r="1084" spans="22:453" x14ac:dyDescent="0.2">
      <c r="V1084" s="2">
        <v>1</v>
      </c>
      <c r="W1084" s="2">
        <v>1</v>
      </c>
      <c r="X1084" s="2" t="s">
        <v>116</v>
      </c>
      <c r="Y1084" s="2" t="s">
        <v>116</v>
      </c>
      <c r="Z1084" s="2" t="s">
        <v>116</v>
      </c>
      <c r="AA1084" s="2" t="s">
        <v>116</v>
      </c>
      <c r="AB1084" s="2" t="s">
        <v>116</v>
      </c>
      <c r="AC1084" s="2">
        <v>4</v>
      </c>
      <c r="AD1084" s="2" t="s">
        <v>116</v>
      </c>
      <c r="AE1084" s="2" t="s">
        <v>116</v>
      </c>
      <c r="AF1084" s="2" t="s">
        <v>116</v>
      </c>
      <c r="AG1084" s="2">
        <v>3</v>
      </c>
      <c r="AH1084" s="2" t="s">
        <v>116</v>
      </c>
      <c r="AI1084" s="2">
        <v>2</v>
      </c>
      <c r="AJ1084" s="2" t="s">
        <v>116</v>
      </c>
      <c r="AK1084" s="2">
        <v>6</v>
      </c>
      <c r="AL1084" s="2">
        <v>13</v>
      </c>
      <c r="AM1084" s="2" t="s">
        <v>116</v>
      </c>
      <c r="AN1084" s="2" t="s">
        <v>116</v>
      </c>
      <c r="AO1084" s="2" t="s">
        <v>116</v>
      </c>
      <c r="AP1084" s="2" t="s">
        <v>116</v>
      </c>
      <c r="AQ1084" s="2" t="s">
        <v>116</v>
      </c>
      <c r="AR1084" s="2" t="s">
        <v>116</v>
      </c>
      <c r="AS1084" s="2">
        <v>3</v>
      </c>
      <c r="AT1084" s="2" t="s">
        <v>116</v>
      </c>
      <c r="AU1084" s="2" t="s">
        <v>116</v>
      </c>
      <c r="AV1084" s="2" t="s">
        <v>116</v>
      </c>
      <c r="AW1084" s="2">
        <v>5</v>
      </c>
      <c r="AX1084" s="2" t="s">
        <v>116</v>
      </c>
      <c r="AY1084" s="2" t="s">
        <v>116</v>
      </c>
      <c r="AZ1084" s="2">
        <v>4</v>
      </c>
      <c r="BA1084" s="2">
        <v>4</v>
      </c>
      <c r="BB1084" s="2" t="s">
        <v>116</v>
      </c>
      <c r="BC1084" s="2" t="s">
        <v>116</v>
      </c>
      <c r="BD1084" s="2">
        <v>18</v>
      </c>
      <c r="BE1084" s="2" t="s">
        <v>116</v>
      </c>
      <c r="BF1084" s="2" t="s">
        <v>116</v>
      </c>
      <c r="BG1084" s="2">
        <v>1</v>
      </c>
      <c r="BH1084" s="2" t="s">
        <v>116</v>
      </c>
      <c r="BI1084" s="2" t="s">
        <v>116</v>
      </c>
      <c r="BJ1084" s="2">
        <v>1</v>
      </c>
      <c r="BK1084" s="2" t="s">
        <v>116</v>
      </c>
      <c r="BL1084" s="2">
        <v>1</v>
      </c>
      <c r="BM1084" s="2">
        <v>4</v>
      </c>
      <c r="BN1084" s="2">
        <v>4</v>
      </c>
      <c r="BO1084" s="2" t="s">
        <v>116</v>
      </c>
      <c r="BP1084" s="2" t="s">
        <v>116</v>
      </c>
      <c r="BQ1084" s="2">
        <v>3</v>
      </c>
      <c r="BR1084" s="2" t="s">
        <v>116</v>
      </c>
      <c r="BS1084" s="2" t="s">
        <v>116</v>
      </c>
      <c r="BT1084" s="2">
        <v>1</v>
      </c>
      <c r="BU1084" s="2">
        <v>23</v>
      </c>
      <c r="BV1084" s="2" t="s">
        <v>116</v>
      </c>
      <c r="BW1084" s="2" t="s">
        <v>116</v>
      </c>
      <c r="BX1084" s="2" t="s">
        <v>116</v>
      </c>
      <c r="BY1084" s="2">
        <v>4</v>
      </c>
      <c r="BZ1084" s="2" t="s">
        <v>116</v>
      </c>
      <c r="CA1084" s="2">
        <v>2</v>
      </c>
      <c r="CB1084" s="2">
        <v>6</v>
      </c>
      <c r="CC1084" s="2" t="s">
        <v>116</v>
      </c>
      <c r="CD1084" s="2" t="s">
        <v>116</v>
      </c>
      <c r="CE1084" s="2" t="s">
        <v>116</v>
      </c>
      <c r="CF1084" s="2">
        <v>3</v>
      </c>
      <c r="CG1084" s="2" t="s">
        <v>116</v>
      </c>
      <c r="CH1084" s="2" t="s">
        <v>116</v>
      </c>
      <c r="CI1084" s="2">
        <v>3</v>
      </c>
      <c r="CJ1084" s="2" t="s">
        <v>116</v>
      </c>
      <c r="CK1084" s="2" t="s">
        <v>116</v>
      </c>
      <c r="CL1084" s="2" t="s">
        <v>116</v>
      </c>
      <c r="CM1084" s="2" t="s">
        <v>116</v>
      </c>
      <c r="CN1084" s="2">
        <v>56</v>
      </c>
      <c r="CO1084" s="2" t="s">
        <v>116</v>
      </c>
      <c r="CP1084" s="2" t="s">
        <v>116</v>
      </c>
      <c r="CQ1084" s="2">
        <v>2</v>
      </c>
      <c r="CR1084" s="2" t="s">
        <v>116</v>
      </c>
      <c r="CS1084" s="2" t="s">
        <v>116</v>
      </c>
      <c r="CT1084" s="2">
        <v>32</v>
      </c>
      <c r="CU1084" s="2" t="s">
        <v>116</v>
      </c>
      <c r="CV1084" s="2" t="s">
        <v>116</v>
      </c>
      <c r="CW1084" s="2" t="s">
        <v>116</v>
      </c>
      <c r="CX1084" s="2" t="s">
        <v>116</v>
      </c>
      <c r="CY1084" s="2">
        <v>6</v>
      </c>
      <c r="CZ1084" s="2" t="s">
        <v>116</v>
      </c>
      <c r="DA1084" s="2" t="s">
        <v>116</v>
      </c>
      <c r="DB1084" s="2">
        <v>5</v>
      </c>
      <c r="DC1084" s="2" t="s">
        <v>116</v>
      </c>
      <c r="DD1084" s="2">
        <v>69</v>
      </c>
      <c r="DE1084" s="2" t="s">
        <v>116</v>
      </c>
      <c r="DF1084" s="2">
        <v>6</v>
      </c>
      <c r="DG1084" s="2" t="s">
        <v>116</v>
      </c>
      <c r="DH1084" s="2" t="s">
        <v>116</v>
      </c>
      <c r="DI1084" s="2">
        <v>3</v>
      </c>
      <c r="DJ1084" s="2" t="s">
        <v>116</v>
      </c>
      <c r="DK1084" s="2" t="s">
        <v>116</v>
      </c>
      <c r="DL1084" s="2" t="s">
        <v>116</v>
      </c>
      <c r="DM1084" s="2">
        <v>4</v>
      </c>
      <c r="DN1084" s="2" t="s">
        <v>116</v>
      </c>
      <c r="DO1084" s="2">
        <v>49</v>
      </c>
      <c r="DP1084" s="2" t="s">
        <v>116</v>
      </c>
      <c r="DQ1084" s="2">
        <v>1</v>
      </c>
      <c r="DR1084" s="2">
        <v>52</v>
      </c>
      <c r="DS1084" s="2">
        <v>1</v>
      </c>
      <c r="DT1084" s="2" t="s">
        <v>116</v>
      </c>
      <c r="DU1084" s="2" t="s">
        <v>116</v>
      </c>
      <c r="DV1084" s="2" t="s">
        <v>116</v>
      </c>
      <c r="DW1084" s="2">
        <v>8</v>
      </c>
      <c r="DX1084" s="2">
        <v>1</v>
      </c>
      <c r="DY1084" s="2" t="s">
        <v>116</v>
      </c>
      <c r="DZ1084" s="2" t="s">
        <v>116</v>
      </c>
      <c r="EA1084" s="2" t="s">
        <v>116</v>
      </c>
      <c r="EB1084" s="2">
        <v>5</v>
      </c>
      <c r="EC1084" s="2">
        <v>12</v>
      </c>
      <c r="ED1084" s="2" t="s">
        <v>116</v>
      </c>
      <c r="EE1084" s="2" t="s">
        <v>116</v>
      </c>
      <c r="EF1084" s="2">
        <v>92</v>
      </c>
      <c r="EG1084" s="2">
        <v>1</v>
      </c>
      <c r="EH1084" s="2">
        <v>1</v>
      </c>
      <c r="EI1084" s="2" t="s">
        <v>116</v>
      </c>
      <c r="EJ1084" s="2">
        <v>5</v>
      </c>
      <c r="EK1084" s="2" t="s">
        <v>116</v>
      </c>
      <c r="EL1084" s="2">
        <v>2</v>
      </c>
      <c r="EM1084" s="2" t="s">
        <v>116</v>
      </c>
      <c r="EN1084" s="2" t="s">
        <v>116</v>
      </c>
      <c r="EO1084" s="2">
        <v>4</v>
      </c>
      <c r="EP1084" s="2" t="s">
        <v>116</v>
      </c>
      <c r="EQ1084" s="2">
        <v>1</v>
      </c>
      <c r="ER1084" s="2">
        <v>5</v>
      </c>
      <c r="ES1084" s="2">
        <v>5</v>
      </c>
      <c r="ET1084" s="2" t="s">
        <v>116</v>
      </c>
      <c r="EU1084" s="2">
        <v>149</v>
      </c>
      <c r="EV1084" s="2">
        <v>1</v>
      </c>
      <c r="EW1084" s="2" t="s">
        <v>116</v>
      </c>
      <c r="EX1084" s="2">
        <v>9</v>
      </c>
      <c r="EY1084" s="2">
        <v>2</v>
      </c>
      <c r="EZ1084" s="2" t="s">
        <v>116</v>
      </c>
      <c r="FA1084" s="2">
        <v>1</v>
      </c>
      <c r="FB1084" s="2" t="s">
        <v>116</v>
      </c>
      <c r="FC1084" s="2" t="s">
        <v>116</v>
      </c>
      <c r="FD1084" s="2">
        <v>69</v>
      </c>
      <c r="FE1084" s="2" t="s">
        <v>116</v>
      </c>
      <c r="FF1084" s="2" t="s">
        <v>116</v>
      </c>
      <c r="FG1084" s="2" t="s">
        <v>116</v>
      </c>
      <c r="FH1084" s="2">
        <v>3</v>
      </c>
      <c r="FI1084" s="2">
        <v>6</v>
      </c>
      <c r="FJ1084" s="2" t="s">
        <v>116</v>
      </c>
      <c r="FK1084" s="2" t="s">
        <v>116</v>
      </c>
      <c r="FL1084" s="2">
        <v>5</v>
      </c>
      <c r="FM1084" s="2" t="s">
        <v>116</v>
      </c>
      <c r="FN1084" s="2" t="s">
        <v>116</v>
      </c>
      <c r="FO1084" s="2">
        <v>61</v>
      </c>
      <c r="FP1084" s="2" t="s">
        <v>116</v>
      </c>
      <c r="FQ1084" s="2" t="s">
        <v>116</v>
      </c>
      <c r="FR1084" s="2">
        <v>47</v>
      </c>
      <c r="FS1084" s="2" t="s">
        <v>116</v>
      </c>
      <c r="FT1084" s="2" t="s">
        <v>116</v>
      </c>
      <c r="FU1084" s="2" t="s">
        <v>116</v>
      </c>
      <c r="FV1084" s="2">
        <v>1</v>
      </c>
      <c r="FW1084" s="2" t="s">
        <v>116</v>
      </c>
      <c r="FX1084" s="2" t="s">
        <v>116</v>
      </c>
      <c r="FY1084" s="2">
        <v>2</v>
      </c>
      <c r="FZ1084" s="2">
        <v>55</v>
      </c>
      <c r="GA1084" s="2" t="s">
        <v>116</v>
      </c>
      <c r="GB1084" s="2" t="s">
        <v>116</v>
      </c>
      <c r="GC1084" s="2">
        <v>1</v>
      </c>
      <c r="GD1084" s="2" t="s">
        <v>116</v>
      </c>
      <c r="GE1084" s="2">
        <v>3</v>
      </c>
      <c r="GF1084" s="2">
        <v>3</v>
      </c>
      <c r="GG1084" s="2" t="s">
        <v>116</v>
      </c>
      <c r="GH1084" s="2" t="s">
        <v>116</v>
      </c>
      <c r="GI1084" s="2">
        <v>3</v>
      </c>
      <c r="GJ1084" s="2" t="s">
        <v>116</v>
      </c>
      <c r="GK1084" s="2">
        <v>101</v>
      </c>
      <c r="GL1084" s="2" t="s">
        <v>116</v>
      </c>
      <c r="GM1084" s="2" t="s">
        <v>116</v>
      </c>
      <c r="GN1084" s="2">
        <v>1</v>
      </c>
      <c r="GO1084" s="2" t="s">
        <v>116</v>
      </c>
      <c r="GP1084" s="2">
        <v>4</v>
      </c>
      <c r="GQ1084" s="2">
        <v>2</v>
      </c>
      <c r="GR1084" s="2">
        <v>39</v>
      </c>
      <c r="GS1084" s="2">
        <v>1</v>
      </c>
      <c r="GT1084" s="2" t="s">
        <v>116</v>
      </c>
      <c r="GU1084" s="2">
        <v>3</v>
      </c>
      <c r="GV1084" s="2">
        <v>2</v>
      </c>
      <c r="GW1084" s="2" t="s">
        <v>116</v>
      </c>
      <c r="GX1084" s="2">
        <v>1</v>
      </c>
      <c r="GY1084" s="2">
        <v>54</v>
      </c>
      <c r="GZ1084" s="2" t="s">
        <v>116</v>
      </c>
      <c r="HA1084" s="2">
        <v>38</v>
      </c>
      <c r="HB1084" s="2" t="s">
        <v>116</v>
      </c>
      <c r="HC1084" s="2" t="s">
        <v>116</v>
      </c>
      <c r="HD1084" s="2">
        <v>1</v>
      </c>
      <c r="HE1084" s="2">
        <v>3</v>
      </c>
      <c r="HF1084" s="2">
        <v>1</v>
      </c>
      <c r="HG1084" s="2">
        <v>18</v>
      </c>
      <c r="HH1084" s="2" t="s">
        <v>116</v>
      </c>
      <c r="HI1084" s="2">
        <v>1</v>
      </c>
      <c r="HJ1084" s="2">
        <v>1</v>
      </c>
      <c r="HK1084" s="2" t="s">
        <v>116</v>
      </c>
      <c r="HL1084" s="2" t="s">
        <v>116</v>
      </c>
      <c r="HM1084" s="2">
        <v>6</v>
      </c>
      <c r="HN1084" s="2">
        <v>38</v>
      </c>
      <c r="HO1084" s="2" t="s">
        <v>116</v>
      </c>
      <c r="HP1084" s="2" t="s">
        <v>116</v>
      </c>
      <c r="HQ1084" s="2" t="s">
        <v>116</v>
      </c>
      <c r="HR1084" s="2" t="s">
        <v>116</v>
      </c>
      <c r="HS1084" s="2" t="s">
        <v>116</v>
      </c>
      <c r="HT1084" s="2">
        <v>11</v>
      </c>
      <c r="HU1084" s="2" t="s">
        <v>116</v>
      </c>
      <c r="HV1084" s="2" t="s">
        <v>116</v>
      </c>
      <c r="HW1084" s="2" t="s">
        <v>116</v>
      </c>
      <c r="HX1084" s="2" t="s">
        <v>116</v>
      </c>
      <c r="HY1084" s="2" t="s">
        <v>116</v>
      </c>
      <c r="HZ1084" s="2" t="s">
        <v>116</v>
      </c>
      <c r="IA1084" s="2">
        <v>24</v>
      </c>
      <c r="IB1084" s="2" t="s">
        <v>116</v>
      </c>
      <c r="IC1084" s="2" t="s">
        <v>116</v>
      </c>
      <c r="ID1084" s="2">
        <v>8</v>
      </c>
      <c r="IE1084" s="2" t="s">
        <v>116</v>
      </c>
      <c r="IF1084" s="2" t="s">
        <v>116</v>
      </c>
      <c r="IG1084" s="2">
        <v>1</v>
      </c>
      <c r="IH1084" s="2" t="s">
        <v>116</v>
      </c>
      <c r="II1084" s="2">
        <v>10</v>
      </c>
      <c r="IJ1084" s="2" t="s">
        <v>116</v>
      </c>
      <c r="IK1084" s="2" t="s">
        <v>116</v>
      </c>
      <c r="IL1084" s="2" t="s">
        <v>116</v>
      </c>
      <c r="IM1084" s="2" t="s">
        <v>116</v>
      </c>
      <c r="IN1084" s="2" t="s">
        <v>116</v>
      </c>
      <c r="IO1084" s="2" t="s">
        <v>116</v>
      </c>
      <c r="IP1084" s="2" t="s">
        <v>116</v>
      </c>
      <c r="IQ1084" s="2">
        <v>21</v>
      </c>
      <c r="IR1084" s="2" t="s">
        <v>116</v>
      </c>
      <c r="IS1084" s="2" t="s">
        <v>116</v>
      </c>
      <c r="IT1084" s="2" t="s">
        <v>116</v>
      </c>
      <c r="IU1084" s="2" t="s">
        <v>116</v>
      </c>
      <c r="IV1084" s="2">
        <v>2</v>
      </c>
      <c r="IW1084" s="2" t="s">
        <v>116</v>
      </c>
      <c r="IX1084" s="2" t="s">
        <v>116</v>
      </c>
      <c r="IY1084" s="2" t="s">
        <v>116</v>
      </c>
      <c r="IZ1084" s="2" t="s">
        <v>116</v>
      </c>
      <c r="JA1084" s="2" t="s">
        <v>116</v>
      </c>
      <c r="JB1084" s="2">
        <v>13</v>
      </c>
      <c r="JC1084" s="2" t="s">
        <v>116</v>
      </c>
      <c r="JD1084" s="2">
        <v>7</v>
      </c>
      <c r="JE1084" s="2" t="s">
        <v>116</v>
      </c>
      <c r="JF1084" s="2">
        <v>1</v>
      </c>
      <c r="JG1084" s="2" t="s">
        <v>116</v>
      </c>
      <c r="JH1084" s="2">
        <v>6</v>
      </c>
      <c r="JI1084" s="2" t="s">
        <v>116</v>
      </c>
      <c r="JJ1084" s="2" t="s">
        <v>116</v>
      </c>
      <c r="JK1084" s="2">
        <v>1</v>
      </c>
      <c r="JL1084" s="2" t="s">
        <v>116</v>
      </c>
      <c r="JM1084" s="2" t="s">
        <v>116</v>
      </c>
      <c r="JN1084" s="2">
        <v>20</v>
      </c>
      <c r="JO1084" s="2" t="s">
        <v>116</v>
      </c>
      <c r="JP1084" s="2">
        <v>1</v>
      </c>
      <c r="JQ1084" s="2" t="s">
        <v>116</v>
      </c>
      <c r="JR1084" s="2" t="s">
        <v>116</v>
      </c>
      <c r="JS1084" s="2">
        <v>5</v>
      </c>
      <c r="JT1084" s="2" t="s">
        <v>116</v>
      </c>
      <c r="JU1084" s="2" t="s">
        <v>116</v>
      </c>
      <c r="JV1084" s="2" t="s">
        <v>116</v>
      </c>
      <c r="JW1084" s="2" t="s">
        <v>116</v>
      </c>
      <c r="JX1084" s="2">
        <v>5</v>
      </c>
      <c r="JY1084" s="2" t="s">
        <v>116</v>
      </c>
      <c r="JZ1084" s="2">
        <v>7</v>
      </c>
      <c r="KA1084" s="2" t="s">
        <v>116</v>
      </c>
      <c r="KB1084" s="2" t="s">
        <v>116</v>
      </c>
      <c r="KC1084" s="2" t="s">
        <v>116</v>
      </c>
      <c r="KD1084" s="2" t="s">
        <v>116</v>
      </c>
      <c r="KE1084" s="2">
        <v>2</v>
      </c>
      <c r="KF1084" s="2" t="s">
        <v>116</v>
      </c>
      <c r="KG1084" s="2" t="s">
        <v>116</v>
      </c>
      <c r="KH1084" s="2" t="s">
        <v>116</v>
      </c>
      <c r="KI1084" s="2">
        <v>12</v>
      </c>
      <c r="KJ1084" s="2">
        <v>1</v>
      </c>
      <c r="KK1084" s="2" t="s">
        <v>116</v>
      </c>
      <c r="KL1084" s="2" t="s">
        <v>116</v>
      </c>
      <c r="KM1084" s="2" t="s">
        <v>116</v>
      </c>
      <c r="KN1084" s="2" t="s">
        <v>116</v>
      </c>
      <c r="KO1084" s="2" t="s">
        <v>116</v>
      </c>
      <c r="KP1084" s="2" t="s">
        <v>116</v>
      </c>
      <c r="KQ1084" s="2" t="s">
        <v>116</v>
      </c>
      <c r="KR1084" s="2">
        <v>6</v>
      </c>
      <c r="KS1084" s="2" t="s">
        <v>116</v>
      </c>
      <c r="KT1084" s="2">
        <v>7</v>
      </c>
      <c r="KU1084" s="2" t="s">
        <v>116</v>
      </c>
      <c r="KV1084" s="2" t="s">
        <v>116</v>
      </c>
      <c r="KW1084" s="2" t="s">
        <v>116</v>
      </c>
      <c r="KX1084" s="2" t="s">
        <v>116</v>
      </c>
      <c r="KY1084" s="2" t="s">
        <v>116</v>
      </c>
      <c r="KZ1084" s="2" t="s">
        <v>116</v>
      </c>
      <c r="LA1084" s="2" t="s">
        <v>116</v>
      </c>
      <c r="LB1084" s="2" t="s">
        <v>116</v>
      </c>
      <c r="LC1084" s="2" t="s">
        <v>116</v>
      </c>
      <c r="LD1084" s="2" t="s">
        <v>116</v>
      </c>
      <c r="LE1084" s="2" t="s">
        <v>116</v>
      </c>
      <c r="LF1084" s="2">
        <v>1</v>
      </c>
      <c r="LG1084" s="2" t="s">
        <v>116</v>
      </c>
      <c r="LH1084" s="2">
        <v>6</v>
      </c>
      <c r="LI1084" s="2" t="s">
        <v>116</v>
      </c>
      <c r="LJ1084" s="2" t="s">
        <v>116</v>
      </c>
      <c r="LK1084" s="2" t="s">
        <v>116</v>
      </c>
      <c r="LL1084" s="2" t="s">
        <v>116</v>
      </c>
      <c r="LM1084" s="2" t="s">
        <v>116</v>
      </c>
      <c r="LN1084" s="2">
        <v>1</v>
      </c>
      <c r="LO1084" s="2" t="s">
        <v>116</v>
      </c>
      <c r="LP1084" s="2" t="s">
        <v>116</v>
      </c>
      <c r="LQ1084" s="2" t="s">
        <v>116</v>
      </c>
      <c r="LR1084" s="2" t="s">
        <v>116</v>
      </c>
      <c r="LS1084" s="2" t="s">
        <v>116</v>
      </c>
      <c r="LT1084" s="2" t="s">
        <v>116</v>
      </c>
      <c r="LU1084" s="2" t="s">
        <v>116</v>
      </c>
      <c r="LV1084" s="2">
        <v>14</v>
      </c>
      <c r="LW1084" s="2" t="s">
        <v>116</v>
      </c>
      <c r="LX1084" s="2" t="s">
        <v>116</v>
      </c>
      <c r="LY1084" s="2" t="s">
        <v>116</v>
      </c>
      <c r="LZ1084" s="2" t="s">
        <v>116</v>
      </c>
      <c r="MA1084" s="2">
        <v>1</v>
      </c>
      <c r="MB1084" s="2" t="s">
        <v>116</v>
      </c>
      <c r="MC1084" s="2">
        <v>4</v>
      </c>
      <c r="MD1084" s="2" t="s">
        <v>116</v>
      </c>
      <c r="ME1084" s="2" t="s">
        <v>116</v>
      </c>
      <c r="MF1084" s="2" t="s">
        <v>116</v>
      </c>
      <c r="MG1084" s="2" t="s">
        <v>116</v>
      </c>
      <c r="MH1084" s="2" t="s">
        <v>116</v>
      </c>
      <c r="MI1084" s="2">
        <v>1</v>
      </c>
      <c r="MJ1084" s="2">
        <v>2</v>
      </c>
      <c r="MK1084" s="2" t="s">
        <v>116</v>
      </c>
      <c r="ML1084" s="2" t="s">
        <v>116</v>
      </c>
      <c r="MM1084" s="2" t="s">
        <v>116</v>
      </c>
      <c r="MN1084" s="2" t="s">
        <v>116</v>
      </c>
      <c r="MO1084" s="2" t="s">
        <v>116</v>
      </c>
      <c r="MP1084" s="2" t="s">
        <v>116</v>
      </c>
      <c r="MQ1084" s="2" t="s">
        <v>116</v>
      </c>
      <c r="MR1084" s="2">
        <v>2</v>
      </c>
      <c r="MS1084" s="2" t="s">
        <v>116</v>
      </c>
      <c r="MT1084" s="2" t="s">
        <v>116</v>
      </c>
      <c r="MU1084" s="2" t="s">
        <v>116</v>
      </c>
      <c r="MV1084" s="2" t="s">
        <v>116</v>
      </c>
      <c r="MW1084" s="2" t="s">
        <v>116</v>
      </c>
      <c r="MX1084" s="2" t="s">
        <v>116</v>
      </c>
      <c r="MY1084" s="2" t="s">
        <v>116</v>
      </c>
      <c r="MZ1084" s="2">
        <v>2</v>
      </c>
      <c r="NA1084" s="2" t="s">
        <v>116</v>
      </c>
      <c r="NB1084" s="2" t="s">
        <v>116</v>
      </c>
      <c r="NC1084" s="2" t="s">
        <v>116</v>
      </c>
      <c r="ND1084" s="2" t="s">
        <v>116</v>
      </c>
      <c r="NE1084" s="2" t="s">
        <v>116</v>
      </c>
      <c r="NF1084" s="2" t="s">
        <v>116</v>
      </c>
      <c r="NG1084" s="2" t="s">
        <v>116</v>
      </c>
      <c r="NH1084" s="2" t="s">
        <v>116</v>
      </c>
      <c r="NI1084" s="2" t="s">
        <v>116</v>
      </c>
      <c r="NJ1084" s="2" t="s">
        <v>116</v>
      </c>
      <c r="NK1084" s="2" t="s">
        <v>116</v>
      </c>
      <c r="NL1084" s="2" t="s">
        <v>116</v>
      </c>
      <c r="NM1084" s="2" t="s">
        <v>116</v>
      </c>
      <c r="NN1084" s="2" t="s">
        <v>116</v>
      </c>
      <c r="NO1084" s="2">
        <v>3</v>
      </c>
      <c r="NP1084" s="2" t="s">
        <v>116</v>
      </c>
      <c r="NQ1084" s="2" t="s">
        <v>116</v>
      </c>
      <c r="NR1084" s="2" t="s">
        <v>116</v>
      </c>
      <c r="NS1084" s="2" t="s">
        <v>116</v>
      </c>
      <c r="NT1084" s="2" t="s">
        <v>116</v>
      </c>
      <c r="NU1084" s="2" t="s">
        <v>116</v>
      </c>
      <c r="NV1084" s="2" t="s">
        <v>116</v>
      </c>
      <c r="NW1084" s="2" t="s">
        <v>116</v>
      </c>
      <c r="NX1084" s="2" t="s">
        <v>116</v>
      </c>
      <c r="NY1084" s="2" t="s">
        <v>116</v>
      </c>
      <c r="NZ1084" s="2" t="s">
        <v>116</v>
      </c>
      <c r="OA1084" s="2" t="s">
        <v>116</v>
      </c>
      <c r="OB1084" s="2" t="s">
        <v>116</v>
      </c>
      <c r="OC1084" s="2" t="s">
        <v>116</v>
      </c>
      <c r="OD1084" s="2" t="s">
        <v>116</v>
      </c>
      <c r="OE1084" s="2" t="s">
        <v>116</v>
      </c>
      <c r="OF1084" s="2" t="s">
        <v>116</v>
      </c>
      <c r="OG1084" s="2" t="s">
        <v>116</v>
      </c>
      <c r="OH1084" s="2">
        <v>1</v>
      </c>
      <c r="OI1084" s="2" t="s">
        <v>116</v>
      </c>
      <c r="OJ1084" s="2" t="s">
        <v>116</v>
      </c>
      <c r="OK1084" s="2" t="s">
        <v>116</v>
      </c>
      <c r="OL1084" s="2">
        <v>2</v>
      </c>
      <c r="OM1084" s="2" t="s">
        <v>116</v>
      </c>
      <c r="ON1084" s="2">
        <v>4</v>
      </c>
      <c r="OO1084" s="2" t="s">
        <v>116</v>
      </c>
      <c r="OP1084" s="2" t="s">
        <v>116</v>
      </c>
      <c r="OQ1084" s="2" t="s">
        <v>116</v>
      </c>
      <c r="OR1084" s="2" t="s">
        <v>116</v>
      </c>
      <c r="OS1084" s="2" t="s">
        <v>116</v>
      </c>
      <c r="OT1084" s="2" t="s">
        <v>116</v>
      </c>
      <c r="OU1084" s="2" t="s">
        <v>116</v>
      </c>
      <c r="OV1084" s="2" t="s">
        <v>116</v>
      </c>
      <c r="OW1084" s="2" t="s">
        <v>116</v>
      </c>
      <c r="OX1084" s="2" t="s">
        <v>116</v>
      </c>
      <c r="OY1084" s="2" t="s">
        <v>116</v>
      </c>
      <c r="OZ1084" s="2" t="s">
        <v>116</v>
      </c>
      <c r="PA1084" s="2" t="s">
        <v>116</v>
      </c>
      <c r="PB1084" s="2" t="s">
        <v>116</v>
      </c>
      <c r="PC1084" s="2" t="s">
        <v>116</v>
      </c>
      <c r="PD1084" s="2">
        <v>1</v>
      </c>
      <c r="PE1084" s="2" t="s">
        <v>116</v>
      </c>
      <c r="PF1084" s="2" t="s">
        <v>116</v>
      </c>
      <c r="PG1084" s="2">
        <v>1</v>
      </c>
      <c r="PH1084" s="2" t="s">
        <v>116</v>
      </c>
      <c r="PI1084" s="2" t="s">
        <v>116</v>
      </c>
      <c r="PJ1084" s="2" t="s">
        <v>116</v>
      </c>
      <c r="PK1084" s="2" t="s">
        <v>116</v>
      </c>
      <c r="PL1084" s="2" t="s">
        <v>116</v>
      </c>
      <c r="PM1084" s="2" t="s">
        <v>116</v>
      </c>
      <c r="PN1084" s="2">
        <v>1</v>
      </c>
      <c r="PO1084" s="2" t="s">
        <v>116</v>
      </c>
      <c r="PP1084" s="2" t="s">
        <v>116</v>
      </c>
      <c r="PQ1084" s="2" t="s">
        <v>116</v>
      </c>
      <c r="PR1084" s="2" t="s">
        <v>116</v>
      </c>
      <c r="PS1084" s="2" t="s">
        <v>116</v>
      </c>
      <c r="PT1084" s="2" t="s">
        <v>116</v>
      </c>
      <c r="PU1084" s="2" t="s">
        <v>116</v>
      </c>
      <c r="PV1084" s="2" t="s">
        <v>116</v>
      </c>
      <c r="PW1084" s="2" t="s">
        <v>116</v>
      </c>
      <c r="PX1084" s="2" t="s">
        <v>116</v>
      </c>
      <c r="PY1084" s="2" t="s">
        <v>116</v>
      </c>
      <c r="PZ1084" s="2" t="s">
        <v>116</v>
      </c>
      <c r="QA1084" s="2" t="s">
        <v>116</v>
      </c>
      <c r="QB1084" s="2" t="s">
        <v>116</v>
      </c>
      <c r="QC1084" s="2" t="s">
        <v>116</v>
      </c>
      <c r="QD1084" s="2" t="s">
        <v>116</v>
      </c>
      <c r="QE1084" s="2" t="s">
        <v>116</v>
      </c>
      <c r="QF1084" s="2" t="s">
        <v>116</v>
      </c>
      <c r="QG1084" s="2" t="s">
        <v>116</v>
      </c>
      <c r="QH1084" s="2" t="s">
        <v>116</v>
      </c>
      <c r="QI1084" s="2" t="s">
        <v>116</v>
      </c>
      <c r="QJ1084" s="2" t="s">
        <v>116</v>
      </c>
      <c r="QK1084" s="2" t="s">
        <v>116</v>
      </c>
    </row>
    <row r="1085" spans="22:453" x14ac:dyDescent="0.2">
      <c r="V1085" s="2">
        <v>11</v>
      </c>
      <c r="W1085" s="2" t="s">
        <v>116</v>
      </c>
      <c r="X1085" s="2" t="s">
        <v>116</v>
      </c>
      <c r="Y1085" s="2" t="s">
        <v>116</v>
      </c>
      <c r="Z1085" s="2" t="s">
        <v>116</v>
      </c>
      <c r="AA1085" s="2">
        <v>3</v>
      </c>
      <c r="AB1085" s="2" t="s">
        <v>116</v>
      </c>
      <c r="AC1085" s="2">
        <v>3</v>
      </c>
      <c r="AD1085" s="2" t="s">
        <v>116</v>
      </c>
      <c r="AE1085" s="2">
        <v>2</v>
      </c>
      <c r="AF1085" s="2">
        <v>1</v>
      </c>
      <c r="AG1085" s="2">
        <v>3</v>
      </c>
      <c r="AH1085" s="2" t="s">
        <v>116</v>
      </c>
      <c r="AI1085" s="2">
        <v>4</v>
      </c>
      <c r="AJ1085" s="2" t="s">
        <v>116</v>
      </c>
      <c r="AK1085" s="2">
        <v>6</v>
      </c>
      <c r="AL1085" s="2">
        <v>16</v>
      </c>
      <c r="AM1085" s="2" t="s">
        <v>116</v>
      </c>
      <c r="AN1085" s="2" t="s">
        <v>116</v>
      </c>
      <c r="AO1085" s="2">
        <v>4</v>
      </c>
      <c r="AP1085" s="2" t="s">
        <v>116</v>
      </c>
      <c r="AQ1085" s="2" t="s">
        <v>116</v>
      </c>
      <c r="AR1085" s="2">
        <v>1</v>
      </c>
      <c r="AS1085" s="2">
        <v>1</v>
      </c>
      <c r="AT1085" s="2" t="s">
        <v>116</v>
      </c>
      <c r="AU1085" s="2" t="s">
        <v>116</v>
      </c>
      <c r="AV1085" s="2" t="s">
        <v>116</v>
      </c>
      <c r="AW1085" s="2">
        <v>1</v>
      </c>
      <c r="AX1085" s="2" t="s">
        <v>116</v>
      </c>
      <c r="AY1085" s="2" t="s">
        <v>116</v>
      </c>
      <c r="AZ1085" s="2">
        <v>2</v>
      </c>
      <c r="BA1085" s="2">
        <v>6</v>
      </c>
      <c r="BB1085" s="2" t="s">
        <v>116</v>
      </c>
      <c r="BC1085" s="2" t="s">
        <v>116</v>
      </c>
      <c r="BD1085" s="2">
        <v>28</v>
      </c>
      <c r="BE1085" s="2" t="s">
        <v>116</v>
      </c>
      <c r="BF1085" s="2">
        <v>1</v>
      </c>
      <c r="BG1085" s="2" t="s">
        <v>116</v>
      </c>
      <c r="BH1085" s="2">
        <v>1</v>
      </c>
      <c r="BI1085" s="2">
        <v>1</v>
      </c>
      <c r="BJ1085" s="2">
        <v>4</v>
      </c>
      <c r="BK1085" s="2" t="s">
        <v>116</v>
      </c>
      <c r="BL1085" s="2" t="s">
        <v>116</v>
      </c>
      <c r="BM1085" s="2">
        <v>4</v>
      </c>
      <c r="BN1085" s="2">
        <v>4</v>
      </c>
      <c r="BO1085" s="2" t="s">
        <v>116</v>
      </c>
      <c r="BP1085" s="2">
        <v>1</v>
      </c>
      <c r="BQ1085" s="2">
        <v>5</v>
      </c>
      <c r="BR1085" s="2" t="s">
        <v>116</v>
      </c>
      <c r="BS1085" s="2">
        <v>1</v>
      </c>
      <c r="BT1085" s="2" t="s">
        <v>116</v>
      </c>
      <c r="BU1085" s="2">
        <v>26</v>
      </c>
      <c r="BV1085" s="2" t="s">
        <v>116</v>
      </c>
      <c r="BW1085" s="2" t="s">
        <v>116</v>
      </c>
      <c r="BX1085" s="2" t="s">
        <v>116</v>
      </c>
      <c r="BY1085" s="2">
        <v>9</v>
      </c>
      <c r="BZ1085" s="2" t="s">
        <v>116</v>
      </c>
      <c r="CA1085" s="2">
        <v>1</v>
      </c>
      <c r="CB1085" s="2">
        <v>3</v>
      </c>
      <c r="CC1085" s="2" t="s">
        <v>116</v>
      </c>
      <c r="CD1085" s="2" t="s">
        <v>116</v>
      </c>
      <c r="CE1085" s="2">
        <v>2</v>
      </c>
      <c r="CF1085" s="2">
        <v>7</v>
      </c>
      <c r="CG1085" s="2" t="s">
        <v>116</v>
      </c>
      <c r="CH1085" s="2" t="s">
        <v>116</v>
      </c>
      <c r="CI1085" s="2">
        <v>4</v>
      </c>
      <c r="CJ1085" s="2" t="s">
        <v>116</v>
      </c>
      <c r="CK1085" s="2">
        <v>1</v>
      </c>
      <c r="CL1085" s="2" t="s">
        <v>116</v>
      </c>
      <c r="CM1085" s="2" t="s">
        <v>116</v>
      </c>
      <c r="CN1085" s="2">
        <v>53</v>
      </c>
      <c r="CO1085" s="2">
        <v>1</v>
      </c>
      <c r="CP1085" s="2">
        <v>1</v>
      </c>
      <c r="CQ1085" s="2" t="s">
        <v>116</v>
      </c>
      <c r="CR1085" s="2" t="s">
        <v>116</v>
      </c>
      <c r="CS1085" s="2" t="s">
        <v>116</v>
      </c>
      <c r="CT1085" s="2">
        <v>10</v>
      </c>
      <c r="CU1085" s="2" t="s">
        <v>116</v>
      </c>
      <c r="CV1085" s="2" t="s">
        <v>116</v>
      </c>
      <c r="CW1085" s="2" t="s">
        <v>116</v>
      </c>
      <c r="CX1085" s="2" t="s">
        <v>116</v>
      </c>
      <c r="CY1085" s="2">
        <v>4</v>
      </c>
      <c r="CZ1085" s="2">
        <v>1</v>
      </c>
      <c r="DA1085" s="2">
        <v>2</v>
      </c>
      <c r="DB1085" s="2">
        <v>5</v>
      </c>
      <c r="DC1085" s="2">
        <v>1</v>
      </c>
      <c r="DD1085" s="2">
        <v>69</v>
      </c>
      <c r="DE1085" s="2" t="s">
        <v>116</v>
      </c>
      <c r="DF1085" s="2">
        <v>5</v>
      </c>
      <c r="DG1085" s="2">
        <v>1</v>
      </c>
      <c r="DH1085" s="2">
        <v>1</v>
      </c>
      <c r="DI1085" s="2">
        <v>14</v>
      </c>
      <c r="DJ1085" s="2" t="s">
        <v>116</v>
      </c>
      <c r="DK1085" s="2" t="s">
        <v>116</v>
      </c>
      <c r="DL1085" s="2" t="s">
        <v>116</v>
      </c>
      <c r="DM1085" s="2">
        <v>5</v>
      </c>
      <c r="DN1085" s="2" t="s">
        <v>116</v>
      </c>
      <c r="DO1085" s="2">
        <v>74</v>
      </c>
      <c r="DP1085" s="2" t="s">
        <v>116</v>
      </c>
      <c r="DQ1085" s="2">
        <v>1</v>
      </c>
      <c r="DR1085" s="2">
        <v>54</v>
      </c>
      <c r="DS1085" s="2">
        <v>1</v>
      </c>
      <c r="DT1085" s="2" t="s">
        <v>116</v>
      </c>
      <c r="DU1085" s="2">
        <v>4</v>
      </c>
      <c r="DV1085" s="2" t="s">
        <v>116</v>
      </c>
      <c r="DW1085" s="2">
        <v>4</v>
      </c>
      <c r="DX1085" s="2" t="s">
        <v>116</v>
      </c>
      <c r="DY1085" s="2" t="s">
        <v>116</v>
      </c>
      <c r="DZ1085" s="2" t="s">
        <v>116</v>
      </c>
      <c r="EA1085" s="2" t="s">
        <v>116</v>
      </c>
      <c r="EB1085" s="2">
        <v>9</v>
      </c>
      <c r="EC1085" s="2">
        <v>12</v>
      </c>
      <c r="ED1085" s="2" t="s">
        <v>116</v>
      </c>
      <c r="EE1085" s="2">
        <v>1</v>
      </c>
      <c r="EF1085" s="2">
        <v>104</v>
      </c>
      <c r="EG1085" s="2" t="s">
        <v>116</v>
      </c>
      <c r="EH1085" s="2" t="s">
        <v>116</v>
      </c>
      <c r="EI1085" s="2" t="s">
        <v>116</v>
      </c>
      <c r="EJ1085" s="2">
        <v>5</v>
      </c>
      <c r="EK1085" s="2" t="s">
        <v>116</v>
      </c>
      <c r="EL1085" s="2">
        <v>9</v>
      </c>
      <c r="EM1085" s="2" t="s">
        <v>116</v>
      </c>
      <c r="EN1085" s="2" t="s">
        <v>116</v>
      </c>
      <c r="EO1085" s="2">
        <v>6</v>
      </c>
      <c r="EP1085" s="2" t="s">
        <v>116</v>
      </c>
      <c r="EQ1085" s="2" t="s">
        <v>116</v>
      </c>
      <c r="ER1085" s="2">
        <v>2</v>
      </c>
      <c r="ES1085" s="2">
        <v>2</v>
      </c>
      <c r="ET1085" s="2" t="s">
        <v>116</v>
      </c>
      <c r="EU1085" s="2">
        <v>173</v>
      </c>
      <c r="EV1085" s="2">
        <v>1</v>
      </c>
      <c r="EW1085" s="2">
        <v>1</v>
      </c>
      <c r="EX1085" s="2">
        <v>9</v>
      </c>
      <c r="EY1085" s="2">
        <v>7</v>
      </c>
      <c r="EZ1085" s="2">
        <v>3</v>
      </c>
      <c r="FA1085" s="2">
        <v>10</v>
      </c>
      <c r="FB1085" s="2" t="s">
        <v>116</v>
      </c>
      <c r="FC1085" s="2" t="s">
        <v>116</v>
      </c>
      <c r="FD1085" s="2">
        <v>136</v>
      </c>
      <c r="FE1085" s="2" t="s">
        <v>116</v>
      </c>
      <c r="FF1085" s="2" t="s">
        <v>116</v>
      </c>
      <c r="FG1085" s="2" t="s">
        <v>116</v>
      </c>
      <c r="FH1085" s="2">
        <v>4</v>
      </c>
      <c r="FI1085" s="2">
        <v>16</v>
      </c>
      <c r="FJ1085" s="2">
        <v>1</v>
      </c>
      <c r="FK1085" s="2" t="s">
        <v>116</v>
      </c>
      <c r="FL1085" s="2">
        <v>9</v>
      </c>
      <c r="FM1085" s="2" t="s">
        <v>116</v>
      </c>
      <c r="FN1085" s="2" t="s">
        <v>116</v>
      </c>
      <c r="FO1085" s="2">
        <v>185</v>
      </c>
      <c r="FP1085" s="2" t="s">
        <v>116</v>
      </c>
      <c r="FQ1085" s="2" t="s">
        <v>116</v>
      </c>
      <c r="FR1085" s="2">
        <v>91</v>
      </c>
      <c r="FS1085" s="2">
        <v>1</v>
      </c>
      <c r="FT1085" s="2" t="s">
        <v>116</v>
      </c>
      <c r="FU1085" s="2" t="s">
        <v>116</v>
      </c>
      <c r="FV1085" s="2">
        <v>6</v>
      </c>
      <c r="FW1085" s="2">
        <v>9</v>
      </c>
      <c r="FX1085" s="2" t="s">
        <v>116</v>
      </c>
      <c r="FY1085" s="2">
        <v>12</v>
      </c>
      <c r="FZ1085" s="2">
        <v>202</v>
      </c>
      <c r="GA1085" s="2">
        <v>1</v>
      </c>
      <c r="GB1085" s="2">
        <v>1</v>
      </c>
      <c r="GC1085" s="2">
        <v>7</v>
      </c>
      <c r="GD1085" s="2">
        <v>2</v>
      </c>
      <c r="GE1085" s="2">
        <v>6</v>
      </c>
      <c r="GF1085" s="2">
        <v>6</v>
      </c>
      <c r="GG1085" s="2" t="s">
        <v>116</v>
      </c>
      <c r="GH1085" s="2" t="s">
        <v>116</v>
      </c>
      <c r="GI1085" s="2">
        <v>13</v>
      </c>
      <c r="GJ1085" s="2">
        <v>1</v>
      </c>
      <c r="GK1085" s="2">
        <v>269</v>
      </c>
      <c r="GL1085" s="2" t="s">
        <v>116</v>
      </c>
      <c r="GM1085" s="2" t="s">
        <v>116</v>
      </c>
      <c r="GN1085" s="2">
        <v>8</v>
      </c>
      <c r="GO1085" s="2" t="s">
        <v>116</v>
      </c>
      <c r="GP1085" s="2">
        <v>5</v>
      </c>
      <c r="GQ1085" s="2">
        <v>4</v>
      </c>
      <c r="GR1085" s="2">
        <v>144</v>
      </c>
      <c r="GS1085" s="2">
        <v>2</v>
      </c>
      <c r="GT1085" s="2" t="s">
        <v>116</v>
      </c>
      <c r="GU1085" s="2">
        <v>3</v>
      </c>
      <c r="GV1085" s="2">
        <v>7</v>
      </c>
      <c r="GW1085" s="2" t="s">
        <v>116</v>
      </c>
      <c r="GX1085" s="2">
        <v>3</v>
      </c>
      <c r="GY1085" s="2">
        <v>160</v>
      </c>
      <c r="GZ1085" s="2" t="s">
        <v>116</v>
      </c>
      <c r="HA1085" s="2">
        <v>102</v>
      </c>
      <c r="HB1085" s="2" t="s">
        <v>116</v>
      </c>
      <c r="HC1085" s="2" t="s">
        <v>116</v>
      </c>
      <c r="HD1085" s="2">
        <v>2</v>
      </c>
      <c r="HE1085" s="2">
        <v>6</v>
      </c>
      <c r="HF1085" s="2">
        <v>15</v>
      </c>
      <c r="HG1085" s="2">
        <v>118</v>
      </c>
      <c r="HH1085" s="2">
        <v>1</v>
      </c>
      <c r="HI1085" s="2">
        <v>5</v>
      </c>
      <c r="HJ1085" s="2">
        <v>1</v>
      </c>
      <c r="HK1085" s="2" t="s">
        <v>116</v>
      </c>
      <c r="HL1085" s="2">
        <v>4</v>
      </c>
      <c r="HM1085" s="2">
        <v>7</v>
      </c>
      <c r="HN1085" s="2">
        <v>210</v>
      </c>
      <c r="HO1085" s="2" t="s">
        <v>116</v>
      </c>
      <c r="HP1085" s="2">
        <v>2</v>
      </c>
      <c r="HQ1085" s="2">
        <v>2</v>
      </c>
      <c r="HR1085" s="2">
        <v>1</v>
      </c>
      <c r="HS1085" s="2">
        <v>1</v>
      </c>
      <c r="HT1085" s="2">
        <v>67</v>
      </c>
      <c r="HU1085" s="2">
        <v>2</v>
      </c>
      <c r="HV1085" s="2">
        <v>1</v>
      </c>
      <c r="HW1085" s="2">
        <v>2</v>
      </c>
      <c r="HX1085" s="2">
        <v>3</v>
      </c>
      <c r="HY1085" s="2" t="s">
        <v>116</v>
      </c>
      <c r="HZ1085" s="2" t="s">
        <v>116</v>
      </c>
      <c r="IA1085" s="2">
        <v>103</v>
      </c>
      <c r="IB1085" s="2">
        <v>1</v>
      </c>
      <c r="IC1085" s="2" t="s">
        <v>116</v>
      </c>
      <c r="ID1085" s="2">
        <v>57</v>
      </c>
      <c r="IE1085" s="2" t="s">
        <v>116</v>
      </c>
      <c r="IF1085" s="2">
        <v>2</v>
      </c>
      <c r="IG1085" s="2">
        <v>3</v>
      </c>
      <c r="IH1085" s="2">
        <v>2</v>
      </c>
      <c r="II1085" s="2">
        <v>56</v>
      </c>
      <c r="IJ1085" s="2">
        <v>3</v>
      </c>
      <c r="IK1085" s="2" t="s">
        <v>116</v>
      </c>
      <c r="IL1085" s="2" t="s">
        <v>116</v>
      </c>
      <c r="IM1085" s="2">
        <v>1</v>
      </c>
      <c r="IN1085" s="2">
        <v>4</v>
      </c>
      <c r="IO1085" s="2" t="s">
        <v>116</v>
      </c>
      <c r="IP1085" s="2">
        <v>1</v>
      </c>
      <c r="IQ1085" s="2">
        <v>126</v>
      </c>
      <c r="IR1085" s="2" t="s">
        <v>116</v>
      </c>
      <c r="IS1085" s="2">
        <v>3</v>
      </c>
      <c r="IT1085" s="2">
        <v>1</v>
      </c>
      <c r="IU1085" s="2">
        <v>2</v>
      </c>
      <c r="IV1085" s="2">
        <v>28</v>
      </c>
      <c r="IW1085" s="2">
        <v>2</v>
      </c>
      <c r="IX1085" s="2" t="s">
        <v>116</v>
      </c>
      <c r="IY1085" s="2">
        <v>1</v>
      </c>
      <c r="IZ1085" s="2">
        <v>1</v>
      </c>
      <c r="JA1085" s="2" t="s">
        <v>116</v>
      </c>
      <c r="JB1085" s="2">
        <v>82</v>
      </c>
      <c r="JC1085" s="2" t="s">
        <v>116</v>
      </c>
      <c r="JD1085" s="2">
        <v>44</v>
      </c>
      <c r="JE1085" s="2">
        <v>1</v>
      </c>
      <c r="JF1085" s="2" t="s">
        <v>116</v>
      </c>
      <c r="JG1085" s="2" t="s">
        <v>116</v>
      </c>
      <c r="JH1085" s="2">
        <v>30</v>
      </c>
      <c r="JI1085" s="2">
        <v>1</v>
      </c>
      <c r="JJ1085" s="2">
        <v>1</v>
      </c>
      <c r="JK1085" s="2">
        <v>3</v>
      </c>
      <c r="JL1085" s="2" t="s">
        <v>116</v>
      </c>
      <c r="JM1085" s="2" t="s">
        <v>116</v>
      </c>
      <c r="JN1085" s="2">
        <v>98</v>
      </c>
      <c r="JO1085" s="2">
        <v>3</v>
      </c>
      <c r="JP1085" s="2" t="s">
        <v>116</v>
      </c>
      <c r="JQ1085" s="2">
        <v>1</v>
      </c>
      <c r="JR1085" s="2">
        <v>3</v>
      </c>
      <c r="JS1085" s="2">
        <v>19</v>
      </c>
      <c r="JT1085" s="2" t="s">
        <v>116</v>
      </c>
      <c r="JU1085" s="2">
        <v>1</v>
      </c>
      <c r="JV1085" s="2" t="s">
        <v>116</v>
      </c>
      <c r="JW1085" s="2">
        <v>2</v>
      </c>
      <c r="JX1085" s="2">
        <v>56</v>
      </c>
      <c r="JY1085" s="2" t="s">
        <v>116</v>
      </c>
      <c r="JZ1085" s="2">
        <v>45</v>
      </c>
      <c r="KA1085" s="2" t="s">
        <v>116</v>
      </c>
      <c r="KB1085" s="2" t="s">
        <v>116</v>
      </c>
      <c r="KC1085" s="2" t="s">
        <v>116</v>
      </c>
      <c r="KD1085" s="2">
        <v>20</v>
      </c>
      <c r="KE1085" s="2" t="s">
        <v>116</v>
      </c>
      <c r="KF1085" s="2">
        <v>1</v>
      </c>
      <c r="KG1085" s="2" t="s">
        <v>116</v>
      </c>
      <c r="KH1085" s="2" t="s">
        <v>116</v>
      </c>
      <c r="KI1085" s="2">
        <v>49</v>
      </c>
      <c r="KJ1085" s="2" t="s">
        <v>116</v>
      </c>
      <c r="KK1085" s="2" t="s">
        <v>116</v>
      </c>
      <c r="KL1085" s="2" t="s">
        <v>116</v>
      </c>
      <c r="KM1085" s="2" t="s">
        <v>116</v>
      </c>
      <c r="KN1085" s="2">
        <v>16</v>
      </c>
      <c r="KO1085" s="2">
        <v>3</v>
      </c>
      <c r="KP1085" s="2" t="s">
        <v>116</v>
      </c>
      <c r="KQ1085" s="2">
        <v>1</v>
      </c>
      <c r="KR1085" s="2">
        <v>40</v>
      </c>
      <c r="KS1085" s="2" t="s">
        <v>116</v>
      </c>
      <c r="KT1085" s="2">
        <v>22</v>
      </c>
      <c r="KU1085" s="2">
        <v>1</v>
      </c>
      <c r="KV1085" s="2" t="s">
        <v>116</v>
      </c>
      <c r="KW1085" s="2">
        <v>1</v>
      </c>
      <c r="KX1085" s="2" t="s">
        <v>116</v>
      </c>
      <c r="KY1085" s="2" t="s">
        <v>116</v>
      </c>
      <c r="KZ1085" s="2">
        <v>14</v>
      </c>
      <c r="LA1085" s="2" t="s">
        <v>116</v>
      </c>
      <c r="LB1085" s="2" t="s">
        <v>116</v>
      </c>
      <c r="LC1085" s="2">
        <v>2</v>
      </c>
      <c r="LD1085" s="2">
        <v>1</v>
      </c>
      <c r="LE1085" s="2" t="s">
        <v>116</v>
      </c>
      <c r="LF1085" s="2">
        <v>3</v>
      </c>
      <c r="LG1085" s="2" t="s">
        <v>116</v>
      </c>
      <c r="LH1085" s="2">
        <v>23</v>
      </c>
      <c r="LI1085" s="2" t="s">
        <v>116</v>
      </c>
      <c r="LJ1085" s="2">
        <v>4</v>
      </c>
      <c r="LK1085" s="2" t="s">
        <v>116</v>
      </c>
      <c r="LL1085" s="2" t="s">
        <v>116</v>
      </c>
      <c r="LM1085" s="2" t="s">
        <v>116</v>
      </c>
      <c r="LN1085" s="2">
        <v>12</v>
      </c>
      <c r="LO1085" s="2">
        <v>1</v>
      </c>
      <c r="LP1085" s="2">
        <v>2</v>
      </c>
      <c r="LQ1085" s="2">
        <v>1</v>
      </c>
      <c r="LR1085" s="2" t="s">
        <v>116</v>
      </c>
      <c r="LS1085" s="2">
        <v>2</v>
      </c>
      <c r="LT1085" s="2" t="s">
        <v>116</v>
      </c>
      <c r="LU1085" s="2">
        <v>4</v>
      </c>
      <c r="LV1085" s="2">
        <v>44</v>
      </c>
      <c r="LW1085" s="2" t="s">
        <v>116</v>
      </c>
      <c r="LX1085" s="2">
        <v>1</v>
      </c>
      <c r="LY1085" s="2" t="s">
        <v>116</v>
      </c>
      <c r="LZ1085" s="2" t="s">
        <v>116</v>
      </c>
      <c r="MA1085" s="2" t="s">
        <v>116</v>
      </c>
      <c r="MB1085" s="2" t="s">
        <v>116</v>
      </c>
      <c r="MC1085" s="2">
        <v>14</v>
      </c>
      <c r="MD1085" s="2">
        <v>1</v>
      </c>
      <c r="ME1085" s="2" t="s">
        <v>116</v>
      </c>
      <c r="MF1085" s="2">
        <v>5</v>
      </c>
      <c r="MG1085" s="2" t="s">
        <v>116</v>
      </c>
      <c r="MH1085" s="2" t="s">
        <v>116</v>
      </c>
      <c r="MI1085" s="2">
        <v>7</v>
      </c>
      <c r="MJ1085" s="2">
        <v>10</v>
      </c>
      <c r="MK1085" s="2" t="s">
        <v>116</v>
      </c>
      <c r="ML1085" s="2" t="s">
        <v>116</v>
      </c>
      <c r="MM1085" s="2" t="s">
        <v>116</v>
      </c>
      <c r="MN1085" s="2" t="s">
        <v>116</v>
      </c>
      <c r="MO1085" s="2" t="s">
        <v>116</v>
      </c>
      <c r="MP1085" s="2" t="s">
        <v>116</v>
      </c>
      <c r="MQ1085" s="2" t="s">
        <v>116</v>
      </c>
      <c r="MR1085" s="2">
        <v>7</v>
      </c>
      <c r="MS1085" s="2" t="s">
        <v>116</v>
      </c>
      <c r="MT1085" s="2" t="s">
        <v>116</v>
      </c>
      <c r="MU1085" s="2" t="s">
        <v>116</v>
      </c>
      <c r="MV1085" s="2" t="s">
        <v>116</v>
      </c>
      <c r="MW1085" s="2">
        <v>1</v>
      </c>
      <c r="MX1085" s="2" t="s">
        <v>116</v>
      </c>
      <c r="MY1085" s="2">
        <v>4</v>
      </c>
      <c r="MZ1085" s="2">
        <v>12</v>
      </c>
      <c r="NA1085" s="2" t="s">
        <v>116</v>
      </c>
      <c r="NB1085" s="2" t="s">
        <v>116</v>
      </c>
      <c r="NC1085" s="2" t="s">
        <v>116</v>
      </c>
      <c r="ND1085" s="2">
        <v>1</v>
      </c>
      <c r="NE1085" s="2" t="s">
        <v>116</v>
      </c>
      <c r="NF1085" s="2" t="s">
        <v>116</v>
      </c>
      <c r="NG1085" s="2" t="s">
        <v>116</v>
      </c>
      <c r="NH1085" s="2">
        <v>4</v>
      </c>
      <c r="NI1085" s="2" t="s">
        <v>116</v>
      </c>
      <c r="NJ1085" s="2" t="s">
        <v>116</v>
      </c>
      <c r="NK1085" s="2" t="s">
        <v>116</v>
      </c>
      <c r="NL1085" s="2" t="s">
        <v>116</v>
      </c>
      <c r="NM1085" s="2">
        <v>1</v>
      </c>
      <c r="NN1085" s="2" t="s">
        <v>116</v>
      </c>
      <c r="NO1085" s="2">
        <v>25</v>
      </c>
      <c r="NP1085" s="2" t="s">
        <v>116</v>
      </c>
      <c r="NQ1085" s="2" t="s">
        <v>116</v>
      </c>
      <c r="NR1085" s="2" t="s">
        <v>116</v>
      </c>
      <c r="NS1085" s="2">
        <v>1</v>
      </c>
      <c r="NT1085" s="2" t="s">
        <v>116</v>
      </c>
      <c r="NU1085" s="2">
        <v>3</v>
      </c>
      <c r="NV1085" s="2">
        <v>3</v>
      </c>
      <c r="NW1085" s="2" t="s">
        <v>116</v>
      </c>
      <c r="NX1085" s="2" t="s">
        <v>116</v>
      </c>
      <c r="NY1085" s="2">
        <v>1</v>
      </c>
      <c r="NZ1085" s="2">
        <v>6</v>
      </c>
      <c r="OA1085" s="2" t="s">
        <v>116</v>
      </c>
      <c r="OB1085" s="2" t="s">
        <v>116</v>
      </c>
      <c r="OC1085" s="2">
        <v>5</v>
      </c>
      <c r="OD1085" s="2" t="s">
        <v>116</v>
      </c>
      <c r="OE1085" s="2" t="s">
        <v>116</v>
      </c>
      <c r="OF1085" s="2" t="s">
        <v>116</v>
      </c>
      <c r="OG1085" s="2">
        <v>3</v>
      </c>
      <c r="OH1085" s="2">
        <v>1</v>
      </c>
      <c r="OI1085" s="2" t="s">
        <v>116</v>
      </c>
      <c r="OJ1085" s="2" t="s">
        <v>116</v>
      </c>
      <c r="OK1085" s="2" t="s">
        <v>116</v>
      </c>
      <c r="OL1085" s="2">
        <v>3</v>
      </c>
      <c r="OM1085" s="2" t="s">
        <v>116</v>
      </c>
      <c r="ON1085" s="2">
        <v>1</v>
      </c>
      <c r="OO1085" s="2" t="s">
        <v>116</v>
      </c>
      <c r="OP1085" s="2" t="s">
        <v>116</v>
      </c>
      <c r="OQ1085" s="2">
        <v>5</v>
      </c>
      <c r="OR1085" s="2" t="s">
        <v>116</v>
      </c>
      <c r="OS1085" s="2">
        <v>5</v>
      </c>
      <c r="OT1085" s="2">
        <v>7</v>
      </c>
      <c r="OU1085" s="2" t="s">
        <v>116</v>
      </c>
      <c r="OV1085" s="2" t="s">
        <v>116</v>
      </c>
      <c r="OW1085" s="2" t="s">
        <v>116</v>
      </c>
      <c r="OX1085" s="2">
        <v>2</v>
      </c>
      <c r="OY1085" s="2">
        <v>1</v>
      </c>
      <c r="OZ1085" s="2" t="s">
        <v>116</v>
      </c>
      <c r="PA1085" s="2">
        <v>1</v>
      </c>
      <c r="PB1085" s="2">
        <v>2</v>
      </c>
      <c r="PC1085" s="2" t="s">
        <v>116</v>
      </c>
      <c r="PD1085" s="2">
        <v>3</v>
      </c>
      <c r="PE1085" s="2" t="s">
        <v>116</v>
      </c>
      <c r="PF1085" s="2">
        <v>4</v>
      </c>
      <c r="PG1085" s="2">
        <v>5</v>
      </c>
      <c r="PH1085" s="2" t="s">
        <v>116</v>
      </c>
      <c r="PI1085" s="2" t="s">
        <v>116</v>
      </c>
      <c r="PJ1085" s="2">
        <v>1</v>
      </c>
      <c r="PK1085" s="2">
        <v>1</v>
      </c>
      <c r="PL1085" s="2" t="s">
        <v>116</v>
      </c>
      <c r="PM1085" s="2" t="s">
        <v>116</v>
      </c>
      <c r="PN1085" s="2">
        <v>1</v>
      </c>
      <c r="PO1085" s="2">
        <v>2</v>
      </c>
      <c r="PP1085" s="2" t="s">
        <v>116</v>
      </c>
      <c r="PQ1085" s="2" t="s">
        <v>116</v>
      </c>
      <c r="PR1085" s="2">
        <v>1</v>
      </c>
      <c r="PS1085" s="2">
        <v>1</v>
      </c>
      <c r="PT1085" s="2" t="s">
        <v>116</v>
      </c>
      <c r="PU1085" s="2" t="s">
        <v>116</v>
      </c>
      <c r="PV1085" s="2" t="s">
        <v>116</v>
      </c>
      <c r="PW1085" s="2" t="s">
        <v>116</v>
      </c>
      <c r="PX1085" s="2">
        <v>2</v>
      </c>
      <c r="PY1085" s="2" t="s">
        <v>116</v>
      </c>
      <c r="PZ1085" s="2">
        <v>1</v>
      </c>
      <c r="QA1085" s="2" t="s">
        <v>116</v>
      </c>
      <c r="QB1085" s="2">
        <v>5</v>
      </c>
      <c r="QC1085" s="2" t="s">
        <v>116</v>
      </c>
      <c r="QD1085" s="2" t="s">
        <v>116</v>
      </c>
      <c r="QE1085" s="2" t="s">
        <v>116</v>
      </c>
      <c r="QF1085" s="2">
        <v>1</v>
      </c>
      <c r="QG1085" s="2">
        <v>1</v>
      </c>
      <c r="QH1085" s="2" t="s">
        <v>116</v>
      </c>
      <c r="QI1085" s="2" t="s">
        <v>116</v>
      </c>
      <c r="QJ1085" s="2">
        <v>1</v>
      </c>
      <c r="QK1085" s="2" t="s">
        <v>116</v>
      </c>
    </row>
    <row r="1086" spans="22:453" x14ac:dyDescent="0.2">
      <c r="V1086" s="2">
        <v>16</v>
      </c>
      <c r="W1086" s="2" t="s">
        <v>116</v>
      </c>
      <c r="X1086" s="2" t="s">
        <v>116</v>
      </c>
      <c r="Y1086" s="2" t="s">
        <v>116</v>
      </c>
      <c r="Z1086" s="2">
        <v>4</v>
      </c>
      <c r="AA1086" s="2" t="s">
        <v>116</v>
      </c>
      <c r="AB1086" s="2" t="s">
        <v>116</v>
      </c>
      <c r="AC1086" s="2">
        <v>3</v>
      </c>
      <c r="AD1086" s="2" t="s">
        <v>116</v>
      </c>
      <c r="AE1086" s="2" t="s">
        <v>116</v>
      </c>
      <c r="AF1086" s="2" t="s">
        <v>116</v>
      </c>
      <c r="AG1086" s="2" t="s">
        <v>116</v>
      </c>
      <c r="AH1086" s="2">
        <v>9</v>
      </c>
      <c r="AI1086" s="2">
        <v>8</v>
      </c>
      <c r="AJ1086" s="2" t="s">
        <v>116</v>
      </c>
      <c r="AK1086" s="2" t="s">
        <v>116</v>
      </c>
      <c r="AL1086" s="2">
        <v>2</v>
      </c>
      <c r="AM1086" s="2">
        <v>4</v>
      </c>
      <c r="AN1086" s="2">
        <v>1</v>
      </c>
      <c r="AO1086" s="2">
        <v>6</v>
      </c>
      <c r="AP1086" s="2">
        <v>1</v>
      </c>
      <c r="AQ1086" s="2" t="s">
        <v>116</v>
      </c>
      <c r="AR1086" s="2" t="s">
        <v>116</v>
      </c>
      <c r="AS1086" s="2">
        <v>1</v>
      </c>
      <c r="AT1086" s="2">
        <v>2</v>
      </c>
      <c r="AU1086" s="2">
        <v>1</v>
      </c>
      <c r="AV1086" s="2" t="s">
        <v>116</v>
      </c>
      <c r="AW1086" s="2">
        <v>9</v>
      </c>
      <c r="AX1086" s="2">
        <v>4</v>
      </c>
      <c r="AY1086" s="2" t="s">
        <v>116</v>
      </c>
      <c r="AZ1086" s="2" t="s">
        <v>116</v>
      </c>
      <c r="BA1086" s="2">
        <v>1</v>
      </c>
      <c r="BB1086" s="2">
        <v>3</v>
      </c>
      <c r="BC1086" s="2" t="s">
        <v>116</v>
      </c>
      <c r="BD1086" s="2">
        <v>30</v>
      </c>
      <c r="BE1086" s="2" t="s">
        <v>116</v>
      </c>
      <c r="BF1086" s="2">
        <v>2</v>
      </c>
      <c r="BG1086" s="2" t="s">
        <v>116</v>
      </c>
      <c r="BH1086" s="2" t="s">
        <v>116</v>
      </c>
      <c r="BI1086" s="2" t="s">
        <v>116</v>
      </c>
      <c r="BJ1086" s="2">
        <v>2</v>
      </c>
      <c r="BK1086" s="2" t="s">
        <v>116</v>
      </c>
      <c r="BL1086" s="2">
        <v>6</v>
      </c>
      <c r="BM1086" s="2">
        <v>2</v>
      </c>
      <c r="BN1086" s="2" t="s">
        <v>116</v>
      </c>
      <c r="BO1086" s="2">
        <v>1</v>
      </c>
      <c r="BP1086" s="2" t="s">
        <v>116</v>
      </c>
      <c r="BQ1086" s="2">
        <v>3</v>
      </c>
      <c r="BR1086" s="2" t="s">
        <v>116</v>
      </c>
      <c r="BS1086" s="2" t="s">
        <v>116</v>
      </c>
      <c r="BT1086" s="2" t="s">
        <v>116</v>
      </c>
      <c r="BU1086" s="2">
        <v>10</v>
      </c>
      <c r="BV1086" s="2">
        <v>3</v>
      </c>
      <c r="BW1086" s="2" t="s">
        <v>116</v>
      </c>
      <c r="BX1086" s="2" t="s">
        <v>116</v>
      </c>
      <c r="BY1086" s="2">
        <v>5</v>
      </c>
      <c r="BZ1086" s="2" t="s">
        <v>116</v>
      </c>
      <c r="CA1086" s="2" t="s">
        <v>116</v>
      </c>
      <c r="CB1086" s="2">
        <v>16</v>
      </c>
      <c r="CC1086" s="2" t="s">
        <v>116</v>
      </c>
      <c r="CD1086" s="2" t="s">
        <v>116</v>
      </c>
      <c r="CE1086" s="2" t="s">
        <v>116</v>
      </c>
      <c r="CF1086" s="2">
        <v>2</v>
      </c>
      <c r="CG1086" s="2" t="s">
        <v>116</v>
      </c>
      <c r="CH1086" s="2" t="s">
        <v>116</v>
      </c>
      <c r="CI1086" s="2" t="s">
        <v>116</v>
      </c>
      <c r="CJ1086" s="2" t="s">
        <v>116</v>
      </c>
      <c r="CK1086" s="2" t="s">
        <v>116</v>
      </c>
      <c r="CL1086" s="2">
        <v>1</v>
      </c>
      <c r="CM1086" s="2" t="s">
        <v>116</v>
      </c>
      <c r="CN1086" s="2">
        <v>28</v>
      </c>
      <c r="CO1086" s="2" t="s">
        <v>116</v>
      </c>
      <c r="CP1086" s="2" t="s">
        <v>116</v>
      </c>
      <c r="CQ1086" s="2">
        <v>1</v>
      </c>
      <c r="CR1086" s="2" t="s">
        <v>116</v>
      </c>
      <c r="CS1086" s="2" t="s">
        <v>116</v>
      </c>
      <c r="CT1086" s="2">
        <v>3</v>
      </c>
      <c r="CU1086" s="2" t="s">
        <v>116</v>
      </c>
      <c r="CV1086" s="2" t="s">
        <v>116</v>
      </c>
      <c r="CW1086" s="2" t="s">
        <v>116</v>
      </c>
      <c r="CX1086" s="2" t="s">
        <v>116</v>
      </c>
      <c r="CY1086" s="2">
        <v>2</v>
      </c>
      <c r="CZ1086" s="2" t="s">
        <v>116</v>
      </c>
      <c r="DA1086" s="2" t="s">
        <v>116</v>
      </c>
      <c r="DB1086" s="2" t="s">
        <v>116</v>
      </c>
      <c r="DC1086" s="2" t="s">
        <v>116</v>
      </c>
      <c r="DD1086" s="2">
        <v>12</v>
      </c>
      <c r="DE1086" s="2">
        <v>4</v>
      </c>
      <c r="DF1086" s="2">
        <v>12</v>
      </c>
      <c r="DG1086" s="2" t="s">
        <v>116</v>
      </c>
      <c r="DH1086" s="2" t="s">
        <v>116</v>
      </c>
      <c r="DI1086" s="2">
        <v>1</v>
      </c>
      <c r="DJ1086" s="2" t="s">
        <v>116</v>
      </c>
      <c r="DK1086" s="2" t="s">
        <v>116</v>
      </c>
      <c r="DL1086" s="2" t="s">
        <v>116</v>
      </c>
      <c r="DM1086" s="2">
        <v>3</v>
      </c>
      <c r="DN1086" s="2">
        <v>1</v>
      </c>
      <c r="DO1086" s="2">
        <v>10</v>
      </c>
      <c r="DP1086" s="2" t="s">
        <v>116</v>
      </c>
      <c r="DQ1086" s="2" t="s">
        <v>116</v>
      </c>
      <c r="DR1086" s="2">
        <v>47</v>
      </c>
      <c r="DS1086" s="2" t="s">
        <v>116</v>
      </c>
      <c r="DT1086" s="2" t="s">
        <v>116</v>
      </c>
      <c r="DU1086" s="2" t="s">
        <v>116</v>
      </c>
      <c r="DV1086" s="2">
        <v>1</v>
      </c>
      <c r="DW1086" s="2">
        <v>2</v>
      </c>
      <c r="DX1086" s="2" t="s">
        <v>116</v>
      </c>
      <c r="DY1086" s="2">
        <v>1</v>
      </c>
      <c r="DZ1086" s="2">
        <v>1</v>
      </c>
      <c r="EA1086" s="2" t="s">
        <v>116</v>
      </c>
      <c r="EB1086" s="2">
        <v>1</v>
      </c>
      <c r="EC1086" s="2">
        <v>5</v>
      </c>
      <c r="ED1086" s="2">
        <v>6</v>
      </c>
      <c r="EE1086" s="2" t="s">
        <v>116</v>
      </c>
      <c r="EF1086" s="2">
        <v>30</v>
      </c>
      <c r="EG1086" s="2" t="s">
        <v>116</v>
      </c>
      <c r="EH1086" s="2" t="s">
        <v>116</v>
      </c>
      <c r="EI1086" s="2" t="s">
        <v>116</v>
      </c>
      <c r="EJ1086" s="2">
        <v>10</v>
      </c>
      <c r="EK1086" s="2">
        <v>5</v>
      </c>
      <c r="EL1086" s="2">
        <v>2</v>
      </c>
      <c r="EM1086" s="2" t="s">
        <v>116</v>
      </c>
      <c r="EN1086" s="2" t="s">
        <v>116</v>
      </c>
      <c r="EO1086" s="2">
        <v>4</v>
      </c>
      <c r="EP1086" s="2" t="s">
        <v>116</v>
      </c>
      <c r="EQ1086" s="2" t="s">
        <v>116</v>
      </c>
      <c r="ER1086" s="2">
        <v>2</v>
      </c>
      <c r="ES1086" s="2" t="s">
        <v>116</v>
      </c>
      <c r="ET1086" s="2" t="s">
        <v>116</v>
      </c>
      <c r="EU1086" s="2">
        <v>113</v>
      </c>
      <c r="EV1086" s="2" t="s">
        <v>116</v>
      </c>
      <c r="EW1086" s="2" t="s">
        <v>116</v>
      </c>
      <c r="EX1086" s="2">
        <v>10</v>
      </c>
      <c r="EY1086" s="2">
        <v>8</v>
      </c>
      <c r="EZ1086" s="2" t="s">
        <v>116</v>
      </c>
      <c r="FA1086" s="2">
        <v>8</v>
      </c>
      <c r="FB1086" s="2" t="s">
        <v>116</v>
      </c>
      <c r="FC1086" s="2" t="s">
        <v>116</v>
      </c>
      <c r="FD1086" s="2">
        <v>59</v>
      </c>
      <c r="FE1086" s="2" t="s">
        <v>116</v>
      </c>
      <c r="FF1086" s="2" t="s">
        <v>116</v>
      </c>
      <c r="FG1086" s="2" t="s">
        <v>116</v>
      </c>
      <c r="FH1086" s="2">
        <v>19</v>
      </c>
      <c r="FI1086" s="2">
        <v>8</v>
      </c>
      <c r="FJ1086" s="2" t="s">
        <v>116</v>
      </c>
      <c r="FK1086" s="2" t="s">
        <v>116</v>
      </c>
      <c r="FL1086" s="2">
        <v>3</v>
      </c>
      <c r="FM1086" s="2" t="s">
        <v>116</v>
      </c>
      <c r="FN1086" s="2" t="s">
        <v>116</v>
      </c>
      <c r="FO1086" s="2">
        <v>61</v>
      </c>
      <c r="FP1086" s="2" t="s">
        <v>116</v>
      </c>
      <c r="FQ1086" s="2" t="s">
        <v>116</v>
      </c>
      <c r="FR1086" s="2">
        <v>109</v>
      </c>
      <c r="FS1086" s="2" t="s">
        <v>116</v>
      </c>
      <c r="FT1086" s="2" t="s">
        <v>116</v>
      </c>
      <c r="FU1086" s="2" t="s">
        <v>116</v>
      </c>
      <c r="FV1086" s="2">
        <v>7</v>
      </c>
      <c r="FW1086" s="2">
        <v>1</v>
      </c>
      <c r="FX1086" s="2" t="s">
        <v>116</v>
      </c>
      <c r="FY1086" s="2">
        <v>10</v>
      </c>
      <c r="FZ1086" s="2">
        <v>65</v>
      </c>
      <c r="GA1086" s="2" t="s">
        <v>116</v>
      </c>
      <c r="GB1086" s="2" t="s">
        <v>116</v>
      </c>
      <c r="GC1086" s="2">
        <v>15</v>
      </c>
      <c r="GD1086" s="2" t="s">
        <v>116</v>
      </c>
      <c r="GE1086" s="2">
        <v>4</v>
      </c>
      <c r="GF1086" s="2">
        <v>10</v>
      </c>
      <c r="GG1086" s="2" t="s">
        <v>116</v>
      </c>
      <c r="GH1086" s="2">
        <v>1</v>
      </c>
      <c r="GI1086" s="2">
        <v>3</v>
      </c>
      <c r="GJ1086" s="2" t="s">
        <v>116</v>
      </c>
      <c r="GK1086" s="2">
        <v>118</v>
      </c>
      <c r="GL1086" s="2">
        <v>1</v>
      </c>
      <c r="GM1086" s="2" t="s">
        <v>116</v>
      </c>
      <c r="GN1086" s="2">
        <v>16</v>
      </c>
      <c r="GO1086" s="2" t="s">
        <v>116</v>
      </c>
      <c r="GP1086" s="2">
        <v>1</v>
      </c>
      <c r="GQ1086" s="2">
        <v>8</v>
      </c>
      <c r="GR1086" s="2">
        <v>51</v>
      </c>
      <c r="GS1086" s="2" t="s">
        <v>116</v>
      </c>
      <c r="GT1086" s="2" t="s">
        <v>116</v>
      </c>
      <c r="GU1086" s="2">
        <v>12</v>
      </c>
      <c r="GV1086" s="2">
        <v>9</v>
      </c>
      <c r="GW1086" s="2" t="s">
        <v>116</v>
      </c>
      <c r="GX1086" s="2">
        <v>2</v>
      </c>
      <c r="GY1086" s="2">
        <v>33</v>
      </c>
      <c r="GZ1086" s="2" t="s">
        <v>116</v>
      </c>
      <c r="HA1086" s="2">
        <v>78</v>
      </c>
      <c r="HB1086" s="2" t="s">
        <v>116</v>
      </c>
      <c r="HC1086" s="2" t="s">
        <v>116</v>
      </c>
      <c r="HD1086" s="2">
        <v>7</v>
      </c>
      <c r="HE1086" s="2">
        <v>1</v>
      </c>
      <c r="HF1086" s="2">
        <v>7</v>
      </c>
      <c r="HG1086" s="2">
        <v>35</v>
      </c>
      <c r="HH1086" s="2" t="s">
        <v>116</v>
      </c>
      <c r="HI1086" s="2">
        <v>5</v>
      </c>
      <c r="HJ1086" s="2">
        <v>2</v>
      </c>
      <c r="HK1086" s="2" t="s">
        <v>116</v>
      </c>
      <c r="HL1086" s="2">
        <v>3</v>
      </c>
      <c r="HM1086" s="2" t="s">
        <v>116</v>
      </c>
      <c r="HN1086" s="2">
        <v>77</v>
      </c>
      <c r="HO1086" s="2" t="s">
        <v>116</v>
      </c>
      <c r="HP1086" s="2">
        <v>6</v>
      </c>
      <c r="HQ1086" s="2" t="s">
        <v>116</v>
      </c>
      <c r="HR1086" s="2">
        <v>4</v>
      </c>
      <c r="HS1086" s="2" t="s">
        <v>116</v>
      </c>
      <c r="HT1086" s="2">
        <v>27</v>
      </c>
      <c r="HU1086" s="2">
        <v>9</v>
      </c>
      <c r="HV1086" s="2" t="s">
        <v>116</v>
      </c>
      <c r="HW1086" s="2">
        <v>1</v>
      </c>
      <c r="HX1086" s="2">
        <v>3</v>
      </c>
      <c r="HY1086" s="2" t="s">
        <v>116</v>
      </c>
      <c r="HZ1086" s="2" t="s">
        <v>116</v>
      </c>
      <c r="IA1086" s="2">
        <v>35</v>
      </c>
      <c r="IB1086" s="2" t="s">
        <v>116</v>
      </c>
      <c r="IC1086" s="2" t="s">
        <v>116</v>
      </c>
      <c r="ID1086" s="2">
        <v>18</v>
      </c>
      <c r="IE1086" s="2" t="s">
        <v>116</v>
      </c>
      <c r="IF1086" s="2" t="s">
        <v>116</v>
      </c>
      <c r="IG1086" s="2" t="s">
        <v>116</v>
      </c>
      <c r="IH1086" s="2">
        <v>1</v>
      </c>
      <c r="II1086" s="2">
        <v>22</v>
      </c>
      <c r="IJ1086" s="2" t="s">
        <v>116</v>
      </c>
      <c r="IK1086" s="2">
        <v>2</v>
      </c>
      <c r="IL1086" s="2">
        <v>1</v>
      </c>
      <c r="IM1086" s="2" t="s">
        <v>116</v>
      </c>
      <c r="IN1086" s="2" t="s">
        <v>116</v>
      </c>
      <c r="IO1086" s="2" t="s">
        <v>116</v>
      </c>
      <c r="IP1086" s="2" t="s">
        <v>116</v>
      </c>
      <c r="IQ1086" s="2">
        <v>50</v>
      </c>
      <c r="IR1086" s="2" t="s">
        <v>116</v>
      </c>
      <c r="IS1086" s="2" t="s">
        <v>116</v>
      </c>
      <c r="IT1086" s="2">
        <v>1</v>
      </c>
      <c r="IU1086" s="2" t="s">
        <v>116</v>
      </c>
      <c r="IV1086" s="2">
        <v>11</v>
      </c>
      <c r="IW1086" s="2">
        <v>3</v>
      </c>
      <c r="IX1086" s="2" t="s">
        <v>116</v>
      </c>
      <c r="IY1086" s="2" t="s">
        <v>116</v>
      </c>
      <c r="IZ1086" s="2">
        <v>1</v>
      </c>
      <c r="JA1086" s="2" t="s">
        <v>116</v>
      </c>
      <c r="JB1086" s="2">
        <v>15</v>
      </c>
      <c r="JC1086" s="2" t="s">
        <v>116</v>
      </c>
      <c r="JD1086" s="2">
        <v>19</v>
      </c>
      <c r="JE1086" s="2" t="s">
        <v>116</v>
      </c>
      <c r="JF1086" s="2" t="s">
        <v>116</v>
      </c>
      <c r="JG1086" s="2">
        <v>1</v>
      </c>
      <c r="JH1086" s="2">
        <v>13</v>
      </c>
      <c r="JI1086" s="2">
        <v>1</v>
      </c>
      <c r="JJ1086" s="2" t="s">
        <v>116</v>
      </c>
      <c r="JK1086" s="2">
        <v>1</v>
      </c>
      <c r="JL1086" s="2" t="s">
        <v>116</v>
      </c>
      <c r="JM1086" s="2" t="s">
        <v>116</v>
      </c>
      <c r="JN1086" s="2">
        <v>11</v>
      </c>
      <c r="JO1086" s="2" t="s">
        <v>116</v>
      </c>
      <c r="JP1086" s="2" t="s">
        <v>116</v>
      </c>
      <c r="JQ1086" s="2" t="s">
        <v>116</v>
      </c>
      <c r="JR1086" s="2">
        <v>1</v>
      </c>
      <c r="JS1086" s="2">
        <v>13</v>
      </c>
      <c r="JT1086" s="2">
        <v>1</v>
      </c>
      <c r="JU1086" s="2" t="s">
        <v>116</v>
      </c>
      <c r="JV1086" s="2" t="s">
        <v>116</v>
      </c>
      <c r="JW1086" s="2" t="s">
        <v>116</v>
      </c>
      <c r="JX1086" s="2">
        <v>5</v>
      </c>
      <c r="JY1086" s="2" t="s">
        <v>116</v>
      </c>
      <c r="JZ1086" s="2">
        <v>9</v>
      </c>
      <c r="KA1086" s="2" t="s">
        <v>116</v>
      </c>
      <c r="KB1086" s="2" t="s">
        <v>116</v>
      </c>
      <c r="KC1086" s="2">
        <v>2</v>
      </c>
      <c r="KD1086" s="2">
        <v>8</v>
      </c>
      <c r="KE1086" s="2" t="s">
        <v>116</v>
      </c>
      <c r="KF1086" s="2" t="s">
        <v>116</v>
      </c>
      <c r="KG1086" s="2" t="s">
        <v>116</v>
      </c>
      <c r="KH1086" s="2" t="s">
        <v>116</v>
      </c>
      <c r="KI1086" s="2">
        <v>8</v>
      </c>
      <c r="KJ1086" s="2" t="s">
        <v>116</v>
      </c>
      <c r="KK1086" s="2" t="s">
        <v>116</v>
      </c>
      <c r="KL1086" s="2" t="s">
        <v>116</v>
      </c>
      <c r="KM1086" s="2" t="s">
        <v>116</v>
      </c>
      <c r="KN1086" s="2">
        <v>3</v>
      </c>
      <c r="KO1086" s="2" t="s">
        <v>116</v>
      </c>
      <c r="KP1086" s="2" t="s">
        <v>116</v>
      </c>
      <c r="KQ1086" s="2" t="s">
        <v>116</v>
      </c>
      <c r="KR1086" s="2">
        <v>3</v>
      </c>
      <c r="KS1086" s="2" t="s">
        <v>116</v>
      </c>
      <c r="KT1086" s="2">
        <v>2</v>
      </c>
      <c r="KU1086" s="2" t="s">
        <v>116</v>
      </c>
      <c r="KV1086" s="2" t="s">
        <v>116</v>
      </c>
      <c r="KW1086" s="2" t="s">
        <v>116</v>
      </c>
      <c r="KX1086" s="2" t="s">
        <v>116</v>
      </c>
      <c r="KY1086" s="2" t="s">
        <v>116</v>
      </c>
      <c r="KZ1086" s="2">
        <v>1</v>
      </c>
      <c r="LA1086" s="2" t="s">
        <v>116</v>
      </c>
      <c r="LB1086" s="2" t="s">
        <v>116</v>
      </c>
      <c r="LC1086" s="2" t="s">
        <v>116</v>
      </c>
      <c r="LD1086" s="2" t="s">
        <v>116</v>
      </c>
      <c r="LE1086" s="2" t="s">
        <v>116</v>
      </c>
      <c r="LF1086" s="2" t="s">
        <v>116</v>
      </c>
      <c r="LG1086" s="2" t="s">
        <v>116</v>
      </c>
      <c r="LH1086" s="2">
        <v>6</v>
      </c>
      <c r="LI1086" s="2" t="s">
        <v>116</v>
      </c>
      <c r="LJ1086" s="2" t="s">
        <v>116</v>
      </c>
      <c r="LK1086" s="2" t="s">
        <v>116</v>
      </c>
      <c r="LL1086" s="2" t="s">
        <v>116</v>
      </c>
      <c r="LM1086" s="2" t="s">
        <v>116</v>
      </c>
      <c r="LN1086" s="2">
        <v>1</v>
      </c>
      <c r="LO1086" s="2" t="s">
        <v>116</v>
      </c>
      <c r="LP1086" s="2" t="s">
        <v>116</v>
      </c>
      <c r="LQ1086" s="2" t="s">
        <v>116</v>
      </c>
      <c r="LR1086" s="2" t="s">
        <v>116</v>
      </c>
      <c r="LS1086" s="2" t="s">
        <v>116</v>
      </c>
      <c r="LT1086" s="2" t="s">
        <v>116</v>
      </c>
      <c r="LU1086" s="2" t="s">
        <v>116</v>
      </c>
      <c r="LV1086" s="2">
        <v>5</v>
      </c>
      <c r="LW1086" s="2" t="s">
        <v>116</v>
      </c>
      <c r="LX1086" s="2" t="s">
        <v>116</v>
      </c>
      <c r="LY1086" s="2" t="s">
        <v>116</v>
      </c>
      <c r="LZ1086" s="2" t="s">
        <v>116</v>
      </c>
      <c r="MA1086" s="2" t="s">
        <v>116</v>
      </c>
      <c r="MB1086" s="2" t="s">
        <v>116</v>
      </c>
      <c r="MC1086" s="2" t="s">
        <v>116</v>
      </c>
      <c r="MD1086" s="2" t="s">
        <v>116</v>
      </c>
      <c r="ME1086" s="2" t="s">
        <v>116</v>
      </c>
      <c r="MF1086" s="2" t="s">
        <v>116</v>
      </c>
      <c r="MG1086" s="2" t="s">
        <v>116</v>
      </c>
      <c r="MH1086" s="2" t="s">
        <v>116</v>
      </c>
      <c r="MI1086" s="2" t="s">
        <v>116</v>
      </c>
      <c r="MJ1086" s="2">
        <v>1</v>
      </c>
      <c r="MK1086" s="2" t="s">
        <v>116</v>
      </c>
      <c r="ML1086" s="2" t="s">
        <v>116</v>
      </c>
      <c r="MM1086" s="2" t="s">
        <v>116</v>
      </c>
      <c r="MN1086" s="2" t="s">
        <v>116</v>
      </c>
      <c r="MO1086" s="2" t="s">
        <v>116</v>
      </c>
      <c r="MP1086" s="2" t="s">
        <v>116</v>
      </c>
      <c r="MQ1086" s="2" t="s">
        <v>116</v>
      </c>
      <c r="MR1086" s="2" t="s">
        <v>116</v>
      </c>
      <c r="MS1086" s="2" t="s">
        <v>116</v>
      </c>
      <c r="MT1086" s="2" t="s">
        <v>116</v>
      </c>
      <c r="MU1086" s="2" t="s">
        <v>116</v>
      </c>
      <c r="MV1086" s="2" t="s">
        <v>116</v>
      </c>
      <c r="MW1086" s="2" t="s">
        <v>116</v>
      </c>
      <c r="MX1086" s="2" t="s">
        <v>116</v>
      </c>
      <c r="MY1086" s="2" t="s">
        <v>116</v>
      </c>
      <c r="MZ1086" s="2">
        <v>2</v>
      </c>
      <c r="NA1086" s="2" t="s">
        <v>116</v>
      </c>
      <c r="NB1086" s="2" t="s">
        <v>116</v>
      </c>
      <c r="NC1086" s="2" t="s">
        <v>116</v>
      </c>
      <c r="ND1086" s="2" t="s">
        <v>116</v>
      </c>
      <c r="NE1086" s="2" t="s">
        <v>116</v>
      </c>
      <c r="NF1086" s="2" t="s">
        <v>116</v>
      </c>
      <c r="NG1086" s="2" t="s">
        <v>116</v>
      </c>
      <c r="NH1086" s="2" t="s">
        <v>116</v>
      </c>
      <c r="NI1086" s="2" t="s">
        <v>116</v>
      </c>
      <c r="NJ1086" s="2" t="s">
        <v>116</v>
      </c>
      <c r="NK1086" s="2" t="s">
        <v>116</v>
      </c>
      <c r="NL1086" s="2" t="s">
        <v>116</v>
      </c>
      <c r="NM1086" s="2" t="s">
        <v>116</v>
      </c>
      <c r="NN1086" s="2" t="s">
        <v>116</v>
      </c>
      <c r="NO1086" s="2" t="s">
        <v>116</v>
      </c>
      <c r="NP1086" s="2" t="s">
        <v>116</v>
      </c>
      <c r="NQ1086" s="2" t="s">
        <v>116</v>
      </c>
      <c r="NR1086" s="2" t="s">
        <v>116</v>
      </c>
      <c r="NS1086" s="2" t="s">
        <v>116</v>
      </c>
      <c r="NT1086" s="2" t="s">
        <v>116</v>
      </c>
      <c r="NU1086" s="2" t="s">
        <v>116</v>
      </c>
      <c r="NV1086" s="2" t="s">
        <v>116</v>
      </c>
      <c r="NW1086" s="2" t="s">
        <v>116</v>
      </c>
      <c r="NX1086" s="2" t="s">
        <v>116</v>
      </c>
      <c r="NY1086" s="2" t="s">
        <v>116</v>
      </c>
      <c r="NZ1086" s="2" t="s">
        <v>116</v>
      </c>
      <c r="OA1086" s="2" t="s">
        <v>116</v>
      </c>
      <c r="OB1086" s="2" t="s">
        <v>116</v>
      </c>
      <c r="OC1086" s="2">
        <v>1</v>
      </c>
      <c r="OD1086" s="2" t="s">
        <v>116</v>
      </c>
      <c r="OE1086" s="2" t="s">
        <v>116</v>
      </c>
      <c r="OF1086" s="2" t="s">
        <v>116</v>
      </c>
      <c r="OG1086" s="2" t="s">
        <v>116</v>
      </c>
      <c r="OH1086" s="2" t="s">
        <v>116</v>
      </c>
      <c r="OI1086" s="2" t="s">
        <v>116</v>
      </c>
      <c r="OJ1086" s="2" t="s">
        <v>116</v>
      </c>
      <c r="OK1086" s="2" t="s">
        <v>116</v>
      </c>
      <c r="OL1086" s="2" t="s">
        <v>116</v>
      </c>
      <c r="OM1086" s="2" t="s">
        <v>116</v>
      </c>
      <c r="ON1086" s="2" t="s">
        <v>116</v>
      </c>
      <c r="OO1086" s="2" t="s">
        <v>116</v>
      </c>
      <c r="OP1086" s="2" t="s">
        <v>116</v>
      </c>
      <c r="OQ1086" s="2" t="s">
        <v>116</v>
      </c>
      <c r="OR1086" s="2" t="s">
        <v>116</v>
      </c>
      <c r="OS1086" s="2" t="s">
        <v>116</v>
      </c>
      <c r="OT1086" s="2" t="s">
        <v>116</v>
      </c>
      <c r="OU1086" s="2" t="s">
        <v>116</v>
      </c>
      <c r="OV1086" s="2" t="s">
        <v>116</v>
      </c>
      <c r="OW1086" s="2" t="s">
        <v>116</v>
      </c>
      <c r="OX1086" s="2" t="s">
        <v>116</v>
      </c>
      <c r="OY1086" s="2" t="s">
        <v>116</v>
      </c>
      <c r="OZ1086" s="2" t="s">
        <v>116</v>
      </c>
      <c r="PA1086" s="2" t="s">
        <v>116</v>
      </c>
      <c r="PB1086" s="2" t="s">
        <v>116</v>
      </c>
      <c r="PC1086" s="2" t="s">
        <v>116</v>
      </c>
      <c r="PD1086" s="2" t="s">
        <v>116</v>
      </c>
      <c r="PE1086" s="2" t="s">
        <v>116</v>
      </c>
      <c r="PF1086" s="2" t="s">
        <v>116</v>
      </c>
      <c r="PG1086" s="2" t="s">
        <v>116</v>
      </c>
      <c r="PH1086" s="2" t="s">
        <v>116</v>
      </c>
      <c r="PI1086" s="2" t="s">
        <v>116</v>
      </c>
      <c r="PJ1086" s="2" t="s">
        <v>116</v>
      </c>
      <c r="PK1086" s="2" t="s">
        <v>116</v>
      </c>
      <c r="PL1086" s="2" t="s">
        <v>116</v>
      </c>
      <c r="PM1086" s="2" t="s">
        <v>116</v>
      </c>
      <c r="PN1086" s="2" t="s">
        <v>116</v>
      </c>
      <c r="PO1086" s="2" t="s">
        <v>116</v>
      </c>
      <c r="PP1086" s="2" t="s">
        <v>116</v>
      </c>
      <c r="PQ1086" s="2" t="s">
        <v>116</v>
      </c>
      <c r="PR1086" s="2" t="s">
        <v>116</v>
      </c>
      <c r="PS1086" s="2" t="s">
        <v>116</v>
      </c>
      <c r="PT1086" s="2" t="s">
        <v>116</v>
      </c>
      <c r="PU1086" s="2" t="s">
        <v>116</v>
      </c>
      <c r="PV1086" s="2" t="s">
        <v>116</v>
      </c>
      <c r="PW1086" s="2" t="s">
        <v>116</v>
      </c>
      <c r="PX1086" s="2" t="s">
        <v>116</v>
      </c>
      <c r="PY1086" s="2" t="s">
        <v>116</v>
      </c>
      <c r="PZ1086" s="2" t="s">
        <v>116</v>
      </c>
      <c r="QA1086" s="2" t="s">
        <v>116</v>
      </c>
      <c r="QB1086" s="2" t="s">
        <v>116</v>
      </c>
      <c r="QC1086" s="2" t="s">
        <v>116</v>
      </c>
      <c r="QD1086" s="2" t="s">
        <v>116</v>
      </c>
      <c r="QE1086" s="2" t="s">
        <v>116</v>
      </c>
      <c r="QF1086" s="2" t="s">
        <v>116</v>
      </c>
      <c r="QG1086" s="2" t="s">
        <v>116</v>
      </c>
      <c r="QH1086" s="2" t="s">
        <v>116</v>
      </c>
      <c r="QI1086" s="2" t="s">
        <v>116</v>
      </c>
      <c r="QJ1086" s="2" t="s">
        <v>116</v>
      </c>
      <c r="QK1086" s="2" t="s">
        <v>116</v>
      </c>
    </row>
    <row r="1087" spans="22:453" x14ac:dyDescent="0.2">
      <c r="V1087" s="2">
        <v>6</v>
      </c>
      <c r="W1087" s="2">
        <v>3</v>
      </c>
      <c r="X1087" s="2" t="s">
        <v>116</v>
      </c>
      <c r="Y1087" s="2" t="s">
        <v>116</v>
      </c>
      <c r="Z1087" s="2" t="s">
        <v>116</v>
      </c>
      <c r="AA1087" s="2">
        <v>1</v>
      </c>
      <c r="AB1087" s="2" t="s">
        <v>116</v>
      </c>
      <c r="AC1087" s="2">
        <v>1</v>
      </c>
      <c r="AD1087" s="2" t="s">
        <v>116</v>
      </c>
      <c r="AE1087" s="2" t="s">
        <v>116</v>
      </c>
      <c r="AF1087" s="2" t="s">
        <v>116</v>
      </c>
      <c r="AG1087" s="2">
        <v>4</v>
      </c>
      <c r="AH1087" s="2" t="s">
        <v>116</v>
      </c>
      <c r="AI1087" s="2" t="s">
        <v>116</v>
      </c>
      <c r="AJ1087" s="2" t="s">
        <v>116</v>
      </c>
      <c r="AK1087" s="2">
        <v>1</v>
      </c>
      <c r="AL1087" s="2">
        <v>15</v>
      </c>
      <c r="AM1087" s="2" t="s">
        <v>116</v>
      </c>
      <c r="AN1087" s="2" t="s">
        <v>116</v>
      </c>
      <c r="AO1087" s="2">
        <v>2</v>
      </c>
      <c r="AP1087" s="2" t="s">
        <v>116</v>
      </c>
      <c r="AQ1087" s="2" t="s">
        <v>116</v>
      </c>
      <c r="AR1087" s="2">
        <v>1</v>
      </c>
      <c r="AS1087" s="2">
        <v>3</v>
      </c>
      <c r="AT1087" s="2">
        <v>1</v>
      </c>
      <c r="AU1087" s="2" t="s">
        <v>116</v>
      </c>
      <c r="AV1087" s="2" t="s">
        <v>116</v>
      </c>
      <c r="AW1087" s="2" t="s">
        <v>116</v>
      </c>
      <c r="AX1087" s="2">
        <v>1</v>
      </c>
      <c r="AY1087" s="2" t="s">
        <v>116</v>
      </c>
      <c r="AZ1087" s="2" t="s">
        <v>116</v>
      </c>
      <c r="BA1087" s="2">
        <v>3</v>
      </c>
      <c r="BB1087" s="2" t="s">
        <v>116</v>
      </c>
      <c r="BC1087" s="2" t="s">
        <v>116</v>
      </c>
      <c r="BD1087" s="2">
        <v>13</v>
      </c>
      <c r="BE1087" s="2" t="s">
        <v>116</v>
      </c>
      <c r="BF1087" s="2" t="s">
        <v>116</v>
      </c>
      <c r="BG1087" s="2">
        <v>7</v>
      </c>
      <c r="BH1087" s="2" t="s">
        <v>116</v>
      </c>
      <c r="BI1087" s="2" t="s">
        <v>116</v>
      </c>
      <c r="BJ1087" s="2">
        <v>4</v>
      </c>
      <c r="BK1087" s="2">
        <v>1</v>
      </c>
      <c r="BL1087" s="2" t="s">
        <v>116</v>
      </c>
      <c r="BM1087" s="2">
        <v>4</v>
      </c>
      <c r="BN1087" s="2">
        <v>1</v>
      </c>
      <c r="BO1087" s="2" t="s">
        <v>116</v>
      </c>
      <c r="BP1087" s="2" t="s">
        <v>116</v>
      </c>
      <c r="BQ1087" s="2">
        <v>2</v>
      </c>
      <c r="BR1087" s="2" t="s">
        <v>116</v>
      </c>
      <c r="BS1087" s="2" t="s">
        <v>116</v>
      </c>
      <c r="BT1087" s="2">
        <v>1</v>
      </c>
      <c r="BU1087" s="2">
        <v>44</v>
      </c>
      <c r="BV1087" s="2" t="s">
        <v>116</v>
      </c>
      <c r="BW1087" s="2">
        <v>1</v>
      </c>
      <c r="BX1087" s="2" t="s">
        <v>116</v>
      </c>
      <c r="BY1087" s="2" t="s">
        <v>116</v>
      </c>
      <c r="BZ1087" s="2" t="s">
        <v>116</v>
      </c>
      <c r="CA1087" s="2">
        <v>3</v>
      </c>
      <c r="CB1087" s="2">
        <v>3</v>
      </c>
      <c r="CC1087" s="2" t="s">
        <v>116</v>
      </c>
      <c r="CD1087" s="2" t="s">
        <v>116</v>
      </c>
      <c r="CE1087" s="2">
        <v>3</v>
      </c>
      <c r="CF1087" s="2">
        <v>3</v>
      </c>
      <c r="CG1087" s="2" t="s">
        <v>116</v>
      </c>
      <c r="CH1087" s="2">
        <v>1</v>
      </c>
      <c r="CI1087" s="2">
        <v>4</v>
      </c>
      <c r="CJ1087" s="2" t="s">
        <v>116</v>
      </c>
      <c r="CK1087" s="2" t="s">
        <v>116</v>
      </c>
      <c r="CL1087" s="2" t="s">
        <v>116</v>
      </c>
      <c r="CM1087" s="2" t="s">
        <v>116</v>
      </c>
      <c r="CN1087" s="2">
        <v>30</v>
      </c>
      <c r="CO1087" s="2" t="s">
        <v>116</v>
      </c>
      <c r="CP1087" s="2" t="s">
        <v>116</v>
      </c>
      <c r="CQ1087" s="2">
        <v>3</v>
      </c>
      <c r="CR1087" s="2" t="s">
        <v>116</v>
      </c>
      <c r="CS1087" s="2">
        <v>1</v>
      </c>
      <c r="CT1087" s="2">
        <v>11</v>
      </c>
      <c r="CU1087" s="2" t="s">
        <v>116</v>
      </c>
      <c r="CV1087" s="2" t="s">
        <v>116</v>
      </c>
      <c r="CW1087" s="2">
        <v>1</v>
      </c>
      <c r="CX1087" s="2" t="s">
        <v>116</v>
      </c>
      <c r="CY1087" s="2">
        <v>1</v>
      </c>
      <c r="CZ1087" s="2" t="s">
        <v>116</v>
      </c>
      <c r="DA1087" s="2" t="s">
        <v>116</v>
      </c>
      <c r="DB1087" s="2">
        <v>1</v>
      </c>
      <c r="DC1087" s="2" t="s">
        <v>116</v>
      </c>
      <c r="DD1087" s="2">
        <v>34</v>
      </c>
      <c r="DE1087" s="2">
        <v>1</v>
      </c>
      <c r="DF1087" s="2">
        <v>5</v>
      </c>
      <c r="DG1087" s="2" t="s">
        <v>116</v>
      </c>
      <c r="DH1087" s="2" t="s">
        <v>116</v>
      </c>
      <c r="DI1087" s="2">
        <v>1</v>
      </c>
      <c r="DJ1087" s="2" t="s">
        <v>116</v>
      </c>
      <c r="DK1087" s="2">
        <v>1</v>
      </c>
      <c r="DL1087" s="2" t="s">
        <v>116</v>
      </c>
      <c r="DM1087" s="2">
        <v>3</v>
      </c>
      <c r="DN1087" s="2">
        <v>1</v>
      </c>
      <c r="DO1087" s="2">
        <v>3</v>
      </c>
      <c r="DP1087" s="2" t="s">
        <v>116</v>
      </c>
      <c r="DQ1087" s="2">
        <v>1</v>
      </c>
      <c r="DR1087" s="2">
        <v>17</v>
      </c>
      <c r="DS1087" s="2">
        <v>1</v>
      </c>
      <c r="DT1087" s="2" t="s">
        <v>116</v>
      </c>
      <c r="DU1087" s="2">
        <v>3</v>
      </c>
      <c r="DV1087" s="2" t="s">
        <v>116</v>
      </c>
      <c r="DW1087" s="2">
        <v>1</v>
      </c>
      <c r="DX1087" s="2" t="s">
        <v>116</v>
      </c>
      <c r="DY1087" s="2" t="s">
        <v>116</v>
      </c>
      <c r="DZ1087" s="2" t="s">
        <v>116</v>
      </c>
      <c r="EA1087" s="2" t="s">
        <v>116</v>
      </c>
      <c r="EB1087" s="2">
        <v>3</v>
      </c>
      <c r="EC1087" s="2">
        <v>2</v>
      </c>
      <c r="ED1087" s="2" t="s">
        <v>116</v>
      </c>
      <c r="EE1087" s="2" t="s">
        <v>116</v>
      </c>
      <c r="EF1087" s="2">
        <v>25</v>
      </c>
      <c r="EG1087" s="2" t="s">
        <v>116</v>
      </c>
      <c r="EH1087" s="2" t="s">
        <v>116</v>
      </c>
      <c r="EI1087" s="2" t="s">
        <v>116</v>
      </c>
      <c r="EJ1087" s="2">
        <v>2</v>
      </c>
      <c r="EK1087" s="2" t="s">
        <v>116</v>
      </c>
      <c r="EL1087" s="2">
        <v>2</v>
      </c>
      <c r="EM1087" s="2" t="s">
        <v>116</v>
      </c>
      <c r="EN1087" s="2" t="s">
        <v>116</v>
      </c>
      <c r="EO1087" s="2">
        <v>1</v>
      </c>
      <c r="EP1087" s="2" t="s">
        <v>116</v>
      </c>
      <c r="EQ1087" s="2" t="s">
        <v>116</v>
      </c>
      <c r="ER1087" s="2" t="s">
        <v>116</v>
      </c>
      <c r="ES1087" s="2">
        <v>1</v>
      </c>
      <c r="ET1087" s="2" t="s">
        <v>116</v>
      </c>
      <c r="EU1087" s="2">
        <v>20</v>
      </c>
      <c r="EV1087" s="2" t="s">
        <v>116</v>
      </c>
      <c r="EW1087" s="2" t="s">
        <v>116</v>
      </c>
      <c r="EX1087" s="2">
        <v>3</v>
      </c>
      <c r="EY1087" s="2">
        <v>8</v>
      </c>
      <c r="EZ1087" s="2">
        <v>3</v>
      </c>
      <c r="FA1087" s="2">
        <v>3</v>
      </c>
      <c r="FB1087" s="2">
        <v>1</v>
      </c>
      <c r="FC1087" s="2" t="s">
        <v>116</v>
      </c>
      <c r="FD1087" s="2">
        <v>23</v>
      </c>
      <c r="FE1087" s="2" t="s">
        <v>116</v>
      </c>
      <c r="FF1087" s="2" t="s">
        <v>116</v>
      </c>
      <c r="FG1087" s="2" t="s">
        <v>116</v>
      </c>
      <c r="FH1087" s="2" t="s">
        <v>116</v>
      </c>
      <c r="FI1087" s="2">
        <v>7</v>
      </c>
      <c r="FJ1087" s="2" t="s">
        <v>116</v>
      </c>
      <c r="FK1087" s="2" t="s">
        <v>116</v>
      </c>
      <c r="FL1087" s="2">
        <v>4</v>
      </c>
      <c r="FM1087" s="2">
        <v>1</v>
      </c>
      <c r="FN1087" s="2" t="s">
        <v>116</v>
      </c>
      <c r="FO1087" s="2">
        <v>38</v>
      </c>
      <c r="FP1087" s="2" t="s">
        <v>116</v>
      </c>
      <c r="FQ1087" s="2" t="s">
        <v>116</v>
      </c>
      <c r="FR1087" s="2">
        <v>33</v>
      </c>
      <c r="FS1087" s="2" t="s">
        <v>116</v>
      </c>
      <c r="FT1087" s="2" t="s">
        <v>116</v>
      </c>
      <c r="FU1087" s="2" t="s">
        <v>116</v>
      </c>
      <c r="FV1087" s="2">
        <v>7</v>
      </c>
      <c r="FW1087" s="2">
        <v>5</v>
      </c>
      <c r="FX1087" s="2" t="s">
        <v>116</v>
      </c>
      <c r="FY1087" s="2">
        <v>20</v>
      </c>
      <c r="FZ1087" s="2">
        <v>86</v>
      </c>
      <c r="GA1087" s="2" t="s">
        <v>116</v>
      </c>
      <c r="GB1087" s="2" t="s">
        <v>116</v>
      </c>
      <c r="GC1087" s="2">
        <v>11</v>
      </c>
      <c r="GD1087" s="2" t="s">
        <v>116</v>
      </c>
      <c r="GE1087" s="2">
        <v>10</v>
      </c>
      <c r="GF1087" s="2">
        <v>4</v>
      </c>
      <c r="GG1087" s="2" t="s">
        <v>116</v>
      </c>
      <c r="GH1087" s="2" t="s">
        <v>116</v>
      </c>
      <c r="GI1087" s="2">
        <v>7</v>
      </c>
      <c r="GJ1087" s="2" t="s">
        <v>116</v>
      </c>
      <c r="GK1087" s="2">
        <v>131</v>
      </c>
      <c r="GL1087" s="2">
        <v>1</v>
      </c>
      <c r="GM1087" s="2">
        <v>1</v>
      </c>
      <c r="GN1087" s="2">
        <v>14</v>
      </c>
      <c r="GO1087" s="2" t="s">
        <v>116</v>
      </c>
      <c r="GP1087" s="2">
        <v>8</v>
      </c>
      <c r="GQ1087" s="2">
        <v>10</v>
      </c>
      <c r="GR1087" s="2">
        <v>104</v>
      </c>
      <c r="GS1087" s="2">
        <v>1</v>
      </c>
      <c r="GT1087" s="2" t="s">
        <v>116</v>
      </c>
      <c r="GU1087" s="2">
        <v>9</v>
      </c>
      <c r="GV1087" s="2">
        <v>8</v>
      </c>
      <c r="GW1087" s="2" t="s">
        <v>116</v>
      </c>
      <c r="GX1087" s="2">
        <v>8</v>
      </c>
      <c r="GY1087" s="2">
        <v>94</v>
      </c>
      <c r="GZ1087" s="2">
        <v>1</v>
      </c>
      <c r="HA1087" s="2">
        <v>102</v>
      </c>
      <c r="HB1087" s="2">
        <v>2</v>
      </c>
      <c r="HC1087" s="2">
        <v>1</v>
      </c>
      <c r="HD1087" s="2">
        <v>7</v>
      </c>
      <c r="HE1087" s="2">
        <v>11</v>
      </c>
      <c r="HF1087" s="2">
        <v>15</v>
      </c>
      <c r="HG1087" s="2">
        <v>124</v>
      </c>
      <c r="HH1087" s="2" t="s">
        <v>116</v>
      </c>
      <c r="HI1087" s="2">
        <v>32</v>
      </c>
      <c r="HJ1087" s="2">
        <v>1</v>
      </c>
      <c r="HK1087" s="2" t="s">
        <v>116</v>
      </c>
      <c r="HL1087" s="2">
        <v>11</v>
      </c>
      <c r="HM1087" s="2">
        <v>18</v>
      </c>
      <c r="HN1087" s="2">
        <v>201</v>
      </c>
      <c r="HO1087" s="2">
        <v>9</v>
      </c>
      <c r="HP1087" s="2">
        <v>6</v>
      </c>
      <c r="HQ1087" s="2">
        <v>4</v>
      </c>
      <c r="HR1087" s="2">
        <v>5</v>
      </c>
      <c r="HS1087" s="2" t="s">
        <v>116</v>
      </c>
      <c r="HT1087" s="2">
        <v>112</v>
      </c>
      <c r="HU1087" s="2">
        <v>33</v>
      </c>
      <c r="HV1087" s="2" t="s">
        <v>116</v>
      </c>
      <c r="HW1087" s="2">
        <v>8</v>
      </c>
      <c r="HX1087" s="2">
        <v>4</v>
      </c>
      <c r="HY1087" s="2" t="s">
        <v>116</v>
      </c>
      <c r="HZ1087" s="2" t="s">
        <v>116</v>
      </c>
      <c r="IA1087" s="2">
        <v>96</v>
      </c>
      <c r="IB1087" s="2" t="s">
        <v>116</v>
      </c>
      <c r="IC1087" s="2" t="s">
        <v>116</v>
      </c>
      <c r="ID1087" s="2">
        <v>85</v>
      </c>
      <c r="IE1087" s="2">
        <v>12</v>
      </c>
      <c r="IF1087" s="2">
        <v>7</v>
      </c>
      <c r="IG1087" s="2">
        <v>11</v>
      </c>
      <c r="IH1087" s="2">
        <v>9</v>
      </c>
      <c r="II1087" s="2">
        <v>92</v>
      </c>
      <c r="IJ1087" s="2">
        <v>5</v>
      </c>
      <c r="IK1087" s="2">
        <v>11</v>
      </c>
      <c r="IL1087" s="2" t="s">
        <v>116</v>
      </c>
      <c r="IM1087" s="2">
        <v>8</v>
      </c>
      <c r="IN1087" s="2">
        <v>13</v>
      </c>
      <c r="IO1087" s="2" t="s">
        <v>116</v>
      </c>
      <c r="IP1087" s="2" t="s">
        <v>116</v>
      </c>
      <c r="IQ1087" s="2">
        <v>172</v>
      </c>
      <c r="IR1087" s="2">
        <v>1</v>
      </c>
      <c r="IS1087" s="2">
        <v>19</v>
      </c>
      <c r="IT1087" s="2">
        <v>1</v>
      </c>
      <c r="IU1087" s="2">
        <v>5</v>
      </c>
      <c r="IV1087" s="2">
        <v>63</v>
      </c>
      <c r="IW1087" s="2">
        <v>9</v>
      </c>
      <c r="IX1087" s="2" t="s">
        <v>116</v>
      </c>
      <c r="IY1087" s="2">
        <v>17</v>
      </c>
      <c r="IZ1087" s="2">
        <v>3</v>
      </c>
      <c r="JA1087" s="2" t="s">
        <v>116</v>
      </c>
      <c r="JB1087" s="2">
        <v>91</v>
      </c>
      <c r="JC1087" s="2" t="s">
        <v>116</v>
      </c>
      <c r="JD1087" s="2">
        <v>73</v>
      </c>
      <c r="JE1087" s="2">
        <v>16</v>
      </c>
      <c r="JF1087" s="2">
        <v>1</v>
      </c>
      <c r="JG1087" s="2">
        <v>4</v>
      </c>
      <c r="JH1087" s="2">
        <v>65</v>
      </c>
      <c r="JI1087" s="2">
        <v>4</v>
      </c>
      <c r="JJ1087" s="2">
        <v>3</v>
      </c>
      <c r="JK1087" s="2">
        <v>10</v>
      </c>
      <c r="JL1087" s="2">
        <v>5</v>
      </c>
      <c r="JM1087" s="2">
        <v>2</v>
      </c>
      <c r="JN1087" s="2">
        <v>117</v>
      </c>
      <c r="JO1087" s="2">
        <v>1</v>
      </c>
      <c r="JP1087" s="2">
        <v>2</v>
      </c>
      <c r="JQ1087" s="2">
        <v>6</v>
      </c>
      <c r="JR1087" s="2">
        <v>5</v>
      </c>
      <c r="JS1087" s="2">
        <v>51</v>
      </c>
      <c r="JT1087" s="2" t="s">
        <v>116</v>
      </c>
      <c r="JU1087" s="2">
        <v>8</v>
      </c>
      <c r="JV1087" s="2" t="s">
        <v>116</v>
      </c>
      <c r="JW1087" s="2">
        <v>26</v>
      </c>
      <c r="JX1087" s="2">
        <v>53</v>
      </c>
      <c r="JY1087" s="2">
        <v>1</v>
      </c>
      <c r="JZ1087" s="2">
        <v>70</v>
      </c>
      <c r="KA1087" s="2">
        <v>2</v>
      </c>
      <c r="KB1087" s="2">
        <v>11</v>
      </c>
      <c r="KC1087" s="2">
        <v>4</v>
      </c>
      <c r="KD1087" s="2">
        <v>31</v>
      </c>
      <c r="KE1087" s="2">
        <v>2</v>
      </c>
      <c r="KF1087" s="2">
        <v>1</v>
      </c>
      <c r="KG1087" s="2">
        <v>3</v>
      </c>
      <c r="KH1087" s="2">
        <v>14</v>
      </c>
      <c r="KI1087" s="2">
        <v>76</v>
      </c>
      <c r="KJ1087" s="2">
        <v>2</v>
      </c>
      <c r="KK1087" s="2">
        <v>2</v>
      </c>
      <c r="KL1087" s="2">
        <v>1</v>
      </c>
      <c r="KM1087" s="2">
        <v>5</v>
      </c>
      <c r="KN1087" s="2">
        <v>30</v>
      </c>
      <c r="KO1087" s="2">
        <v>5</v>
      </c>
      <c r="KP1087" s="2">
        <v>3</v>
      </c>
      <c r="KQ1087" s="2">
        <v>4</v>
      </c>
      <c r="KR1087" s="2">
        <v>52</v>
      </c>
      <c r="KS1087" s="2">
        <v>2</v>
      </c>
      <c r="KT1087" s="2">
        <v>36</v>
      </c>
      <c r="KU1087" s="2">
        <v>6</v>
      </c>
      <c r="KV1087" s="2">
        <v>2</v>
      </c>
      <c r="KW1087" s="2" t="s">
        <v>116</v>
      </c>
      <c r="KX1087" s="2">
        <v>1</v>
      </c>
      <c r="KY1087" s="2">
        <v>3</v>
      </c>
      <c r="KZ1087" s="2">
        <v>36</v>
      </c>
      <c r="LA1087" s="2">
        <v>1</v>
      </c>
      <c r="LB1087" s="2">
        <v>1</v>
      </c>
      <c r="LC1087" s="2">
        <v>3</v>
      </c>
      <c r="LD1087" s="2">
        <v>4</v>
      </c>
      <c r="LE1087" s="2">
        <v>1</v>
      </c>
      <c r="LF1087" s="2">
        <v>13</v>
      </c>
      <c r="LG1087" s="2">
        <v>1</v>
      </c>
      <c r="LH1087" s="2">
        <v>71</v>
      </c>
      <c r="LI1087" s="2" t="s">
        <v>116</v>
      </c>
      <c r="LJ1087" s="2">
        <v>9</v>
      </c>
      <c r="LK1087" s="2">
        <v>1</v>
      </c>
      <c r="LL1087" s="2" t="s">
        <v>116</v>
      </c>
      <c r="LM1087" s="2" t="s">
        <v>116</v>
      </c>
      <c r="LN1087" s="2">
        <v>38</v>
      </c>
      <c r="LO1087" s="2">
        <v>12</v>
      </c>
      <c r="LP1087" s="2" t="s">
        <v>116</v>
      </c>
      <c r="LQ1087" s="2">
        <v>4</v>
      </c>
      <c r="LR1087" s="2">
        <v>1</v>
      </c>
      <c r="LS1087" s="2">
        <v>2</v>
      </c>
      <c r="LT1087" s="2">
        <v>1</v>
      </c>
      <c r="LU1087" s="2">
        <v>10</v>
      </c>
      <c r="LV1087" s="2">
        <v>88</v>
      </c>
      <c r="LW1087" s="2">
        <v>1</v>
      </c>
      <c r="LX1087" s="2" t="s">
        <v>116</v>
      </c>
      <c r="LY1087" s="2">
        <v>4</v>
      </c>
      <c r="LZ1087" s="2">
        <v>2</v>
      </c>
      <c r="MA1087" s="2">
        <v>1</v>
      </c>
      <c r="MB1087" s="2">
        <v>4</v>
      </c>
      <c r="MC1087" s="2">
        <v>49</v>
      </c>
      <c r="MD1087" s="2">
        <v>13</v>
      </c>
      <c r="ME1087" s="2" t="s">
        <v>116</v>
      </c>
      <c r="MF1087" s="2">
        <v>2</v>
      </c>
      <c r="MG1087" s="2">
        <v>1</v>
      </c>
      <c r="MH1087" s="2">
        <v>1</v>
      </c>
      <c r="MI1087" s="2">
        <v>7</v>
      </c>
      <c r="MJ1087" s="2">
        <v>48</v>
      </c>
      <c r="MK1087" s="2" t="s">
        <v>116</v>
      </c>
      <c r="ML1087" s="2">
        <v>2</v>
      </c>
      <c r="MM1087" s="2">
        <v>1</v>
      </c>
      <c r="MN1087" s="2" t="s">
        <v>116</v>
      </c>
      <c r="MO1087" s="2">
        <v>1</v>
      </c>
      <c r="MP1087" s="2">
        <v>1</v>
      </c>
      <c r="MQ1087" s="2">
        <v>3</v>
      </c>
      <c r="MR1087" s="2">
        <v>31</v>
      </c>
      <c r="MS1087" s="2">
        <v>6</v>
      </c>
      <c r="MT1087" s="2" t="s">
        <v>116</v>
      </c>
      <c r="MU1087" s="2">
        <v>3</v>
      </c>
      <c r="MV1087" s="2" t="s">
        <v>116</v>
      </c>
      <c r="MW1087" s="2" t="s">
        <v>116</v>
      </c>
      <c r="MX1087" s="2" t="s">
        <v>116</v>
      </c>
      <c r="MY1087" s="2">
        <v>6</v>
      </c>
      <c r="MZ1087" s="2">
        <v>34</v>
      </c>
      <c r="NA1087" s="2">
        <v>2</v>
      </c>
      <c r="NB1087" s="2">
        <v>2</v>
      </c>
      <c r="NC1087" s="2">
        <v>2</v>
      </c>
      <c r="ND1087" s="2">
        <v>3</v>
      </c>
      <c r="NE1087" s="2">
        <v>1</v>
      </c>
      <c r="NF1087" s="2" t="s">
        <v>116</v>
      </c>
      <c r="NG1087" s="2">
        <v>1</v>
      </c>
      <c r="NH1087" s="2">
        <v>19</v>
      </c>
      <c r="NI1087" s="2">
        <v>1</v>
      </c>
      <c r="NJ1087" s="2">
        <v>5</v>
      </c>
      <c r="NK1087" s="2" t="s">
        <v>116</v>
      </c>
      <c r="NL1087" s="2">
        <v>2</v>
      </c>
      <c r="NM1087" s="2">
        <v>6</v>
      </c>
      <c r="NN1087" s="2">
        <v>1</v>
      </c>
      <c r="NO1087" s="2">
        <v>44</v>
      </c>
      <c r="NP1087" s="2">
        <v>1</v>
      </c>
      <c r="NQ1087" s="2">
        <v>8</v>
      </c>
      <c r="NR1087" s="2">
        <v>1</v>
      </c>
      <c r="NS1087" s="2">
        <v>2</v>
      </c>
      <c r="NT1087" s="2">
        <v>1</v>
      </c>
      <c r="NU1087" s="2">
        <v>12</v>
      </c>
      <c r="NV1087" s="2" t="s">
        <v>116</v>
      </c>
      <c r="NW1087" s="2" t="s">
        <v>116</v>
      </c>
      <c r="NX1087" s="2">
        <v>7</v>
      </c>
      <c r="NY1087" s="2" t="s">
        <v>116</v>
      </c>
      <c r="NZ1087" s="2">
        <v>9</v>
      </c>
      <c r="OA1087" s="2">
        <v>1</v>
      </c>
      <c r="OB1087" s="2">
        <v>1</v>
      </c>
      <c r="OC1087" s="2">
        <v>32</v>
      </c>
      <c r="OD1087" s="2">
        <v>4</v>
      </c>
      <c r="OE1087" s="2">
        <v>1</v>
      </c>
      <c r="OF1087" s="2">
        <v>1</v>
      </c>
      <c r="OG1087" s="2">
        <v>9</v>
      </c>
      <c r="OH1087" s="2" t="s">
        <v>116</v>
      </c>
      <c r="OI1087" s="2">
        <v>2</v>
      </c>
      <c r="OJ1087" s="2">
        <v>7</v>
      </c>
      <c r="OK1087" s="2">
        <v>1</v>
      </c>
      <c r="OL1087" s="2">
        <v>4</v>
      </c>
      <c r="OM1087" s="2" t="s">
        <v>116</v>
      </c>
      <c r="ON1087" s="2">
        <v>15</v>
      </c>
      <c r="OO1087" s="2">
        <v>1</v>
      </c>
      <c r="OP1087" s="2">
        <v>2</v>
      </c>
      <c r="OQ1087" s="2">
        <v>17</v>
      </c>
      <c r="OR1087" s="2">
        <v>5</v>
      </c>
      <c r="OS1087" s="2">
        <v>3</v>
      </c>
      <c r="OT1087" s="2">
        <v>14</v>
      </c>
      <c r="OU1087" s="2">
        <v>1</v>
      </c>
      <c r="OV1087" s="2">
        <v>1</v>
      </c>
      <c r="OW1087" s="2">
        <v>1</v>
      </c>
      <c r="OX1087" s="2">
        <v>6</v>
      </c>
      <c r="OY1087" s="2">
        <v>2</v>
      </c>
      <c r="OZ1087" s="2">
        <v>6</v>
      </c>
      <c r="PA1087" s="2">
        <v>1</v>
      </c>
      <c r="PB1087" s="2">
        <v>5</v>
      </c>
      <c r="PC1087" s="2">
        <v>2</v>
      </c>
      <c r="PD1087" s="2">
        <v>4</v>
      </c>
      <c r="PE1087" s="2" t="s">
        <v>116</v>
      </c>
      <c r="PF1087" s="2">
        <v>7</v>
      </c>
      <c r="PG1087" s="2">
        <v>19</v>
      </c>
      <c r="PH1087" s="2">
        <v>1</v>
      </c>
      <c r="PI1087" s="2">
        <v>1</v>
      </c>
      <c r="PJ1087" s="2">
        <v>8</v>
      </c>
      <c r="PK1087" s="2" t="s">
        <v>116</v>
      </c>
      <c r="PL1087" s="2" t="s">
        <v>116</v>
      </c>
      <c r="PM1087" s="2">
        <v>1</v>
      </c>
      <c r="PN1087" s="2">
        <v>8</v>
      </c>
      <c r="PO1087" s="2">
        <v>13</v>
      </c>
      <c r="PP1087" s="2">
        <v>1</v>
      </c>
      <c r="PQ1087" s="2">
        <v>3</v>
      </c>
      <c r="PR1087" s="2" t="s">
        <v>116</v>
      </c>
      <c r="PS1087" s="2" t="s">
        <v>116</v>
      </c>
      <c r="PT1087" s="2">
        <v>2</v>
      </c>
      <c r="PU1087" s="2">
        <v>1</v>
      </c>
      <c r="PV1087" s="2" t="s">
        <v>116</v>
      </c>
      <c r="PW1087" s="2">
        <v>1</v>
      </c>
      <c r="PX1087" s="2">
        <v>12</v>
      </c>
      <c r="PY1087" s="2">
        <v>2</v>
      </c>
      <c r="PZ1087" s="2">
        <v>3</v>
      </c>
      <c r="QA1087" s="2">
        <v>1</v>
      </c>
      <c r="QB1087" s="2" t="s">
        <v>116</v>
      </c>
      <c r="QC1087" s="2">
        <v>1</v>
      </c>
      <c r="QD1087" s="2">
        <v>1</v>
      </c>
      <c r="QE1087" s="2">
        <v>1</v>
      </c>
      <c r="QF1087" s="2" t="s">
        <v>116</v>
      </c>
      <c r="QG1087" s="2" t="s">
        <v>116</v>
      </c>
      <c r="QH1087" s="2">
        <v>1</v>
      </c>
      <c r="QI1087" s="2">
        <v>1</v>
      </c>
      <c r="QJ1087" s="2" t="s">
        <v>116</v>
      </c>
      <c r="QK1087" s="2">
        <v>1</v>
      </c>
    </row>
    <row r="1088" spans="22:453" x14ac:dyDescent="0.2">
      <c r="V1088" s="2">
        <v>6</v>
      </c>
      <c r="W1088" s="2">
        <v>1</v>
      </c>
      <c r="X1088" s="2" t="s">
        <v>116</v>
      </c>
      <c r="Y1088" s="2" t="s">
        <v>116</v>
      </c>
      <c r="Z1088" s="2">
        <v>1</v>
      </c>
      <c r="AA1088" s="2" t="s">
        <v>116</v>
      </c>
      <c r="AB1088" s="2" t="s">
        <v>116</v>
      </c>
      <c r="AC1088" s="2">
        <v>1</v>
      </c>
      <c r="AD1088" s="2">
        <v>5</v>
      </c>
      <c r="AE1088" s="2" t="s">
        <v>116</v>
      </c>
      <c r="AF1088" s="2" t="s">
        <v>116</v>
      </c>
      <c r="AG1088" s="2">
        <v>1</v>
      </c>
      <c r="AH1088" s="2" t="s">
        <v>116</v>
      </c>
      <c r="AI1088" s="2">
        <v>1</v>
      </c>
      <c r="AJ1088" s="2" t="s">
        <v>116</v>
      </c>
      <c r="AK1088" s="2" t="s">
        <v>116</v>
      </c>
      <c r="AL1088" s="2">
        <v>10</v>
      </c>
      <c r="AM1088" s="2" t="s">
        <v>116</v>
      </c>
      <c r="AN1088" s="2" t="s">
        <v>116</v>
      </c>
      <c r="AO1088" s="2" t="s">
        <v>116</v>
      </c>
      <c r="AP1088" s="2" t="s">
        <v>116</v>
      </c>
      <c r="AQ1088" s="2" t="s">
        <v>116</v>
      </c>
      <c r="AR1088" s="2" t="s">
        <v>116</v>
      </c>
      <c r="AS1088" s="2" t="s">
        <v>116</v>
      </c>
      <c r="AT1088" s="2" t="s">
        <v>116</v>
      </c>
      <c r="AU1088" s="2" t="s">
        <v>116</v>
      </c>
      <c r="AV1088" s="2" t="s">
        <v>116</v>
      </c>
      <c r="AW1088" s="2" t="s">
        <v>116</v>
      </c>
      <c r="AX1088" s="2" t="s">
        <v>116</v>
      </c>
      <c r="AY1088" s="2" t="s">
        <v>116</v>
      </c>
      <c r="AZ1088" s="2" t="s">
        <v>116</v>
      </c>
      <c r="BA1088" s="2">
        <v>11</v>
      </c>
      <c r="BB1088" s="2" t="s">
        <v>116</v>
      </c>
      <c r="BC1088" s="2" t="s">
        <v>116</v>
      </c>
      <c r="BD1088" s="2">
        <v>15</v>
      </c>
      <c r="BE1088" s="2" t="s">
        <v>116</v>
      </c>
      <c r="BF1088" s="2">
        <v>1</v>
      </c>
      <c r="BG1088" s="2" t="s">
        <v>116</v>
      </c>
      <c r="BH1088" s="2" t="s">
        <v>116</v>
      </c>
      <c r="BI1088" s="2" t="s">
        <v>116</v>
      </c>
      <c r="BJ1088" s="2">
        <v>1</v>
      </c>
      <c r="BK1088" s="2" t="s">
        <v>116</v>
      </c>
      <c r="BL1088" s="2" t="s">
        <v>116</v>
      </c>
      <c r="BM1088" s="2">
        <v>2</v>
      </c>
      <c r="BN1088" s="2">
        <v>1</v>
      </c>
      <c r="BO1088" s="2" t="s">
        <v>116</v>
      </c>
      <c r="BP1088" s="2" t="s">
        <v>116</v>
      </c>
      <c r="BQ1088" s="2">
        <v>4</v>
      </c>
      <c r="BR1088" s="2" t="s">
        <v>116</v>
      </c>
      <c r="BS1088" s="2" t="s">
        <v>116</v>
      </c>
      <c r="BT1088" s="2" t="s">
        <v>116</v>
      </c>
      <c r="BU1088" s="2">
        <v>12</v>
      </c>
      <c r="BV1088" s="2">
        <v>2</v>
      </c>
      <c r="BW1088" s="2" t="s">
        <v>116</v>
      </c>
      <c r="BX1088" s="2" t="s">
        <v>116</v>
      </c>
      <c r="BY1088" s="2">
        <v>6</v>
      </c>
      <c r="BZ1088" s="2" t="s">
        <v>116</v>
      </c>
      <c r="CA1088" s="2" t="s">
        <v>116</v>
      </c>
      <c r="CB1088" s="2" t="s">
        <v>116</v>
      </c>
      <c r="CC1088" s="2" t="s">
        <v>116</v>
      </c>
      <c r="CD1088" s="2" t="s">
        <v>116</v>
      </c>
      <c r="CE1088" s="2" t="s">
        <v>116</v>
      </c>
      <c r="CF1088" s="2">
        <v>1</v>
      </c>
      <c r="CG1088" s="2" t="s">
        <v>116</v>
      </c>
      <c r="CH1088" s="2" t="s">
        <v>116</v>
      </c>
      <c r="CI1088" s="2" t="s">
        <v>116</v>
      </c>
      <c r="CJ1088" s="2" t="s">
        <v>116</v>
      </c>
      <c r="CK1088" s="2" t="s">
        <v>116</v>
      </c>
      <c r="CL1088" s="2">
        <v>1</v>
      </c>
      <c r="CM1088" s="2" t="s">
        <v>116</v>
      </c>
      <c r="CN1088" s="2">
        <v>45</v>
      </c>
      <c r="CO1088" s="2" t="s">
        <v>116</v>
      </c>
      <c r="CP1088" s="2" t="s">
        <v>116</v>
      </c>
      <c r="CQ1088" s="2" t="s">
        <v>116</v>
      </c>
      <c r="CR1088" s="2" t="s">
        <v>116</v>
      </c>
      <c r="CS1088" s="2" t="s">
        <v>116</v>
      </c>
      <c r="CT1088" s="2">
        <v>5</v>
      </c>
      <c r="CU1088" s="2" t="s">
        <v>116</v>
      </c>
      <c r="CV1088" s="2" t="s">
        <v>116</v>
      </c>
      <c r="CW1088" s="2" t="s">
        <v>116</v>
      </c>
      <c r="CX1088" s="2" t="s">
        <v>116</v>
      </c>
      <c r="CY1088" s="2">
        <v>1</v>
      </c>
      <c r="CZ1088" s="2" t="s">
        <v>116</v>
      </c>
      <c r="DA1088" s="2" t="s">
        <v>116</v>
      </c>
      <c r="DB1088" s="2">
        <v>3</v>
      </c>
      <c r="DC1088" s="2" t="s">
        <v>116</v>
      </c>
      <c r="DD1088" s="2">
        <v>42</v>
      </c>
      <c r="DE1088" s="2" t="s">
        <v>116</v>
      </c>
      <c r="DF1088" s="2">
        <v>4</v>
      </c>
      <c r="DG1088" s="2" t="s">
        <v>116</v>
      </c>
      <c r="DH1088" s="2" t="s">
        <v>116</v>
      </c>
      <c r="DI1088" s="2">
        <v>1</v>
      </c>
      <c r="DJ1088" s="2">
        <v>1</v>
      </c>
      <c r="DK1088" s="2" t="s">
        <v>116</v>
      </c>
      <c r="DL1088" s="2" t="s">
        <v>116</v>
      </c>
      <c r="DM1088" s="2">
        <v>5</v>
      </c>
      <c r="DN1088" s="2" t="s">
        <v>116</v>
      </c>
      <c r="DO1088" s="2">
        <v>33</v>
      </c>
      <c r="DP1088" s="2" t="s">
        <v>116</v>
      </c>
      <c r="DQ1088" s="2" t="s">
        <v>116</v>
      </c>
      <c r="DR1088" s="2">
        <v>44</v>
      </c>
      <c r="DS1088" s="2">
        <v>1</v>
      </c>
      <c r="DT1088" s="2" t="s">
        <v>116</v>
      </c>
      <c r="DU1088" s="2" t="s">
        <v>116</v>
      </c>
      <c r="DV1088" s="2" t="s">
        <v>116</v>
      </c>
      <c r="DW1088" s="2">
        <v>1</v>
      </c>
      <c r="DX1088" s="2" t="s">
        <v>116</v>
      </c>
      <c r="DY1088" s="2" t="s">
        <v>116</v>
      </c>
      <c r="DZ1088" s="2" t="s">
        <v>116</v>
      </c>
      <c r="EA1088" s="2" t="s">
        <v>116</v>
      </c>
      <c r="EB1088" s="2">
        <v>2</v>
      </c>
      <c r="EC1088" s="2">
        <v>7</v>
      </c>
      <c r="ED1088" s="2" t="s">
        <v>116</v>
      </c>
      <c r="EE1088" s="2" t="s">
        <v>116</v>
      </c>
      <c r="EF1088" s="2">
        <v>67</v>
      </c>
      <c r="EG1088" s="2" t="s">
        <v>116</v>
      </c>
      <c r="EH1088" s="2" t="s">
        <v>116</v>
      </c>
      <c r="EI1088" s="2" t="s">
        <v>116</v>
      </c>
      <c r="EJ1088" s="2">
        <v>4</v>
      </c>
      <c r="EK1088" s="2" t="s">
        <v>116</v>
      </c>
      <c r="EL1088" s="2">
        <v>3</v>
      </c>
      <c r="EM1088" s="2" t="s">
        <v>116</v>
      </c>
      <c r="EN1088" s="2" t="s">
        <v>116</v>
      </c>
      <c r="EO1088" s="2">
        <v>5</v>
      </c>
      <c r="EP1088" s="2" t="s">
        <v>116</v>
      </c>
      <c r="EQ1088" s="2" t="s">
        <v>116</v>
      </c>
      <c r="ER1088" s="2">
        <v>2</v>
      </c>
      <c r="ES1088" s="2" t="s">
        <v>116</v>
      </c>
      <c r="ET1088" s="2" t="s">
        <v>116</v>
      </c>
      <c r="EU1088" s="2">
        <v>111</v>
      </c>
      <c r="EV1088" s="2" t="s">
        <v>116</v>
      </c>
      <c r="EW1088" s="2" t="s">
        <v>116</v>
      </c>
      <c r="EX1088" s="2">
        <v>7</v>
      </c>
      <c r="EY1088" s="2">
        <v>2</v>
      </c>
      <c r="EZ1088" s="2" t="s">
        <v>116</v>
      </c>
      <c r="FA1088" s="2">
        <v>3</v>
      </c>
      <c r="FB1088" s="2" t="s">
        <v>116</v>
      </c>
      <c r="FC1088" s="2" t="s">
        <v>116</v>
      </c>
      <c r="FD1088" s="2">
        <v>57</v>
      </c>
      <c r="FE1088" s="2" t="s">
        <v>116</v>
      </c>
      <c r="FF1088" s="2" t="s">
        <v>116</v>
      </c>
      <c r="FG1088" s="2">
        <v>1</v>
      </c>
      <c r="FH1088" s="2" t="s">
        <v>116</v>
      </c>
      <c r="FI1088" s="2">
        <v>4</v>
      </c>
      <c r="FJ1088" s="2" t="s">
        <v>116</v>
      </c>
      <c r="FK1088" s="2" t="s">
        <v>116</v>
      </c>
      <c r="FL1088" s="2" t="s">
        <v>116</v>
      </c>
      <c r="FM1088" s="2" t="s">
        <v>116</v>
      </c>
      <c r="FN1088" s="2" t="s">
        <v>116</v>
      </c>
      <c r="FO1088" s="2">
        <v>42</v>
      </c>
      <c r="FP1088" s="2" t="s">
        <v>116</v>
      </c>
      <c r="FQ1088" s="2" t="s">
        <v>116</v>
      </c>
      <c r="FR1088" s="2">
        <v>34</v>
      </c>
      <c r="FS1088" s="2" t="s">
        <v>116</v>
      </c>
      <c r="FT1088" s="2" t="s">
        <v>116</v>
      </c>
      <c r="FU1088" s="2" t="s">
        <v>116</v>
      </c>
      <c r="FV1088" s="2">
        <v>2</v>
      </c>
      <c r="FW1088" s="2">
        <v>1</v>
      </c>
      <c r="FX1088" s="2" t="s">
        <v>116</v>
      </c>
      <c r="FY1088" s="2">
        <v>1</v>
      </c>
      <c r="FZ1088" s="2">
        <v>47</v>
      </c>
      <c r="GA1088" s="2" t="s">
        <v>116</v>
      </c>
      <c r="GB1088" s="2" t="s">
        <v>116</v>
      </c>
      <c r="GC1088" s="2">
        <v>1</v>
      </c>
      <c r="GD1088" s="2" t="s">
        <v>116</v>
      </c>
      <c r="GE1088" s="2">
        <v>1</v>
      </c>
      <c r="GF1088" s="2">
        <v>1</v>
      </c>
      <c r="GG1088" s="2" t="s">
        <v>116</v>
      </c>
      <c r="GH1088" s="2" t="s">
        <v>116</v>
      </c>
      <c r="GI1088" s="2">
        <v>1</v>
      </c>
      <c r="GJ1088" s="2" t="s">
        <v>116</v>
      </c>
      <c r="GK1088" s="2">
        <v>68</v>
      </c>
      <c r="GL1088" s="2" t="s">
        <v>116</v>
      </c>
      <c r="GM1088" s="2" t="s">
        <v>116</v>
      </c>
      <c r="GN1088" s="2">
        <v>2</v>
      </c>
      <c r="GO1088" s="2" t="s">
        <v>116</v>
      </c>
      <c r="GP1088" s="2">
        <v>2</v>
      </c>
      <c r="GQ1088" s="2" t="s">
        <v>116</v>
      </c>
      <c r="GR1088" s="2">
        <v>19</v>
      </c>
      <c r="GS1088" s="2">
        <v>1</v>
      </c>
      <c r="GT1088" s="2" t="s">
        <v>116</v>
      </c>
      <c r="GU1088" s="2">
        <v>1</v>
      </c>
      <c r="GV1088" s="2">
        <v>6</v>
      </c>
      <c r="GW1088" s="2" t="s">
        <v>116</v>
      </c>
      <c r="GX1088" s="2">
        <v>1</v>
      </c>
      <c r="GY1088" s="2">
        <v>18</v>
      </c>
      <c r="GZ1088" s="2" t="s">
        <v>116</v>
      </c>
      <c r="HA1088" s="2">
        <v>14</v>
      </c>
      <c r="HB1088" s="2" t="s">
        <v>116</v>
      </c>
      <c r="HC1088" s="2" t="s">
        <v>116</v>
      </c>
      <c r="HD1088" s="2" t="s">
        <v>116</v>
      </c>
      <c r="HE1088" s="2" t="s">
        <v>116</v>
      </c>
      <c r="HF1088" s="2" t="s">
        <v>116</v>
      </c>
      <c r="HG1088" s="2">
        <v>9</v>
      </c>
      <c r="HH1088" s="2" t="s">
        <v>116</v>
      </c>
      <c r="HI1088" s="2">
        <v>1</v>
      </c>
      <c r="HJ1088" s="2" t="s">
        <v>116</v>
      </c>
      <c r="HK1088" s="2">
        <v>1</v>
      </c>
      <c r="HL1088" s="2" t="s">
        <v>116</v>
      </c>
      <c r="HM1088" s="2" t="s">
        <v>116</v>
      </c>
      <c r="HN1088" s="2">
        <v>27</v>
      </c>
      <c r="HO1088" s="2" t="s">
        <v>116</v>
      </c>
      <c r="HP1088" s="2" t="s">
        <v>116</v>
      </c>
      <c r="HQ1088" s="2" t="s">
        <v>116</v>
      </c>
      <c r="HR1088" s="2" t="s">
        <v>116</v>
      </c>
      <c r="HS1088" s="2" t="s">
        <v>116</v>
      </c>
      <c r="HT1088" s="2">
        <v>6</v>
      </c>
      <c r="HU1088" s="2" t="s">
        <v>116</v>
      </c>
      <c r="HV1088" s="2" t="s">
        <v>116</v>
      </c>
      <c r="HW1088" s="2" t="s">
        <v>116</v>
      </c>
      <c r="HX1088" s="2" t="s">
        <v>116</v>
      </c>
      <c r="HY1088" s="2" t="s">
        <v>116</v>
      </c>
      <c r="HZ1088" s="2" t="s">
        <v>116</v>
      </c>
      <c r="IA1088" s="2">
        <v>17</v>
      </c>
      <c r="IB1088" s="2" t="s">
        <v>116</v>
      </c>
      <c r="IC1088" s="2" t="s">
        <v>116</v>
      </c>
      <c r="ID1088" s="2">
        <v>5</v>
      </c>
      <c r="IE1088" s="2" t="s">
        <v>116</v>
      </c>
      <c r="IF1088" s="2" t="s">
        <v>116</v>
      </c>
      <c r="IG1088" s="2" t="s">
        <v>116</v>
      </c>
      <c r="IH1088" s="2" t="s">
        <v>116</v>
      </c>
      <c r="II1088" s="2">
        <v>1</v>
      </c>
      <c r="IJ1088" s="2">
        <v>2</v>
      </c>
      <c r="IK1088" s="2" t="s">
        <v>116</v>
      </c>
      <c r="IL1088" s="2" t="s">
        <v>116</v>
      </c>
      <c r="IM1088" s="2" t="s">
        <v>116</v>
      </c>
      <c r="IN1088" s="2" t="s">
        <v>116</v>
      </c>
      <c r="IO1088" s="2" t="s">
        <v>116</v>
      </c>
      <c r="IP1088" s="2" t="s">
        <v>116</v>
      </c>
      <c r="IQ1088" s="2">
        <v>17</v>
      </c>
      <c r="IR1088" s="2" t="s">
        <v>116</v>
      </c>
      <c r="IS1088" s="2" t="s">
        <v>116</v>
      </c>
      <c r="IT1088" s="2" t="s">
        <v>116</v>
      </c>
      <c r="IU1088" s="2" t="s">
        <v>116</v>
      </c>
      <c r="IV1088" s="2">
        <v>1</v>
      </c>
      <c r="IW1088" s="2" t="s">
        <v>116</v>
      </c>
      <c r="IX1088" s="2" t="s">
        <v>116</v>
      </c>
      <c r="IY1088" s="2" t="s">
        <v>116</v>
      </c>
      <c r="IZ1088" s="2" t="s">
        <v>116</v>
      </c>
      <c r="JA1088" s="2">
        <v>1</v>
      </c>
      <c r="JB1088" s="2">
        <v>9</v>
      </c>
      <c r="JC1088" s="2" t="s">
        <v>116</v>
      </c>
      <c r="JD1088" s="2">
        <v>5</v>
      </c>
      <c r="JE1088" s="2" t="s">
        <v>116</v>
      </c>
      <c r="JF1088" s="2" t="s">
        <v>116</v>
      </c>
      <c r="JG1088" s="2" t="s">
        <v>116</v>
      </c>
      <c r="JH1088" s="2" t="s">
        <v>116</v>
      </c>
      <c r="JI1088" s="2" t="s">
        <v>116</v>
      </c>
      <c r="JJ1088" s="2">
        <v>1</v>
      </c>
      <c r="JK1088" s="2" t="s">
        <v>116</v>
      </c>
      <c r="JL1088" s="2">
        <v>1</v>
      </c>
      <c r="JM1088" s="2" t="s">
        <v>116</v>
      </c>
      <c r="JN1088" s="2">
        <v>14</v>
      </c>
      <c r="JO1088" s="2" t="s">
        <v>116</v>
      </c>
      <c r="JP1088" s="2" t="s">
        <v>116</v>
      </c>
      <c r="JQ1088" s="2" t="s">
        <v>116</v>
      </c>
      <c r="JR1088" s="2" t="s">
        <v>116</v>
      </c>
      <c r="JS1088" s="2">
        <v>3</v>
      </c>
      <c r="JT1088" s="2" t="s">
        <v>116</v>
      </c>
      <c r="JU1088" s="2" t="s">
        <v>116</v>
      </c>
      <c r="JV1088" s="2" t="s">
        <v>116</v>
      </c>
      <c r="JW1088" s="2" t="s">
        <v>116</v>
      </c>
      <c r="JX1088" s="2">
        <v>3</v>
      </c>
      <c r="JY1088" s="2" t="s">
        <v>116</v>
      </c>
      <c r="JZ1088" s="2">
        <v>2</v>
      </c>
      <c r="KA1088" s="2" t="s">
        <v>116</v>
      </c>
      <c r="KB1088" s="2" t="s">
        <v>116</v>
      </c>
      <c r="KC1088" s="2" t="s">
        <v>116</v>
      </c>
      <c r="KD1088" s="2" t="s">
        <v>116</v>
      </c>
      <c r="KE1088" s="2" t="s">
        <v>116</v>
      </c>
      <c r="KF1088" s="2" t="s">
        <v>116</v>
      </c>
      <c r="KG1088" s="2" t="s">
        <v>116</v>
      </c>
      <c r="KH1088" s="2" t="s">
        <v>116</v>
      </c>
      <c r="KI1088" s="2">
        <v>6</v>
      </c>
      <c r="KJ1088" s="2" t="s">
        <v>116</v>
      </c>
      <c r="KK1088" s="2" t="s">
        <v>116</v>
      </c>
      <c r="KL1088" s="2" t="s">
        <v>116</v>
      </c>
      <c r="KM1088" s="2" t="s">
        <v>116</v>
      </c>
      <c r="KN1088" s="2">
        <v>1</v>
      </c>
      <c r="KO1088" s="2" t="s">
        <v>116</v>
      </c>
      <c r="KP1088" s="2" t="s">
        <v>116</v>
      </c>
      <c r="KQ1088" s="2" t="s">
        <v>116</v>
      </c>
      <c r="KR1088" s="2">
        <v>4</v>
      </c>
      <c r="KS1088" s="2" t="s">
        <v>116</v>
      </c>
      <c r="KT1088" s="2" t="s">
        <v>116</v>
      </c>
      <c r="KU1088" s="2" t="s">
        <v>116</v>
      </c>
      <c r="KV1088" s="2" t="s">
        <v>116</v>
      </c>
      <c r="KW1088" s="2" t="s">
        <v>116</v>
      </c>
      <c r="KX1088" s="2" t="s">
        <v>116</v>
      </c>
      <c r="KY1088" s="2" t="s">
        <v>116</v>
      </c>
      <c r="KZ1088" s="2" t="s">
        <v>116</v>
      </c>
      <c r="LA1088" s="2" t="s">
        <v>116</v>
      </c>
      <c r="LB1088" s="2" t="s">
        <v>116</v>
      </c>
      <c r="LC1088" s="2" t="s">
        <v>116</v>
      </c>
      <c r="LD1088" s="2" t="s">
        <v>116</v>
      </c>
      <c r="LE1088" s="2" t="s">
        <v>116</v>
      </c>
      <c r="LF1088" s="2">
        <v>1</v>
      </c>
      <c r="LG1088" s="2" t="s">
        <v>116</v>
      </c>
      <c r="LH1088" s="2">
        <v>3</v>
      </c>
      <c r="LI1088" s="2" t="s">
        <v>116</v>
      </c>
      <c r="LJ1088" s="2" t="s">
        <v>116</v>
      </c>
      <c r="LK1088" s="2" t="s">
        <v>116</v>
      </c>
      <c r="LL1088" s="2" t="s">
        <v>116</v>
      </c>
      <c r="LM1088" s="2" t="s">
        <v>116</v>
      </c>
      <c r="LN1088" s="2">
        <v>3</v>
      </c>
      <c r="LO1088" s="2" t="s">
        <v>116</v>
      </c>
      <c r="LP1088" s="2" t="s">
        <v>116</v>
      </c>
      <c r="LQ1088" s="2" t="s">
        <v>116</v>
      </c>
      <c r="LR1088" s="2" t="s">
        <v>116</v>
      </c>
      <c r="LS1088" s="2" t="s">
        <v>116</v>
      </c>
      <c r="LT1088" s="2" t="s">
        <v>116</v>
      </c>
      <c r="LU1088" s="2" t="s">
        <v>116</v>
      </c>
      <c r="LV1088" s="2">
        <v>3</v>
      </c>
      <c r="LW1088" s="2" t="s">
        <v>116</v>
      </c>
      <c r="LX1088" s="2" t="s">
        <v>116</v>
      </c>
      <c r="LY1088" s="2" t="s">
        <v>116</v>
      </c>
      <c r="LZ1088" s="2" t="s">
        <v>116</v>
      </c>
      <c r="MA1088" s="2" t="s">
        <v>116</v>
      </c>
      <c r="MB1088" s="2" t="s">
        <v>116</v>
      </c>
      <c r="MC1088" s="2">
        <v>1</v>
      </c>
      <c r="MD1088" s="2" t="s">
        <v>116</v>
      </c>
      <c r="ME1088" s="2" t="s">
        <v>116</v>
      </c>
      <c r="MF1088" s="2" t="s">
        <v>116</v>
      </c>
      <c r="MG1088" s="2" t="s">
        <v>116</v>
      </c>
      <c r="MH1088" s="2" t="s">
        <v>116</v>
      </c>
      <c r="MI1088" s="2" t="s">
        <v>116</v>
      </c>
      <c r="MJ1088" s="2">
        <v>1</v>
      </c>
      <c r="MK1088" s="2" t="s">
        <v>116</v>
      </c>
      <c r="ML1088" s="2" t="s">
        <v>116</v>
      </c>
      <c r="MM1088" s="2" t="s">
        <v>116</v>
      </c>
      <c r="MN1088" s="2" t="s">
        <v>116</v>
      </c>
      <c r="MO1088" s="2" t="s">
        <v>116</v>
      </c>
      <c r="MP1088" s="2" t="s">
        <v>116</v>
      </c>
      <c r="MQ1088" s="2" t="s">
        <v>116</v>
      </c>
      <c r="MR1088" s="2" t="s">
        <v>116</v>
      </c>
      <c r="MS1088" s="2" t="s">
        <v>116</v>
      </c>
      <c r="MT1088" s="2" t="s">
        <v>116</v>
      </c>
      <c r="MU1088" s="2" t="s">
        <v>116</v>
      </c>
      <c r="MV1088" s="2" t="s">
        <v>116</v>
      </c>
      <c r="MW1088" s="2" t="s">
        <v>116</v>
      </c>
      <c r="MX1088" s="2" t="s">
        <v>116</v>
      </c>
      <c r="MY1088" s="2" t="s">
        <v>116</v>
      </c>
      <c r="MZ1088" s="2">
        <v>1</v>
      </c>
      <c r="NA1088" s="2" t="s">
        <v>116</v>
      </c>
      <c r="NB1088" s="2" t="s">
        <v>116</v>
      </c>
      <c r="NC1088" s="2" t="s">
        <v>116</v>
      </c>
      <c r="ND1088" s="2" t="s">
        <v>116</v>
      </c>
      <c r="NE1088" s="2" t="s">
        <v>116</v>
      </c>
      <c r="NF1088" s="2" t="s">
        <v>116</v>
      </c>
      <c r="NG1088" s="2" t="s">
        <v>116</v>
      </c>
      <c r="NH1088" s="2" t="s">
        <v>116</v>
      </c>
      <c r="NI1088" s="2" t="s">
        <v>116</v>
      </c>
      <c r="NJ1088" s="2" t="s">
        <v>116</v>
      </c>
      <c r="NK1088" s="2" t="s">
        <v>116</v>
      </c>
      <c r="NL1088" s="2" t="s">
        <v>116</v>
      </c>
      <c r="NM1088" s="2" t="s">
        <v>116</v>
      </c>
      <c r="NN1088" s="2" t="s">
        <v>116</v>
      </c>
      <c r="NO1088" s="2" t="s">
        <v>116</v>
      </c>
      <c r="NP1088" s="2" t="s">
        <v>116</v>
      </c>
      <c r="NQ1088" s="2" t="s">
        <v>116</v>
      </c>
      <c r="NR1088" s="2" t="s">
        <v>116</v>
      </c>
      <c r="NS1088" s="2" t="s">
        <v>116</v>
      </c>
      <c r="NT1088" s="2" t="s">
        <v>116</v>
      </c>
      <c r="NU1088" s="2" t="s">
        <v>116</v>
      </c>
      <c r="NV1088" s="2" t="s">
        <v>116</v>
      </c>
      <c r="NW1088" s="2" t="s">
        <v>116</v>
      </c>
      <c r="NX1088" s="2" t="s">
        <v>116</v>
      </c>
      <c r="NY1088" s="2" t="s">
        <v>116</v>
      </c>
      <c r="NZ1088" s="2" t="s">
        <v>116</v>
      </c>
      <c r="OA1088" s="2" t="s">
        <v>116</v>
      </c>
      <c r="OB1088" s="2" t="s">
        <v>116</v>
      </c>
      <c r="OC1088" s="2" t="s">
        <v>116</v>
      </c>
      <c r="OD1088" s="2" t="s">
        <v>116</v>
      </c>
      <c r="OE1088" s="2" t="s">
        <v>116</v>
      </c>
      <c r="OF1088" s="2" t="s">
        <v>116</v>
      </c>
      <c r="OG1088" s="2" t="s">
        <v>116</v>
      </c>
      <c r="OH1088" s="2" t="s">
        <v>116</v>
      </c>
      <c r="OI1088" s="2" t="s">
        <v>116</v>
      </c>
      <c r="OJ1088" s="2" t="s">
        <v>116</v>
      </c>
      <c r="OK1088" s="2" t="s">
        <v>116</v>
      </c>
      <c r="OL1088" s="2" t="s">
        <v>116</v>
      </c>
      <c r="OM1088" s="2">
        <v>1</v>
      </c>
      <c r="ON1088" s="2" t="s">
        <v>116</v>
      </c>
      <c r="OO1088" s="2" t="s">
        <v>116</v>
      </c>
      <c r="OP1088" s="2" t="s">
        <v>116</v>
      </c>
      <c r="OQ1088" s="2" t="s">
        <v>116</v>
      </c>
      <c r="OR1088" s="2" t="s">
        <v>116</v>
      </c>
      <c r="OS1088" s="2" t="s">
        <v>116</v>
      </c>
      <c r="OT1088" s="2">
        <v>3</v>
      </c>
      <c r="OU1088" s="2" t="s">
        <v>116</v>
      </c>
      <c r="OV1088" s="2" t="s">
        <v>116</v>
      </c>
      <c r="OW1088" s="2" t="s">
        <v>116</v>
      </c>
      <c r="OX1088" s="2" t="s">
        <v>116</v>
      </c>
      <c r="OY1088" s="2" t="s">
        <v>116</v>
      </c>
      <c r="OZ1088" s="2" t="s">
        <v>116</v>
      </c>
      <c r="PA1088" s="2" t="s">
        <v>116</v>
      </c>
      <c r="PB1088" s="2" t="s">
        <v>116</v>
      </c>
      <c r="PC1088" s="2" t="s">
        <v>116</v>
      </c>
      <c r="PD1088" s="2" t="s">
        <v>116</v>
      </c>
      <c r="PE1088" s="2" t="s">
        <v>116</v>
      </c>
      <c r="PF1088" s="2" t="s">
        <v>116</v>
      </c>
      <c r="PG1088" s="2">
        <v>1</v>
      </c>
      <c r="PH1088" s="2" t="s">
        <v>116</v>
      </c>
      <c r="PI1088" s="2" t="s">
        <v>116</v>
      </c>
      <c r="PJ1088" s="2" t="s">
        <v>116</v>
      </c>
      <c r="PK1088" s="2" t="s">
        <v>116</v>
      </c>
      <c r="PL1088" s="2" t="s">
        <v>116</v>
      </c>
      <c r="PM1088" s="2" t="s">
        <v>116</v>
      </c>
      <c r="PN1088" s="2" t="s">
        <v>116</v>
      </c>
      <c r="PO1088" s="2" t="s">
        <v>116</v>
      </c>
      <c r="PP1088" s="2" t="s">
        <v>116</v>
      </c>
      <c r="PQ1088" s="2" t="s">
        <v>116</v>
      </c>
      <c r="PR1088" s="2" t="s">
        <v>116</v>
      </c>
      <c r="PS1088" s="2" t="s">
        <v>116</v>
      </c>
      <c r="PT1088" s="2" t="s">
        <v>116</v>
      </c>
      <c r="PU1088" s="2" t="s">
        <v>116</v>
      </c>
      <c r="PV1088" s="2" t="s">
        <v>116</v>
      </c>
      <c r="PW1088" s="2" t="s">
        <v>116</v>
      </c>
      <c r="PX1088" s="2" t="s">
        <v>116</v>
      </c>
      <c r="PY1088" s="2" t="s">
        <v>116</v>
      </c>
      <c r="PZ1088" s="2" t="s">
        <v>116</v>
      </c>
      <c r="QA1088" s="2" t="s">
        <v>116</v>
      </c>
      <c r="QB1088" s="2" t="s">
        <v>116</v>
      </c>
      <c r="QC1088" s="2" t="s">
        <v>116</v>
      </c>
      <c r="QD1088" s="2" t="s">
        <v>116</v>
      </c>
      <c r="QE1088" s="2" t="s">
        <v>116</v>
      </c>
      <c r="QF1088" s="2" t="s">
        <v>116</v>
      </c>
      <c r="QG1088" s="2" t="s">
        <v>116</v>
      </c>
      <c r="QH1088" s="2" t="s">
        <v>116</v>
      </c>
      <c r="QI1088" s="2" t="s">
        <v>116</v>
      </c>
      <c r="QJ1088" s="2" t="s">
        <v>116</v>
      </c>
      <c r="QK1088" s="2" t="s">
        <v>116</v>
      </c>
    </row>
    <row r="1089" spans="22:453" x14ac:dyDescent="0.2">
      <c r="V1089" s="2">
        <v>4</v>
      </c>
      <c r="W1089" s="2" t="s">
        <v>116</v>
      </c>
      <c r="X1089" s="2" t="s">
        <v>116</v>
      </c>
      <c r="Y1089" s="2" t="s">
        <v>116</v>
      </c>
      <c r="Z1089" s="2">
        <v>2</v>
      </c>
      <c r="AA1089" s="2" t="s">
        <v>116</v>
      </c>
      <c r="AB1089" s="2" t="s">
        <v>116</v>
      </c>
      <c r="AC1089" s="2">
        <v>1</v>
      </c>
      <c r="AD1089" s="2" t="s">
        <v>116</v>
      </c>
      <c r="AE1089" s="2" t="s">
        <v>116</v>
      </c>
      <c r="AF1089" s="2" t="s">
        <v>116</v>
      </c>
      <c r="AG1089" s="2" t="s">
        <v>116</v>
      </c>
      <c r="AH1089" s="2">
        <v>1</v>
      </c>
      <c r="AI1089" s="2">
        <v>1</v>
      </c>
      <c r="AJ1089" s="2" t="s">
        <v>116</v>
      </c>
      <c r="AK1089" s="2" t="s">
        <v>116</v>
      </c>
      <c r="AL1089" s="2">
        <v>4</v>
      </c>
      <c r="AM1089" s="2" t="s">
        <v>116</v>
      </c>
      <c r="AN1089" s="2" t="s">
        <v>116</v>
      </c>
      <c r="AO1089" s="2">
        <v>3</v>
      </c>
      <c r="AP1089" s="2" t="s">
        <v>116</v>
      </c>
      <c r="AQ1089" s="2" t="s">
        <v>116</v>
      </c>
      <c r="AR1089" s="2" t="s">
        <v>116</v>
      </c>
      <c r="AS1089" s="2" t="s">
        <v>116</v>
      </c>
      <c r="AT1089" s="2" t="s">
        <v>116</v>
      </c>
      <c r="AU1089" s="2" t="s">
        <v>116</v>
      </c>
      <c r="AV1089" s="2" t="s">
        <v>116</v>
      </c>
      <c r="AW1089" s="2" t="s">
        <v>116</v>
      </c>
      <c r="AX1089" s="2">
        <v>3</v>
      </c>
      <c r="AY1089" s="2" t="s">
        <v>116</v>
      </c>
      <c r="AZ1089" s="2" t="s">
        <v>116</v>
      </c>
      <c r="BA1089" s="2">
        <v>1</v>
      </c>
      <c r="BB1089" s="2">
        <v>3</v>
      </c>
      <c r="BC1089" s="2" t="s">
        <v>116</v>
      </c>
      <c r="BD1089" s="2">
        <v>10</v>
      </c>
      <c r="BE1089" s="2" t="s">
        <v>116</v>
      </c>
      <c r="BF1089" s="2" t="s">
        <v>116</v>
      </c>
      <c r="BG1089" s="2" t="s">
        <v>116</v>
      </c>
      <c r="BH1089" s="2" t="s">
        <v>116</v>
      </c>
      <c r="BI1089" s="2" t="s">
        <v>116</v>
      </c>
      <c r="BJ1089" s="2">
        <v>2</v>
      </c>
      <c r="BK1089" s="2" t="s">
        <v>116</v>
      </c>
      <c r="BL1089" s="2" t="s">
        <v>116</v>
      </c>
      <c r="BM1089" s="2" t="s">
        <v>116</v>
      </c>
      <c r="BN1089" s="2" t="s">
        <v>116</v>
      </c>
      <c r="BO1089" s="2" t="s">
        <v>116</v>
      </c>
      <c r="BP1089" s="2" t="s">
        <v>116</v>
      </c>
      <c r="BQ1089" s="2">
        <v>1</v>
      </c>
      <c r="BR1089" s="2" t="s">
        <v>116</v>
      </c>
      <c r="BS1089" s="2" t="s">
        <v>116</v>
      </c>
      <c r="BT1089" s="2" t="s">
        <v>116</v>
      </c>
      <c r="BU1089" s="2">
        <v>10</v>
      </c>
      <c r="BV1089" s="2" t="s">
        <v>116</v>
      </c>
      <c r="BW1089" s="2" t="s">
        <v>116</v>
      </c>
      <c r="BX1089" s="2" t="s">
        <v>116</v>
      </c>
      <c r="BY1089" s="2">
        <v>5</v>
      </c>
      <c r="BZ1089" s="2" t="s">
        <v>116</v>
      </c>
      <c r="CA1089" s="2" t="s">
        <v>116</v>
      </c>
      <c r="CB1089" s="2">
        <v>2</v>
      </c>
      <c r="CC1089" s="2" t="s">
        <v>116</v>
      </c>
      <c r="CD1089" s="2" t="s">
        <v>116</v>
      </c>
      <c r="CE1089" s="2" t="s">
        <v>116</v>
      </c>
      <c r="CF1089" s="2">
        <v>2</v>
      </c>
      <c r="CG1089" s="2" t="s">
        <v>116</v>
      </c>
      <c r="CH1089" s="2" t="s">
        <v>116</v>
      </c>
      <c r="CI1089" s="2" t="s">
        <v>116</v>
      </c>
      <c r="CJ1089" s="2" t="s">
        <v>116</v>
      </c>
      <c r="CK1089" s="2" t="s">
        <v>116</v>
      </c>
      <c r="CL1089" s="2" t="s">
        <v>116</v>
      </c>
      <c r="CM1089" s="2" t="s">
        <v>116</v>
      </c>
      <c r="CN1089" s="2">
        <v>23</v>
      </c>
      <c r="CO1089" s="2" t="s">
        <v>116</v>
      </c>
      <c r="CP1089" s="2" t="s">
        <v>116</v>
      </c>
      <c r="CQ1089" s="2" t="s">
        <v>116</v>
      </c>
      <c r="CR1089" s="2" t="s">
        <v>116</v>
      </c>
      <c r="CS1089" s="2" t="s">
        <v>116</v>
      </c>
      <c r="CT1089" s="2">
        <v>3</v>
      </c>
      <c r="CU1089" s="2" t="s">
        <v>116</v>
      </c>
      <c r="CV1089" s="2" t="s">
        <v>116</v>
      </c>
      <c r="CW1089" s="2" t="s">
        <v>116</v>
      </c>
      <c r="CX1089" s="2" t="s">
        <v>116</v>
      </c>
      <c r="CY1089" s="2" t="s">
        <v>116</v>
      </c>
      <c r="CZ1089" s="2" t="s">
        <v>116</v>
      </c>
      <c r="DA1089" s="2" t="s">
        <v>116</v>
      </c>
      <c r="DB1089" s="2">
        <v>3</v>
      </c>
      <c r="DC1089" s="2" t="s">
        <v>116</v>
      </c>
      <c r="DD1089" s="2">
        <v>21</v>
      </c>
      <c r="DE1089" s="2" t="s">
        <v>116</v>
      </c>
      <c r="DF1089" s="2">
        <v>13</v>
      </c>
      <c r="DG1089" s="2" t="s">
        <v>116</v>
      </c>
      <c r="DH1089" s="2" t="s">
        <v>116</v>
      </c>
      <c r="DI1089" s="2">
        <v>4</v>
      </c>
      <c r="DJ1089" s="2" t="s">
        <v>116</v>
      </c>
      <c r="DK1089" s="2" t="s">
        <v>116</v>
      </c>
      <c r="DL1089" s="2" t="s">
        <v>116</v>
      </c>
      <c r="DM1089" s="2">
        <v>6</v>
      </c>
      <c r="DN1089" s="2" t="s">
        <v>116</v>
      </c>
      <c r="DO1089" s="2">
        <v>16</v>
      </c>
      <c r="DP1089" s="2" t="s">
        <v>116</v>
      </c>
      <c r="DQ1089" s="2" t="s">
        <v>116</v>
      </c>
      <c r="DR1089" s="2">
        <v>43</v>
      </c>
      <c r="DS1089" s="2" t="s">
        <v>116</v>
      </c>
      <c r="DT1089" s="2" t="s">
        <v>116</v>
      </c>
      <c r="DU1089" s="2" t="s">
        <v>116</v>
      </c>
      <c r="DV1089" s="2" t="s">
        <v>116</v>
      </c>
      <c r="DW1089" s="2" t="s">
        <v>116</v>
      </c>
      <c r="DX1089" s="2" t="s">
        <v>116</v>
      </c>
      <c r="DY1089" s="2" t="s">
        <v>116</v>
      </c>
      <c r="DZ1089" s="2" t="s">
        <v>116</v>
      </c>
      <c r="EA1089" s="2" t="s">
        <v>116</v>
      </c>
      <c r="EB1089" s="2" t="s">
        <v>116</v>
      </c>
      <c r="EC1089" s="2">
        <v>17</v>
      </c>
      <c r="ED1089" s="2">
        <v>1</v>
      </c>
      <c r="EE1089" s="2" t="s">
        <v>116</v>
      </c>
      <c r="EF1089" s="2">
        <v>25</v>
      </c>
      <c r="EG1089" s="2" t="s">
        <v>116</v>
      </c>
      <c r="EH1089" s="2" t="s">
        <v>116</v>
      </c>
      <c r="EI1089" s="2" t="s">
        <v>116</v>
      </c>
      <c r="EJ1089" s="2">
        <v>6</v>
      </c>
      <c r="EK1089" s="2" t="s">
        <v>116</v>
      </c>
      <c r="EL1089" s="2">
        <v>10</v>
      </c>
      <c r="EM1089" s="2" t="s">
        <v>116</v>
      </c>
      <c r="EN1089" s="2" t="s">
        <v>116</v>
      </c>
      <c r="EO1089" s="2">
        <v>4</v>
      </c>
      <c r="EP1089" s="2" t="s">
        <v>116</v>
      </c>
      <c r="EQ1089" s="2" t="s">
        <v>116</v>
      </c>
      <c r="ER1089" s="2" t="s">
        <v>116</v>
      </c>
      <c r="ES1089" s="2" t="s">
        <v>116</v>
      </c>
      <c r="ET1089" s="2" t="s">
        <v>116</v>
      </c>
      <c r="EU1089" s="2">
        <v>52</v>
      </c>
      <c r="EV1089" s="2" t="s">
        <v>116</v>
      </c>
      <c r="EW1089" s="2" t="s">
        <v>116</v>
      </c>
      <c r="EX1089" s="2">
        <v>4</v>
      </c>
      <c r="EY1089" s="2" t="s">
        <v>116</v>
      </c>
      <c r="EZ1089" s="2" t="s">
        <v>116</v>
      </c>
      <c r="FA1089" s="2">
        <v>1</v>
      </c>
      <c r="FB1089" s="2" t="s">
        <v>116</v>
      </c>
      <c r="FC1089" s="2">
        <v>1</v>
      </c>
      <c r="FD1089" s="2">
        <v>43</v>
      </c>
      <c r="FE1089" s="2" t="s">
        <v>116</v>
      </c>
      <c r="FF1089" s="2" t="s">
        <v>116</v>
      </c>
      <c r="FG1089" s="2" t="s">
        <v>116</v>
      </c>
      <c r="FH1089" s="2">
        <v>17</v>
      </c>
      <c r="FI1089" s="2">
        <v>1</v>
      </c>
      <c r="FJ1089" s="2" t="s">
        <v>116</v>
      </c>
      <c r="FK1089" s="2" t="s">
        <v>116</v>
      </c>
      <c r="FL1089" s="2">
        <v>2</v>
      </c>
      <c r="FM1089" s="2" t="s">
        <v>116</v>
      </c>
      <c r="FN1089" s="2" t="s">
        <v>116</v>
      </c>
      <c r="FO1089" s="2">
        <v>31</v>
      </c>
      <c r="FP1089" s="2" t="s">
        <v>116</v>
      </c>
      <c r="FQ1089" s="2" t="s">
        <v>116</v>
      </c>
      <c r="FR1089" s="2">
        <v>51</v>
      </c>
      <c r="FS1089" s="2" t="s">
        <v>116</v>
      </c>
      <c r="FT1089" s="2" t="s">
        <v>116</v>
      </c>
      <c r="FU1089" s="2" t="s">
        <v>116</v>
      </c>
      <c r="FV1089" s="2" t="s">
        <v>116</v>
      </c>
      <c r="FW1089" s="2" t="s">
        <v>116</v>
      </c>
      <c r="FX1089" s="2" t="s">
        <v>116</v>
      </c>
      <c r="FY1089" s="2">
        <v>8</v>
      </c>
      <c r="FZ1089" s="2">
        <v>36</v>
      </c>
      <c r="GA1089" s="2" t="s">
        <v>116</v>
      </c>
      <c r="GB1089" s="2" t="s">
        <v>116</v>
      </c>
      <c r="GC1089" s="2">
        <v>4</v>
      </c>
      <c r="GD1089" s="2" t="s">
        <v>116</v>
      </c>
      <c r="GE1089" s="2">
        <v>1</v>
      </c>
      <c r="GF1089" s="2">
        <v>2</v>
      </c>
      <c r="GG1089" s="2" t="s">
        <v>116</v>
      </c>
      <c r="GH1089" s="2" t="s">
        <v>116</v>
      </c>
      <c r="GI1089" s="2">
        <v>1</v>
      </c>
      <c r="GJ1089" s="2" t="s">
        <v>116</v>
      </c>
      <c r="GK1089" s="2">
        <v>82</v>
      </c>
      <c r="GL1089" s="2" t="s">
        <v>116</v>
      </c>
      <c r="GM1089" s="2" t="s">
        <v>116</v>
      </c>
      <c r="GN1089" s="2" t="s">
        <v>116</v>
      </c>
      <c r="GO1089" s="2" t="s">
        <v>116</v>
      </c>
      <c r="GP1089" s="2">
        <v>1</v>
      </c>
      <c r="GQ1089" s="2" t="s">
        <v>116</v>
      </c>
      <c r="GR1089" s="2">
        <v>29</v>
      </c>
      <c r="GS1089" s="2" t="s">
        <v>116</v>
      </c>
      <c r="GT1089" s="2">
        <v>1</v>
      </c>
      <c r="GU1089" s="2">
        <v>1</v>
      </c>
      <c r="GV1089" s="2">
        <v>2</v>
      </c>
      <c r="GW1089" s="2" t="s">
        <v>116</v>
      </c>
      <c r="GX1089" s="2">
        <v>1</v>
      </c>
      <c r="GY1089" s="2">
        <v>26</v>
      </c>
      <c r="GZ1089" s="2" t="s">
        <v>116</v>
      </c>
      <c r="HA1089" s="2">
        <v>33</v>
      </c>
      <c r="HB1089" s="2" t="s">
        <v>116</v>
      </c>
      <c r="HC1089" s="2" t="s">
        <v>116</v>
      </c>
      <c r="HD1089" s="2" t="s">
        <v>116</v>
      </c>
      <c r="HE1089" s="2" t="s">
        <v>116</v>
      </c>
      <c r="HF1089" s="2">
        <v>2</v>
      </c>
      <c r="HG1089" s="2">
        <v>22</v>
      </c>
      <c r="HH1089" s="2" t="s">
        <v>116</v>
      </c>
      <c r="HI1089" s="2" t="s">
        <v>116</v>
      </c>
      <c r="HJ1089" s="2">
        <v>1</v>
      </c>
      <c r="HK1089" s="2" t="s">
        <v>116</v>
      </c>
      <c r="HL1089" s="2" t="s">
        <v>116</v>
      </c>
      <c r="HM1089" s="2" t="s">
        <v>116</v>
      </c>
      <c r="HN1089" s="2">
        <v>37</v>
      </c>
      <c r="HO1089" s="2">
        <v>1</v>
      </c>
      <c r="HP1089" s="2" t="s">
        <v>116</v>
      </c>
      <c r="HQ1089" s="2" t="s">
        <v>116</v>
      </c>
      <c r="HR1089" s="2" t="s">
        <v>116</v>
      </c>
      <c r="HS1089" s="2" t="s">
        <v>116</v>
      </c>
      <c r="HT1089" s="2">
        <v>11</v>
      </c>
      <c r="HU1089" s="2" t="s">
        <v>116</v>
      </c>
      <c r="HV1089" s="2" t="s">
        <v>116</v>
      </c>
      <c r="HW1089" s="2" t="s">
        <v>116</v>
      </c>
      <c r="HX1089" s="2" t="s">
        <v>116</v>
      </c>
      <c r="HY1089" s="2" t="s">
        <v>116</v>
      </c>
      <c r="HZ1089" s="2" t="s">
        <v>116</v>
      </c>
      <c r="IA1089" s="2">
        <v>11</v>
      </c>
      <c r="IB1089" s="2" t="s">
        <v>116</v>
      </c>
      <c r="IC1089" s="2" t="s">
        <v>116</v>
      </c>
      <c r="ID1089" s="2">
        <v>13</v>
      </c>
      <c r="IE1089" s="2" t="s">
        <v>116</v>
      </c>
      <c r="IF1089" s="2" t="s">
        <v>116</v>
      </c>
      <c r="IG1089" s="2" t="s">
        <v>116</v>
      </c>
      <c r="IH1089" s="2" t="s">
        <v>116</v>
      </c>
      <c r="II1089" s="2">
        <v>6</v>
      </c>
      <c r="IJ1089" s="2" t="s">
        <v>116</v>
      </c>
      <c r="IK1089" s="2" t="s">
        <v>116</v>
      </c>
      <c r="IL1089" s="2" t="s">
        <v>116</v>
      </c>
      <c r="IM1089" s="2" t="s">
        <v>116</v>
      </c>
      <c r="IN1089" s="2" t="s">
        <v>116</v>
      </c>
      <c r="IO1089" s="2" t="s">
        <v>116</v>
      </c>
      <c r="IP1089" s="2" t="s">
        <v>116</v>
      </c>
      <c r="IQ1089" s="2">
        <v>11</v>
      </c>
      <c r="IR1089" s="2" t="s">
        <v>116</v>
      </c>
      <c r="IS1089" s="2" t="s">
        <v>116</v>
      </c>
      <c r="IT1089" s="2" t="s">
        <v>116</v>
      </c>
      <c r="IU1089" s="2" t="s">
        <v>116</v>
      </c>
      <c r="IV1089" s="2">
        <v>3</v>
      </c>
      <c r="IW1089" s="2" t="s">
        <v>116</v>
      </c>
      <c r="IX1089" s="2" t="s">
        <v>116</v>
      </c>
      <c r="IY1089" s="2" t="s">
        <v>116</v>
      </c>
      <c r="IZ1089" s="2" t="s">
        <v>116</v>
      </c>
      <c r="JA1089" s="2" t="s">
        <v>116</v>
      </c>
      <c r="JB1089" s="2">
        <v>9</v>
      </c>
      <c r="JC1089" s="2" t="s">
        <v>116</v>
      </c>
      <c r="JD1089" s="2">
        <v>7</v>
      </c>
      <c r="JE1089" s="2" t="s">
        <v>116</v>
      </c>
      <c r="JF1089" s="2" t="s">
        <v>116</v>
      </c>
      <c r="JG1089" s="2" t="s">
        <v>116</v>
      </c>
      <c r="JH1089" s="2">
        <v>3</v>
      </c>
      <c r="JI1089" s="2" t="s">
        <v>116</v>
      </c>
      <c r="JJ1089" s="2" t="s">
        <v>116</v>
      </c>
      <c r="JK1089" s="2" t="s">
        <v>116</v>
      </c>
      <c r="JL1089" s="2">
        <v>1</v>
      </c>
      <c r="JM1089" s="2" t="s">
        <v>116</v>
      </c>
      <c r="JN1089" s="2">
        <v>6</v>
      </c>
      <c r="JO1089" s="2" t="s">
        <v>116</v>
      </c>
      <c r="JP1089" s="2" t="s">
        <v>116</v>
      </c>
      <c r="JQ1089" s="2" t="s">
        <v>116</v>
      </c>
      <c r="JR1089" s="2" t="s">
        <v>116</v>
      </c>
      <c r="JS1089" s="2">
        <v>5</v>
      </c>
      <c r="JT1089" s="2" t="s">
        <v>116</v>
      </c>
      <c r="JU1089" s="2">
        <v>1</v>
      </c>
      <c r="JV1089" s="2" t="s">
        <v>116</v>
      </c>
      <c r="JW1089" s="2">
        <v>1</v>
      </c>
      <c r="JX1089" s="2">
        <v>7</v>
      </c>
      <c r="JY1089" s="2" t="s">
        <v>116</v>
      </c>
      <c r="JZ1089" s="2">
        <v>3</v>
      </c>
      <c r="KA1089" s="2" t="s">
        <v>116</v>
      </c>
      <c r="KB1089" s="2" t="s">
        <v>116</v>
      </c>
      <c r="KC1089" s="2" t="s">
        <v>116</v>
      </c>
      <c r="KD1089" s="2" t="s">
        <v>116</v>
      </c>
      <c r="KE1089" s="2" t="s">
        <v>116</v>
      </c>
      <c r="KF1089" s="2" t="s">
        <v>116</v>
      </c>
      <c r="KG1089" s="2" t="s">
        <v>116</v>
      </c>
      <c r="KH1089" s="2" t="s">
        <v>116</v>
      </c>
      <c r="KI1089" s="2">
        <v>7</v>
      </c>
      <c r="KJ1089" s="2" t="s">
        <v>116</v>
      </c>
      <c r="KK1089" s="2" t="s">
        <v>116</v>
      </c>
      <c r="KL1089" s="2" t="s">
        <v>116</v>
      </c>
      <c r="KM1089" s="2" t="s">
        <v>116</v>
      </c>
      <c r="KN1089" s="2" t="s">
        <v>116</v>
      </c>
      <c r="KO1089" s="2" t="s">
        <v>116</v>
      </c>
      <c r="KP1089" s="2" t="s">
        <v>116</v>
      </c>
      <c r="KQ1089" s="2" t="s">
        <v>116</v>
      </c>
      <c r="KR1089" s="2">
        <v>7</v>
      </c>
      <c r="KS1089" s="2" t="s">
        <v>116</v>
      </c>
      <c r="KT1089" s="2">
        <v>4</v>
      </c>
      <c r="KU1089" s="2" t="s">
        <v>116</v>
      </c>
      <c r="KV1089" s="2" t="s">
        <v>116</v>
      </c>
      <c r="KW1089" s="2" t="s">
        <v>116</v>
      </c>
      <c r="KX1089" s="2" t="s">
        <v>116</v>
      </c>
      <c r="KY1089" s="2" t="s">
        <v>116</v>
      </c>
      <c r="KZ1089" s="2">
        <v>3</v>
      </c>
      <c r="LA1089" s="2" t="s">
        <v>116</v>
      </c>
      <c r="LB1089" s="2" t="s">
        <v>116</v>
      </c>
      <c r="LC1089" s="2" t="s">
        <v>116</v>
      </c>
      <c r="LD1089" s="2" t="s">
        <v>116</v>
      </c>
      <c r="LE1089" s="2" t="s">
        <v>116</v>
      </c>
      <c r="LF1089" s="2">
        <v>1</v>
      </c>
      <c r="LG1089" s="2" t="s">
        <v>116</v>
      </c>
      <c r="LH1089" s="2">
        <v>5</v>
      </c>
      <c r="LI1089" s="2" t="s">
        <v>116</v>
      </c>
      <c r="LJ1089" s="2" t="s">
        <v>116</v>
      </c>
      <c r="LK1089" s="2" t="s">
        <v>116</v>
      </c>
      <c r="LL1089" s="2" t="s">
        <v>116</v>
      </c>
      <c r="LM1089" s="2" t="s">
        <v>116</v>
      </c>
      <c r="LN1089" s="2">
        <v>1</v>
      </c>
      <c r="LO1089" s="2" t="s">
        <v>116</v>
      </c>
      <c r="LP1089" s="2" t="s">
        <v>116</v>
      </c>
      <c r="LQ1089" s="2" t="s">
        <v>116</v>
      </c>
      <c r="LR1089" s="2" t="s">
        <v>116</v>
      </c>
      <c r="LS1089" s="2" t="s">
        <v>116</v>
      </c>
      <c r="LT1089" s="2" t="s">
        <v>116</v>
      </c>
      <c r="LU1089" s="2" t="s">
        <v>116</v>
      </c>
      <c r="LV1089" s="2">
        <v>4</v>
      </c>
      <c r="LW1089" s="2" t="s">
        <v>116</v>
      </c>
      <c r="LX1089" s="2" t="s">
        <v>116</v>
      </c>
      <c r="LY1089" s="2" t="s">
        <v>116</v>
      </c>
      <c r="LZ1089" s="2" t="s">
        <v>116</v>
      </c>
      <c r="MA1089" s="2" t="s">
        <v>116</v>
      </c>
      <c r="MB1089" s="2" t="s">
        <v>116</v>
      </c>
      <c r="MC1089" s="2">
        <v>1</v>
      </c>
      <c r="MD1089" s="2" t="s">
        <v>116</v>
      </c>
      <c r="ME1089" s="2" t="s">
        <v>116</v>
      </c>
      <c r="MF1089" s="2" t="s">
        <v>116</v>
      </c>
      <c r="MG1089" s="2" t="s">
        <v>116</v>
      </c>
      <c r="MH1089" s="2" t="s">
        <v>116</v>
      </c>
      <c r="MI1089" s="2">
        <v>2</v>
      </c>
      <c r="MJ1089" s="2">
        <v>2</v>
      </c>
      <c r="MK1089" s="2" t="s">
        <v>116</v>
      </c>
      <c r="ML1089" s="2" t="s">
        <v>116</v>
      </c>
      <c r="MM1089" s="2" t="s">
        <v>116</v>
      </c>
      <c r="MN1089" s="2" t="s">
        <v>116</v>
      </c>
      <c r="MO1089" s="2" t="s">
        <v>116</v>
      </c>
      <c r="MP1089" s="2" t="s">
        <v>116</v>
      </c>
      <c r="MQ1089" s="2" t="s">
        <v>116</v>
      </c>
      <c r="MR1089" s="2" t="s">
        <v>116</v>
      </c>
      <c r="MS1089" s="2" t="s">
        <v>116</v>
      </c>
      <c r="MT1089" s="2" t="s">
        <v>116</v>
      </c>
      <c r="MU1089" s="2" t="s">
        <v>116</v>
      </c>
      <c r="MV1089" s="2" t="s">
        <v>116</v>
      </c>
      <c r="MW1089" s="2" t="s">
        <v>116</v>
      </c>
      <c r="MX1089" s="2" t="s">
        <v>116</v>
      </c>
      <c r="MY1089" s="2" t="s">
        <v>116</v>
      </c>
      <c r="MZ1089" s="2" t="s">
        <v>116</v>
      </c>
      <c r="NA1089" s="2" t="s">
        <v>116</v>
      </c>
      <c r="NB1089" s="2" t="s">
        <v>116</v>
      </c>
      <c r="NC1089" s="2" t="s">
        <v>116</v>
      </c>
      <c r="ND1089" s="2" t="s">
        <v>116</v>
      </c>
      <c r="NE1089" s="2" t="s">
        <v>116</v>
      </c>
      <c r="NF1089" s="2" t="s">
        <v>116</v>
      </c>
      <c r="NG1089" s="2" t="s">
        <v>116</v>
      </c>
      <c r="NH1089" s="2" t="s">
        <v>116</v>
      </c>
      <c r="NI1089" s="2" t="s">
        <v>116</v>
      </c>
      <c r="NJ1089" s="2" t="s">
        <v>116</v>
      </c>
      <c r="NK1089" s="2" t="s">
        <v>116</v>
      </c>
      <c r="NL1089" s="2" t="s">
        <v>116</v>
      </c>
      <c r="NM1089" s="2" t="s">
        <v>116</v>
      </c>
      <c r="NN1089" s="2" t="s">
        <v>116</v>
      </c>
      <c r="NO1089" s="2">
        <v>1</v>
      </c>
      <c r="NP1089" s="2" t="s">
        <v>116</v>
      </c>
      <c r="NQ1089" s="2" t="s">
        <v>116</v>
      </c>
      <c r="NR1089" s="2" t="s">
        <v>116</v>
      </c>
      <c r="NS1089" s="2" t="s">
        <v>116</v>
      </c>
      <c r="NT1089" s="2" t="s">
        <v>116</v>
      </c>
      <c r="NU1089" s="2" t="s">
        <v>116</v>
      </c>
      <c r="NV1089" s="2" t="s">
        <v>116</v>
      </c>
      <c r="NW1089" s="2" t="s">
        <v>116</v>
      </c>
      <c r="NX1089" s="2" t="s">
        <v>116</v>
      </c>
      <c r="NY1089" s="2" t="s">
        <v>116</v>
      </c>
      <c r="NZ1089" s="2" t="s">
        <v>116</v>
      </c>
      <c r="OA1089" s="2" t="s">
        <v>116</v>
      </c>
      <c r="OB1089" s="2" t="s">
        <v>116</v>
      </c>
      <c r="OC1089" s="2">
        <v>1</v>
      </c>
      <c r="OD1089" s="2" t="s">
        <v>116</v>
      </c>
      <c r="OE1089" s="2" t="s">
        <v>116</v>
      </c>
      <c r="OF1089" s="2" t="s">
        <v>116</v>
      </c>
      <c r="OG1089" s="2" t="s">
        <v>116</v>
      </c>
      <c r="OH1089" s="2" t="s">
        <v>116</v>
      </c>
      <c r="OI1089" s="2" t="s">
        <v>116</v>
      </c>
      <c r="OJ1089" s="2" t="s">
        <v>116</v>
      </c>
      <c r="OK1089" s="2" t="s">
        <v>116</v>
      </c>
      <c r="OL1089" s="2" t="s">
        <v>116</v>
      </c>
      <c r="OM1089" s="2" t="s">
        <v>116</v>
      </c>
      <c r="ON1089" s="2" t="s">
        <v>116</v>
      </c>
      <c r="OO1089" s="2" t="s">
        <v>116</v>
      </c>
      <c r="OP1089" s="2" t="s">
        <v>116</v>
      </c>
      <c r="OQ1089" s="2" t="s">
        <v>116</v>
      </c>
      <c r="OR1089" s="2" t="s">
        <v>116</v>
      </c>
      <c r="OS1089" s="2" t="s">
        <v>116</v>
      </c>
      <c r="OT1089" s="2" t="s">
        <v>116</v>
      </c>
      <c r="OU1089" s="2" t="s">
        <v>116</v>
      </c>
      <c r="OV1089" s="2" t="s">
        <v>116</v>
      </c>
      <c r="OW1089" s="2" t="s">
        <v>116</v>
      </c>
      <c r="OX1089" s="2" t="s">
        <v>116</v>
      </c>
      <c r="OY1089" s="2" t="s">
        <v>116</v>
      </c>
      <c r="OZ1089" s="2" t="s">
        <v>116</v>
      </c>
      <c r="PA1089" s="2" t="s">
        <v>116</v>
      </c>
      <c r="PB1089" s="2" t="s">
        <v>116</v>
      </c>
      <c r="PC1089" s="2" t="s">
        <v>116</v>
      </c>
      <c r="PD1089" s="2" t="s">
        <v>116</v>
      </c>
      <c r="PE1089" s="2" t="s">
        <v>116</v>
      </c>
      <c r="PF1089" s="2" t="s">
        <v>116</v>
      </c>
      <c r="PG1089" s="2">
        <v>1</v>
      </c>
      <c r="PH1089" s="2" t="s">
        <v>116</v>
      </c>
      <c r="PI1089" s="2" t="s">
        <v>116</v>
      </c>
      <c r="PJ1089" s="2" t="s">
        <v>116</v>
      </c>
      <c r="PK1089" s="2" t="s">
        <v>116</v>
      </c>
      <c r="PL1089" s="2" t="s">
        <v>116</v>
      </c>
      <c r="PM1089" s="2" t="s">
        <v>116</v>
      </c>
      <c r="PN1089" s="2" t="s">
        <v>116</v>
      </c>
      <c r="PO1089" s="2" t="s">
        <v>116</v>
      </c>
      <c r="PP1089" s="2" t="s">
        <v>116</v>
      </c>
      <c r="PQ1089" s="2" t="s">
        <v>116</v>
      </c>
      <c r="PR1089" s="2" t="s">
        <v>116</v>
      </c>
      <c r="PS1089" s="2" t="s">
        <v>116</v>
      </c>
      <c r="PT1089" s="2" t="s">
        <v>116</v>
      </c>
      <c r="PU1089" s="2" t="s">
        <v>116</v>
      </c>
      <c r="PV1089" s="2" t="s">
        <v>116</v>
      </c>
      <c r="PW1089" s="2" t="s">
        <v>116</v>
      </c>
      <c r="PX1089" s="2" t="s">
        <v>116</v>
      </c>
      <c r="PY1089" s="2" t="s">
        <v>116</v>
      </c>
      <c r="PZ1089" s="2" t="s">
        <v>116</v>
      </c>
      <c r="QA1089" s="2" t="s">
        <v>116</v>
      </c>
      <c r="QB1089" s="2" t="s">
        <v>116</v>
      </c>
      <c r="QC1089" s="2" t="s">
        <v>116</v>
      </c>
      <c r="QD1089" s="2" t="s">
        <v>116</v>
      </c>
      <c r="QE1089" s="2" t="s">
        <v>116</v>
      </c>
      <c r="QF1089" s="2" t="s">
        <v>116</v>
      </c>
      <c r="QG1089" s="2" t="s">
        <v>116</v>
      </c>
      <c r="QH1089" s="2" t="s">
        <v>116</v>
      </c>
      <c r="QI1089" s="2" t="s">
        <v>116</v>
      </c>
      <c r="QJ1089" s="2" t="s">
        <v>116</v>
      </c>
      <c r="QK1089" s="2" t="s">
        <v>116</v>
      </c>
    </row>
    <row r="1090" spans="22:453" x14ac:dyDescent="0.2">
      <c r="V1090" s="2">
        <v>9</v>
      </c>
      <c r="W1090" s="2">
        <v>3</v>
      </c>
      <c r="X1090" s="2" t="s">
        <v>116</v>
      </c>
      <c r="Y1090" s="2" t="s">
        <v>116</v>
      </c>
      <c r="Z1090" s="2" t="s">
        <v>116</v>
      </c>
      <c r="AA1090" s="2" t="s">
        <v>116</v>
      </c>
      <c r="AB1090" s="2" t="s">
        <v>116</v>
      </c>
      <c r="AC1090" s="2" t="s">
        <v>116</v>
      </c>
      <c r="AD1090" s="2">
        <v>1</v>
      </c>
      <c r="AE1090" s="2" t="s">
        <v>116</v>
      </c>
      <c r="AF1090" s="2" t="s">
        <v>116</v>
      </c>
      <c r="AG1090" s="2">
        <v>2</v>
      </c>
      <c r="AH1090" s="2" t="s">
        <v>116</v>
      </c>
      <c r="AI1090" s="2" t="s">
        <v>116</v>
      </c>
      <c r="AJ1090" s="2" t="s">
        <v>116</v>
      </c>
      <c r="AK1090" s="2">
        <v>4</v>
      </c>
      <c r="AL1090" s="2">
        <v>26</v>
      </c>
      <c r="AM1090" s="2">
        <v>1</v>
      </c>
      <c r="AN1090" s="2" t="s">
        <v>116</v>
      </c>
      <c r="AO1090" s="2">
        <v>1</v>
      </c>
      <c r="AP1090" s="2" t="s">
        <v>116</v>
      </c>
      <c r="AQ1090" s="2">
        <v>1</v>
      </c>
      <c r="AR1090" s="2">
        <v>1</v>
      </c>
      <c r="AS1090" s="2" t="s">
        <v>116</v>
      </c>
      <c r="AT1090" s="2" t="s">
        <v>116</v>
      </c>
      <c r="AU1090" s="2" t="s">
        <v>116</v>
      </c>
      <c r="AV1090" s="2" t="s">
        <v>116</v>
      </c>
      <c r="AW1090" s="2">
        <v>3</v>
      </c>
      <c r="AX1090" s="2" t="s">
        <v>116</v>
      </c>
      <c r="AY1090" s="2" t="s">
        <v>116</v>
      </c>
      <c r="AZ1090" s="2">
        <v>3</v>
      </c>
      <c r="BA1090" s="2">
        <v>13</v>
      </c>
      <c r="BB1090" s="2" t="s">
        <v>116</v>
      </c>
      <c r="BC1090" s="2">
        <v>2</v>
      </c>
      <c r="BD1090" s="2">
        <v>33</v>
      </c>
      <c r="BE1090" s="2" t="s">
        <v>116</v>
      </c>
      <c r="BF1090" s="2">
        <v>2</v>
      </c>
      <c r="BG1090" s="2">
        <v>4</v>
      </c>
      <c r="BH1090" s="2" t="s">
        <v>116</v>
      </c>
      <c r="BI1090" s="2" t="s">
        <v>116</v>
      </c>
      <c r="BJ1090" s="2">
        <v>2</v>
      </c>
      <c r="BK1090" s="2" t="s">
        <v>116</v>
      </c>
      <c r="BL1090" s="2" t="s">
        <v>116</v>
      </c>
      <c r="BM1090" s="2">
        <v>4</v>
      </c>
      <c r="BN1090" s="2">
        <v>1</v>
      </c>
      <c r="BO1090" s="2" t="s">
        <v>116</v>
      </c>
      <c r="BP1090" s="2" t="s">
        <v>116</v>
      </c>
      <c r="BQ1090" s="2">
        <v>8</v>
      </c>
      <c r="BR1090" s="2" t="s">
        <v>116</v>
      </c>
      <c r="BS1090" s="2" t="s">
        <v>116</v>
      </c>
      <c r="BT1090" s="2" t="s">
        <v>116</v>
      </c>
      <c r="BU1090" s="2">
        <v>27</v>
      </c>
      <c r="BV1090" s="2">
        <v>1</v>
      </c>
      <c r="BW1090" s="2" t="s">
        <v>116</v>
      </c>
      <c r="BX1090" s="2" t="s">
        <v>116</v>
      </c>
      <c r="BY1090" s="2">
        <v>3</v>
      </c>
      <c r="BZ1090" s="2" t="s">
        <v>116</v>
      </c>
      <c r="CA1090" s="2" t="s">
        <v>116</v>
      </c>
      <c r="CB1090" s="2" t="s">
        <v>116</v>
      </c>
      <c r="CC1090" s="2">
        <v>1</v>
      </c>
      <c r="CD1090" s="2" t="s">
        <v>116</v>
      </c>
      <c r="CE1090" s="2" t="s">
        <v>116</v>
      </c>
      <c r="CF1090" s="2">
        <v>3</v>
      </c>
      <c r="CG1090" s="2" t="s">
        <v>116</v>
      </c>
      <c r="CH1090" s="2" t="s">
        <v>116</v>
      </c>
      <c r="CI1090" s="2">
        <v>2</v>
      </c>
      <c r="CJ1090" s="2">
        <v>1</v>
      </c>
      <c r="CK1090" s="2" t="s">
        <v>116</v>
      </c>
      <c r="CL1090" s="2" t="s">
        <v>116</v>
      </c>
      <c r="CM1090" s="2">
        <v>1</v>
      </c>
      <c r="CN1090" s="2">
        <v>86</v>
      </c>
      <c r="CO1090" s="2">
        <v>3</v>
      </c>
      <c r="CP1090" s="2" t="s">
        <v>116</v>
      </c>
      <c r="CQ1090" s="2" t="s">
        <v>116</v>
      </c>
      <c r="CR1090" s="2" t="s">
        <v>116</v>
      </c>
      <c r="CS1090" s="2" t="s">
        <v>116</v>
      </c>
      <c r="CT1090" s="2">
        <v>13</v>
      </c>
      <c r="CU1090" s="2" t="s">
        <v>116</v>
      </c>
      <c r="CV1090" s="2" t="s">
        <v>116</v>
      </c>
      <c r="CW1090" s="2" t="s">
        <v>116</v>
      </c>
      <c r="CX1090" s="2" t="s">
        <v>116</v>
      </c>
      <c r="CY1090" s="2">
        <v>2</v>
      </c>
      <c r="CZ1090" s="2" t="s">
        <v>116</v>
      </c>
      <c r="DA1090" s="2" t="s">
        <v>116</v>
      </c>
      <c r="DB1090" s="2">
        <v>2</v>
      </c>
      <c r="DC1090" s="2" t="s">
        <v>116</v>
      </c>
      <c r="DD1090" s="2">
        <v>53</v>
      </c>
      <c r="DE1090" s="2">
        <v>3</v>
      </c>
      <c r="DF1090" s="2">
        <v>6</v>
      </c>
      <c r="DG1090" s="2" t="s">
        <v>116</v>
      </c>
      <c r="DH1090" s="2" t="s">
        <v>116</v>
      </c>
      <c r="DI1090" s="2">
        <v>7</v>
      </c>
      <c r="DJ1090" s="2" t="s">
        <v>116</v>
      </c>
      <c r="DK1090" s="2">
        <v>1</v>
      </c>
      <c r="DL1090" s="2" t="s">
        <v>116</v>
      </c>
      <c r="DM1090" s="2">
        <v>2</v>
      </c>
      <c r="DN1090" s="2" t="s">
        <v>116</v>
      </c>
      <c r="DO1090" s="2">
        <v>35</v>
      </c>
      <c r="DP1090" s="2">
        <v>1</v>
      </c>
      <c r="DQ1090" s="2">
        <v>5</v>
      </c>
      <c r="DR1090" s="2">
        <v>50</v>
      </c>
      <c r="DS1090" s="2" t="s">
        <v>116</v>
      </c>
      <c r="DT1090" s="2" t="s">
        <v>116</v>
      </c>
      <c r="DU1090" s="2" t="s">
        <v>116</v>
      </c>
      <c r="DV1090" s="2" t="s">
        <v>116</v>
      </c>
      <c r="DW1090" s="2">
        <v>1</v>
      </c>
      <c r="DX1090" s="2" t="s">
        <v>116</v>
      </c>
      <c r="DY1090" s="2" t="s">
        <v>116</v>
      </c>
      <c r="DZ1090" s="2" t="s">
        <v>116</v>
      </c>
      <c r="EA1090" s="2" t="s">
        <v>116</v>
      </c>
      <c r="EB1090" s="2">
        <v>3</v>
      </c>
      <c r="EC1090" s="2">
        <v>5</v>
      </c>
      <c r="ED1090" s="2" t="s">
        <v>116</v>
      </c>
      <c r="EE1090" s="2" t="s">
        <v>116</v>
      </c>
      <c r="EF1090" s="2">
        <v>61</v>
      </c>
      <c r="EG1090" s="2" t="s">
        <v>116</v>
      </c>
      <c r="EH1090" s="2" t="s">
        <v>116</v>
      </c>
      <c r="EI1090" s="2">
        <v>1</v>
      </c>
      <c r="EJ1090" s="2">
        <v>2</v>
      </c>
      <c r="EK1090" s="2" t="s">
        <v>116</v>
      </c>
      <c r="EL1090" s="2">
        <v>3</v>
      </c>
      <c r="EM1090" s="2" t="s">
        <v>116</v>
      </c>
      <c r="EN1090" s="2" t="s">
        <v>116</v>
      </c>
      <c r="EO1090" s="2">
        <v>4</v>
      </c>
      <c r="EP1090" s="2">
        <v>1</v>
      </c>
      <c r="EQ1090" s="2" t="s">
        <v>116</v>
      </c>
      <c r="ER1090" s="2">
        <v>5</v>
      </c>
      <c r="ES1090" s="2" t="s">
        <v>116</v>
      </c>
      <c r="ET1090" s="2" t="s">
        <v>116</v>
      </c>
      <c r="EU1090" s="2">
        <v>103</v>
      </c>
      <c r="EV1090" s="2">
        <v>1</v>
      </c>
      <c r="EW1090" s="2" t="s">
        <v>116</v>
      </c>
      <c r="EX1090" s="2">
        <v>6</v>
      </c>
      <c r="EY1090" s="2">
        <v>5</v>
      </c>
      <c r="EZ1090" s="2" t="s">
        <v>116</v>
      </c>
      <c r="FA1090" s="2">
        <v>1</v>
      </c>
      <c r="FB1090" s="2" t="s">
        <v>116</v>
      </c>
      <c r="FC1090" s="2" t="s">
        <v>116</v>
      </c>
      <c r="FD1090" s="2">
        <v>56</v>
      </c>
      <c r="FE1090" s="2" t="s">
        <v>116</v>
      </c>
      <c r="FF1090" s="2" t="s">
        <v>116</v>
      </c>
      <c r="FG1090" s="2" t="s">
        <v>116</v>
      </c>
      <c r="FH1090" s="2">
        <v>3</v>
      </c>
      <c r="FI1090" s="2">
        <v>5</v>
      </c>
      <c r="FJ1090" s="2" t="s">
        <v>116</v>
      </c>
      <c r="FK1090" s="2" t="s">
        <v>116</v>
      </c>
      <c r="FL1090" s="2">
        <v>2</v>
      </c>
      <c r="FM1090" s="2" t="s">
        <v>116</v>
      </c>
      <c r="FN1090" s="2" t="s">
        <v>116</v>
      </c>
      <c r="FO1090" s="2">
        <v>28</v>
      </c>
      <c r="FP1090" s="2">
        <v>1</v>
      </c>
      <c r="FQ1090" s="2">
        <v>4</v>
      </c>
      <c r="FR1090" s="2">
        <v>31</v>
      </c>
      <c r="FS1090" s="2" t="s">
        <v>116</v>
      </c>
      <c r="FT1090" s="2" t="s">
        <v>116</v>
      </c>
      <c r="FU1090" s="2" t="s">
        <v>116</v>
      </c>
      <c r="FV1090" s="2" t="s">
        <v>116</v>
      </c>
      <c r="FW1090" s="2" t="s">
        <v>116</v>
      </c>
      <c r="FX1090" s="2" t="s">
        <v>116</v>
      </c>
      <c r="FY1090" s="2">
        <v>1</v>
      </c>
      <c r="FZ1090" s="2">
        <v>32</v>
      </c>
      <c r="GA1090" s="2" t="s">
        <v>116</v>
      </c>
      <c r="GB1090" s="2" t="s">
        <v>116</v>
      </c>
      <c r="GC1090" s="2">
        <v>1</v>
      </c>
      <c r="GD1090" s="2" t="s">
        <v>116</v>
      </c>
      <c r="GE1090" s="2">
        <v>1</v>
      </c>
      <c r="GF1090" s="2" t="s">
        <v>116</v>
      </c>
      <c r="GG1090" s="2" t="s">
        <v>116</v>
      </c>
      <c r="GH1090" s="2" t="s">
        <v>116</v>
      </c>
      <c r="GI1090" s="2">
        <v>7</v>
      </c>
      <c r="GJ1090" s="2" t="s">
        <v>116</v>
      </c>
      <c r="GK1090" s="2">
        <v>61</v>
      </c>
      <c r="GL1090" s="2" t="s">
        <v>116</v>
      </c>
      <c r="GM1090" s="2" t="s">
        <v>116</v>
      </c>
      <c r="GN1090" s="2">
        <v>1</v>
      </c>
      <c r="GO1090" s="2" t="s">
        <v>116</v>
      </c>
      <c r="GP1090" s="2">
        <v>2</v>
      </c>
      <c r="GQ1090" s="2" t="s">
        <v>116</v>
      </c>
      <c r="GR1090" s="2">
        <v>19</v>
      </c>
      <c r="GS1090" s="2" t="s">
        <v>116</v>
      </c>
      <c r="GT1090" s="2" t="s">
        <v>116</v>
      </c>
      <c r="GU1090" s="2">
        <v>1</v>
      </c>
      <c r="GV1090" s="2">
        <v>1</v>
      </c>
      <c r="GW1090" s="2" t="s">
        <v>116</v>
      </c>
      <c r="GX1090" s="2">
        <v>1</v>
      </c>
      <c r="GY1090" s="2">
        <v>22</v>
      </c>
      <c r="GZ1090" s="2" t="s">
        <v>116</v>
      </c>
      <c r="HA1090" s="2">
        <v>18</v>
      </c>
      <c r="HB1090" s="2" t="s">
        <v>116</v>
      </c>
      <c r="HC1090" s="2" t="s">
        <v>116</v>
      </c>
      <c r="HD1090" s="2">
        <v>1</v>
      </c>
      <c r="HE1090" s="2" t="s">
        <v>116</v>
      </c>
      <c r="HF1090" s="2">
        <v>1</v>
      </c>
      <c r="HG1090" s="2">
        <v>17</v>
      </c>
      <c r="HH1090" s="2" t="s">
        <v>116</v>
      </c>
      <c r="HI1090" s="2">
        <v>1</v>
      </c>
      <c r="HJ1090" s="2" t="s">
        <v>116</v>
      </c>
      <c r="HK1090" s="2" t="s">
        <v>116</v>
      </c>
      <c r="HL1090" s="2" t="s">
        <v>116</v>
      </c>
      <c r="HM1090" s="2">
        <v>1</v>
      </c>
      <c r="HN1090" s="2">
        <v>33</v>
      </c>
      <c r="HO1090" s="2" t="s">
        <v>116</v>
      </c>
      <c r="HP1090" s="2" t="s">
        <v>116</v>
      </c>
      <c r="HQ1090" s="2" t="s">
        <v>116</v>
      </c>
      <c r="HR1090" s="2">
        <v>1</v>
      </c>
      <c r="HS1090" s="2" t="s">
        <v>116</v>
      </c>
      <c r="HT1090" s="2">
        <v>12</v>
      </c>
      <c r="HU1090" s="2">
        <v>2</v>
      </c>
      <c r="HV1090" s="2" t="s">
        <v>116</v>
      </c>
      <c r="HW1090" s="2" t="s">
        <v>116</v>
      </c>
      <c r="HX1090" s="2" t="s">
        <v>116</v>
      </c>
      <c r="HY1090" s="2">
        <v>1</v>
      </c>
      <c r="HZ1090" s="2" t="s">
        <v>116</v>
      </c>
      <c r="IA1090" s="2">
        <v>20</v>
      </c>
      <c r="IB1090" s="2" t="s">
        <v>116</v>
      </c>
      <c r="IC1090" s="2">
        <v>2</v>
      </c>
      <c r="ID1090" s="2">
        <v>15</v>
      </c>
      <c r="IE1090" s="2" t="s">
        <v>116</v>
      </c>
      <c r="IF1090" s="2" t="s">
        <v>116</v>
      </c>
      <c r="IG1090" s="2" t="s">
        <v>116</v>
      </c>
      <c r="IH1090" s="2" t="s">
        <v>116</v>
      </c>
      <c r="II1090" s="2">
        <v>8</v>
      </c>
      <c r="IJ1090" s="2" t="s">
        <v>116</v>
      </c>
      <c r="IK1090" s="2" t="s">
        <v>116</v>
      </c>
      <c r="IL1090" s="2" t="s">
        <v>116</v>
      </c>
      <c r="IM1090" s="2" t="s">
        <v>116</v>
      </c>
      <c r="IN1090" s="2">
        <v>1</v>
      </c>
      <c r="IO1090" s="2" t="s">
        <v>116</v>
      </c>
      <c r="IP1090" s="2">
        <v>2</v>
      </c>
      <c r="IQ1090" s="2">
        <v>18</v>
      </c>
      <c r="IR1090" s="2" t="s">
        <v>116</v>
      </c>
      <c r="IS1090" s="2">
        <v>1</v>
      </c>
      <c r="IT1090" s="2" t="s">
        <v>116</v>
      </c>
      <c r="IU1090" s="2" t="s">
        <v>116</v>
      </c>
      <c r="IV1090" s="2">
        <v>5</v>
      </c>
      <c r="IW1090" s="2" t="s">
        <v>116</v>
      </c>
      <c r="IX1090" s="2" t="s">
        <v>116</v>
      </c>
      <c r="IY1090" s="2">
        <v>2</v>
      </c>
      <c r="IZ1090" s="2" t="s">
        <v>116</v>
      </c>
      <c r="JA1090" s="2" t="s">
        <v>116</v>
      </c>
      <c r="JB1090" s="2">
        <v>9</v>
      </c>
      <c r="JC1090" s="2">
        <v>1</v>
      </c>
      <c r="JD1090" s="2">
        <v>8</v>
      </c>
      <c r="JE1090" s="2" t="s">
        <v>116</v>
      </c>
      <c r="JF1090" s="2" t="s">
        <v>116</v>
      </c>
      <c r="JG1090" s="2" t="s">
        <v>116</v>
      </c>
      <c r="JH1090" s="2">
        <v>3</v>
      </c>
      <c r="JI1090" s="2" t="s">
        <v>116</v>
      </c>
      <c r="JJ1090" s="2" t="s">
        <v>116</v>
      </c>
      <c r="JK1090" s="2" t="s">
        <v>116</v>
      </c>
      <c r="JL1090" s="2" t="s">
        <v>116</v>
      </c>
      <c r="JM1090" s="2" t="s">
        <v>116</v>
      </c>
      <c r="JN1090" s="2">
        <v>25</v>
      </c>
      <c r="JO1090" s="2" t="s">
        <v>116</v>
      </c>
      <c r="JP1090" s="2">
        <v>1</v>
      </c>
      <c r="JQ1090" s="2" t="s">
        <v>116</v>
      </c>
      <c r="JR1090" s="2" t="s">
        <v>116</v>
      </c>
      <c r="JS1090" s="2">
        <v>2</v>
      </c>
      <c r="JT1090" s="2" t="s">
        <v>116</v>
      </c>
      <c r="JU1090" s="2" t="s">
        <v>116</v>
      </c>
      <c r="JV1090" s="2" t="s">
        <v>116</v>
      </c>
      <c r="JW1090" s="2" t="s">
        <v>116</v>
      </c>
      <c r="JX1090" s="2">
        <v>8</v>
      </c>
      <c r="JY1090" s="2" t="s">
        <v>116</v>
      </c>
      <c r="JZ1090" s="2">
        <v>5</v>
      </c>
      <c r="KA1090" s="2" t="s">
        <v>116</v>
      </c>
      <c r="KB1090" s="2" t="s">
        <v>116</v>
      </c>
      <c r="KC1090" s="2" t="s">
        <v>116</v>
      </c>
      <c r="KD1090" s="2">
        <v>1</v>
      </c>
      <c r="KE1090" s="2" t="s">
        <v>116</v>
      </c>
      <c r="KF1090" s="2" t="s">
        <v>116</v>
      </c>
      <c r="KG1090" s="2" t="s">
        <v>116</v>
      </c>
      <c r="KH1090" s="2">
        <v>1</v>
      </c>
      <c r="KI1090" s="2">
        <v>6</v>
      </c>
      <c r="KJ1090" s="2" t="s">
        <v>116</v>
      </c>
      <c r="KK1090" s="2" t="s">
        <v>116</v>
      </c>
      <c r="KL1090" s="2" t="s">
        <v>116</v>
      </c>
      <c r="KM1090" s="2" t="s">
        <v>116</v>
      </c>
      <c r="KN1090" s="2">
        <v>4</v>
      </c>
      <c r="KO1090" s="2" t="s">
        <v>116</v>
      </c>
      <c r="KP1090" s="2" t="s">
        <v>116</v>
      </c>
      <c r="KQ1090" s="2" t="s">
        <v>116</v>
      </c>
      <c r="KR1090" s="2">
        <v>11</v>
      </c>
      <c r="KS1090" s="2" t="s">
        <v>116</v>
      </c>
      <c r="KT1090" s="2">
        <v>3</v>
      </c>
      <c r="KU1090" s="2" t="s">
        <v>116</v>
      </c>
      <c r="KV1090" s="2" t="s">
        <v>116</v>
      </c>
      <c r="KW1090" s="2" t="s">
        <v>116</v>
      </c>
      <c r="KX1090" s="2" t="s">
        <v>116</v>
      </c>
      <c r="KY1090" s="2" t="s">
        <v>116</v>
      </c>
      <c r="KZ1090" s="2">
        <v>2</v>
      </c>
      <c r="LA1090" s="2" t="s">
        <v>116</v>
      </c>
      <c r="LB1090" s="2" t="s">
        <v>116</v>
      </c>
      <c r="LC1090" s="2" t="s">
        <v>116</v>
      </c>
      <c r="LD1090" s="2" t="s">
        <v>116</v>
      </c>
      <c r="LE1090" s="2" t="s">
        <v>116</v>
      </c>
      <c r="LF1090" s="2" t="s">
        <v>116</v>
      </c>
      <c r="LG1090" s="2" t="s">
        <v>116</v>
      </c>
      <c r="LH1090" s="2">
        <v>8</v>
      </c>
      <c r="LI1090" s="2" t="s">
        <v>116</v>
      </c>
      <c r="LJ1090" s="2" t="s">
        <v>116</v>
      </c>
      <c r="LK1090" s="2" t="s">
        <v>116</v>
      </c>
      <c r="LL1090" s="2" t="s">
        <v>116</v>
      </c>
      <c r="LM1090" s="2" t="s">
        <v>116</v>
      </c>
      <c r="LN1090" s="2">
        <v>1</v>
      </c>
      <c r="LO1090" s="2" t="s">
        <v>116</v>
      </c>
      <c r="LP1090" s="2" t="s">
        <v>116</v>
      </c>
      <c r="LQ1090" s="2" t="s">
        <v>116</v>
      </c>
      <c r="LR1090" s="2" t="s">
        <v>116</v>
      </c>
      <c r="LS1090" s="2" t="s">
        <v>116</v>
      </c>
      <c r="LT1090" s="2" t="s">
        <v>116</v>
      </c>
      <c r="LU1090" s="2">
        <v>1</v>
      </c>
      <c r="LV1090" s="2">
        <v>8</v>
      </c>
      <c r="LW1090" s="2" t="s">
        <v>116</v>
      </c>
      <c r="LX1090" s="2" t="s">
        <v>116</v>
      </c>
      <c r="LY1090" s="2" t="s">
        <v>116</v>
      </c>
      <c r="LZ1090" s="2" t="s">
        <v>116</v>
      </c>
      <c r="MA1090" s="2" t="s">
        <v>116</v>
      </c>
      <c r="MB1090" s="2" t="s">
        <v>116</v>
      </c>
      <c r="MC1090" s="2">
        <v>2</v>
      </c>
      <c r="MD1090" s="2" t="s">
        <v>116</v>
      </c>
      <c r="ME1090" s="2" t="s">
        <v>116</v>
      </c>
      <c r="MF1090" s="2" t="s">
        <v>116</v>
      </c>
      <c r="MG1090" s="2" t="s">
        <v>116</v>
      </c>
      <c r="MH1090" s="2" t="s">
        <v>116</v>
      </c>
      <c r="MI1090" s="2">
        <v>2</v>
      </c>
      <c r="MJ1090" s="2">
        <v>2</v>
      </c>
      <c r="MK1090" s="2" t="s">
        <v>116</v>
      </c>
      <c r="ML1090" s="2" t="s">
        <v>116</v>
      </c>
      <c r="MM1090" s="2" t="s">
        <v>116</v>
      </c>
      <c r="MN1090" s="2" t="s">
        <v>116</v>
      </c>
      <c r="MO1090" s="2" t="s">
        <v>116</v>
      </c>
      <c r="MP1090" s="2" t="s">
        <v>116</v>
      </c>
      <c r="MQ1090" s="2" t="s">
        <v>116</v>
      </c>
      <c r="MR1090" s="2">
        <v>1</v>
      </c>
      <c r="MS1090" s="2" t="s">
        <v>116</v>
      </c>
      <c r="MT1090" s="2" t="s">
        <v>116</v>
      </c>
      <c r="MU1090" s="2">
        <v>1</v>
      </c>
      <c r="MV1090" s="2" t="s">
        <v>116</v>
      </c>
      <c r="MW1090" s="2" t="s">
        <v>116</v>
      </c>
      <c r="MX1090" s="2" t="s">
        <v>116</v>
      </c>
      <c r="MY1090" s="2" t="s">
        <v>116</v>
      </c>
      <c r="MZ1090" s="2">
        <v>6</v>
      </c>
      <c r="NA1090" s="2" t="s">
        <v>116</v>
      </c>
      <c r="NB1090" s="2" t="s">
        <v>116</v>
      </c>
      <c r="NC1090" s="2" t="s">
        <v>116</v>
      </c>
      <c r="ND1090" s="2" t="s">
        <v>116</v>
      </c>
      <c r="NE1090" s="2" t="s">
        <v>116</v>
      </c>
      <c r="NF1090" s="2" t="s">
        <v>116</v>
      </c>
      <c r="NG1090" s="2" t="s">
        <v>116</v>
      </c>
      <c r="NH1090" s="2">
        <v>1</v>
      </c>
      <c r="NI1090" s="2" t="s">
        <v>116</v>
      </c>
      <c r="NJ1090" s="2" t="s">
        <v>116</v>
      </c>
      <c r="NK1090" s="2" t="s">
        <v>116</v>
      </c>
      <c r="NL1090" s="2" t="s">
        <v>116</v>
      </c>
      <c r="NM1090" s="2">
        <v>1</v>
      </c>
      <c r="NN1090" s="2" t="s">
        <v>116</v>
      </c>
      <c r="NO1090" s="2">
        <v>3</v>
      </c>
      <c r="NP1090" s="2" t="s">
        <v>116</v>
      </c>
      <c r="NQ1090" s="2" t="s">
        <v>116</v>
      </c>
      <c r="NR1090" s="2" t="s">
        <v>116</v>
      </c>
      <c r="NS1090" s="2" t="s">
        <v>116</v>
      </c>
      <c r="NT1090" s="2" t="s">
        <v>116</v>
      </c>
      <c r="NU1090" s="2" t="s">
        <v>116</v>
      </c>
      <c r="NV1090" s="2" t="s">
        <v>116</v>
      </c>
      <c r="NW1090" s="2" t="s">
        <v>116</v>
      </c>
      <c r="NX1090" s="2">
        <v>1</v>
      </c>
      <c r="NY1090" s="2" t="s">
        <v>116</v>
      </c>
      <c r="NZ1090" s="2" t="s">
        <v>116</v>
      </c>
      <c r="OA1090" s="2" t="s">
        <v>116</v>
      </c>
      <c r="OB1090" s="2" t="s">
        <v>116</v>
      </c>
      <c r="OC1090" s="2">
        <v>2</v>
      </c>
      <c r="OD1090" s="2" t="s">
        <v>116</v>
      </c>
      <c r="OE1090" s="2" t="s">
        <v>116</v>
      </c>
      <c r="OF1090" s="2" t="s">
        <v>116</v>
      </c>
      <c r="OG1090" s="2">
        <v>1</v>
      </c>
      <c r="OH1090" s="2" t="s">
        <v>116</v>
      </c>
      <c r="OI1090" s="2" t="s">
        <v>116</v>
      </c>
      <c r="OJ1090" s="2" t="s">
        <v>116</v>
      </c>
      <c r="OK1090" s="2" t="s">
        <v>116</v>
      </c>
      <c r="OL1090" s="2" t="s">
        <v>116</v>
      </c>
      <c r="OM1090" s="2" t="s">
        <v>116</v>
      </c>
      <c r="ON1090" s="2" t="s">
        <v>116</v>
      </c>
      <c r="OO1090" s="2" t="s">
        <v>116</v>
      </c>
      <c r="OP1090" s="2" t="s">
        <v>116</v>
      </c>
      <c r="OQ1090" s="2">
        <v>1</v>
      </c>
      <c r="OR1090" s="2" t="s">
        <v>116</v>
      </c>
      <c r="OS1090" s="2" t="s">
        <v>116</v>
      </c>
      <c r="OT1090" s="2" t="s">
        <v>116</v>
      </c>
      <c r="OU1090" s="2" t="s">
        <v>116</v>
      </c>
      <c r="OV1090" s="2" t="s">
        <v>116</v>
      </c>
      <c r="OW1090" s="2" t="s">
        <v>116</v>
      </c>
      <c r="OX1090" s="2" t="s">
        <v>116</v>
      </c>
      <c r="OY1090" s="2" t="s">
        <v>116</v>
      </c>
      <c r="OZ1090" s="2" t="s">
        <v>116</v>
      </c>
      <c r="PA1090" s="2" t="s">
        <v>116</v>
      </c>
      <c r="PB1090" s="2" t="s">
        <v>116</v>
      </c>
      <c r="PC1090" s="2" t="s">
        <v>116</v>
      </c>
      <c r="PD1090" s="2">
        <v>1</v>
      </c>
      <c r="PE1090" s="2" t="s">
        <v>116</v>
      </c>
      <c r="PF1090" s="2" t="s">
        <v>116</v>
      </c>
      <c r="PG1090" s="2">
        <v>2</v>
      </c>
      <c r="PH1090" s="2" t="s">
        <v>116</v>
      </c>
      <c r="PI1090" s="2" t="s">
        <v>116</v>
      </c>
      <c r="PJ1090" s="2" t="s">
        <v>116</v>
      </c>
      <c r="PK1090" s="2" t="s">
        <v>116</v>
      </c>
      <c r="PL1090" s="2" t="s">
        <v>116</v>
      </c>
      <c r="PM1090" s="2" t="s">
        <v>116</v>
      </c>
      <c r="PN1090" s="2" t="s">
        <v>116</v>
      </c>
      <c r="PO1090" s="2" t="s">
        <v>116</v>
      </c>
      <c r="PP1090" s="2" t="s">
        <v>116</v>
      </c>
      <c r="PQ1090" s="2" t="s">
        <v>116</v>
      </c>
      <c r="PR1090" s="2" t="s">
        <v>116</v>
      </c>
      <c r="PS1090" s="2" t="s">
        <v>116</v>
      </c>
      <c r="PT1090" s="2" t="s">
        <v>116</v>
      </c>
      <c r="PU1090" s="2" t="s">
        <v>116</v>
      </c>
      <c r="PV1090" s="2" t="s">
        <v>116</v>
      </c>
      <c r="PW1090" s="2" t="s">
        <v>116</v>
      </c>
      <c r="PX1090" s="2">
        <v>1</v>
      </c>
      <c r="PY1090" s="2" t="s">
        <v>116</v>
      </c>
      <c r="PZ1090" s="2" t="s">
        <v>116</v>
      </c>
      <c r="QA1090" s="2" t="s">
        <v>116</v>
      </c>
      <c r="QB1090" s="2">
        <v>1</v>
      </c>
      <c r="QC1090" s="2" t="s">
        <v>116</v>
      </c>
      <c r="QD1090" s="2" t="s">
        <v>116</v>
      </c>
      <c r="QE1090" s="2" t="s">
        <v>116</v>
      </c>
      <c r="QF1090" s="2">
        <v>1</v>
      </c>
      <c r="QG1090" s="2" t="s">
        <v>116</v>
      </c>
      <c r="QH1090" s="2" t="s">
        <v>116</v>
      </c>
      <c r="QI1090" s="2" t="s">
        <v>116</v>
      </c>
      <c r="QJ1090" s="2" t="s">
        <v>116</v>
      </c>
      <c r="QK1090" s="2" t="s">
        <v>116</v>
      </c>
    </row>
    <row r="1091" spans="22:453" x14ac:dyDescent="0.2">
      <c r="V1091" s="2">
        <v>13</v>
      </c>
      <c r="W1091" s="2">
        <v>3</v>
      </c>
      <c r="X1091" s="2" t="s">
        <v>116</v>
      </c>
      <c r="Y1091" s="2" t="s">
        <v>116</v>
      </c>
      <c r="Z1091" s="2">
        <v>1</v>
      </c>
      <c r="AA1091" s="2" t="s">
        <v>116</v>
      </c>
      <c r="AB1091" s="2">
        <v>1</v>
      </c>
      <c r="AC1091" s="2">
        <v>4</v>
      </c>
      <c r="AD1091" s="2">
        <v>1</v>
      </c>
      <c r="AE1091" s="2" t="s">
        <v>116</v>
      </c>
      <c r="AF1091" s="2" t="s">
        <v>116</v>
      </c>
      <c r="AG1091" s="2" t="s">
        <v>116</v>
      </c>
      <c r="AH1091" s="2" t="s">
        <v>116</v>
      </c>
      <c r="AI1091" s="2">
        <v>2</v>
      </c>
      <c r="AJ1091" s="2" t="s">
        <v>116</v>
      </c>
      <c r="AK1091" s="2" t="s">
        <v>116</v>
      </c>
      <c r="AL1091" s="2">
        <v>6</v>
      </c>
      <c r="AM1091" s="2" t="s">
        <v>116</v>
      </c>
      <c r="AN1091" s="2" t="s">
        <v>116</v>
      </c>
      <c r="AO1091" s="2">
        <v>4</v>
      </c>
      <c r="AP1091" s="2" t="s">
        <v>116</v>
      </c>
      <c r="AQ1091" s="2" t="s">
        <v>116</v>
      </c>
      <c r="AR1091" s="2">
        <v>1</v>
      </c>
      <c r="AS1091" s="2">
        <v>1</v>
      </c>
      <c r="AT1091" s="2" t="s">
        <v>116</v>
      </c>
      <c r="AU1091" s="2" t="s">
        <v>116</v>
      </c>
      <c r="AV1091" s="2" t="s">
        <v>116</v>
      </c>
      <c r="AW1091" s="2">
        <v>4</v>
      </c>
      <c r="AX1091" s="2">
        <v>3</v>
      </c>
      <c r="AY1091" s="2" t="s">
        <v>116</v>
      </c>
      <c r="AZ1091" s="2" t="s">
        <v>116</v>
      </c>
      <c r="BA1091" s="2">
        <v>11</v>
      </c>
      <c r="BB1091" s="2" t="s">
        <v>116</v>
      </c>
      <c r="BC1091" s="2" t="s">
        <v>116</v>
      </c>
      <c r="BD1091" s="2">
        <v>21</v>
      </c>
      <c r="BE1091" s="2" t="s">
        <v>116</v>
      </c>
      <c r="BF1091" s="2" t="s">
        <v>116</v>
      </c>
      <c r="BG1091" s="2" t="s">
        <v>116</v>
      </c>
      <c r="BH1091" s="2" t="s">
        <v>116</v>
      </c>
      <c r="BI1091" s="2" t="s">
        <v>116</v>
      </c>
      <c r="BJ1091" s="2">
        <v>2</v>
      </c>
      <c r="BK1091" s="2">
        <v>1</v>
      </c>
      <c r="BL1091" s="2" t="s">
        <v>116</v>
      </c>
      <c r="BM1091" s="2">
        <v>3</v>
      </c>
      <c r="BN1091" s="2">
        <v>2</v>
      </c>
      <c r="BO1091" s="2" t="s">
        <v>116</v>
      </c>
      <c r="BP1091" s="2" t="s">
        <v>116</v>
      </c>
      <c r="BQ1091" s="2">
        <v>4</v>
      </c>
      <c r="BR1091" s="2" t="s">
        <v>116</v>
      </c>
      <c r="BS1091" s="2" t="s">
        <v>116</v>
      </c>
      <c r="BT1091" s="2" t="s">
        <v>116</v>
      </c>
      <c r="BU1091" s="2">
        <v>23</v>
      </c>
      <c r="BV1091" s="2" t="s">
        <v>116</v>
      </c>
      <c r="BW1091" s="2" t="s">
        <v>116</v>
      </c>
      <c r="BX1091" s="2" t="s">
        <v>116</v>
      </c>
      <c r="BY1091" s="2">
        <v>10</v>
      </c>
      <c r="BZ1091" s="2" t="s">
        <v>116</v>
      </c>
      <c r="CA1091" s="2" t="s">
        <v>116</v>
      </c>
      <c r="CB1091" s="2">
        <v>1</v>
      </c>
      <c r="CC1091" s="2" t="s">
        <v>116</v>
      </c>
      <c r="CD1091" s="2" t="s">
        <v>116</v>
      </c>
      <c r="CE1091" s="2" t="s">
        <v>116</v>
      </c>
      <c r="CF1091" s="2">
        <v>6</v>
      </c>
      <c r="CG1091" s="2" t="s">
        <v>116</v>
      </c>
      <c r="CH1091" s="2" t="s">
        <v>116</v>
      </c>
      <c r="CI1091" s="2">
        <v>1</v>
      </c>
      <c r="CJ1091" s="2" t="s">
        <v>116</v>
      </c>
      <c r="CK1091" s="2" t="s">
        <v>116</v>
      </c>
      <c r="CL1091" s="2" t="s">
        <v>116</v>
      </c>
      <c r="CM1091" s="2" t="s">
        <v>116</v>
      </c>
      <c r="CN1091" s="2">
        <v>48</v>
      </c>
      <c r="CO1091" s="2" t="s">
        <v>116</v>
      </c>
      <c r="CP1091" s="2" t="s">
        <v>116</v>
      </c>
      <c r="CQ1091" s="2">
        <v>1</v>
      </c>
      <c r="CR1091" s="2">
        <v>1</v>
      </c>
      <c r="CS1091" s="2" t="s">
        <v>116</v>
      </c>
      <c r="CT1091" s="2">
        <v>13</v>
      </c>
      <c r="CU1091" s="2" t="s">
        <v>116</v>
      </c>
      <c r="CV1091" s="2" t="s">
        <v>116</v>
      </c>
      <c r="CW1091" s="2" t="s">
        <v>116</v>
      </c>
      <c r="CX1091" s="2" t="s">
        <v>116</v>
      </c>
      <c r="CY1091" s="2">
        <v>3</v>
      </c>
      <c r="CZ1091" s="2" t="s">
        <v>116</v>
      </c>
      <c r="DA1091" s="2" t="s">
        <v>116</v>
      </c>
      <c r="DB1091" s="2">
        <v>4</v>
      </c>
      <c r="DC1091" s="2" t="s">
        <v>116</v>
      </c>
      <c r="DD1091" s="2">
        <v>21</v>
      </c>
      <c r="DE1091" s="2" t="s">
        <v>116</v>
      </c>
      <c r="DF1091" s="2">
        <v>2</v>
      </c>
      <c r="DG1091" s="2" t="s">
        <v>116</v>
      </c>
      <c r="DH1091" s="2" t="s">
        <v>116</v>
      </c>
      <c r="DI1091" s="2">
        <v>2</v>
      </c>
      <c r="DJ1091" s="2" t="s">
        <v>116</v>
      </c>
      <c r="DK1091" s="2" t="s">
        <v>116</v>
      </c>
      <c r="DL1091" s="2" t="s">
        <v>116</v>
      </c>
      <c r="DM1091" s="2">
        <v>4</v>
      </c>
      <c r="DN1091" s="2" t="s">
        <v>116</v>
      </c>
      <c r="DO1091" s="2">
        <v>26</v>
      </c>
      <c r="DP1091" s="2" t="s">
        <v>116</v>
      </c>
      <c r="DQ1091" s="2" t="s">
        <v>116</v>
      </c>
      <c r="DR1091" s="2">
        <v>46</v>
      </c>
      <c r="DS1091" s="2" t="s">
        <v>116</v>
      </c>
      <c r="DT1091" s="2">
        <v>1</v>
      </c>
      <c r="DU1091" s="2" t="s">
        <v>116</v>
      </c>
      <c r="DV1091" s="2" t="s">
        <v>116</v>
      </c>
      <c r="DW1091" s="2">
        <v>3</v>
      </c>
      <c r="DX1091" s="2" t="s">
        <v>116</v>
      </c>
      <c r="DY1091" s="2" t="s">
        <v>116</v>
      </c>
      <c r="DZ1091" s="2" t="s">
        <v>116</v>
      </c>
      <c r="EA1091" s="2" t="s">
        <v>116</v>
      </c>
      <c r="EB1091" s="2">
        <v>1</v>
      </c>
      <c r="EC1091" s="2">
        <v>8</v>
      </c>
      <c r="ED1091" s="2" t="s">
        <v>116</v>
      </c>
      <c r="EE1091" s="2" t="s">
        <v>116</v>
      </c>
      <c r="EF1091" s="2">
        <v>46</v>
      </c>
      <c r="EG1091" s="2" t="s">
        <v>116</v>
      </c>
      <c r="EH1091" s="2" t="s">
        <v>116</v>
      </c>
      <c r="EI1091" s="2" t="s">
        <v>116</v>
      </c>
      <c r="EJ1091" s="2">
        <v>7</v>
      </c>
      <c r="EK1091" s="2" t="s">
        <v>116</v>
      </c>
      <c r="EL1091" s="2">
        <v>5</v>
      </c>
      <c r="EM1091" s="2" t="s">
        <v>116</v>
      </c>
      <c r="EN1091" s="2" t="s">
        <v>116</v>
      </c>
      <c r="EO1091" s="2">
        <v>8</v>
      </c>
      <c r="EP1091" s="2" t="s">
        <v>116</v>
      </c>
      <c r="EQ1091" s="2" t="s">
        <v>116</v>
      </c>
      <c r="ER1091" s="2">
        <v>1</v>
      </c>
      <c r="ES1091" s="2" t="s">
        <v>116</v>
      </c>
      <c r="ET1091" s="2" t="s">
        <v>116</v>
      </c>
      <c r="EU1091" s="2">
        <v>58</v>
      </c>
      <c r="EV1091" s="2" t="s">
        <v>116</v>
      </c>
      <c r="EW1091" s="2" t="s">
        <v>116</v>
      </c>
      <c r="EX1091" s="2">
        <v>10</v>
      </c>
      <c r="EY1091" s="2">
        <v>4</v>
      </c>
      <c r="EZ1091" s="2" t="s">
        <v>116</v>
      </c>
      <c r="FA1091" s="2">
        <v>3</v>
      </c>
      <c r="FB1091" s="2" t="s">
        <v>116</v>
      </c>
      <c r="FC1091" s="2" t="s">
        <v>116</v>
      </c>
      <c r="FD1091" s="2">
        <v>27</v>
      </c>
      <c r="FE1091" s="2" t="s">
        <v>116</v>
      </c>
      <c r="FF1091" s="2" t="s">
        <v>116</v>
      </c>
      <c r="FG1091" s="2" t="s">
        <v>116</v>
      </c>
      <c r="FH1091" s="2">
        <v>4</v>
      </c>
      <c r="FI1091" s="2">
        <v>4</v>
      </c>
      <c r="FJ1091" s="2" t="s">
        <v>116</v>
      </c>
      <c r="FK1091" s="2" t="s">
        <v>116</v>
      </c>
      <c r="FL1091" s="2">
        <v>7</v>
      </c>
      <c r="FM1091" s="2" t="s">
        <v>116</v>
      </c>
      <c r="FN1091" s="2" t="s">
        <v>116</v>
      </c>
      <c r="FO1091" s="2">
        <v>28</v>
      </c>
      <c r="FP1091" s="2" t="s">
        <v>116</v>
      </c>
      <c r="FQ1091" s="2" t="s">
        <v>116</v>
      </c>
      <c r="FR1091" s="2">
        <v>27</v>
      </c>
      <c r="FS1091" s="2" t="s">
        <v>116</v>
      </c>
      <c r="FT1091" s="2" t="s">
        <v>116</v>
      </c>
      <c r="FU1091" s="2" t="s">
        <v>116</v>
      </c>
      <c r="FV1091" s="2" t="s">
        <v>116</v>
      </c>
      <c r="FW1091" s="2">
        <v>1</v>
      </c>
      <c r="FX1091" s="2" t="s">
        <v>116</v>
      </c>
      <c r="FY1091" s="2">
        <v>1</v>
      </c>
      <c r="FZ1091" s="2">
        <v>20</v>
      </c>
      <c r="GA1091" s="2" t="s">
        <v>116</v>
      </c>
      <c r="GB1091" s="2" t="s">
        <v>116</v>
      </c>
      <c r="GC1091" s="2">
        <v>1</v>
      </c>
      <c r="GD1091" s="2" t="s">
        <v>116</v>
      </c>
      <c r="GE1091" s="2">
        <v>3</v>
      </c>
      <c r="GF1091" s="2" t="s">
        <v>116</v>
      </c>
      <c r="GG1091" s="2" t="s">
        <v>116</v>
      </c>
      <c r="GH1091" s="2" t="s">
        <v>116</v>
      </c>
      <c r="GI1091" s="2" t="s">
        <v>116</v>
      </c>
      <c r="GJ1091" s="2" t="s">
        <v>116</v>
      </c>
      <c r="GK1091" s="2">
        <v>43</v>
      </c>
      <c r="GL1091" s="2" t="s">
        <v>116</v>
      </c>
      <c r="GM1091" s="2" t="s">
        <v>116</v>
      </c>
      <c r="GN1091" s="2">
        <v>2</v>
      </c>
      <c r="GO1091" s="2" t="s">
        <v>116</v>
      </c>
      <c r="GP1091" s="2">
        <v>1</v>
      </c>
      <c r="GQ1091" s="2">
        <v>1</v>
      </c>
      <c r="GR1091" s="2">
        <v>21</v>
      </c>
      <c r="GS1091" s="2" t="s">
        <v>116</v>
      </c>
      <c r="GT1091" s="2" t="s">
        <v>116</v>
      </c>
      <c r="GU1091" s="2">
        <v>4</v>
      </c>
      <c r="GV1091" s="2">
        <v>1</v>
      </c>
      <c r="GW1091" s="2" t="s">
        <v>116</v>
      </c>
      <c r="GX1091" s="2">
        <v>1</v>
      </c>
      <c r="GY1091" s="2">
        <v>8</v>
      </c>
      <c r="GZ1091" s="2" t="s">
        <v>116</v>
      </c>
      <c r="HA1091" s="2">
        <v>11</v>
      </c>
      <c r="HB1091" s="2" t="s">
        <v>116</v>
      </c>
      <c r="HC1091" s="2" t="s">
        <v>116</v>
      </c>
      <c r="HD1091" s="2" t="s">
        <v>116</v>
      </c>
      <c r="HE1091" s="2">
        <v>1</v>
      </c>
      <c r="HF1091" s="2">
        <v>2</v>
      </c>
      <c r="HG1091" s="2">
        <v>8</v>
      </c>
      <c r="HH1091" s="2" t="s">
        <v>116</v>
      </c>
      <c r="HI1091" s="2" t="s">
        <v>116</v>
      </c>
      <c r="HJ1091" s="2" t="s">
        <v>116</v>
      </c>
      <c r="HK1091" s="2" t="s">
        <v>116</v>
      </c>
      <c r="HL1091" s="2" t="s">
        <v>116</v>
      </c>
      <c r="HM1091" s="2" t="s">
        <v>116</v>
      </c>
      <c r="HN1091" s="2">
        <v>20</v>
      </c>
      <c r="HO1091" s="2">
        <v>1</v>
      </c>
      <c r="HP1091" s="2">
        <v>2</v>
      </c>
      <c r="HQ1091" s="2">
        <v>1</v>
      </c>
      <c r="HR1091" s="2" t="s">
        <v>116</v>
      </c>
      <c r="HS1091" s="2" t="s">
        <v>116</v>
      </c>
      <c r="HT1091" s="2">
        <v>5</v>
      </c>
      <c r="HU1091" s="2" t="s">
        <v>116</v>
      </c>
      <c r="HV1091" s="2" t="s">
        <v>116</v>
      </c>
      <c r="HW1091" s="2" t="s">
        <v>116</v>
      </c>
      <c r="HX1091" s="2" t="s">
        <v>116</v>
      </c>
      <c r="HY1091" s="2" t="s">
        <v>116</v>
      </c>
      <c r="HZ1091" s="2" t="s">
        <v>116</v>
      </c>
      <c r="IA1091" s="2">
        <v>8</v>
      </c>
      <c r="IB1091" s="2" t="s">
        <v>116</v>
      </c>
      <c r="IC1091" s="2" t="s">
        <v>116</v>
      </c>
      <c r="ID1091" s="2">
        <v>9</v>
      </c>
      <c r="IE1091" s="2" t="s">
        <v>116</v>
      </c>
      <c r="IF1091" s="2" t="s">
        <v>116</v>
      </c>
      <c r="IG1091" s="2" t="s">
        <v>116</v>
      </c>
      <c r="IH1091" s="2">
        <v>1</v>
      </c>
      <c r="II1091" s="2">
        <v>3</v>
      </c>
      <c r="IJ1091" s="2" t="s">
        <v>116</v>
      </c>
      <c r="IK1091" s="2">
        <v>1</v>
      </c>
      <c r="IL1091" s="2" t="s">
        <v>116</v>
      </c>
      <c r="IM1091" s="2" t="s">
        <v>116</v>
      </c>
      <c r="IN1091" s="2" t="s">
        <v>116</v>
      </c>
      <c r="IO1091" s="2" t="s">
        <v>116</v>
      </c>
      <c r="IP1091" s="2" t="s">
        <v>116</v>
      </c>
      <c r="IQ1091" s="2">
        <v>13</v>
      </c>
      <c r="IR1091" s="2" t="s">
        <v>116</v>
      </c>
      <c r="IS1091" s="2">
        <v>1</v>
      </c>
      <c r="IT1091" s="2" t="s">
        <v>116</v>
      </c>
      <c r="IU1091" s="2">
        <v>1</v>
      </c>
      <c r="IV1091" s="2" t="s">
        <v>116</v>
      </c>
      <c r="IW1091" s="2">
        <v>2</v>
      </c>
      <c r="IX1091" s="2" t="s">
        <v>116</v>
      </c>
      <c r="IY1091" s="2" t="s">
        <v>116</v>
      </c>
      <c r="IZ1091" s="2">
        <v>1</v>
      </c>
      <c r="JA1091" s="2" t="s">
        <v>116</v>
      </c>
      <c r="JB1091" s="2">
        <v>3</v>
      </c>
      <c r="JC1091" s="2" t="s">
        <v>116</v>
      </c>
      <c r="JD1091" s="2">
        <v>9</v>
      </c>
      <c r="JE1091" s="2" t="s">
        <v>116</v>
      </c>
      <c r="JF1091" s="2" t="s">
        <v>116</v>
      </c>
      <c r="JG1091" s="2" t="s">
        <v>116</v>
      </c>
      <c r="JH1091" s="2">
        <v>3</v>
      </c>
      <c r="JI1091" s="2">
        <v>2</v>
      </c>
      <c r="JJ1091" s="2" t="s">
        <v>116</v>
      </c>
      <c r="JK1091" s="2" t="s">
        <v>116</v>
      </c>
      <c r="JL1091" s="2" t="s">
        <v>116</v>
      </c>
      <c r="JM1091" s="2" t="s">
        <v>116</v>
      </c>
      <c r="JN1091" s="2">
        <v>9</v>
      </c>
      <c r="JO1091" s="2" t="s">
        <v>116</v>
      </c>
      <c r="JP1091" s="2">
        <v>1</v>
      </c>
      <c r="JQ1091" s="2" t="s">
        <v>116</v>
      </c>
      <c r="JR1091" s="2" t="s">
        <v>116</v>
      </c>
      <c r="JS1091" s="2" t="s">
        <v>116</v>
      </c>
      <c r="JT1091" s="2" t="s">
        <v>116</v>
      </c>
      <c r="JU1091" s="2" t="s">
        <v>116</v>
      </c>
      <c r="JV1091" s="2">
        <v>1</v>
      </c>
      <c r="JW1091" s="2">
        <v>1</v>
      </c>
      <c r="JX1091" s="2">
        <v>2</v>
      </c>
      <c r="JY1091" s="2" t="s">
        <v>116</v>
      </c>
      <c r="JZ1091" s="2">
        <v>1</v>
      </c>
      <c r="KA1091" s="2" t="s">
        <v>116</v>
      </c>
      <c r="KB1091" s="2" t="s">
        <v>116</v>
      </c>
      <c r="KC1091" s="2" t="s">
        <v>116</v>
      </c>
      <c r="KD1091" s="2">
        <v>1</v>
      </c>
      <c r="KE1091" s="2" t="s">
        <v>116</v>
      </c>
      <c r="KF1091" s="2" t="s">
        <v>116</v>
      </c>
      <c r="KG1091" s="2" t="s">
        <v>116</v>
      </c>
      <c r="KH1091" s="2" t="s">
        <v>116</v>
      </c>
      <c r="KI1091" s="2">
        <v>1</v>
      </c>
      <c r="KJ1091" s="2" t="s">
        <v>116</v>
      </c>
      <c r="KK1091" s="2" t="s">
        <v>116</v>
      </c>
      <c r="KL1091" s="2" t="s">
        <v>116</v>
      </c>
      <c r="KM1091" s="2" t="s">
        <v>116</v>
      </c>
      <c r="KN1091" s="2">
        <v>1</v>
      </c>
      <c r="KO1091" s="2" t="s">
        <v>116</v>
      </c>
      <c r="KP1091" s="2" t="s">
        <v>116</v>
      </c>
      <c r="KQ1091" s="2" t="s">
        <v>116</v>
      </c>
      <c r="KR1091" s="2" t="s">
        <v>116</v>
      </c>
      <c r="KS1091" s="2" t="s">
        <v>116</v>
      </c>
      <c r="KT1091" s="2">
        <v>4</v>
      </c>
      <c r="KU1091" s="2" t="s">
        <v>116</v>
      </c>
      <c r="KV1091" s="2" t="s">
        <v>116</v>
      </c>
      <c r="KW1091" s="2" t="s">
        <v>116</v>
      </c>
      <c r="KX1091" s="2" t="s">
        <v>116</v>
      </c>
      <c r="KY1091" s="2" t="s">
        <v>116</v>
      </c>
      <c r="KZ1091" s="2">
        <v>1</v>
      </c>
      <c r="LA1091" s="2" t="s">
        <v>116</v>
      </c>
      <c r="LB1091" s="2" t="s">
        <v>116</v>
      </c>
      <c r="LC1091" s="2" t="s">
        <v>116</v>
      </c>
      <c r="LD1091" s="2" t="s">
        <v>116</v>
      </c>
      <c r="LE1091" s="2" t="s">
        <v>116</v>
      </c>
      <c r="LF1091" s="2" t="s">
        <v>116</v>
      </c>
      <c r="LG1091" s="2" t="s">
        <v>116</v>
      </c>
      <c r="LH1091" s="2">
        <v>1</v>
      </c>
      <c r="LI1091" s="2" t="s">
        <v>116</v>
      </c>
      <c r="LJ1091" s="2" t="s">
        <v>116</v>
      </c>
      <c r="LK1091" s="2" t="s">
        <v>116</v>
      </c>
      <c r="LL1091" s="2" t="s">
        <v>116</v>
      </c>
      <c r="LM1091" s="2" t="s">
        <v>116</v>
      </c>
      <c r="LN1091" s="2" t="s">
        <v>116</v>
      </c>
      <c r="LO1091" s="2" t="s">
        <v>116</v>
      </c>
      <c r="LP1091" s="2" t="s">
        <v>116</v>
      </c>
      <c r="LQ1091" s="2" t="s">
        <v>116</v>
      </c>
      <c r="LR1091" s="2" t="s">
        <v>116</v>
      </c>
      <c r="LS1091" s="2" t="s">
        <v>116</v>
      </c>
      <c r="LT1091" s="2" t="s">
        <v>116</v>
      </c>
      <c r="LU1091" s="2" t="s">
        <v>116</v>
      </c>
      <c r="LV1091" s="2">
        <v>1</v>
      </c>
      <c r="LW1091" s="2" t="s">
        <v>116</v>
      </c>
      <c r="LX1091" s="2" t="s">
        <v>116</v>
      </c>
      <c r="LY1091" s="2">
        <v>2</v>
      </c>
      <c r="LZ1091" s="2" t="s">
        <v>116</v>
      </c>
      <c r="MA1091" s="2" t="s">
        <v>116</v>
      </c>
      <c r="MB1091" s="2" t="s">
        <v>116</v>
      </c>
      <c r="MC1091" s="2" t="s">
        <v>116</v>
      </c>
      <c r="MD1091" s="2" t="s">
        <v>116</v>
      </c>
      <c r="ME1091" s="2" t="s">
        <v>116</v>
      </c>
      <c r="MF1091" s="2" t="s">
        <v>116</v>
      </c>
      <c r="MG1091" s="2" t="s">
        <v>116</v>
      </c>
      <c r="MH1091" s="2" t="s">
        <v>116</v>
      </c>
      <c r="MI1091" s="2" t="s">
        <v>116</v>
      </c>
      <c r="MJ1091" s="2">
        <v>2</v>
      </c>
      <c r="MK1091" s="2" t="s">
        <v>116</v>
      </c>
      <c r="ML1091" s="2" t="s">
        <v>116</v>
      </c>
      <c r="MM1091" s="2" t="s">
        <v>116</v>
      </c>
      <c r="MN1091" s="2" t="s">
        <v>116</v>
      </c>
      <c r="MO1091" s="2" t="s">
        <v>116</v>
      </c>
      <c r="MP1091" s="2" t="s">
        <v>116</v>
      </c>
      <c r="MQ1091" s="2" t="s">
        <v>116</v>
      </c>
      <c r="MR1091" s="2">
        <v>2</v>
      </c>
      <c r="MS1091" s="2" t="s">
        <v>116</v>
      </c>
      <c r="MT1091" s="2" t="s">
        <v>116</v>
      </c>
      <c r="MU1091" s="2" t="s">
        <v>116</v>
      </c>
      <c r="MV1091" s="2" t="s">
        <v>116</v>
      </c>
      <c r="MW1091" s="2" t="s">
        <v>116</v>
      </c>
      <c r="MX1091" s="2" t="s">
        <v>116</v>
      </c>
      <c r="MY1091" s="2" t="s">
        <v>116</v>
      </c>
      <c r="MZ1091" s="2" t="s">
        <v>116</v>
      </c>
      <c r="NA1091" s="2" t="s">
        <v>116</v>
      </c>
      <c r="NB1091" s="2" t="s">
        <v>116</v>
      </c>
      <c r="NC1091" s="2" t="s">
        <v>116</v>
      </c>
      <c r="ND1091" s="2" t="s">
        <v>116</v>
      </c>
      <c r="NE1091" s="2" t="s">
        <v>116</v>
      </c>
      <c r="NF1091" s="2" t="s">
        <v>116</v>
      </c>
      <c r="NG1091" s="2" t="s">
        <v>116</v>
      </c>
      <c r="NH1091" s="2" t="s">
        <v>116</v>
      </c>
      <c r="NI1091" s="2" t="s">
        <v>116</v>
      </c>
      <c r="NJ1091" s="2" t="s">
        <v>116</v>
      </c>
      <c r="NK1091" s="2">
        <v>1</v>
      </c>
      <c r="NL1091" s="2" t="s">
        <v>116</v>
      </c>
      <c r="NM1091" s="2" t="s">
        <v>116</v>
      </c>
      <c r="NN1091" s="2" t="s">
        <v>116</v>
      </c>
      <c r="NO1091" s="2">
        <v>1</v>
      </c>
      <c r="NP1091" s="2" t="s">
        <v>116</v>
      </c>
      <c r="NQ1091" s="2" t="s">
        <v>116</v>
      </c>
      <c r="NR1091" s="2" t="s">
        <v>116</v>
      </c>
      <c r="NS1091" s="2" t="s">
        <v>116</v>
      </c>
      <c r="NT1091" s="2" t="s">
        <v>116</v>
      </c>
      <c r="NU1091" s="2" t="s">
        <v>116</v>
      </c>
      <c r="NV1091" s="2" t="s">
        <v>116</v>
      </c>
      <c r="NW1091" s="2" t="s">
        <v>116</v>
      </c>
      <c r="NX1091" s="2" t="s">
        <v>116</v>
      </c>
      <c r="NY1091" s="2" t="s">
        <v>116</v>
      </c>
      <c r="NZ1091" s="2" t="s">
        <v>116</v>
      </c>
      <c r="OA1091" s="2" t="s">
        <v>116</v>
      </c>
      <c r="OB1091" s="2" t="s">
        <v>116</v>
      </c>
      <c r="OC1091" s="2" t="s">
        <v>116</v>
      </c>
      <c r="OD1091" s="2" t="s">
        <v>116</v>
      </c>
      <c r="OE1091" s="2" t="s">
        <v>116</v>
      </c>
      <c r="OF1091" s="2" t="s">
        <v>116</v>
      </c>
      <c r="OG1091" s="2" t="s">
        <v>116</v>
      </c>
      <c r="OH1091" s="2" t="s">
        <v>116</v>
      </c>
      <c r="OI1091" s="2" t="s">
        <v>116</v>
      </c>
      <c r="OJ1091" s="2" t="s">
        <v>116</v>
      </c>
      <c r="OK1091" s="2" t="s">
        <v>116</v>
      </c>
      <c r="OL1091" s="2" t="s">
        <v>116</v>
      </c>
      <c r="OM1091" s="2" t="s">
        <v>116</v>
      </c>
      <c r="ON1091" s="2" t="s">
        <v>116</v>
      </c>
      <c r="OO1091" s="2" t="s">
        <v>116</v>
      </c>
      <c r="OP1091" s="2" t="s">
        <v>116</v>
      </c>
      <c r="OQ1091" s="2">
        <v>1</v>
      </c>
      <c r="OR1091" s="2" t="s">
        <v>116</v>
      </c>
      <c r="OS1091" s="2" t="s">
        <v>116</v>
      </c>
      <c r="OT1091" s="2" t="s">
        <v>116</v>
      </c>
      <c r="OU1091" s="2" t="s">
        <v>116</v>
      </c>
      <c r="OV1091" s="2" t="s">
        <v>116</v>
      </c>
      <c r="OW1091" s="2" t="s">
        <v>116</v>
      </c>
      <c r="OX1091" s="2" t="s">
        <v>116</v>
      </c>
      <c r="OY1091" s="2" t="s">
        <v>116</v>
      </c>
      <c r="OZ1091" s="2" t="s">
        <v>116</v>
      </c>
      <c r="PA1091" s="2" t="s">
        <v>116</v>
      </c>
      <c r="PB1091" s="2" t="s">
        <v>116</v>
      </c>
      <c r="PC1091" s="2" t="s">
        <v>116</v>
      </c>
      <c r="PD1091" s="2" t="s">
        <v>116</v>
      </c>
      <c r="PE1091" s="2" t="s">
        <v>116</v>
      </c>
      <c r="PF1091" s="2" t="s">
        <v>116</v>
      </c>
      <c r="PG1091" s="2">
        <v>1</v>
      </c>
      <c r="PH1091" s="2" t="s">
        <v>116</v>
      </c>
      <c r="PI1091" s="2" t="s">
        <v>116</v>
      </c>
      <c r="PJ1091" s="2" t="s">
        <v>116</v>
      </c>
      <c r="PK1091" s="2" t="s">
        <v>116</v>
      </c>
      <c r="PL1091" s="2" t="s">
        <v>116</v>
      </c>
      <c r="PM1091" s="2" t="s">
        <v>116</v>
      </c>
      <c r="PN1091" s="2" t="s">
        <v>116</v>
      </c>
      <c r="PO1091" s="2" t="s">
        <v>116</v>
      </c>
      <c r="PP1091" s="2" t="s">
        <v>116</v>
      </c>
      <c r="PQ1091" s="2" t="s">
        <v>116</v>
      </c>
      <c r="PR1091" s="2" t="s">
        <v>116</v>
      </c>
      <c r="PS1091" s="2" t="s">
        <v>116</v>
      </c>
      <c r="PT1091" s="2" t="s">
        <v>116</v>
      </c>
      <c r="PU1091" s="2" t="s">
        <v>116</v>
      </c>
      <c r="PV1091" s="2" t="s">
        <v>116</v>
      </c>
      <c r="PW1091" s="2" t="s">
        <v>116</v>
      </c>
      <c r="PX1091" s="2" t="s">
        <v>116</v>
      </c>
      <c r="PY1091" s="2" t="s">
        <v>116</v>
      </c>
      <c r="PZ1091" s="2" t="s">
        <v>116</v>
      </c>
      <c r="QA1091" s="2" t="s">
        <v>116</v>
      </c>
      <c r="QB1091" s="2" t="s">
        <v>116</v>
      </c>
      <c r="QC1091" s="2" t="s">
        <v>116</v>
      </c>
      <c r="QD1091" s="2" t="s">
        <v>116</v>
      </c>
      <c r="QE1091" s="2" t="s">
        <v>116</v>
      </c>
      <c r="QF1091" s="2" t="s">
        <v>116</v>
      </c>
      <c r="QG1091" s="2" t="s">
        <v>116</v>
      </c>
      <c r="QH1091" s="2" t="s">
        <v>116</v>
      </c>
      <c r="QI1091" s="2" t="s">
        <v>116</v>
      </c>
      <c r="QJ1091" s="2" t="s">
        <v>116</v>
      </c>
      <c r="QK1091" s="2" t="s">
        <v>116</v>
      </c>
    </row>
    <row r="1092" spans="22:453" x14ac:dyDescent="0.2">
      <c r="V1092" s="2">
        <v>4</v>
      </c>
      <c r="W1092" s="2" t="s">
        <v>116</v>
      </c>
      <c r="X1092" s="2">
        <v>1</v>
      </c>
      <c r="Y1092" s="2" t="s">
        <v>116</v>
      </c>
      <c r="Z1092" s="2" t="s">
        <v>116</v>
      </c>
      <c r="AA1092" s="2" t="s">
        <v>116</v>
      </c>
      <c r="AB1092" s="2" t="s">
        <v>116</v>
      </c>
      <c r="AC1092" s="2" t="s">
        <v>116</v>
      </c>
      <c r="AD1092" s="2">
        <v>1</v>
      </c>
      <c r="AE1092" s="2" t="s">
        <v>116</v>
      </c>
      <c r="AF1092" s="2" t="s">
        <v>116</v>
      </c>
      <c r="AG1092" s="2">
        <v>1</v>
      </c>
      <c r="AH1092" s="2" t="s">
        <v>116</v>
      </c>
      <c r="AI1092" s="2">
        <v>1</v>
      </c>
      <c r="AJ1092" s="2" t="s">
        <v>116</v>
      </c>
      <c r="AK1092" s="2" t="s">
        <v>116</v>
      </c>
      <c r="AL1092" s="2">
        <v>14</v>
      </c>
      <c r="AM1092" s="2" t="s">
        <v>116</v>
      </c>
      <c r="AN1092" s="2" t="s">
        <v>116</v>
      </c>
      <c r="AO1092" s="2">
        <v>1</v>
      </c>
      <c r="AP1092" s="2" t="s">
        <v>116</v>
      </c>
      <c r="AQ1092" s="2" t="s">
        <v>116</v>
      </c>
      <c r="AR1092" s="2" t="s">
        <v>116</v>
      </c>
      <c r="AS1092" s="2">
        <v>1</v>
      </c>
      <c r="AT1092" s="2" t="s">
        <v>116</v>
      </c>
      <c r="AU1092" s="2" t="s">
        <v>116</v>
      </c>
      <c r="AV1092" s="2" t="s">
        <v>116</v>
      </c>
      <c r="AW1092" s="2">
        <v>1</v>
      </c>
      <c r="AX1092" s="2" t="s">
        <v>116</v>
      </c>
      <c r="AY1092" s="2" t="s">
        <v>116</v>
      </c>
      <c r="AZ1092" s="2">
        <v>1</v>
      </c>
      <c r="BA1092" s="2">
        <v>2</v>
      </c>
      <c r="BB1092" s="2">
        <v>1</v>
      </c>
      <c r="BC1092" s="2">
        <v>1</v>
      </c>
      <c r="BD1092" s="2">
        <v>15</v>
      </c>
      <c r="BE1092" s="2" t="s">
        <v>116</v>
      </c>
      <c r="BF1092" s="2" t="s">
        <v>116</v>
      </c>
      <c r="BG1092" s="2">
        <v>1</v>
      </c>
      <c r="BH1092" s="2" t="s">
        <v>116</v>
      </c>
      <c r="BI1092" s="2" t="s">
        <v>116</v>
      </c>
      <c r="BJ1092" s="2" t="s">
        <v>116</v>
      </c>
      <c r="BK1092" s="2" t="s">
        <v>116</v>
      </c>
      <c r="BL1092" s="2" t="s">
        <v>116</v>
      </c>
      <c r="BM1092" s="2">
        <v>1</v>
      </c>
      <c r="BN1092" s="2">
        <v>2</v>
      </c>
      <c r="BO1092" s="2" t="s">
        <v>116</v>
      </c>
      <c r="BP1092" s="2" t="s">
        <v>116</v>
      </c>
      <c r="BQ1092" s="2">
        <v>3</v>
      </c>
      <c r="BR1092" s="2">
        <v>1</v>
      </c>
      <c r="BS1092" s="2" t="s">
        <v>116</v>
      </c>
      <c r="BT1092" s="2" t="s">
        <v>116</v>
      </c>
      <c r="BU1092" s="2">
        <v>13</v>
      </c>
      <c r="BV1092" s="2">
        <v>1</v>
      </c>
      <c r="BW1092" s="2" t="s">
        <v>116</v>
      </c>
      <c r="BX1092" s="2" t="s">
        <v>116</v>
      </c>
      <c r="BY1092" s="2">
        <v>2</v>
      </c>
      <c r="BZ1092" s="2" t="s">
        <v>116</v>
      </c>
      <c r="CA1092" s="2" t="s">
        <v>116</v>
      </c>
      <c r="CB1092" s="2">
        <v>1</v>
      </c>
      <c r="CC1092" s="2" t="s">
        <v>116</v>
      </c>
      <c r="CD1092" s="2" t="s">
        <v>116</v>
      </c>
      <c r="CE1092" s="2" t="s">
        <v>116</v>
      </c>
      <c r="CF1092" s="2">
        <v>4</v>
      </c>
      <c r="CG1092" s="2">
        <v>1</v>
      </c>
      <c r="CH1092" s="2" t="s">
        <v>116</v>
      </c>
      <c r="CI1092" s="2">
        <v>2</v>
      </c>
      <c r="CJ1092" s="2" t="s">
        <v>116</v>
      </c>
      <c r="CK1092" s="2" t="s">
        <v>116</v>
      </c>
      <c r="CL1092" s="2">
        <v>1</v>
      </c>
      <c r="CM1092" s="2" t="s">
        <v>116</v>
      </c>
      <c r="CN1092" s="2">
        <v>42</v>
      </c>
      <c r="CO1092" s="2" t="s">
        <v>116</v>
      </c>
      <c r="CP1092" s="2" t="s">
        <v>116</v>
      </c>
      <c r="CQ1092" s="2" t="s">
        <v>116</v>
      </c>
      <c r="CR1092" s="2" t="s">
        <v>116</v>
      </c>
      <c r="CS1092" s="2" t="s">
        <v>116</v>
      </c>
      <c r="CT1092" s="2">
        <v>12</v>
      </c>
      <c r="CU1092" s="2" t="s">
        <v>116</v>
      </c>
      <c r="CV1092" s="2" t="s">
        <v>116</v>
      </c>
      <c r="CW1092" s="2" t="s">
        <v>116</v>
      </c>
      <c r="CX1092" s="2" t="s">
        <v>116</v>
      </c>
      <c r="CY1092" s="2">
        <v>1</v>
      </c>
      <c r="CZ1092" s="2" t="s">
        <v>116</v>
      </c>
      <c r="DA1092" s="2" t="s">
        <v>116</v>
      </c>
      <c r="DB1092" s="2">
        <v>5</v>
      </c>
      <c r="DC1092" s="2" t="s">
        <v>116</v>
      </c>
      <c r="DD1092" s="2">
        <v>43</v>
      </c>
      <c r="DE1092" s="2" t="s">
        <v>116</v>
      </c>
      <c r="DF1092" s="2">
        <v>8</v>
      </c>
      <c r="DG1092" s="2" t="s">
        <v>116</v>
      </c>
      <c r="DH1092" s="2" t="s">
        <v>116</v>
      </c>
      <c r="DI1092" s="2">
        <v>2</v>
      </c>
      <c r="DJ1092" s="2" t="s">
        <v>116</v>
      </c>
      <c r="DK1092" s="2" t="s">
        <v>116</v>
      </c>
      <c r="DL1092" s="2" t="s">
        <v>116</v>
      </c>
      <c r="DM1092" s="2">
        <v>6</v>
      </c>
      <c r="DN1092" s="2" t="s">
        <v>116</v>
      </c>
      <c r="DO1092" s="2">
        <v>49</v>
      </c>
      <c r="DP1092" s="2" t="s">
        <v>116</v>
      </c>
      <c r="DQ1092" s="2">
        <v>1</v>
      </c>
      <c r="DR1092" s="2">
        <v>48</v>
      </c>
      <c r="DS1092" s="2" t="s">
        <v>116</v>
      </c>
      <c r="DT1092" s="2" t="s">
        <v>116</v>
      </c>
      <c r="DU1092" s="2" t="s">
        <v>116</v>
      </c>
      <c r="DV1092" s="2" t="s">
        <v>116</v>
      </c>
      <c r="DW1092" s="2">
        <v>2</v>
      </c>
      <c r="DX1092" s="2" t="s">
        <v>116</v>
      </c>
      <c r="DY1092" s="2" t="s">
        <v>116</v>
      </c>
      <c r="DZ1092" s="2" t="s">
        <v>116</v>
      </c>
      <c r="EA1092" s="2" t="s">
        <v>116</v>
      </c>
      <c r="EB1092" s="2">
        <v>1</v>
      </c>
      <c r="EC1092" s="2">
        <v>9</v>
      </c>
      <c r="ED1092" s="2" t="s">
        <v>116</v>
      </c>
      <c r="EE1092" s="2" t="s">
        <v>116</v>
      </c>
      <c r="EF1092" s="2">
        <v>44</v>
      </c>
      <c r="EG1092" s="2" t="s">
        <v>116</v>
      </c>
      <c r="EH1092" s="2" t="s">
        <v>116</v>
      </c>
      <c r="EI1092" s="2" t="s">
        <v>116</v>
      </c>
      <c r="EJ1092" s="2">
        <v>4</v>
      </c>
      <c r="EK1092" s="2" t="s">
        <v>116</v>
      </c>
      <c r="EL1092" s="2">
        <v>2</v>
      </c>
      <c r="EM1092" s="2" t="s">
        <v>116</v>
      </c>
      <c r="EN1092" s="2" t="s">
        <v>116</v>
      </c>
      <c r="EO1092" s="2">
        <v>2</v>
      </c>
      <c r="EP1092" s="2" t="s">
        <v>116</v>
      </c>
      <c r="EQ1092" s="2" t="s">
        <v>116</v>
      </c>
      <c r="ER1092" s="2">
        <v>2</v>
      </c>
      <c r="ES1092" s="2" t="s">
        <v>116</v>
      </c>
      <c r="ET1092" s="2" t="s">
        <v>116</v>
      </c>
      <c r="EU1092" s="2">
        <v>116</v>
      </c>
      <c r="EV1092" s="2" t="s">
        <v>116</v>
      </c>
      <c r="EW1092" s="2" t="s">
        <v>116</v>
      </c>
      <c r="EX1092" s="2">
        <v>1</v>
      </c>
      <c r="EY1092" s="2">
        <v>1</v>
      </c>
      <c r="EZ1092" s="2" t="s">
        <v>116</v>
      </c>
      <c r="FA1092" s="2">
        <v>6</v>
      </c>
      <c r="FB1092" s="2" t="s">
        <v>116</v>
      </c>
      <c r="FC1092" s="2" t="s">
        <v>116</v>
      </c>
      <c r="FD1092" s="2">
        <v>37</v>
      </c>
      <c r="FE1092" s="2" t="s">
        <v>116</v>
      </c>
      <c r="FF1092" s="2" t="s">
        <v>116</v>
      </c>
      <c r="FG1092" s="2" t="s">
        <v>116</v>
      </c>
      <c r="FH1092" s="2">
        <v>3</v>
      </c>
      <c r="FI1092" s="2">
        <v>2</v>
      </c>
      <c r="FJ1092" s="2" t="s">
        <v>116</v>
      </c>
      <c r="FK1092" s="2" t="s">
        <v>116</v>
      </c>
      <c r="FL1092" s="2">
        <v>1</v>
      </c>
      <c r="FM1092" s="2" t="s">
        <v>116</v>
      </c>
      <c r="FN1092" s="2" t="s">
        <v>116</v>
      </c>
      <c r="FO1092" s="2">
        <v>34</v>
      </c>
      <c r="FP1092" s="2" t="s">
        <v>116</v>
      </c>
      <c r="FQ1092" s="2">
        <v>1</v>
      </c>
      <c r="FR1092" s="2">
        <v>29</v>
      </c>
      <c r="FS1092" s="2" t="s">
        <v>116</v>
      </c>
      <c r="FT1092" s="2" t="s">
        <v>116</v>
      </c>
      <c r="FU1092" s="2" t="s">
        <v>116</v>
      </c>
      <c r="FV1092" s="2">
        <v>1</v>
      </c>
      <c r="FW1092" s="2">
        <v>1</v>
      </c>
      <c r="FX1092" s="2" t="s">
        <v>116</v>
      </c>
      <c r="FY1092" s="2">
        <v>5</v>
      </c>
      <c r="FZ1092" s="2">
        <v>50</v>
      </c>
      <c r="GA1092" s="2" t="s">
        <v>116</v>
      </c>
      <c r="GB1092" s="2" t="s">
        <v>116</v>
      </c>
      <c r="GC1092" s="2" t="s">
        <v>116</v>
      </c>
      <c r="GD1092" s="2" t="s">
        <v>116</v>
      </c>
      <c r="GE1092" s="2">
        <v>1</v>
      </c>
      <c r="GF1092" s="2">
        <v>2</v>
      </c>
      <c r="GG1092" s="2" t="s">
        <v>116</v>
      </c>
      <c r="GH1092" s="2" t="s">
        <v>116</v>
      </c>
      <c r="GI1092" s="2">
        <v>1</v>
      </c>
      <c r="GJ1092" s="2" t="s">
        <v>116</v>
      </c>
      <c r="GK1092" s="2">
        <v>80</v>
      </c>
      <c r="GL1092" s="2" t="s">
        <v>116</v>
      </c>
      <c r="GM1092" s="2" t="s">
        <v>116</v>
      </c>
      <c r="GN1092" s="2">
        <v>3</v>
      </c>
      <c r="GO1092" s="2" t="s">
        <v>116</v>
      </c>
      <c r="GP1092" s="2" t="s">
        <v>116</v>
      </c>
      <c r="GQ1092" s="2">
        <v>1</v>
      </c>
      <c r="GR1092" s="2">
        <v>30</v>
      </c>
      <c r="GS1092" s="2" t="s">
        <v>116</v>
      </c>
      <c r="GT1092" s="2" t="s">
        <v>116</v>
      </c>
      <c r="GU1092" s="2" t="s">
        <v>116</v>
      </c>
      <c r="GV1092" s="2" t="s">
        <v>116</v>
      </c>
      <c r="GW1092" s="2" t="s">
        <v>116</v>
      </c>
      <c r="GX1092" s="2">
        <v>3</v>
      </c>
      <c r="GY1092" s="2">
        <v>33</v>
      </c>
      <c r="GZ1092" s="2" t="s">
        <v>116</v>
      </c>
      <c r="HA1092" s="2">
        <v>26</v>
      </c>
      <c r="HB1092" s="2" t="s">
        <v>116</v>
      </c>
      <c r="HC1092" s="2" t="s">
        <v>116</v>
      </c>
      <c r="HD1092" s="2">
        <v>1</v>
      </c>
      <c r="HE1092" s="2" t="s">
        <v>116</v>
      </c>
      <c r="HF1092" s="2">
        <v>4</v>
      </c>
      <c r="HG1092" s="2">
        <v>16</v>
      </c>
      <c r="HH1092" s="2" t="s">
        <v>116</v>
      </c>
      <c r="HI1092" s="2" t="s">
        <v>116</v>
      </c>
      <c r="HJ1092" s="2" t="s">
        <v>116</v>
      </c>
      <c r="HK1092" s="2" t="s">
        <v>116</v>
      </c>
      <c r="HL1092" s="2" t="s">
        <v>116</v>
      </c>
      <c r="HM1092" s="2">
        <v>1</v>
      </c>
      <c r="HN1092" s="2">
        <v>28</v>
      </c>
      <c r="HO1092" s="2" t="s">
        <v>116</v>
      </c>
      <c r="HP1092" s="2" t="s">
        <v>116</v>
      </c>
      <c r="HQ1092" s="2" t="s">
        <v>116</v>
      </c>
      <c r="HR1092" s="2" t="s">
        <v>116</v>
      </c>
      <c r="HS1092" s="2" t="s">
        <v>116</v>
      </c>
      <c r="HT1092" s="2">
        <v>8</v>
      </c>
      <c r="HU1092" s="2">
        <v>1</v>
      </c>
      <c r="HV1092" s="2" t="s">
        <v>116</v>
      </c>
      <c r="HW1092" s="2" t="s">
        <v>116</v>
      </c>
      <c r="HX1092" s="2" t="s">
        <v>116</v>
      </c>
      <c r="HY1092" s="2" t="s">
        <v>116</v>
      </c>
      <c r="HZ1092" s="2" t="s">
        <v>116</v>
      </c>
      <c r="IA1092" s="2">
        <v>10</v>
      </c>
      <c r="IB1092" s="2" t="s">
        <v>116</v>
      </c>
      <c r="IC1092" s="2" t="s">
        <v>116</v>
      </c>
      <c r="ID1092" s="2">
        <v>2</v>
      </c>
      <c r="IE1092" s="2" t="s">
        <v>116</v>
      </c>
      <c r="IF1092" s="2" t="s">
        <v>116</v>
      </c>
      <c r="IG1092" s="2" t="s">
        <v>116</v>
      </c>
      <c r="IH1092" s="2" t="s">
        <v>116</v>
      </c>
      <c r="II1092" s="2">
        <v>6</v>
      </c>
      <c r="IJ1092" s="2" t="s">
        <v>116</v>
      </c>
      <c r="IK1092" s="2" t="s">
        <v>116</v>
      </c>
      <c r="IL1092" s="2" t="s">
        <v>116</v>
      </c>
      <c r="IM1092" s="2" t="s">
        <v>116</v>
      </c>
      <c r="IN1092" s="2" t="s">
        <v>116</v>
      </c>
      <c r="IO1092" s="2" t="s">
        <v>116</v>
      </c>
      <c r="IP1092" s="2" t="s">
        <v>116</v>
      </c>
      <c r="IQ1092" s="2">
        <v>13</v>
      </c>
      <c r="IR1092" s="2" t="s">
        <v>116</v>
      </c>
      <c r="IS1092" s="2" t="s">
        <v>116</v>
      </c>
      <c r="IT1092" s="2" t="s">
        <v>116</v>
      </c>
      <c r="IU1092" s="2" t="s">
        <v>116</v>
      </c>
      <c r="IV1092" s="2">
        <v>3</v>
      </c>
      <c r="IW1092" s="2" t="s">
        <v>116</v>
      </c>
      <c r="IX1092" s="2" t="s">
        <v>116</v>
      </c>
      <c r="IY1092" s="2">
        <v>1</v>
      </c>
      <c r="IZ1092" s="2" t="s">
        <v>116</v>
      </c>
      <c r="JA1092" s="2" t="s">
        <v>116</v>
      </c>
      <c r="JB1092" s="2">
        <v>14</v>
      </c>
      <c r="JC1092" s="2" t="s">
        <v>116</v>
      </c>
      <c r="JD1092" s="2">
        <v>9</v>
      </c>
      <c r="JE1092" s="2" t="s">
        <v>116</v>
      </c>
      <c r="JF1092" s="2" t="s">
        <v>116</v>
      </c>
      <c r="JG1092" s="2" t="s">
        <v>116</v>
      </c>
      <c r="JH1092" s="2">
        <v>3</v>
      </c>
      <c r="JI1092" s="2" t="s">
        <v>116</v>
      </c>
      <c r="JJ1092" s="2" t="s">
        <v>116</v>
      </c>
      <c r="JK1092" s="2" t="s">
        <v>116</v>
      </c>
      <c r="JL1092" s="2" t="s">
        <v>116</v>
      </c>
      <c r="JM1092" s="2" t="s">
        <v>116</v>
      </c>
      <c r="JN1092" s="2">
        <v>6</v>
      </c>
      <c r="JO1092" s="2" t="s">
        <v>116</v>
      </c>
      <c r="JP1092" s="2" t="s">
        <v>116</v>
      </c>
      <c r="JQ1092" s="2" t="s">
        <v>116</v>
      </c>
      <c r="JR1092" s="2" t="s">
        <v>116</v>
      </c>
      <c r="JS1092" s="2">
        <v>2</v>
      </c>
      <c r="JT1092" s="2" t="s">
        <v>116</v>
      </c>
      <c r="JU1092" s="2" t="s">
        <v>116</v>
      </c>
      <c r="JV1092" s="2" t="s">
        <v>116</v>
      </c>
      <c r="JW1092" s="2" t="s">
        <v>116</v>
      </c>
      <c r="JX1092" s="2">
        <v>7</v>
      </c>
      <c r="JY1092" s="2" t="s">
        <v>116</v>
      </c>
      <c r="JZ1092" s="2">
        <v>3</v>
      </c>
      <c r="KA1092" s="2" t="s">
        <v>116</v>
      </c>
      <c r="KB1092" s="2" t="s">
        <v>116</v>
      </c>
      <c r="KC1092" s="2" t="s">
        <v>116</v>
      </c>
      <c r="KD1092" s="2">
        <v>1</v>
      </c>
      <c r="KE1092" s="2" t="s">
        <v>116</v>
      </c>
      <c r="KF1092" s="2" t="s">
        <v>116</v>
      </c>
      <c r="KG1092" s="2" t="s">
        <v>116</v>
      </c>
      <c r="KH1092" s="2" t="s">
        <v>116</v>
      </c>
      <c r="KI1092" s="2">
        <v>4</v>
      </c>
      <c r="KJ1092" s="2" t="s">
        <v>116</v>
      </c>
      <c r="KK1092" s="2" t="s">
        <v>116</v>
      </c>
      <c r="KL1092" s="2" t="s">
        <v>116</v>
      </c>
      <c r="KM1092" s="2" t="s">
        <v>116</v>
      </c>
      <c r="KN1092" s="2" t="s">
        <v>116</v>
      </c>
      <c r="KO1092" s="2" t="s">
        <v>116</v>
      </c>
      <c r="KP1092" s="2" t="s">
        <v>116</v>
      </c>
      <c r="KQ1092" s="2">
        <v>1</v>
      </c>
      <c r="KR1092" s="2">
        <v>7</v>
      </c>
      <c r="KS1092" s="2" t="s">
        <v>116</v>
      </c>
      <c r="KT1092" s="2" t="s">
        <v>116</v>
      </c>
      <c r="KU1092" s="2" t="s">
        <v>116</v>
      </c>
      <c r="KV1092" s="2" t="s">
        <v>116</v>
      </c>
      <c r="KW1092" s="2" t="s">
        <v>116</v>
      </c>
      <c r="KX1092" s="2" t="s">
        <v>116</v>
      </c>
      <c r="KY1092" s="2" t="s">
        <v>116</v>
      </c>
      <c r="KZ1092" s="2">
        <v>3</v>
      </c>
      <c r="LA1092" s="2" t="s">
        <v>116</v>
      </c>
      <c r="LB1092" s="2" t="s">
        <v>116</v>
      </c>
      <c r="LC1092" s="2" t="s">
        <v>116</v>
      </c>
      <c r="LD1092" s="2" t="s">
        <v>116</v>
      </c>
      <c r="LE1092" s="2" t="s">
        <v>116</v>
      </c>
      <c r="LF1092" s="2" t="s">
        <v>116</v>
      </c>
      <c r="LG1092" s="2" t="s">
        <v>116</v>
      </c>
      <c r="LH1092" s="2">
        <v>4</v>
      </c>
      <c r="LI1092" s="2" t="s">
        <v>116</v>
      </c>
      <c r="LJ1092" s="2" t="s">
        <v>116</v>
      </c>
      <c r="LK1092" s="2" t="s">
        <v>116</v>
      </c>
      <c r="LL1092" s="2" t="s">
        <v>116</v>
      </c>
      <c r="LM1092" s="2" t="s">
        <v>116</v>
      </c>
      <c r="LN1092" s="2">
        <v>2</v>
      </c>
      <c r="LO1092" s="2" t="s">
        <v>116</v>
      </c>
      <c r="LP1092" s="2" t="s">
        <v>116</v>
      </c>
      <c r="LQ1092" s="2" t="s">
        <v>116</v>
      </c>
      <c r="LR1092" s="2" t="s">
        <v>116</v>
      </c>
      <c r="LS1092" s="2" t="s">
        <v>116</v>
      </c>
      <c r="LT1092" s="2" t="s">
        <v>116</v>
      </c>
      <c r="LU1092" s="2">
        <v>1</v>
      </c>
      <c r="LV1092" s="2">
        <v>6</v>
      </c>
      <c r="LW1092" s="2" t="s">
        <v>116</v>
      </c>
      <c r="LX1092" s="2" t="s">
        <v>116</v>
      </c>
      <c r="LY1092" s="2" t="s">
        <v>116</v>
      </c>
      <c r="LZ1092" s="2" t="s">
        <v>116</v>
      </c>
      <c r="MA1092" s="2" t="s">
        <v>116</v>
      </c>
      <c r="MB1092" s="2" t="s">
        <v>116</v>
      </c>
      <c r="MC1092" s="2">
        <v>2</v>
      </c>
      <c r="MD1092" s="2" t="s">
        <v>116</v>
      </c>
      <c r="ME1092" s="2" t="s">
        <v>116</v>
      </c>
      <c r="MF1092" s="2" t="s">
        <v>116</v>
      </c>
      <c r="MG1092" s="2" t="s">
        <v>116</v>
      </c>
      <c r="MH1092" s="2" t="s">
        <v>116</v>
      </c>
      <c r="MI1092" s="2" t="s">
        <v>116</v>
      </c>
      <c r="MJ1092" s="2">
        <v>4</v>
      </c>
      <c r="MK1092" s="2" t="s">
        <v>116</v>
      </c>
      <c r="ML1092" s="2" t="s">
        <v>116</v>
      </c>
      <c r="MM1092" s="2" t="s">
        <v>116</v>
      </c>
      <c r="MN1092" s="2" t="s">
        <v>116</v>
      </c>
      <c r="MO1092" s="2" t="s">
        <v>116</v>
      </c>
      <c r="MP1092" s="2" t="s">
        <v>116</v>
      </c>
      <c r="MQ1092" s="2" t="s">
        <v>116</v>
      </c>
      <c r="MR1092" s="2">
        <v>1</v>
      </c>
      <c r="MS1092" s="2" t="s">
        <v>116</v>
      </c>
      <c r="MT1092" s="2" t="s">
        <v>116</v>
      </c>
      <c r="MU1092" s="2" t="s">
        <v>116</v>
      </c>
      <c r="MV1092" s="2" t="s">
        <v>116</v>
      </c>
      <c r="MW1092" s="2" t="s">
        <v>116</v>
      </c>
      <c r="MX1092" s="2">
        <v>1</v>
      </c>
      <c r="MY1092" s="2">
        <v>2</v>
      </c>
      <c r="MZ1092" s="2" t="s">
        <v>116</v>
      </c>
      <c r="NA1092" s="2" t="s">
        <v>116</v>
      </c>
      <c r="NB1092" s="2" t="s">
        <v>116</v>
      </c>
      <c r="NC1092" s="2" t="s">
        <v>116</v>
      </c>
      <c r="ND1092" s="2" t="s">
        <v>116</v>
      </c>
      <c r="NE1092" s="2" t="s">
        <v>116</v>
      </c>
      <c r="NF1092" s="2" t="s">
        <v>116</v>
      </c>
      <c r="NG1092" s="2" t="s">
        <v>116</v>
      </c>
      <c r="NH1092" s="2">
        <v>1</v>
      </c>
      <c r="NI1092" s="2" t="s">
        <v>116</v>
      </c>
      <c r="NJ1092" s="2" t="s">
        <v>116</v>
      </c>
      <c r="NK1092" s="2" t="s">
        <v>116</v>
      </c>
      <c r="NL1092" s="2" t="s">
        <v>116</v>
      </c>
      <c r="NM1092" s="2" t="s">
        <v>116</v>
      </c>
      <c r="NN1092" s="2" t="s">
        <v>116</v>
      </c>
      <c r="NO1092" s="2">
        <v>3</v>
      </c>
      <c r="NP1092" s="2" t="s">
        <v>116</v>
      </c>
      <c r="NQ1092" s="2" t="s">
        <v>116</v>
      </c>
      <c r="NR1092" s="2" t="s">
        <v>116</v>
      </c>
      <c r="NS1092" s="2" t="s">
        <v>116</v>
      </c>
      <c r="NT1092" s="2" t="s">
        <v>116</v>
      </c>
      <c r="NU1092" s="2" t="s">
        <v>116</v>
      </c>
      <c r="NV1092" s="2" t="s">
        <v>116</v>
      </c>
      <c r="NW1092" s="2" t="s">
        <v>116</v>
      </c>
      <c r="NX1092" s="2" t="s">
        <v>116</v>
      </c>
      <c r="NY1092" s="2" t="s">
        <v>116</v>
      </c>
      <c r="NZ1092" s="2">
        <v>1</v>
      </c>
      <c r="OA1092" s="2" t="s">
        <v>116</v>
      </c>
      <c r="OB1092" s="2" t="s">
        <v>116</v>
      </c>
      <c r="OC1092" s="2" t="s">
        <v>116</v>
      </c>
      <c r="OD1092" s="2" t="s">
        <v>116</v>
      </c>
      <c r="OE1092" s="2" t="s">
        <v>116</v>
      </c>
      <c r="OF1092" s="2" t="s">
        <v>116</v>
      </c>
      <c r="OG1092" s="2" t="s">
        <v>116</v>
      </c>
      <c r="OH1092" s="2" t="s">
        <v>116</v>
      </c>
      <c r="OI1092" s="2" t="s">
        <v>116</v>
      </c>
      <c r="OJ1092" s="2" t="s">
        <v>116</v>
      </c>
      <c r="OK1092" s="2" t="s">
        <v>116</v>
      </c>
      <c r="OL1092" s="2" t="s">
        <v>116</v>
      </c>
      <c r="OM1092" s="2" t="s">
        <v>116</v>
      </c>
      <c r="ON1092" s="2" t="s">
        <v>116</v>
      </c>
      <c r="OO1092" s="2" t="s">
        <v>116</v>
      </c>
      <c r="OP1092" s="2" t="s">
        <v>116</v>
      </c>
      <c r="OQ1092" s="2">
        <v>1</v>
      </c>
      <c r="OR1092" s="2" t="s">
        <v>116</v>
      </c>
      <c r="OS1092" s="2" t="s">
        <v>116</v>
      </c>
      <c r="OT1092" s="2">
        <v>1</v>
      </c>
      <c r="OU1092" s="2" t="s">
        <v>116</v>
      </c>
      <c r="OV1092" s="2" t="s">
        <v>116</v>
      </c>
      <c r="OW1092" s="2" t="s">
        <v>116</v>
      </c>
      <c r="OX1092" s="2" t="s">
        <v>116</v>
      </c>
      <c r="OY1092" s="2" t="s">
        <v>116</v>
      </c>
      <c r="OZ1092" s="2" t="s">
        <v>116</v>
      </c>
      <c r="PA1092" s="2" t="s">
        <v>116</v>
      </c>
      <c r="PB1092" s="2" t="s">
        <v>116</v>
      </c>
      <c r="PC1092" s="2" t="s">
        <v>116</v>
      </c>
      <c r="PD1092" s="2">
        <v>1</v>
      </c>
      <c r="PE1092" s="2" t="s">
        <v>116</v>
      </c>
      <c r="PF1092" s="2">
        <v>1</v>
      </c>
      <c r="PG1092" s="2">
        <v>1</v>
      </c>
      <c r="PH1092" s="2" t="s">
        <v>116</v>
      </c>
      <c r="PI1092" s="2" t="s">
        <v>116</v>
      </c>
      <c r="PJ1092" s="2" t="s">
        <v>116</v>
      </c>
      <c r="PK1092" s="2" t="s">
        <v>116</v>
      </c>
      <c r="PL1092" s="2" t="s">
        <v>116</v>
      </c>
      <c r="PM1092" s="2" t="s">
        <v>116</v>
      </c>
      <c r="PN1092" s="2" t="s">
        <v>116</v>
      </c>
      <c r="PO1092" s="2" t="s">
        <v>116</v>
      </c>
      <c r="PP1092" s="2" t="s">
        <v>116</v>
      </c>
      <c r="PQ1092" s="2" t="s">
        <v>116</v>
      </c>
      <c r="PR1092" s="2" t="s">
        <v>116</v>
      </c>
      <c r="PS1092" s="2" t="s">
        <v>116</v>
      </c>
      <c r="PT1092" s="2" t="s">
        <v>116</v>
      </c>
      <c r="PU1092" s="2" t="s">
        <v>116</v>
      </c>
      <c r="PV1092" s="2" t="s">
        <v>116</v>
      </c>
      <c r="PW1092" s="2" t="s">
        <v>116</v>
      </c>
      <c r="PX1092" s="2">
        <v>3</v>
      </c>
      <c r="PY1092" s="2" t="s">
        <v>116</v>
      </c>
      <c r="PZ1092" s="2" t="s">
        <v>116</v>
      </c>
      <c r="QA1092" s="2" t="s">
        <v>116</v>
      </c>
      <c r="QB1092" s="2" t="s">
        <v>116</v>
      </c>
      <c r="QC1092" s="2" t="s">
        <v>116</v>
      </c>
      <c r="QD1092" s="2">
        <v>1</v>
      </c>
      <c r="QE1092" s="2" t="s">
        <v>116</v>
      </c>
      <c r="QF1092" s="2" t="s">
        <v>116</v>
      </c>
      <c r="QG1092" s="2" t="s">
        <v>116</v>
      </c>
      <c r="QH1092" s="2" t="s">
        <v>116</v>
      </c>
      <c r="QI1092" s="2" t="s">
        <v>116</v>
      </c>
      <c r="QJ1092" s="2" t="s">
        <v>116</v>
      </c>
      <c r="QK1092" s="2" t="s">
        <v>116</v>
      </c>
    </row>
    <row r="1093" spans="22:453" x14ac:dyDescent="0.2">
      <c r="V1093" s="2">
        <v>3</v>
      </c>
      <c r="W1093" s="2">
        <v>3</v>
      </c>
      <c r="X1093" s="2" t="s">
        <v>116</v>
      </c>
      <c r="Y1093" s="2">
        <v>1</v>
      </c>
      <c r="Z1093" s="2" t="s">
        <v>116</v>
      </c>
      <c r="AA1093" s="2" t="s">
        <v>116</v>
      </c>
      <c r="AB1093" s="2" t="s">
        <v>116</v>
      </c>
      <c r="AC1093" s="2">
        <v>1</v>
      </c>
      <c r="AD1093" s="2" t="s">
        <v>116</v>
      </c>
      <c r="AE1093" s="2" t="s">
        <v>116</v>
      </c>
      <c r="AF1093" s="2" t="s">
        <v>116</v>
      </c>
      <c r="AG1093" s="2" t="s">
        <v>116</v>
      </c>
      <c r="AH1093" s="2" t="s">
        <v>116</v>
      </c>
      <c r="AI1093" s="2">
        <v>2</v>
      </c>
      <c r="AJ1093" s="2" t="s">
        <v>116</v>
      </c>
      <c r="AK1093" s="2">
        <v>3</v>
      </c>
      <c r="AL1093" s="2">
        <v>2</v>
      </c>
      <c r="AM1093" s="2" t="s">
        <v>116</v>
      </c>
      <c r="AN1093" s="2" t="s">
        <v>116</v>
      </c>
      <c r="AO1093" s="2">
        <v>1</v>
      </c>
      <c r="AP1093" s="2" t="s">
        <v>116</v>
      </c>
      <c r="AQ1093" s="2" t="s">
        <v>116</v>
      </c>
      <c r="AR1093" s="2" t="s">
        <v>116</v>
      </c>
      <c r="AS1093" s="2">
        <v>4</v>
      </c>
      <c r="AT1093" s="2" t="s">
        <v>116</v>
      </c>
      <c r="AU1093" s="2" t="s">
        <v>116</v>
      </c>
      <c r="AV1093" s="2" t="s">
        <v>116</v>
      </c>
      <c r="AW1093" s="2" t="s">
        <v>116</v>
      </c>
      <c r="AX1093" s="2" t="s">
        <v>116</v>
      </c>
      <c r="AY1093" s="2" t="s">
        <v>116</v>
      </c>
      <c r="AZ1093" s="2" t="s">
        <v>116</v>
      </c>
      <c r="BA1093" s="2">
        <v>3</v>
      </c>
      <c r="BB1093" s="2" t="s">
        <v>116</v>
      </c>
      <c r="BC1093" s="2" t="s">
        <v>116</v>
      </c>
      <c r="BD1093" s="2">
        <v>10</v>
      </c>
      <c r="BE1093" s="2" t="s">
        <v>116</v>
      </c>
      <c r="BF1093" s="2" t="s">
        <v>116</v>
      </c>
      <c r="BG1093" s="2">
        <v>1</v>
      </c>
      <c r="BH1093" s="2" t="s">
        <v>116</v>
      </c>
      <c r="BI1093" s="2" t="s">
        <v>116</v>
      </c>
      <c r="BJ1093" s="2" t="s">
        <v>116</v>
      </c>
      <c r="BK1093" s="2" t="s">
        <v>116</v>
      </c>
      <c r="BL1093" s="2" t="s">
        <v>116</v>
      </c>
      <c r="BM1093" s="2">
        <v>1</v>
      </c>
      <c r="BN1093" s="2" t="s">
        <v>116</v>
      </c>
      <c r="BO1093" s="2" t="s">
        <v>116</v>
      </c>
      <c r="BP1093" s="2" t="s">
        <v>116</v>
      </c>
      <c r="BQ1093" s="2">
        <v>4</v>
      </c>
      <c r="BR1093" s="2" t="s">
        <v>116</v>
      </c>
      <c r="BS1093" s="2" t="s">
        <v>116</v>
      </c>
      <c r="BT1093" s="2" t="s">
        <v>116</v>
      </c>
      <c r="BU1093" s="2">
        <v>4</v>
      </c>
      <c r="BV1093" s="2">
        <v>3</v>
      </c>
      <c r="BW1093" s="2" t="s">
        <v>116</v>
      </c>
      <c r="BX1093" s="2">
        <v>1</v>
      </c>
      <c r="BY1093" s="2">
        <v>2</v>
      </c>
      <c r="BZ1093" s="2">
        <v>2</v>
      </c>
      <c r="CA1093" s="2" t="s">
        <v>116</v>
      </c>
      <c r="CB1093" s="2">
        <v>3</v>
      </c>
      <c r="CC1093" s="2" t="s">
        <v>116</v>
      </c>
      <c r="CD1093" s="2">
        <v>1</v>
      </c>
      <c r="CE1093" s="2" t="s">
        <v>116</v>
      </c>
      <c r="CF1093" s="2">
        <v>1</v>
      </c>
      <c r="CG1093" s="2" t="s">
        <v>116</v>
      </c>
      <c r="CH1093" s="2" t="s">
        <v>116</v>
      </c>
      <c r="CI1093" s="2">
        <v>2</v>
      </c>
      <c r="CJ1093" s="2" t="s">
        <v>116</v>
      </c>
      <c r="CK1093" s="2" t="s">
        <v>116</v>
      </c>
      <c r="CL1093" s="2">
        <v>1</v>
      </c>
      <c r="CM1093" s="2" t="s">
        <v>116</v>
      </c>
      <c r="CN1093" s="2">
        <v>24</v>
      </c>
      <c r="CO1093" s="2" t="s">
        <v>116</v>
      </c>
      <c r="CP1093" s="2" t="s">
        <v>116</v>
      </c>
      <c r="CQ1093" s="2" t="s">
        <v>116</v>
      </c>
      <c r="CR1093" s="2" t="s">
        <v>116</v>
      </c>
      <c r="CS1093" s="2" t="s">
        <v>116</v>
      </c>
      <c r="CT1093" s="2">
        <v>9</v>
      </c>
      <c r="CU1093" s="2" t="s">
        <v>116</v>
      </c>
      <c r="CV1093" s="2" t="s">
        <v>116</v>
      </c>
      <c r="CW1093" s="2" t="s">
        <v>116</v>
      </c>
      <c r="CX1093" s="2" t="s">
        <v>116</v>
      </c>
      <c r="CY1093" s="2">
        <v>3</v>
      </c>
      <c r="CZ1093" s="2" t="s">
        <v>116</v>
      </c>
      <c r="DA1093" s="2" t="s">
        <v>116</v>
      </c>
      <c r="DB1093" s="2">
        <v>1</v>
      </c>
      <c r="DC1093" s="2" t="s">
        <v>116</v>
      </c>
      <c r="DD1093" s="2">
        <v>28</v>
      </c>
      <c r="DE1093" s="2" t="s">
        <v>116</v>
      </c>
      <c r="DF1093" s="2">
        <v>3</v>
      </c>
      <c r="DG1093" s="2" t="s">
        <v>116</v>
      </c>
      <c r="DH1093" s="2">
        <v>1</v>
      </c>
      <c r="DI1093" s="2">
        <v>2</v>
      </c>
      <c r="DJ1093" s="2" t="s">
        <v>116</v>
      </c>
      <c r="DK1093" s="2" t="s">
        <v>116</v>
      </c>
      <c r="DL1093" s="2" t="s">
        <v>116</v>
      </c>
      <c r="DM1093" s="2">
        <v>1</v>
      </c>
      <c r="DN1093" s="2" t="s">
        <v>116</v>
      </c>
      <c r="DO1093" s="2">
        <v>31</v>
      </c>
      <c r="DP1093" s="2" t="s">
        <v>116</v>
      </c>
      <c r="DQ1093" s="2" t="s">
        <v>116</v>
      </c>
      <c r="DR1093" s="2">
        <v>31</v>
      </c>
      <c r="DS1093" s="2" t="s">
        <v>116</v>
      </c>
      <c r="DT1093" s="2" t="s">
        <v>116</v>
      </c>
      <c r="DU1093" s="2" t="s">
        <v>116</v>
      </c>
      <c r="DV1093" s="2" t="s">
        <v>116</v>
      </c>
      <c r="DW1093" s="2">
        <v>1</v>
      </c>
      <c r="DX1093" s="2" t="s">
        <v>116</v>
      </c>
      <c r="DY1093" s="2" t="s">
        <v>116</v>
      </c>
      <c r="DZ1093" s="2" t="s">
        <v>116</v>
      </c>
      <c r="EA1093" s="2" t="s">
        <v>116</v>
      </c>
      <c r="EB1093" s="2">
        <v>4</v>
      </c>
      <c r="EC1093" s="2">
        <v>3</v>
      </c>
      <c r="ED1093" s="2" t="s">
        <v>116</v>
      </c>
      <c r="EE1093" s="2" t="s">
        <v>116</v>
      </c>
      <c r="EF1093" s="2">
        <v>35</v>
      </c>
      <c r="EG1093" s="2" t="s">
        <v>116</v>
      </c>
      <c r="EH1093" s="2" t="s">
        <v>116</v>
      </c>
      <c r="EI1093" s="2" t="s">
        <v>116</v>
      </c>
      <c r="EJ1093" s="2">
        <v>3</v>
      </c>
      <c r="EK1093" s="2" t="s">
        <v>116</v>
      </c>
      <c r="EL1093" s="2">
        <v>2</v>
      </c>
      <c r="EM1093" s="2" t="s">
        <v>116</v>
      </c>
      <c r="EN1093" s="2" t="s">
        <v>116</v>
      </c>
      <c r="EO1093" s="2">
        <v>1</v>
      </c>
      <c r="EP1093" s="2" t="s">
        <v>116</v>
      </c>
      <c r="EQ1093" s="2" t="s">
        <v>116</v>
      </c>
      <c r="ER1093" s="2" t="s">
        <v>116</v>
      </c>
      <c r="ES1093" s="2" t="s">
        <v>116</v>
      </c>
      <c r="ET1093" s="2" t="s">
        <v>116</v>
      </c>
      <c r="EU1093" s="2">
        <v>60</v>
      </c>
      <c r="EV1093" s="2" t="s">
        <v>116</v>
      </c>
      <c r="EW1093" s="2" t="s">
        <v>116</v>
      </c>
      <c r="EX1093" s="2">
        <v>6</v>
      </c>
      <c r="EY1093" s="2" t="s">
        <v>116</v>
      </c>
      <c r="EZ1093" s="2" t="s">
        <v>116</v>
      </c>
      <c r="FA1093" s="2">
        <v>1</v>
      </c>
      <c r="FB1093" s="2" t="s">
        <v>116</v>
      </c>
      <c r="FC1093" s="2" t="s">
        <v>116</v>
      </c>
      <c r="FD1093" s="2">
        <v>25</v>
      </c>
      <c r="FE1093" s="2" t="s">
        <v>116</v>
      </c>
      <c r="FF1093" s="2" t="s">
        <v>116</v>
      </c>
      <c r="FG1093" s="2" t="s">
        <v>116</v>
      </c>
      <c r="FH1093" s="2" t="s">
        <v>116</v>
      </c>
      <c r="FI1093" s="2">
        <v>1</v>
      </c>
      <c r="FJ1093" s="2" t="s">
        <v>116</v>
      </c>
      <c r="FK1093" s="2" t="s">
        <v>116</v>
      </c>
      <c r="FL1093" s="2">
        <v>2</v>
      </c>
      <c r="FM1093" s="2" t="s">
        <v>116</v>
      </c>
      <c r="FN1093" s="2" t="s">
        <v>116</v>
      </c>
      <c r="FO1093" s="2">
        <v>32</v>
      </c>
      <c r="FP1093" s="2" t="s">
        <v>116</v>
      </c>
      <c r="FQ1093" s="2" t="s">
        <v>116</v>
      </c>
      <c r="FR1093" s="2">
        <v>21</v>
      </c>
      <c r="FS1093" s="2" t="s">
        <v>116</v>
      </c>
      <c r="FT1093" s="2" t="s">
        <v>116</v>
      </c>
      <c r="FU1093" s="2" t="s">
        <v>116</v>
      </c>
      <c r="FV1093" s="2">
        <v>1</v>
      </c>
      <c r="FW1093" s="2" t="s">
        <v>116</v>
      </c>
      <c r="FX1093" s="2" t="s">
        <v>116</v>
      </c>
      <c r="FY1093" s="2" t="s">
        <v>116</v>
      </c>
      <c r="FZ1093" s="2">
        <v>12</v>
      </c>
      <c r="GA1093" s="2" t="s">
        <v>116</v>
      </c>
      <c r="GB1093" s="2" t="s">
        <v>116</v>
      </c>
      <c r="GC1093" s="2" t="s">
        <v>116</v>
      </c>
      <c r="GD1093" s="2" t="s">
        <v>116</v>
      </c>
      <c r="GE1093" s="2" t="s">
        <v>116</v>
      </c>
      <c r="GF1093" s="2" t="s">
        <v>116</v>
      </c>
      <c r="GG1093" s="2" t="s">
        <v>116</v>
      </c>
      <c r="GH1093" s="2">
        <v>1</v>
      </c>
      <c r="GI1093" s="2" t="s">
        <v>116</v>
      </c>
      <c r="GJ1093" s="2" t="s">
        <v>116</v>
      </c>
      <c r="GK1093" s="2">
        <v>41</v>
      </c>
      <c r="GL1093" s="2" t="s">
        <v>116</v>
      </c>
      <c r="GM1093" s="2" t="s">
        <v>116</v>
      </c>
      <c r="GN1093" s="2" t="s">
        <v>116</v>
      </c>
      <c r="GO1093" s="2" t="s">
        <v>116</v>
      </c>
      <c r="GP1093" s="2">
        <v>1</v>
      </c>
      <c r="GQ1093" s="2" t="s">
        <v>116</v>
      </c>
      <c r="GR1093" s="2">
        <v>18</v>
      </c>
      <c r="GS1093" s="2" t="s">
        <v>116</v>
      </c>
      <c r="GT1093" s="2" t="s">
        <v>116</v>
      </c>
      <c r="GU1093" s="2">
        <v>1</v>
      </c>
      <c r="GV1093" s="2" t="s">
        <v>116</v>
      </c>
      <c r="GW1093" s="2" t="s">
        <v>116</v>
      </c>
      <c r="GX1093" s="2" t="s">
        <v>116</v>
      </c>
      <c r="GY1093" s="2">
        <v>18</v>
      </c>
      <c r="GZ1093" s="2" t="s">
        <v>116</v>
      </c>
      <c r="HA1093" s="2">
        <v>1</v>
      </c>
      <c r="HB1093" s="2" t="s">
        <v>116</v>
      </c>
      <c r="HC1093" s="2" t="s">
        <v>116</v>
      </c>
      <c r="HD1093" s="2" t="s">
        <v>116</v>
      </c>
      <c r="HE1093" s="2" t="s">
        <v>116</v>
      </c>
      <c r="HF1093" s="2">
        <v>1</v>
      </c>
      <c r="HG1093" s="2">
        <v>4</v>
      </c>
      <c r="HH1093" s="2" t="s">
        <v>116</v>
      </c>
      <c r="HI1093" s="2" t="s">
        <v>116</v>
      </c>
      <c r="HJ1093" s="2" t="s">
        <v>116</v>
      </c>
      <c r="HK1093" s="2" t="s">
        <v>116</v>
      </c>
      <c r="HL1093" s="2" t="s">
        <v>116</v>
      </c>
      <c r="HM1093" s="2" t="s">
        <v>116</v>
      </c>
      <c r="HN1093" s="2">
        <v>9</v>
      </c>
      <c r="HO1093" s="2" t="s">
        <v>116</v>
      </c>
      <c r="HP1093" s="2" t="s">
        <v>116</v>
      </c>
      <c r="HQ1093" s="2" t="s">
        <v>116</v>
      </c>
      <c r="HR1093" s="2" t="s">
        <v>116</v>
      </c>
      <c r="HS1093" s="2" t="s">
        <v>116</v>
      </c>
      <c r="HT1093" s="2" t="s">
        <v>116</v>
      </c>
      <c r="HU1093" s="2" t="s">
        <v>116</v>
      </c>
      <c r="HV1093" s="2" t="s">
        <v>116</v>
      </c>
      <c r="HW1093" s="2" t="s">
        <v>116</v>
      </c>
      <c r="HX1093" s="2" t="s">
        <v>116</v>
      </c>
      <c r="HY1093" s="2" t="s">
        <v>116</v>
      </c>
      <c r="HZ1093" s="2" t="s">
        <v>116</v>
      </c>
      <c r="IA1093" s="2">
        <v>4</v>
      </c>
      <c r="IB1093" s="2" t="s">
        <v>116</v>
      </c>
      <c r="IC1093" s="2" t="s">
        <v>116</v>
      </c>
      <c r="ID1093" s="2">
        <v>3</v>
      </c>
      <c r="IE1093" s="2" t="s">
        <v>116</v>
      </c>
      <c r="IF1093" s="2" t="s">
        <v>116</v>
      </c>
      <c r="IG1093" s="2" t="s">
        <v>116</v>
      </c>
      <c r="IH1093" s="2" t="s">
        <v>116</v>
      </c>
      <c r="II1093" s="2" t="s">
        <v>116</v>
      </c>
      <c r="IJ1093" s="2" t="s">
        <v>116</v>
      </c>
      <c r="IK1093" s="2" t="s">
        <v>116</v>
      </c>
      <c r="IL1093" s="2" t="s">
        <v>116</v>
      </c>
      <c r="IM1093" s="2" t="s">
        <v>116</v>
      </c>
      <c r="IN1093" s="2">
        <v>2</v>
      </c>
      <c r="IO1093" s="2" t="s">
        <v>116</v>
      </c>
      <c r="IP1093" s="2" t="s">
        <v>116</v>
      </c>
      <c r="IQ1093" s="2">
        <v>3</v>
      </c>
      <c r="IR1093" s="2" t="s">
        <v>116</v>
      </c>
      <c r="IS1093" s="2" t="s">
        <v>116</v>
      </c>
      <c r="IT1093" s="2" t="s">
        <v>116</v>
      </c>
      <c r="IU1093" s="2" t="s">
        <v>116</v>
      </c>
      <c r="IV1093" s="2" t="s">
        <v>116</v>
      </c>
      <c r="IW1093" s="2" t="s">
        <v>116</v>
      </c>
      <c r="IX1093" s="2">
        <v>1</v>
      </c>
      <c r="IY1093" s="2" t="s">
        <v>116</v>
      </c>
      <c r="IZ1093" s="2" t="s">
        <v>116</v>
      </c>
      <c r="JA1093" s="2" t="s">
        <v>116</v>
      </c>
      <c r="JB1093" s="2">
        <v>8</v>
      </c>
      <c r="JC1093" s="2" t="s">
        <v>116</v>
      </c>
      <c r="JD1093" s="2">
        <v>2</v>
      </c>
      <c r="JE1093" s="2" t="s">
        <v>116</v>
      </c>
      <c r="JF1093" s="2" t="s">
        <v>116</v>
      </c>
      <c r="JG1093" s="2" t="s">
        <v>116</v>
      </c>
      <c r="JH1093" s="2" t="s">
        <v>116</v>
      </c>
      <c r="JI1093" s="2" t="s">
        <v>116</v>
      </c>
      <c r="JJ1093" s="2" t="s">
        <v>116</v>
      </c>
      <c r="JK1093" s="2" t="s">
        <v>116</v>
      </c>
      <c r="JL1093" s="2" t="s">
        <v>116</v>
      </c>
      <c r="JM1093" s="2" t="s">
        <v>116</v>
      </c>
      <c r="JN1093" s="2">
        <v>3</v>
      </c>
      <c r="JO1093" s="2" t="s">
        <v>116</v>
      </c>
      <c r="JP1093" s="2">
        <v>1</v>
      </c>
      <c r="JQ1093" s="2" t="s">
        <v>116</v>
      </c>
      <c r="JR1093" s="2" t="s">
        <v>116</v>
      </c>
      <c r="JS1093" s="2">
        <v>1</v>
      </c>
      <c r="JT1093" s="2" t="s">
        <v>116</v>
      </c>
      <c r="JU1093" s="2" t="s">
        <v>116</v>
      </c>
      <c r="JV1093" s="2" t="s">
        <v>116</v>
      </c>
      <c r="JW1093" s="2" t="s">
        <v>116</v>
      </c>
      <c r="JX1093" s="2">
        <v>1</v>
      </c>
      <c r="JY1093" s="2" t="s">
        <v>116</v>
      </c>
      <c r="JZ1093" s="2" t="s">
        <v>116</v>
      </c>
      <c r="KA1093" s="2" t="s">
        <v>116</v>
      </c>
      <c r="KB1093" s="2" t="s">
        <v>116</v>
      </c>
      <c r="KC1093" s="2" t="s">
        <v>116</v>
      </c>
      <c r="KD1093" s="2" t="s">
        <v>116</v>
      </c>
      <c r="KE1093" s="2" t="s">
        <v>116</v>
      </c>
      <c r="KF1093" s="2" t="s">
        <v>116</v>
      </c>
      <c r="KG1093" s="2" t="s">
        <v>116</v>
      </c>
      <c r="KH1093" s="2">
        <v>1</v>
      </c>
      <c r="KI1093" s="2" t="s">
        <v>116</v>
      </c>
      <c r="KJ1093" s="2" t="s">
        <v>116</v>
      </c>
      <c r="KK1093" s="2" t="s">
        <v>116</v>
      </c>
      <c r="KL1093" s="2" t="s">
        <v>116</v>
      </c>
      <c r="KM1093" s="2" t="s">
        <v>116</v>
      </c>
      <c r="KN1093" s="2" t="s">
        <v>116</v>
      </c>
      <c r="KO1093" s="2" t="s">
        <v>116</v>
      </c>
      <c r="KP1093" s="2" t="s">
        <v>116</v>
      </c>
      <c r="KQ1093" s="2" t="s">
        <v>116</v>
      </c>
      <c r="KR1093" s="2">
        <v>2</v>
      </c>
      <c r="KS1093" s="2" t="s">
        <v>116</v>
      </c>
      <c r="KT1093" s="2" t="s">
        <v>116</v>
      </c>
      <c r="KU1093" s="2" t="s">
        <v>116</v>
      </c>
      <c r="KV1093" s="2" t="s">
        <v>116</v>
      </c>
      <c r="KW1093" s="2" t="s">
        <v>116</v>
      </c>
      <c r="KX1093" s="2" t="s">
        <v>116</v>
      </c>
      <c r="KY1093" s="2" t="s">
        <v>116</v>
      </c>
      <c r="KZ1093" s="2" t="s">
        <v>116</v>
      </c>
      <c r="LA1093" s="2" t="s">
        <v>116</v>
      </c>
      <c r="LB1093" s="2" t="s">
        <v>116</v>
      </c>
      <c r="LC1093" s="2" t="s">
        <v>116</v>
      </c>
      <c r="LD1093" s="2" t="s">
        <v>116</v>
      </c>
      <c r="LE1093" s="2" t="s">
        <v>116</v>
      </c>
      <c r="LF1093" s="2" t="s">
        <v>116</v>
      </c>
      <c r="LG1093" s="2" t="s">
        <v>116</v>
      </c>
      <c r="LH1093" s="2">
        <v>1</v>
      </c>
      <c r="LI1093" s="2" t="s">
        <v>116</v>
      </c>
      <c r="LJ1093" s="2" t="s">
        <v>116</v>
      </c>
      <c r="LK1093" s="2" t="s">
        <v>116</v>
      </c>
      <c r="LL1093" s="2" t="s">
        <v>116</v>
      </c>
      <c r="LM1093" s="2" t="s">
        <v>116</v>
      </c>
      <c r="LN1093" s="2" t="s">
        <v>116</v>
      </c>
      <c r="LO1093" s="2" t="s">
        <v>116</v>
      </c>
      <c r="LP1093" s="2" t="s">
        <v>116</v>
      </c>
      <c r="LQ1093" s="2" t="s">
        <v>116</v>
      </c>
      <c r="LR1093" s="2" t="s">
        <v>116</v>
      </c>
      <c r="LS1093" s="2" t="s">
        <v>116</v>
      </c>
      <c r="LT1093" s="2" t="s">
        <v>116</v>
      </c>
      <c r="LU1093" s="2" t="s">
        <v>116</v>
      </c>
      <c r="LV1093" s="2">
        <v>2</v>
      </c>
      <c r="LW1093" s="2" t="s">
        <v>116</v>
      </c>
      <c r="LX1093" s="2" t="s">
        <v>116</v>
      </c>
      <c r="LY1093" s="2" t="s">
        <v>116</v>
      </c>
      <c r="LZ1093" s="2" t="s">
        <v>116</v>
      </c>
      <c r="MA1093" s="2" t="s">
        <v>116</v>
      </c>
      <c r="MB1093" s="2" t="s">
        <v>116</v>
      </c>
      <c r="MC1093" s="2" t="s">
        <v>116</v>
      </c>
      <c r="MD1093" s="2" t="s">
        <v>116</v>
      </c>
      <c r="ME1093" s="2" t="s">
        <v>116</v>
      </c>
      <c r="MF1093" s="2" t="s">
        <v>116</v>
      </c>
      <c r="MG1093" s="2" t="s">
        <v>116</v>
      </c>
      <c r="MH1093" s="2" t="s">
        <v>116</v>
      </c>
      <c r="MI1093" s="2" t="s">
        <v>116</v>
      </c>
      <c r="MJ1093" s="2" t="s">
        <v>116</v>
      </c>
      <c r="MK1093" s="2" t="s">
        <v>116</v>
      </c>
      <c r="ML1093" s="2" t="s">
        <v>116</v>
      </c>
      <c r="MM1093" s="2" t="s">
        <v>116</v>
      </c>
      <c r="MN1093" s="2" t="s">
        <v>116</v>
      </c>
      <c r="MO1093" s="2" t="s">
        <v>116</v>
      </c>
      <c r="MP1093" s="2" t="s">
        <v>116</v>
      </c>
      <c r="MQ1093" s="2" t="s">
        <v>116</v>
      </c>
      <c r="MR1093" s="2">
        <v>1</v>
      </c>
      <c r="MS1093" s="2" t="s">
        <v>116</v>
      </c>
      <c r="MT1093" s="2" t="s">
        <v>116</v>
      </c>
      <c r="MU1093" s="2" t="s">
        <v>116</v>
      </c>
      <c r="MV1093" s="2" t="s">
        <v>116</v>
      </c>
      <c r="MW1093" s="2" t="s">
        <v>116</v>
      </c>
      <c r="MX1093" s="2" t="s">
        <v>116</v>
      </c>
      <c r="MY1093" s="2" t="s">
        <v>116</v>
      </c>
      <c r="MZ1093" s="2" t="s">
        <v>116</v>
      </c>
      <c r="NA1093" s="2" t="s">
        <v>116</v>
      </c>
      <c r="NB1093" s="2" t="s">
        <v>116</v>
      </c>
      <c r="NC1093" s="2" t="s">
        <v>116</v>
      </c>
      <c r="ND1093" s="2" t="s">
        <v>116</v>
      </c>
      <c r="NE1093" s="2" t="s">
        <v>116</v>
      </c>
      <c r="NF1093" s="2" t="s">
        <v>116</v>
      </c>
      <c r="NG1093" s="2" t="s">
        <v>116</v>
      </c>
      <c r="NH1093" s="2" t="s">
        <v>116</v>
      </c>
      <c r="NI1093" s="2" t="s">
        <v>116</v>
      </c>
      <c r="NJ1093" s="2" t="s">
        <v>116</v>
      </c>
      <c r="NK1093" s="2" t="s">
        <v>116</v>
      </c>
      <c r="NL1093" s="2" t="s">
        <v>116</v>
      </c>
      <c r="NM1093" s="2" t="s">
        <v>116</v>
      </c>
      <c r="NN1093" s="2" t="s">
        <v>116</v>
      </c>
      <c r="NO1093" s="2" t="s">
        <v>116</v>
      </c>
      <c r="NP1093" s="2" t="s">
        <v>116</v>
      </c>
      <c r="NQ1093" s="2" t="s">
        <v>116</v>
      </c>
      <c r="NR1093" s="2" t="s">
        <v>116</v>
      </c>
      <c r="NS1093" s="2" t="s">
        <v>116</v>
      </c>
      <c r="NT1093" s="2" t="s">
        <v>116</v>
      </c>
      <c r="NU1093" s="2" t="s">
        <v>116</v>
      </c>
      <c r="NV1093" s="2" t="s">
        <v>116</v>
      </c>
      <c r="NW1093" s="2" t="s">
        <v>116</v>
      </c>
      <c r="NX1093" s="2" t="s">
        <v>116</v>
      </c>
      <c r="NY1093" s="2" t="s">
        <v>116</v>
      </c>
      <c r="NZ1093" s="2" t="s">
        <v>116</v>
      </c>
      <c r="OA1093" s="2" t="s">
        <v>116</v>
      </c>
      <c r="OB1093" s="2" t="s">
        <v>116</v>
      </c>
      <c r="OC1093" s="2" t="s">
        <v>116</v>
      </c>
      <c r="OD1093" s="2" t="s">
        <v>116</v>
      </c>
      <c r="OE1093" s="2" t="s">
        <v>116</v>
      </c>
      <c r="OF1093" s="2" t="s">
        <v>116</v>
      </c>
      <c r="OG1093" s="2" t="s">
        <v>116</v>
      </c>
      <c r="OH1093" s="2" t="s">
        <v>116</v>
      </c>
      <c r="OI1093" s="2" t="s">
        <v>116</v>
      </c>
      <c r="OJ1093" s="2" t="s">
        <v>116</v>
      </c>
      <c r="OK1093" s="2" t="s">
        <v>116</v>
      </c>
      <c r="OL1093" s="2" t="s">
        <v>116</v>
      </c>
      <c r="OM1093" s="2" t="s">
        <v>116</v>
      </c>
      <c r="ON1093" s="2" t="s">
        <v>116</v>
      </c>
      <c r="OO1093" s="2" t="s">
        <v>116</v>
      </c>
      <c r="OP1093" s="2" t="s">
        <v>116</v>
      </c>
      <c r="OQ1093" s="2" t="s">
        <v>116</v>
      </c>
      <c r="OR1093" s="2" t="s">
        <v>116</v>
      </c>
      <c r="OS1093" s="2" t="s">
        <v>116</v>
      </c>
      <c r="OT1093" s="2" t="s">
        <v>116</v>
      </c>
      <c r="OU1093" s="2" t="s">
        <v>116</v>
      </c>
      <c r="OV1093" s="2" t="s">
        <v>116</v>
      </c>
      <c r="OW1093" s="2" t="s">
        <v>116</v>
      </c>
      <c r="OX1093" s="2" t="s">
        <v>116</v>
      </c>
      <c r="OY1093" s="2" t="s">
        <v>116</v>
      </c>
      <c r="OZ1093" s="2" t="s">
        <v>116</v>
      </c>
      <c r="PA1093" s="2" t="s">
        <v>116</v>
      </c>
      <c r="PB1093" s="2" t="s">
        <v>116</v>
      </c>
      <c r="PC1093" s="2" t="s">
        <v>116</v>
      </c>
      <c r="PD1093" s="2" t="s">
        <v>116</v>
      </c>
      <c r="PE1093" s="2" t="s">
        <v>116</v>
      </c>
      <c r="PF1093" s="2" t="s">
        <v>116</v>
      </c>
      <c r="PG1093" s="2" t="s">
        <v>116</v>
      </c>
      <c r="PH1093" s="2" t="s">
        <v>116</v>
      </c>
      <c r="PI1093" s="2" t="s">
        <v>116</v>
      </c>
      <c r="PJ1093" s="2" t="s">
        <v>116</v>
      </c>
      <c r="PK1093" s="2" t="s">
        <v>116</v>
      </c>
      <c r="PL1093" s="2" t="s">
        <v>116</v>
      </c>
      <c r="PM1093" s="2" t="s">
        <v>116</v>
      </c>
      <c r="PN1093" s="2" t="s">
        <v>116</v>
      </c>
      <c r="PO1093" s="2" t="s">
        <v>116</v>
      </c>
      <c r="PP1093" s="2" t="s">
        <v>116</v>
      </c>
      <c r="PQ1093" s="2" t="s">
        <v>116</v>
      </c>
      <c r="PR1093" s="2" t="s">
        <v>116</v>
      </c>
      <c r="PS1093" s="2" t="s">
        <v>116</v>
      </c>
      <c r="PT1093" s="2" t="s">
        <v>116</v>
      </c>
      <c r="PU1093" s="2" t="s">
        <v>116</v>
      </c>
      <c r="PV1093" s="2" t="s">
        <v>116</v>
      </c>
      <c r="PW1093" s="2" t="s">
        <v>116</v>
      </c>
      <c r="PX1093" s="2" t="s">
        <v>116</v>
      </c>
      <c r="PY1093" s="2" t="s">
        <v>116</v>
      </c>
      <c r="PZ1093" s="2" t="s">
        <v>116</v>
      </c>
      <c r="QA1093" s="2" t="s">
        <v>116</v>
      </c>
      <c r="QB1093" s="2" t="s">
        <v>116</v>
      </c>
      <c r="QC1093" s="2" t="s">
        <v>116</v>
      </c>
      <c r="QD1093" s="2" t="s">
        <v>116</v>
      </c>
      <c r="QE1093" s="2" t="s">
        <v>116</v>
      </c>
      <c r="QF1093" s="2" t="s">
        <v>116</v>
      </c>
      <c r="QG1093" s="2" t="s">
        <v>116</v>
      </c>
      <c r="QH1093" s="2" t="s">
        <v>116</v>
      </c>
      <c r="QI1093" s="2" t="s">
        <v>116</v>
      </c>
      <c r="QJ1093" s="2" t="s">
        <v>116</v>
      </c>
      <c r="QK1093" s="2" t="s">
        <v>116</v>
      </c>
    </row>
    <row r="1094" spans="22:453" x14ac:dyDescent="0.2">
      <c r="V1094" s="2">
        <v>1</v>
      </c>
      <c r="W1094" s="2">
        <v>1</v>
      </c>
      <c r="X1094" s="2" t="s">
        <v>116</v>
      </c>
      <c r="Y1094" s="2" t="s">
        <v>116</v>
      </c>
      <c r="Z1094" s="2" t="s">
        <v>116</v>
      </c>
      <c r="AA1094" s="2">
        <v>1</v>
      </c>
      <c r="AB1094" s="2" t="s">
        <v>116</v>
      </c>
      <c r="AC1094" s="2">
        <v>1</v>
      </c>
      <c r="AD1094" s="2" t="s">
        <v>116</v>
      </c>
      <c r="AE1094" s="2" t="s">
        <v>116</v>
      </c>
      <c r="AF1094" s="2" t="s">
        <v>116</v>
      </c>
      <c r="AG1094" s="2" t="s">
        <v>116</v>
      </c>
      <c r="AH1094" s="2" t="s">
        <v>116</v>
      </c>
      <c r="AI1094" s="2">
        <v>1</v>
      </c>
      <c r="AJ1094" s="2" t="s">
        <v>116</v>
      </c>
      <c r="AK1094" s="2">
        <v>4</v>
      </c>
      <c r="AL1094" s="2">
        <v>5</v>
      </c>
      <c r="AM1094" s="2" t="s">
        <v>116</v>
      </c>
      <c r="AN1094" s="2" t="s">
        <v>116</v>
      </c>
      <c r="AO1094" s="2">
        <v>1</v>
      </c>
      <c r="AP1094" s="2" t="s">
        <v>116</v>
      </c>
      <c r="AQ1094" s="2" t="s">
        <v>116</v>
      </c>
      <c r="AR1094" s="2" t="s">
        <v>116</v>
      </c>
      <c r="AS1094" s="2" t="s">
        <v>116</v>
      </c>
      <c r="AT1094" s="2" t="s">
        <v>116</v>
      </c>
      <c r="AU1094" s="2" t="s">
        <v>116</v>
      </c>
      <c r="AV1094" s="2" t="s">
        <v>116</v>
      </c>
      <c r="AW1094" s="2" t="s">
        <v>116</v>
      </c>
      <c r="AX1094" s="2">
        <v>2</v>
      </c>
      <c r="AY1094" s="2" t="s">
        <v>116</v>
      </c>
      <c r="AZ1094" s="2">
        <v>1</v>
      </c>
      <c r="BA1094" s="2" t="s">
        <v>116</v>
      </c>
      <c r="BB1094" s="2" t="s">
        <v>116</v>
      </c>
      <c r="BC1094" s="2" t="s">
        <v>116</v>
      </c>
      <c r="BD1094" s="2">
        <v>3</v>
      </c>
      <c r="BE1094" s="2" t="s">
        <v>116</v>
      </c>
      <c r="BF1094" s="2" t="s">
        <v>116</v>
      </c>
      <c r="BG1094" s="2">
        <v>2</v>
      </c>
      <c r="BH1094" s="2" t="s">
        <v>116</v>
      </c>
      <c r="BI1094" s="2" t="s">
        <v>116</v>
      </c>
      <c r="BJ1094" s="2" t="s">
        <v>116</v>
      </c>
      <c r="BK1094" s="2" t="s">
        <v>116</v>
      </c>
      <c r="BL1094" s="2" t="s">
        <v>116</v>
      </c>
      <c r="BM1094" s="2" t="s">
        <v>116</v>
      </c>
      <c r="BN1094" s="2">
        <v>2</v>
      </c>
      <c r="BO1094" s="2" t="s">
        <v>116</v>
      </c>
      <c r="BP1094" s="2" t="s">
        <v>116</v>
      </c>
      <c r="BQ1094" s="2" t="s">
        <v>116</v>
      </c>
      <c r="BR1094" s="2" t="s">
        <v>116</v>
      </c>
      <c r="BS1094" s="2" t="s">
        <v>116</v>
      </c>
      <c r="BT1094" s="2" t="s">
        <v>116</v>
      </c>
      <c r="BU1094" s="2">
        <v>9</v>
      </c>
      <c r="BV1094" s="2" t="s">
        <v>116</v>
      </c>
      <c r="BW1094" s="2" t="s">
        <v>116</v>
      </c>
      <c r="BX1094" s="2" t="s">
        <v>116</v>
      </c>
      <c r="BY1094" s="2" t="s">
        <v>116</v>
      </c>
      <c r="BZ1094" s="2" t="s">
        <v>116</v>
      </c>
      <c r="CA1094" s="2" t="s">
        <v>116</v>
      </c>
      <c r="CB1094" s="2" t="s">
        <v>116</v>
      </c>
      <c r="CC1094" s="2" t="s">
        <v>116</v>
      </c>
      <c r="CD1094" s="2" t="s">
        <v>116</v>
      </c>
      <c r="CE1094" s="2" t="s">
        <v>116</v>
      </c>
      <c r="CF1094" s="2" t="s">
        <v>116</v>
      </c>
      <c r="CG1094" s="2" t="s">
        <v>116</v>
      </c>
      <c r="CH1094" s="2" t="s">
        <v>116</v>
      </c>
      <c r="CI1094" s="2">
        <v>1</v>
      </c>
      <c r="CJ1094" s="2" t="s">
        <v>116</v>
      </c>
      <c r="CK1094" s="2" t="s">
        <v>116</v>
      </c>
      <c r="CL1094" s="2">
        <v>1</v>
      </c>
      <c r="CM1094" s="2" t="s">
        <v>116</v>
      </c>
      <c r="CN1094" s="2">
        <v>4</v>
      </c>
      <c r="CO1094" s="2" t="s">
        <v>116</v>
      </c>
      <c r="CP1094" s="2" t="s">
        <v>116</v>
      </c>
      <c r="CQ1094" s="2">
        <v>1</v>
      </c>
      <c r="CR1094" s="2" t="s">
        <v>116</v>
      </c>
      <c r="CS1094" s="2" t="s">
        <v>116</v>
      </c>
      <c r="CT1094" s="2">
        <v>8</v>
      </c>
      <c r="CU1094" s="2" t="s">
        <v>116</v>
      </c>
      <c r="CV1094" s="2" t="s">
        <v>116</v>
      </c>
      <c r="CW1094" s="2" t="s">
        <v>116</v>
      </c>
      <c r="CX1094" s="2" t="s">
        <v>116</v>
      </c>
      <c r="CY1094" s="2" t="s">
        <v>116</v>
      </c>
      <c r="CZ1094" s="2" t="s">
        <v>116</v>
      </c>
      <c r="DA1094" s="2" t="s">
        <v>116</v>
      </c>
      <c r="DB1094" s="2" t="s">
        <v>116</v>
      </c>
      <c r="DC1094" s="2" t="s">
        <v>116</v>
      </c>
      <c r="DD1094" s="2">
        <v>9</v>
      </c>
      <c r="DE1094" s="2" t="s">
        <v>116</v>
      </c>
      <c r="DF1094" s="2" t="s">
        <v>116</v>
      </c>
      <c r="DG1094" s="2">
        <v>1</v>
      </c>
      <c r="DH1094" s="2" t="s">
        <v>116</v>
      </c>
      <c r="DI1094" s="2">
        <v>2</v>
      </c>
      <c r="DJ1094" s="2">
        <v>1</v>
      </c>
      <c r="DK1094" s="2" t="s">
        <v>116</v>
      </c>
      <c r="DL1094" s="2" t="s">
        <v>116</v>
      </c>
      <c r="DM1094" s="2" t="s">
        <v>116</v>
      </c>
      <c r="DN1094" s="2" t="s">
        <v>116</v>
      </c>
      <c r="DO1094" s="2">
        <v>9</v>
      </c>
      <c r="DP1094" s="2" t="s">
        <v>116</v>
      </c>
      <c r="DQ1094" s="2" t="s">
        <v>116</v>
      </c>
      <c r="DR1094" s="2">
        <v>7</v>
      </c>
      <c r="DS1094" s="2" t="s">
        <v>116</v>
      </c>
      <c r="DT1094" s="2" t="s">
        <v>116</v>
      </c>
      <c r="DU1094" s="2" t="s">
        <v>116</v>
      </c>
      <c r="DV1094" s="2" t="s">
        <v>116</v>
      </c>
      <c r="DW1094" s="2">
        <v>1</v>
      </c>
      <c r="DX1094" s="2" t="s">
        <v>116</v>
      </c>
      <c r="DY1094" s="2" t="s">
        <v>116</v>
      </c>
      <c r="DZ1094" s="2" t="s">
        <v>116</v>
      </c>
      <c r="EA1094" s="2" t="s">
        <v>116</v>
      </c>
      <c r="EB1094" s="2">
        <v>1</v>
      </c>
      <c r="EC1094" s="2" t="s">
        <v>116</v>
      </c>
      <c r="ED1094" s="2" t="s">
        <v>116</v>
      </c>
      <c r="EE1094" s="2" t="s">
        <v>116</v>
      </c>
      <c r="EF1094" s="2">
        <v>21</v>
      </c>
      <c r="EG1094" s="2" t="s">
        <v>116</v>
      </c>
      <c r="EH1094" s="2" t="s">
        <v>116</v>
      </c>
      <c r="EI1094" s="2" t="s">
        <v>116</v>
      </c>
      <c r="EJ1094" s="2">
        <v>1</v>
      </c>
      <c r="EK1094" s="2" t="s">
        <v>116</v>
      </c>
      <c r="EL1094" s="2">
        <v>2</v>
      </c>
      <c r="EM1094" s="2" t="s">
        <v>116</v>
      </c>
      <c r="EN1094" s="2" t="s">
        <v>116</v>
      </c>
      <c r="EO1094" s="2">
        <v>1</v>
      </c>
      <c r="EP1094" s="2" t="s">
        <v>116</v>
      </c>
      <c r="EQ1094" s="2" t="s">
        <v>116</v>
      </c>
      <c r="ER1094" s="2">
        <v>1</v>
      </c>
      <c r="ES1094" s="2" t="s">
        <v>116</v>
      </c>
      <c r="ET1094" s="2" t="s">
        <v>116</v>
      </c>
      <c r="EU1094" s="2">
        <v>44</v>
      </c>
      <c r="EV1094" s="2">
        <v>2</v>
      </c>
      <c r="EW1094" s="2" t="s">
        <v>116</v>
      </c>
      <c r="EX1094" s="2" t="s">
        <v>116</v>
      </c>
      <c r="EY1094" s="2">
        <v>1</v>
      </c>
      <c r="EZ1094" s="2" t="s">
        <v>116</v>
      </c>
      <c r="FA1094" s="2">
        <v>4</v>
      </c>
      <c r="FB1094" s="2" t="s">
        <v>116</v>
      </c>
      <c r="FC1094" s="2" t="s">
        <v>116</v>
      </c>
      <c r="FD1094" s="2">
        <v>21</v>
      </c>
      <c r="FE1094" s="2" t="s">
        <v>116</v>
      </c>
      <c r="FF1094" s="2" t="s">
        <v>116</v>
      </c>
      <c r="FG1094" s="2" t="s">
        <v>116</v>
      </c>
      <c r="FH1094" s="2">
        <v>3</v>
      </c>
      <c r="FI1094" s="2">
        <v>3</v>
      </c>
      <c r="FJ1094" s="2" t="s">
        <v>116</v>
      </c>
      <c r="FK1094" s="2" t="s">
        <v>116</v>
      </c>
      <c r="FL1094" s="2" t="s">
        <v>116</v>
      </c>
      <c r="FM1094" s="2" t="s">
        <v>116</v>
      </c>
      <c r="FN1094" s="2" t="s">
        <v>116</v>
      </c>
      <c r="FO1094" s="2">
        <v>26</v>
      </c>
      <c r="FP1094" s="2" t="s">
        <v>116</v>
      </c>
      <c r="FQ1094" s="2" t="s">
        <v>116</v>
      </c>
      <c r="FR1094" s="2">
        <v>28</v>
      </c>
      <c r="FS1094" s="2" t="s">
        <v>116</v>
      </c>
      <c r="FT1094" s="2" t="s">
        <v>116</v>
      </c>
      <c r="FU1094" s="2" t="s">
        <v>116</v>
      </c>
      <c r="FV1094" s="2">
        <v>8</v>
      </c>
      <c r="FW1094" s="2">
        <v>2</v>
      </c>
      <c r="FX1094" s="2" t="s">
        <v>116</v>
      </c>
      <c r="FY1094" s="2">
        <v>4</v>
      </c>
      <c r="FZ1094" s="2">
        <v>41</v>
      </c>
      <c r="GA1094" s="2" t="s">
        <v>116</v>
      </c>
      <c r="GB1094" s="2" t="s">
        <v>116</v>
      </c>
      <c r="GC1094" s="2">
        <v>2</v>
      </c>
      <c r="GD1094" s="2" t="s">
        <v>116</v>
      </c>
      <c r="GE1094" s="2">
        <v>3</v>
      </c>
      <c r="GF1094" s="2">
        <v>2</v>
      </c>
      <c r="GG1094" s="2" t="s">
        <v>116</v>
      </c>
      <c r="GH1094" s="2" t="s">
        <v>116</v>
      </c>
      <c r="GI1094" s="2">
        <v>5</v>
      </c>
      <c r="GJ1094" s="2" t="s">
        <v>116</v>
      </c>
      <c r="GK1094" s="2">
        <v>93</v>
      </c>
      <c r="GL1094" s="2" t="s">
        <v>116</v>
      </c>
      <c r="GM1094" s="2" t="s">
        <v>116</v>
      </c>
      <c r="GN1094" s="2">
        <v>3</v>
      </c>
      <c r="GO1094" s="2" t="s">
        <v>116</v>
      </c>
      <c r="GP1094" s="2">
        <v>5</v>
      </c>
      <c r="GQ1094" s="2">
        <v>3</v>
      </c>
      <c r="GR1094" s="2">
        <v>50</v>
      </c>
      <c r="GS1094" s="2" t="s">
        <v>116</v>
      </c>
      <c r="GT1094" s="2" t="s">
        <v>116</v>
      </c>
      <c r="GU1094" s="2">
        <v>5</v>
      </c>
      <c r="GV1094" s="2">
        <v>3</v>
      </c>
      <c r="GW1094" s="2" t="s">
        <v>116</v>
      </c>
      <c r="GX1094" s="2">
        <v>1</v>
      </c>
      <c r="GY1094" s="2">
        <v>28</v>
      </c>
      <c r="GZ1094" s="2">
        <v>3</v>
      </c>
      <c r="HA1094" s="2">
        <v>41</v>
      </c>
      <c r="HB1094" s="2" t="s">
        <v>116</v>
      </c>
      <c r="HC1094" s="2" t="s">
        <v>116</v>
      </c>
      <c r="HD1094" s="2">
        <v>1</v>
      </c>
      <c r="HE1094" s="2">
        <v>1</v>
      </c>
      <c r="HF1094" s="2">
        <v>2</v>
      </c>
      <c r="HG1094" s="2">
        <v>27</v>
      </c>
      <c r="HH1094" s="2" t="s">
        <v>116</v>
      </c>
      <c r="HI1094" s="2" t="s">
        <v>116</v>
      </c>
      <c r="HJ1094" s="2">
        <v>3</v>
      </c>
      <c r="HK1094" s="2" t="s">
        <v>116</v>
      </c>
      <c r="HL1094" s="2" t="s">
        <v>116</v>
      </c>
      <c r="HM1094" s="2">
        <v>2</v>
      </c>
      <c r="HN1094" s="2">
        <v>46</v>
      </c>
      <c r="HO1094" s="2" t="s">
        <v>116</v>
      </c>
      <c r="HP1094" s="2">
        <v>1</v>
      </c>
      <c r="HQ1094" s="2">
        <v>1</v>
      </c>
      <c r="HR1094" s="2">
        <v>3</v>
      </c>
      <c r="HS1094" s="2" t="s">
        <v>116</v>
      </c>
      <c r="HT1094" s="2">
        <v>16</v>
      </c>
      <c r="HU1094" s="2">
        <v>1</v>
      </c>
      <c r="HV1094" s="2" t="s">
        <v>116</v>
      </c>
      <c r="HW1094" s="2">
        <v>1</v>
      </c>
      <c r="HX1094" s="2" t="s">
        <v>116</v>
      </c>
      <c r="HY1094" s="2" t="s">
        <v>116</v>
      </c>
      <c r="HZ1094" s="2" t="s">
        <v>116</v>
      </c>
      <c r="IA1094" s="2">
        <v>18</v>
      </c>
      <c r="IB1094" s="2" t="s">
        <v>116</v>
      </c>
      <c r="IC1094" s="2" t="s">
        <v>116</v>
      </c>
      <c r="ID1094" s="2">
        <v>5</v>
      </c>
      <c r="IE1094" s="2" t="s">
        <v>116</v>
      </c>
      <c r="IF1094" s="2">
        <v>3</v>
      </c>
      <c r="IG1094" s="2" t="s">
        <v>116</v>
      </c>
      <c r="IH1094" s="2" t="s">
        <v>116</v>
      </c>
      <c r="II1094" s="2">
        <v>7</v>
      </c>
      <c r="IJ1094" s="2" t="s">
        <v>116</v>
      </c>
      <c r="IK1094" s="2" t="s">
        <v>116</v>
      </c>
      <c r="IL1094" s="2" t="s">
        <v>116</v>
      </c>
      <c r="IM1094" s="2" t="s">
        <v>116</v>
      </c>
      <c r="IN1094" s="2">
        <v>1</v>
      </c>
      <c r="IO1094" s="2" t="s">
        <v>116</v>
      </c>
      <c r="IP1094" s="2" t="s">
        <v>116</v>
      </c>
      <c r="IQ1094" s="2">
        <v>16</v>
      </c>
      <c r="IR1094" s="2" t="s">
        <v>116</v>
      </c>
      <c r="IS1094" s="2">
        <v>1</v>
      </c>
      <c r="IT1094" s="2" t="s">
        <v>116</v>
      </c>
      <c r="IU1094" s="2" t="s">
        <v>116</v>
      </c>
      <c r="IV1094" s="2">
        <v>4</v>
      </c>
      <c r="IW1094" s="2" t="s">
        <v>116</v>
      </c>
      <c r="IX1094" s="2" t="s">
        <v>116</v>
      </c>
      <c r="IY1094" s="2">
        <v>4</v>
      </c>
      <c r="IZ1094" s="2" t="s">
        <v>116</v>
      </c>
      <c r="JA1094" s="2" t="s">
        <v>116</v>
      </c>
      <c r="JB1094" s="2">
        <v>9</v>
      </c>
      <c r="JC1094" s="2" t="s">
        <v>116</v>
      </c>
      <c r="JD1094" s="2">
        <v>5</v>
      </c>
      <c r="JE1094" s="2" t="s">
        <v>116</v>
      </c>
      <c r="JF1094" s="2" t="s">
        <v>116</v>
      </c>
      <c r="JG1094" s="2" t="s">
        <v>116</v>
      </c>
      <c r="JH1094" s="2">
        <v>5</v>
      </c>
      <c r="JI1094" s="2" t="s">
        <v>116</v>
      </c>
      <c r="JJ1094" s="2" t="s">
        <v>116</v>
      </c>
      <c r="JK1094" s="2" t="s">
        <v>116</v>
      </c>
      <c r="JL1094" s="2" t="s">
        <v>116</v>
      </c>
      <c r="JM1094" s="2" t="s">
        <v>116</v>
      </c>
      <c r="JN1094" s="2">
        <v>7</v>
      </c>
      <c r="JO1094" s="2" t="s">
        <v>116</v>
      </c>
      <c r="JP1094" s="2" t="s">
        <v>116</v>
      </c>
      <c r="JQ1094" s="2" t="s">
        <v>116</v>
      </c>
      <c r="JR1094" s="2" t="s">
        <v>116</v>
      </c>
      <c r="JS1094" s="2">
        <v>2</v>
      </c>
      <c r="JT1094" s="2" t="s">
        <v>116</v>
      </c>
      <c r="JU1094" s="2" t="s">
        <v>116</v>
      </c>
      <c r="JV1094" s="2" t="s">
        <v>116</v>
      </c>
      <c r="JW1094" s="2" t="s">
        <v>116</v>
      </c>
      <c r="JX1094" s="2">
        <v>3</v>
      </c>
      <c r="JY1094" s="2" t="s">
        <v>116</v>
      </c>
      <c r="JZ1094" s="2">
        <v>4</v>
      </c>
      <c r="KA1094" s="2" t="s">
        <v>116</v>
      </c>
      <c r="KB1094" s="2" t="s">
        <v>116</v>
      </c>
      <c r="KC1094" s="2" t="s">
        <v>116</v>
      </c>
      <c r="KD1094" s="2">
        <v>4</v>
      </c>
      <c r="KE1094" s="2" t="s">
        <v>116</v>
      </c>
      <c r="KF1094" s="2" t="s">
        <v>116</v>
      </c>
      <c r="KG1094" s="2" t="s">
        <v>116</v>
      </c>
      <c r="KH1094" s="2">
        <v>3</v>
      </c>
      <c r="KI1094" s="2">
        <v>8</v>
      </c>
      <c r="KJ1094" s="2" t="s">
        <v>116</v>
      </c>
      <c r="KK1094" s="2" t="s">
        <v>116</v>
      </c>
      <c r="KL1094" s="2" t="s">
        <v>116</v>
      </c>
      <c r="KM1094" s="2" t="s">
        <v>116</v>
      </c>
      <c r="KN1094" s="2">
        <v>6</v>
      </c>
      <c r="KO1094" s="2" t="s">
        <v>116</v>
      </c>
      <c r="KP1094" s="2">
        <v>1</v>
      </c>
      <c r="KQ1094" s="2" t="s">
        <v>116</v>
      </c>
      <c r="KR1094" s="2">
        <v>3</v>
      </c>
      <c r="KS1094" s="2" t="s">
        <v>116</v>
      </c>
      <c r="KT1094" s="2">
        <v>8</v>
      </c>
      <c r="KU1094" s="2" t="s">
        <v>116</v>
      </c>
      <c r="KV1094" s="2" t="s">
        <v>116</v>
      </c>
      <c r="KW1094" s="2" t="s">
        <v>116</v>
      </c>
      <c r="KX1094" s="2" t="s">
        <v>116</v>
      </c>
      <c r="KY1094" s="2" t="s">
        <v>116</v>
      </c>
      <c r="KZ1094" s="2">
        <v>1</v>
      </c>
      <c r="LA1094" s="2" t="s">
        <v>116</v>
      </c>
      <c r="LB1094" s="2" t="s">
        <v>116</v>
      </c>
      <c r="LC1094" s="2" t="s">
        <v>116</v>
      </c>
      <c r="LD1094" s="2" t="s">
        <v>116</v>
      </c>
      <c r="LE1094" s="2" t="s">
        <v>116</v>
      </c>
      <c r="LF1094" s="2" t="s">
        <v>116</v>
      </c>
      <c r="LG1094" s="2" t="s">
        <v>116</v>
      </c>
      <c r="LH1094" s="2">
        <v>6</v>
      </c>
      <c r="LI1094" s="2" t="s">
        <v>116</v>
      </c>
      <c r="LJ1094" s="2" t="s">
        <v>116</v>
      </c>
      <c r="LK1094" s="2" t="s">
        <v>116</v>
      </c>
      <c r="LL1094" s="2" t="s">
        <v>116</v>
      </c>
      <c r="LM1094" s="2" t="s">
        <v>116</v>
      </c>
      <c r="LN1094" s="2" t="s">
        <v>116</v>
      </c>
      <c r="LO1094" s="2" t="s">
        <v>116</v>
      </c>
      <c r="LP1094" s="2" t="s">
        <v>116</v>
      </c>
      <c r="LQ1094" s="2" t="s">
        <v>116</v>
      </c>
      <c r="LR1094" s="2" t="s">
        <v>116</v>
      </c>
      <c r="LS1094" s="2" t="s">
        <v>116</v>
      </c>
      <c r="LT1094" s="2" t="s">
        <v>116</v>
      </c>
      <c r="LU1094" s="2">
        <v>1</v>
      </c>
      <c r="LV1094" s="2">
        <v>4</v>
      </c>
      <c r="LW1094" s="2" t="s">
        <v>116</v>
      </c>
      <c r="LX1094" s="2" t="s">
        <v>116</v>
      </c>
      <c r="LY1094" s="2" t="s">
        <v>116</v>
      </c>
      <c r="LZ1094" s="2" t="s">
        <v>116</v>
      </c>
      <c r="MA1094" s="2" t="s">
        <v>116</v>
      </c>
      <c r="MB1094" s="2" t="s">
        <v>116</v>
      </c>
      <c r="MC1094" s="2">
        <v>2</v>
      </c>
      <c r="MD1094" s="2" t="s">
        <v>116</v>
      </c>
      <c r="ME1094" s="2" t="s">
        <v>116</v>
      </c>
      <c r="MF1094" s="2" t="s">
        <v>116</v>
      </c>
      <c r="MG1094" s="2" t="s">
        <v>116</v>
      </c>
      <c r="MH1094" s="2" t="s">
        <v>116</v>
      </c>
      <c r="MI1094" s="2" t="s">
        <v>116</v>
      </c>
      <c r="MJ1094" s="2">
        <v>3</v>
      </c>
      <c r="MK1094" s="2" t="s">
        <v>116</v>
      </c>
      <c r="ML1094" s="2" t="s">
        <v>116</v>
      </c>
      <c r="MM1094" s="2" t="s">
        <v>116</v>
      </c>
      <c r="MN1094" s="2" t="s">
        <v>116</v>
      </c>
      <c r="MO1094" s="2" t="s">
        <v>116</v>
      </c>
      <c r="MP1094" s="2" t="s">
        <v>116</v>
      </c>
      <c r="MQ1094" s="2" t="s">
        <v>116</v>
      </c>
      <c r="MR1094" s="2">
        <v>1</v>
      </c>
      <c r="MS1094" s="2" t="s">
        <v>116</v>
      </c>
      <c r="MT1094" s="2">
        <v>1</v>
      </c>
      <c r="MU1094" s="2" t="s">
        <v>116</v>
      </c>
      <c r="MV1094" s="2" t="s">
        <v>116</v>
      </c>
      <c r="MW1094" s="2" t="s">
        <v>116</v>
      </c>
      <c r="MX1094" s="2" t="s">
        <v>116</v>
      </c>
      <c r="MY1094" s="2" t="s">
        <v>116</v>
      </c>
      <c r="MZ1094" s="2">
        <v>1</v>
      </c>
      <c r="NA1094" s="2" t="s">
        <v>116</v>
      </c>
      <c r="NB1094" s="2" t="s">
        <v>116</v>
      </c>
      <c r="NC1094" s="2" t="s">
        <v>116</v>
      </c>
      <c r="ND1094" s="2" t="s">
        <v>116</v>
      </c>
      <c r="NE1094" s="2" t="s">
        <v>116</v>
      </c>
      <c r="NF1094" s="2" t="s">
        <v>116</v>
      </c>
      <c r="NG1094" s="2" t="s">
        <v>116</v>
      </c>
      <c r="NH1094" s="2">
        <v>1</v>
      </c>
      <c r="NI1094" s="2" t="s">
        <v>116</v>
      </c>
      <c r="NJ1094" s="2">
        <v>1</v>
      </c>
      <c r="NK1094" s="2" t="s">
        <v>116</v>
      </c>
      <c r="NL1094" s="2" t="s">
        <v>116</v>
      </c>
      <c r="NM1094" s="2" t="s">
        <v>116</v>
      </c>
      <c r="NN1094" s="2" t="s">
        <v>116</v>
      </c>
      <c r="NO1094" s="2" t="s">
        <v>116</v>
      </c>
      <c r="NP1094" s="2" t="s">
        <v>116</v>
      </c>
      <c r="NQ1094" s="2" t="s">
        <v>116</v>
      </c>
      <c r="NR1094" s="2" t="s">
        <v>116</v>
      </c>
      <c r="NS1094" s="2" t="s">
        <v>116</v>
      </c>
      <c r="NT1094" s="2" t="s">
        <v>116</v>
      </c>
      <c r="NU1094" s="2" t="s">
        <v>116</v>
      </c>
      <c r="NV1094" s="2" t="s">
        <v>116</v>
      </c>
      <c r="NW1094" s="2" t="s">
        <v>116</v>
      </c>
      <c r="NX1094" s="2" t="s">
        <v>116</v>
      </c>
      <c r="NY1094" s="2" t="s">
        <v>116</v>
      </c>
      <c r="NZ1094" s="2" t="s">
        <v>116</v>
      </c>
      <c r="OA1094" s="2" t="s">
        <v>116</v>
      </c>
      <c r="OB1094" s="2" t="s">
        <v>116</v>
      </c>
      <c r="OC1094" s="2">
        <v>1</v>
      </c>
      <c r="OD1094" s="2" t="s">
        <v>116</v>
      </c>
      <c r="OE1094" s="2" t="s">
        <v>116</v>
      </c>
      <c r="OF1094" s="2" t="s">
        <v>116</v>
      </c>
      <c r="OG1094" s="2" t="s">
        <v>116</v>
      </c>
      <c r="OH1094" s="2" t="s">
        <v>116</v>
      </c>
      <c r="OI1094" s="2" t="s">
        <v>116</v>
      </c>
      <c r="OJ1094" s="2" t="s">
        <v>116</v>
      </c>
      <c r="OK1094" s="2" t="s">
        <v>116</v>
      </c>
      <c r="OL1094" s="2" t="s">
        <v>116</v>
      </c>
      <c r="OM1094" s="2" t="s">
        <v>116</v>
      </c>
      <c r="ON1094" s="2" t="s">
        <v>116</v>
      </c>
      <c r="OO1094" s="2" t="s">
        <v>116</v>
      </c>
      <c r="OP1094" s="2" t="s">
        <v>116</v>
      </c>
      <c r="OQ1094" s="2" t="s">
        <v>116</v>
      </c>
      <c r="OR1094" s="2" t="s">
        <v>116</v>
      </c>
      <c r="OS1094" s="2" t="s">
        <v>116</v>
      </c>
      <c r="OT1094" s="2" t="s">
        <v>116</v>
      </c>
      <c r="OU1094" s="2" t="s">
        <v>116</v>
      </c>
      <c r="OV1094" s="2" t="s">
        <v>116</v>
      </c>
      <c r="OW1094" s="2" t="s">
        <v>116</v>
      </c>
      <c r="OX1094" s="2" t="s">
        <v>116</v>
      </c>
      <c r="OY1094" s="2" t="s">
        <v>116</v>
      </c>
      <c r="OZ1094" s="2" t="s">
        <v>116</v>
      </c>
      <c r="PA1094" s="2" t="s">
        <v>116</v>
      </c>
      <c r="PB1094" s="2" t="s">
        <v>116</v>
      </c>
      <c r="PC1094" s="2" t="s">
        <v>116</v>
      </c>
      <c r="PD1094" s="2">
        <v>1</v>
      </c>
      <c r="PE1094" s="2" t="s">
        <v>116</v>
      </c>
      <c r="PF1094" s="2" t="s">
        <v>116</v>
      </c>
      <c r="PG1094" s="2" t="s">
        <v>116</v>
      </c>
      <c r="PH1094" s="2" t="s">
        <v>116</v>
      </c>
      <c r="PI1094" s="2" t="s">
        <v>116</v>
      </c>
      <c r="PJ1094" s="2" t="s">
        <v>116</v>
      </c>
      <c r="PK1094" s="2" t="s">
        <v>116</v>
      </c>
      <c r="PL1094" s="2" t="s">
        <v>116</v>
      </c>
      <c r="PM1094" s="2" t="s">
        <v>116</v>
      </c>
      <c r="PN1094" s="2" t="s">
        <v>116</v>
      </c>
      <c r="PO1094" s="2" t="s">
        <v>116</v>
      </c>
      <c r="PP1094" s="2" t="s">
        <v>116</v>
      </c>
      <c r="PQ1094" s="2" t="s">
        <v>116</v>
      </c>
      <c r="PR1094" s="2" t="s">
        <v>116</v>
      </c>
      <c r="PS1094" s="2" t="s">
        <v>116</v>
      </c>
      <c r="PT1094" s="2" t="s">
        <v>116</v>
      </c>
      <c r="PU1094" s="2" t="s">
        <v>116</v>
      </c>
      <c r="PV1094" s="2" t="s">
        <v>116</v>
      </c>
      <c r="PW1094" s="2" t="s">
        <v>116</v>
      </c>
      <c r="PX1094" s="2">
        <v>1</v>
      </c>
      <c r="PY1094" s="2" t="s">
        <v>116</v>
      </c>
      <c r="PZ1094" s="2" t="s">
        <v>116</v>
      </c>
      <c r="QA1094" s="2" t="s">
        <v>116</v>
      </c>
      <c r="QB1094" s="2" t="s">
        <v>116</v>
      </c>
      <c r="QC1094" s="2" t="s">
        <v>116</v>
      </c>
      <c r="QD1094" s="2" t="s">
        <v>116</v>
      </c>
      <c r="QE1094" s="2" t="s">
        <v>116</v>
      </c>
      <c r="QF1094" s="2" t="s">
        <v>116</v>
      </c>
      <c r="QG1094" s="2" t="s">
        <v>116</v>
      </c>
      <c r="QH1094" s="2" t="s">
        <v>116</v>
      </c>
      <c r="QI1094" s="2" t="s">
        <v>116</v>
      </c>
      <c r="QJ1094" s="2" t="s">
        <v>116</v>
      </c>
      <c r="QK1094" s="2" t="s">
        <v>116</v>
      </c>
    </row>
    <row r="1096" spans="22:453" x14ac:dyDescent="0.2">
      <c r="V1096" s="2" t="s">
        <v>131</v>
      </c>
      <c r="W1096" s="2" t="s">
        <v>132</v>
      </c>
      <c r="X1096" s="2" t="s">
        <v>133</v>
      </c>
      <c r="Y1096" s="2" t="s">
        <v>134</v>
      </c>
      <c r="Z1096" s="2" t="s">
        <v>135</v>
      </c>
      <c r="AA1096" s="2" t="s">
        <v>118</v>
      </c>
      <c r="AB1096" s="2" t="s">
        <v>136</v>
      </c>
      <c r="AC1096" s="2" t="s">
        <v>137</v>
      </c>
      <c r="AD1096" s="2" t="s">
        <v>138</v>
      </c>
      <c r="AE1096" s="2" t="s">
        <v>139</v>
      </c>
      <c r="AF1096" s="2" t="s">
        <v>140</v>
      </c>
      <c r="AG1096" s="2" t="s">
        <v>141</v>
      </c>
      <c r="AH1096" s="2" t="s">
        <v>142</v>
      </c>
      <c r="AI1096" s="2" t="s">
        <v>143</v>
      </c>
      <c r="AJ1096" s="2" t="s">
        <v>144</v>
      </c>
      <c r="AK1096" s="2" t="s">
        <v>119</v>
      </c>
      <c r="AL1096" s="2" t="s">
        <v>145</v>
      </c>
      <c r="AM1096" s="2" t="s">
        <v>146</v>
      </c>
      <c r="AN1096" s="2" t="s">
        <v>147</v>
      </c>
      <c r="AO1096" s="2" t="s">
        <v>148</v>
      </c>
      <c r="AP1096" s="2" t="s">
        <v>149</v>
      </c>
      <c r="AQ1096" s="2" t="s">
        <v>150</v>
      </c>
      <c r="AR1096" s="2" t="s">
        <v>151</v>
      </c>
      <c r="AS1096" s="2" t="s">
        <v>152</v>
      </c>
      <c r="AT1096" s="2" t="s">
        <v>153</v>
      </c>
      <c r="AU1096" s="2" t="s">
        <v>120</v>
      </c>
      <c r="AV1096" s="2" t="s">
        <v>154</v>
      </c>
      <c r="AW1096" s="2" t="s">
        <v>155</v>
      </c>
      <c r="AX1096" s="2" t="s">
        <v>156</v>
      </c>
      <c r="AY1096" s="2" t="s">
        <v>157</v>
      </c>
      <c r="AZ1096" s="2" t="s">
        <v>158</v>
      </c>
      <c r="BA1096" s="2" t="s">
        <v>159</v>
      </c>
      <c r="BB1096" s="2" t="s">
        <v>160</v>
      </c>
      <c r="BC1096" s="2" t="s">
        <v>161</v>
      </c>
      <c r="BD1096" s="2" t="s">
        <v>162</v>
      </c>
      <c r="BE1096" s="2" t="s">
        <v>121</v>
      </c>
      <c r="BF1096" s="2" t="s">
        <v>163</v>
      </c>
      <c r="BG1096" s="2" t="s">
        <v>164</v>
      </c>
      <c r="BH1096" s="2" t="s">
        <v>165</v>
      </c>
      <c r="BI1096" s="2" t="s">
        <v>166</v>
      </c>
      <c r="BJ1096" s="2" t="s">
        <v>167</v>
      </c>
      <c r="BK1096" s="2" t="s">
        <v>168</v>
      </c>
      <c r="BL1096" s="2" t="s">
        <v>169</v>
      </c>
      <c r="BM1096" s="2" t="s">
        <v>170</v>
      </c>
      <c r="BN1096" s="2" t="s">
        <v>171</v>
      </c>
      <c r="BO1096" s="2" t="s">
        <v>122</v>
      </c>
      <c r="BP1096" s="2" t="s">
        <v>172</v>
      </c>
      <c r="BQ1096" s="2" t="s">
        <v>173</v>
      </c>
      <c r="BR1096" s="2" t="s">
        <v>174</v>
      </c>
      <c r="BS1096" s="2" t="s">
        <v>175</v>
      </c>
      <c r="BT1096" s="2" t="s">
        <v>176</v>
      </c>
      <c r="BU1096" s="2" t="s">
        <v>177</v>
      </c>
      <c r="BV1096" s="2" t="s">
        <v>178</v>
      </c>
      <c r="BW1096" s="2" t="s">
        <v>179</v>
      </c>
      <c r="BX1096" s="2" t="s">
        <v>180</v>
      </c>
      <c r="BY1096" s="2" t="s">
        <v>123</v>
      </c>
      <c r="BZ1096" s="2" t="s">
        <v>181</v>
      </c>
      <c r="CA1096" s="2" t="s">
        <v>182</v>
      </c>
      <c r="CB1096" s="2" t="s">
        <v>183</v>
      </c>
      <c r="CC1096" s="2" t="s">
        <v>184</v>
      </c>
      <c r="CD1096" s="2" t="s">
        <v>185</v>
      </c>
      <c r="CE1096" s="2" t="s">
        <v>186</v>
      </c>
      <c r="CF1096" s="2" t="s">
        <v>187</v>
      </c>
      <c r="CG1096" s="2" t="s">
        <v>188</v>
      </c>
      <c r="CH1096" s="2" t="s">
        <v>189</v>
      </c>
    </row>
    <row r="1097" spans="22:453" x14ac:dyDescent="0.2">
      <c r="V1097" s="2">
        <v>400</v>
      </c>
      <c r="W1097" s="2">
        <v>400</v>
      </c>
      <c r="X1097" s="2">
        <v>400</v>
      </c>
      <c r="Y1097" s="2">
        <v>400</v>
      </c>
      <c r="Z1097" s="2">
        <v>400</v>
      </c>
      <c r="AA1097" s="2">
        <v>400</v>
      </c>
      <c r="AB1097" s="2">
        <v>400</v>
      </c>
      <c r="AC1097" s="2">
        <v>400</v>
      </c>
      <c r="AD1097" s="2">
        <v>400</v>
      </c>
      <c r="AE1097" s="2">
        <v>400</v>
      </c>
      <c r="AF1097" s="2">
        <v>400</v>
      </c>
      <c r="AG1097" s="2">
        <v>400</v>
      </c>
      <c r="AH1097" s="2">
        <v>400</v>
      </c>
      <c r="AI1097" s="2">
        <v>400</v>
      </c>
      <c r="AJ1097" s="2">
        <v>400</v>
      </c>
      <c r="AK1097" s="2">
        <v>407.5</v>
      </c>
      <c r="AL1097" s="2">
        <v>420</v>
      </c>
      <c r="AM1097" s="2">
        <v>425</v>
      </c>
      <c r="AN1097" s="2">
        <v>425</v>
      </c>
      <c r="AO1097" s="2">
        <v>425</v>
      </c>
      <c r="AP1097" s="2">
        <v>425</v>
      </c>
      <c r="AQ1097" s="2">
        <v>435</v>
      </c>
      <c r="AR1097" s="2">
        <v>437.5</v>
      </c>
      <c r="AS1097" s="2">
        <v>440</v>
      </c>
      <c r="AT1097" s="2">
        <v>450</v>
      </c>
      <c r="AU1097" s="2">
        <v>450</v>
      </c>
      <c r="AV1097" s="2">
        <v>450</v>
      </c>
      <c r="AW1097" s="2">
        <v>450</v>
      </c>
      <c r="AX1097" s="2">
        <v>450</v>
      </c>
      <c r="AY1097" s="2">
        <v>450</v>
      </c>
      <c r="AZ1097" s="2">
        <v>450</v>
      </c>
      <c r="BA1097" s="2">
        <v>450</v>
      </c>
      <c r="BB1097" s="2">
        <v>450</v>
      </c>
      <c r="BC1097" s="2">
        <v>450</v>
      </c>
      <c r="BD1097" s="2">
        <v>480</v>
      </c>
      <c r="BE1097" s="2">
        <v>480</v>
      </c>
      <c r="BF1097" s="2">
        <v>480</v>
      </c>
      <c r="BG1097" s="2">
        <v>485</v>
      </c>
      <c r="BH1097" s="2">
        <v>485</v>
      </c>
      <c r="BI1097" s="2">
        <v>500</v>
      </c>
      <c r="BJ1097" s="2">
        <v>500</v>
      </c>
      <c r="BK1097" s="2">
        <v>500</v>
      </c>
      <c r="BL1097" s="2">
        <v>500</v>
      </c>
      <c r="BM1097" s="2">
        <v>500</v>
      </c>
      <c r="BN1097" s="2">
        <v>500</v>
      </c>
      <c r="BO1097" s="2">
        <v>508.33</v>
      </c>
      <c r="BP1097" s="2">
        <v>540</v>
      </c>
      <c r="BQ1097" s="2">
        <v>550</v>
      </c>
      <c r="BR1097" s="2">
        <v>550</v>
      </c>
      <c r="BS1097" s="2">
        <v>550</v>
      </c>
      <c r="BT1097" s="2">
        <v>550</v>
      </c>
      <c r="BU1097" s="2">
        <v>550</v>
      </c>
      <c r="BV1097" s="2">
        <v>550</v>
      </c>
      <c r="BW1097" s="2">
        <v>550</v>
      </c>
      <c r="BX1097" s="2">
        <v>550</v>
      </c>
      <c r="BY1097" s="2">
        <v>550</v>
      </c>
      <c r="BZ1097" s="2">
        <v>550</v>
      </c>
      <c r="CA1097" s="2">
        <v>550</v>
      </c>
      <c r="CB1097" s="2">
        <v>551.79</v>
      </c>
      <c r="CC1097" s="2">
        <v>575</v>
      </c>
      <c r="CD1097" s="2">
        <v>600</v>
      </c>
      <c r="CE1097" s="2">
        <v>600</v>
      </c>
      <c r="CF1097" s="2">
        <v>600</v>
      </c>
      <c r="CG1097" s="2">
        <v>600</v>
      </c>
      <c r="CH1097" s="2">
        <v>600</v>
      </c>
    </row>
    <row r="1098" spans="22:453" x14ac:dyDescent="0.2">
      <c r="V1098" s="2">
        <v>650</v>
      </c>
      <c r="W1098" s="2">
        <v>650</v>
      </c>
      <c r="X1098" s="2">
        <v>650</v>
      </c>
      <c r="Y1098" s="2">
        <v>650</v>
      </c>
      <c r="Z1098" s="2">
        <v>650</v>
      </c>
      <c r="AA1098" s="2">
        <v>650</v>
      </c>
      <c r="AB1098" s="2">
        <v>650</v>
      </c>
      <c r="AC1098" s="2">
        <v>650</v>
      </c>
      <c r="AD1098" s="2">
        <v>650</v>
      </c>
      <c r="AE1098" s="2">
        <v>650</v>
      </c>
      <c r="AF1098" s="2">
        <v>650</v>
      </c>
      <c r="AG1098" s="2">
        <v>650</v>
      </c>
      <c r="AH1098" s="2">
        <v>650</v>
      </c>
      <c r="AI1098" s="2">
        <v>670</v>
      </c>
      <c r="AJ1098" s="2">
        <v>675</v>
      </c>
      <c r="AK1098" s="2">
        <v>675</v>
      </c>
      <c r="AL1098" s="2">
        <v>675</v>
      </c>
      <c r="AM1098" s="2">
        <v>675</v>
      </c>
      <c r="AN1098" s="2">
        <v>675</v>
      </c>
      <c r="AO1098" s="2">
        <v>675</v>
      </c>
      <c r="AP1098" s="2">
        <v>675</v>
      </c>
      <c r="AQ1098" s="2">
        <v>675</v>
      </c>
      <c r="AR1098" s="2">
        <v>675</v>
      </c>
      <c r="AS1098" s="2">
        <v>675</v>
      </c>
      <c r="AT1098" s="2">
        <v>695</v>
      </c>
      <c r="AU1098" s="2">
        <v>695</v>
      </c>
      <c r="AV1098" s="2">
        <v>695</v>
      </c>
      <c r="AW1098" s="2">
        <v>695</v>
      </c>
      <c r="AX1098" s="2">
        <v>695</v>
      </c>
      <c r="AY1098" s="2">
        <v>700</v>
      </c>
      <c r="AZ1098" s="2">
        <v>700</v>
      </c>
      <c r="BA1098" s="2">
        <v>700</v>
      </c>
      <c r="BB1098" s="2">
        <v>700</v>
      </c>
      <c r="BC1098" s="2">
        <v>700</v>
      </c>
      <c r="BD1098" s="2">
        <v>700</v>
      </c>
      <c r="BE1098" s="2">
        <v>700</v>
      </c>
      <c r="BF1098" s="2">
        <v>700</v>
      </c>
      <c r="BG1098" s="2">
        <v>700</v>
      </c>
      <c r="BH1098" s="2">
        <v>700</v>
      </c>
      <c r="BI1098" s="2">
        <v>700</v>
      </c>
      <c r="BJ1098" s="2">
        <v>700</v>
      </c>
      <c r="BK1098" s="2">
        <v>700</v>
      </c>
      <c r="BL1098" s="2">
        <v>720</v>
      </c>
      <c r="BM1098" s="2">
        <v>725</v>
      </c>
      <c r="BN1098" s="2">
        <v>725</v>
      </c>
      <c r="BO1098" s="2">
        <v>725</v>
      </c>
      <c r="BP1098" s="2">
        <v>725</v>
      </c>
      <c r="BQ1098" s="2">
        <v>725</v>
      </c>
      <c r="BR1098" s="2">
        <v>730</v>
      </c>
      <c r="BS1098" s="2">
        <v>750</v>
      </c>
      <c r="BT1098" s="2">
        <v>750</v>
      </c>
      <c r="BU1098" s="2">
        <v>750</v>
      </c>
      <c r="BV1098" s="2">
        <v>750</v>
      </c>
      <c r="BW1098" s="2">
        <v>750</v>
      </c>
      <c r="BX1098" s="2">
        <v>750</v>
      </c>
      <c r="BY1098" s="2">
        <v>750</v>
      </c>
      <c r="BZ1098" s="2">
        <v>750</v>
      </c>
      <c r="CA1098" s="2">
        <v>750</v>
      </c>
      <c r="CB1098" s="2">
        <v>750</v>
      </c>
      <c r="CC1098" s="2">
        <v>750</v>
      </c>
      <c r="CD1098" s="2">
        <v>775</v>
      </c>
      <c r="CE1098" s="2">
        <v>800</v>
      </c>
      <c r="CF1098" s="2">
        <v>800</v>
      </c>
      <c r="CG1098" s="2">
        <v>825</v>
      </c>
      <c r="CH1098" s="2">
        <v>870</v>
      </c>
    </row>
    <row r="1099" spans="22:453" x14ac:dyDescent="0.2">
      <c r="V1099" s="2">
        <v>825</v>
      </c>
      <c r="W1099" s="2">
        <v>825</v>
      </c>
      <c r="X1099" s="2">
        <v>825</v>
      </c>
      <c r="Y1099" s="2">
        <v>825</v>
      </c>
      <c r="Z1099" s="2">
        <v>850</v>
      </c>
      <c r="AA1099" s="2">
        <v>850</v>
      </c>
      <c r="AB1099" s="2">
        <v>850</v>
      </c>
      <c r="AC1099" s="2">
        <v>850</v>
      </c>
      <c r="AD1099" s="2">
        <v>850</v>
      </c>
      <c r="AE1099" s="2">
        <v>850</v>
      </c>
      <c r="AF1099" s="2">
        <v>850</v>
      </c>
      <c r="AG1099" s="2">
        <v>850</v>
      </c>
      <c r="AH1099" s="2">
        <v>850</v>
      </c>
      <c r="AI1099" s="2">
        <v>850</v>
      </c>
      <c r="AJ1099" s="2">
        <v>850</v>
      </c>
      <c r="AK1099" s="2">
        <v>875</v>
      </c>
      <c r="AL1099" s="2">
        <v>875</v>
      </c>
      <c r="AM1099" s="2">
        <v>875</v>
      </c>
      <c r="AN1099" s="2">
        <v>875</v>
      </c>
      <c r="AO1099" s="2">
        <v>875</v>
      </c>
      <c r="AP1099" s="2">
        <v>895</v>
      </c>
      <c r="AQ1099" s="2">
        <v>895</v>
      </c>
      <c r="AR1099" s="2">
        <v>895</v>
      </c>
      <c r="AS1099" s="2">
        <v>900</v>
      </c>
      <c r="AT1099" s="2">
        <v>900</v>
      </c>
      <c r="AU1099" s="2">
        <v>900</v>
      </c>
      <c r="AV1099" s="2">
        <v>900</v>
      </c>
      <c r="AW1099" s="2">
        <v>900</v>
      </c>
      <c r="AX1099" s="2">
        <v>900</v>
      </c>
      <c r="AY1099" s="2">
        <v>900</v>
      </c>
      <c r="AZ1099" s="2">
        <v>900</v>
      </c>
      <c r="BA1099" s="2">
        <v>900</v>
      </c>
      <c r="BB1099" s="2">
        <v>925</v>
      </c>
      <c r="BC1099" s="2">
        <v>925</v>
      </c>
      <c r="BD1099" s="2">
        <v>950</v>
      </c>
      <c r="BE1099" s="2">
        <v>950</v>
      </c>
      <c r="BF1099" s="2">
        <v>950</v>
      </c>
      <c r="BG1099" s="2">
        <v>950</v>
      </c>
      <c r="BH1099" s="2">
        <v>950</v>
      </c>
      <c r="BI1099" s="2">
        <v>950</v>
      </c>
      <c r="BJ1099" s="2">
        <v>950</v>
      </c>
      <c r="BK1099" s="2">
        <v>975</v>
      </c>
      <c r="BL1099" s="2">
        <v>975</v>
      </c>
      <c r="BM1099" s="2">
        <v>975</v>
      </c>
      <c r="BN1099" s="2">
        <v>995</v>
      </c>
      <c r="BO1099" s="2">
        <v>995</v>
      </c>
      <c r="BP1099" s="2">
        <v>995</v>
      </c>
      <c r="BQ1099" s="2">
        <v>1000</v>
      </c>
      <c r="BR1099" s="2">
        <v>1000</v>
      </c>
      <c r="BS1099" s="2">
        <v>1000</v>
      </c>
      <c r="BT1099" s="2">
        <v>1000</v>
      </c>
      <c r="BU1099" s="2">
        <v>1000</v>
      </c>
      <c r="BV1099" s="2">
        <v>1000</v>
      </c>
      <c r="BW1099" s="2">
        <v>1050</v>
      </c>
      <c r="BX1099" s="2">
        <v>1100</v>
      </c>
      <c r="BY1099" s="2">
        <v>1100</v>
      </c>
      <c r="BZ1099" s="2">
        <v>1100</v>
      </c>
      <c r="CA1099" s="2">
        <v>1100</v>
      </c>
      <c r="CB1099" s="2">
        <v>1100</v>
      </c>
      <c r="CC1099" s="2">
        <v>1200</v>
      </c>
      <c r="CD1099" s="2">
        <v>1200</v>
      </c>
      <c r="CE1099" s="2">
        <v>1200</v>
      </c>
      <c r="CF1099" s="2">
        <v>1200</v>
      </c>
      <c r="CG1099" s="2">
        <v>1250</v>
      </c>
      <c r="CH1099" s="2">
        <v>1300</v>
      </c>
    </row>
    <row r="1100" spans="22:453" x14ac:dyDescent="0.2">
      <c r="V1100" s="2">
        <v>975</v>
      </c>
      <c r="W1100" s="2">
        <v>975</v>
      </c>
      <c r="X1100" s="2">
        <v>995</v>
      </c>
      <c r="Y1100" s="2">
        <v>995</v>
      </c>
      <c r="Z1100" s="2">
        <v>995</v>
      </c>
      <c r="AA1100" s="2">
        <v>1000</v>
      </c>
      <c r="AB1100" s="2">
        <v>1000</v>
      </c>
      <c r="AC1100" s="2">
        <v>1000</v>
      </c>
      <c r="AD1100" s="2">
        <v>1000</v>
      </c>
      <c r="AE1100" s="2">
        <v>1000</v>
      </c>
      <c r="AF1100" s="2">
        <v>1000</v>
      </c>
      <c r="AG1100" s="2">
        <v>1000</v>
      </c>
      <c r="AH1100" s="2">
        <v>1050</v>
      </c>
      <c r="AI1100" s="2">
        <v>1080</v>
      </c>
      <c r="AJ1100" s="2">
        <v>1100</v>
      </c>
      <c r="AK1100" s="2">
        <v>1100</v>
      </c>
      <c r="AL1100" s="2">
        <v>1100</v>
      </c>
      <c r="AM1100" s="2">
        <v>1100</v>
      </c>
      <c r="AN1100" s="2">
        <v>1100</v>
      </c>
      <c r="AO1100" s="2">
        <v>1100</v>
      </c>
      <c r="AP1100" s="2">
        <v>1100</v>
      </c>
      <c r="AQ1100" s="2">
        <v>1100</v>
      </c>
      <c r="AR1100" s="2">
        <v>1100</v>
      </c>
      <c r="AS1100" s="2">
        <v>1100</v>
      </c>
      <c r="AT1100" s="2">
        <v>1134</v>
      </c>
      <c r="AU1100" s="2">
        <v>1150</v>
      </c>
      <c r="AV1100" s="2">
        <v>1150</v>
      </c>
      <c r="AW1100" s="2">
        <v>1175</v>
      </c>
      <c r="AX1100" s="2">
        <v>1200</v>
      </c>
      <c r="AY1100" s="2">
        <v>1200</v>
      </c>
      <c r="AZ1100" s="2">
        <v>1200</v>
      </c>
      <c r="BA1100" s="2">
        <v>1200</v>
      </c>
      <c r="BB1100" s="2">
        <v>1200</v>
      </c>
      <c r="BC1100" s="2">
        <v>1200</v>
      </c>
      <c r="BD1100" s="2">
        <v>1200</v>
      </c>
      <c r="BE1100" s="2">
        <v>1200</v>
      </c>
      <c r="BF1100" s="2">
        <v>1200</v>
      </c>
      <c r="BG1100" s="2">
        <v>1200</v>
      </c>
      <c r="BH1100" s="2">
        <v>1200</v>
      </c>
      <c r="BI1100" s="2">
        <v>1200</v>
      </c>
      <c r="BJ1100" s="2">
        <v>1250</v>
      </c>
      <c r="BK1100" s="2">
        <v>1250</v>
      </c>
      <c r="BL1100" s="2">
        <v>1250</v>
      </c>
      <c r="BM1100" s="2">
        <v>1250</v>
      </c>
      <c r="BN1100" s="2">
        <v>1275</v>
      </c>
      <c r="BO1100" s="2">
        <v>1300</v>
      </c>
      <c r="BP1100" s="2">
        <v>1300</v>
      </c>
      <c r="BQ1100" s="2">
        <v>1300</v>
      </c>
      <c r="BR1100" s="2">
        <v>1300</v>
      </c>
      <c r="BS1100" s="2">
        <v>1350</v>
      </c>
      <c r="BT1100" s="2">
        <v>1350</v>
      </c>
      <c r="BU1100" s="2">
        <v>1350</v>
      </c>
      <c r="BV1100" s="2">
        <v>1350</v>
      </c>
      <c r="BW1100" s="2">
        <v>1400</v>
      </c>
      <c r="BX1100" s="2">
        <v>1400</v>
      </c>
      <c r="BY1100" s="2">
        <v>1400</v>
      </c>
      <c r="BZ1100" s="2">
        <v>1400</v>
      </c>
      <c r="CA1100" s="2">
        <v>1450</v>
      </c>
      <c r="CB1100" s="2">
        <v>1500</v>
      </c>
      <c r="CC1100" s="2">
        <v>1500</v>
      </c>
      <c r="CD1100" s="2">
        <v>1500</v>
      </c>
      <c r="CE1100" s="2">
        <v>1600</v>
      </c>
      <c r="CF1100" s="2">
        <v>1600</v>
      </c>
      <c r="CG1100" s="2">
        <v>1700</v>
      </c>
      <c r="CH1100" s="2">
        <v>1750</v>
      </c>
    </row>
    <row r="1101" spans="22:453" x14ac:dyDescent="0.2">
      <c r="V1101" s="2">
        <v>1300</v>
      </c>
      <c r="W1101" s="2">
        <v>1350</v>
      </c>
      <c r="X1101" s="2">
        <v>1350</v>
      </c>
      <c r="Y1101" s="2">
        <v>1350</v>
      </c>
      <c r="Z1101" s="2">
        <v>1350</v>
      </c>
      <c r="AA1101" s="2">
        <v>1350</v>
      </c>
      <c r="AB1101" s="2">
        <v>1400</v>
      </c>
      <c r="AC1101" s="2">
        <v>1400</v>
      </c>
      <c r="AD1101" s="2">
        <v>1400</v>
      </c>
      <c r="AE1101" s="2">
        <v>1400</v>
      </c>
      <c r="AF1101" s="2">
        <v>1400</v>
      </c>
      <c r="AG1101" s="2">
        <v>1400</v>
      </c>
      <c r="AH1101" s="2">
        <v>1400</v>
      </c>
      <c r="AI1101" s="2">
        <v>1400</v>
      </c>
      <c r="AJ1101" s="2">
        <v>1450</v>
      </c>
      <c r="AK1101" s="2">
        <v>1450</v>
      </c>
      <c r="AL1101" s="2">
        <v>1500</v>
      </c>
      <c r="AM1101" s="2">
        <v>1500</v>
      </c>
      <c r="AN1101" s="2">
        <v>1500</v>
      </c>
      <c r="AO1101" s="2">
        <v>1500</v>
      </c>
      <c r="AP1101" s="2">
        <v>1500</v>
      </c>
      <c r="AQ1101" s="2">
        <v>1500</v>
      </c>
      <c r="AR1101" s="2">
        <v>1500</v>
      </c>
      <c r="AS1101" s="2">
        <v>1500</v>
      </c>
      <c r="AT1101" s="2">
        <v>1500</v>
      </c>
      <c r="AU1101" s="2">
        <v>1500</v>
      </c>
      <c r="AV1101" s="2">
        <v>1500</v>
      </c>
      <c r="AW1101" s="2">
        <v>1550</v>
      </c>
      <c r="AX1101" s="2">
        <v>1600</v>
      </c>
      <c r="AY1101" s="2">
        <v>1600</v>
      </c>
      <c r="AZ1101" s="2">
        <v>1600</v>
      </c>
      <c r="BA1101" s="2">
        <v>1600</v>
      </c>
      <c r="BB1101" s="2">
        <v>1600</v>
      </c>
      <c r="BC1101" s="2">
        <v>1600</v>
      </c>
      <c r="BD1101" s="2">
        <v>1600</v>
      </c>
      <c r="BE1101" s="2">
        <v>1600</v>
      </c>
      <c r="BF1101" s="2">
        <v>1650</v>
      </c>
      <c r="BG1101" s="2">
        <v>1650</v>
      </c>
      <c r="BH1101" s="2">
        <v>1700</v>
      </c>
      <c r="BI1101" s="2">
        <v>1700</v>
      </c>
      <c r="BJ1101" s="2">
        <v>1700</v>
      </c>
      <c r="BK1101" s="2">
        <v>1750</v>
      </c>
      <c r="BL1101" s="2">
        <v>1750</v>
      </c>
      <c r="BM1101" s="2">
        <v>1800</v>
      </c>
      <c r="BN1101" s="2">
        <v>1800</v>
      </c>
      <c r="BO1101" s="2">
        <v>1800</v>
      </c>
      <c r="BP1101" s="2">
        <v>1800</v>
      </c>
      <c r="BQ1101" s="2">
        <v>1800</v>
      </c>
      <c r="BR1101" s="2">
        <v>1800</v>
      </c>
      <c r="BS1101" s="2">
        <v>1850</v>
      </c>
      <c r="BT1101" s="2">
        <v>1900</v>
      </c>
      <c r="BU1101" s="2">
        <v>1900</v>
      </c>
      <c r="BV1101" s="2">
        <v>1900</v>
      </c>
      <c r="BW1101" s="2">
        <v>1995</v>
      </c>
      <c r="BX1101" s="2">
        <v>2000</v>
      </c>
      <c r="BY1101" s="2">
        <v>2000</v>
      </c>
      <c r="BZ1101" s="2">
        <v>2000</v>
      </c>
      <c r="CA1101" s="2">
        <v>2000</v>
      </c>
      <c r="CB1101" s="2">
        <v>2000</v>
      </c>
      <c r="CC1101" s="2">
        <v>2100</v>
      </c>
      <c r="CD1101" s="2">
        <v>2200</v>
      </c>
      <c r="CE1101" s="2">
        <v>2250</v>
      </c>
      <c r="CF1101" s="2">
        <v>2300</v>
      </c>
      <c r="CG1101" s="2">
        <v>2300</v>
      </c>
      <c r="CH1101" s="2">
        <v>2400</v>
      </c>
    </row>
    <row r="1102" spans="22:453" x14ac:dyDescent="0.2">
      <c r="V1102" s="2">
        <v>1350</v>
      </c>
      <c r="W1102" s="2">
        <v>1350</v>
      </c>
      <c r="X1102" s="2">
        <v>1350</v>
      </c>
      <c r="Y1102" s="2">
        <v>1350</v>
      </c>
      <c r="Z1102" s="2">
        <v>1350</v>
      </c>
      <c r="AA1102" s="2">
        <v>1350</v>
      </c>
      <c r="AB1102" s="2">
        <v>1350</v>
      </c>
      <c r="AC1102" s="2">
        <v>1500</v>
      </c>
      <c r="AD1102" s="2">
        <v>1500</v>
      </c>
      <c r="AE1102" s="2">
        <v>1500</v>
      </c>
      <c r="AF1102" s="2">
        <v>1500</v>
      </c>
      <c r="AG1102" s="2">
        <v>1500</v>
      </c>
      <c r="AH1102" s="2">
        <v>1500</v>
      </c>
      <c r="AI1102" s="2">
        <v>1500</v>
      </c>
      <c r="AJ1102" s="2">
        <v>1500</v>
      </c>
      <c r="AK1102" s="2">
        <v>1500</v>
      </c>
      <c r="AL1102" s="2">
        <v>1500</v>
      </c>
      <c r="AM1102" s="2">
        <v>1500</v>
      </c>
      <c r="AN1102" s="2">
        <v>1500</v>
      </c>
      <c r="AO1102" s="2">
        <v>1500</v>
      </c>
      <c r="AP1102" s="2">
        <v>1500</v>
      </c>
      <c r="AQ1102" s="2">
        <v>1500</v>
      </c>
      <c r="AR1102" s="2">
        <v>1500</v>
      </c>
      <c r="AS1102" s="2">
        <v>1500</v>
      </c>
      <c r="AT1102" s="2">
        <v>1550</v>
      </c>
      <c r="AU1102" s="2">
        <v>1550</v>
      </c>
      <c r="AV1102" s="2">
        <v>1550</v>
      </c>
      <c r="AW1102" s="2">
        <v>1550</v>
      </c>
      <c r="AX1102" s="2">
        <v>1550</v>
      </c>
      <c r="AY1102" s="2">
        <v>1550</v>
      </c>
      <c r="AZ1102" s="2">
        <v>1550</v>
      </c>
      <c r="BA1102" s="2">
        <v>1550</v>
      </c>
      <c r="BB1102" s="2">
        <v>1700</v>
      </c>
      <c r="BC1102" s="2">
        <v>1700</v>
      </c>
      <c r="BD1102" s="2">
        <v>1700</v>
      </c>
      <c r="BE1102" s="2">
        <v>1700</v>
      </c>
      <c r="BF1102" s="2">
        <v>1700</v>
      </c>
      <c r="BG1102" s="2">
        <v>1700</v>
      </c>
      <c r="BH1102" s="2">
        <v>1700</v>
      </c>
      <c r="BI1102" s="2">
        <v>1700</v>
      </c>
      <c r="BJ1102" s="2">
        <v>1825</v>
      </c>
      <c r="BK1102" s="2">
        <v>1950</v>
      </c>
      <c r="BL1102" s="2">
        <v>1950</v>
      </c>
      <c r="BM1102" s="2">
        <v>1950</v>
      </c>
      <c r="BN1102" s="2">
        <v>1950</v>
      </c>
      <c r="BO1102" s="2">
        <v>1950</v>
      </c>
      <c r="BP1102" s="2">
        <v>1950</v>
      </c>
      <c r="BQ1102" s="2">
        <v>1950</v>
      </c>
      <c r="BR1102" s="2">
        <v>1950</v>
      </c>
      <c r="BS1102" s="2">
        <v>2200</v>
      </c>
      <c r="BT1102" s="2">
        <v>2200</v>
      </c>
      <c r="BU1102" s="2">
        <v>2200</v>
      </c>
      <c r="BV1102" s="2">
        <v>2200</v>
      </c>
      <c r="BW1102" s="2">
        <v>2200</v>
      </c>
      <c r="BX1102" s="2">
        <v>2200</v>
      </c>
      <c r="BY1102" s="2">
        <v>2200</v>
      </c>
      <c r="BZ1102" s="2">
        <v>2200</v>
      </c>
      <c r="CA1102" s="2">
        <v>2350</v>
      </c>
      <c r="CB1102" s="2">
        <v>2350</v>
      </c>
      <c r="CC1102" s="2">
        <v>2350</v>
      </c>
      <c r="CD1102" s="2">
        <v>2350</v>
      </c>
      <c r="CE1102" s="2">
        <v>2350</v>
      </c>
      <c r="CF1102" s="2">
        <v>2350</v>
      </c>
      <c r="CG1102" s="2">
        <v>2350</v>
      </c>
      <c r="CH1102" s="2">
        <v>2350</v>
      </c>
    </row>
    <row r="1103" spans="22:453" x14ac:dyDescent="0.2">
      <c r="V1103" s="2">
        <v>550</v>
      </c>
      <c r="W1103" s="2">
        <v>550</v>
      </c>
      <c r="X1103" s="2">
        <v>550</v>
      </c>
      <c r="Y1103" s="2">
        <v>550</v>
      </c>
      <c r="Z1103" s="2">
        <v>550</v>
      </c>
      <c r="AA1103" s="2">
        <v>550</v>
      </c>
      <c r="AB1103" s="2">
        <v>550</v>
      </c>
      <c r="AC1103" s="2">
        <v>550</v>
      </c>
      <c r="AD1103" s="2">
        <v>550</v>
      </c>
      <c r="AE1103" s="2">
        <v>550</v>
      </c>
      <c r="AF1103" s="2">
        <v>550</v>
      </c>
      <c r="AG1103" s="2">
        <v>550</v>
      </c>
      <c r="AH1103" s="2">
        <v>550</v>
      </c>
      <c r="AI1103" s="2">
        <v>550</v>
      </c>
      <c r="AJ1103" s="2">
        <v>575</v>
      </c>
      <c r="AK1103" s="2">
        <v>575</v>
      </c>
      <c r="AL1103" s="2">
        <v>575</v>
      </c>
      <c r="AM1103" s="2">
        <v>575</v>
      </c>
      <c r="AN1103" s="2">
        <v>575</v>
      </c>
      <c r="AO1103" s="2">
        <v>575</v>
      </c>
      <c r="AP1103" s="2">
        <v>575</v>
      </c>
      <c r="AQ1103" s="2">
        <v>575</v>
      </c>
      <c r="AR1103" s="2">
        <v>575</v>
      </c>
      <c r="AS1103" s="2">
        <v>575</v>
      </c>
      <c r="AT1103" s="2">
        <v>575</v>
      </c>
      <c r="AU1103" s="2">
        <v>575</v>
      </c>
      <c r="AV1103" s="2">
        <v>575</v>
      </c>
      <c r="AW1103" s="2">
        <v>590</v>
      </c>
      <c r="AX1103" s="2">
        <v>590</v>
      </c>
      <c r="AY1103" s="2">
        <v>590</v>
      </c>
      <c r="AZ1103" s="2">
        <v>595</v>
      </c>
      <c r="BA1103" s="2">
        <v>595</v>
      </c>
      <c r="BB1103" s="2">
        <v>595</v>
      </c>
      <c r="BC1103" s="2">
        <v>600</v>
      </c>
      <c r="BD1103" s="2">
        <v>600</v>
      </c>
      <c r="BE1103" s="2">
        <v>600</v>
      </c>
      <c r="BF1103" s="2">
        <v>600</v>
      </c>
      <c r="BG1103" s="2">
        <v>600</v>
      </c>
      <c r="BH1103" s="2">
        <v>600</v>
      </c>
      <c r="BI1103" s="2">
        <v>600</v>
      </c>
      <c r="BJ1103" s="2">
        <v>600</v>
      </c>
      <c r="BK1103" s="2">
        <v>600</v>
      </c>
      <c r="BL1103" s="2">
        <v>600</v>
      </c>
      <c r="BM1103" s="2">
        <v>600</v>
      </c>
      <c r="BN1103" s="2">
        <v>600</v>
      </c>
      <c r="BO1103" s="2">
        <v>600</v>
      </c>
      <c r="BP1103" s="2">
        <v>625</v>
      </c>
      <c r="BQ1103" s="2">
        <v>625</v>
      </c>
      <c r="BR1103" s="2">
        <v>625</v>
      </c>
      <c r="BS1103" s="2">
        <v>625</v>
      </c>
      <c r="BT1103" s="2">
        <v>625</v>
      </c>
      <c r="BU1103" s="2">
        <v>625</v>
      </c>
      <c r="BV1103" s="2">
        <v>625</v>
      </c>
      <c r="BW1103" s="2">
        <v>625</v>
      </c>
      <c r="BX1103" s="2">
        <v>625</v>
      </c>
      <c r="BY1103" s="2">
        <v>625</v>
      </c>
      <c r="BZ1103" s="2">
        <v>625</v>
      </c>
      <c r="CA1103" s="2">
        <v>625</v>
      </c>
      <c r="CB1103" s="2">
        <v>625</v>
      </c>
      <c r="CC1103" s="2">
        <v>650</v>
      </c>
      <c r="CD1103" s="2">
        <v>650</v>
      </c>
      <c r="CE1103" s="2">
        <v>650</v>
      </c>
      <c r="CF1103" s="2">
        <v>670</v>
      </c>
      <c r="CG1103" s="2">
        <v>670</v>
      </c>
      <c r="CH1103" s="2">
        <v>670</v>
      </c>
    </row>
    <row r="1104" spans="22:453" x14ac:dyDescent="0.2">
      <c r="V1104" s="2">
        <v>300</v>
      </c>
      <c r="W1104" s="2">
        <v>300</v>
      </c>
      <c r="X1104" s="2">
        <v>300</v>
      </c>
      <c r="Y1104" s="2">
        <v>300</v>
      </c>
      <c r="Z1104" s="2">
        <v>304.17</v>
      </c>
      <c r="AA1104" s="2">
        <v>304.17</v>
      </c>
      <c r="AB1104" s="2">
        <v>305</v>
      </c>
      <c r="AC1104" s="2">
        <v>305</v>
      </c>
      <c r="AD1104" s="2">
        <v>305</v>
      </c>
      <c r="AE1104" s="2">
        <v>305</v>
      </c>
      <c r="AF1104" s="2">
        <v>305</v>
      </c>
      <c r="AG1104" s="2">
        <v>316.07</v>
      </c>
      <c r="AH1104" s="2">
        <v>316.07</v>
      </c>
      <c r="AI1104" s="2">
        <v>316.07</v>
      </c>
      <c r="AJ1104" s="2">
        <v>316.07</v>
      </c>
      <c r="AK1104" s="2">
        <v>325</v>
      </c>
      <c r="AL1104" s="2">
        <v>325</v>
      </c>
      <c r="AM1104" s="2">
        <v>325</v>
      </c>
      <c r="AN1104" s="2">
        <v>325</v>
      </c>
      <c r="AO1104" s="2">
        <v>325</v>
      </c>
      <c r="AP1104" s="2">
        <v>325</v>
      </c>
      <c r="AQ1104" s="2">
        <v>325</v>
      </c>
      <c r="AR1104" s="2">
        <v>325</v>
      </c>
      <c r="AS1104" s="2">
        <v>325</v>
      </c>
      <c r="AT1104" s="2">
        <v>325</v>
      </c>
      <c r="AU1104" s="2">
        <v>325</v>
      </c>
      <c r="AV1104" s="2">
        <v>325</v>
      </c>
      <c r="AW1104" s="2">
        <v>325.89</v>
      </c>
      <c r="AX1104" s="2">
        <v>337.62</v>
      </c>
      <c r="AY1104" s="2">
        <v>337.62</v>
      </c>
      <c r="AZ1104" s="2">
        <v>337.8</v>
      </c>
      <c r="BA1104" s="2">
        <v>337.8</v>
      </c>
      <c r="BB1104" s="2">
        <v>337.8</v>
      </c>
      <c r="BC1104" s="2">
        <v>345</v>
      </c>
      <c r="BD1104" s="2">
        <v>345</v>
      </c>
      <c r="BE1104" s="2">
        <v>345</v>
      </c>
      <c r="BF1104" s="2">
        <v>345</v>
      </c>
      <c r="BG1104" s="2">
        <v>345</v>
      </c>
      <c r="BH1104" s="2">
        <v>347.62</v>
      </c>
      <c r="BI1104" s="2">
        <v>347.62</v>
      </c>
      <c r="BJ1104" s="2">
        <v>347.62</v>
      </c>
      <c r="BK1104" s="2">
        <v>347.62</v>
      </c>
      <c r="BL1104" s="2">
        <v>359.52</v>
      </c>
      <c r="BM1104" s="2">
        <v>359.52</v>
      </c>
      <c r="BN1104" s="2">
        <v>359.52</v>
      </c>
      <c r="BO1104" s="2">
        <v>359.52</v>
      </c>
      <c r="BP1104" s="2">
        <v>359.52</v>
      </c>
      <c r="BQ1104" s="2">
        <v>359.52</v>
      </c>
      <c r="BR1104" s="2">
        <v>369.35</v>
      </c>
      <c r="BS1104" s="2">
        <v>375</v>
      </c>
      <c r="BT1104" s="2">
        <v>375</v>
      </c>
      <c r="BU1104" s="2">
        <v>375</v>
      </c>
      <c r="BV1104" s="2">
        <v>381.07</v>
      </c>
      <c r="BW1104" s="2">
        <v>421.43</v>
      </c>
      <c r="BX1104" s="2">
        <v>421.43</v>
      </c>
      <c r="BY1104" s="2">
        <v>421.43</v>
      </c>
      <c r="BZ1104" s="2">
        <v>421.43</v>
      </c>
      <c r="CA1104" s="2">
        <v>421.43</v>
      </c>
      <c r="CB1104" s="2">
        <v>421.43</v>
      </c>
      <c r="CC1104" s="2">
        <v>424.52</v>
      </c>
      <c r="CD1104" s="2">
        <v>424.52</v>
      </c>
      <c r="CE1104" s="2">
        <v>424.52</v>
      </c>
      <c r="CF1104" s="2">
        <v>424.52</v>
      </c>
      <c r="CG1104" s="2">
        <v>434.52</v>
      </c>
      <c r="CH1104" s="2">
        <v>551.79</v>
      </c>
    </row>
    <row r="1105" spans="22:86" x14ac:dyDescent="0.2">
      <c r="V1105" s="2">
        <v>375</v>
      </c>
      <c r="W1105" s="2">
        <v>375</v>
      </c>
      <c r="X1105" s="2">
        <v>375</v>
      </c>
      <c r="Y1105" s="2">
        <v>375</v>
      </c>
      <c r="Z1105" s="2">
        <v>375</v>
      </c>
      <c r="AA1105" s="2">
        <v>380</v>
      </c>
      <c r="AB1105" s="2">
        <v>390</v>
      </c>
      <c r="AC1105" s="2">
        <v>390</v>
      </c>
      <c r="AD1105" s="2">
        <v>395</v>
      </c>
      <c r="AE1105" s="2">
        <v>395</v>
      </c>
      <c r="AF1105" s="2">
        <v>395</v>
      </c>
      <c r="AG1105" s="2">
        <v>395</v>
      </c>
      <c r="AH1105" s="2">
        <v>395</v>
      </c>
      <c r="AI1105" s="2">
        <v>395</v>
      </c>
      <c r="AJ1105" s="2">
        <v>400</v>
      </c>
      <c r="AK1105" s="2">
        <v>400</v>
      </c>
      <c r="AL1105" s="2">
        <v>400</v>
      </c>
      <c r="AM1105" s="2">
        <v>400</v>
      </c>
      <c r="AN1105" s="2">
        <v>400</v>
      </c>
      <c r="AO1105" s="2">
        <v>400</v>
      </c>
      <c r="AP1105" s="2">
        <v>400</v>
      </c>
      <c r="AQ1105" s="2">
        <v>400</v>
      </c>
      <c r="AR1105" s="2">
        <v>400</v>
      </c>
      <c r="AS1105" s="2">
        <v>400</v>
      </c>
      <c r="AT1105" s="2">
        <v>400</v>
      </c>
      <c r="AU1105" s="2">
        <v>400</v>
      </c>
      <c r="AV1105" s="2">
        <v>400</v>
      </c>
      <c r="AW1105" s="2">
        <v>400</v>
      </c>
      <c r="AX1105" s="2">
        <v>400</v>
      </c>
      <c r="AY1105" s="2">
        <v>400</v>
      </c>
      <c r="AZ1105" s="2">
        <v>410</v>
      </c>
      <c r="BA1105" s="2">
        <v>420</v>
      </c>
      <c r="BB1105" s="2">
        <v>420</v>
      </c>
      <c r="BC1105" s="2">
        <v>420</v>
      </c>
      <c r="BD1105" s="2">
        <v>425</v>
      </c>
      <c r="BE1105" s="2">
        <v>425</v>
      </c>
      <c r="BF1105" s="2">
        <v>425</v>
      </c>
      <c r="BG1105" s="2">
        <v>425</v>
      </c>
      <c r="BH1105" s="2">
        <v>425</v>
      </c>
      <c r="BI1105" s="2">
        <v>425</v>
      </c>
      <c r="BJ1105" s="2">
        <v>450</v>
      </c>
      <c r="BK1105" s="2">
        <v>450</v>
      </c>
      <c r="BL1105" s="2">
        <v>450</v>
      </c>
      <c r="BM1105" s="2">
        <v>450</v>
      </c>
      <c r="BN1105" s="2">
        <v>450</v>
      </c>
      <c r="BO1105" s="2">
        <v>450</v>
      </c>
      <c r="BP1105" s="2">
        <v>450</v>
      </c>
      <c r="BQ1105" s="2">
        <v>450</v>
      </c>
      <c r="BR1105" s="2">
        <v>450</v>
      </c>
      <c r="BS1105" s="2">
        <v>450</v>
      </c>
      <c r="BT1105" s="2">
        <v>450</v>
      </c>
      <c r="BU1105" s="2">
        <v>450</v>
      </c>
      <c r="BV1105" s="2">
        <v>450</v>
      </c>
      <c r="BW1105" s="2">
        <v>460</v>
      </c>
      <c r="BX1105" s="2">
        <v>465</v>
      </c>
      <c r="BY1105" s="2">
        <v>470</v>
      </c>
      <c r="BZ1105" s="2">
        <v>475</v>
      </c>
      <c r="CA1105" s="2">
        <v>485</v>
      </c>
      <c r="CB1105" s="2">
        <v>495</v>
      </c>
      <c r="CC1105" s="2">
        <v>495</v>
      </c>
      <c r="CD1105" s="2">
        <v>495</v>
      </c>
      <c r="CE1105" s="2">
        <v>500</v>
      </c>
      <c r="CF1105" s="2">
        <v>500</v>
      </c>
      <c r="CG1105" s="2">
        <v>517.08000000000004</v>
      </c>
      <c r="CH1105" s="2">
        <v>550</v>
      </c>
    </row>
    <row r="1106" spans="22:86" x14ac:dyDescent="0.2">
      <c r="V1106" s="2">
        <v>475</v>
      </c>
      <c r="W1106" s="2">
        <v>475</v>
      </c>
      <c r="X1106" s="2">
        <v>475</v>
      </c>
      <c r="Y1106" s="2">
        <v>475</v>
      </c>
      <c r="Z1106" s="2">
        <v>475</v>
      </c>
      <c r="AA1106" s="2">
        <v>475</v>
      </c>
      <c r="AB1106" s="2">
        <v>475</v>
      </c>
      <c r="AC1106" s="2">
        <v>490</v>
      </c>
      <c r="AD1106" s="2">
        <v>495</v>
      </c>
      <c r="AE1106" s="2">
        <v>495</v>
      </c>
      <c r="AF1106" s="2">
        <v>495</v>
      </c>
      <c r="AG1106" s="2">
        <v>495</v>
      </c>
      <c r="AH1106" s="2">
        <v>495</v>
      </c>
      <c r="AI1106" s="2">
        <v>495</v>
      </c>
      <c r="AJ1106" s="2">
        <v>495</v>
      </c>
      <c r="AK1106" s="2">
        <v>495</v>
      </c>
      <c r="AL1106" s="2">
        <v>500</v>
      </c>
      <c r="AM1106" s="2">
        <v>500</v>
      </c>
      <c r="AN1106" s="2">
        <v>500</v>
      </c>
      <c r="AO1106" s="2">
        <v>500</v>
      </c>
      <c r="AP1106" s="2">
        <v>500</v>
      </c>
      <c r="AQ1106" s="2">
        <v>500</v>
      </c>
      <c r="AR1106" s="2">
        <v>500</v>
      </c>
      <c r="AS1106" s="2">
        <v>500</v>
      </c>
      <c r="AT1106" s="2">
        <v>500</v>
      </c>
      <c r="AU1106" s="2">
        <v>500</v>
      </c>
      <c r="AV1106" s="2">
        <v>525</v>
      </c>
      <c r="AW1106" s="2">
        <v>525</v>
      </c>
      <c r="AX1106" s="2">
        <v>525</v>
      </c>
      <c r="AY1106" s="2">
        <v>525</v>
      </c>
      <c r="AZ1106" s="2">
        <v>525</v>
      </c>
      <c r="BA1106" s="2">
        <v>525</v>
      </c>
      <c r="BB1106" s="2">
        <v>530</v>
      </c>
      <c r="BC1106" s="2">
        <v>550</v>
      </c>
      <c r="BD1106" s="2">
        <v>550</v>
      </c>
      <c r="BE1106" s="2">
        <v>550</v>
      </c>
      <c r="BF1106" s="2">
        <v>550</v>
      </c>
      <c r="BG1106" s="2">
        <v>550</v>
      </c>
      <c r="BH1106" s="2">
        <v>550</v>
      </c>
      <c r="BI1106" s="2">
        <v>550</v>
      </c>
      <c r="BJ1106" s="2">
        <v>550</v>
      </c>
      <c r="BK1106" s="2">
        <v>550</v>
      </c>
      <c r="BL1106" s="2">
        <v>550</v>
      </c>
      <c r="BM1106" s="2">
        <v>550</v>
      </c>
      <c r="BN1106" s="2">
        <v>550</v>
      </c>
      <c r="BO1106" s="2">
        <v>575</v>
      </c>
      <c r="BP1106" s="2">
        <v>575</v>
      </c>
      <c r="BQ1106" s="2">
        <v>575</v>
      </c>
      <c r="BR1106" s="2">
        <v>585</v>
      </c>
      <c r="BS1106" s="2">
        <v>595</v>
      </c>
      <c r="BT1106" s="2">
        <v>599</v>
      </c>
      <c r="BU1106" s="2">
        <v>600</v>
      </c>
      <c r="BV1106" s="2">
        <v>600</v>
      </c>
      <c r="BW1106" s="2">
        <v>600</v>
      </c>
      <c r="BX1106" s="2">
        <v>600</v>
      </c>
      <c r="BY1106" s="2">
        <v>625</v>
      </c>
      <c r="BZ1106" s="2">
        <v>625</v>
      </c>
      <c r="CA1106" s="2">
        <v>625</v>
      </c>
      <c r="CB1106" s="2">
        <v>650</v>
      </c>
      <c r="CC1106" s="2">
        <v>650</v>
      </c>
      <c r="CD1106" s="2">
        <v>675</v>
      </c>
      <c r="CE1106" s="2">
        <v>675</v>
      </c>
      <c r="CF1106" s="2">
        <v>695</v>
      </c>
      <c r="CG1106" s="2">
        <v>750</v>
      </c>
      <c r="CH1106" s="2">
        <v>895</v>
      </c>
    </row>
    <row r="1107" spans="22:86" x14ac:dyDescent="0.2">
      <c r="V1107" s="2">
        <v>550</v>
      </c>
      <c r="W1107" s="2">
        <v>550</v>
      </c>
      <c r="X1107" s="2">
        <v>550</v>
      </c>
      <c r="Y1107" s="2">
        <v>550</v>
      </c>
      <c r="Z1107" s="2">
        <v>550</v>
      </c>
      <c r="AA1107" s="2">
        <v>550</v>
      </c>
      <c r="AB1107" s="2">
        <v>550</v>
      </c>
      <c r="AC1107" s="2">
        <v>550</v>
      </c>
      <c r="AD1107" s="2">
        <v>550</v>
      </c>
      <c r="AE1107" s="2">
        <v>550</v>
      </c>
      <c r="AF1107" s="2">
        <v>550</v>
      </c>
      <c r="AG1107" s="2">
        <v>575</v>
      </c>
      <c r="AH1107" s="2">
        <v>575</v>
      </c>
      <c r="AI1107" s="2">
        <v>595</v>
      </c>
      <c r="AJ1107" s="2">
        <v>595</v>
      </c>
      <c r="AK1107" s="2">
        <v>595</v>
      </c>
      <c r="AL1107" s="2">
        <v>595</v>
      </c>
      <c r="AM1107" s="2">
        <v>600</v>
      </c>
      <c r="AN1107" s="2">
        <v>600</v>
      </c>
      <c r="AO1107" s="2">
        <v>600</v>
      </c>
      <c r="AP1107" s="2">
        <v>620</v>
      </c>
      <c r="AQ1107" s="2">
        <v>625</v>
      </c>
      <c r="AR1107" s="2">
        <v>625</v>
      </c>
      <c r="AS1107" s="2">
        <v>625</v>
      </c>
      <c r="AT1107" s="2">
        <v>650</v>
      </c>
      <c r="AU1107" s="2">
        <v>650</v>
      </c>
      <c r="AV1107" s="2">
        <v>650</v>
      </c>
      <c r="AW1107" s="2">
        <v>650</v>
      </c>
      <c r="AX1107" s="2">
        <v>650</v>
      </c>
      <c r="AY1107" s="2">
        <v>650</v>
      </c>
      <c r="AZ1107" s="2">
        <v>650</v>
      </c>
      <c r="BA1107" s="2">
        <v>650</v>
      </c>
      <c r="BB1107" s="2">
        <v>650</v>
      </c>
      <c r="BC1107" s="2">
        <v>650</v>
      </c>
      <c r="BD1107" s="2">
        <v>650</v>
      </c>
      <c r="BE1107" s="2">
        <v>650</v>
      </c>
      <c r="BF1107" s="2">
        <v>650</v>
      </c>
      <c r="BG1107" s="2">
        <v>650</v>
      </c>
      <c r="BH1107" s="2">
        <v>650</v>
      </c>
      <c r="BI1107" s="2">
        <v>675</v>
      </c>
      <c r="BJ1107" s="2">
        <v>675</v>
      </c>
      <c r="BK1107" s="2">
        <v>695</v>
      </c>
      <c r="BL1107" s="2">
        <v>695</v>
      </c>
      <c r="BM1107" s="2">
        <v>695</v>
      </c>
      <c r="BN1107" s="2">
        <v>700</v>
      </c>
      <c r="BO1107" s="2">
        <v>725</v>
      </c>
      <c r="BP1107" s="2">
        <v>725</v>
      </c>
      <c r="BQ1107" s="2">
        <v>750</v>
      </c>
      <c r="BR1107" s="2">
        <v>750</v>
      </c>
      <c r="BS1107" s="2">
        <v>750</v>
      </c>
      <c r="BT1107" s="2">
        <v>750</v>
      </c>
      <c r="BU1107" s="2">
        <v>795</v>
      </c>
      <c r="BV1107" s="2">
        <v>795</v>
      </c>
      <c r="BW1107" s="2">
        <v>795</v>
      </c>
      <c r="BX1107" s="2">
        <v>795</v>
      </c>
      <c r="BY1107" s="2">
        <v>800</v>
      </c>
      <c r="BZ1107" s="2">
        <v>850</v>
      </c>
      <c r="CA1107" s="2">
        <v>850</v>
      </c>
      <c r="CB1107" s="2">
        <v>895</v>
      </c>
      <c r="CC1107" s="2">
        <v>895</v>
      </c>
      <c r="CD1107" s="2">
        <v>900</v>
      </c>
      <c r="CE1107" s="2">
        <v>900</v>
      </c>
      <c r="CF1107" s="2">
        <v>950</v>
      </c>
      <c r="CG1107" s="2">
        <v>950</v>
      </c>
      <c r="CH1107" s="2">
        <v>1295</v>
      </c>
    </row>
    <row r="1108" spans="22:86" x14ac:dyDescent="0.2">
      <c r="V1108" s="2">
        <v>850</v>
      </c>
      <c r="W1108" s="2">
        <v>850</v>
      </c>
      <c r="X1108" s="2">
        <v>850</v>
      </c>
      <c r="Y1108" s="2">
        <v>875</v>
      </c>
      <c r="Z1108" s="2">
        <v>875</v>
      </c>
      <c r="AA1108" s="2">
        <v>875</v>
      </c>
      <c r="AB1108" s="2">
        <v>875</v>
      </c>
      <c r="AC1108" s="2">
        <v>875</v>
      </c>
      <c r="AD1108" s="2">
        <v>875</v>
      </c>
      <c r="AE1108" s="2">
        <v>875</v>
      </c>
      <c r="AF1108" s="2">
        <v>885</v>
      </c>
      <c r="AG1108" s="2">
        <v>895</v>
      </c>
      <c r="AH1108" s="2">
        <v>895</v>
      </c>
      <c r="AI1108" s="2">
        <v>900</v>
      </c>
      <c r="AJ1108" s="2">
        <v>900</v>
      </c>
      <c r="AK1108" s="2">
        <v>900</v>
      </c>
      <c r="AL1108" s="2">
        <v>900</v>
      </c>
      <c r="AM1108" s="2">
        <v>900</v>
      </c>
      <c r="AN1108" s="2">
        <v>900</v>
      </c>
      <c r="AO1108" s="2">
        <v>900</v>
      </c>
      <c r="AP1108" s="2">
        <v>900</v>
      </c>
      <c r="AQ1108" s="2">
        <v>900</v>
      </c>
      <c r="AR1108" s="2">
        <v>900</v>
      </c>
      <c r="AS1108" s="2">
        <v>900</v>
      </c>
      <c r="AT1108" s="2">
        <v>900</v>
      </c>
      <c r="AU1108" s="2">
        <v>912.5</v>
      </c>
      <c r="AV1108" s="2">
        <v>925</v>
      </c>
      <c r="AW1108" s="2">
        <v>925</v>
      </c>
      <c r="AX1108" s="2">
        <v>950</v>
      </c>
      <c r="AY1108" s="2">
        <v>950</v>
      </c>
      <c r="AZ1108" s="2">
        <v>950</v>
      </c>
      <c r="BA1108" s="2">
        <v>950</v>
      </c>
      <c r="BB1108" s="2">
        <v>950</v>
      </c>
      <c r="BC1108" s="2">
        <v>950</v>
      </c>
      <c r="BD1108" s="2">
        <v>950</v>
      </c>
      <c r="BE1108" s="2">
        <v>972.5</v>
      </c>
      <c r="BF1108" s="2">
        <v>995</v>
      </c>
      <c r="BG1108" s="2">
        <v>995</v>
      </c>
      <c r="BH1108" s="2">
        <v>995</v>
      </c>
      <c r="BI1108" s="2">
        <v>995</v>
      </c>
      <c r="BJ1108" s="2">
        <v>995</v>
      </c>
      <c r="BK1108" s="2">
        <v>995</v>
      </c>
      <c r="BL1108" s="2">
        <v>995</v>
      </c>
      <c r="BM1108" s="2">
        <v>995</v>
      </c>
      <c r="BN1108" s="2">
        <v>995</v>
      </c>
      <c r="BO1108" s="2">
        <v>1047.5</v>
      </c>
      <c r="BP1108" s="2">
        <v>1100</v>
      </c>
      <c r="BQ1108" s="2">
        <v>1100</v>
      </c>
      <c r="BR1108" s="2">
        <v>1100</v>
      </c>
      <c r="BS1108" s="2">
        <v>1100</v>
      </c>
      <c r="BT1108" s="2">
        <v>1175</v>
      </c>
      <c r="BU1108" s="2">
        <v>1250</v>
      </c>
      <c r="BV1108" s="2">
        <v>1250</v>
      </c>
      <c r="BW1108" s="2">
        <v>1250</v>
      </c>
      <c r="BX1108" s="2">
        <v>1250</v>
      </c>
      <c r="BY1108" s="2">
        <v>1300</v>
      </c>
      <c r="BZ1108" s="2">
        <v>1350</v>
      </c>
      <c r="CA1108" s="2">
        <v>1350</v>
      </c>
      <c r="CB1108" s="2">
        <v>1400</v>
      </c>
      <c r="CC1108" s="2">
        <v>1400</v>
      </c>
      <c r="CD1108" s="2">
        <v>1450</v>
      </c>
      <c r="CE1108" s="2">
        <v>1500</v>
      </c>
      <c r="CF1108" s="2">
        <v>1500</v>
      </c>
      <c r="CG1108" s="2">
        <v>1570</v>
      </c>
      <c r="CH1108" s="2">
        <v>1570</v>
      </c>
    </row>
    <row r="1109" spans="22:86" x14ac:dyDescent="0.2">
      <c r="V1109" s="2">
        <v>995</v>
      </c>
      <c r="W1109" s="2">
        <v>995</v>
      </c>
      <c r="X1109" s="2">
        <v>995</v>
      </c>
      <c r="Y1109" s="2">
        <v>995</v>
      </c>
      <c r="Z1109" s="2">
        <v>995</v>
      </c>
      <c r="AA1109" s="2">
        <v>995</v>
      </c>
      <c r="AB1109" s="2">
        <v>995</v>
      </c>
      <c r="AC1109" s="2">
        <v>995</v>
      </c>
      <c r="AD1109" s="2">
        <v>995</v>
      </c>
      <c r="AE1109" s="2">
        <v>1000</v>
      </c>
      <c r="AF1109" s="2">
        <v>1000</v>
      </c>
      <c r="AG1109" s="2">
        <v>1000</v>
      </c>
      <c r="AH1109" s="2">
        <v>1000</v>
      </c>
      <c r="AI1109" s="2">
        <v>1000</v>
      </c>
      <c r="AJ1109" s="2">
        <v>1000</v>
      </c>
      <c r="AK1109" s="2">
        <v>1050</v>
      </c>
      <c r="AL1109" s="2">
        <v>1100</v>
      </c>
      <c r="AM1109" s="2">
        <v>1100</v>
      </c>
      <c r="AN1109" s="2">
        <v>1100</v>
      </c>
      <c r="AO1109" s="2">
        <v>1100</v>
      </c>
      <c r="AP1109" s="2">
        <v>1100</v>
      </c>
      <c r="AQ1109" s="2">
        <v>1100</v>
      </c>
      <c r="AR1109" s="2">
        <v>1100</v>
      </c>
      <c r="AS1109" s="2">
        <v>1100</v>
      </c>
      <c r="AT1109" s="2">
        <v>1100</v>
      </c>
      <c r="AU1109" s="2">
        <v>1100</v>
      </c>
      <c r="AV1109" s="2">
        <v>1100</v>
      </c>
      <c r="AW1109" s="2">
        <v>1100</v>
      </c>
      <c r="AX1109" s="2">
        <v>1150</v>
      </c>
      <c r="AY1109" s="2">
        <v>1150</v>
      </c>
      <c r="AZ1109" s="2">
        <v>1150</v>
      </c>
      <c r="BA1109" s="2">
        <v>1150</v>
      </c>
      <c r="BB1109" s="2">
        <v>1150</v>
      </c>
      <c r="BC1109" s="2">
        <v>1150</v>
      </c>
      <c r="BD1109" s="2">
        <v>1250</v>
      </c>
      <c r="BE1109" s="2">
        <v>1250</v>
      </c>
      <c r="BF1109" s="2">
        <v>1250</v>
      </c>
      <c r="BG1109" s="2">
        <v>1250</v>
      </c>
      <c r="BH1109" s="2">
        <v>1250</v>
      </c>
      <c r="BI1109" s="2">
        <v>1250</v>
      </c>
      <c r="BJ1109" s="2">
        <v>1250</v>
      </c>
      <c r="BK1109" s="2">
        <v>1250</v>
      </c>
      <c r="BL1109" s="2">
        <v>1250</v>
      </c>
      <c r="BM1109" s="2">
        <v>1250</v>
      </c>
      <c r="BN1109" s="2">
        <v>1250</v>
      </c>
      <c r="BO1109" s="2">
        <v>1250</v>
      </c>
      <c r="BP1109" s="2">
        <v>1250</v>
      </c>
      <c r="BQ1109" s="2">
        <v>1250</v>
      </c>
      <c r="BR1109" s="2">
        <v>1250</v>
      </c>
      <c r="BS1109" s="2">
        <v>1250</v>
      </c>
      <c r="BT1109" s="2">
        <v>1250</v>
      </c>
      <c r="BU1109" s="2">
        <v>1250</v>
      </c>
      <c r="BV1109" s="2">
        <v>1250</v>
      </c>
      <c r="BW1109" s="2">
        <v>1350</v>
      </c>
      <c r="BX1109" s="2">
        <v>1350</v>
      </c>
      <c r="BY1109" s="2">
        <v>1350</v>
      </c>
      <c r="BZ1109" s="2">
        <v>1350</v>
      </c>
      <c r="CA1109" s="2">
        <v>1350</v>
      </c>
      <c r="CB1109" s="2">
        <v>1350</v>
      </c>
      <c r="CC1109" s="2">
        <v>3000</v>
      </c>
      <c r="CD1109" s="2">
        <v>3000</v>
      </c>
      <c r="CE1109" s="2">
        <v>3000</v>
      </c>
      <c r="CF1109" s="2">
        <v>3000</v>
      </c>
      <c r="CG1109" s="2">
        <v>3000</v>
      </c>
      <c r="CH1109" s="2">
        <v>3000</v>
      </c>
    </row>
    <row r="1110" spans="22:86" x14ac:dyDescent="0.2">
      <c r="V1110" s="2">
        <v>300</v>
      </c>
      <c r="W1110" s="2">
        <v>300</v>
      </c>
      <c r="X1110" s="2">
        <v>300</v>
      </c>
      <c r="Y1110" s="2">
        <v>300</v>
      </c>
      <c r="Z1110" s="2">
        <v>300</v>
      </c>
      <c r="AA1110" s="2">
        <v>300</v>
      </c>
      <c r="AB1110" s="2">
        <v>300</v>
      </c>
      <c r="AC1110" s="2">
        <v>300</v>
      </c>
      <c r="AD1110" s="2">
        <v>300</v>
      </c>
      <c r="AE1110" s="2">
        <v>300</v>
      </c>
      <c r="AF1110" s="2">
        <v>300</v>
      </c>
      <c r="AG1110" s="2">
        <v>300</v>
      </c>
      <c r="AH1110" s="2">
        <v>300</v>
      </c>
      <c r="AI1110" s="2">
        <v>300</v>
      </c>
      <c r="AJ1110" s="2">
        <v>300</v>
      </c>
      <c r="AK1110" s="2">
        <v>300</v>
      </c>
      <c r="AL1110" s="2">
        <v>300</v>
      </c>
      <c r="AM1110" s="2">
        <v>300</v>
      </c>
      <c r="AN1110" s="2">
        <v>300</v>
      </c>
      <c r="AO1110" s="2">
        <v>300</v>
      </c>
      <c r="AP1110" s="2">
        <v>300</v>
      </c>
      <c r="AQ1110" s="2">
        <v>300</v>
      </c>
      <c r="AR1110" s="2">
        <v>300</v>
      </c>
      <c r="AS1110" s="2">
        <v>300</v>
      </c>
      <c r="AT1110" s="2">
        <v>300</v>
      </c>
      <c r="AU1110" s="2">
        <v>300</v>
      </c>
      <c r="AV1110" s="2">
        <v>300</v>
      </c>
      <c r="AW1110" s="2">
        <v>300</v>
      </c>
      <c r="AX1110" s="2">
        <v>300</v>
      </c>
      <c r="AY1110" s="2">
        <v>300</v>
      </c>
      <c r="AZ1110" s="2">
        <v>300</v>
      </c>
      <c r="BA1110" s="2">
        <v>300</v>
      </c>
      <c r="BB1110" s="2">
        <v>330</v>
      </c>
      <c r="BC1110" s="2">
        <v>330</v>
      </c>
      <c r="BD1110" s="2">
        <v>330</v>
      </c>
      <c r="BE1110" s="2">
        <v>330</v>
      </c>
      <c r="BF1110" s="2">
        <v>330</v>
      </c>
      <c r="BG1110" s="2">
        <v>330</v>
      </c>
      <c r="BH1110" s="2">
        <v>330</v>
      </c>
      <c r="BI1110" s="2">
        <v>330</v>
      </c>
      <c r="BJ1110" s="2">
        <v>330</v>
      </c>
      <c r="BK1110" s="2">
        <v>330</v>
      </c>
      <c r="BL1110" s="2">
        <v>330</v>
      </c>
      <c r="BM1110" s="2">
        <v>330</v>
      </c>
      <c r="BN1110" s="2">
        <v>330</v>
      </c>
      <c r="BO1110" s="2">
        <v>330</v>
      </c>
      <c r="BP1110" s="2">
        <v>330</v>
      </c>
      <c r="BQ1110" s="2">
        <v>330</v>
      </c>
      <c r="BR1110" s="2">
        <v>330</v>
      </c>
      <c r="BS1110" s="2">
        <v>330</v>
      </c>
      <c r="BT1110" s="2">
        <v>330</v>
      </c>
      <c r="BU1110" s="2">
        <v>330</v>
      </c>
      <c r="BV1110" s="2">
        <v>330</v>
      </c>
      <c r="BW1110" s="2">
        <v>330</v>
      </c>
      <c r="BX1110" s="2">
        <v>330</v>
      </c>
      <c r="BY1110" s="2">
        <v>330</v>
      </c>
      <c r="BZ1110" s="2">
        <v>330</v>
      </c>
      <c r="CA1110" s="2">
        <v>330</v>
      </c>
      <c r="CB1110" s="2">
        <v>330</v>
      </c>
      <c r="CC1110" s="2">
        <v>330</v>
      </c>
      <c r="CD1110" s="2">
        <v>330</v>
      </c>
      <c r="CE1110" s="2">
        <v>330</v>
      </c>
      <c r="CF1110" s="2">
        <v>330</v>
      </c>
      <c r="CG1110" s="2">
        <v>330</v>
      </c>
      <c r="CH1110" s="2">
        <v>330</v>
      </c>
    </row>
    <row r="1111" spans="22:86" x14ac:dyDescent="0.2">
      <c r="V1111" s="2">
        <v>275</v>
      </c>
      <c r="W1111" s="2">
        <v>280</v>
      </c>
      <c r="X1111" s="2">
        <v>280</v>
      </c>
      <c r="Y1111" s="2">
        <v>282.44</v>
      </c>
      <c r="Z1111" s="2">
        <v>283</v>
      </c>
      <c r="AA1111" s="2">
        <v>285</v>
      </c>
      <c r="AB1111" s="2">
        <v>290</v>
      </c>
      <c r="AC1111" s="2">
        <v>294.33999999999997</v>
      </c>
      <c r="AD1111" s="2">
        <v>294.33999999999997</v>
      </c>
      <c r="AE1111" s="2">
        <v>294.33999999999997</v>
      </c>
      <c r="AF1111" s="2">
        <v>294.33999999999997</v>
      </c>
      <c r="AG1111" s="2">
        <v>294.33999999999997</v>
      </c>
      <c r="AH1111" s="2">
        <v>294.35000000000002</v>
      </c>
      <c r="AI1111" s="2">
        <v>294.35000000000002</v>
      </c>
      <c r="AJ1111" s="2">
        <v>295</v>
      </c>
      <c r="AK1111" s="2">
        <v>300</v>
      </c>
      <c r="AL1111" s="2">
        <v>300</v>
      </c>
      <c r="AM1111" s="2">
        <v>300</v>
      </c>
      <c r="AN1111" s="2">
        <v>300</v>
      </c>
      <c r="AO1111" s="2">
        <v>300</v>
      </c>
      <c r="AP1111" s="2">
        <v>300</v>
      </c>
      <c r="AQ1111" s="2">
        <v>300</v>
      </c>
      <c r="AR1111" s="2">
        <v>304.16000000000003</v>
      </c>
      <c r="AS1111" s="2">
        <v>304.16000000000003</v>
      </c>
      <c r="AT1111" s="2">
        <v>305</v>
      </c>
      <c r="AU1111" s="2">
        <v>305</v>
      </c>
      <c r="AV1111" s="2">
        <v>305</v>
      </c>
      <c r="AW1111" s="2">
        <v>315</v>
      </c>
      <c r="AX1111" s="2">
        <v>316.07</v>
      </c>
      <c r="AY1111" s="2">
        <v>316.07</v>
      </c>
      <c r="AZ1111" s="2">
        <v>316.07</v>
      </c>
      <c r="BA1111" s="2">
        <v>316.07</v>
      </c>
      <c r="BB1111" s="2">
        <v>316.07</v>
      </c>
      <c r="BC1111" s="2">
        <v>325</v>
      </c>
      <c r="BD1111" s="2">
        <v>325</v>
      </c>
      <c r="BE1111" s="2">
        <v>325</v>
      </c>
      <c r="BF1111" s="2">
        <v>325</v>
      </c>
      <c r="BG1111" s="2">
        <v>325</v>
      </c>
      <c r="BH1111" s="2">
        <v>325.89</v>
      </c>
      <c r="BI1111" s="2">
        <v>325.89</v>
      </c>
      <c r="BJ1111" s="2">
        <v>333</v>
      </c>
      <c r="BK1111" s="2">
        <v>333</v>
      </c>
      <c r="BL1111" s="2">
        <v>337.79</v>
      </c>
      <c r="BM1111" s="2">
        <v>350</v>
      </c>
      <c r="BN1111" s="2">
        <v>350</v>
      </c>
      <c r="BO1111" s="2">
        <v>359.52</v>
      </c>
      <c r="BP1111" s="2">
        <v>359.52</v>
      </c>
      <c r="BQ1111" s="2">
        <v>359.52</v>
      </c>
      <c r="BR1111" s="2">
        <v>359.52</v>
      </c>
      <c r="BS1111" s="2">
        <v>359.52</v>
      </c>
      <c r="BT1111" s="2">
        <v>359.52</v>
      </c>
      <c r="BU1111" s="2">
        <v>359.52</v>
      </c>
      <c r="BV1111" s="2">
        <v>359.52</v>
      </c>
      <c r="BW1111" s="2">
        <v>359.52</v>
      </c>
      <c r="BX1111" s="2">
        <v>359.52</v>
      </c>
      <c r="BY1111" s="2">
        <v>359.52</v>
      </c>
      <c r="BZ1111" s="2">
        <v>359.52</v>
      </c>
      <c r="CA1111" s="2">
        <v>365</v>
      </c>
      <c r="CB1111" s="2">
        <v>367.52</v>
      </c>
      <c r="CC1111" s="2">
        <v>375</v>
      </c>
      <c r="CD1111" s="2">
        <v>402.97</v>
      </c>
      <c r="CE1111" s="2">
        <v>402.97</v>
      </c>
      <c r="CF1111" s="2">
        <v>434.52</v>
      </c>
      <c r="CG1111" s="2">
        <v>468.15</v>
      </c>
      <c r="CH1111" s="2">
        <v>468.15</v>
      </c>
    </row>
    <row r="1112" spans="22:86" x14ac:dyDescent="0.2">
      <c r="V1112" s="2">
        <v>350</v>
      </c>
      <c r="W1112" s="2">
        <v>350</v>
      </c>
      <c r="X1112" s="2">
        <v>350</v>
      </c>
      <c r="Y1112" s="2">
        <v>350</v>
      </c>
      <c r="Z1112" s="2">
        <v>350</v>
      </c>
      <c r="AA1112" s="2">
        <v>350</v>
      </c>
      <c r="AB1112" s="2">
        <v>350</v>
      </c>
      <c r="AC1112" s="2">
        <v>350</v>
      </c>
      <c r="AD1112" s="2">
        <v>350</v>
      </c>
      <c r="AE1112" s="2">
        <v>350</v>
      </c>
      <c r="AF1112" s="2">
        <v>350</v>
      </c>
      <c r="AG1112" s="2">
        <v>350</v>
      </c>
      <c r="AH1112" s="2">
        <v>350</v>
      </c>
      <c r="AI1112" s="2">
        <v>350</v>
      </c>
      <c r="AJ1112" s="2">
        <v>350</v>
      </c>
      <c r="AK1112" s="2">
        <v>350</v>
      </c>
      <c r="AL1112" s="2">
        <v>360</v>
      </c>
      <c r="AM1112" s="2">
        <v>360</v>
      </c>
      <c r="AN1112" s="2">
        <v>360</v>
      </c>
      <c r="AO1112" s="2">
        <v>365</v>
      </c>
      <c r="AP1112" s="2">
        <v>375</v>
      </c>
      <c r="AQ1112" s="2">
        <v>375</v>
      </c>
      <c r="AR1112" s="2">
        <v>375</v>
      </c>
      <c r="AS1112" s="2">
        <v>375</v>
      </c>
      <c r="AT1112" s="2">
        <v>375</v>
      </c>
      <c r="AU1112" s="2">
        <v>375</v>
      </c>
      <c r="AV1112" s="2">
        <v>375</v>
      </c>
      <c r="AW1112" s="2">
        <v>375</v>
      </c>
      <c r="AX1112" s="2">
        <v>375</v>
      </c>
      <c r="AY1112" s="2">
        <v>375</v>
      </c>
      <c r="AZ1112" s="2">
        <v>375</v>
      </c>
      <c r="BA1112" s="2">
        <v>375</v>
      </c>
      <c r="BB1112" s="2">
        <v>375</v>
      </c>
      <c r="BC1112" s="2">
        <v>375</v>
      </c>
      <c r="BD1112" s="2">
        <v>380</v>
      </c>
      <c r="BE1112" s="2">
        <v>380</v>
      </c>
      <c r="BF1112" s="2">
        <v>380</v>
      </c>
      <c r="BG1112" s="2">
        <v>380</v>
      </c>
      <c r="BH1112" s="2">
        <v>385</v>
      </c>
      <c r="BI1112" s="2">
        <v>390</v>
      </c>
      <c r="BJ1112" s="2">
        <v>395</v>
      </c>
      <c r="BK1112" s="2">
        <v>395</v>
      </c>
      <c r="BL1112" s="2">
        <v>395</v>
      </c>
      <c r="BM1112" s="2">
        <v>395</v>
      </c>
      <c r="BN1112" s="2">
        <v>395</v>
      </c>
      <c r="BO1112" s="2">
        <v>395</v>
      </c>
      <c r="BP1112" s="2">
        <v>395</v>
      </c>
      <c r="BQ1112" s="2">
        <v>400</v>
      </c>
      <c r="BR1112" s="2">
        <v>400</v>
      </c>
      <c r="BS1112" s="2">
        <v>400</v>
      </c>
      <c r="BT1112" s="2">
        <v>400</v>
      </c>
      <c r="BU1112" s="2">
        <v>400</v>
      </c>
      <c r="BV1112" s="2">
        <v>400</v>
      </c>
      <c r="BW1112" s="2">
        <v>412</v>
      </c>
      <c r="BX1112" s="2">
        <v>425</v>
      </c>
      <c r="BY1112" s="2">
        <v>425</v>
      </c>
      <c r="BZ1112" s="2">
        <v>425</v>
      </c>
      <c r="CA1112" s="2">
        <v>425</v>
      </c>
      <c r="CB1112" s="2">
        <v>430</v>
      </c>
      <c r="CC1112" s="2">
        <v>440</v>
      </c>
      <c r="CD1112" s="2">
        <v>450</v>
      </c>
      <c r="CE1112" s="2">
        <v>450</v>
      </c>
      <c r="CF1112" s="2">
        <v>450</v>
      </c>
      <c r="CG1112" s="2">
        <v>475</v>
      </c>
      <c r="CH1112" s="2">
        <v>550</v>
      </c>
    </row>
    <row r="1113" spans="22:86" x14ac:dyDescent="0.2">
      <c r="V1113" s="2">
        <v>425</v>
      </c>
      <c r="W1113" s="2">
        <v>425</v>
      </c>
      <c r="X1113" s="2">
        <v>425</v>
      </c>
      <c r="Y1113" s="2">
        <v>425</v>
      </c>
      <c r="Z1113" s="2">
        <v>425</v>
      </c>
      <c r="AA1113" s="2">
        <v>425</v>
      </c>
      <c r="AB1113" s="2">
        <v>430</v>
      </c>
      <c r="AC1113" s="2">
        <v>435</v>
      </c>
      <c r="AD1113" s="2">
        <v>450</v>
      </c>
      <c r="AE1113" s="2">
        <v>450</v>
      </c>
      <c r="AF1113" s="2">
        <v>450</v>
      </c>
      <c r="AG1113" s="2">
        <v>450</v>
      </c>
      <c r="AH1113" s="2">
        <v>450</v>
      </c>
      <c r="AI1113" s="2">
        <v>450</v>
      </c>
      <c r="AJ1113" s="2">
        <v>450</v>
      </c>
      <c r="AK1113" s="2">
        <v>450</v>
      </c>
      <c r="AL1113" s="2">
        <v>450</v>
      </c>
      <c r="AM1113" s="2">
        <v>450</v>
      </c>
      <c r="AN1113" s="2">
        <v>450</v>
      </c>
      <c r="AO1113" s="2">
        <v>450</v>
      </c>
      <c r="AP1113" s="2">
        <v>450</v>
      </c>
      <c r="AQ1113" s="2">
        <v>450</v>
      </c>
      <c r="AR1113" s="2">
        <v>450</v>
      </c>
      <c r="AS1113" s="2">
        <v>450</v>
      </c>
      <c r="AT1113" s="2">
        <v>450</v>
      </c>
      <c r="AU1113" s="2">
        <v>450</v>
      </c>
      <c r="AV1113" s="2">
        <v>460</v>
      </c>
      <c r="AW1113" s="2">
        <v>470</v>
      </c>
      <c r="AX1113" s="2">
        <v>475</v>
      </c>
      <c r="AY1113" s="2">
        <v>475</v>
      </c>
      <c r="AZ1113" s="2">
        <v>475</v>
      </c>
      <c r="BA1113" s="2">
        <v>475</v>
      </c>
      <c r="BB1113" s="2">
        <v>475</v>
      </c>
      <c r="BC1113" s="2">
        <v>475</v>
      </c>
      <c r="BD1113" s="2">
        <v>475</v>
      </c>
      <c r="BE1113" s="2">
        <v>480</v>
      </c>
      <c r="BF1113" s="2">
        <v>490</v>
      </c>
      <c r="BG1113" s="2">
        <v>495</v>
      </c>
      <c r="BH1113" s="2">
        <v>495</v>
      </c>
      <c r="BI1113" s="2">
        <v>500</v>
      </c>
      <c r="BJ1113" s="2">
        <v>500</v>
      </c>
      <c r="BK1113" s="2">
        <v>500</v>
      </c>
      <c r="BL1113" s="2">
        <v>500</v>
      </c>
      <c r="BM1113" s="2">
        <v>500</v>
      </c>
      <c r="BN1113" s="2">
        <v>500</v>
      </c>
      <c r="BO1113" s="2">
        <v>525</v>
      </c>
      <c r="BP1113" s="2">
        <v>525</v>
      </c>
      <c r="BQ1113" s="2">
        <v>525</v>
      </c>
      <c r="BR1113" s="2">
        <v>525</v>
      </c>
      <c r="BS1113" s="2">
        <v>525</v>
      </c>
      <c r="BT1113" s="2">
        <v>540</v>
      </c>
      <c r="BU1113" s="2">
        <v>550</v>
      </c>
      <c r="BV1113" s="2">
        <v>550</v>
      </c>
      <c r="BW1113" s="2">
        <v>550</v>
      </c>
      <c r="BX1113" s="2">
        <v>550</v>
      </c>
      <c r="BY1113" s="2">
        <v>550</v>
      </c>
      <c r="BZ1113" s="2">
        <v>565</v>
      </c>
      <c r="CA1113" s="2">
        <v>575</v>
      </c>
      <c r="CB1113" s="2">
        <v>575</v>
      </c>
      <c r="CC1113" s="2">
        <v>595</v>
      </c>
      <c r="CD1113" s="2">
        <v>595</v>
      </c>
      <c r="CE1113" s="2">
        <v>625</v>
      </c>
      <c r="CF1113" s="2">
        <v>650</v>
      </c>
      <c r="CG1113" s="2">
        <v>670</v>
      </c>
      <c r="CH1113" s="2">
        <v>695</v>
      </c>
    </row>
    <row r="1114" spans="22:86" x14ac:dyDescent="0.2">
      <c r="V1114" s="2">
        <v>500</v>
      </c>
      <c r="W1114" s="2">
        <v>500</v>
      </c>
      <c r="X1114" s="2">
        <v>500</v>
      </c>
      <c r="Y1114" s="2">
        <v>500</v>
      </c>
      <c r="Z1114" s="2">
        <v>500</v>
      </c>
      <c r="AA1114" s="2">
        <v>500</v>
      </c>
      <c r="AB1114" s="2">
        <v>500</v>
      </c>
      <c r="AC1114" s="2">
        <v>520</v>
      </c>
      <c r="AD1114" s="2">
        <v>525</v>
      </c>
      <c r="AE1114" s="2">
        <v>525</v>
      </c>
      <c r="AF1114" s="2">
        <v>525</v>
      </c>
      <c r="AG1114" s="2">
        <v>525</v>
      </c>
      <c r="AH1114" s="2">
        <v>525</v>
      </c>
      <c r="AI1114" s="2">
        <v>525</v>
      </c>
      <c r="AJ1114" s="2">
        <v>525</v>
      </c>
      <c r="AK1114" s="2">
        <v>525</v>
      </c>
      <c r="AL1114" s="2">
        <v>530</v>
      </c>
      <c r="AM1114" s="2">
        <v>550</v>
      </c>
      <c r="AN1114" s="2">
        <v>550</v>
      </c>
      <c r="AO1114" s="2">
        <v>550</v>
      </c>
      <c r="AP1114" s="2">
        <v>550</v>
      </c>
      <c r="AQ1114" s="2">
        <v>550</v>
      </c>
      <c r="AR1114" s="2">
        <v>550</v>
      </c>
      <c r="AS1114" s="2">
        <v>550</v>
      </c>
      <c r="AT1114" s="2">
        <v>555</v>
      </c>
      <c r="AU1114" s="2">
        <v>575</v>
      </c>
      <c r="AV1114" s="2">
        <v>575</v>
      </c>
      <c r="AW1114" s="2">
        <v>575</v>
      </c>
      <c r="AX1114" s="2">
        <v>580</v>
      </c>
      <c r="AY1114" s="2">
        <v>595</v>
      </c>
      <c r="AZ1114" s="2">
        <v>595</v>
      </c>
      <c r="BA1114" s="2">
        <v>595</v>
      </c>
      <c r="BB1114" s="2">
        <v>600</v>
      </c>
      <c r="BC1114" s="2">
        <v>600</v>
      </c>
      <c r="BD1114" s="2">
        <v>600</v>
      </c>
      <c r="BE1114" s="2">
        <v>617.5</v>
      </c>
      <c r="BF1114" s="2">
        <v>625</v>
      </c>
      <c r="BG1114" s="2">
        <v>625</v>
      </c>
      <c r="BH1114" s="2">
        <v>625</v>
      </c>
      <c r="BI1114" s="2">
        <v>625</v>
      </c>
      <c r="BJ1114" s="2">
        <v>642.5</v>
      </c>
      <c r="BK1114" s="2">
        <v>650</v>
      </c>
      <c r="BL1114" s="2">
        <v>650</v>
      </c>
      <c r="BM1114" s="2">
        <v>650</v>
      </c>
      <c r="BN1114" s="2">
        <v>650</v>
      </c>
      <c r="BO1114" s="2">
        <v>650</v>
      </c>
      <c r="BP1114" s="2">
        <v>650</v>
      </c>
      <c r="BQ1114" s="2">
        <v>675</v>
      </c>
      <c r="BR1114" s="2">
        <v>680</v>
      </c>
      <c r="BS1114" s="2">
        <v>695</v>
      </c>
      <c r="BT1114" s="2">
        <v>695</v>
      </c>
      <c r="BU1114" s="2">
        <v>700</v>
      </c>
      <c r="BV1114" s="2">
        <v>700</v>
      </c>
      <c r="BW1114" s="2">
        <v>700</v>
      </c>
      <c r="BX1114" s="2">
        <v>725</v>
      </c>
      <c r="BY1114" s="2">
        <v>745</v>
      </c>
      <c r="BZ1114" s="2">
        <v>750</v>
      </c>
      <c r="CA1114" s="2">
        <v>750</v>
      </c>
      <c r="CB1114" s="2">
        <v>750</v>
      </c>
      <c r="CC1114" s="2">
        <v>750</v>
      </c>
      <c r="CD1114" s="2">
        <v>795</v>
      </c>
      <c r="CE1114" s="2">
        <v>800</v>
      </c>
      <c r="CF1114" s="2">
        <v>850</v>
      </c>
      <c r="CG1114" s="2">
        <v>895</v>
      </c>
      <c r="CH1114" s="2">
        <v>1100</v>
      </c>
    </row>
    <row r="1115" spans="22:86" x14ac:dyDescent="0.2">
      <c r="V1115" s="2">
        <v>750</v>
      </c>
      <c r="W1115" s="2">
        <v>750</v>
      </c>
      <c r="X1115" s="2">
        <v>750</v>
      </c>
      <c r="Y1115" s="2">
        <v>750</v>
      </c>
      <c r="Z1115" s="2">
        <v>750</v>
      </c>
      <c r="AA1115" s="2">
        <v>775</v>
      </c>
      <c r="AB1115" s="2">
        <v>795</v>
      </c>
      <c r="AC1115" s="2">
        <v>795</v>
      </c>
      <c r="AD1115" s="2">
        <v>795</v>
      </c>
      <c r="AE1115" s="2">
        <v>795</v>
      </c>
      <c r="AF1115" s="2">
        <v>800</v>
      </c>
      <c r="AG1115" s="2">
        <v>800</v>
      </c>
      <c r="AH1115" s="2">
        <v>800</v>
      </c>
      <c r="AI1115" s="2">
        <v>810</v>
      </c>
      <c r="AJ1115" s="2">
        <v>825</v>
      </c>
      <c r="AK1115" s="2">
        <v>850</v>
      </c>
      <c r="AL1115" s="2">
        <v>850</v>
      </c>
      <c r="AM1115" s="2">
        <v>850</v>
      </c>
      <c r="AN1115" s="2">
        <v>850</v>
      </c>
      <c r="AO1115" s="2">
        <v>850</v>
      </c>
      <c r="AP1115" s="2">
        <v>850</v>
      </c>
      <c r="AQ1115" s="2">
        <v>850</v>
      </c>
      <c r="AR1115" s="2">
        <v>850</v>
      </c>
      <c r="AS1115" s="2">
        <v>850</v>
      </c>
      <c r="AT1115" s="2">
        <v>850</v>
      </c>
      <c r="AU1115" s="2">
        <v>850</v>
      </c>
      <c r="AV1115" s="2">
        <v>850</v>
      </c>
      <c r="AW1115" s="2">
        <v>875</v>
      </c>
      <c r="AX1115" s="2">
        <v>875</v>
      </c>
      <c r="AY1115" s="2">
        <v>895</v>
      </c>
      <c r="AZ1115" s="2">
        <v>895</v>
      </c>
      <c r="BA1115" s="2">
        <v>900</v>
      </c>
      <c r="BB1115" s="2">
        <v>950</v>
      </c>
      <c r="BC1115" s="2">
        <v>950</v>
      </c>
      <c r="BD1115" s="2">
        <v>950</v>
      </c>
      <c r="BE1115" s="2">
        <v>950</v>
      </c>
      <c r="BF1115" s="2">
        <v>950</v>
      </c>
      <c r="BG1115" s="2">
        <v>950</v>
      </c>
      <c r="BH1115" s="2">
        <v>975</v>
      </c>
      <c r="BI1115" s="2">
        <v>995</v>
      </c>
      <c r="BJ1115" s="2">
        <v>995</v>
      </c>
      <c r="BK1115" s="2">
        <v>995</v>
      </c>
      <c r="BL1115" s="2">
        <v>995</v>
      </c>
      <c r="BM1115" s="2">
        <v>995</v>
      </c>
      <c r="BN1115" s="2">
        <v>1000</v>
      </c>
      <c r="BO1115" s="2">
        <v>1000</v>
      </c>
      <c r="BP1115" s="2">
        <v>1050</v>
      </c>
      <c r="BQ1115" s="2">
        <v>1050</v>
      </c>
      <c r="BR1115" s="2">
        <v>1100</v>
      </c>
      <c r="BS1115" s="2">
        <v>1100</v>
      </c>
      <c r="BT1115" s="2">
        <v>1175</v>
      </c>
      <c r="BU1115" s="2">
        <v>1200</v>
      </c>
      <c r="BV1115" s="2">
        <v>1200</v>
      </c>
      <c r="BW1115" s="2">
        <v>1200</v>
      </c>
      <c r="BX1115" s="2">
        <v>1200</v>
      </c>
      <c r="BY1115" s="2">
        <v>1200</v>
      </c>
      <c r="BZ1115" s="2">
        <v>1250</v>
      </c>
      <c r="CA1115" s="2">
        <v>1250</v>
      </c>
      <c r="CB1115" s="2">
        <v>1275</v>
      </c>
      <c r="CC1115" s="2">
        <v>1295</v>
      </c>
      <c r="CD1115" s="2">
        <v>1295</v>
      </c>
      <c r="CE1115" s="2">
        <v>1395</v>
      </c>
      <c r="CF1115" s="2">
        <v>1450</v>
      </c>
      <c r="CG1115" s="2">
        <v>1750</v>
      </c>
      <c r="CH1115" s="2">
        <v>1800</v>
      </c>
    </row>
    <row r="1116" spans="22:86" x14ac:dyDescent="0.2">
      <c r="V1116" s="2">
        <v>850</v>
      </c>
      <c r="W1116" s="2">
        <v>895</v>
      </c>
      <c r="X1116" s="2">
        <v>895</v>
      </c>
      <c r="Y1116" s="2">
        <v>895</v>
      </c>
      <c r="Z1116" s="2">
        <v>895</v>
      </c>
      <c r="AA1116" s="2">
        <v>895</v>
      </c>
      <c r="AB1116" s="2">
        <v>895</v>
      </c>
      <c r="AC1116" s="2">
        <v>900</v>
      </c>
      <c r="AD1116" s="2">
        <v>900</v>
      </c>
      <c r="AE1116" s="2">
        <v>900</v>
      </c>
      <c r="AF1116" s="2">
        <v>900</v>
      </c>
      <c r="AG1116" s="2">
        <v>900</v>
      </c>
      <c r="AH1116" s="2">
        <v>900</v>
      </c>
      <c r="AI1116" s="2">
        <v>900</v>
      </c>
      <c r="AJ1116" s="2">
        <v>925</v>
      </c>
      <c r="AK1116" s="2">
        <v>925</v>
      </c>
      <c r="AL1116" s="2">
        <v>925</v>
      </c>
      <c r="AM1116" s="2">
        <v>950</v>
      </c>
      <c r="AN1116" s="2">
        <v>950</v>
      </c>
      <c r="AO1116" s="2">
        <v>950</v>
      </c>
      <c r="AP1116" s="2">
        <v>995</v>
      </c>
      <c r="AQ1116" s="2">
        <v>995</v>
      </c>
      <c r="AR1116" s="2">
        <v>995</v>
      </c>
      <c r="AS1116" s="2">
        <v>995</v>
      </c>
      <c r="AT1116" s="2">
        <v>1050</v>
      </c>
      <c r="AU1116" s="2">
        <v>1050</v>
      </c>
      <c r="AV1116" s="2">
        <v>1050</v>
      </c>
      <c r="AW1116" s="2">
        <v>1175</v>
      </c>
      <c r="AX1116" s="2">
        <v>1175</v>
      </c>
      <c r="AY1116" s="2">
        <v>1175</v>
      </c>
      <c r="AZ1116" s="2">
        <v>1200</v>
      </c>
      <c r="BA1116" s="2">
        <v>1200</v>
      </c>
      <c r="BB1116" s="2">
        <v>1200</v>
      </c>
      <c r="BC1116" s="2">
        <v>1200</v>
      </c>
      <c r="BD1116" s="2">
        <v>1200</v>
      </c>
      <c r="BE1116" s="2">
        <v>1200</v>
      </c>
      <c r="BF1116" s="2">
        <v>1200</v>
      </c>
      <c r="BG1116" s="2">
        <v>1200</v>
      </c>
      <c r="BH1116" s="2">
        <v>1200</v>
      </c>
      <c r="BI1116" s="2">
        <v>1200</v>
      </c>
      <c r="BJ1116" s="2">
        <v>1200</v>
      </c>
      <c r="BK1116" s="2">
        <v>1200</v>
      </c>
      <c r="BL1116" s="2">
        <v>1200</v>
      </c>
      <c r="BM1116" s="2">
        <v>1200</v>
      </c>
      <c r="BN1116" s="2">
        <v>1200</v>
      </c>
      <c r="BO1116" s="2">
        <v>1200</v>
      </c>
      <c r="BP1116" s="2">
        <v>1250</v>
      </c>
      <c r="BQ1116" s="2">
        <v>1250</v>
      </c>
      <c r="BR1116" s="2">
        <v>1250</v>
      </c>
      <c r="BS1116" s="2">
        <v>1295</v>
      </c>
      <c r="BT1116" s="2">
        <v>1295</v>
      </c>
      <c r="BU1116" s="2">
        <v>1295</v>
      </c>
      <c r="BV1116" s="2">
        <v>1295</v>
      </c>
      <c r="BW1116" s="2">
        <v>1303.57</v>
      </c>
      <c r="BX1116" s="2">
        <v>1303.57</v>
      </c>
      <c r="BY1116" s="2">
        <v>1303.57</v>
      </c>
      <c r="BZ1116" s="2">
        <v>1350</v>
      </c>
      <c r="CA1116" s="2">
        <v>1350</v>
      </c>
      <c r="CB1116" s="2">
        <v>1350</v>
      </c>
      <c r="CC1116" s="2">
        <v>1400</v>
      </c>
      <c r="CD1116" s="2">
        <v>1400</v>
      </c>
      <c r="CE1116" s="2">
        <v>1400</v>
      </c>
      <c r="CF1116" s="2">
        <v>1500</v>
      </c>
      <c r="CG1116" s="2">
        <v>1500</v>
      </c>
      <c r="CH1116" s="2">
        <v>1500</v>
      </c>
    </row>
    <row r="1117" spans="22:86" x14ac:dyDescent="0.2">
      <c r="V1117" s="2">
        <v>325</v>
      </c>
      <c r="W1117" s="2">
        <v>325</v>
      </c>
      <c r="X1117" s="2">
        <v>325</v>
      </c>
      <c r="Y1117" s="2">
        <v>325</v>
      </c>
      <c r="Z1117" s="2">
        <v>325</v>
      </c>
      <c r="AA1117" s="2">
        <v>325</v>
      </c>
      <c r="AB1117" s="2">
        <v>325</v>
      </c>
      <c r="AC1117" s="2">
        <v>325</v>
      </c>
      <c r="AD1117" s="2">
        <v>325</v>
      </c>
      <c r="AE1117" s="2">
        <v>325</v>
      </c>
      <c r="AF1117" s="2">
        <v>325</v>
      </c>
      <c r="AG1117" s="2">
        <v>325</v>
      </c>
      <c r="AH1117" s="2">
        <v>325</v>
      </c>
      <c r="AI1117" s="2">
        <v>325</v>
      </c>
      <c r="AJ1117" s="2">
        <v>325</v>
      </c>
      <c r="AK1117" s="2">
        <v>347.5</v>
      </c>
      <c r="AL1117" s="2">
        <v>370</v>
      </c>
      <c r="AM1117" s="2">
        <v>370</v>
      </c>
      <c r="AN1117" s="2">
        <v>370</v>
      </c>
      <c r="AO1117" s="2">
        <v>370</v>
      </c>
      <c r="AP1117" s="2">
        <v>370</v>
      </c>
      <c r="AQ1117" s="2">
        <v>370</v>
      </c>
      <c r="AR1117" s="2">
        <v>370</v>
      </c>
      <c r="AS1117" s="2">
        <v>370</v>
      </c>
      <c r="AT1117" s="2">
        <v>370</v>
      </c>
      <c r="AU1117" s="2">
        <v>370</v>
      </c>
      <c r="AV1117" s="2">
        <v>370</v>
      </c>
      <c r="AW1117" s="2">
        <v>370</v>
      </c>
      <c r="AX1117" s="2">
        <v>370</v>
      </c>
      <c r="AY1117" s="2">
        <v>370</v>
      </c>
      <c r="AZ1117" s="2">
        <v>370</v>
      </c>
      <c r="BA1117" s="2">
        <v>370</v>
      </c>
      <c r="BB1117" s="2">
        <v>370</v>
      </c>
      <c r="BC1117" s="2">
        <v>370</v>
      </c>
      <c r="BD1117" s="2">
        <v>370</v>
      </c>
      <c r="BE1117" s="2">
        <v>370</v>
      </c>
      <c r="BF1117" s="2">
        <v>370</v>
      </c>
      <c r="BG1117" s="2">
        <v>370</v>
      </c>
      <c r="BH1117" s="2">
        <v>370</v>
      </c>
      <c r="BI1117" s="2">
        <v>370</v>
      </c>
      <c r="BJ1117" s="2">
        <v>370</v>
      </c>
      <c r="BK1117" s="2">
        <v>370</v>
      </c>
      <c r="BL1117" s="2">
        <v>370</v>
      </c>
      <c r="BM1117" s="2">
        <v>370</v>
      </c>
      <c r="BN1117" s="2">
        <v>370</v>
      </c>
      <c r="BO1117" s="2">
        <v>370</v>
      </c>
      <c r="BP1117" s="2">
        <v>370</v>
      </c>
      <c r="BQ1117" s="2">
        <v>370</v>
      </c>
      <c r="BR1117" s="2">
        <v>370</v>
      </c>
      <c r="BS1117" s="2">
        <v>370</v>
      </c>
      <c r="BT1117" s="2">
        <v>370</v>
      </c>
      <c r="BU1117" s="2">
        <v>370</v>
      </c>
      <c r="BV1117" s="2">
        <v>370</v>
      </c>
      <c r="BW1117" s="2">
        <v>370</v>
      </c>
      <c r="BX1117" s="2">
        <v>370</v>
      </c>
      <c r="BY1117" s="2">
        <v>370</v>
      </c>
      <c r="BZ1117" s="2">
        <v>370</v>
      </c>
      <c r="CA1117" s="2">
        <v>370</v>
      </c>
      <c r="CB1117" s="2">
        <v>370</v>
      </c>
      <c r="CC1117" s="2">
        <v>370</v>
      </c>
      <c r="CD1117" s="2">
        <v>370</v>
      </c>
      <c r="CE1117" s="2">
        <v>370</v>
      </c>
      <c r="CF1117" s="2">
        <v>370</v>
      </c>
      <c r="CG1117" s="2">
        <v>370</v>
      </c>
      <c r="CH1117" s="2">
        <v>370</v>
      </c>
    </row>
    <row r="1118" spans="22:86" x14ac:dyDescent="0.2">
      <c r="V1118" s="2">
        <v>275</v>
      </c>
      <c r="W1118" s="2">
        <v>275</v>
      </c>
      <c r="X1118" s="2">
        <v>275</v>
      </c>
      <c r="Y1118" s="2">
        <v>275</v>
      </c>
      <c r="Z1118" s="2">
        <v>275</v>
      </c>
      <c r="AA1118" s="2">
        <v>275</v>
      </c>
      <c r="AB1118" s="2">
        <v>275</v>
      </c>
      <c r="AC1118" s="2">
        <v>275</v>
      </c>
      <c r="AD1118" s="2">
        <v>275</v>
      </c>
      <c r="AE1118" s="2">
        <v>275</v>
      </c>
      <c r="AF1118" s="2">
        <v>275</v>
      </c>
      <c r="AG1118" s="2">
        <v>275</v>
      </c>
      <c r="AH1118" s="2">
        <v>275</v>
      </c>
      <c r="AI1118" s="2">
        <v>275</v>
      </c>
      <c r="AJ1118" s="2">
        <v>280.62</v>
      </c>
      <c r="AK1118" s="2">
        <v>281.81</v>
      </c>
      <c r="AL1118" s="2">
        <v>283</v>
      </c>
      <c r="AM1118" s="2">
        <v>285</v>
      </c>
      <c r="AN1118" s="2">
        <v>285</v>
      </c>
      <c r="AO1118" s="2">
        <v>285</v>
      </c>
      <c r="AP1118" s="2">
        <v>285</v>
      </c>
      <c r="AQ1118" s="2">
        <v>285</v>
      </c>
      <c r="AR1118" s="2">
        <v>285</v>
      </c>
      <c r="AS1118" s="2">
        <v>285</v>
      </c>
      <c r="AT1118" s="2">
        <v>285</v>
      </c>
      <c r="AU1118" s="2">
        <v>289.68</v>
      </c>
      <c r="AV1118" s="2">
        <v>294.35000000000002</v>
      </c>
      <c r="AW1118" s="2">
        <v>295</v>
      </c>
      <c r="AX1118" s="2">
        <v>295</v>
      </c>
      <c r="AY1118" s="2">
        <v>295</v>
      </c>
      <c r="AZ1118" s="2">
        <v>295</v>
      </c>
      <c r="BA1118" s="2">
        <v>295</v>
      </c>
      <c r="BB1118" s="2">
        <v>295</v>
      </c>
      <c r="BC1118" s="2">
        <v>295</v>
      </c>
      <c r="BD1118" s="2">
        <v>295</v>
      </c>
      <c r="BE1118" s="2">
        <v>295</v>
      </c>
      <c r="BF1118" s="2">
        <v>295</v>
      </c>
      <c r="BG1118" s="2">
        <v>305</v>
      </c>
      <c r="BH1118" s="2">
        <v>305</v>
      </c>
      <c r="BI1118" s="2">
        <v>305</v>
      </c>
      <c r="BJ1118" s="2">
        <v>305</v>
      </c>
      <c r="BK1118" s="2">
        <v>305</v>
      </c>
      <c r="BL1118" s="2">
        <v>305</v>
      </c>
      <c r="BM1118" s="2">
        <v>305</v>
      </c>
      <c r="BN1118" s="2">
        <v>305</v>
      </c>
      <c r="BO1118" s="2">
        <v>305</v>
      </c>
      <c r="BP1118" s="2">
        <v>305</v>
      </c>
      <c r="BQ1118" s="2">
        <v>305</v>
      </c>
      <c r="BR1118" s="2">
        <v>305</v>
      </c>
      <c r="BS1118" s="2">
        <v>305</v>
      </c>
      <c r="BT1118" s="2">
        <v>305</v>
      </c>
      <c r="BU1118" s="2">
        <v>305</v>
      </c>
      <c r="BV1118" s="2">
        <v>305</v>
      </c>
      <c r="BW1118" s="2">
        <v>305</v>
      </c>
      <c r="BX1118" s="2">
        <v>315</v>
      </c>
      <c r="BY1118" s="2">
        <v>315</v>
      </c>
      <c r="BZ1118" s="2">
        <v>315</v>
      </c>
      <c r="CA1118" s="2">
        <v>315</v>
      </c>
      <c r="CB1118" s="2">
        <v>316.07</v>
      </c>
      <c r="CC1118" s="2">
        <v>316.07</v>
      </c>
      <c r="CD1118" s="2">
        <v>320.54000000000002</v>
      </c>
      <c r="CE1118" s="2">
        <v>325</v>
      </c>
      <c r="CF1118" s="2">
        <v>335</v>
      </c>
      <c r="CG1118" s="2">
        <v>335</v>
      </c>
      <c r="CH1118" s="2">
        <v>359.52</v>
      </c>
    </row>
    <row r="1119" spans="22:86" x14ac:dyDescent="0.2">
      <c r="V1119" s="2">
        <v>360</v>
      </c>
      <c r="W1119" s="2">
        <v>368.33</v>
      </c>
      <c r="X1119" s="2">
        <v>368.33</v>
      </c>
      <c r="Y1119" s="2">
        <v>368.33</v>
      </c>
      <c r="Z1119" s="2">
        <v>369.35</v>
      </c>
      <c r="AA1119" s="2">
        <v>370</v>
      </c>
      <c r="AB1119" s="2">
        <v>370</v>
      </c>
      <c r="AC1119" s="2">
        <v>375</v>
      </c>
      <c r="AD1119" s="2">
        <v>375</v>
      </c>
      <c r="AE1119" s="2">
        <v>375</v>
      </c>
      <c r="AF1119" s="2">
        <v>375</v>
      </c>
      <c r="AG1119" s="2">
        <v>375</v>
      </c>
      <c r="AH1119" s="2">
        <v>375</v>
      </c>
      <c r="AI1119" s="2">
        <v>375</v>
      </c>
      <c r="AJ1119" s="2">
        <v>375</v>
      </c>
      <c r="AK1119" s="2">
        <v>375</v>
      </c>
      <c r="AL1119" s="2">
        <v>375</v>
      </c>
      <c r="AM1119" s="2">
        <v>375</v>
      </c>
      <c r="AN1119" s="2">
        <v>375</v>
      </c>
      <c r="AO1119" s="2">
        <v>380</v>
      </c>
      <c r="AP1119" s="2">
        <v>380</v>
      </c>
      <c r="AQ1119" s="2">
        <v>380</v>
      </c>
      <c r="AR1119" s="2">
        <v>389</v>
      </c>
      <c r="AS1119" s="2">
        <v>390</v>
      </c>
      <c r="AT1119" s="2">
        <v>390</v>
      </c>
      <c r="AU1119" s="2">
        <v>390</v>
      </c>
      <c r="AV1119" s="2">
        <v>390</v>
      </c>
      <c r="AW1119" s="2">
        <v>390</v>
      </c>
      <c r="AX1119" s="2">
        <v>395</v>
      </c>
      <c r="AY1119" s="2">
        <v>395</v>
      </c>
      <c r="AZ1119" s="2">
        <v>395</v>
      </c>
      <c r="BA1119" s="2">
        <v>395</v>
      </c>
      <c r="BB1119" s="2">
        <v>395</v>
      </c>
      <c r="BC1119" s="2">
        <v>395</v>
      </c>
      <c r="BD1119" s="2">
        <v>400</v>
      </c>
      <c r="BE1119" s="2">
        <v>400</v>
      </c>
      <c r="BF1119" s="2">
        <v>400</v>
      </c>
      <c r="BG1119" s="2">
        <v>400</v>
      </c>
      <c r="BH1119" s="2">
        <v>400</v>
      </c>
      <c r="BI1119" s="2">
        <v>400</v>
      </c>
      <c r="BJ1119" s="2">
        <v>400</v>
      </c>
      <c r="BK1119" s="2">
        <v>400</v>
      </c>
      <c r="BL1119" s="2">
        <v>400</v>
      </c>
      <c r="BM1119" s="2">
        <v>400</v>
      </c>
      <c r="BN1119" s="2">
        <v>400</v>
      </c>
      <c r="BO1119" s="2">
        <v>400</v>
      </c>
      <c r="BP1119" s="2">
        <v>400</v>
      </c>
      <c r="BQ1119" s="2">
        <v>400</v>
      </c>
      <c r="BR1119" s="2">
        <v>400</v>
      </c>
      <c r="BS1119" s="2">
        <v>400</v>
      </c>
      <c r="BT1119" s="2">
        <v>400</v>
      </c>
      <c r="BU1119" s="2">
        <v>403</v>
      </c>
      <c r="BV1119" s="2">
        <v>410</v>
      </c>
      <c r="BW1119" s="2">
        <v>414</v>
      </c>
      <c r="BX1119" s="2">
        <v>415</v>
      </c>
      <c r="BY1119" s="2">
        <v>420</v>
      </c>
      <c r="BZ1119" s="2">
        <v>420</v>
      </c>
      <c r="CA1119" s="2">
        <v>420</v>
      </c>
      <c r="CB1119" s="2">
        <v>425</v>
      </c>
      <c r="CC1119" s="2">
        <v>425</v>
      </c>
      <c r="CD1119" s="2">
        <v>425</v>
      </c>
      <c r="CE1119" s="2">
        <v>425</v>
      </c>
      <c r="CF1119" s="2">
        <v>425</v>
      </c>
      <c r="CG1119" s="2">
        <v>440</v>
      </c>
      <c r="CH1119" s="2">
        <v>450</v>
      </c>
    </row>
    <row r="1120" spans="22:86" x14ac:dyDescent="0.2">
      <c r="V1120" s="2">
        <v>425</v>
      </c>
      <c r="W1120" s="2">
        <v>425</v>
      </c>
      <c r="X1120" s="2">
        <v>425</v>
      </c>
      <c r="Y1120" s="2">
        <v>425</v>
      </c>
      <c r="Z1120" s="2">
        <v>430</v>
      </c>
      <c r="AA1120" s="2">
        <v>430</v>
      </c>
      <c r="AB1120" s="2">
        <v>435</v>
      </c>
      <c r="AC1120" s="2">
        <v>435</v>
      </c>
      <c r="AD1120" s="2">
        <v>437</v>
      </c>
      <c r="AE1120" s="2">
        <v>440</v>
      </c>
      <c r="AF1120" s="2">
        <v>440</v>
      </c>
      <c r="AG1120" s="2">
        <v>440</v>
      </c>
      <c r="AH1120" s="2">
        <v>450</v>
      </c>
      <c r="AI1120" s="2">
        <v>450</v>
      </c>
      <c r="AJ1120" s="2">
        <v>450</v>
      </c>
      <c r="AK1120" s="2">
        <v>450</v>
      </c>
      <c r="AL1120" s="2">
        <v>450</v>
      </c>
      <c r="AM1120" s="2">
        <v>450</v>
      </c>
      <c r="AN1120" s="2">
        <v>450</v>
      </c>
      <c r="AO1120" s="2">
        <v>450</v>
      </c>
      <c r="AP1120" s="2">
        <v>450</v>
      </c>
      <c r="AQ1120" s="2">
        <v>450</v>
      </c>
      <c r="AR1120" s="2">
        <v>450</v>
      </c>
      <c r="AS1120" s="2">
        <v>450</v>
      </c>
      <c r="AT1120" s="2">
        <v>450</v>
      </c>
      <c r="AU1120" s="2">
        <v>450</v>
      </c>
      <c r="AV1120" s="2">
        <v>450</v>
      </c>
      <c r="AW1120" s="2">
        <v>450</v>
      </c>
      <c r="AX1120" s="2">
        <v>450</v>
      </c>
      <c r="AY1120" s="2">
        <v>450</v>
      </c>
      <c r="AZ1120" s="2">
        <v>450</v>
      </c>
      <c r="BA1120" s="2">
        <v>450</v>
      </c>
      <c r="BB1120" s="2">
        <v>460</v>
      </c>
      <c r="BC1120" s="2">
        <v>465</v>
      </c>
      <c r="BD1120" s="2">
        <v>470</v>
      </c>
      <c r="BE1120" s="2">
        <v>475</v>
      </c>
      <c r="BF1120" s="2">
        <v>475</v>
      </c>
      <c r="BG1120" s="2">
        <v>475</v>
      </c>
      <c r="BH1120" s="2">
        <v>475</v>
      </c>
      <c r="BI1120" s="2">
        <v>475</v>
      </c>
      <c r="BJ1120" s="2">
        <v>475</v>
      </c>
      <c r="BK1120" s="2">
        <v>475</v>
      </c>
      <c r="BL1120" s="2">
        <v>475</v>
      </c>
      <c r="BM1120" s="2">
        <v>480</v>
      </c>
      <c r="BN1120" s="2">
        <v>480</v>
      </c>
      <c r="BO1120" s="2">
        <v>485</v>
      </c>
      <c r="BP1120" s="2">
        <v>485</v>
      </c>
      <c r="BQ1120" s="2">
        <v>495</v>
      </c>
      <c r="BR1120" s="2">
        <v>500</v>
      </c>
      <c r="BS1120" s="2">
        <v>500</v>
      </c>
      <c r="BT1120" s="2">
        <v>500</v>
      </c>
      <c r="BU1120" s="2">
        <v>500</v>
      </c>
      <c r="BV1120" s="2">
        <v>500</v>
      </c>
      <c r="BW1120" s="2">
        <v>500</v>
      </c>
      <c r="BX1120" s="2">
        <v>500</v>
      </c>
      <c r="BY1120" s="2">
        <v>500</v>
      </c>
      <c r="BZ1120" s="2">
        <v>500</v>
      </c>
      <c r="CA1120" s="2">
        <v>500</v>
      </c>
      <c r="CB1120" s="2">
        <v>520</v>
      </c>
      <c r="CC1120" s="2">
        <v>525</v>
      </c>
      <c r="CD1120" s="2">
        <v>525</v>
      </c>
      <c r="CE1120" s="2">
        <v>525</v>
      </c>
      <c r="CF1120" s="2">
        <v>550</v>
      </c>
      <c r="CG1120" s="2">
        <v>550</v>
      </c>
      <c r="CH1120" s="2">
        <v>550</v>
      </c>
    </row>
    <row r="1121" spans="22:86" x14ac:dyDescent="0.2">
      <c r="V1121" s="2">
        <v>475</v>
      </c>
      <c r="W1121" s="2">
        <v>475</v>
      </c>
      <c r="X1121" s="2">
        <v>475</v>
      </c>
      <c r="Y1121" s="2">
        <v>475</v>
      </c>
      <c r="Z1121" s="2">
        <v>480</v>
      </c>
      <c r="AA1121" s="2">
        <v>480</v>
      </c>
      <c r="AB1121" s="2">
        <v>480</v>
      </c>
      <c r="AC1121" s="2">
        <v>485</v>
      </c>
      <c r="AD1121" s="2">
        <v>485</v>
      </c>
      <c r="AE1121" s="2">
        <v>486</v>
      </c>
      <c r="AF1121" s="2">
        <v>495</v>
      </c>
      <c r="AG1121" s="2">
        <v>495</v>
      </c>
      <c r="AH1121" s="2">
        <v>495</v>
      </c>
      <c r="AI1121" s="2">
        <v>500</v>
      </c>
      <c r="AJ1121" s="2">
        <v>500</v>
      </c>
      <c r="AK1121" s="2">
        <v>500</v>
      </c>
      <c r="AL1121" s="2">
        <v>500</v>
      </c>
      <c r="AM1121" s="2">
        <v>500</v>
      </c>
      <c r="AN1121" s="2">
        <v>500</v>
      </c>
      <c r="AO1121" s="2">
        <v>500</v>
      </c>
      <c r="AP1121" s="2">
        <v>500</v>
      </c>
      <c r="AQ1121" s="2">
        <v>500</v>
      </c>
      <c r="AR1121" s="2">
        <v>500</v>
      </c>
      <c r="AS1121" s="2">
        <v>500</v>
      </c>
      <c r="AT1121" s="2">
        <v>500</v>
      </c>
      <c r="AU1121" s="2">
        <v>500</v>
      </c>
      <c r="AV1121" s="2">
        <v>500</v>
      </c>
      <c r="AW1121" s="2">
        <v>500</v>
      </c>
      <c r="AX1121" s="2">
        <v>500</v>
      </c>
      <c r="AY1121" s="2">
        <v>500</v>
      </c>
      <c r="AZ1121" s="2">
        <v>520</v>
      </c>
      <c r="BA1121" s="2">
        <v>525</v>
      </c>
      <c r="BB1121" s="2">
        <v>525</v>
      </c>
      <c r="BC1121" s="2">
        <v>525</v>
      </c>
      <c r="BD1121" s="2">
        <v>540</v>
      </c>
      <c r="BE1121" s="2">
        <v>550</v>
      </c>
      <c r="BF1121" s="2">
        <v>550</v>
      </c>
      <c r="BG1121" s="2">
        <v>550</v>
      </c>
      <c r="BH1121" s="2">
        <v>550</v>
      </c>
      <c r="BI1121" s="2">
        <v>550</v>
      </c>
      <c r="BJ1121" s="2">
        <v>550</v>
      </c>
      <c r="BK1121" s="2">
        <v>550</v>
      </c>
      <c r="BL1121" s="2">
        <v>550</v>
      </c>
      <c r="BM1121" s="2">
        <v>550</v>
      </c>
      <c r="BN1121" s="2">
        <v>560</v>
      </c>
      <c r="BO1121" s="2">
        <v>565</v>
      </c>
      <c r="BP1121" s="2">
        <v>575</v>
      </c>
      <c r="BQ1121" s="2">
        <v>575</v>
      </c>
      <c r="BR1121" s="2">
        <v>575</v>
      </c>
      <c r="BS1121" s="2">
        <v>575</v>
      </c>
      <c r="BT1121" s="2">
        <v>580</v>
      </c>
      <c r="BU1121" s="2">
        <v>595</v>
      </c>
      <c r="BV1121" s="2">
        <v>595</v>
      </c>
      <c r="BW1121" s="2">
        <v>595</v>
      </c>
      <c r="BX1121" s="2">
        <v>600</v>
      </c>
      <c r="BY1121" s="2">
        <v>600</v>
      </c>
      <c r="BZ1121" s="2">
        <v>600</v>
      </c>
      <c r="CA1121" s="2">
        <v>600</v>
      </c>
      <c r="CB1121" s="2">
        <v>625</v>
      </c>
      <c r="CC1121" s="2">
        <v>625</v>
      </c>
      <c r="CD1121" s="2">
        <v>625</v>
      </c>
      <c r="CE1121" s="2">
        <v>650</v>
      </c>
      <c r="CF1121" s="2">
        <v>650</v>
      </c>
      <c r="CG1121" s="2">
        <v>650</v>
      </c>
      <c r="CH1121" s="2">
        <v>650</v>
      </c>
    </row>
    <row r="1122" spans="22:86" x14ac:dyDescent="0.2">
      <c r="V1122" s="2">
        <v>575</v>
      </c>
      <c r="W1122" s="2">
        <v>575</v>
      </c>
      <c r="X1122" s="2">
        <v>575</v>
      </c>
      <c r="Y1122" s="2">
        <v>590</v>
      </c>
      <c r="Z1122" s="2">
        <v>600</v>
      </c>
      <c r="AA1122" s="2">
        <v>600</v>
      </c>
      <c r="AB1122" s="2">
        <v>600</v>
      </c>
      <c r="AC1122" s="2">
        <v>600</v>
      </c>
      <c r="AD1122" s="2">
        <v>600</v>
      </c>
      <c r="AE1122" s="2">
        <v>600</v>
      </c>
      <c r="AF1122" s="2">
        <v>600</v>
      </c>
      <c r="AG1122" s="2">
        <v>630</v>
      </c>
      <c r="AH1122" s="2">
        <v>650</v>
      </c>
      <c r="AI1122" s="2">
        <v>650</v>
      </c>
      <c r="AJ1122" s="2">
        <v>650</v>
      </c>
      <c r="AK1122" s="2">
        <v>650</v>
      </c>
      <c r="AL1122" s="2">
        <v>650</v>
      </c>
      <c r="AM1122" s="2">
        <v>650</v>
      </c>
      <c r="AN1122" s="2">
        <v>650</v>
      </c>
      <c r="AO1122" s="2">
        <v>650</v>
      </c>
      <c r="AP1122" s="2">
        <v>650</v>
      </c>
      <c r="AQ1122" s="2">
        <v>650</v>
      </c>
      <c r="AR1122" s="2">
        <v>650</v>
      </c>
      <c r="AS1122" s="2">
        <v>650</v>
      </c>
      <c r="AT1122" s="2">
        <v>650</v>
      </c>
      <c r="AU1122" s="2">
        <v>675</v>
      </c>
      <c r="AV1122" s="2">
        <v>675</v>
      </c>
      <c r="AW1122" s="2">
        <v>675</v>
      </c>
      <c r="AX1122" s="2">
        <v>690</v>
      </c>
      <c r="AY1122" s="2">
        <v>690</v>
      </c>
      <c r="AZ1122" s="2">
        <v>700</v>
      </c>
      <c r="BA1122" s="2">
        <v>700</v>
      </c>
      <c r="BB1122" s="2">
        <v>700</v>
      </c>
      <c r="BC1122" s="2">
        <v>700</v>
      </c>
      <c r="BD1122" s="2">
        <v>700</v>
      </c>
      <c r="BE1122" s="2">
        <v>700</v>
      </c>
      <c r="BF1122" s="2">
        <v>700</v>
      </c>
      <c r="BG1122" s="2">
        <v>700</v>
      </c>
      <c r="BH1122" s="2">
        <v>750</v>
      </c>
      <c r="BI1122" s="2">
        <v>750</v>
      </c>
      <c r="BJ1122" s="2">
        <v>750</v>
      </c>
      <c r="BK1122" s="2">
        <v>750</v>
      </c>
      <c r="BL1122" s="2">
        <v>750</v>
      </c>
      <c r="BM1122" s="2">
        <v>750</v>
      </c>
      <c r="BN1122" s="2">
        <v>750</v>
      </c>
      <c r="BO1122" s="2">
        <v>750</v>
      </c>
      <c r="BP1122" s="2">
        <v>750</v>
      </c>
      <c r="BQ1122" s="2">
        <v>750</v>
      </c>
      <c r="BR1122" s="2">
        <v>750</v>
      </c>
      <c r="BS1122" s="2">
        <v>750</v>
      </c>
      <c r="BT1122" s="2">
        <v>750</v>
      </c>
      <c r="BU1122" s="2">
        <v>800</v>
      </c>
      <c r="BV1122" s="2">
        <v>800</v>
      </c>
      <c r="BW1122" s="2">
        <v>800</v>
      </c>
      <c r="BX1122" s="2">
        <v>825</v>
      </c>
      <c r="BY1122" s="2">
        <v>825</v>
      </c>
      <c r="BZ1122" s="2">
        <v>825</v>
      </c>
      <c r="CA1122" s="2">
        <v>850</v>
      </c>
      <c r="CB1122" s="2">
        <v>850</v>
      </c>
      <c r="CC1122" s="2">
        <v>850</v>
      </c>
      <c r="CD1122" s="2">
        <v>850</v>
      </c>
      <c r="CE1122" s="2">
        <v>850</v>
      </c>
      <c r="CF1122" s="2">
        <v>975</v>
      </c>
      <c r="CG1122" s="2">
        <v>975</v>
      </c>
      <c r="CH1122" s="2">
        <v>1250</v>
      </c>
    </row>
    <row r="1123" spans="22:86" x14ac:dyDescent="0.2">
      <c r="V1123" s="2">
        <v>675</v>
      </c>
      <c r="W1123" s="2">
        <v>675</v>
      </c>
      <c r="X1123" s="2">
        <v>675</v>
      </c>
      <c r="Y1123" s="2">
        <v>675</v>
      </c>
      <c r="Z1123" s="2">
        <v>680</v>
      </c>
      <c r="AA1123" s="2">
        <v>680</v>
      </c>
      <c r="AB1123" s="2">
        <v>680</v>
      </c>
      <c r="AC1123" s="2">
        <v>680</v>
      </c>
      <c r="AD1123" s="2">
        <v>750</v>
      </c>
      <c r="AE1123" s="2">
        <v>750</v>
      </c>
      <c r="AF1123" s="2">
        <v>750</v>
      </c>
      <c r="AG1123" s="2">
        <v>750</v>
      </c>
      <c r="AH1123" s="2">
        <v>750</v>
      </c>
      <c r="AI1123" s="2">
        <v>750</v>
      </c>
      <c r="AJ1123" s="2">
        <v>750</v>
      </c>
      <c r="AK1123" s="2">
        <v>750</v>
      </c>
      <c r="AL1123" s="2">
        <v>750</v>
      </c>
      <c r="AM1123" s="2">
        <v>750</v>
      </c>
      <c r="AN1123" s="2">
        <v>795</v>
      </c>
      <c r="AO1123" s="2">
        <v>795</v>
      </c>
      <c r="AP1123" s="2">
        <v>795</v>
      </c>
      <c r="AQ1123" s="2">
        <v>795</v>
      </c>
      <c r="AR1123" s="2">
        <v>795</v>
      </c>
      <c r="AS1123" s="2">
        <v>800</v>
      </c>
      <c r="AT1123" s="2">
        <v>800</v>
      </c>
      <c r="AU1123" s="2">
        <v>800</v>
      </c>
      <c r="AV1123" s="2">
        <v>800</v>
      </c>
      <c r="AW1123" s="2">
        <v>800</v>
      </c>
      <c r="AX1123" s="2">
        <v>800</v>
      </c>
      <c r="AY1123" s="2">
        <v>800</v>
      </c>
      <c r="AZ1123" s="2">
        <v>800</v>
      </c>
      <c r="BA1123" s="2">
        <v>800</v>
      </c>
      <c r="BB1123" s="2">
        <v>825</v>
      </c>
      <c r="BC1123" s="2">
        <v>825</v>
      </c>
      <c r="BD1123" s="2">
        <v>825</v>
      </c>
      <c r="BE1123" s="2">
        <v>825</v>
      </c>
      <c r="BF1123" s="2">
        <v>825</v>
      </c>
      <c r="BG1123" s="2">
        <v>850</v>
      </c>
      <c r="BH1123" s="2">
        <v>850</v>
      </c>
      <c r="BI1123" s="2">
        <v>850</v>
      </c>
      <c r="BJ1123" s="2">
        <v>850</v>
      </c>
      <c r="BK1123" s="2">
        <v>850</v>
      </c>
      <c r="BL1123" s="2">
        <v>900</v>
      </c>
      <c r="BM1123" s="2">
        <v>900</v>
      </c>
      <c r="BN1123" s="2">
        <v>900</v>
      </c>
      <c r="BO1123" s="2">
        <v>900</v>
      </c>
      <c r="BP1123" s="2">
        <v>900</v>
      </c>
      <c r="BQ1123" s="2">
        <v>900</v>
      </c>
      <c r="BR1123" s="2">
        <v>900</v>
      </c>
      <c r="BS1123" s="2">
        <v>900</v>
      </c>
      <c r="BT1123" s="2">
        <v>900</v>
      </c>
      <c r="BU1123" s="2">
        <v>950</v>
      </c>
      <c r="BV1123" s="2">
        <v>950</v>
      </c>
      <c r="BW1123" s="2">
        <v>950</v>
      </c>
      <c r="BX1123" s="2">
        <v>950</v>
      </c>
      <c r="BY1123" s="2">
        <v>950</v>
      </c>
      <c r="BZ1123" s="2">
        <v>1000</v>
      </c>
      <c r="CA1123" s="2">
        <v>1000</v>
      </c>
      <c r="CB1123" s="2">
        <v>1000</v>
      </c>
      <c r="CC1123" s="2">
        <v>1000</v>
      </c>
      <c r="CD1123" s="2">
        <v>1000</v>
      </c>
      <c r="CE1123" s="2">
        <v>1260</v>
      </c>
      <c r="CF1123" s="2">
        <v>1260</v>
      </c>
      <c r="CG1123" s="2">
        <v>1260</v>
      </c>
      <c r="CH1123" s="2">
        <v>1260</v>
      </c>
    </row>
    <row r="1124" spans="22:86" x14ac:dyDescent="0.2">
      <c r="V1124" s="2">
        <v>300</v>
      </c>
      <c r="W1124" s="2">
        <v>300</v>
      </c>
      <c r="X1124" s="2">
        <v>300</v>
      </c>
      <c r="Y1124" s="2">
        <v>300</v>
      </c>
      <c r="Z1124" s="2">
        <v>300</v>
      </c>
      <c r="AA1124" s="2">
        <v>300</v>
      </c>
      <c r="AB1124" s="2">
        <v>300</v>
      </c>
      <c r="AC1124" s="2">
        <v>300</v>
      </c>
      <c r="AD1124" s="2">
        <v>300</v>
      </c>
      <c r="AE1124" s="2">
        <v>300</v>
      </c>
      <c r="AF1124" s="2">
        <v>300</v>
      </c>
      <c r="AG1124" s="2">
        <v>300</v>
      </c>
      <c r="AH1124" s="2">
        <v>300</v>
      </c>
      <c r="AI1124" s="2">
        <v>300</v>
      </c>
      <c r="AJ1124" s="2">
        <v>300</v>
      </c>
      <c r="AK1124" s="2">
        <v>300</v>
      </c>
      <c r="AL1124" s="2">
        <v>300</v>
      </c>
      <c r="AM1124" s="2">
        <v>300</v>
      </c>
      <c r="AN1124" s="2">
        <v>300</v>
      </c>
      <c r="AO1124" s="2">
        <v>300</v>
      </c>
      <c r="AP1124" s="2">
        <v>300</v>
      </c>
      <c r="AQ1124" s="2">
        <v>300</v>
      </c>
      <c r="AR1124" s="2">
        <v>300</v>
      </c>
      <c r="AS1124" s="2">
        <v>300</v>
      </c>
      <c r="AT1124" s="2">
        <v>300</v>
      </c>
      <c r="AU1124" s="2">
        <v>300</v>
      </c>
      <c r="AV1124" s="2">
        <v>300</v>
      </c>
      <c r="AW1124" s="2">
        <v>300</v>
      </c>
      <c r="AX1124" s="2">
        <v>300</v>
      </c>
      <c r="AY1124" s="2">
        <v>300</v>
      </c>
      <c r="AZ1124" s="2">
        <v>300</v>
      </c>
      <c r="BA1124" s="2">
        <v>300</v>
      </c>
      <c r="BB1124" s="2">
        <v>325</v>
      </c>
      <c r="BC1124" s="2">
        <v>325</v>
      </c>
      <c r="BD1124" s="2">
        <v>325</v>
      </c>
      <c r="BE1124" s="2">
        <v>325</v>
      </c>
      <c r="BF1124" s="2">
        <v>325</v>
      </c>
      <c r="BG1124" s="2">
        <v>325</v>
      </c>
      <c r="BH1124" s="2">
        <v>325</v>
      </c>
      <c r="BI1124" s="2">
        <v>325</v>
      </c>
      <c r="BJ1124" s="2">
        <v>325</v>
      </c>
      <c r="BK1124" s="2">
        <v>325</v>
      </c>
      <c r="BL1124" s="2">
        <v>325</v>
      </c>
      <c r="BM1124" s="2">
        <v>325</v>
      </c>
      <c r="BN1124" s="2">
        <v>325</v>
      </c>
      <c r="BO1124" s="2">
        <v>325</v>
      </c>
      <c r="BP1124" s="2">
        <v>325</v>
      </c>
      <c r="BQ1124" s="2">
        <v>325</v>
      </c>
      <c r="BR1124" s="2">
        <v>325</v>
      </c>
      <c r="BS1124" s="2">
        <v>325</v>
      </c>
      <c r="BT1124" s="2">
        <v>325</v>
      </c>
      <c r="BU1124" s="2">
        <v>325</v>
      </c>
      <c r="BV1124" s="2">
        <v>325</v>
      </c>
      <c r="BW1124" s="2">
        <v>325</v>
      </c>
      <c r="BX1124" s="2">
        <v>325</v>
      </c>
      <c r="BY1124" s="2">
        <v>325</v>
      </c>
      <c r="BZ1124" s="2">
        <v>325</v>
      </c>
      <c r="CA1124" s="2">
        <v>325</v>
      </c>
      <c r="CB1124" s="2">
        <v>325</v>
      </c>
      <c r="CC1124" s="2">
        <v>325</v>
      </c>
      <c r="CD1124" s="2">
        <v>325</v>
      </c>
      <c r="CE1124" s="2">
        <v>325</v>
      </c>
      <c r="CF1124" s="2">
        <v>325</v>
      </c>
      <c r="CG1124" s="2">
        <v>325</v>
      </c>
      <c r="CH1124" s="2">
        <v>325</v>
      </c>
    </row>
    <row r="1125" spans="22:86" x14ac:dyDescent="0.2">
      <c r="V1125" s="2">
        <v>275</v>
      </c>
      <c r="W1125" s="2">
        <v>275</v>
      </c>
      <c r="X1125" s="2">
        <v>275</v>
      </c>
      <c r="Y1125" s="2">
        <v>275</v>
      </c>
      <c r="Z1125" s="2">
        <v>280</v>
      </c>
      <c r="AA1125" s="2">
        <v>280</v>
      </c>
      <c r="AB1125" s="2">
        <v>280</v>
      </c>
      <c r="AC1125" s="2">
        <v>280</v>
      </c>
      <c r="AD1125" s="2">
        <v>280</v>
      </c>
      <c r="AE1125" s="2">
        <v>280</v>
      </c>
      <c r="AF1125" s="2">
        <v>285</v>
      </c>
      <c r="AG1125" s="2">
        <v>285</v>
      </c>
      <c r="AH1125" s="2">
        <v>285</v>
      </c>
      <c r="AI1125" s="2">
        <v>289</v>
      </c>
      <c r="AJ1125" s="2">
        <v>290</v>
      </c>
      <c r="AK1125" s="2">
        <v>290</v>
      </c>
      <c r="AL1125" s="2">
        <v>291.07</v>
      </c>
      <c r="AM1125" s="2">
        <v>300</v>
      </c>
      <c r="AN1125" s="2">
        <v>300</v>
      </c>
      <c r="AO1125" s="2">
        <v>300</v>
      </c>
      <c r="AP1125" s="2">
        <v>300</v>
      </c>
      <c r="AQ1125" s="2">
        <v>300</v>
      </c>
      <c r="AR1125" s="2">
        <v>300</v>
      </c>
      <c r="AS1125" s="2">
        <v>300</v>
      </c>
      <c r="AT1125" s="2">
        <v>300</v>
      </c>
      <c r="AU1125" s="2">
        <v>300</v>
      </c>
      <c r="AV1125" s="2">
        <v>300</v>
      </c>
      <c r="AW1125" s="2">
        <v>300</v>
      </c>
      <c r="AX1125" s="2">
        <v>300</v>
      </c>
      <c r="AY1125" s="2">
        <v>300</v>
      </c>
      <c r="AZ1125" s="2">
        <v>300</v>
      </c>
      <c r="BA1125" s="2">
        <v>300</v>
      </c>
      <c r="BB1125" s="2">
        <v>300</v>
      </c>
      <c r="BC1125" s="2">
        <v>300</v>
      </c>
      <c r="BD1125" s="2">
        <v>300</v>
      </c>
      <c r="BE1125" s="2">
        <v>310</v>
      </c>
      <c r="BF1125" s="2">
        <v>310</v>
      </c>
      <c r="BG1125" s="2">
        <v>312</v>
      </c>
      <c r="BH1125" s="2">
        <v>317</v>
      </c>
      <c r="BI1125" s="2">
        <v>320</v>
      </c>
      <c r="BJ1125" s="2">
        <v>320</v>
      </c>
      <c r="BK1125" s="2">
        <v>320</v>
      </c>
      <c r="BL1125" s="2">
        <v>320</v>
      </c>
      <c r="BM1125" s="2">
        <v>325</v>
      </c>
      <c r="BN1125" s="2">
        <v>325</v>
      </c>
      <c r="BO1125" s="2">
        <v>325</v>
      </c>
      <c r="BP1125" s="2">
        <v>325</v>
      </c>
      <c r="BQ1125" s="2">
        <v>325</v>
      </c>
      <c r="BR1125" s="2">
        <v>325</v>
      </c>
      <c r="BS1125" s="2">
        <v>330</v>
      </c>
      <c r="BT1125" s="2">
        <v>330</v>
      </c>
      <c r="BU1125" s="2">
        <v>334.52</v>
      </c>
      <c r="BV1125" s="2">
        <v>340</v>
      </c>
      <c r="BW1125" s="2">
        <v>347.62</v>
      </c>
      <c r="BX1125" s="2">
        <v>347.62</v>
      </c>
      <c r="BY1125" s="2">
        <v>350</v>
      </c>
      <c r="BZ1125" s="2">
        <v>350</v>
      </c>
      <c r="CA1125" s="2">
        <v>350</v>
      </c>
      <c r="CB1125" s="2">
        <v>350</v>
      </c>
      <c r="CC1125" s="2">
        <v>350</v>
      </c>
      <c r="CD1125" s="2">
        <v>370</v>
      </c>
      <c r="CE1125" s="2">
        <v>380</v>
      </c>
      <c r="CF1125" s="2">
        <v>400</v>
      </c>
      <c r="CG1125" s="2">
        <v>400</v>
      </c>
      <c r="CH1125" s="2">
        <v>400</v>
      </c>
    </row>
    <row r="1126" spans="22:86" x14ac:dyDescent="0.2">
      <c r="V1126" s="2">
        <v>350</v>
      </c>
      <c r="W1126" s="2">
        <v>350</v>
      </c>
      <c r="X1126" s="2">
        <v>350</v>
      </c>
      <c r="Y1126" s="2">
        <v>350</v>
      </c>
      <c r="Z1126" s="2">
        <v>360</v>
      </c>
      <c r="AA1126" s="2">
        <v>360</v>
      </c>
      <c r="AB1126" s="2">
        <v>360</v>
      </c>
      <c r="AC1126" s="2">
        <v>360</v>
      </c>
      <c r="AD1126" s="2">
        <v>360</v>
      </c>
      <c r="AE1126" s="2">
        <v>360</v>
      </c>
      <c r="AF1126" s="2">
        <v>365</v>
      </c>
      <c r="AG1126" s="2">
        <v>365</v>
      </c>
      <c r="AH1126" s="2">
        <v>370</v>
      </c>
      <c r="AI1126" s="2">
        <v>370</v>
      </c>
      <c r="AJ1126" s="2">
        <v>375</v>
      </c>
      <c r="AK1126" s="2">
        <v>375</v>
      </c>
      <c r="AL1126" s="2">
        <v>375</v>
      </c>
      <c r="AM1126" s="2">
        <v>375</v>
      </c>
      <c r="AN1126" s="2">
        <v>375</v>
      </c>
      <c r="AO1126" s="2">
        <v>375</v>
      </c>
      <c r="AP1126" s="2">
        <v>375</v>
      </c>
      <c r="AQ1126" s="2">
        <v>380</v>
      </c>
      <c r="AR1126" s="2">
        <v>380</v>
      </c>
      <c r="AS1126" s="2">
        <v>380</v>
      </c>
      <c r="AT1126" s="2">
        <v>380</v>
      </c>
      <c r="AU1126" s="2">
        <v>380</v>
      </c>
      <c r="AV1126" s="2">
        <v>385</v>
      </c>
      <c r="AW1126" s="2">
        <v>385</v>
      </c>
      <c r="AX1126" s="2">
        <v>390</v>
      </c>
      <c r="AY1126" s="2">
        <v>390</v>
      </c>
      <c r="AZ1126" s="2">
        <v>395</v>
      </c>
      <c r="BA1126" s="2">
        <v>395</v>
      </c>
      <c r="BB1126" s="2">
        <v>400</v>
      </c>
      <c r="BC1126" s="2">
        <v>400</v>
      </c>
      <c r="BD1126" s="2">
        <v>400</v>
      </c>
      <c r="BE1126" s="2">
        <v>400</v>
      </c>
      <c r="BF1126" s="2">
        <v>400</v>
      </c>
      <c r="BG1126" s="2">
        <v>400</v>
      </c>
      <c r="BH1126" s="2">
        <v>400</v>
      </c>
      <c r="BI1126" s="2">
        <v>400</v>
      </c>
      <c r="BJ1126" s="2">
        <v>400</v>
      </c>
      <c r="BK1126" s="2">
        <v>400</v>
      </c>
      <c r="BL1126" s="2">
        <v>400</v>
      </c>
      <c r="BM1126" s="2">
        <v>400</v>
      </c>
      <c r="BN1126" s="2">
        <v>410</v>
      </c>
      <c r="BO1126" s="2">
        <v>415</v>
      </c>
      <c r="BP1126" s="2">
        <v>420</v>
      </c>
      <c r="BQ1126" s="2">
        <v>425</v>
      </c>
      <c r="BR1126" s="2">
        <v>425</v>
      </c>
      <c r="BS1126" s="2">
        <v>425</v>
      </c>
      <c r="BT1126" s="2">
        <v>425</v>
      </c>
      <c r="BU1126" s="2">
        <v>434.52</v>
      </c>
      <c r="BV1126" s="2">
        <v>445</v>
      </c>
      <c r="BW1126" s="2">
        <v>450</v>
      </c>
      <c r="BX1126" s="2">
        <v>450</v>
      </c>
      <c r="BY1126" s="2">
        <v>450</v>
      </c>
      <c r="BZ1126" s="2">
        <v>450</v>
      </c>
      <c r="CA1126" s="2">
        <v>450</v>
      </c>
      <c r="CB1126" s="2">
        <v>465</v>
      </c>
      <c r="CC1126" s="2">
        <v>475</v>
      </c>
      <c r="CD1126" s="2">
        <v>485</v>
      </c>
      <c r="CE1126" s="2">
        <v>500</v>
      </c>
      <c r="CF1126" s="2">
        <v>500</v>
      </c>
      <c r="CG1126" s="2">
        <v>525</v>
      </c>
      <c r="CH1126" s="2">
        <v>600</v>
      </c>
    </row>
    <row r="1127" spans="22:86" x14ac:dyDescent="0.2">
      <c r="V1127" s="2">
        <v>480</v>
      </c>
      <c r="W1127" s="2">
        <v>480</v>
      </c>
      <c r="X1127" s="2">
        <v>490</v>
      </c>
      <c r="Y1127" s="2">
        <v>495</v>
      </c>
      <c r="Z1127" s="2">
        <v>495</v>
      </c>
      <c r="AA1127" s="2">
        <v>495</v>
      </c>
      <c r="AB1127" s="2">
        <v>495</v>
      </c>
      <c r="AC1127" s="2">
        <v>500</v>
      </c>
      <c r="AD1127" s="2">
        <v>500</v>
      </c>
      <c r="AE1127" s="2">
        <v>500</v>
      </c>
      <c r="AF1127" s="2">
        <v>500</v>
      </c>
      <c r="AG1127" s="2">
        <v>500</v>
      </c>
      <c r="AH1127" s="2">
        <v>500</v>
      </c>
      <c r="AI1127" s="2">
        <v>500</v>
      </c>
      <c r="AJ1127" s="2">
        <v>500</v>
      </c>
      <c r="AK1127" s="2">
        <v>517.5</v>
      </c>
      <c r="AL1127" s="2">
        <v>525</v>
      </c>
      <c r="AM1127" s="2">
        <v>525</v>
      </c>
      <c r="AN1127" s="2">
        <v>525</v>
      </c>
      <c r="AO1127" s="2">
        <v>525</v>
      </c>
      <c r="AP1127" s="2">
        <v>530</v>
      </c>
      <c r="AQ1127" s="2">
        <v>540</v>
      </c>
      <c r="AR1127" s="2">
        <v>545</v>
      </c>
      <c r="AS1127" s="2">
        <v>550</v>
      </c>
      <c r="AT1127" s="2">
        <v>550</v>
      </c>
      <c r="AU1127" s="2">
        <v>550</v>
      </c>
      <c r="AV1127" s="2">
        <v>550</v>
      </c>
      <c r="AW1127" s="2">
        <v>550</v>
      </c>
      <c r="AX1127" s="2">
        <v>550</v>
      </c>
      <c r="AY1127" s="2">
        <v>550</v>
      </c>
      <c r="AZ1127" s="2">
        <v>555</v>
      </c>
      <c r="BA1127" s="2">
        <v>560</v>
      </c>
      <c r="BB1127" s="2">
        <v>575</v>
      </c>
      <c r="BC1127" s="2">
        <v>575</v>
      </c>
      <c r="BD1127" s="2">
        <v>575</v>
      </c>
      <c r="BE1127" s="2">
        <v>580</v>
      </c>
      <c r="BF1127" s="2">
        <v>590</v>
      </c>
      <c r="BG1127" s="2">
        <v>590</v>
      </c>
      <c r="BH1127" s="2">
        <v>595</v>
      </c>
      <c r="BI1127" s="2">
        <v>600</v>
      </c>
      <c r="BJ1127" s="2">
        <v>600</v>
      </c>
      <c r="BK1127" s="2">
        <v>600</v>
      </c>
      <c r="BL1127" s="2">
        <v>600</v>
      </c>
      <c r="BM1127" s="2">
        <v>600</v>
      </c>
      <c r="BN1127" s="2">
        <v>600</v>
      </c>
      <c r="BO1127" s="2">
        <v>600</v>
      </c>
      <c r="BP1127" s="2">
        <v>600</v>
      </c>
      <c r="BQ1127" s="2">
        <v>600</v>
      </c>
      <c r="BR1127" s="2">
        <v>620</v>
      </c>
      <c r="BS1127" s="2">
        <v>625</v>
      </c>
      <c r="BT1127" s="2">
        <v>630</v>
      </c>
      <c r="BU1127" s="2">
        <v>640</v>
      </c>
      <c r="BV1127" s="2">
        <v>650</v>
      </c>
      <c r="BW1127" s="2">
        <v>650</v>
      </c>
      <c r="BX1127" s="2">
        <v>650</v>
      </c>
      <c r="BY1127" s="2">
        <v>660</v>
      </c>
      <c r="BZ1127" s="2">
        <v>675</v>
      </c>
      <c r="CA1127" s="2">
        <v>675</v>
      </c>
      <c r="CB1127" s="2">
        <v>685</v>
      </c>
      <c r="CC1127" s="2">
        <v>700</v>
      </c>
      <c r="CD1127" s="2">
        <v>720</v>
      </c>
      <c r="CE1127" s="2">
        <v>725</v>
      </c>
      <c r="CF1127" s="2">
        <v>750</v>
      </c>
      <c r="CG1127" s="2">
        <v>750</v>
      </c>
      <c r="CH1127" s="2">
        <v>775</v>
      </c>
    </row>
    <row r="1128" spans="22:86" x14ac:dyDescent="0.2">
      <c r="V1128" s="2">
        <v>600</v>
      </c>
      <c r="W1128" s="2">
        <v>620</v>
      </c>
      <c r="X1128" s="2">
        <v>620</v>
      </c>
      <c r="Y1128" s="2">
        <v>625</v>
      </c>
      <c r="Z1128" s="2">
        <v>630</v>
      </c>
      <c r="AA1128" s="2">
        <v>650</v>
      </c>
      <c r="AB1128" s="2">
        <v>650</v>
      </c>
      <c r="AC1128" s="2">
        <v>650</v>
      </c>
      <c r="AD1128" s="2">
        <v>650</v>
      </c>
      <c r="AE1128" s="2">
        <v>650</v>
      </c>
      <c r="AF1128" s="2">
        <v>650</v>
      </c>
      <c r="AG1128" s="2">
        <v>660</v>
      </c>
      <c r="AH1128" s="2">
        <v>675</v>
      </c>
      <c r="AI1128" s="2">
        <v>675</v>
      </c>
      <c r="AJ1128" s="2">
        <v>690</v>
      </c>
      <c r="AK1128" s="2">
        <v>690</v>
      </c>
      <c r="AL1128" s="2">
        <v>695</v>
      </c>
      <c r="AM1128" s="2">
        <v>695</v>
      </c>
      <c r="AN1128" s="2">
        <v>700</v>
      </c>
      <c r="AO1128" s="2">
        <v>700</v>
      </c>
      <c r="AP1128" s="2">
        <v>700</v>
      </c>
      <c r="AQ1128" s="2">
        <v>700</v>
      </c>
      <c r="AR1128" s="2">
        <v>700</v>
      </c>
      <c r="AS1128" s="2">
        <v>700</v>
      </c>
      <c r="AT1128" s="2">
        <v>720</v>
      </c>
      <c r="AU1128" s="2">
        <v>725</v>
      </c>
      <c r="AV1128" s="2">
        <v>725</v>
      </c>
      <c r="AW1128" s="2">
        <v>750</v>
      </c>
      <c r="AX1128" s="2">
        <v>750</v>
      </c>
      <c r="AY1128" s="2">
        <v>750</v>
      </c>
      <c r="AZ1128" s="2">
        <v>750</v>
      </c>
      <c r="BA1128" s="2">
        <v>750</v>
      </c>
      <c r="BB1128" s="2">
        <v>750</v>
      </c>
      <c r="BC1128" s="2">
        <v>750</v>
      </c>
      <c r="BD1128" s="2">
        <v>750</v>
      </c>
      <c r="BE1128" s="2">
        <v>775</v>
      </c>
      <c r="BF1128" s="2">
        <v>775</v>
      </c>
      <c r="BG1128" s="2">
        <v>780</v>
      </c>
      <c r="BH1128" s="2">
        <v>780</v>
      </c>
      <c r="BI1128" s="2">
        <v>795</v>
      </c>
      <c r="BJ1128" s="2">
        <v>795</v>
      </c>
      <c r="BK1128" s="2">
        <v>800</v>
      </c>
      <c r="BL1128" s="2">
        <v>800</v>
      </c>
      <c r="BM1128" s="2">
        <v>800</v>
      </c>
      <c r="BN1128" s="2">
        <v>810</v>
      </c>
      <c r="BO1128" s="2">
        <v>825</v>
      </c>
      <c r="BP1128" s="2">
        <v>825</v>
      </c>
      <c r="BQ1128" s="2">
        <v>825</v>
      </c>
      <c r="BR1128" s="2">
        <v>825</v>
      </c>
      <c r="BS1128" s="2">
        <v>840</v>
      </c>
      <c r="BT1128" s="2">
        <v>850</v>
      </c>
      <c r="BU1128" s="2">
        <v>850</v>
      </c>
      <c r="BV1128" s="2">
        <v>855</v>
      </c>
      <c r="BW1128" s="2">
        <v>855</v>
      </c>
      <c r="BX1128" s="2">
        <v>855</v>
      </c>
      <c r="BY1128" s="2">
        <v>870</v>
      </c>
      <c r="BZ1128" s="2">
        <v>875</v>
      </c>
      <c r="CA1128" s="2">
        <v>900</v>
      </c>
      <c r="CB1128" s="2">
        <v>900</v>
      </c>
      <c r="CC1128" s="2">
        <v>900</v>
      </c>
      <c r="CD1128" s="2">
        <v>900</v>
      </c>
      <c r="CE1128" s="2">
        <v>900</v>
      </c>
      <c r="CF1128" s="2">
        <v>950</v>
      </c>
      <c r="CG1128" s="2">
        <v>975</v>
      </c>
      <c r="CH1128" s="2">
        <v>1100</v>
      </c>
    </row>
    <row r="1129" spans="22:86" x14ac:dyDescent="0.2">
      <c r="V1129" s="2">
        <v>850</v>
      </c>
      <c r="W1129" s="2">
        <v>875</v>
      </c>
      <c r="X1129" s="2">
        <v>880</v>
      </c>
      <c r="Y1129" s="2">
        <v>880</v>
      </c>
      <c r="Z1129" s="2">
        <v>895</v>
      </c>
      <c r="AA1129" s="2">
        <v>897.5</v>
      </c>
      <c r="AB1129" s="2">
        <v>900</v>
      </c>
      <c r="AC1129" s="2">
        <v>900</v>
      </c>
      <c r="AD1129" s="2">
        <v>900</v>
      </c>
      <c r="AE1129" s="2">
        <v>900</v>
      </c>
      <c r="AF1129" s="2">
        <v>900</v>
      </c>
      <c r="AG1129" s="2">
        <v>900</v>
      </c>
      <c r="AH1129" s="2">
        <v>920</v>
      </c>
      <c r="AI1129" s="2">
        <v>925</v>
      </c>
      <c r="AJ1129" s="2">
        <v>940</v>
      </c>
      <c r="AK1129" s="2">
        <v>950</v>
      </c>
      <c r="AL1129" s="2">
        <v>950</v>
      </c>
      <c r="AM1129" s="2">
        <v>950</v>
      </c>
      <c r="AN1129" s="2">
        <v>950</v>
      </c>
      <c r="AO1129" s="2">
        <v>960</v>
      </c>
      <c r="AP1129" s="2">
        <v>960</v>
      </c>
      <c r="AQ1129" s="2">
        <v>975</v>
      </c>
      <c r="AR1129" s="2">
        <v>990</v>
      </c>
      <c r="AS1129" s="2">
        <v>995</v>
      </c>
      <c r="AT1129" s="2">
        <v>995</v>
      </c>
      <c r="AU1129" s="2">
        <v>1000</v>
      </c>
      <c r="AV1129" s="2">
        <v>1000</v>
      </c>
      <c r="AW1129" s="2">
        <v>1000</v>
      </c>
      <c r="AX1129" s="2">
        <v>1000</v>
      </c>
      <c r="AY1129" s="2">
        <v>1000</v>
      </c>
      <c r="AZ1129" s="2">
        <v>1000</v>
      </c>
      <c r="BA1129" s="2">
        <v>1050</v>
      </c>
      <c r="BB1129" s="2">
        <v>1100</v>
      </c>
      <c r="BC1129" s="2">
        <v>1100</v>
      </c>
      <c r="BD1129" s="2">
        <v>1100</v>
      </c>
      <c r="BE1129" s="2">
        <v>1100</v>
      </c>
      <c r="BF1129" s="2">
        <v>1120</v>
      </c>
      <c r="BG1129" s="2">
        <v>1140</v>
      </c>
      <c r="BH1129" s="2">
        <v>1140</v>
      </c>
      <c r="BI1129" s="2">
        <v>1140</v>
      </c>
      <c r="BJ1129" s="2">
        <v>1140</v>
      </c>
      <c r="BK1129" s="2">
        <v>1140</v>
      </c>
      <c r="BL1129" s="2">
        <v>1140</v>
      </c>
      <c r="BM1129" s="2">
        <v>1180</v>
      </c>
      <c r="BN1129" s="2">
        <v>1195</v>
      </c>
      <c r="BO1129" s="2">
        <v>1197.5</v>
      </c>
      <c r="BP1129" s="2">
        <v>1200</v>
      </c>
      <c r="BQ1129" s="2">
        <v>1200</v>
      </c>
      <c r="BR1129" s="2">
        <v>1200</v>
      </c>
      <c r="BS1129" s="2">
        <v>1200</v>
      </c>
      <c r="BT1129" s="2">
        <v>1200</v>
      </c>
      <c r="BU1129" s="2">
        <v>1200</v>
      </c>
      <c r="BV1129" s="2">
        <v>1200</v>
      </c>
      <c r="BW1129" s="2">
        <v>1200</v>
      </c>
      <c r="BX1129" s="2">
        <v>1200</v>
      </c>
      <c r="BY1129" s="2">
        <v>1250</v>
      </c>
      <c r="BZ1129" s="2">
        <v>1250</v>
      </c>
      <c r="CA1129" s="2">
        <v>1260</v>
      </c>
      <c r="CB1129" s="2">
        <v>1300</v>
      </c>
      <c r="CC1129" s="2">
        <v>1300</v>
      </c>
      <c r="CD1129" s="2">
        <v>1300</v>
      </c>
      <c r="CE1129" s="2">
        <v>1300</v>
      </c>
      <c r="CF1129" s="2">
        <v>1300</v>
      </c>
      <c r="CG1129" s="2">
        <v>1300</v>
      </c>
      <c r="CH1129" s="2">
        <v>1320</v>
      </c>
    </row>
    <row r="1130" spans="22:86" x14ac:dyDescent="0.2">
      <c r="V1130" s="2">
        <v>800</v>
      </c>
      <c r="W1130" s="2">
        <v>950</v>
      </c>
      <c r="X1130" s="2">
        <v>950</v>
      </c>
      <c r="Y1130" s="2">
        <v>950</v>
      </c>
      <c r="Z1130" s="2">
        <v>950</v>
      </c>
      <c r="AA1130" s="2">
        <v>950</v>
      </c>
      <c r="AB1130" s="2">
        <v>950</v>
      </c>
      <c r="AC1130" s="2">
        <v>950</v>
      </c>
      <c r="AD1130" s="2">
        <v>1100</v>
      </c>
      <c r="AE1130" s="2">
        <v>1100</v>
      </c>
      <c r="AF1130" s="2">
        <v>1100</v>
      </c>
      <c r="AG1130" s="2">
        <v>1100</v>
      </c>
      <c r="AH1130" s="2">
        <v>1100</v>
      </c>
      <c r="AI1130" s="2">
        <v>1100</v>
      </c>
      <c r="AJ1130" s="2">
        <v>1100</v>
      </c>
      <c r="AK1130" s="2">
        <v>1112.5</v>
      </c>
      <c r="AL1130" s="2">
        <v>1125</v>
      </c>
      <c r="AM1130" s="2">
        <v>1125</v>
      </c>
      <c r="AN1130" s="2">
        <v>1125</v>
      </c>
      <c r="AO1130" s="2">
        <v>1125</v>
      </c>
      <c r="AP1130" s="2">
        <v>1125</v>
      </c>
      <c r="AQ1130" s="2">
        <v>1125</v>
      </c>
      <c r="AR1130" s="2">
        <v>1125</v>
      </c>
      <c r="AS1130" s="2">
        <v>1425</v>
      </c>
      <c r="AT1130" s="2">
        <v>1425</v>
      </c>
      <c r="AU1130" s="2">
        <v>1425</v>
      </c>
      <c r="AV1130" s="2">
        <v>1425</v>
      </c>
      <c r="AW1130" s="2">
        <v>1425</v>
      </c>
      <c r="AX1130" s="2">
        <v>1425</v>
      </c>
      <c r="AY1130" s="2">
        <v>1425</v>
      </c>
      <c r="AZ1130" s="2">
        <v>1425</v>
      </c>
      <c r="BA1130" s="2">
        <v>1425</v>
      </c>
      <c r="BB1130" s="2">
        <v>1425</v>
      </c>
      <c r="BC1130" s="2">
        <v>1425</v>
      </c>
      <c r="BD1130" s="2">
        <v>1425</v>
      </c>
      <c r="BE1130" s="2">
        <v>1425</v>
      </c>
      <c r="BF1130" s="2">
        <v>1425</v>
      </c>
      <c r="BG1130" s="2">
        <v>1425</v>
      </c>
      <c r="BH1130" s="2">
        <v>1425</v>
      </c>
      <c r="BI1130" s="2">
        <v>1425</v>
      </c>
      <c r="BJ1130" s="2">
        <v>1425</v>
      </c>
      <c r="BK1130" s="2">
        <v>1425</v>
      </c>
      <c r="BL1130" s="2">
        <v>1425</v>
      </c>
      <c r="BM1130" s="2">
        <v>1425</v>
      </c>
      <c r="BN1130" s="2">
        <v>1500</v>
      </c>
      <c r="BO1130" s="2">
        <v>1500</v>
      </c>
      <c r="BP1130" s="2">
        <v>1500</v>
      </c>
      <c r="BQ1130" s="2">
        <v>1500</v>
      </c>
      <c r="BR1130" s="2">
        <v>1500</v>
      </c>
      <c r="BS1130" s="2">
        <v>1500</v>
      </c>
      <c r="BT1130" s="2">
        <v>1500</v>
      </c>
      <c r="BU1130" s="2">
        <v>1500</v>
      </c>
      <c r="BV1130" s="2">
        <v>1500</v>
      </c>
      <c r="BW1130" s="2">
        <v>1500</v>
      </c>
      <c r="BX1130" s="2">
        <v>1500</v>
      </c>
      <c r="BY1130" s="2">
        <v>1500</v>
      </c>
      <c r="BZ1130" s="2">
        <v>1500</v>
      </c>
      <c r="CA1130" s="2">
        <v>1500</v>
      </c>
      <c r="CB1130" s="2">
        <v>1625</v>
      </c>
      <c r="CC1130" s="2">
        <v>1625</v>
      </c>
      <c r="CD1130" s="2">
        <v>1625</v>
      </c>
      <c r="CE1130" s="2">
        <v>1625</v>
      </c>
      <c r="CF1130" s="2">
        <v>1625</v>
      </c>
      <c r="CG1130" s="2">
        <v>1625</v>
      </c>
      <c r="CH1130" s="2">
        <v>1625</v>
      </c>
    </row>
    <row r="1131" spans="22:86" x14ac:dyDescent="0.2">
      <c r="V1131" s="2">
        <v>300</v>
      </c>
      <c r="W1131" s="2">
        <v>300</v>
      </c>
      <c r="X1131" s="2">
        <v>300</v>
      </c>
      <c r="Y1131" s="2">
        <v>300</v>
      </c>
      <c r="Z1131" s="2">
        <v>300</v>
      </c>
      <c r="AA1131" s="2">
        <v>300</v>
      </c>
      <c r="AB1131" s="2">
        <v>300</v>
      </c>
      <c r="AC1131" s="2">
        <v>300</v>
      </c>
      <c r="AD1131" s="2">
        <v>300</v>
      </c>
      <c r="AE1131" s="2">
        <v>300</v>
      </c>
      <c r="AF1131" s="2">
        <v>300</v>
      </c>
      <c r="AG1131" s="2">
        <v>300</v>
      </c>
      <c r="AH1131" s="2">
        <v>300</v>
      </c>
      <c r="AI1131" s="2">
        <v>300</v>
      </c>
      <c r="AJ1131" s="2">
        <v>300</v>
      </c>
      <c r="AK1131" s="2">
        <v>300</v>
      </c>
      <c r="AL1131" s="2">
        <v>300</v>
      </c>
      <c r="AM1131" s="2">
        <v>300</v>
      </c>
      <c r="AN1131" s="2">
        <v>300</v>
      </c>
      <c r="AO1131" s="2">
        <v>300</v>
      </c>
      <c r="AP1131" s="2">
        <v>300</v>
      </c>
      <c r="AQ1131" s="2">
        <v>300</v>
      </c>
      <c r="AR1131" s="2">
        <v>300</v>
      </c>
      <c r="AS1131" s="2">
        <v>300</v>
      </c>
      <c r="AT1131" s="2">
        <v>300</v>
      </c>
      <c r="AU1131" s="2">
        <v>320</v>
      </c>
      <c r="AV1131" s="2">
        <v>320</v>
      </c>
      <c r="AW1131" s="2">
        <v>320</v>
      </c>
      <c r="AX1131" s="2">
        <v>325</v>
      </c>
      <c r="AY1131" s="2">
        <v>325</v>
      </c>
      <c r="AZ1131" s="2">
        <v>325</v>
      </c>
      <c r="BA1131" s="2">
        <v>325</v>
      </c>
      <c r="BB1131" s="2">
        <v>325</v>
      </c>
      <c r="BC1131" s="2">
        <v>325</v>
      </c>
      <c r="BD1131" s="2">
        <v>325</v>
      </c>
      <c r="BE1131" s="2">
        <v>325</v>
      </c>
      <c r="BF1131" s="2">
        <v>325</v>
      </c>
      <c r="BG1131" s="2">
        <v>340</v>
      </c>
      <c r="BH1131" s="2">
        <v>340</v>
      </c>
      <c r="BI1131" s="2">
        <v>340</v>
      </c>
      <c r="BJ1131" s="2">
        <v>340</v>
      </c>
      <c r="BK1131" s="2">
        <v>340</v>
      </c>
      <c r="BL1131" s="2">
        <v>340</v>
      </c>
      <c r="BM1131" s="2">
        <v>340</v>
      </c>
      <c r="BN1131" s="2">
        <v>340</v>
      </c>
      <c r="BO1131" s="2">
        <v>340</v>
      </c>
      <c r="BP1131" s="2">
        <v>340</v>
      </c>
      <c r="BQ1131" s="2">
        <v>340</v>
      </c>
      <c r="BR1131" s="2">
        <v>340</v>
      </c>
      <c r="BS1131" s="2">
        <v>340</v>
      </c>
      <c r="BT1131" s="2">
        <v>340</v>
      </c>
      <c r="BU1131" s="2">
        <v>340</v>
      </c>
      <c r="BV1131" s="2">
        <v>340</v>
      </c>
      <c r="BW1131" s="2">
        <v>350</v>
      </c>
      <c r="BX1131" s="2">
        <v>350</v>
      </c>
      <c r="BY1131" s="2">
        <v>350</v>
      </c>
      <c r="BZ1131" s="2">
        <v>350</v>
      </c>
      <c r="CA1131" s="2">
        <v>350</v>
      </c>
      <c r="CB1131" s="2">
        <v>350</v>
      </c>
      <c r="CC1131" s="2">
        <v>375</v>
      </c>
      <c r="CD1131" s="2">
        <v>375</v>
      </c>
      <c r="CE1131" s="2">
        <v>375</v>
      </c>
      <c r="CF1131" s="2">
        <v>434.52</v>
      </c>
      <c r="CG1131" s="2">
        <v>434.52</v>
      </c>
      <c r="CH1131" s="2">
        <v>434.52</v>
      </c>
    </row>
    <row r="1132" spans="22:86" x14ac:dyDescent="0.2">
      <c r="V1132" s="2">
        <v>300</v>
      </c>
      <c r="W1132" s="2">
        <v>300</v>
      </c>
      <c r="X1132" s="2">
        <v>300</v>
      </c>
      <c r="Y1132" s="2">
        <v>305</v>
      </c>
      <c r="Z1132" s="2">
        <v>305</v>
      </c>
      <c r="AA1132" s="2">
        <v>305</v>
      </c>
      <c r="AB1132" s="2">
        <v>316.07</v>
      </c>
      <c r="AC1132" s="2">
        <v>316.07</v>
      </c>
      <c r="AD1132" s="2">
        <v>316.07</v>
      </c>
      <c r="AE1132" s="2">
        <v>316.07</v>
      </c>
      <c r="AF1132" s="2">
        <v>316.07</v>
      </c>
      <c r="AG1132" s="2">
        <v>316.07</v>
      </c>
      <c r="AH1132" s="2">
        <v>319.07</v>
      </c>
      <c r="AI1132" s="2">
        <v>319.07</v>
      </c>
      <c r="AJ1132" s="2">
        <v>319.07</v>
      </c>
      <c r="AK1132" s="2">
        <v>319.54000000000002</v>
      </c>
      <c r="AL1132" s="2">
        <v>320</v>
      </c>
      <c r="AM1132" s="2">
        <v>320</v>
      </c>
      <c r="AN1132" s="2">
        <v>320</v>
      </c>
      <c r="AO1132" s="2">
        <v>320</v>
      </c>
      <c r="AP1132" s="2">
        <v>320</v>
      </c>
      <c r="AQ1132" s="2">
        <v>320</v>
      </c>
      <c r="AR1132" s="2">
        <v>320</v>
      </c>
      <c r="AS1132" s="2">
        <v>320</v>
      </c>
      <c r="AT1132" s="2">
        <v>320</v>
      </c>
      <c r="AU1132" s="2">
        <v>325</v>
      </c>
      <c r="AV1132" s="2">
        <v>325</v>
      </c>
      <c r="AW1132" s="2">
        <v>325</v>
      </c>
      <c r="AX1132" s="2">
        <v>325</v>
      </c>
      <c r="AY1132" s="2">
        <v>325</v>
      </c>
      <c r="AZ1132" s="2">
        <v>325</v>
      </c>
      <c r="BA1132" s="2">
        <v>325</v>
      </c>
      <c r="BB1132" s="2">
        <v>325</v>
      </c>
      <c r="BC1132" s="2">
        <v>325</v>
      </c>
      <c r="BD1132" s="2">
        <v>325</v>
      </c>
      <c r="BE1132" s="2">
        <v>325</v>
      </c>
      <c r="BF1132" s="2">
        <v>325</v>
      </c>
      <c r="BG1132" s="2">
        <v>325</v>
      </c>
      <c r="BH1132" s="2">
        <v>325</v>
      </c>
      <c r="BI1132" s="2">
        <v>325</v>
      </c>
      <c r="BJ1132" s="2">
        <v>325</v>
      </c>
      <c r="BK1132" s="2">
        <v>325</v>
      </c>
      <c r="BL1132" s="2">
        <v>325</v>
      </c>
      <c r="BM1132" s="2">
        <v>325</v>
      </c>
      <c r="BN1132" s="2">
        <v>345</v>
      </c>
      <c r="BO1132" s="2">
        <v>345</v>
      </c>
      <c r="BP1132" s="2">
        <v>345</v>
      </c>
      <c r="BQ1132" s="2">
        <v>375</v>
      </c>
      <c r="BR1132" s="2">
        <v>375</v>
      </c>
      <c r="BS1132" s="2">
        <v>375</v>
      </c>
      <c r="BT1132" s="2">
        <v>400</v>
      </c>
      <c r="BU1132" s="2">
        <v>400</v>
      </c>
      <c r="BV1132" s="2">
        <v>400</v>
      </c>
      <c r="BW1132" s="2">
        <v>400</v>
      </c>
      <c r="BX1132" s="2">
        <v>400</v>
      </c>
      <c r="BY1132" s="2">
        <v>400</v>
      </c>
      <c r="BZ1132" s="2">
        <v>425</v>
      </c>
      <c r="CA1132" s="2">
        <v>425</v>
      </c>
      <c r="CB1132" s="2">
        <v>425</v>
      </c>
      <c r="CC1132" s="2">
        <v>446.42</v>
      </c>
      <c r="CD1132" s="2">
        <v>446.42</v>
      </c>
      <c r="CE1132" s="2">
        <v>446.42</v>
      </c>
      <c r="CF1132" s="2">
        <v>446.42</v>
      </c>
      <c r="CG1132" s="2">
        <v>446.42</v>
      </c>
      <c r="CH1132" s="2">
        <v>446.42</v>
      </c>
    </row>
    <row r="1133" spans="22:86" x14ac:dyDescent="0.2">
      <c r="V1133" s="2">
        <v>425</v>
      </c>
      <c r="W1133" s="2">
        <v>425</v>
      </c>
      <c r="X1133" s="2">
        <v>425</v>
      </c>
      <c r="Y1133" s="2">
        <v>425</v>
      </c>
      <c r="Z1133" s="2">
        <v>425</v>
      </c>
      <c r="AA1133" s="2">
        <v>425</v>
      </c>
      <c r="AB1133" s="2">
        <v>425</v>
      </c>
      <c r="AC1133" s="2">
        <v>425</v>
      </c>
      <c r="AD1133" s="2">
        <v>425</v>
      </c>
      <c r="AE1133" s="2">
        <v>425</v>
      </c>
      <c r="AF1133" s="2">
        <v>425</v>
      </c>
      <c r="AG1133" s="2">
        <v>435</v>
      </c>
      <c r="AH1133" s="2">
        <v>435</v>
      </c>
      <c r="AI1133" s="2">
        <v>445</v>
      </c>
      <c r="AJ1133" s="2">
        <v>450</v>
      </c>
      <c r="AK1133" s="2">
        <v>450</v>
      </c>
      <c r="AL1133" s="2">
        <v>450</v>
      </c>
      <c r="AM1133" s="2">
        <v>450</v>
      </c>
      <c r="AN1133" s="2">
        <v>450</v>
      </c>
      <c r="AO1133" s="2">
        <v>450</v>
      </c>
      <c r="AP1133" s="2">
        <v>450</v>
      </c>
      <c r="AQ1133" s="2">
        <v>450</v>
      </c>
      <c r="AR1133" s="2">
        <v>450</v>
      </c>
      <c r="AS1133" s="2">
        <v>450</v>
      </c>
      <c r="AT1133" s="2">
        <v>450</v>
      </c>
      <c r="AU1133" s="2">
        <v>450</v>
      </c>
      <c r="AV1133" s="2">
        <v>450</v>
      </c>
      <c r="AW1133" s="2">
        <v>450</v>
      </c>
      <c r="AX1133" s="2">
        <v>450</v>
      </c>
      <c r="AY1133" s="2">
        <v>450</v>
      </c>
      <c r="AZ1133" s="2">
        <v>450</v>
      </c>
      <c r="BA1133" s="2">
        <v>450</v>
      </c>
      <c r="BB1133" s="2">
        <v>450</v>
      </c>
      <c r="BC1133" s="2">
        <v>455</v>
      </c>
      <c r="BD1133" s="2">
        <v>475</v>
      </c>
      <c r="BE1133" s="2">
        <v>475</v>
      </c>
      <c r="BF1133" s="2">
        <v>475</v>
      </c>
      <c r="BG1133" s="2">
        <v>475</v>
      </c>
      <c r="BH1133" s="2">
        <v>475</v>
      </c>
      <c r="BI1133" s="2">
        <v>480</v>
      </c>
      <c r="BJ1133" s="2">
        <v>495</v>
      </c>
      <c r="BK1133" s="2">
        <v>495</v>
      </c>
      <c r="BL1133" s="2">
        <v>495</v>
      </c>
      <c r="BM1133" s="2">
        <v>495</v>
      </c>
      <c r="BN1133" s="2">
        <v>500</v>
      </c>
      <c r="BO1133" s="2">
        <v>500</v>
      </c>
      <c r="BP1133" s="2">
        <v>500</v>
      </c>
      <c r="BQ1133" s="2">
        <v>500</v>
      </c>
      <c r="BR1133" s="2">
        <v>500</v>
      </c>
      <c r="BS1133" s="2">
        <v>525</v>
      </c>
      <c r="BT1133" s="2">
        <v>525</v>
      </c>
      <c r="BU1133" s="2">
        <v>525</v>
      </c>
      <c r="BV1133" s="2">
        <v>525</v>
      </c>
      <c r="BW1133" s="2">
        <v>550</v>
      </c>
      <c r="BX1133" s="2">
        <v>550</v>
      </c>
      <c r="BY1133" s="2">
        <v>550</v>
      </c>
      <c r="BZ1133" s="2">
        <v>550</v>
      </c>
      <c r="CA1133" s="2">
        <v>550</v>
      </c>
      <c r="CB1133" s="2">
        <v>575</v>
      </c>
      <c r="CC1133" s="2">
        <v>595</v>
      </c>
      <c r="CD1133" s="2">
        <v>595</v>
      </c>
      <c r="CE1133" s="2">
        <v>625</v>
      </c>
      <c r="CF1133" s="2">
        <v>650</v>
      </c>
      <c r="CG1133" s="2">
        <v>700</v>
      </c>
      <c r="CH1133" s="2">
        <v>820</v>
      </c>
    </row>
    <row r="1134" spans="22:86" x14ac:dyDescent="0.2">
      <c r="V1134" s="2">
        <v>550</v>
      </c>
      <c r="W1134" s="2">
        <v>550</v>
      </c>
      <c r="X1134" s="2">
        <v>550</v>
      </c>
      <c r="Y1134" s="2">
        <v>550</v>
      </c>
      <c r="Z1134" s="2">
        <v>550</v>
      </c>
      <c r="AA1134" s="2">
        <v>550</v>
      </c>
      <c r="AB1134" s="2">
        <v>550</v>
      </c>
      <c r="AC1134" s="2">
        <v>550</v>
      </c>
      <c r="AD1134" s="2">
        <v>550</v>
      </c>
      <c r="AE1134" s="2">
        <v>550</v>
      </c>
      <c r="AF1134" s="2">
        <v>550</v>
      </c>
      <c r="AG1134" s="2">
        <v>575</v>
      </c>
      <c r="AH1134" s="2">
        <v>575</v>
      </c>
      <c r="AI1134" s="2">
        <v>575</v>
      </c>
      <c r="AJ1134" s="2">
        <v>575</v>
      </c>
      <c r="AK1134" s="2">
        <v>575</v>
      </c>
      <c r="AL1134" s="2">
        <v>590</v>
      </c>
      <c r="AM1134" s="2">
        <v>595</v>
      </c>
      <c r="AN1134" s="2">
        <v>595</v>
      </c>
      <c r="AO1134" s="2">
        <v>595</v>
      </c>
      <c r="AP1134" s="2">
        <v>595</v>
      </c>
      <c r="AQ1134" s="2">
        <v>595</v>
      </c>
      <c r="AR1134" s="2">
        <v>595</v>
      </c>
      <c r="AS1134" s="2">
        <v>595</v>
      </c>
      <c r="AT1134" s="2">
        <v>600</v>
      </c>
      <c r="AU1134" s="2">
        <v>610</v>
      </c>
      <c r="AV1134" s="2">
        <v>615</v>
      </c>
      <c r="AW1134" s="2">
        <v>625</v>
      </c>
      <c r="AX1134" s="2">
        <v>625</v>
      </c>
      <c r="AY1134" s="2">
        <v>625</v>
      </c>
      <c r="AZ1134" s="2">
        <v>625</v>
      </c>
      <c r="BA1134" s="2">
        <v>625</v>
      </c>
      <c r="BB1134" s="2">
        <v>640</v>
      </c>
      <c r="BC1134" s="2">
        <v>650</v>
      </c>
      <c r="BD1134" s="2">
        <v>650</v>
      </c>
      <c r="BE1134" s="2">
        <v>650</v>
      </c>
      <c r="BF1134" s="2">
        <v>650</v>
      </c>
      <c r="BG1134" s="2">
        <v>650</v>
      </c>
      <c r="BH1134" s="2">
        <v>650</v>
      </c>
      <c r="BI1134" s="2">
        <v>660</v>
      </c>
      <c r="BJ1134" s="2">
        <v>675</v>
      </c>
      <c r="BK1134" s="2">
        <v>685</v>
      </c>
      <c r="BL1134" s="2">
        <v>695</v>
      </c>
      <c r="BM1134" s="2">
        <v>695</v>
      </c>
      <c r="BN1134" s="2">
        <v>695</v>
      </c>
      <c r="BO1134" s="2">
        <v>695</v>
      </c>
      <c r="BP1134" s="2">
        <v>700</v>
      </c>
      <c r="BQ1134" s="2">
        <v>700</v>
      </c>
      <c r="BR1134" s="2">
        <v>700</v>
      </c>
      <c r="BS1134" s="2">
        <v>725</v>
      </c>
      <c r="BT1134" s="2">
        <v>725</v>
      </c>
      <c r="BU1134" s="2">
        <v>750</v>
      </c>
      <c r="BV1134" s="2">
        <v>750</v>
      </c>
      <c r="BW1134" s="2">
        <v>750</v>
      </c>
      <c r="BX1134" s="2">
        <v>770</v>
      </c>
      <c r="BY1134" s="2">
        <v>795</v>
      </c>
      <c r="BZ1134" s="2">
        <v>795</v>
      </c>
      <c r="CA1134" s="2">
        <v>795</v>
      </c>
      <c r="CB1134" s="2">
        <v>800</v>
      </c>
      <c r="CC1134" s="2">
        <v>850</v>
      </c>
      <c r="CD1134" s="2">
        <v>895</v>
      </c>
      <c r="CE1134" s="2">
        <v>895</v>
      </c>
      <c r="CF1134" s="2">
        <v>900</v>
      </c>
      <c r="CG1134" s="2">
        <v>995</v>
      </c>
      <c r="CH1134" s="2">
        <v>1100</v>
      </c>
    </row>
    <row r="1135" spans="22:86" x14ac:dyDescent="0.2">
      <c r="V1135" s="2">
        <v>725</v>
      </c>
      <c r="W1135" s="2">
        <v>750</v>
      </c>
      <c r="X1135" s="2">
        <v>750</v>
      </c>
      <c r="Y1135" s="2">
        <v>750</v>
      </c>
      <c r="Z1135" s="2">
        <v>750</v>
      </c>
      <c r="AA1135" s="2">
        <v>770</v>
      </c>
      <c r="AB1135" s="2">
        <v>775</v>
      </c>
      <c r="AC1135" s="2">
        <v>775</v>
      </c>
      <c r="AD1135" s="2">
        <v>795</v>
      </c>
      <c r="AE1135" s="2">
        <v>795</v>
      </c>
      <c r="AF1135" s="2">
        <v>795</v>
      </c>
      <c r="AG1135" s="2">
        <v>795</v>
      </c>
      <c r="AH1135" s="2">
        <v>795</v>
      </c>
      <c r="AI1135" s="2">
        <v>795</v>
      </c>
      <c r="AJ1135" s="2">
        <v>795</v>
      </c>
      <c r="AK1135" s="2">
        <v>797.5</v>
      </c>
      <c r="AL1135" s="2">
        <v>800</v>
      </c>
      <c r="AM1135" s="2">
        <v>800</v>
      </c>
      <c r="AN1135" s="2">
        <v>800</v>
      </c>
      <c r="AO1135" s="2">
        <v>800</v>
      </c>
      <c r="AP1135" s="2">
        <v>800</v>
      </c>
      <c r="AQ1135" s="2">
        <v>800</v>
      </c>
      <c r="AR1135" s="2">
        <v>800</v>
      </c>
      <c r="AS1135" s="2">
        <v>825</v>
      </c>
      <c r="AT1135" s="2">
        <v>850</v>
      </c>
      <c r="AU1135" s="2">
        <v>850</v>
      </c>
      <c r="AV1135" s="2">
        <v>850</v>
      </c>
      <c r="AW1135" s="2">
        <v>850</v>
      </c>
      <c r="AX1135" s="2">
        <v>875</v>
      </c>
      <c r="AY1135" s="2">
        <v>875</v>
      </c>
      <c r="AZ1135" s="2">
        <v>875</v>
      </c>
      <c r="BA1135" s="2">
        <v>890</v>
      </c>
      <c r="BB1135" s="2">
        <v>895</v>
      </c>
      <c r="BC1135" s="2">
        <v>895</v>
      </c>
      <c r="BD1135" s="2">
        <v>895</v>
      </c>
      <c r="BE1135" s="2">
        <v>900</v>
      </c>
      <c r="BF1135" s="2">
        <v>900</v>
      </c>
      <c r="BG1135" s="2">
        <v>900</v>
      </c>
      <c r="BH1135" s="2">
        <v>900</v>
      </c>
      <c r="BI1135" s="2">
        <v>900</v>
      </c>
      <c r="BJ1135" s="2">
        <v>900</v>
      </c>
      <c r="BK1135" s="2">
        <v>900</v>
      </c>
      <c r="BL1135" s="2">
        <v>925</v>
      </c>
      <c r="BM1135" s="2">
        <v>950</v>
      </c>
      <c r="BN1135" s="2">
        <v>950</v>
      </c>
      <c r="BO1135" s="2">
        <v>950</v>
      </c>
      <c r="BP1135" s="2">
        <v>950</v>
      </c>
      <c r="BQ1135" s="2">
        <v>950</v>
      </c>
      <c r="BR1135" s="2">
        <v>950</v>
      </c>
      <c r="BS1135" s="2">
        <v>975</v>
      </c>
      <c r="BT1135" s="2">
        <v>995</v>
      </c>
      <c r="BU1135" s="2">
        <v>995</v>
      </c>
      <c r="BV1135" s="2">
        <v>995</v>
      </c>
      <c r="BW1135" s="2">
        <v>1050</v>
      </c>
      <c r="BX1135" s="2">
        <v>1050</v>
      </c>
      <c r="BY1135" s="2">
        <v>1100</v>
      </c>
      <c r="BZ1135" s="2">
        <v>1100</v>
      </c>
      <c r="CA1135" s="2">
        <v>1100</v>
      </c>
      <c r="CB1135" s="2">
        <v>1150</v>
      </c>
      <c r="CC1135" s="2">
        <v>1150</v>
      </c>
      <c r="CD1135" s="2">
        <v>1150</v>
      </c>
      <c r="CE1135" s="2">
        <v>1200</v>
      </c>
      <c r="CF1135" s="2">
        <v>1250</v>
      </c>
      <c r="CG1135" s="2">
        <v>1495</v>
      </c>
      <c r="CH1135" s="2">
        <v>1500</v>
      </c>
    </row>
    <row r="1136" spans="22:86" x14ac:dyDescent="0.2">
      <c r="V1136" s="2">
        <v>1100</v>
      </c>
      <c r="W1136" s="2">
        <v>1100</v>
      </c>
      <c r="X1136" s="2">
        <v>1100</v>
      </c>
      <c r="Y1136" s="2">
        <v>1100</v>
      </c>
      <c r="Z1136" s="2">
        <v>1100</v>
      </c>
      <c r="AA1136" s="2">
        <v>1195</v>
      </c>
      <c r="AB1136" s="2">
        <v>1195</v>
      </c>
      <c r="AC1136" s="2">
        <v>1200</v>
      </c>
      <c r="AD1136" s="2">
        <v>1200</v>
      </c>
      <c r="AE1136" s="2">
        <v>1200</v>
      </c>
      <c r="AF1136" s="2">
        <v>1200</v>
      </c>
      <c r="AG1136" s="2">
        <v>1200</v>
      </c>
      <c r="AH1136" s="2">
        <v>1200</v>
      </c>
      <c r="AI1136" s="2">
        <v>1200</v>
      </c>
      <c r="AJ1136" s="2">
        <v>1200</v>
      </c>
      <c r="AK1136" s="2">
        <v>1200</v>
      </c>
      <c r="AL1136" s="2">
        <v>1200</v>
      </c>
      <c r="AM1136" s="2">
        <v>1200</v>
      </c>
      <c r="AN1136" s="2">
        <v>1250</v>
      </c>
      <c r="AO1136" s="2">
        <v>1250</v>
      </c>
      <c r="AP1136" s="2">
        <v>1250</v>
      </c>
      <c r="AQ1136" s="2">
        <v>1250</v>
      </c>
      <c r="AR1136" s="2">
        <v>1300</v>
      </c>
      <c r="AS1136" s="2">
        <v>1300</v>
      </c>
      <c r="AT1136" s="2">
        <v>1300</v>
      </c>
      <c r="AU1136" s="2">
        <v>1300</v>
      </c>
      <c r="AV1136" s="2">
        <v>1350</v>
      </c>
      <c r="AW1136" s="2">
        <v>1350</v>
      </c>
      <c r="AX1136" s="2">
        <v>1350</v>
      </c>
      <c r="AY1136" s="2">
        <v>1400</v>
      </c>
      <c r="AZ1136" s="2">
        <v>1400</v>
      </c>
      <c r="BA1136" s="2">
        <v>1400</v>
      </c>
      <c r="BB1136" s="2">
        <v>1400</v>
      </c>
      <c r="BC1136" s="2">
        <v>1495</v>
      </c>
      <c r="BD1136" s="2">
        <v>1495</v>
      </c>
      <c r="BE1136" s="2">
        <v>1500</v>
      </c>
      <c r="BF1136" s="2">
        <v>1500</v>
      </c>
      <c r="BG1136" s="2">
        <v>1500</v>
      </c>
      <c r="BH1136" s="2">
        <v>1500</v>
      </c>
      <c r="BI1136" s="2">
        <v>1500</v>
      </c>
      <c r="BJ1136" s="2">
        <v>1500</v>
      </c>
      <c r="BK1136" s="2">
        <v>1500</v>
      </c>
      <c r="BL1136" s="2">
        <v>1500</v>
      </c>
      <c r="BM1136" s="2">
        <v>1500</v>
      </c>
      <c r="BN1136" s="2">
        <v>1500</v>
      </c>
      <c r="BO1136" s="2">
        <v>1500</v>
      </c>
      <c r="BP1136" s="2">
        <v>1500</v>
      </c>
      <c r="BQ1136" s="2">
        <v>1500</v>
      </c>
      <c r="BR1136" s="2">
        <v>1550</v>
      </c>
      <c r="BS1136" s="2">
        <v>1550</v>
      </c>
      <c r="BT1136" s="2">
        <v>1600</v>
      </c>
      <c r="BU1136" s="2">
        <v>1600</v>
      </c>
      <c r="BV1136" s="2">
        <v>1650</v>
      </c>
      <c r="BW1136" s="2">
        <v>1650</v>
      </c>
      <c r="BX1136" s="2">
        <v>1650</v>
      </c>
      <c r="BY1136" s="2">
        <v>1700</v>
      </c>
      <c r="BZ1136" s="2">
        <v>1700</v>
      </c>
      <c r="CA1136" s="2">
        <v>1800</v>
      </c>
      <c r="CB1136" s="2">
        <v>1800</v>
      </c>
      <c r="CC1136" s="2">
        <v>1950</v>
      </c>
      <c r="CD1136" s="2">
        <v>1950</v>
      </c>
      <c r="CE1136" s="2">
        <v>2200</v>
      </c>
      <c r="CF1136" s="2">
        <v>2200</v>
      </c>
      <c r="CG1136" s="2">
        <v>2250</v>
      </c>
      <c r="CH1136" s="2">
        <v>2250</v>
      </c>
    </row>
    <row r="1137" spans="22:86" x14ac:dyDescent="0.2">
      <c r="V1137" s="2">
        <v>1600</v>
      </c>
      <c r="W1137" s="2">
        <v>1600</v>
      </c>
      <c r="X1137" s="2">
        <v>1600</v>
      </c>
      <c r="Y1137" s="2">
        <v>1600</v>
      </c>
      <c r="Z1137" s="2">
        <v>1600</v>
      </c>
      <c r="AA1137" s="2">
        <v>1600</v>
      </c>
      <c r="AB1137" s="2">
        <v>1600</v>
      </c>
      <c r="AC1137" s="2">
        <v>1600</v>
      </c>
      <c r="AD1137" s="2">
        <v>1600</v>
      </c>
      <c r="AE1137" s="2">
        <v>1600</v>
      </c>
      <c r="AF1137" s="2">
        <v>1600</v>
      </c>
      <c r="AG1137" s="2">
        <v>1600</v>
      </c>
      <c r="AH1137" s="2">
        <v>1600</v>
      </c>
      <c r="AI1137" s="2">
        <v>1600</v>
      </c>
      <c r="AJ1137" s="2">
        <v>1600</v>
      </c>
      <c r="AK1137" s="2">
        <v>1697.5</v>
      </c>
      <c r="AL1137" s="2">
        <v>1795</v>
      </c>
      <c r="AM1137" s="2">
        <v>1795</v>
      </c>
      <c r="AN1137" s="2">
        <v>1795</v>
      </c>
      <c r="AO1137" s="2">
        <v>1795</v>
      </c>
      <c r="AP1137" s="2">
        <v>1795</v>
      </c>
      <c r="AQ1137" s="2">
        <v>1795</v>
      </c>
      <c r="AR1137" s="2">
        <v>1795</v>
      </c>
      <c r="AS1137" s="2">
        <v>1795</v>
      </c>
      <c r="AT1137" s="2">
        <v>1795</v>
      </c>
      <c r="AU1137" s="2">
        <v>1795</v>
      </c>
      <c r="AV1137" s="2">
        <v>1795</v>
      </c>
      <c r="AW1137" s="2">
        <v>1795</v>
      </c>
      <c r="AX1137" s="2">
        <v>1795</v>
      </c>
      <c r="AY1137" s="2">
        <v>1795</v>
      </c>
      <c r="AZ1137" s="2">
        <v>1795</v>
      </c>
      <c r="BA1137" s="2">
        <v>1795</v>
      </c>
      <c r="BB1137" s="2">
        <v>1950</v>
      </c>
      <c r="BC1137" s="2">
        <v>1950</v>
      </c>
      <c r="BD1137" s="2">
        <v>1950</v>
      </c>
      <c r="BE1137" s="2">
        <v>1950</v>
      </c>
      <c r="BF1137" s="2">
        <v>1950</v>
      </c>
      <c r="BG1137" s="2">
        <v>1950</v>
      </c>
      <c r="BH1137" s="2">
        <v>1950</v>
      </c>
      <c r="BI1137" s="2">
        <v>1950</v>
      </c>
      <c r="BJ1137" s="2">
        <v>1950</v>
      </c>
      <c r="BK1137" s="2">
        <v>1950</v>
      </c>
      <c r="BL1137" s="2">
        <v>1950</v>
      </c>
      <c r="BM1137" s="2">
        <v>1950</v>
      </c>
      <c r="BN1137" s="2">
        <v>1950</v>
      </c>
      <c r="BO1137" s="2">
        <v>1950</v>
      </c>
      <c r="BP1137" s="2">
        <v>1950</v>
      </c>
      <c r="BQ1137" s="2">
        <v>1950</v>
      </c>
      <c r="BR1137" s="2">
        <v>1950</v>
      </c>
      <c r="BS1137" s="2">
        <v>1950</v>
      </c>
      <c r="BT1137" s="2">
        <v>1950</v>
      </c>
      <c r="BU1137" s="2">
        <v>1950</v>
      </c>
      <c r="BV1137" s="2">
        <v>1950</v>
      </c>
      <c r="BW1137" s="2">
        <v>1950</v>
      </c>
      <c r="BX1137" s="2">
        <v>1950</v>
      </c>
      <c r="BY1137" s="2">
        <v>1950</v>
      </c>
      <c r="BZ1137" s="2">
        <v>1950</v>
      </c>
      <c r="CA1137" s="2">
        <v>1950</v>
      </c>
      <c r="CB1137" s="2">
        <v>1950</v>
      </c>
      <c r="CC1137" s="2">
        <v>1950</v>
      </c>
      <c r="CD1137" s="2">
        <v>1950</v>
      </c>
      <c r="CE1137" s="2">
        <v>1950</v>
      </c>
      <c r="CF1137" s="2">
        <v>1950</v>
      </c>
      <c r="CG1137" s="2">
        <v>1950</v>
      </c>
      <c r="CH1137" s="2">
        <v>1950</v>
      </c>
    </row>
    <row r="1138" spans="22:86" x14ac:dyDescent="0.2">
      <c r="V1138" s="2">
        <v>425</v>
      </c>
      <c r="W1138" s="2">
        <v>425</v>
      </c>
      <c r="X1138" s="2">
        <v>425</v>
      </c>
      <c r="Y1138" s="2">
        <v>425</v>
      </c>
      <c r="Z1138" s="2">
        <v>425</v>
      </c>
      <c r="AA1138" s="2">
        <v>425</v>
      </c>
      <c r="AB1138" s="2">
        <v>425</v>
      </c>
      <c r="AC1138" s="2">
        <v>425</v>
      </c>
      <c r="AD1138" s="2">
        <v>425</v>
      </c>
      <c r="AE1138" s="2">
        <v>425</v>
      </c>
      <c r="AF1138" s="2">
        <v>425</v>
      </c>
      <c r="AG1138" s="2">
        <v>425</v>
      </c>
      <c r="AH1138" s="2">
        <v>425</v>
      </c>
      <c r="AI1138" s="2">
        <v>425</v>
      </c>
      <c r="AJ1138" s="2">
        <v>425</v>
      </c>
      <c r="AK1138" s="2">
        <v>512.5</v>
      </c>
      <c r="AL1138" s="2">
        <v>600</v>
      </c>
      <c r="AM1138" s="2">
        <v>600</v>
      </c>
      <c r="AN1138" s="2">
        <v>600</v>
      </c>
      <c r="AO1138" s="2">
        <v>600</v>
      </c>
      <c r="AP1138" s="2">
        <v>600</v>
      </c>
      <c r="AQ1138" s="2">
        <v>600</v>
      </c>
      <c r="AR1138" s="2">
        <v>600</v>
      </c>
      <c r="AS1138" s="2">
        <v>600</v>
      </c>
      <c r="AT1138" s="2">
        <v>600</v>
      </c>
      <c r="AU1138" s="2">
        <v>600</v>
      </c>
      <c r="AV1138" s="2">
        <v>600</v>
      </c>
      <c r="AW1138" s="2">
        <v>600</v>
      </c>
      <c r="AX1138" s="2">
        <v>600</v>
      </c>
      <c r="AY1138" s="2">
        <v>600</v>
      </c>
      <c r="AZ1138" s="2">
        <v>600</v>
      </c>
      <c r="BA1138" s="2">
        <v>600</v>
      </c>
      <c r="BB1138" s="2">
        <v>600</v>
      </c>
      <c r="BC1138" s="2">
        <v>600</v>
      </c>
      <c r="BD1138" s="2">
        <v>600</v>
      </c>
      <c r="BE1138" s="2">
        <v>600</v>
      </c>
      <c r="BF1138" s="2">
        <v>600</v>
      </c>
      <c r="BG1138" s="2">
        <v>600</v>
      </c>
      <c r="BH1138" s="2">
        <v>600</v>
      </c>
      <c r="BI1138" s="2">
        <v>600</v>
      </c>
      <c r="BJ1138" s="2">
        <v>600</v>
      </c>
      <c r="BK1138" s="2">
        <v>600</v>
      </c>
      <c r="BL1138" s="2">
        <v>600</v>
      </c>
      <c r="BM1138" s="2">
        <v>600</v>
      </c>
      <c r="BN1138" s="2">
        <v>600</v>
      </c>
      <c r="BO1138" s="2">
        <v>600</v>
      </c>
      <c r="BP1138" s="2">
        <v>600</v>
      </c>
      <c r="BQ1138" s="2">
        <v>600</v>
      </c>
      <c r="BR1138" s="2">
        <v>600</v>
      </c>
      <c r="BS1138" s="2">
        <v>600</v>
      </c>
      <c r="BT1138" s="2">
        <v>600</v>
      </c>
      <c r="BU1138" s="2">
        <v>600</v>
      </c>
      <c r="BV1138" s="2">
        <v>600</v>
      </c>
      <c r="BW1138" s="2">
        <v>600</v>
      </c>
      <c r="BX1138" s="2">
        <v>600</v>
      </c>
      <c r="BY1138" s="2">
        <v>600</v>
      </c>
      <c r="BZ1138" s="2">
        <v>600</v>
      </c>
      <c r="CA1138" s="2">
        <v>600</v>
      </c>
      <c r="CB1138" s="2">
        <v>600</v>
      </c>
      <c r="CC1138" s="2">
        <v>600</v>
      </c>
      <c r="CD1138" s="2">
        <v>600</v>
      </c>
      <c r="CE1138" s="2">
        <v>600</v>
      </c>
      <c r="CF1138" s="2">
        <v>600</v>
      </c>
      <c r="CG1138" s="2">
        <v>600</v>
      </c>
      <c r="CH1138" s="2">
        <v>600</v>
      </c>
    </row>
    <row r="1139" spans="22:86" x14ac:dyDescent="0.2">
      <c r="V1139" s="2">
        <v>294.33999999999997</v>
      </c>
      <c r="W1139" s="2">
        <v>297.61</v>
      </c>
      <c r="X1139" s="2">
        <v>300</v>
      </c>
      <c r="Y1139" s="2">
        <v>300</v>
      </c>
      <c r="Z1139" s="2">
        <v>300</v>
      </c>
      <c r="AA1139" s="2">
        <v>305</v>
      </c>
      <c r="AB1139" s="2">
        <v>305</v>
      </c>
      <c r="AC1139" s="2">
        <v>305</v>
      </c>
      <c r="AD1139" s="2">
        <v>305</v>
      </c>
      <c r="AE1139" s="2">
        <v>305</v>
      </c>
      <c r="AF1139" s="2">
        <v>305</v>
      </c>
      <c r="AG1139" s="2">
        <v>305</v>
      </c>
      <c r="AH1139" s="2">
        <v>315</v>
      </c>
      <c r="AI1139" s="2">
        <v>316.07</v>
      </c>
      <c r="AJ1139" s="2">
        <v>316.07</v>
      </c>
      <c r="AK1139" s="2">
        <v>316.07</v>
      </c>
      <c r="AL1139" s="2">
        <v>316.07</v>
      </c>
      <c r="AM1139" s="2">
        <v>316.07</v>
      </c>
      <c r="AN1139" s="2">
        <v>316.07</v>
      </c>
      <c r="AO1139" s="2">
        <v>316.07</v>
      </c>
      <c r="AP1139" s="2">
        <v>316.07</v>
      </c>
      <c r="AQ1139" s="2">
        <v>316.07</v>
      </c>
      <c r="AR1139" s="2">
        <v>316.07</v>
      </c>
      <c r="AS1139" s="2">
        <v>316.07</v>
      </c>
      <c r="AT1139" s="2">
        <v>316.07</v>
      </c>
      <c r="AU1139" s="2">
        <v>319.33999999999997</v>
      </c>
      <c r="AV1139" s="2">
        <v>325</v>
      </c>
      <c r="AW1139" s="2">
        <v>325</v>
      </c>
      <c r="AX1139" s="2">
        <v>325</v>
      </c>
      <c r="AY1139" s="2">
        <v>325</v>
      </c>
      <c r="AZ1139" s="2">
        <v>325</v>
      </c>
      <c r="BA1139" s="2">
        <v>325</v>
      </c>
      <c r="BB1139" s="2">
        <v>325.89</v>
      </c>
      <c r="BC1139" s="2">
        <v>333</v>
      </c>
      <c r="BD1139" s="2">
        <v>334.52</v>
      </c>
      <c r="BE1139" s="2">
        <v>337.79</v>
      </c>
      <c r="BF1139" s="2">
        <v>345</v>
      </c>
      <c r="BG1139" s="2">
        <v>350</v>
      </c>
      <c r="BH1139" s="2">
        <v>350</v>
      </c>
      <c r="BI1139" s="2">
        <v>350</v>
      </c>
      <c r="BJ1139" s="2">
        <v>355</v>
      </c>
      <c r="BK1139" s="2">
        <v>359.52</v>
      </c>
      <c r="BL1139" s="2">
        <v>359.52</v>
      </c>
      <c r="BM1139" s="2">
        <v>359.52</v>
      </c>
      <c r="BN1139" s="2">
        <v>359.52</v>
      </c>
      <c r="BO1139" s="2">
        <v>359.52</v>
      </c>
      <c r="BP1139" s="2">
        <v>359.52</v>
      </c>
      <c r="BQ1139" s="2">
        <v>359.52</v>
      </c>
      <c r="BR1139" s="2">
        <v>359.52</v>
      </c>
      <c r="BS1139" s="2">
        <v>359.52</v>
      </c>
      <c r="BT1139" s="2">
        <v>367.52</v>
      </c>
      <c r="BU1139" s="2">
        <v>367.52</v>
      </c>
      <c r="BV1139" s="2">
        <v>375</v>
      </c>
      <c r="BW1139" s="2">
        <v>379.52</v>
      </c>
      <c r="BX1139" s="2">
        <v>405</v>
      </c>
      <c r="BY1139" s="2">
        <v>410.98</v>
      </c>
      <c r="BZ1139" s="2">
        <v>410.98</v>
      </c>
      <c r="CA1139" s="2">
        <v>425</v>
      </c>
      <c r="CB1139" s="2">
        <v>425</v>
      </c>
      <c r="CC1139" s="2">
        <v>425</v>
      </c>
      <c r="CD1139" s="2">
        <v>468.15</v>
      </c>
      <c r="CE1139" s="2">
        <v>475</v>
      </c>
      <c r="CF1139" s="2">
        <v>475</v>
      </c>
      <c r="CG1139" s="2">
        <v>490</v>
      </c>
      <c r="CH1139" s="2">
        <v>533.33000000000004</v>
      </c>
    </row>
    <row r="1140" spans="22:86" x14ac:dyDescent="0.2">
      <c r="V1140" s="2">
        <v>360</v>
      </c>
      <c r="W1140" s="2">
        <v>361.74</v>
      </c>
      <c r="X1140" s="2">
        <v>365</v>
      </c>
      <c r="Y1140" s="2">
        <v>370</v>
      </c>
      <c r="Z1140" s="2">
        <v>370</v>
      </c>
      <c r="AA1140" s="2">
        <v>370</v>
      </c>
      <c r="AB1140" s="2">
        <v>375</v>
      </c>
      <c r="AC1140" s="2">
        <v>375</v>
      </c>
      <c r="AD1140" s="2">
        <v>375</v>
      </c>
      <c r="AE1140" s="2">
        <v>375</v>
      </c>
      <c r="AF1140" s="2">
        <v>380</v>
      </c>
      <c r="AG1140" s="2">
        <v>380</v>
      </c>
      <c r="AH1140" s="2">
        <v>385</v>
      </c>
      <c r="AI1140" s="2">
        <v>385</v>
      </c>
      <c r="AJ1140" s="2">
        <v>390</v>
      </c>
      <c r="AK1140" s="2">
        <v>395</v>
      </c>
      <c r="AL1140" s="2">
        <v>395</v>
      </c>
      <c r="AM1140" s="2">
        <v>395</v>
      </c>
      <c r="AN1140" s="2">
        <v>395</v>
      </c>
      <c r="AO1140" s="2">
        <v>395</v>
      </c>
      <c r="AP1140" s="2">
        <v>395</v>
      </c>
      <c r="AQ1140" s="2">
        <v>395</v>
      </c>
      <c r="AR1140" s="2">
        <v>395</v>
      </c>
      <c r="AS1140" s="2">
        <v>395</v>
      </c>
      <c r="AT1140" s="2">
        <v>400</v>
      </c>
      <c r="AU1140" s="2">
        <v>400</v>
      </c>
      <c r="AV1140" s="2">
        <v>400</v>
      </c>
      <c r="AW1140" s="2">
        <v>400</v>
      </c>
      <c r="AX1140" s="2">
        <v>400</v>
      </c>
      <c r="AY1140" s="2">
        <v>400</v>
      </c>
      <c r="AZ1140" s="2">
        <v>400</v>
      </c>
      <c r="BA1140" s="2">
        <v>400</v>
      </c>
      <c r="BB1140" s="2">
        <v>400</v>
      </c>
      <c r="BC1140" s="2">
        <v>400</v>
      </c>
      <c r="BD1140" s="2">
        <v>410</v>
      </c>
      <c r="BE1140" s="2">
        <v>420</v>
      </c>
      <c r="BF1140" s="2">
        <v>420</v>
      </c>
      <c r="BG1140" s="2">
        <v>420</v>
      </c>
      <c r="BH1140" s="2">
        <v>425</v>
      </c>
      <c r="BI1140" s="2">
        <v>425</v>
      </c>
      <c r="BJ1140" s="2">
        <v>425</v>
      </c>
      <c r="BK1140" s="2">
        <v>425</v>
      </c>
      <c r="BL1140" s="2">
        <v>425</v>
      </c>
      <c r="BM1140" s="2">
        <v>425</v>
      </c>
      <c r="BN1140" s="2">
        <v>425</v>
      </c>
      <c r="BO1140" s="2">
        <v>425</v>
      </c>
      <c r="BP1140" s="2">
        <v>425</v>
      </c>
      <c r="BQ1140" s="2">
        <v>430</v>
      </c>
      <c r="BR1140" s="2">
        <v>430</v>
      </c>
      <c r="BS1140" s="2">
        <v>445</v>
      </c>
      <c r="BT1140" s="2">
        <v>450</v>
      </c>
      <c r="BU1140" s="2">
        <v>450</v>
      </c>
      <c r="BV1140" s="2">
        <v>450</v>
      </c>
      <c r="BW1140" s="2">
        <v>450</v>
      </c>
      <c r="BX1140" s="2">
        <v>450</v>
      </c>
      <c r="BY1140" s="2">
        <v>450</v>
      </c>
      <c r="BZ1140" s="2">
        <v>450</v>
      </c>
      <c r="CA1140" s="2">
        <v>460</v>
      </c>
      <c r="CB1140" s="2">
        <v>475</v>
      </c>
      <c r="CC1140" s="2">
        <v>495</v>
      </c>
      <c r="CD1140" s="2">
        <v>525</v>
      </c>
      <c r="CE1140" s="2">
        <v>550</v>
      </c>
      <c r="CF1140" s="2">
        <v>550</v>
      </c>
      <c r="CG1140" s="2">
        <v>650</v>
      </c>
      <c r="CH1140" s="2">
        <v>750</v>
      </c>
    </row>
    <row r="1141" spans="22:86" x14ac:dyDescent="0.2">
      <c r="V1141" s="2">
        <v>450</v>
      </c>
      <c r="W1141" s="2">
        <v>450</v>
      </c>
      <c r="X1141" s="2">
        <v>450</v>
      </c>
      <c r="Y1141" s="2">
        <v>450</v>
      </c>
      <c r="Z1141" s="2">
        <v>450</v>
      </c>
      <c r="AA1141" s="2">
        <v>460</v>
      </c>
      <c r="AB1141" s="2">
        <v>465</v>
      </c>
      <c r="AC1141" s="2">
        <v>470</v>
      </c>
      <c r="AD1141" s="2">
        <v>470</v>
      </c>
      <c r="AE1141" s="2">
        <v>475</v>
      </c>
      <c r="AF1141" s="2">
        <v>475</v>
      </c>
      <c r="AG1141" s="2">
        <v>475</v>
      </c>
      <c r="AH1141" s="2">
        <v>475</v>
      </c>
      <c r="AI1141" s="2">
        <v>475</v>
      </c>
      <c r="AJ1141" s="2">
        <v>475</v>
      </c>
      <c r="AK1141" s="2">
        <v>475</v>
      </c>
      <c r="AL1141" s="2">
        <v>480</v>
      </c>
      <c r="AM1141" s="2">
        <v>480</v>
      </c>
      <c r="AN1141" s="2">
        <v>485</v>
      </c>
      <c r="AO1141" s="2">
        <v>485</v>
      </c>
      <c r="AP1141" s="2">
        <v>495</v>
      </c>
      <c r="AQ1141" s="2">
        <v>495</v>
      </c>
      <c r="AR1141" s="2">
        <v>495</v>
      </c>
      <c r="AS1141" s="2">
        <v>495</v>
      </c>
      <c r="AT1141" s="2">
        <v>495</v>
      </c>
      <c r="AU1141" s="2">
        <v>495</v>
      </c>
      <c r="AV1141" s="2">
        <v>495</v>
      </c>
      <c r="AW1141" s="2">
        <v>500</v>
      </c>
      <c r="AX1141" s="2">
        <v>500</v>
      </c>
      <c r="AY1141" s="2">
        <v>500</v>
      </c>
      <c r="AZ1141" s="2">
        <v>500</v>
      </c>
      <c r="BA1141" s="2">
        <v>500</v>
      </c>
      <c r="BB1141" s="2">
        <v>520</v>
      </c>
      <c r="BC1141" s="2">
        <v>525</v>
      </c>
      <c r="BD1141" s="2">
        <v>525</v>
      </c>
      <c r="BE1141" s="2">
        <v>525</v>
      </c>
      <c r="BF1141" s="2">
        <v>525</v>
      </c>
      <c r="BG1141" s="2">
        <v>525</v>
      </c>
      <c r="BH1141" s="2">
        <v>530</v>
      </c>
      <c r="BI1141" s="2">
        <v>540</v>
      </c>
      <c r="BJ1141" s="2">
        <v>550</v>
      </c>
      <c r="BK1141" s="2">
        <v>550</v>
      </c>
      <c r="BL1141" s="2">
        <v>550</v>
      </c>
      <c r="BM1141" s="2">
        <v>550</v>
      </c>
      <c r="BN1141" s="2">
        <v>550</v>
      </c>
      <c r="BO1141" s="2">
        <v>550</v>
      </c>
      <c r="BP1141" s="2">
        <v>550</v>
      </c>
      <c r="BQ1141" s="2">
        <v>550</v>
      </c>
      <c r="BR1141" s="2">
        <v>570</v>
      </c>
      <c r="BS1141" s="2">
        <v>575</v>
      </c>
      <c r="BT1141" s="2">
        <v>575</v>
      </c>
      <c r="BU1141" s="2">
        <v>575</v>
      </c>
      <c r="BV1141" s="2">
        <v>585</v>
      </c>
      <c r="BW1141" s="2">
        <v>595</v>
      </c>
      <c r="BX1141" s="2">
        <v>595</v>
      </c>
      <c r="BY1141" s="2">
        <v>600</v>
      </c>
      <c r="BZ1141" s="2">
        <v>600</v>
      </c>
      <c r="CA1141" s="2">
        <v>625</v>
      </c>
      <c r="CB1141" s="2">
        <v>650</v>
      </c>
      <c r="CC1141" s="2">
        <v>650</v>
      </c>
      <c r="CD1141" s="2">
        <v>670</v>
      </c>
      <c r="CE1141" s="2">
        <v>695</v>
      </c>
      <c r="CF1141" s="2">
        <v>730</v>
      </c>
      <c r="CG1141" s="2">
        <v>765</v>
      </c>
      <c r="CH1141" s="2">
        <v>875</v>
      </c>
    </row>
    <row r="1142" spans="22:86" x14ac:dyDescent="0.2">
      <c r="V1142" s="2">
        <v>525</v>
      </c>
      <c r="W1142" s="2">
        <v>525</v>
      </c>
      <c r="X1142" s="2">
        <v>540</v>
      </c>
      <c r="Y1142" s="2">
        <v>545</v>
      </c>
      <c r="Z1142" s="2">
        <v>550</v>
      </c>
      <c r="AA1142" s="2">
        <v>550</v>
      </c>
      <c r="AB1142" s="2">
        <v>550</v>
      </c>
      <c r="AC1142" s="2">
        <v>550</v>
      </c>
      <c r="AD1142" s="2">
        <v>550</v>
      </c>
      <c r="AE1142" s="2">
        <v>550</v>
      </c>
      <c r="AF1142" s="2">
        <v>550</v>
      </c>
      <c r="AG1142" s="2">
        <v>550</v>
      </c>
      <c r="AH1142" s="2">
        <v>550</v>
      </c>
      <c r="AI1142" s="2">
        <v>565</v>
      </c>
      <c r="AJ1142" s="2">
        <v>575</v>
      </c>
      <c r="AK1142" s="2">
        <v>575</v>
      </c>
      <c r="AL1142" s="2">
        <v>575</v>
      </c>
      <c r="AM1142" s="2">
        <v>575</v>
      </c>
      <c r="AN1142" s="2">
        <v>575</v>
      </c>
      <c r="AO1142" s="2">
        <v>580</v>
      </c>
      <c r="AP1142" s="2">
        <v>588.41</v>
      </c>
      <c r="AQ1142" s="2">
        <v>595</v>
      </c>
      <c r="AR1142" s="2">
        <v>595</v>
      </c>
      <c r="AS1142" s="2">
        <v>595</v>
      </c>
      <c r="AT1142" s="2">
        <v>600</v>
      </c>
      <c r="AU1142" s="2">
        <v>600</v>
      </c>
      <c r="AV1142" s="2">
        <v>600</v>
      </c>
      <c r="AW1142" s="2">
        <v>620</v>
      </c>
      <c r="AX1142" s="2">
        <v>625</v>
      </c>
      <c r="AY1142" s="2">
        <v>625</v>
      </c>
      <c r="AZ1142" s="2">
        <v>625</v>
      </c>
      <c r="BA1142" s="2">
        <v>625</v>
      </c>
      <c r="BB1142" s="2">
        <v>650</v>
      </c>
      <c r="BC1142" s="2">
        <v>650</v>
      </c>
      <c r="BD1142" s="2">
        <v>650</v>
      </c>
      <c r="BE1142" s="2">
        <v>650</v>
      </c>
      <c r="BF1142" s="2">
        <v>660</v>
      </c>
      <c r="BG1142" s="2">
        <v>675</v>
      </c>
      <c r="BH1142" s="2">
        <v>675</v>
      </c>
      <c r="BI1142" s="2">
        <v>675</v>
      </c>
      <c r="BJ1142" s="2">
        <v>680</v>
      </c>
      <c r="BK1142" s="2">
        <v>695</v>
      </c>
      <c r="BL1142" s="2">
        <v>695</v>
      </c>
      <c r="BM1142" s="2">
        <v>695</v>
      </c>
      <c r="BN1142" s="2">
        <v>695</v>
      </c>
      <c r="BO1142" s="2">
        <v>700</v>
      </c>
      <c r="BP1142" s="2">
        <v>700</v>
      </c>
      <c r="BQ1142" s="2">
        <v>725</v>
      </c>
      <c r="BR1142" s="2">
        <v>725</v>
      </c>
      <c r="BS1142" s="2">
        <v>725</v>
      </c>
      <c r="BT1142" s="2">
        <v>750</v>
      </c>
      <c r="BU1142" s="2">
        <v>750</v>
      </c>
      <c r="BV1142" s="2">
        <v>750</v>
      </c>
      <c r="BW1142" s="2">
        <v>750</v>
      </c>
      <c r="BX1142" s="2">
        <v>750</v>
      </c>
      <c r="BY1142" s="2">
        <v>760</v>
      </c>
      <c r="BZ1142" s="2">
        <v>775</v>
      </c>
      <c r="CA1142" s="2">
        <v>785</v>
      </c>
      <c r="CB1142" s="2">
        <v>795</v>
      </c>
      <c r="CC1142" s="2">
        <v>800</v>
      </c>
      <c r="CD1142" s="2">
        <v>825</v>
      </c>
      <c r="CE1142" s="2">
        <v>850</v>
      </c>
      <c r="CF1142" s="2">
        <v>875</v>
      </c>
      <c r="CG1142" s="2">
        <v>900</v>
      </c>
      <c r="CH1142" s="2">
        <v>995</v>
      </c>
    </row>
    <row r="1143" spans="22:86" x14ac:dyDescent="0.2">
      <c r="V1143" s="2">
        <v>800</v>
      </c>
      <c r="W1143" s="2">
        <v>800</v>
      </c>
      <c r="X1143" s="2">
        <v>800</v>
      </c>
      <c r="Y1143" s="2">
        <v>825</v>
      </c>
      <c r="Z1143" s="2">
        <v>825</v>
      </c>
      <c r="AA1143" s="2">
        <v>825</v>
      </c>
      <c r="AB1143" s="2">
        <v>825</v>
      </c>
      <c r="AC1143" s="2">
        <v>830</v>
      </c>
      <c r="AD1143" s="2">
        <v>845</v>
      </c>
      <c r="AE1143" s="2">
        <v>850</v>
      </c>
      <c r="AF1143" s="2">
        <v>850</v>
      </c>
      <c r="AG1143" s="2">
        <v>850</v>
      </c>
      <c r="AH1143" s="2">
        <v>850</v>
      </c>
      <c r="AI1143" s="2">
        <v>850</v>
      </c>
      <c r="AJ1143" s="2">
        <v>850</v>
      </c>
      <c r="AK1143" s="2">
        <v>850</v>
      </c>
      <c r="AL1143" s="2">
        <v>875</v>
      </c>
      <c r="AM1143" s="2">
        <v>875</v>
      </c>
      <c r="AN1143" s="2">
        <v>875</v>
      </c>
      <c r="AO1143" s="2">
        <v>875</v>
      </c>
      <c r="AP1143" s="2">
        <v>875</v>
      </c>
      <c r="AQ1143" s="2">
        <v>890</v>
      </c>
      <c r="AR1143" s="2">
        <v>895</v>
      </c>
      <c r="AS1143" s="2">
        <v>895</v>
      </c>
      <c r="AT1143" s="2">
        <v>895</v>
      </c>
      <c r="AU1143" s="2">
        <v>895</v>
      </c>
      <c r="AV1143" s="2">
        <v>900</v>
      </c>
      <c r="AW1143" s="2">
        <v>900</v>
      </c>
      <c r="AX1143" s="2">
        <v>900</v>
      </c>
      <c r="AY1143" s="2">
        <v>900</v>
      </c>
      <c r="AZ1143" s="2">
        <v>900</v>
      </c>
      <c r="BA1143" s="2">
        <v>900</v>
      </c>
      <c r="BB1143" s="2">
        <v>900</v>
      </c>
      <c r="BC1143" s="2">
        <v>925</v>
      </c>
      <c r="BD1143" s="2">
        <v>950</v>
      </c>
      <c r="BE1143" s="2">
        <v>950</v>
      </c>
      <c r="BF1143" s="2">
        <v>950</v>
      </c>
      <c r="BG1143" s="2">
        <v>950</v>
      </c>
      <c r="BH1143" s="2">
        <v>950</v>
      </c>
      <c r="BI1143" s="2">
        <v>950</v>
      </c>
      <c r="BJ1143" s="2">
        <v>950</v>
      </c>
      <c r="BK1143" s="2">
        <v>950</v>
      </c>
      <c r="BL1143" s="2">
        <v>950</v>
      </c>
      <c r="BM1143" s="2">
        <v>975</v>
      </c>
      <c r="BN1143" s="2">
        <v>995</v>
      </c>
      <c r="BO1143" s="2">
        <v>995</v>
      </c>
      <c r="BP1143" s="2">
        <v>1000</v>
      </c>
      <c r="BQ1143" s="2">
        <v>1000</v>
      </c>
      <c r="BR1143" s="2">
        <v>1000</v>
      </c>
      <c r="BS1143" s="2">
        <v>1000</v>
      </c>
      <c r="BT1143" s="2">
        <v>1025</v>
      </c>
      <c r="BU1143" s="2">
        <v>1050</v>
      </c>
      <c r="BV1143" s="2">
        <v>1100</v>
      </c>
      <c r="BW1143" s="2">
        <v>1100</v>
      </c>
      <c r="BX1143" s="2">
        <v>1100</v>
      </c>
      <c r="BY1143" s="2">
        <v>1100</v>
      </c>
      <c r="BZ1143" s="2">
        <v>1200</v>
      </c>
      <c r="CA1143" s="2">
        <v>1200</v>
      </c>
      <c r="CB1143" s="2">
        <v>1200</v>
      </c>
      <c r="CC1143" s="2">
        <v>1250</v>
      </c>
      <c r="CD1143" s="2">
        <v>1250</v>
      </c>
      <c r="CE1143" s="2">
        <v>1300</v>
      </c>
      <c r="CF1143" s="2">
        <v>1300</v>
      </c>
      <c r="CG1143" s="2">
        <v>1500</v>
      </c>
      <c r="CH1143" s="2">
        <v>2000</v>
      </c>
    </row>
    <row r="1144" spans="22:86" x14ac:dyDescent="0.2">
      <c r="V1144" s="2">
        <v>915</v>
      </c>
      <c r="W1144" s="2">
        <v>915</v>
      </c>
      <c r="X1144" s="2">
        <v>950</v>
      </c>
      <c r="Y1144" s="2">
        <v>950</v>
      </c>
      <c r="Z1144" s="2">
        <v>950</v>
      </c>
      <c r="AA1144" s="2">
        <v>950</v>
      </c>
      <c r="AB1144" s="2">
        <v>950</v>
      </c>
      <c r="AC1144" s="2">
        <v>950</v>
      </c>
      <c r="AD1144" s="2">
        <v>950</v>
      </c>
      <c r="AE1144" s="2">
        <v>975</v>
      </c>
      <c r="AF1144" s="2">
        <v>975</v>
      </c>
      <c r="AG1144" s="2">
        <v>975</v>
      </c>
      <c r="AH1144" s="2">
        <v>995</v>
      </c>
      <c r="AI1144" s="2">
        <v>995</v>
      </c>
      <c r="AJ1144" s="2">
        <v>995</v>
      </c>
      <c r="AK1144" s="2">
        <v>995</v>
      </c>
      <c r="AL1144" s="2">
        <v>995</v>
      </c>
      <c r="AM1144" s="2">
        <v>1000</v>
      </c>
      <c r="AN1144" s="2">
        <v>1000</v>
      </c>
      <c r="AO1144" s="2">
        <v>1100</v>
      </c>
      <c r="AP1144" s="2">
        <v>1100</v>
      </c>
      <c r="AQ1144" s="2">
        <v>1100</v>
      </c>
      <c r="AR1144" s="2">
        <v>1100</v>
      </c>
      <c r="AS1144" s="2">
        <v>1100</v>
      </c>
      <c r="AT1144" s="2">
        <v>1150</v>
      </c>
      <c r="AU1144" s="2">
        <v>1150</v>
      </c>
      <c r="AV1144" s="2">
        <v>1200</v>
      </c>
      <c r="AW1144" s="2">
        <v>1200</v>
      </c>
      <c r="AX1144" s="2">
        <v>1200</v>
      </c>
      <c r="AY1144" s="2">
        <v>1200</v>
      </c>
      <c r="AZ1144" s="2">
        <v>1200</v>
      </c>
      <c r="BA1144" s="2">
        <v>1200</v>
      </c>
      <c r="BB1144" s="2">
        <v>1200</v>
      </c>
      <c r="BC1144" s="2">
        <v>1200</v>
      </c>
      <c r="BD1144" s="2">
        <v>1300</v>
      </c>
      <c r="BE1144" s="2">
        <v>1300</v>
      </c>
      <c r="BF1144" s="2">
        <v>1300</v>
      </c>
      <c r="BG1144" s="2">
        <v>1300</v>
      </c>
      <c r="BH1144" s="2">
        <v>1300</v>
      </c>
      <c r="BI1144" s="2">
        <v>1380</v>
      </c>
      <c r="BJ1144" s="2">
        <v>1380</v>
      </c>
      <c r="BK1144" s="2">
        <v>1500</v>
      </c>
      <c r="BL1144" s="2">
        <v>1500</v>
      </c>
      <c r="BM1144" s="2">
        <v>1500</v>
      </c>
      <c r="BN1144" s="2">
        <v>1500</v>
      </c>
      <c r="BO1144" s="2">
        <v>1500</v>
      </c>
      <c r="BP1144" s="2">
        <v>1500</v>
      </c>
      <c r="BQ1144" s="2">
        <v>1500</v>
      </c>
      <c r="BR1144" s="2">
        <v>1550</v>
      </c>
      <c r="BS1144" s="2">
        <v>1550</v>
      </c>
      <c r="BT1144" s="2">
        <v>1550</v>
      </c>
      <c r="BU1144" s="2">
        <v>1600</v>
      </c>
      <c r="BV1144" s="2">
        <v>1600</v>
      </c>
      <c r="BW1144" s="2">
        <v>1850</v>
      </c>
      <c r="BX1144" s="2">
        <v>1850</v>
      </c>
      <c r="BY1144" s="2">
        <v>1850</v>
      </c>
      <c r="BZ1144" s="2">
        <v>1900</v>
      </c>
      <c r="CA1144" s="2">
        <v>1900</v>
      </c>
      <c r="CB1144" s="2">
        <v>1950</v>
      </c>
      <c r="CC1144" s="2">
        <v>1950</v>
      </c>
      <c r="CD1144" s="2">
        <v>1950</v>
      </c>
      <c r="CE1144" s="2">
        <v>2300</v>
      </c>
      <c r="CF1144" s="2">
        <v>2300</v>
      </c>
      <c r="CG1144" s="2">
        <v>2450</v>
      </c>
      <c r="CH1144" s="2">
        <v>2450</v>
      </c>
    </row>
    <row r="1145" spans="22:86" x14ac:dyDescent="0.2">
      <c r="V1145" s="2">
        <v>320</v>
      </c>
      <c r="W1145" s="2">
        <v>320</v>
      </c>
      <c r="X1145" s="2">
        <v>320</v>
      </c>
      <c r="Y1145" s="2">
        <v>320</v>
      </c>
      <c r="Z1145" s="2">
        <v>320</v>
      </c>
      <c r="AA1145" s="2">
        <v>320</v>
      </c>
      <c r="AB1145" s="2">
        <v>320</v>
      </c>
      <c r="AC1145" s="2">
        <v>320</v>
      </c>
      <c r="AD1145" s="2">
        <v>320</v>
      </c>
      <c r="AE1145" s="2">
        <v>320</v>
      </c>
      <c r="AF1145" s="2">
        <v>325</v>
      </c>
      <c r="AG1145" s="2">
        <v>325</v>
      </c>
      <c r="AH1145" s="2">
        <v>325</v>
      </c>
      <c r="AI1145" s="2">
        <v>325</v>
      </c>
      <c r="AJ1145" s="2">
        <v>325</v>
      </c>
      <c r="AK1145" s="2">
        <v>325</v>
      </c>
      <c r="AL1145" s="2">
        <v>325</v>
      </c>
      <c r="AM1145" s="2">
        <v>325</v>
      </c>
      <c r="AN1145" s="2">
        <v>325</v>
      </c>
      <c r="AO1145" s="2">
        <v>325</v>
      </c>
      <c r="AP1145" s="2">
        <v>325</v>
      </c>
      <c r="AQ1145" s="2">
        <v>350</v>
      </c>
      <c r="AR1145" s="2">
        <v>350</v>
      </c>
      <c r="AS1145" s="2">
        <v>350</v>
      </c>
      <c r="AT1145" s="2">
        <v>350</v>
      </c>
      <c r="AU1145" s="2">
        <v>350</v>
      </c>
      <c r="AV1145" s="2">
        <v>350</v>
      </c>
      <c r="AW1145" s="2">
        <v>350</v>
      </c>
      <c r="AX1145" s="2">
        <v>350</v>
      </c>
      <c r="AY1145" s="2">
        <v>350</v>
      </c>
      <c r="AZ1145" s="2">
        <v>350</v>
      </c>
      <c r="BA1145" s="2">
        <v>350</v>
      </c>
      <c r="BB1145" s="2">
        <v>350</v>
      </c>
      <c r="BC1145" s="2">
        <v>350</v>
      </c>
      <c r="BD1145" s="2">
        <v>350</v>
      </c>
      <c r="BE1145" s="2">
        <v>350</v>
      </c>
      <c r="BF1145" s="2">
        <v>350</v>
      </c>
      <c r="BG1145" s="2">
        <v>350</v>
      </c>
      <c r="BH1145" s="2">
        <v>350</v>
      </c>
      <c r="BI1145" s="2">
        <v>350</v>
      </c>
      <c r="BJ1145" s="2">
        <v>350</v>
      </c>
      <c r="BK1145" s="2">
        <v>350</v>
      </c>
      <c r="BL1145" s="2">
        <v>350</v>
      </c>
      <c r="BM1145" s="2">
        <v>350</v>
      </c>
      <c r="BN1145" s="2">
        <v>350</v>
      </c>
      <c r="BO1145" s="2">
        <v>350</v>
      </c>
      <c r="BP1145" s="2">
        <v>350</v>
      </c>
      <c r="BQ1145" s="2">
        <v>350</v>
      </c>
      <c r="BR1145" s="2">
        <v>350</v>
      </c>
      <c r="BS1145" s="2">
        <v>350</v>
      </c>
      <c r="BT1145" s="2">
        <v>350</v>
      </c>
      <c r="BU1145" s="2">
        <v>350</v>
      </c>
      <c r="BV1145" s="2">
        <v>350</v>
      </c>
      <c r="BW1145" s="2">
        <v>350</v>
      </c>
      <c r="BX1145" s="2">
        <v>550</v>
      </c>
      <c r="BY1145" s="2">
        <v>550</v>
      </c>
      <c r="BZ1145" s="2">
        <v>550</v>
      </c>
      <c r="CA1145" s="2">
        <v>550</v>
      </c>
      <c r="CB1145" s="2">
        <v>550</v>
      </c>
      <c r="CC1145" s="2">
        <v>550</v>
      </c>
      <c r="CD1145" s="2">
        <v>550</v>
      </c>
      <c r="CE1145" s="2">
        <v>550</v>
      </c>
      <c r="CF1145" s="2">
        <v>550</v>
      </c>
      <c r="CG1145" s="2">
        <v>550</v>
      </c>
      <c r="CH1145" s="2">
        <v>550</v>
      </c>
    </row>
    <row r="1146" spans="22:86" x14ac:dyDescent="0.2">
      <c r="V1146" s="2">
        <v>275</v>
      </c>
      <c r="W1146" s="2">
        <v>275</v>
      </c>
      <c r="X1146" s="2">
        <v>275</v>
      </c>
      <c r="Y1146" s="2">
        <v>285</v>
      </c>
      <c r="Z1146" s="2">
        <v>290</v>
      </c>
      <c r="AA1146" s="2">
        <v>290</v>
      </c>
      <c r="AB1146" s="2">
        <v>290</v>
      </c>
      <c r="AC1146" s="2">
        <v>290</v>
      </c>
      <c r="AD1146" s="2">
        <v>294.35000000000002</v>
      </c>
      <c r="AE1146" s="2">
        <v>294.35000000000002</v>
      </c>
      <c r="AF1146" s="2">
        <v>294.35000000000002</v>
      </c>
      <c r="AG1146" s="2">
        <v>300</v>
      </c>
      <c r="AH1146" s="2">
        <v>300</v>
      </c>
      <c r="AI1146" s="2">
        <v>300</v>
      </c>
      <c r="AJ1146" s="2">
        <v>300</v>
      </c>
      <c r="AK1146" s="2">
        <v>300</v>
      </c>
      <c r="AL1146" s="2">
        <v>300</v>
      </c>
      <c r="AM1146" s="2">
        <v>300</v>
      </c>
      <c r="AN1146" s="2">
        <v>300</v>
      </c>
      <c r="AO1146" s="2">
        <v>300</v>
      </c>
      <c r="AP1146" s="2">
        <v>313</v>
      </c>
      <c r="AQ1146" s="2">
        <v>315</v>
      </c>
      <c r="AR1146" s="2">
        <v>315</v>
      </c>
      <c r="AS1146" s="2">
        <v>315</v>
      </c>
      <c r="AT1146" s="2">
        <v>316.07</v>
      </c>
      <c r="AU1146" s="2">
        <v>316.07</v>
      </c>
      <c r="AV1146" s="2">
        <v>316.07</v>
      </c>
      <c r="AW1146" s="2">
        <v>320</v>
      </c>
      <c r="AX1146" s="2">
        <v>324.07</v>
      </c>
      <c r="AY1146" s="2">
        <v>325</v>
      </c>
      <c r="AZ1146" s="2">
        <v>325</v>
      </c>
      <c r="BA1146" s="2">
        <v>325</v>
      </c>
      <c r="BB1146" s="2">
        <v>325</v>
      </c>
      <c r="BC1146" s="2">
        <v>325</v>
      </c>
      <c r="BD1146" s="2">
        <v>325</v>
      </c>
      <c r="BE1146" s="2">
        <v>325</v>
      </c>
      <c r="BF1146" s="2">
        <v>325</v>
      </c>
      <c r="BG1146" s="2">
        <v>333</v>
      </c>
      <c r="BH1146" s="2">
        <v>333</v>
      </c>
      <c r="BI1146" s="2">
        <v>334.52</v>
      </c>
      <c r="BJ1146" s="2">
        <v>350</v>
      </c>
      <c r="BK1146" s="2">
        <v>359.52</v>
      </c>
      <c r="BL1146" s="2">
        <v>359.52</v>
      </c>
      <c r="BM1146" s="2">
        <v>359.52</v>
      </c>
      <c r="BN1146" s="2">
        <v>359.52</v>
      </c>
      <c r="BO1146" s="2">
        <v>359.52</v>
      </c>
      <c r="BP1146" s="2">
        <v>359.52</v>
      </c>
      <c r="BQ1146" s="2">
        <v>359.52</v>
      </c>
      <c r="BR1146" s="2">
        <v>359.52</v>
      </c>
      <c r="BS1146" s="2">
        <v>359.52</v>
      </c>
      <c r="BT1146" s="2">
        <v>359.52</v>
      </c>
      <c r="BU1146" s="2">
        <v>359.52</v>
      </c>
      <c r="BV1146" s="2">
        <v>359.52</v>
      </c>
      <c r="BW1146" s="2">
        <v>359.52</v>
      </c>
      <c r="BX1146" s="2">
        <v>375</v>
      </c>
      <c r="BY1146" s="2">
        <v>375</v>
      </c>
      <c r="BZ1146" s="2">
        <v>390</v>
      </c>
      <c r="CA1146" s="2">
        <v>402.98</v>
      </c>
      <c r="CB1146" s="2">
        <v>410.98</v>
      </c>
      <c r="CC1146" s="2">
        <v>443.15</v>
      </c>
      <c r="CD1146" s="2">
        <v>446.43</v>
      </c>
      <c r="CE1146" s="2">
        <v>446.43</v>
      </c>
      <c r="CF1146" s="2">
        <v>446.43</v>
      </c>
      <c r="CG1146" s="2">
        <v>489.88</v>
      </c>
      <c r="CH1146" s="2">
        <v>489.88</v>
      </c>
    </row>
    <row r="1147" spans="22:86" x14ac:dyDescent="0.2">
      <c r="V1147" s="2">
        <v>375</v>
      </c>
      <c r="W1147" s="2">
        <v>375</v>
      </c>
      <c r="X1147" s="2">
        <v>375</v>
      </c>
      <c r="Y1147" s="2">
        <v>375</v>
      </c>
      <c r="Z1147" s="2">
        <v>375</v>
      </c>
      <c r="AA1147" s="2">
        <v>375</v>
      </c>
      <c r="AB1147" s="2">
        <v>375</v>
      </c>
      <c r="AC1147" s="2">
        <v>375</v>
      </c>
      <c r="AD1147" s="2">
        <v>375</v>
      </c>
      <c r="AE1147" s="2">
        <v>375</v>
      </c>
      <c r="AF1147" s="2">
        <v>375</v>
      </c>
      <c r="AG1147" s="2">
        <v>375</v>
      </c>
      <c r="AH1147" s="2">
        <v>375</v>
      </c>
      <c r="AI1147" s="2">
        <v>375</v>
      </c>
      <c r="AJ1147" s="2">
        <v>375</v>
      </c>
      <c r="AK1147" s="2">
        <v>380</v>
      </c>
      <c r="AL1147" s="2">
        <v>385</v>
      </c>
      <c r="AM1147" s="2">
        <v>395</v>
      </c>
      <c r="AN1147" s="2">
        <v>395</v>
      </c>
      <c r="AO1147" s="2">
        <v>395</v>
      </c>
      <c r="AP1147" s="2">
        <v>395</v>
      </c>
      <c r="AQ1147" s="2">
        <v>395</v>
      </c>
      <c r="AR1147" s="2">
        <v>395</v>
      </c>
      <c r="AS1147" s="2">
        <v>399.5</v>
      </c>
      <c r="AT1147" s="2">
        <v>400</v>
      </c>
      <c r="AU1147" s="2">
        <v>400</v>
      </c>
      <c r="AV1147" s="2">
        <v>400</v>
      </c>
      <c r="AW1147" s="2">
        <v>400</v>
      </c>
      <c r="AX1147" s="2">
        <v>400</v>
      </c>
      <c r="AY1147" s="2">
        <v>400</v>
      </c>
      <c r="AZ1147" s="2">
        <v>412.5</v>
      </c>
      <c r="BA1147" s="2">
        <v>415</v>
      </c>
      <c r="BB1147" s="2">
        <v>420</v>
      </c>
      <c r="BC1147" s="2">
        <v>420</v>
      </c>
      <c r="BD1147" s="2">
        <v>422.5</v>
      </c>
      <c r="BE1147" s="2">
        <v>425</v>
      </c>
      <c r="BF1147" s="2">
        <v>425</v>
      </c>
      <c r="BG1147" s="2">
        <v>425</v>
      </c>
      <c r="BH1147" s="2">
        <v>425</v>
      </c>
      <c r="BI1147" s="2">
        <v>425</v>
      </c>
      <c r="BJ1147" s="2">
        <v>425</v>
      </c>
      <c r="BK1147" s="2">
        <v>425</v>
      </c>
      <c r="BL1147" s="2">
        <v>425</v>
      </c>
      <c r="BM1147" s="2">
        <v>425</v>
      </c>
      <c r="BN1147" s="2">
        <v>425</v>
      </c>
      <c r="BO1147" s="2">
        <v>425.42</v>
      </c>
      <c r="BP1147" s="2">
        <v>435</v>
      </c>
      <c r="BQ1147" s="2">
        <v>445</v>
      </c>
      <c r="BR1147" s="2">
        <v>450</v>
      </c>
      <c r="BS1147" s="2">
        <v>450</v>
      </c>
      <c r="BT1147" s="2">
        <v>450</v>
      </c>
      <c r="BU1147" s="2">
        <v>450</v>
      </c>
      <c r="BV1147" s="2">
        <v>450</v>
      </c>
      <c r="BW1147" s="2">
        <v>450</v>
      </c>
      <c r="BX1147" s="2">
        <v>450</v>
      </c>
      <c r="BY1147" s="2">
        <v>462.5</v>
      </c>
      <c r="BZ1147" s="2">
        <v>475</v>
      </c>
      <c r="CA1147" s="2">
        <v>475</v>
      </c>
      <c r="CB1147" s="2">
        <v>490</v>
      </c>
      <c r="CC1147" s="2">
        <v>495</v>
      </c>
      <c r="CD1147" s="2">
        <v>495</v>
      </c>
      <c r="CE1147" s="2">
        <v>500</v>
      </c>
      <c r="CF1147" s="2">
        <v>525</v>
      </c>
      <c r="CG1147" s="2">
        <v>550</v>
      </c>
      <c r="CH1147" s="2">
        <v>597.5</v>
      </c>
    </row>
    <row r="1148" spans="22:86" x14ac:dyDescent="0.2">
      <c r="V1148" s="2">
        <v>450</v>
      </c>
      <c r="W1148" s="2">
        <v>450</v>
      </c>
      <c r="X1148" s="2">
        <v>450</v>
      </c>
      <c r="Y1148" s="2">
        <v>450</v>
      </c>
      <c r="Z1148" s="2">
        <v>465</v>
      </c>
      <c r="AA1148" s="2">
        <v>475</v>
      </c>
      <c r="AB1148" s="2">
        <v>475</v>
      </c>
      <c r="AC1148" s="2">
        <v>475</v>
      </c>
      <c r="AD1148" s="2">
        <v>475</v>
      </c>
      <c r="AE1148" s="2">
        <v>475</v>
      </c>
      <c r="AF1148" s="2">
        <v>475</v>
      </c>
      <c r="AG1148" s="2">
        <v>475</v>
      </c>
      <c r="AH1148" s="2">
        <v>485</v>
      </c>
      <c r="AI1148" s="2">
        <v>495</v>
      </c>
      <c r="AJ1148" s="2">
        <v>495</v>
      </c>
      <c r="AK1148" s="2">
        <v>495</v>
      </c>
      <c r="AL1148" s="2">
        <v>495</v>
      </c>
      <c r="AM1148" s="2">
        <v>495</v>
      </c>
      <c r="AN1148" s="2">
        <v>495</v>
      </c>
      <c r="AO1148" s="2">
        <v>500</v>
      </c>
      <c r="AP1148" s="2">
        <v>500</v>
      </c>
      <c r="AQ1148" s="2">
        <v>500</v>
      </c>
      <c r="AR1148" s="2">
        <v>500</v>
      </c>
      <c r="AS1148" s="2">
        <v>500</v>
      </c>
      <c r="AT1148" s="2">
        <v>525</v>
      </c>
      <c r="AU1148" s="2">
        <v>525</v>
      </c>
      <c r="AV1148" s="2">
        <v>525</v>
      </c>
      <c r="AW1148" s="2">
        <v>525</v>
      </c>
      <c r="AX1148" s="2">
        <v>525</v>
      </c>
      <c r="AY1148" s="2">
        <v>525</v>
      </c>
      <c r="AZ1148" s="2">
        <v>540</v>
      </c>
      <c r="BA1148" s="2">
        <v>550</v>
      </c>
      <c r="BB1148" s="2">
        <v>550</v>
      </c>
      <c r="BC1148" s="2">
        <v>550</v>
      </c>
      <c r="BD1148" s="2">
        <v>550</v>
      </c>
      <c r="BE1148" s="2">
        <v>550</v>
      </c>
      <c r="BF1148" s="2">
        <v>550</v>
      </c>
      <c r="BG1148" s="2">
        <v>550</v>
      </c>
      <c r="BH1148" s="2">
        <v>550</v>
      </c>
      <c r="BI1148" s="2">
        <v>550</v>
      </c>
      <c r="BJ1148" s="2">
        <v>550</v>
      </c>
      <c r="BK1148" s="2">
        <v>565</v>
      </c>
      <c r="BL1148" s="2">
        <v>575</v>
      </c>
      <c r="BM1148" s="2">
        <v>575</v>
      </c>
      <c r="BN1148" s="2">
        <v>575</v>
      </c>
      <c r="BO1148" s="2">
        <v>575</v>
      </c>
      <c r="BP1148" s="2">
        <v>580</v>
      </c>
      <c r="BQ1148" s="2">
        <v>595</v>
      </c>
      <c r="BR1148" s="2">
        <v>595</v>
      </c>
      <c r="BS1148" s="2">
        <v>595</v>
      </c>
      <c r="BT1148" s="2">
        <v>595</v>
      </c>
      <c r="BU1148" s="2">
        <v>595</v>
      </c>
      <c r="BV1148" s="2">
        <v>600</v>
      </c>
      <c r="BW1148" s="2">
        <v>600</v>
      </c>
      <c r="BX1148" s="2">
        <v>600</v>
      </c>
      <c r="BY1148" s="2">
        <v>615</v>
      </c>
      <c r="BZ1148" s="2">
        <v>625</v>
      </c>
      <c r="CA1148" s="2">
        <v>625</v>
      </c>
      <c r="CB1148" s="2">
        <v>650</v>
      </c>
      <c r="CC1148" s="2">
        <v>650</v>
      </c>
      <c r="CD1148" s="2">
        <v>695</v>
      </c>
      <c r="CE1148" s="2">
        <v>700</v>
      </c>
      <c r="CF1148" s="2">
        <v>750</v>
      </c>
      <c r="CG1148" s="2">
        <v>800</v>
      </c>
      <c r="CH1148" s="2">
        <v>895</v>
      </c>
    </row>
    <row r="1149" spans="22:86" x14ac:dyDescent="0.2">
      <c r="V1149" s="2">
        <v>550</v>
      </c>
      <c r="W1149" s="2">
        <v>550</v>
      </c>
      <c r="X1149" s="2">
        <v>550</v>
      </c>
      <c r="Y1149" s="2">
        <v>550</v>
      </c>
      <c r="Z1149" s="2">
        <v>575</v>
      </c>
      <c r="AA1149" s="2">
        <v>575</v>
      </c>
      <c r="AB1149" s="2">
        <v>575</v>
      </c>
      <c r="AC1149" s="2">
        <v>580</v>
      </c>
      <c r="AD1149" s="2">
        <v>595</v>
      </c>
      <c r="AE1149" s="2">
        <v>595</v>
      </c>
      <c r="AF1149" s="2">
        <v>595</v>
      </c>
      <c r="AG1149" s="2">
        <v>595</v>
      </c>
      <c r="AH1149" s="2">
        <v>595</v>
      </c>
      <c r="AI1149" s="2">
        <v>595</v>
      </c>
      <c r="AJ1149" s="2">
        <v>595</v>
      </c>
      <c r="AK1149" s="2">
        <v>600</v>
      </c>
      <c r="AL1149" s="2">
        <v>600</v>
      </c>
      <c r="AM1149" s="2">
        <v>600</v>
      </c>
      <c r="AN1149" s="2">
        <v>600</v>
      </c>
      <c r="AO1149" s="2">
        <v>625</v>
      </c>
      <c r="AP1149" s="2">
        <v>625</v>
      </c>
      <c r="AQ1149" s="2">
        <v>645</v>
      </c>
      <c r="AR1149" s="2">
        <v>650</v>
      </c>
      <c r="AS1149" s="2">
        <v>650</v>
      </c>
      <c r="AT1149" s="2">
        <v>650</v>
      </c>
      <c r="AU1149" s="2">
        <v>650</v>
      </c>
      <c r="AV1149" s="2">
        <v>650</v>
      </c>
      <c r="AW1149" s="2">
        <v>650</v>
      </c>
      <c r="AX1149" s="2">
        <v>650</v>
      </c>
      <c r="AY1149" s="2">
        <v>650</v>
      </c>
      <c r="AZ1149" s="2">
        <v>675</v>
      </c>
      <c r="BA1149" s="2">
        <v>675</v>
      </c>
      <c r="BB1149" s="2">
        <v>675</v>
      </c>
      <c r="BC1149" s="2">
        <v>675</v>
      </c>
      <c r="BD1149" s="2">
        <v>695</v>
      </c>
      <c r="BE1149" s="2">
        <v>695</v>
      </c>
      <c r="BF1149" s="2">
        <v>695</v>
      </c>
      <c r="BG1149" s="2">
        <v>695</v>
      </c>
      <c r="BH1149" s="2">
        <v>695</v>
      </c>
      <c r="BI1149" s="2">
        <v>695</v>
      </c>
      <c r="BJ1149" s="2">
        <v>695</v>
      </c>
      <c r="BK1149" s="2">
        <v>700</v>
      </c>
      <c r="BL1149" s="2">
        <v>700</v>
      </c>
      <c r="BM1149" s="2">
        <v>725</v>
      </c>
      <c r="BN1149" s="2">
        <v>725</v>
      </c>
      <c r="BO1149" s="2">
        <v>725</v>
      </c>
      <c r="BP1149" s="2">
        <v>750</v>
      </c>
      <c r="BQ1149" s="2">
        <v>750</v>
      </c>
      <c r="BR1149" s="2">
        <v>750</v>
      </c>
      <c r="BS1149" s="2">
        <v>750</v>
      </c>
      <c r="BT1149" s="2">
        <v>795</v>
      </c>
      <c r="BU1149" s="2">
        <v>795</v>
      </c>
      <c r="BV1149" s="2">
        <v>800</v>
      </c>
      <c r="BW1149" s="2">
        <v>800</v>
      </c>
      <c r="BX1149" s="2">
        <v>850</v>
      </c>
      <c r="BY1149" s="2">
        <v>850</v>
      </c>
      <c r="BZ1149" s="2">
        <v>850</v>
      </c>
      <c r="CA1149" s="2">
        <v>860</v>
      </c>
      <c r="CB1149" s="2">
        <v>900</v>
      </c>
      <c r="CC1149" s="2">
        <v>900</v>
      </c>
      <c r="CD1149" s="2">
        <v>950</v>
      </c>
      <c r="CE1149" s="2">
        <v>995</v>
      </c>
      <c r="CF1149" s="2">
        <v>1000</v>
      </c>
      <c r="CG1149" s="2">
        <v>1200</v>
      </c>
      <c r="CH1149" s="2">
        <v>1200</v>
      </c>
    </row>
    <row r="1150" spans="22:86" x14ac:dyDescent="0.2">
      <c r="V1150" s="2">
        <v>825</v>
      </c>
      <c r="W1150" s="2">
        <v>825</v>
      </c>
      <c r="X1150" s="2">
        <v>825</v>
      </c>
      <c r="Y1150" s="2">
        <v>850</v>
      </c>
      <c r="Z1150" s="2">
        <v>850</v>
      </c>
      <c r="AA1150" s="2">
        <v>850</v>
      </c>
      <c r="AB1150" s="2">
        <v>850</v>
      </c>
      <c r="AC1150" s="2">
        <v>850</v>
      </c>
      <c r="AD1150" s="2">
        <v>850</v>
      </c>
      <c r="AE1150" s="2">
        <v>850</v>
      </c>
      <c r="AF1150" s="2">
        <v>850</v>
      </c>
      <c r="AG1150" s="2">
        <v>850</v>
      </c>
      <c r="AH1150" s="2">
        <v>850</v>
      </c>
      <c r="AI1150" s="2">
        <v>850</v>
      </c>
      <c r="AJ1150" s="2">
        <v>850</v>
      </c>
      <c r="AK1150" s="2">
        <v>850</v>
      </c>
      <c r="AL1150" s="2">
        <v>875</v>
      </c>
      <c r="AM1150" s="2">
        <v>875</v>
      </c>
      <c r="AN1150" s="2">
        <v>875</v>
      </c>
      <c r="AO1150" s="2">
        <v>875</v>
      </c>
      <c r="AP1150" s="2">
        <v>875</v>
      </c>
      <c r="AQ1150" s="2">
        <v>895</v>
      </c>
      <c r="AR1150" s="2">
        <v>895</v>
      </c>
      <c r="AS1150" s="2">
        <v>895</v>
      </c>
      <c r="AT1150" s="2">
        <v>895</v>
      </c>
      <c r="AU1150" s="2">
        <v>900</v>
      </c>
      <c r="AV1150" s="2">
        <v>950</v>
      </c>
      <c r="AW1150" s="2">
        <v>950</v>
      </c>
      <c r="AX1150" s="2">
        <v>950</v>
      </c>
      <c r="AY1150" s="2">
        <v>950</v>
      </c>
      <c r="AZ1150" s="2">
        <v>950</v>
      </c>
      <c r="BA1150" s="2">
        <v>950</v>
      </c>
      <c r="BB1150" s="2">
        <v>950</v>
      </c>
      <c r="BC1150" s="2">
        <v>950</v>
      </c>
      <c r="BD1150" s="2">
        <v>950</v>
      </c>
      <c r="BE1150" s="2">
        <v>960</v>
      </c>
      <c r="BF1150" s="2">
        <v>960</v>
      </c>
      <c r="BG1150" s="2">
        <v>995</v>
      </c>
      <c r="BH1150" s="2">
        <v>995</v>
      </c>
      <c r="BI1150" s="2">
        <v>995</v>
      </c>
      <c r="BJ1150" s="2">
        <v>1000</v>
      </c>
      <c r="BK1150" s="2">
        <v>1000</v>
      </c>
      <c r="BL1150" s="2">
        <v>1000</v>
      </c>
      <c r="BM1150" s="2">
        <v>1095</v>
      </c>
      <c r="BN1150" s="2">
        <v>1100</v>
      </c>
      <c r="BO1150" s="2">
        <v>1100</v>
      </c>
      <c r="BP1150" s="2">
        <v>1100</v>
      </c>
      <c r="BQ1150" s="2">
        <v>1100</v>
      </c>
      <c r="BR1150" s="2">
        <v>1100</v>
      </c>
      <c r="BS1150" s="2">
        <v>1100</v>
      </c>
      <c r="BT1150" s="2">
        <v>1150</v>
      </c>
      <c r="BU1150" s="2">
        <v>1200</v>
      </c>
      <c r="BV1150" s="2">
        <v>1200</v>
      </c>
      <c r="BW1150" s="2">
        <v>1200</v>
      </c>
      <c r="BX1150" s="2">
        <v>1200</v>
      </c>
      <c r="BY1150" s="2">
        <v>1240</v>
      </c>
      <c r="BZ1150" s="2">
        <v>1250</v>
      </c>
      <c r="CA1150" s="2">
        <v>1250</v>
      </c>
      <c r="CB1150" s="2">
        <v>1295</v>
      </c>
      <c r="CC1150" s="2">
        <v>1300</v>
      </c>
      <c r="CD1150" s="2">
        <v>1300</v>
      </c>
      <c r="CE1150" s="2">
        <v>1300</v>
      </c>
      <c r="CF1150" s="2">
        <v>1350</v>
      </c>
      <c r="CG1150" s="2">
        <v>1695</v>
      </c>
      <c r="CH1150" s="2">
        <v>1700</v>
      </c>
    </row>
    <row r="1151" spans="22:86" x14ac:dyDescent="0.2">
      <c r="V1151" s="2">
        <v>1200</v>
      </c>
      <c r="W1151" s="2">
        <v>1200</v>
      </c>
      <c r="X1151" s="2">
        <v>1200</v>
      </c>
      <c r="Y1151" s="2">
        <v>1200</v>
      </c>
      <c r="Z1151" s="2">
        <v>1200</v>
      </c>
      <c r="AA1151" s="2">
        <v>1200</v>
      </c>
      <c r="AB1151" s="2">
        <v>1200</v>
      </c>
      <c r="AC1151" s="2">
        <v>1350</v>
      </c>
      <c r="AD1151" s="2">
        <v>1350</v>
      </c>
      <c r="AE1151" s="2">
        <v>1350</v>
      </c>
      <c r="AF1151" s="2">
        <v>1350</v>
      </c>
      <c r="AG1151" s="2">
        <v>1400</v>
      </c>
      <c r="AH1151" s="2">
        <v>1400</v>
      </c>
      <c r="AI1151" s="2">
        <v>1400</v>
      </c>
      <c r="AJ1151" s="2">
        <v>1400</v>
      </c>
      <c r="AK1151" s="2">
        <v>1400</v>
      </c>
      <c r="AL1151" s="2">
        <v>1400</v>
      </c>
      <c r="AM1151" s="2">
        <v>1400</v>
      </c>
      <c r="AN1151" s="2">
        <v>1400</v>
      </c>
      <c r="AO1151" s="2">
        <v>1400</v>
      </c>
      <c r="AP1151" s="2">
        <v>1500</v>
      </c>
      <c r="AQ1151" s="2">
        <v>1500</v>
      </c>
      <c r="AR1151" s="2">
        <v>1500</v>
      </c>
      <c r="AS1151" s="2">
        <v>1500</v>
      </c>
      <c r="AT1151" s="2">
        <v>1500</v>
      </c>
      <c r="AU1151" s="2">
        <v>1500</v>
      </c>
      <c r="AV1151" s="2">
        <v>1500</v>
      </c>
      <c r="AW1151" s="2">
        <v>1500</v>
      </c>
      <c r="AX1151" s="2">
        <v>1500</v>
      </c>
      <c r="AY1151" s="2">
        <v>1500</v>
      </c>
      <c r="AZ1151" s="2">
        <v>1500</v>
      </c>
      <c r="BA1151" s="2">
        <v>1500</v>
      </c>
      <c r="BB1151" s="2">
        <v>1660</v>
      </c>
      <c r="BC1151" s="2">
        <v>1660</v>
      </c>
      <c r="BD1151" s="2">
        <v>1660</v>
      </c>
      <c r="BE1151" s="2">
        <v>1660</v>
      </c>
      <c r="BF1151" s="2">
        <v>1695</v>
      </c>
      <c r="BG1151" s="2">
        <v>1695</v>
      </c>
      <c r="BH1151" s="2">
        <v>1695</v>
      </c>
      <c r="BI1151" s="2">
        <v>1695</v>
      </c>
      <c r="BJ1151" s="2">
        <v>1697.5</v>
      </c>
      <c r="BK1151" s="2">
        <v>1700</v>
      </c>
      <c r="BL1151" s="2">
        <v>1700</v>
      </c>
      <c r="BM1151" s="2">
        <v>1700</v>
      </c>
      <c r="BN1151" s="2">
        <v>1700</v>
      </c>
      <c r="BO1151" s="2">
        <v>1700</v>
      </c>
      <c r="BP1151" s="2">
        <v>1700</v>
      </c>
      <c r="BQ1151" s="2">
        <v>1700</v>
      </c>
      <c r="BR1151" s="2">
        <v>1700</v>
      </c>
      <c r="BS1151" s="2">
        <v>1700</v>
      </c>
      <c r="BT1151" s="2">
        <v>1700</v>
      </c>
      <c r="BU1151" s="2">
        <v>1700</v>
      </c>
      <c r="BV1151" s="2">
        <v>1700</v>
      </c>
      <c r="BW1151" s="2">
        <v>1950</v>
      </c>
      <c r="BX1151" s="2">
        <v>1950</v>
      </c>
      <c r="BY1151" s="2">
        <v>1950</v>
      </c>
      <c r="BZ1151" s="2">
        <v>1950</v>
      </c>
      <c r="CA1151" s="2">
        <v>2000</v>
      </c>
      <c r="CB1151" s="2">
        <v>2000</v>
      </c>
      <c r="CC1151" s="2">
        <v>2000</v>
      </c>
      <c r="CD1151" s="2">
        <v>2000</v>
      </c>
      <c r="CE1151" s="2">
        <v>2200</v>
      </c>
      <c r="CF1151" s="2">
        <v>2200</v>
      </c>
      <c r="CG1151" s="2">
        <v>2200</v>
      </c>
      <c r="CH1151" s="2">
        <v>2200</v>
      </c>
    </row>
    <row r="1152" spans="22:86" x14ac:dyDescent="0.2">
      <c r="V1152" s="2">
        <v>350</v>
      </c>
      <c r="W1152" s="2">
        <v>350</v>
      </c>
      <c r="X1152" s="2">
        <v>350</v>
      </c>
      <c r="Y1152" s="2">
        <v>375</v>
      </c>
      <c r="Z1152" s="2">
        <v>375</v>
      </c>
      <c r="AA1152" s="2">
        <v>375</v>
      </c>
      <c r="AB1152" s="2">
        <v>375</v>
      </c>
      <c r="AC1152" s="2">
        <v>375</v>
      </c>
      <c r="AD1152" s="2">
        <v>375</v>
      </c>
      <c r="AE1152" s="2">
        <v>375</v>
      </c>
      <c r="AF1152" s="2">
        <v>375</v>
      </c>
      <c r="AG1152" s="2">
        <v>375</v>
      </c>
      <c r="AH1152" s="2">
        <v>375</v>
      </c>
      <c r="AI1152" s="2">
        <v>375</v>
      </c>
      <c r="AJ1152" s="2">
        <v>375</v>
      </c>
      <c r="AK1152" s="2">
        <v>385</v>
      </c>
      <c r="AL1152" s="2">
        <v>395</v>
      </c>
      <c r="AM1152" s="2">
        <v>395</v>
      </c>
      <c r="AN1152" s="2">
        <v>395</v>
      </c>
      <c r="AO1152" s="2">
        <v>395</v>
      </c>
      <c r="AP1152" s="2">
        <v>395</v>
      </c>
      <c r="AQ1152" s="2">
        <v>395</v>
      </c>
      <c r="AR1152" s="2">
        <v>395</v>
      </c>
      <c r="AS1152" s="2">
        <v>395</v>
      </c>
      <c r="AT1152" s="2">
        <v>395</v>
      </c>
      <c r="AU1152" s="2">
        <v>395</v>
      </c>
      <c r="AV1152" s="2">
        <v>395</v>
      </c>
      <c r="AW1152" s="2">
        <v>395</v>
      </c>
      <c r="AX1152" s="2">
        <v>395</v>
      </c>
      <c r="AY1152" s="2">
        <v>395</v>
      </c>
      <c r="AZ1152" s="2">
        <v>395</v>
      </c>
      <c r="BA1152" s="2">
        <v>395</v>
      </c>
      <c r="BB1152" s="2">
        <v>395</v>
      </c>
      <c r="BC1152" s="2">
        <v>395</v>
      </c>
      <c r="BD1152" s="2">
        <v>395</v>
      </c>
      <c r="BE1152" s="2">
        <v>395</v>
      </c>
      <c r="BF1152" s="2">
        <v>395</v>
      </c>
      <c r="BG1152" s="2">
        <v>395</v>
      </c>
      <c r="BH1152" s="2">
        <v>395</v>
      </c>
      <c r="BI1152" s="2">
        <v>395</v>
      </c>
      <c r="BJ1152" s="2">
        <v>397.5</v>
      </c>
      <c r="BK1152" s="2">
        <v>400</v>
      </c>
      <c r="BL1152" s="2">
        <v>400</v>
      </c>
      <c r="BM1152" s="2">
        <v>400</v>
      </c>
      <c r="BN1152" s="2">
        <v>400</v>
      </c>
      <c r="BO1152" s="2">
        <v>400</v>
      </c>
      <c r="BP1152" s="2">
        <v>400</v>
      </c>
      <c r="BQ1152" s="2">
        <v>400</v>
      </c>
      <c r="BR1152" s="2">
        <v>400</v>
      </c>
      <c r="BS1152" s="2">
        <v>400</v>
      </c>
      <c r="BT1152" s="2">
        <v>400</v>
      </c>
      <c r="BU1152" s="2">
        <v>400</v>
      </c>
      <c r="BV1152" s="2">
        <v>400</v>
      </c>
      <c r="BW1152" s="2">
        <v>450</v>
      </c>
      <c r="BX1152" s="2">
        <v>450</v>
      </c>
      <c r="BY1152" s="2">
        <v>450</v>
      </c>
      <c r="BZ1152" s="2">
        <v>450</v>
      </c>
      <c r="CA1152" s="2">
        <v>450</v>
      </c>
      <c r="CB1152" s="2">
        <v>450</v>
      </c>
      <c r="CC1152" s="2">
        <v>450</v>
      </c>
      <c r="CD1152" s="2">
        <v>450</v>
      </c>
      <c r="CE1152" s="2">
        <v>450</v>
      </c>
      <c r="CF1152" s="2">
        <v>450</v>
      </c>
      <c r="CG1152" s="2">
        <v>450</v>
      </c>
      <c r="CH1152" s="2">
        <v>450</v>
      </c>
    </row>
    <row r="1153" spans="22:86" x14ac:dyDescent="0.2">
      <c r="V1153" s="2">
        <v>310</v>
      </c>
      <c r="W1153" s="2">
        <v>310</v>
      </c>
      <c r="X1153" s="2">
        <v>316.07</v>
      </c>
      <c r="Y1153" s="2">
        <v>316.07</v>
      </c>
      <c r="Z1153" s="2">
        <v>320</v>
      </c>
      <c r="AA1153" s="2">
        <v>320</v>
      </c>
      <c r="AB1153" s="2">
        <v>325</v>
      </c>
      <c r="AC1153" s="2">
        <v>325</v>
      </c>
      <c r="AD1153" s="2">
        <v>325</v>
      </c>
      <c r="AE1153" s="2">
        <v>325</v>
      </c>
      <c r="AF1153" s="2">
        <v>325</v>
      </c>
      <c r="AG1153" s="2">
        <v>325</v>
      </c>
      <c r="AH1153" s="2">
        <v>325</v>
      </c>
      <c r="AI1153" s="2">
        <v>330</v>
      </c>
      <c r="AJ1153" s="2">
        <v>330</v>
      </c>
      <c r="AK1153" s="2">
        <v>335</v>
      </c>
      <c r="AL1153" s="2">
        <v>340</v>
      </c>
      <c r="AM1153" s="2">
        <v>340</v>
      </c>
      <c r="AN1153" s="2">
        <v>345</v>
      </c>
      <c r="AO1153" s="2">
        <v>350</v>
      </c>
      <c r="AP1153" s="2">
        <v>350</v>
      </c>
      <c r="AQ1153" s="2">
        <v>350</v>
      </c>
      <c r="AR1153" s="2">
        <v>359.52</v>
      </c>
      <c r="AS1153" s="2">
        <v>360</v>
      </c>
      <c r="AT1153" s="2">
        <v>360</v>
      </c>
      <c r="AU1153" s="2">
        <v>369.35</v>
      </c>
      <c r="AV1153" s="2">
        <v>370</v>
      </c>
      <c r="AW1153" s="2">
        <v>375</v>
      </c>
      <c r="AX1153" s="2">
        <v>375</v>
      </c>
      <c r="AY1153" s="2">
        <v>375</v>
      </c>
      <c r="AZ1153" s="2">
        <v>375</v>
      </c>
      <c r="BA1153" s="2">
        <v>375</v>
      </c>
      <c r="BB1153" s="2">
        <v>375</v>
      </c>
      <c r="BC1153" s="2">
        <v>375</v>
      </c>
      <c r="BD1153" s="2">
        <v>380</v>
      </c>
      <c r="BE1153" s="2">
        <v>385</v>
      </c>
      <c r="BF1153" s="2">
        <v>390</v>
      </c>
      <c r="BG1153" s="2">
        <v>400</v>
      </c>
      <c r="BH1153" s="2">
        <v>400</v>
      </c>
      <c r="BI1153" s="2">
        <v>400</v>
      </c>
      <c r="BJ1153" s="2">
        <v>400</v>
      </c>
      <c r="BK1153" s="2">
        <v>400</v>
      </c>
      <c r="BL1153" s="2">
        <v>405</v>
      </c>
      <c r="BM1153" s="2">
        <v>405</v>
      </c>
      <c r="BN1153" s="2">
        <v>420</v>
      </c>
      <c r="BO1153" s="2">
        <v>422</v>
      </c>
      <c r="BP1153" s="2">
        <v>425</v>
      </c>
      <c r="BQ1153" s="2">
        <v>425</v>
      </c>
      <c r="BR1153" s="2">
        <v>425</v>
      </c>
      <c r="BS1153" s="2">
        <v>430</v>
      </c>
      <c r="BT1153" s="2">
        <v>435</v>
      </c>
      <c r="BU1153" s="2">
        <v>446.43</v>
      </c>
      <c r="BV1153" s="2">
        <v>450</v>
      </c>
      <c r="BW1153" s="2">
        <v>450</v>
      </c>
      <c r="BX1153" s="2">
        <v>460</v>
      </c>
      <c r="BY1153" s="2">
        <v>468.15</v>
      </c>
      <c r="BZ1153" s="2">
        <v>475</v>
      </c>
      <c r="CA1153" s="2">
        <v>475</v>
      </c>
      <c r="CB1153" s="2">
        <v>485.54</v>
      </c>
      <c r="CC1153" s="2">
        <v>495</v>
      </c>
      <c r="CD1153" s="2">
        <v>502</v>
      </c>
      <c r="CE1153" s="2">
        <v>525</v>
      </c>
      <c r="CF1153" s="2">
        <v>528.99</v>
      </c>
      <c r="CG1153" s="2">
        <v>533.33000000000004</v>
      </c>
      <c r="CH1153" s="2">
        <v>576.79</v>
      </c>
    </row>
    <row r="1154" spans="22:86" x14ac:dyDescent="0.2">
      <c r="V1154" s="2">
        <v>450</v>
      </c>
      <c r="W1154" s="2">
        <v>450</v>
      </c>
      <c r="X1154" s="2">
        <v>450</v>
      </c>
      <c r="Y1154" s="2">
        <v>450</v>
      </c>
      <c r="Z1154" s="2">
        <v>450</v>
      </c>
      <c r="AA1154" s="2">
        <v>450</v>
      </c>
      <c r="AB1154" s="2">
        <v>450</v>
      </c>
      <c r="AC1154" s="2">
        <v>450</v>
      </c>
      <c r="AD1154" s="2">
        <v>450</v>
      </c>
      <c r="AE1154" s="2">
        <v>470</v>
      </c>
      <c r="AF1154" s="2">
        <v>475</v>
      </c>
      <c r="AG1154" s="2">
        <v>475</v>
      </c>
      <c r="AH1154" s="2">
        <v>475</v>
      </c>
      <c r="AI1154" s="2">
        <v>475</v>
      </c>
      <c r="AJ1154" s="2">
        <v>475</v>
      </c>
      <c r="AK1154" s="2">
        <v>480</v>
      </c>
      <c r="AL1154" s="2">
        <v>490</v>
      </c>
      <c r="AM1154" s="2">
        <v>495</v>
      </c>
      <c r="AN1154" s="2">
        <v>495</v>
      </c>
      <c r="AO1154" s="2">
        <v>495</v>
      </c>
      <c r="AP1154" s="2">
        <v>495</v>
      </c>
      <c r="AQ1154" s="2">
        <v>495</v>
      </c>
      <c r="AR1154" s="2">
        <v>495</v>
      </c>
      <c r="AS1154" s="2">
        <v>500</v>
      </c>
      <c r="AT1154" s="2">
        <v>500</v>
      </c>
      <c r="AU1154" s="2">
        <v>500</v>
      </c>
      <c r="AV1154" s="2">
        <v>520</v>
      </c>
      <c r="AW1154" s="2">
        <v>525</v>
      </c>
      <c r="AX1154" s="2">
        <v>525</v>
      </c>
      <c r="AY1154" s="2">
        <v>525</v>
      </c>
      <c r="AZ1154" s="2">
        <v>525</v>
      </c>
      <c r="BA1154" s="2">
        <v>535</v>
      </c>
      <c r="BB1154" s="2">
        <v>550</v>
      </c>
      <c r="BC1154" s="2">
        <v>550</v>
      </c>
      <c r="BD1154" s="2">
        <v>550</v>
      </c>
      <c r="BE1154" s="2">
        <v>550</v>
      </c>
      <c r="BF1154" s="2">
        <v>550</v>
      </c>
      <c r="BG1154" s="2">
        <v>550</v>
      </c>
      <c r="BH1154" s="2">
        <v>550</v>
      </c>
      <c r="BI1154" s="2">
        <v>575</v>
      </c>
      <c r="BJ1154" s="2">
        <v>575</v>
      </c>
      <c r="BK1154" s="2">
        <v>575</v>
      </c>
      <c r="BL1154" s="2">
        <v>575</v>
      </c>
      <c r="BM1154" s="2">
        <v>595</v>
      </c>
      <c r="BN1154" s="2">
        <v>595</v>
      </c>
      <c r="BO1154" s="2">
        <v>595</v>
      </c>
      <c r="BP1154" s="2">
        <v>595</v>
      </c>
      <c r="BQ1154" s="2">
        <v>600</v>
      </c>
      <c r="BR1154" s="2">
        <v>600</v>
      </c>
      <c r="BS1154" s="2">
        <v>620</v>
      </c>
      <c r="BT1154" s="2">
        <v>625</v>
      </c>
      <c r="BU1154" s="2">
        <v>625</v>
      </c>
      <c r="BV1154" s="2">
        <v>650</v>
      </c>
      <c r="BW1154" s="2">
        <v>650</v>
      </c>
      <c r="BX1154" s="2">
        <v>650</v>
      </c>
      <c r="BY1154" s="2">
        <v>650</v>
      </c>
      <c r="BZ1154" s="2">
        <v>675</v>
      </c>
      <c r="CA1154" s="2">
        <v>690</v>
      </c>
      <c r="CB1154" s="2">
        <v>695</v>
      </c>
      <c r="CC1154" s="2">
        <v>700</v>
      </c>
      <c r="CD1154" s="2">
        <v>715</v>
      </c>
      <c r="CE1154" s="2">
        <v>750</v>
      </c>
      <c r="CF1154" s="2">
        <v>750</v>
      </c>
      <c r="CG1154" s="2">
        <v>750</v>
      </c>
      <c r="CH1154" s="2">
        <v>850</v>
      </c>
    </row>
    <row r="1155" spans="22:86" x14ac:dyDescent="0.2">
      <c r="V1155" s="2">
        <v>565</v>
      </c>
      <c r="W1155" s="2">
        <v>575</v>
      </c>
      <c r="X1155" s="2">
        <v>575</v>
      </c>
      <c r="Y1155" s="2">
        <v>575</v>
      </c>
      <c r="Z1155" s="2">
        <v>575</v>
      </c>
      <c r="AA1155" s="2">
        <v>595</v>
      </c>
      <c r="AB1155" s="2">
        <v>595</v>
      </c>
      <c r="AC1155" s="2">
        <v>595</v>
      </c>
      <c r="AD1155" s="2">
        <v>595</v>
      </c>
      <c r="AE1155" s="2">
        <v>595</v>
      </c>
      <c r="AF1155" s="2">
        <v>600</v>
      </c>
      <c r="AG1155" s="2">
        <v>600</v>
      </c>
      <c r="AH1155" s="2">
        <v>600</v>
      </c>
      <c r="AI1155" s="2">
        <v>600</v>
      </c>
      <c r="AJ1155" s="2">
        <v>620</v>
      </c>
      <c r="AK1155" s="2">
        <v>625</v>
      </c>
      <c r="AL1155" s="2">
        <v>625</v>
      </c>
      <c r="AM1155" s="2">
        <v>625</v>
      </c>
      <c r="AN1155" s="2">
        <v>625</v>
      </c>
      <c r="AO1155" s="2">
        <v>645</v>
      </c>
      <c r="AP1155" s="2">
        <v>650</v>
      </c>
      <c r="AQ1155" s="2">
        <v>650</v>
      </c>
      <c r="AR1155" s="2">
        <v>650</v>
      </c>
      <c r="AS1155" s="2">
        <v>650</v>
      </c>
      <c r="AT1155" s="2">
        <v>650</v>
      </c>
      <c r="AU1155" s="2">
        <v>650</v>
      </c>
      <c r="AV1155" s="2">
        <v>650</v>
      </c>
      <c r="AW1155" s="2">
        <v>675</v>
      </c>
      <c r="AX1155" s="2">
        <v>675</v>
      </c>
      <c r="AY1155" s="2">
        <v>685</v>
      </c>
      <c r="AZ1155" s="2">
        <v>695</v>
      </c>
      <c r="BA1155" s="2">
        <v>695</v>
      </c>
      <c r="BB1155" s="2">
        <v>695</v>
      </c>
      <c r="BC1155" s="2">
        <v>700</v>
      </c>
      <c r="BD1155" s="2">
        <v>700</v>
      </c>
      <c r="BE1155" s="2">
        <v>725</v>
      </c>
      <c r="BF1155" s="2">
        <v>725</v>
      </c>
      <c r="BG1155" s="2">
        <v>750</v>
      </c>
      <c r="BH1155" s="2">
        <v>750</v>
      </c>
      <c r="BI1155" s="2">
        <v>750</v>
      </c>
      <c r="BJ1155" s="2">
        <v>750</v>
      </c>
      <c r="BK1155" s="2">
        <v>775</v>
      </c>
      <c r="BL1155" s="2">
        <v>795</v>
      </c>
      <c r="BM1155" s="2">
        <v>795</v>
      </c>
      <c r="BN1155" s="2">
        <v>795</v>
      </c>
      <c r="BO1155" s="2">
        <v>800</v>
      </c>
      <c r="BP1155" s="2">
        <v>800</v>
      </c>
      <c r="BQ1155" s="2">
        <v>825</v>
      </c>
      <c r="BR1155" s="2">
        <v>825</v>
      </c>
      <c r="BS1155" s="2">
        <v>850</v>
      </c>
      <c r="BT1155" s="2">
        <v>850</v>
      </c>
      <c r="BU1155" s="2">
        <v>850</v>
      </c>
      <c r="BV1155" s="2">
        <v>875</v>
      </c>
      <c r="BW1155" s="2">
        <v>895</v>
      </c>
      <c r="BX1155" s="2">
        <v>895</v>
      </c>
      <c r="BY1155" s="2">
        <v>895</v>
      </c>
      <c r="BZ1155" s="2">
        <v>900</v>
      </c>
      <c r="CA1155" s="2">
        <v>925</v>
      </c>
      <c r="CB1155" s="2">
        <v>950</v>
      </c>
      <c r="CC1155" s="2">
        <v>975</v>
      </c>
      <c r="CD1155" s="2">
        <v>995</v>
      </c>
      <c r="CE1155" s="2">
        <v>1000</v>
      </c>
      <c r="CF1155" s="2">
        <v>1150</v>
      </c>
      <c r="CG1155" s="2">
        <v>1200</v>
      </c>
      <c r="CH1155" s="2">
        <v>1385</v>
      </c>
    </row>
    <row r="1156" spans="22:86" x14ac:dyDescent="0.2">
      <c r="V1156" s="2">
        <v>650</v>
      </c>
      <c r="W1156" s="2">
        <v>650</v>
      </c>
      <c r="X1156" s="2">
        <v>650</v>
      </c>
      <c r="Y1156" s="2">
        <v>650</v>
      </c>
      <c r="Z1156" s="2">
        <v>650</v>
      </c>
      <c r="AA1156" s="2">
        <v>650</v>
      </c>
      <c r="AB1156" s="2">
        <v>675</v>
      </c>
      <c r="AC1156" s="2">
        <v>675</v>
      </c>
      <c r="AD1156" s="2">
        <v>695</v>
      </c>
      <c r="AE1156" s="2">
        <v>695</v>
      </c>
      <c r="AF1156" s="2">
        <v>695</v>
      </c>
      <c r="AG1156" s="2">
        <v>695</v>
      </c>
      <c r="AH1156" s="2">
        <v>710</v>
      </c>
      <c r="AI1156" s="2">
        <v>725</v>
      </c>
      <c r="AJ1156" s="2">
        <v>725</v>
      </c>
      <c r="AK1156" s="2">
        <v>750</v>
      </c>
      <c r="AL1156" s="2">
        <v>750</v>
      </c>
      <c r="AM1156" s="2">
        <v>750</v>
      </c>
      <c r="AN1156" s="2">
        <v>750</v>
      </c>
      <c r="AO1156" s="2">
        <v>750</v>
      </c>
      <c r="AP1156" s="2">
        <v>750</v>
      </c>
      <c r="AQ1156" s="2">
        <v>775</v>
      </c>
      <c r="AR1156" s="2">
        <v>795</v>
      </c>
      <c r="AS1156" s="2">
        <v>795</v>
      </c>
      <c r="AT1156" s="2">
        <v>800</v>
      </c>
      <c r="AU1156" s="2">
        <v>825</v>
      </c>
      <c r="AV1156" s="2">
        <v>850</v>
      </c>
      <c r="AW1156" s="2">
        <v>850</v>
      </c>
      <c r="AX1156" s="2">
        <v>850</v>
      </c>
      <c r="AY1156" s="2">
        <v>850</v>
      </c>
      <c r="AZ1156" s="2">
        <v>850</v>
      </c>
      <c r="BA1156" s="2">
        <v>850</v>
      </c>
      <c r="BB1156" s="2">
        <v>875</v>
      </c>
      <c r="BC1156" s="2">
        <v>895</v>
      </c>
      <c r="BD1156" s="2">
        <v>900</v>
      </c>
      <c r="BE1156" s="2">
        <v>900</v>
      </c>
      <c r="BF1156" s="2">
        <v>900</v>
      </c>
      <c r="BG1156" s="2">
        <v>925</v>
      </c>
      <c r="BH1156" s="2">
        <v>950</v>
      </c>
      <c r="BI1156" s="2">
        <v>950</v>
      </c>
      <c r="BJ1156" s="2">
        <v>975</v>
      </c>
      <c r="BK1156" s="2">
        <v>995</v>
      </c>
      <c r="BL1156" s="2">
        <v>995</v>
      </c>
      <c r="BM1156" s="2">
        <v>1000</v>
      </c>
      <c r="BN1156" s="2">
        <v>1000</v>
      </c>
      <c r="BO1156" s="2">
        <v>1050</v>
      </c>
      <c r="BP1156" s="2">
        <v>1075</v>
      </c>
      <c r="BQ1156" s="2">
        <v>1100</v>
      </c>
      <c r="BR1156" s="2">
        <v>1125</v>
      </c>
      <c r="BS1156" s="2">
        <v>1150</v>
      </c>
      <c r="BT1156" s="2">
        <v>1170</v>
      </c>
      <c r="BU1156" s="2">
        <v>1200</v>
      </c>
      <c r="BV1156" s="2">
        <v>1200</v>
      </c>
      <c r="BW1156" s="2">
        <v>1200</v>
      </c>
      <c r="BX1156" s="2">
        <v>1200</v>
      </c>
      <c r="BY1156" s="2">
        <v>1250</v>
      </c>
      <c r="BZ1156" s="2">
        <v>1275</v>
      </c>
      <c r="CA1156" s="2">
        <v>1300</v>
      </c>
      <c r="CB1156" s="2">
        <v>1400</v>
      </c>
      <c r="CC1156" s="2">
        <v>1450</v>
      </c>
      <c r="CD1156" s="2">
        <v>1500</v>
      </c>
      <c r="CE1156" s="2">
        <v>1595</v>
      </c>
      <c r="CF1156" s="2">
        <v>1795</v>
      </c>
      <c r="CG1156" s="2">
        <v>1895</v>
      </c>
      <c r="CH1156" s="2">
        <v>2100</v>
      </c>
    </row>
    <row r="1157" spans="22:86" x14ac:dyDescent="0.2">
      <c r="V1157" s="2">
        <v>975</v>
      </c>
      <c r="W1157" s="2">
        <v>975</v>
      </c>
      <c r="X1157" s="2">
        <v>995</v>
      </c>
      <c r="Y1157" s="2">
        <v>995</v>
      </c>
      <c r="Z1157" s="2">
        <v>995</v>
      </c>
      <c r="AA1157" s="2">
        <v>995</v>
      </c>
      <c r="AB1157" s="2">
        <v>995</v>
      </c>
      <c r="AC1157" s="2">
        <v>995</v>
      </c>
      <c r="AD1157" s="2">
        <v>995</v>
      </c>
      <c r="AE1157" s="2">
        <v>995</v>
      </c>
      <c r="AF1157" s="2">
        <v>1000</v>
      </c>
      <c r="AG1157" s="2">
        <v>1050</v>
      </c>
      <c r="AH1157" s="2">
        <v>1050</v>
      </c>
      <c r="AI1157" s="2">
        <v>1100</v>
      </c>
      <c r="AJ1157" s="2">
        <v>1100</v>
      </c>
      <c r="AK1157" s="2">
        <v>1100</v>
      </c>
      <c r="AL1157" s="2">
        <v>1100</v>
      </c>
      <c r="AM1157" s="2">
        <v>1150</v>
      </c>
      <c r="AN1157" s="2">
        <v>1150</v>
      </c>
      <c r="AO1157" s="2">
        <v>1200</v>
      </c>
      <c r="AP1157" s="2">
        <v>1200</v>
      </c>
      <c r="AQ1157" s="2">
        <v>1200</v>
      </c>
      <c r="AR1157" s="2">
        <v>1200</v>
      </c>
      <c r="AS1157" s="2">
        <v>1200</v>
      </c>
      <c r="AT1157" s="2">
        <v>1200</v>
      </c>
      <c r="AU1157" s="2">
        <v>1250</v>
      </c>
      <c r="AV1157" s="2">
        <v>1250</v>
      </c>
      <c r="AW1157" s="2">
        <v>1295</v>
      </c>
      <c r="AX1157" s="2">
        <v>1300</v>
      </c>
      <c r="AY1157" s="2">
        <v>1300</v>
      </c>
      <c r="AZ1157" s="2">
        <v>1300</v>
      </c>
      <c r="BA1157" s="2">
        <v>1350</v>
      </c>
      <c r="BB1157" s="2">
        <v>1395</v>
      </c>
      <c r="BC1157" s="2">
        <v>1400</v>
      </c>
      <c r="BD1157" s="2">
        <v>1400</v>
      </c>
      <c r="BE1157" s="2">
        <v>1400</v>
      </c>
      <c r="BF1157" s="2">
        <v>1400</v>
      </c>
      <c r="BG1157" s="2">
        <v>1400</v>
      </c>
      <c r="BH1157" s="2">
        <v>1450</v>
      </c>
      <c r="BI1157" s="2">
        <v>1450</v>
      </c>
      <c r="BJ1157" s="2">
        <v>1500</v>
      </c>
      <c r="BK1157" s="2">
        <v>1500</v>
      </c>
      <c r="BL1157" s="2">
        <v>1500</v>
      </c>
      <c r="BM1157" s="2">
        <v>1500</v>
      </c>
      <c r="BN1157" s="2">
        <v>1500</v>
      </c>
      <c r="BO1157" s="2">
        <v>1500</v>
      </c>
      <c r="BP1157" s="2">
        <v>1540</v>
      </c>
      <c r="BQ1157" s="2">
        <v>1560</v>
      </c>
      <c r="BR1157" s="2">
        <v>1560</v>
      </c>
      <c r="BS1157" s="2">
        <v>1580</v>
      </c>
      <c r="BT1157" s="2">
        <v>1595</v>
      </c>
      <c r="BU1157" s="2">
        <v>1595</v>
      </c>
      <c r="BV1157" s="2">
        <v>1600</v>
      </c>
      <c r="BW1157" s="2">
        <v>1600</v>
      </c>
      <c r="BX1157" s="2">
        <v>1660</v>
      </c>
      <c r="BY1157" s="2">
        <v>1695</v>
      </c>
      <c r="BZ1157" s="2">
        <v>1750</v>
      </c>
      <c r="CA1157" s="2">
        <v>1750</v>
      </c>
      <c r="CB1157" s="2">
        <v>1850</v>
      </c>
      <c r="CC1157" s="2">
        <v>1900</v>
      </c>
      <c r="CD1157" s="2">
        <v>1900</v>
      </c>
      <c r="CE1157" s="2">
        <v>1950</v>
      </c>
      <c r="CF1157" s="2">
        <v>1995</v>
      </c>
      <c r="CG1157" s="2">
        <v>2000</v>
      </c>
      <c r="CH1157" s="2">
        <v>2750</v>
      </c>
    </row>
    <row r="1158" spans="22:86" x14ac:dyDescent="0.2">
      <c r="V1158" s="2">
        <v>1595</v>
      </c>
      <c r="W1158" s="2">
        <v>1595</v>
      </c>
      <c r="X1158" s="2">
        <v>1595</v>
      </c>
      <c r="Y1158" s="2">
        <v>1650</v>
      </c>
      <c r="Z1158" s="2">
        <v>1650</v>
      </c>
      <c r="AA1158" s="2">
        <v>1700</v>
      </c>
      <c r="AB1158" s="2">
        <v>1750</v>
      </c>
      <c r="AC1158" s="2">
        <v>1750</v>
      </c>
      <c r="AD1158" s="2">
        <v>1750</v>
      </c>
      <c r="AE1158" s="2">
        <v>1750</v>
      </c>
      <c r="AF1158" s="2">
        <v>1750</v>
      </c>
      <c r="AG1158" s="2">
        <v>1750</v>
      </c>
      <c r="AH1158" s="2">
        <v>1750</v>
      </c>
      <c r="AI1158" s="2">
        <v>1750</v>
      </c>
      <c r="AJ1158" s="2">
        <v>1800</v>
      </c>
      <c r="AK1158" s="2">
        <v>1800</v>
      </c>
      <c r="AL1158" s="2">
        <v>1800</v>
      </c>
      <c r="AM1158" s="2">
        <v>1800</v>
      </c>
      <c r="AN1158" s="2">
        <v>1800</v>
      </c>
      <c r="AO1158" s="2">
        <v>1800</v>
      </c>
      <c r="AP1158" s="2">
        <v>1800</v>
      </c>
      <c r="AQ1158" s="2">
        <v>1800</v>
      </c>
      <c r="AR1158" s="2">
        <v>1800</v>
      </c>
      <c r="AS1158" s="2">
        <v>1875</v>
      </c>
      <c r="AT1158" s="2">
        <v>1875</v>
      </c>
      <c r="AU1158" s="2">
        <v>1935</v>
      </c>
      <c r="AV1158" s="2">
        <v>1995</v>
      </c>
      <c r="AW1158" s="2">
        <v>1995</v>
      </c>
      <c r="AX1158" s="2">
        <v>2000</v>
      </c>
      <c r="AY1158" s="2">
        <v>2000</v>
      </c>
      <c r="AZ1158" s="2">
        <v>2000</v>
      </c>
      <c r="BA1158" s="2">
        <v>2000</v>
      </c>
      <c r="BB1158" s="2">
        <v>2000</v>
      </c>
      <c r="BC1158" s="2">
        <v>2000</v>
      </c>
      <c r="BD1158" s="2">
        <v>2000</v>
      </c>
      <c r="BE1158" s="2">
        <v>2000</v>
      </c>
      <c r="BF1158" s="2">
        <v>2000</v>
      </c>
      <c r="BG1158" s="2">
        <v>2125</v>
      </c>
      <c r="BH1158" s="2">
        <v>2125</v>
      </c>
      <c r="BI1158" s="2">
        <v>2125</v>
      </c>
      <c r="BJ1158" s="2">
        <v>2200</v>
      </c>
      <c r="BK1158" s="2">
        <v>2200</v>
      </c>
      <c r="BL1158" s="2">
        <v>2200</v>
      </c>
      <c r="BM1158" s="2">
        <v>2340</v>
      </c>
      <c r="BN1158" s="2">
        <v>2340</v>
      </c>
      <c r="BO1158" s="2">
        <v>2345</v>
      </c>
      <c r="BP1158" s="2">
        <v>2350</v>
      </c>
      <c r="BQ1158" s="2">
        <v>2350</v>
      </c>
      <c r="BR1158" s="2">
        <v>2500</v>
      </c>
      <c r="BS1158" s="2">
        <v>2500</v>
      </c>
      <c r="BT1158" s="2">
        <v>2500</v>
      </c>
      <c r="BU1158" s="2">
        <v>2750</v>
      </c>
      <c r="BV1158" s="2">
        <v>2750</v>
      </c>
      <c r="BW1158" s="2">
        <v>2750</v>
      </c>
      <c r="BX1158" s="2">
        <v>2750</v>
      </c>
      <c r="BY1158" s="2">
        <v>2750</v>
      </c>
      <c r="BZ1158" s="2">
        <v>2750</v>
      </c>
      <c r="CA1158" s="2">
        <v>2750</v>
      </c>
      <c r="CB1158" s="2">
        <v>2750</v>
      </c>
      <c r="CC1158" s="2">
        <v>2750</v>
      </c>
      <c r="CD1158" s="2">
        <v>2995</v>
      </c>
      <c r="CE1158" s="2">
        <v>2995</v>
      </c>
      <c r="CF1158" s="2">
        <v>2995</v>
      </c>
      <c r="CG1158" s="2">
        <v>3500</v>
      </c>
      <c r="CH1158" s="2">
        <v>3500</v>
      </c>
    </row>
    <row r="1159" spans="22:86" x14ac:dyDescent="0.2">
      <c r="V1159" s="2">
        <v>390</v>
      </c>
      <c r="W1159" s="2">
        <v>392.5</v>
      </c>
      <c r="X1159" s="2">
        <v>395</v>
      </c>
      <c r="Y1159" s="2">
        <v>395</v>
      </c>
      <c r="Z1159" s="2">
        <v>395</v>
      </c>
      <c r="AA1159" s="2">
        <v>395</v>
      </c>
      <c r="AB1159" s="2">
        <v>395</v>
      </c>
      <c r="AC1159" s="2">
        <v>395</v>
      </c>
      <c r="AD1159" s="2">
        <v>395</v>
      </c>
      <c r="AE1159" s="2">
        <v>397.5</v>
      </c>
      <c r="AF1159" s="2">
        <v>400</v>
      </c>
      <c r="AG1159" s="2">
        <v>400</v>
      </c>
      <c r="AH1159" s="2">
        <v>400</v>
      </c>
      <c r="AI1159" s="2">
        <v>400</v>
      </c>
      <c r="AJ1159" s="2">
        <v>400</v>
      </c>
      <c r="AK1159" s="2">
        <v>400</v>
      </c>
      <c r="AL1159" s="2">
        <v>400</v>
      </c>
      <c r="AM1159" s="2">
        <v>412.5</v>
      </c>
      <c r="AN1159" s="2">
        <v>425</v>
      </c>
      <c r="AO1159" s="2">
        <v>425</v>
      </c>
      <c r="AP1159" s="2">
        <v>425</v>
      </c>
      <c r="AQ1159" s="2">
        <v>425</v>
      </c>
      <c r="AR1159" s="2">
        <v>425</v>
      </c>
      <c r="AS1159" s="2">
        <v>425</v>
      </c>
      <c r="AT1159" s="2">
        <v>425</v>
      </c>
      <c r="AU1159" s="2">
        <v>437.5</v>
      </c>
      <c r="AV1159" s="2">
        <v>450</v>
      </c>
      <c r="AW1159" s="2">
        <v>450</v>
      </c>
      <c r="AX1159" s="2">
        <v>450</v>
      </c>
      <c r="AY1159" s="2">
        <v>450</v>
      </c>
      <c r="AZ1159" s="2">
        <v>450</v>
      </c>
      <c r="BA1159" s="2">
        <v>450</v>
      </c>
      <c r="BB1159" s="2">
        <v>450</v>
      </c>
      <c r="BC1159" s="2">
        <v>450</v>
      </c>
      <c r="BD1159" s="2">
        <v>450</v>
      </c>
      <c r="BE1159" s="2">
        <v>450</v>
      </c>
      <c r="BF1159" s="2">
        <v>450</v>
      </c>
      <c r="BG1159" s="2">
        <v>462.5</v>
      </c>
      <c r="BH1159" s="2">
        <v>475</v>
      </c>
      <c r="BI1159" s="2">
        <v>475</v>
      </c>
      <c r="BJ1159" s="2">
        <v>475</v>
      </c>
      <c r="BK1159" s="2">
        <v>475</v>
      </c>
      <c r="BL1159" s="2">
        <v>475</v>
      </c>
      <c r="BM1159" s="2">
        <v>475</v>
      </c>
      <c r="BN1159" s="2">
        <v>475</v>
      </c>
      <c r="BO1159" s="2">
        <v>485</v>
      </c>
      <c r="BP1159" s="2">
        <v>495</v>
      </c>
      <c r="BQ1159" s="2">
        <v>495</v>
      </c>
      <c r="BR1159" s="2">
        <v>495</v>
      </c>
      <c r="BS1159" s="2">
        <v>527.5</v>
      </c>
      <c r="BT1159" s="2">
        <v>560</v>
      </c>
      <c r="BU1159" s="2">
        <v>560</v>
      </c>
      <c r="BV1159" s="2">
        <v>560</v>
      </c>
      <c r="BW1159" s="2">
        <v>577.5</v>
      </c>
      <c r="BX1159" s="2">
        <v>595</v>
      </c>
      <c r="BY1159" s="2">
        <v>595</v>
      </c>
      <c r="BZ1159" s="2">
        <v>595</v>
      </c>
      <c r="CA1159" s="2">
        <v>617.5</v>
      </c>
      <c r="CB1159" s="2">
        <v>640</v>
      </c>
      <c r="CC1159" s="2">
        <v>640</v>
      </c>
      <c r="CD1159" s="2">
        <v>640</v>
      </c>
      <c r="CE1159" s="2">
        <v>682.5</v>
      </c>
      <c r="CF1159" s="2">
        <v>725</v>
      </c>
      <c r="CG1159" s="2">
        <v>725</v>
      </c>
      <c r="CH1159" s="2">
        <v>725</v>
      </c>
    </row>
    <row r="1160" spans="22:86" x14ac:dyDescent="0.2">
      <c r="V1160" s="2">
        <v>285</v>
      </c>
      <c r="W1160" s="2">
        <v>286.73</v>
      </c>
      <c r="X1160" s="2">
        <v>290</v>
      </c>
      <c r="Y1160" s="2">
        <v>290</v>
      </c>
      <c r="Z1160" s="2">
        <v>290</v>
      </c>
      <c r="AA1160" s="2">
        <v>290</v>
      </c>
      <c r="AB1160" s="2">
        <v>290</v>
      </c>
      <c r="AC1160" s="2">
        <v>291.07</v>
      </c>
      <c r="AD1160" s="2">
        <v>291.07</v>
      </c>
      <c r="AE1160" s="2">
        <v>297.62</v>
      </c>
      <c r="AF1160" s="2">
        <v>297.62</v>
      </c>
      <c r="AG1160" s="2">
        <v>300</v>
      </c>
      <c r="AH1160" s="2">
        <v>300</v>
      </c>
      <c r="AI1160" s="2">
        <v>300</v>
      </c>
      <c r="AJ1160" s="2">
        <v>300</v>
      </c>
      <c r="AK1160" s="2">
        <v>300</v>
      </c>
      <c r="AL1160" s="2">
        <v>300</v>
      </c>
      <c r="AM1160" s="2">
        <v>300</v>
      </c>
      <c r="AN1160" s="2">
        <v>300</v>
      </c>
      <c r="AO1160" s="2">
        <v>300</v>
      </c>
      <c r="AP1160" s="2">
        <v>300</v>
      </c>
      <c r="AQ1160" s="2">
        <v>300</v>
      </c>
      <c r="AR1160" s="2">
        <v>300</v>
      </c>
      <c r="AS1160" s="2">
        <v>300</v>
      </c>
      <c r="AT1160" s="2">
        <v>310</v>
      </c>
      <c r="AU1160" s="2">
        <v>312.8</v>
      </c>
      <c r="AV1160" s="2">
        <v>312.8</v>
      </c>
      <c r="AW1160" s="2">
        <v>312.8</v>
      </c>
      <c r="AX1160" s="2">
        <v>315</v>
      </c>
      <c r="AY1160" s="2">
        <v>320</v>
      </c>
      <c r="AZ1160" s="2">
        <v>325</v>
      </c>
      <c r="BA1160" s="2">
        <v>325</v>
      </c>
      <c r="BB1160" s="2">
        <v>325</v>
      </c>
      <c r="BC1160" s="2">
        <v>325.83</v>
      </c>
      <c r="BD1160" s="2">
        <v>325.89</v>
      </c>
      <c r="BE1160" s="2">
        <v>330</v>
      </c>
      <c r="BF1160" s="2">
        <v>330.18</v>
      </c>
      <c r="BG1160" s="2">
        <v>334.52</v>
      </c>
      <c r="BH1160" s="2">
        <v>334.52</v>
      </c>
      <c r="BI1160" s="2">
        <v>334.52</v>
      </c>
      <c r="BJ1160" s="2">
        <v>334.52</v>
      </c>
      <c r="BK1160" s="2">
        <v>334.52</v>
      </c>
      <c r="BL1160" s="2">
        <v>334.52</v>
      </c>
      <c r="BM1160" s="2">
        <v>334.52</v>
      </c>
      <c r="BN1160" s="2">
        <v>334.52</v>
      </c>
      <c r="BO1160" s="2">
        <v>340</v>
      </c>
      <c r="BP1160" s="2">
        <v>350</v>
      </c>
      <c r="BQ1160" s="2">
        <v>350</v>
      </c>
      <c r="BR1160" s="2">
        <v>350</v>
      </c>
      <c r="BS1160" s="2">
        <v>350</v>
      </c>
      <c r="BT1160" s="2">
        <v>350</v>
      </c>
      <c r="BU1160" s="2">
        <v>350</v>
      </c>
      <c r="BV1160" s="2">
        <v>355</v>
      </c>
      <c r="BW1160" s="2">
        <v>377.97</v>
      </c>
      <c r="BX1160" s="2">
        <v>377.98</v>
      </c>
      <c r="BY1160" s="2">
        <v>391.07</v>
      </c>
      <c r="BZ1160" s="2">
        <v>400</v>
      </c>
      <c r="CA1160" s="2">
        <v>400</v>
      </c>
      <c r="CB1160" s="2">
        <v>421.43</v>
      </c>
      <c r="CC1160" s="2">
        <v>421.43</v>
      </c>
      <c r="CD1160" s="2">
        <v>421.43</v>
      </c>
      <c r="CE1160" s="2">
        <v>464.88</v>
      </c>
      <c r="CF1160" s="2">
        <v>495</v>
      </c>
      <c r="CG1160" s="2">
        <v>660.42</v>
      </c>
      <c r="CH1160" s="2">
        <v>660.42</v>
      </c>
    </row>
    <row r="1161" spans="22:86" x14ac:dyDescent="0.2">
      <c r="V1161" s="2">
        <v>425</v>
      </c>
      <c r="W1161" s="2">
        <v>425</v>
      </c>
      <c r="X1161" s="2">
        <v>430</v>
      </c>
      <c r="Y1161" s="2">
        <v>430</v>
      </c>
      <c r="Z1161" s="2">
        <v>433</v>
      </c>
      <c r="AA1161" s="2">
        <v>433</v>
      </c>
      <c r="AB1161" s="2">
        <v>435</v>
      </c>
      <c r="AC1161" s="2">
        <v>445</v>
      </c>
      <c r="AD1161" s="2">
        <v>450</v>
      </c>
      <c r="AE1161" s="2">
        <v>450</v>
      </c>
      <c r="AF1161" s="2">
        <v>450</v>
      </c>
      <c r="AG1161" s="2">
        <v>450</v>
      </c>
      <c r="AH1161" s="2">
        <v>450</v>
      </c>
      <c r="AI1161" s="2">
        <v>450</v>
      </c>
      <c r="AJ1161" s="2">
        <v>450</v>
      </c>
      <c r="AK1161" s="2">
        <v>450</v>
      </c>
      <c r="AL1161" s="2">
        <v>450</v>
      </c>
      <c r="AM1161" s="2">
        <v>450</v>
      </c>
      <c r="AN1161" s="2">
        <v>450</v>
      </c>
      <c r="AO1161" s="2">
        <v>450</v>
      </c>
      <c r="AP1161" s="2">
        <v>450</v>
      </c>
      <c r="AQ1161" s="2">
        <v>450</v>
      </c>
      <c r="AR1161" s="2">
        <v>450</v>
      </c>
      <c r="AS1161" s="2">
        <v>460</v>
      </c>
      <c r="AT1161" s="2">
        <v>460</v>
      </c>
      <c r="AU1161" s="2">
        <v>460</v>
      </c>
      <c r="AV1161" s="2">
        <v>465</v>
      </c>
      <c r="AW1161" s="2">
        <v>470</v>
      </c>
      <c r="AX1161" s="2">
        <v>475</v>
      </c>
      <c r="AY1161" s="2">
        <v>475</v>
      </c>
      <c r="AZ1161" s="2">
        <v>475</v>
      </c>
      <c r="BA1161" s="2">
        <v>475</v>
      </c>
      <c r="BB1161" s="2">
        <v>475</v>
      </c>
      <c r="BC1161" s="2">
        <v>475</v>
      </c>
      <c r="BD1161" s="2">
        <v>480</v>
      </c>
      <c r="BE1161" s="2">
        <v>480</v>
      </c>
      <c r="BF1161" s="2">
        <v>480</v>
      </c>
      <c r="BG1161" s="2">
        <v>480</v>
      </c>
      <c r="BH1161" s="2">
        <v>485</v>
      </c>
      <c r="BI1161" s="2">
        <v>490</v>
      </c>
      <c r="BJ1161" s="2">
        <v>495</v>
      </c>
      <c r="BK1161" s="2">
        <v>495</v>
      </c>
      <c r="BL1161" s="2">
        <v>495</v>
      </c>
      <c r="BM1161" s="2">
        <v>495</v>
      </c>
      <c r="BN1161" s="2">
        <v>495</v>
      </c>
      <c r="BO1161" s="2">
        <v>495</v>
      </c>
      <c r="BP1161" s="2">
        <v>495</v>
      </c>
      <c r="BQ1161" s="2">
        <v>495</v>
      </c>
      <c r="BR1161" s="2">
        <v>500</v>
      </c>
      <c r="BS1161" s="2">
        <v>500</v>
      </c>
      <c r="BT1161" s="2">
        <v>500</v>
      </c>
      <c r="BU1161" s="2">
        <v>500</v>
      </c>
      <c r="BV1161" s="2">
        <v>500</v>
      </c>
      <c r="BW1161" s="2">
        <v>510</v>
      </c>
      <c r="BX1161" s="2">
        <v>520</v>
      </c>
      <c r="BY1161" s="2">
        <v>525</v>
      </c>
      <c r="BZ1161" s="2">
        <v>525</v>
      </c>
      <c r="CA1161" s="2">
        <v>525</v>
      </c>
      <c r="CB1161" s="2">
        <v>525</v>
      </c>
      <c r="CC1161" s="2">
        <v>540</v>
      </c>
      <c r="CD1161" s="2">
        <v>550</v>
      </c>
      <c r="CE1161" s="2">
        <v>550</v>
      </c>
      <c r="CF1161" s="2">
        <v>550</v>
      </c>
      <c r="CG1161" s="2">
        <v>560</v>
      </c>
      <c r="CH1161" s="2">
        <v>650</v>
      </c>
    </row>
    <row r="1162" spans="22:86" x14ac:dyDescent="0.2">
      <c r="V1162" s="2">
        <v>500</v>
      </c>
      <c r="W1162" s="2">
        <v>500</v>
      </c>
      <c r="X1162" s="2">
        <v>500</v>
      </c>
      <c r="Y1162" s="2">
        <v>500</v>
      </c>
      <c r="Z1162" s="2">
        <v>510</v>
      </c>
      <c r="AA1162" s="2">
        <v>520</v>
      </c>
      <c r="AB1162" s="2">
        <v>525</v>
      </c>
      <c r="AC1162" s="2">
        <v>525</v>
      </c>
      <c r="AD1162" s="2">
        <v>525</v>
      </c>
      <c r="AE1162" s="2">
        <v>525</v>
      </c>
      <c r="AF1162" s="2">
        <v>525</v>
      </c>
      <c r="AG1162" s="2">
        <v>525</v>
      </c>
      <c r="AH1162" s="2">
        <v>530</v>
      </c>
      <c r="AI1162" s="2">
        <v>530</v>
      </c>
      <c r="AJ1162" s="2">
        <v>540</v>
      </c>
      <c r="AK1162" s="2">
        <v>550</v>
      </c>
      <c r="AL1162" s="2">
        <v>550</v>
      </c>
      <c r="AM1162" s="2">
        <v>550</v>
      </c>
      <c r="AN1162" s="2">
        <v>550</v>
      </c>
      <c r="AO1162" s="2">
        <v>550</v>
      </c>
      <c r="AP1162" s="2">
        <v>550</v>
      </c>
      <c r="AQ1162" s="2">
        <v>550</v>
      </c>
      <c r="AR1162" s="2">
        <v>550</v>
      </c>
      <c r="AS1162" s="2">
        <v>550</v>
      </c>
      <c r="AT1162" s="2">
        <v>550</v>
      </c>
      <c r="AU1162" s="2">
        <v>550</v>
      </c>
      <c r="AV1162" s="2">
        <v>560</v>
      </c>
      <c r="AW1162" s="2">
        <v>565</v>
      </c>
      <c r="AX1162" s="2">
        <v>570</v>
      </c>
      <c r="AY1162" s="2">
        <v>575</v>
      </c>
      <c r="AZ1162" s="2">
        <v>575</v>
      </c>
      <c r="BA1162" s="2">
        <v>575</v>
      </c>
      <c r="BB1162" s="2">
        <v>575</v>
      </c>
      <c r="BC1162" s="2">
        <v>575</v>
      </c>
      <c r="BD1162" s="2">
        <v>580</v>
      </c>
      <c r="BE1162" s="2">
        <v>585</v>
      </c>
      <c r="BF1162" s="2">
        <v>595</v>
      </c>
      <c r="BG1162" s="2">
        <v>595</v>
      </c>
      <c r="BH1162" s="2">
        <v>595</v>
      </c>
      <c r="BI1162" s="2">
        <v>595</v>
      </c>
      <c r="BJ1162" s="2">
        <v>600</v>
      </c>
      <c r="BK1162" s="2">
        <v>600</v>
      </c>
      <c r="BL1162" s="2">
        <v>600</v>
      </c>
      <c r="BM1162" s="2">
        <v>600</v>
      </c>
      <c r="BN1162" s="2">
        <v>600</v>
      </c>
      <c r="BO1162" s="2">
        <v>600</v>
      </c>
      <c r="BP1162" s="2">
        <v>610</v>
      </c>
      <c r="BQ1162" s="2">
        <v>620</v>
      </c>
      <c r="BR1162" s="2">
        <v>625</v>
      </c>
      <c r="BS1162" s="2">
        <v>625</v>
      </c>
      <c r="BT1162" s="2">
        <v>625</v>
      </c>
      <c r="BU1162" s="2">
        <v>630</v>
      </c>
      <c r="BV1162" s="2">
        <v>650</v>
      </c>
      <c r="BW1162" s="2">
        <v>650</v>
      </c>
      <c r="BX1162" s="2">
        <v>650</v>
      </c>
      <c r="BY1162" s="2">
        <v>650</v>
      </c>
      <c r="BZ1162" s="2">
        <v>650</v>
      </c>
      <c r="CA1162" s="2">
        <v>670</v>
      </c>
      <c r="CB1162" s="2">
        <v>675</v>
      </c>
      <c r="CC1162" s="2">
        <v>675</v>
      </c>
      <c r="CD1162" s="2">
        <v>690</v>
      </c>
      <c r="CE1162" s="2">
        <v>695</v>
      </c>
      <c r="CF1162" s="2">
        <v>695</v>
      </c>
      <c r="CG1162" s="2">
        <v>725</v>
      </c>
      <c r="CH1162" s="2">
        <v>750</v>
      </c>
    </row>
    <row r="1163" spans="22:86" x14ac:dyDescent="0.2">
      <c r="V1163" s="2">
        <v>595</v>
      </c>
      <c r="W1163" s="2">
        <v>595</v>
      </c>
      <c r="X1163" s="2">
        <v>600</v>
      </c>
      <c r="Y1163" s="2">
        <v>600</v>
      </c>
      <c r="Z1163" s="2">
        <v>600</v>
      </c>
      <c r="AA1163" s="2">
        <v>600</v>
      </c>
      <c r="AB1163" s="2">
        <v>600</v>
      </c>
      <c r="AC1163" s="2">
        <v>600</v>
      </c>
      <c r="AD1163" s="2">
        <v>600</v>
      </c>
      <c r="AE1163" s="2">
        <v>625</v>
      </c>
      <c r="AF1163" s="2">
        <v>625</v>
      </c>
      <c r="AG1163" s="2">
        <v>625</v>
      </c>
      <c r="AH1163" s="2">
        <v>650</v>
      </c>
      <c r="AI1163" s="2">
        <v>650</v>
      </c>
      <c r="AJ1163" s="2">
        <v>650</v>
      </c>
      <c r="AK1163" s="2">
        <v>650</v>
      </c>
      <c r="AL1163" s="2">
        <v>650</v>
      </c>
      <c r="AM1163" s="2">
        <v>650</v>
      </c>
      <c r="AN1163" s="2">
        <v>650</v>
      </c>
      <c r="AO1163" s="2">
        <v>650</v>
      </c>
      <c r="AP1163" s="2">
        <v>650</v>
      </c>
      <c r="AQ1163" s="2">
        <v>675</v>
      </c>
      <c r="AR1163" s="2">
        <v>675</v>
      </c>
      <c r="AS1163" s="2">
        <v>675</v>
      </c>
      <c r="AT1163" s="2">
        <v>675</v>
      </c>
      <c r="AU1163" s="2">
        <v>680</v>
      </c>
      <c r="AV1163" s="2">
        <v>695</v>
      </c>
      <c r="AW1163" s="2">
        <v>695</v>
      </c>
      <c r="AX1163" s="2">
        <v>695</v>
      </c>
      <c r="AY1163" s="2">
        <v>695</v>
      </c>
      <c r="AZ1163" s="2">
        <v>700</v>
      </c>
      <c r="BA1163" s="2">
        <v>700</v>
      </c>
      <c r="BB1163" s="2">
        <v>700</v>
      </c>
      <c r="BC1163" s="2">
        <v>720</v>
      </c>
      <c r="BD1163" s="2">
        <v>725</v>
      </c>
      <c r="BE1163" s="2">
        <v>725</v>
      </c>
      <c r="BF1163" s="2">
        <v>725</v>
      </c>
      <c r="BG1163" s="2">
        <v>750</v>
      </c>
      <c r="BH1163" s="2">
        <v>750</v>
      </c>
      <c r="BI1163" s="2">
        <v>750</v>
      </c>
      <c r="BJ1163" s="2">
        <v>750</v>
      </c>
      <c r="BK1163" s="2">
        <v>750</v>
      </c>
      <c r="BL1163" s="2">
        <v>750</v>
      </c>
      <c r="BM1163" s="2">
        <v>750</v>
      </c>
      <c r="BN1163" s="2">
        <v>750</v>
      </c>
      <c r="BO1163" s="2">
        <v>750</v>
      </c>
      <c r="BP1163" s="2">
        <v>775</v>
      </c>
      <c r="BQ1163" s="2">
        <v>775</v>
      </c>
      <c r="BR1163" s="2">
        <v>775</v>
      </c>
      <c r="BS1163" s="2">
        <v>795</v>
      </c>
      <c r="BT1163" s="2">
        <v>795</v>
      </c>
      <c r="BU1163" s="2">
        <v>795</v>
      </c>
      <c r="BV1163" s="2">
        <v>800</v>
      </c>
      <c r="BW1163" s="2">
        <v>800</v>
      </c>
      <c r="BX1163" s="2">
        <v>800</v>
      </c>
      <c r="BY1163" s="2">
        <v>825</v>
      </c>
      <c r="BZ1163" s="2">
        <v>825</v>
      </c>
      <c r="CA1163" s="2">
        <v>850</v>
      </c>
      <c r="CB1163" s="2">
        <v>850</v>
      </c>
      <c r="CC1163" s="2">
        <v>875</v>
      </c>
      <c r="CD1163" s="2">
        <v>895</v>
      </c>
      <c r="CE1163" s="2">
        <v>900</v>
      </c>
      <c r="CF1163" s="2">
        <v>900</v>
      </c>
      <c r="CG1163" s="2">
        <v>950</v>
      </c>
      <c r="CH1163" s="2">
        <v>975</v>
      </c>
    </row>
    <row r="1164" spans="22:86" x14ac:dyDescent="0.2">
      <c r="V1164" s="2">
        <v>738.69</v>
      </c>
      <c r="W1164" s="2">
        <v>750</v>
      </c>
      <c r="X1164" s="2">
        <v>750</v>
      </c>
      <c r="Y1164" s="2">
        <v>750</v>
      </c>
      <c r="Z1164" s="2">
        <v>750</v>
      </c>
      <c r="AA1164" s="2">
        <v>750</v>
      </c>
      <c r="AB1164" s="2">
        <v>750</v>
      </c>
      <c r="AC1164" s="2">
        <v>750</v>
      </c>
      <c r="AD1164" s="2">
        <v>750</v>
      </c>
      <c r="AE1164" s="2">
        <v>750</v>
      </c>
      <c r="AF1164" s="2">
        <v>775</v>
      </c>
      <c r="AG1164" s="2">
        <v>780</v>
      </c>
      <c r="AH1164" s="2">
        <v>780</v>
      </c>
      <c r="AI1164" s="2">
        <v>795</v>
      </c>
      <c r="AJ1164" s="2">
        <v>795</v>
      </c>
      <c r="AK1164" s="2">
        <v>795</v>
      </c>
      <c r="AL1164" s="2">
        <v>800</v>
      </c>
      <c r="AM1164" s="2">
        <v>800</v>
      </c>
      <c r="AN1164" s="2">
        <v>800</v>
      </c>
      <c r="AO1164" s="2">
        <v>800</v>
      </c>
      <c r="AP1164" s="2">
        <v>800</v>
      </c>
      <c r="AQ1164" s="2">
        <v>825</v>
      </c>
      <c r="AR1164" s="2">
        <v>825</v>
      </c>
      <c r="AS1164" s="2">
        <v>825</v>
      </c>
      <c r="AT1164" s="2">
        <v>825</v>
      </c>
      <c r="AU1164" s="2">
        <v>825</v>
      </c>
      <c r="AV1164" s="2">
        <v>825</v>
      </c>
      <c r="AW1164" s="2">
        <v>840</v>
      </c>
      <c r="AX1164" s="2">
        <v>850</v>
      </c>
      <c r="AY1164" s="2">
        <v>850</v>
      </c>
      <c r="AZ1164" s="2">
        <v>850</v>
      </c>
      <c r="BA1164" s="2">
        <v>875</v>
      </c>
      <c r="BB1164" s="2">
        <v>875</v>
      </c>
      <c r="BC1164" s="2">
        <v>875</v>
      </c>
      <c r="BD1164" s="2">
        <v>875</v>
      </c>
      <c r="BE1164" s="2">
        <v>875</v>
      </c>
      <c r="BF1164" s="2">
        <v>875</v>
      </c>
      <c r="BG1164" s="2">
        <v>875</v>
      </c>
      <c r="BH1164" s="2">
        <v>895</v>
      </c>
      <c r="BI1164" s="2">
        <v>900</v>
      </c>
      <c r="BJ1164" s="2">
        <v>900</v>
      </c>
      <c r="BK1164" s="2">
        <v>920</v>
      </c>
      <c r="BL1164" s="2">
        <v>925</v>
      </c>
      <c r="BM1164" s="2">
        <v>925</v>
      </c>
      <c r="BN1164" s="2">
        <v>925</v>
      </c>
      <c r="BO1164" s="2">
        <v>925</v>
      </c>
      <c r="BP1164" s="2">
        <v>925</v>
      </c>
      <c r="BQ1164" s="2">
        <v>950</v>
      </c>
      <c r="BR1164" s="2">
        <v>950</v>
      </c>
      <c r="BS1164" s="2">
        <v>950</v>
      </c>
      <c r="BT1164" s="2">
        <v>950</v>
      </c>
      <c r="BU1164" s="2">
        <v>975</v>
      </c>
      <c r="BV1164" s="2">
        <v>995</v>
      </c>
      <c r="BW1164" s="2">
        <v>995</v>
      </c>
      <c r="BX1164" s="2">
        <v>995</v>
      </c>
      <c r="BY1164" s="2">
        <v>1000</v>
      </c>
      <c r="BZ1164" s="2">
        <v>1050</v>
      </c>
      <c r="CA1164" s="2">
        <v>1100</v>
      </c>
      <c r="CB1164" s="2">
        <v>1100</v>
      </c>
      <c r="CC1164" s="2">
        <v>1150</v>
      </c>
      <c r="CD1164" s="2">
        <v>1200</v>
      </c>
      <c r="CE1164" s="2">
        <v>1200</v>
      </c>
      <c r="CF1164" s="2">
        <v>1200</v>
      </c>
      <c r="CG1164" s="2">
        <v>1400</v>
      </c>
      <c r="CH1164" s="2">
        <v>1400</v>
      </c>
    </row>
    <row r="1165" spans="22:86" x14ac:dyDescent="0.2">
      <c r="V1165" s="2">
        <v>875</v>
      </c>
      <c r="W1165" s="2">
        <v>875</v>
      </c>
      <c r="X1165" s="2">
        <v>875</v>
      </c>
      <c r="Y1165" s="2">
        <v>875</v>
      </c>
      <c r="Z1165" s="2">
        <v>875</v>
      </c>
      <c r="AA1165" s="2">
        <v>875</v>
      </c>
      <c r="AB1165" s="2">
        <v>875</v>
      </c>
      <c r="AC1165" s="2">
        <v>875</v>
      </c>
      <c r="AD1165" s="2">
        <v>875</v>
      </c>
      <c r="AE1165" s="2">
        <v>875</v>
      </c>
      <c r="AF1165" s="2">
        <v>875</v>
      </c>
      <c r="AG1165" s="2">
        <v>875</v>
      </c>
      <c r="AH1165" s="2">
        <v>875</v>
      </c>
      <c r="AI1165" s="2">
        <v>875</v>
      </c>
      <c r="AJ1165" s="2">
        <v>875</v>
      </c>
      <c r="AK1165" s="2">
        <v>875</v>
      </c>
      <c r="AL1165" s="2">
        <v>875</v>
      </c>
      <c r="AM1165" s="2">
        <v>875</v>
      </c>
      <c r="AN1165" s="2">
        <v>875</v>
      </c>
      <c r="AO1165" s="2">
        <v>875</v>
      </c>
      <c r="AP1165" s="2">
        <v>875</v>
      </c>
      <c r="AQ1165" s="2">
        <v>875</v>
      </c>
      <c r="AR1165" s="2">
        <v>875</v>
      </c>
      <c r="AS1165" s="2">
        <v>875</v>
      </c>
      <c r="AT1165" s="2">
        <v>875</v>
      </c>
      <c r="AU1165" s="2">
        <v>875</v>
      </c>
      <c r="AV1165" s="2">
        <v>875</v>
      </c>
      <c r="AW1165" s="2">
        <v>875</v>
      </c>
      <c r="AX1165" s="2">
        <v>875</v>
      </c>
      <c r="AY1165" s="2">
        <v>875</v>
      </c>
      <c r="AZ1165" s="2">
        <v>875</v>
      </c>
      <c r="BA1165" s="2">
        <v>875</v>
      </c>
      <c r="BB1165" s="2">
        <v>1200</v>
      </c>
      <c r="BC1165" s="2">
        <v>1200</v>
      </c>
      <c r="BD1165" s="2">
        <v>1200</v>
      </c>
      <c r="BE1165" s="2">
        <v>1200</v>
      </c>
      <c r="BF1165" s="2">
        <v>1200</v>
      </c>
      <c r="BG1165" s="2">
        <v>1200</v>
      </c>
      <c r="BH1165" s="2">
        <v>1200</v>
      </c>
      <c r="BI1165" s="2">
        <v>1200</v>
      </c>
      <c r="BJ1165" s="2">
        <v>1200</v>
      </c>
      <c r="BK1165" s="2">
        <v>1200</v>
      </c>
      <c r="BL1165" s="2">
        <v>1200</v>
      </c>
      <c r="BM1165" s="2">
        <v>1200</v>
      </c>
      <c r="BN1165" s="2">
        <v>1200</v>
      </c>
      <c r="BO1165" s="2">
        <v>1200</v>
      </c>
      <c r="BP1165" s="2">
        <v>1200</v>
      </c>
      <c r="BQ1165" s="2">
        <v>1200</v>
      </c>
      <c r="BR1165" s="2">
        <v>1200</v>
      </c>
      <c r="BS1165" s="2">
        <v>1200</v>
      </c>
      <c r="BT1165" s="2">
        <v>1200</v>
      </c>
      <c r="BU1165" s="2">
        <v>1200</v>
      </c>
      <c r="BV1165" s="2">
        <v>1200</v>
      </c>
      <c r="BW1165" s="2">
        <v>1200</v>
      </c>
      <c r="BX1165" s="2">
        <v>1200</v>
      </c>
      <c r="BY1165" s="2">
        <v>1200</v>
      </c>
      <c r="BZ1165" s="2">
        <v>1200</v>
      </c>
      <c r="CA1165" s="2">
        <v>1200</v>
      </c>
      <c r="CB1165" s="2">
        <v>1200</v>
      </c>
      <c r="CC1165" s="2">
        <v>1200</v>
      </c>
      <c r="CD1165" s="2">
        <v>1200</v>
      </c>
      <c r="CE1165" s="2">
        <v>1200</v>
      </c>
      <c r="CF1165" s="2">
        <v>1200</v>
      </c>
      <c r="CG1165" s="2">
        <v>1200</v>
      </c>
      <c r="CH1165" s="2">
        <v>1200</v>
      </c>
    </row>
    <row r="1166" spans="22:86" x14ac:dyDescent="0.2">
      <c r="V1166" s="2">
        <v>350</v>
      </c>
      <c r="W1166" s="2">
        <v>350</v>
      </c>
      <c r="X1166" s="2">
        <v>350</v>
      </c>
      <c r="Y1166" s="2">
        <v>350</v>
      </c>
      <c r="Z1166" s="2">
        <v>350</v>
      </c>
      <c r="AA1166" s="2">
        <v>350</v>
      </c>
      <c r="AB1166" s="2">
        <v>350</v>
      </c>
      <c r="AC1166" s="2">
        <v>350</v>
      </c>
      <c r="AD1166" s="2">
        <v>350</v>
      </c>
      <c r="AE1166" s="2">
        <v>350</v>
      </c>
      <c r="AF1166" s="2">
        <v>350</v>
      </c>
      <c r="AG1166" s="2">
        <v>350</v>
      </c>
      <c r="AH1166" s="2">
        <v>350</v>
      </c>
      <c r="AI1166" s="2">
        <v>350</v>
      </c>
      <c r="AJ1166" s="2">
        <v>350</v>
      </c>
      <c r="AK1166" s="2">
        <v>365</v>
      </c>
      <c r="AL1166" s="2">
        <v>380</v>
      </c>
      <c r="AM1166" s="2">
        <v>380</v>
      </c>
      <c r="AN1166" s="2">
        <v>380</v>
      </c>
      <c r="AO1166" s="2">
        <v>380</v>
      </c>
      <c r="AP1166" s="2">
        <v>380</v>
      </c>
      <c r="AQ1166" s="2">
        <v>380</v>
      </c>
      <c r="AR1166" s="2">
        <v>380</v>
      </c>
      <c r="AS1166" s="2">
        <v>380</v>
      </c>
      <c r="AT1166" s="2">
        <v>380</v>
      </c>
      <c r="AU1166" s="2">
        <v>380</v>
      </c>
      <c r="AV1166" s="2">
        <v>380</v>
      </c>
      <c r="AW1166" s="2">
        <v>380</v>
      </c>
      <c r="AX1166" s="2">
        <v>380</v>
      </c>
      <c r="AY1166" s="2">
        <v>380</v>
      </c>
      <c r="AZ1166" s="2">
        <v>380</v>
      </c>
      <c r="BA1166" s="2">
        <v>380</v>
      </c>
      <c r="BB1166" s="2">
        <v>395</v>
      </c>
      <c r="BC1166" s="2">
        <v>395</v>
      </c>
      <c r="BD1166" s="2">
        <v>395</v>
      </c>
      <c r="BE1166" s="2">
        <v>395</v>
      </c>
      <c r="BF1166" s="2">
        <v>395</v>
      </c>
      <c r="BG1166" s="2">
        <v>395</v>
      </c>
      <c r="BH1166" s="2">
        <v>395</v>
      </c>
      <c r="BI1166" s="2">
        <v>395</v>
      </c>
      <c r="BJ1166" s="2">
        <v>395</v>
      </c>
      <c r="BK1166" s="2">
        <v>395</v>
      </c>
      <c r="BL1166" s="2">
        <v>395</v>
      </c>
      <c r="BM1166" s="2">
        <v>395</v>
      </c>
      <c r="BN1166" s="2">
        <v>395</v>
      </c>
      <c r="BO1166" s="2">
        <v>395</v>
      </c>
      <c r="BP1166" s="2">
        <v>395</v>
      </c>
      <c r="BQ1166" s="2">
        <v>395</v>
      </c>
      <c r="BR1166" s="2">
        <v>395</v>
      </c>
      <c r="BS1166" s="2">
        <v>450</v>
      </c>
      <c r="BT1166" s="2">
        <v>450</v>
      </c>
      <c r="BU1166" s="2">
        <v>450</v>
      </c>
      <c r="BV1166" s="2">
        <v>450</v>
      </c>
      <c r="BW1166" s="2">
        <v>450</v>
      </c>
      <c r="BX1166" s="2">
        <v>450</v>
      </c>
      <c r="BY1166" s="2">
        <v>450</v>
      </c>
      <c r="BZ1166" s="2">
        <v>450</v>
      </c>
      <c r="CA1166" s="2">
        <v>450</v>
      </c>
      <c r="CB1166" s="2">
        <v>450</v>
      </c>
      <c r="CC1166" s="2">
        <v>450</v>
      </c>
      <c r="CD1166" s="2">
        <v>450</v>
      </c>
      <c r="CE1166" s="2">
        <v>450</v>
      </c>
      <c r="CF1166" s="2">
        <v>450</v>
      </c>
      <c r="CG1166" s="2">
        <v>450</v>
      </c>
      <c r="CH1166" s="2">
        <v>450</v>
      </c>
    </row>
    <row r="1167" spans="22:86" x14ac:dyDescent="0.2">
      <c r="V1167" s="2">
        <v>325</v>
      </c>
      <c r="W1167" s="2">
        <v>325</v>
      </c>
      <c r="X1167" s="2">
        <v>325</v>
      </c>
      <c r="Y1167" s="2">
        <v>325</v>
      </c>
      <c r="Z1167" s="2">
        <v>325</v>
      </c>
      <c r="AA1167" s="2">
        <v>325</v>
      </c>
      <c r="AB1167" s="2">
        <v>325</v>
      </c>
      <c r="AC1167" s="2">
        <v>325</v>
      </c>
      <c r="AD1167" s="2">
        <v>333</v>
      </c>
      <c r="AE1167" s="2">
        <v>335</v>
      </c>
      <c r="AF1167" s="2">
        <v>337.8</v>
      </c>
      <c r="AG1167" s="2">
        <v>340</v>
      </c>
      <c r="AH1167" s="2">
        <v>345</v>
      </c>
      <c r="AI1167" s="2">
        <v>350</v>
      </c>
      <c r="AJ1167" s="2">
        <v>350</v>
      </c>
      <c r="AK1167" s="2">
        <v>350</v>
      </c>
      <c r="AL1167" s="2">
        <v>350</v>
      </c>
      <c r="AM1167" s="2">
        <v>350</v>
      </c>
      <c r="AN1167" s="2">
        <v>350</v>
      </c>
      <c r="AO1167" s="2">
        <v>350</v>
      </c>
      <c r="AP1167" s="2">
        <v>350</v>
      </c>
      <c r="AQ1167" s="2">
        <v>350</v>
      </c>
      <c r="AR1167" s="2">
        <v>359</v>
      </c>
      <c r="AS1167" s="2">
        <v>359.52</v>
      </c>
      <c r="AT1167" s="2">
        <v>359.52</v>
      </c>
      <c r="AU1167" s="2">
        <v>360</v>
      </c>
      <c r="AV1167" s="2">
        <v>365</v>
      </c>
      <c r="AW1167" s="2">
        <v>375</v>
      </c>
      <c r="AX1167" s="2">
        <v>375</v>
      </c>
      <c r="AY1167" s="2">
        <v>375</v>
      </c>
      <c r="AZ1167" s="2">
        <v>375</v>
      </c>
      <c r="BA1167" s="2">
        <v>375</v>
      </c>
      <c r="BB1167" s="2">
        <v>375</v>
      </c>
      <c r="BC1167" s="2">
        <v>375</v>
      </c>
      <c r="BD1167" s="2">
        <v>375</v>
      </c>
      <c r="BE1167" s="2">
        <v>375</v>
      </c>
      <c r="BF1167" s="2">
        <v>375</v>
      </c>
      <c r="BG1167" s="2">
        <v>380</v>
      </c>
      <c r="BH1167" s="2">
        <v>388</v>
      </c>
      <c r="BI1167" s="2">
        <v>390</v>
      </c>
      <c r="BJ1167" s="2">
        <v>395</v>
      </c>
      <c r="BK1167" s="2">
        <v>400</v>
      </c>
      <c r="BL1167" s="2">
        <v>400</v>
      </c>
      <c r="BM1167" s="2">
        <v>400</v>
      </c>
      <c r="BN1167" s="2">
        <v>400</v>
      </c>
      <c r="BO1167" s="2">
        <v>400</v>
      </c>
      <c r="BP1167" s="2">
        <v>405</v>
      </c>
      <c r="BQ1167" s="2">
        <v>415</v>
      </c>
      <c r="BR1167" s="2">
        <v>425</v>
      </c>
      <c r="BS1167" s="2">
        <v>425</v>
      </c>
      <c r="BT1167" s="2">
        <v>425</v>
      </c>
      <c r="BU1167" s="2">
        <v>425</v>
      </c>
      <c r="BV1167" s="2">
        <v>425</v>
      </c>
      <c r="BW1167" s="2">
        <v>425</v>
      </c>
      <c r="BX1167" s="2">
        <v>430</v>
      </c>
      <c r="BY1167" s="2">
        <v>446.43</v>
      </c>
      <c r="BZ1167" s="2">
        <v>450</v>
      </c>
      <c r="CA1167" s="2">
        <v>450</v>
      </c>
      <c r="CB1167" s="2">
        <v>468.15</v>
      </c>
      <c r="CC1167" s="2">
        <v>475</v>
      </c>
      <c r="CD1167" s="2">
        <v>475</v>
      </c>
      <c r="CE1167" s="2">
        <v>485</v>
      </c>
      <c r="CF1167" s="2">
        <v>500</v>
      </c>
      <c r="CG1167" s="2">
        <v>500</v>
      </c>
      <c r="CH1167" s="2">
        <v>545</v>
      </c>
    </row>
    <row r="1168" spans="22:86" x14ac:dyDescent="0.2">
      <c r="V1168" s="2">
        <v>560</v>
      </c>
      <c r="W1168" s="2">
        <v>560</v>
      </c>
      <c r="X1168" s="2">
        <v>570</v>
      </c>
      <c r="Y1168" s="2">
        <v>575</v>
      </c>
      <c r="Z1168" s="2">
        <v>575</v>
      </c>
      <c r="AA1168" s="2">
        <v>575</v>
      </c>
      <c r="AB1168" s="2">
        <v>575</v>
      </c>
      <c r="AC1168" s="2">
        <v>575</v>
      </c>
      <c r="AD1168" s="2">
        <v>575</v>
      </c>
      <c r="AE1168" s="2">
        <v>575</v>
      </c>
      <c r="AF1168" s="2">
        <v>575</v>
      </c>
      <c r="AG1168" s="2">
        <v>580</v>
      </c>
      <c r="AH1168" s="2">
        <v>585</v>
      </c>
      <c r="AI1168" s="2">
        <v>595</v>
      </c>
      <c r="AJ1168" s="2">
        <v>595</v>
      </c>
      <c r="AK1168" s="2">
        <v>595</v>
      </c>
      <c r="AL1168" s="2">
        <v>595</v>
      </c>
      <c r="AM1168" s="2">
        <v>595</v>
      </c>
      <c r="AN1168" s="2">
        <v>595</v>
      </c>
      <c r="AO1168" s="2">
        <v>600</v>
      </c>
      <c r="AP1168" s="2">
        <v>600</v>
      </c>
      <c r="AQ1168" s="2">
        <v>600</v>
      </c>
      <c r="AR1168" s="2">
        <v>600</v>
      </c>
      <c r="AS1168" s="2">
        <v>600</v>
      </c>
      <c r="AT1168" s="2">
        <v>615</v>
      </c>
      <c r="AU1168" s="2">
        <v>625</v>
      </c>
      <c r="AV1168" s="2">
        <v>625</v>
      </c>
      <c r="AW1168" s="2">
        <v>625</v>
      </c>
      <c r="AX1168" s="2">
        <v>625</v>
      </c>
      <c r="AY1168" s="2">
        <v>625</v>
      </c>
      <c r="AZ1168" s="2">
        <v>625</v>
      </c>
      <c r="BA1168" s="2">
        <v>630</v>
      </c>
      <c r="BB1168" s="2">
        <v>645</v>
      </c>
      <c r="BC1168" s="2">
        <v>650</v>
      </c>
      <c r="BD1168" s="2">
        <v>650</v>
      </c>
      <c r="BE1168" s="2">
        <v>650</v>
      </c>
      <c r="BF1168" s="2">
        <v>650</v>
      </c>
      <c r="BG1168" s="2">
        <v>650</v>
      </c>
      <c r="BH1168" s="2">
        <v>650</v>
      </c>
      <c r="BI1168" s="2">
        <v>655</v>
      </c>
      <c r="BJ1168" s="2">
        <v>675</v>
      </c>
      <c r="BK1168" s="2">
        <v>675</v>
      </c>
      <c r="BL1168" s="2">
        <v>675</v>
      </c>
      <c r="BM1168" s="2">
        <v>675</v>
      </c>
      <c r="BN1168" s="2">
        <v>680</v>
      </c>
      <c r="BO1168" s="2">
        <v>685</v>
      </c>
      <c r="BP1168" s="2">
        <v>695</v>
      </c>
      <c r="BQ1168" s="2">
        <v>695</v>
      </c>
      <c r="BR1168" s="2">
        <v>700</v>
      </c>
      <c r="BS1168" s="2">
        <v>705</v>
      </c>
      <c r="BT1168" s="2">
        <v>725</v>
      </c>
      <c r="BU1168" s="2">
        <v>725</v>
      </c>
      <c r="BV1168" s="2">
        <v>735</v>
      </c>
      <c r="BW1168" s="2">
        <v>750</v>
      </c>
      <c r="BX1168" s="2">
        <v>750</v>
      </c>
      <c r="BY1168" s="2">
        <v>760</v>
      </c>
      <c r="BZ1168" s="2">
        <v>770</v>
      </c>
      <c r="CA1168" s="2">
        <v>775</v>
      </c>
      <c r="CB1168" s="2">
        <v>800</v>
      </c>
      <c r="CC1168" s="2">
        <v>810</v>
      </c>
      <c r="CD1168" s="2">
        <v>850</v>
      </c>
      <c r="CE1168" s="2">
        <v>875</v>
      </c>
      <c r="CF1168" s="2">
        <v>900</v>
      </c>
      <c r="CG1168" s="2">
        <v>1000</v>
      </c>
      <c r="CH1168" s="2">
        <v>1100</v>
      </c>
    </row>
    <row r="1169" spans="22:86" x14ac:dyDescent="0.2">
      <c r="V1169" s="2">
        <v>700</v>
      </c>
      <c r="W1169" s="2">
        <v>710</v>
      </c>
      <c r="X1169" s="2">
        <v>720</v>
      </c>
      <c r="Y1169" s="2">
        <v>725</v>
      </c>
      <c r="Z1169" s="2">
        <v>725</v>
      </c>
      <c r="AA1169" s="2">
        <v>725</v>
      </c>
      <c r="AB1169" s="2">
        <v>735</v>
      </c>
      <c r="AC1169" s="2">
        <v>750</v>
      </c>
      <c r="AD1169" s="2">
        <v>750</v>
      </c>
      <c r="AE1169" s="2">
        <v>750</v>
      </c>
      <c r="AF1169" s="2">
        <v>750</v>
      </c>
      <c r="AG1169" s="2">
        <v>750</v>
      </c>
      <c r="AH1169" s="2">
        <v>750</v>
      </c>
      <c r="AI1169" s="2">
        <v>750</v>
      </c>
      <c r="AJ1169" s="2">
        <v>760</v>
      </c>
      <c r="AK1169" s="2">
        <v>775</v>
      </c>
      <c r="AL1169" s="2">
        <v>775</v>
      </c>
      <c r="AM1169" s="2">
        <v>775</v>
      </c>
      <c r="AN1169" s="2">
        <v>785</v>
      </c>
      <c r="AO1169" s="2">
        <v>795</v>
      </c>
      <c r="AP1169" s="2">
        <v>795</v>
      </c>
      <c r="AQ1169" s="2">
        <v>795</v>
      </c>
      <c r="AR1169" s="2">
        <v>800</v>
      </c>
      <c r="AS1169" s="2">
        <v>800</v>
      </c>
      <c r="AT1169" s="2">
        <v>800</v>
      </c>
      <c r="AU1169" s="2">
        <v>810</v>
      </c>
      <c r="AV1169" s="2">
        <v>825</v>
      </c>
      <c r="AW1169" s="2">
        <v>825</v>
      </c>
      <c r="AX1169" s="2">
        <v>825</v>
      </c>
      <c r="AY1169" s="2">
        <v>850</v>
      </c>
      <c r="AZ1169" s="2">
        <v>850</v>
      </c>
      <c r="BA1169" s="2">
        <v>850</v>
      </c>
      <c r="BB1169" s="2">
        <v>850</v>
      </c>
      <c r="BC1169" s="2">
        <v>850</v>
      </c>
      <c r="BD1169" s="2">
        <v>870</v>
      </c>
      <c r="BE1169" s="2">
        <v>875</v>
      </c>
      <c r="BF1169" s="2">
        <v>875</v>
      </c>
      <c r="BG1169" s="2">
        <v>890</v>
      </c>
      <c r="BH1169" s="2">
        <v>895</v>
      </c>
      <c r="BI1169" s="2">
        <v>895</v>
      </c>
      <c r="BJ1169" s="2">
        <v>900</v>
      </c>
      <c r="BK1169" s="2">
        <v>900</v>
      </c>
      <c r="BL1169" s="2">
        <v>915</v>
      </c>
      <c r="BM1169" s="2">
        <v>925</v>
      </c>
      <c r="BN1169" s="2">
        <v>945</v>
      </c>
      <c r="BO1169" s="2">
        <v>950</v>
      </c>
      <c r="BP1169" s="2">
        <v>950</v>
      </c>
      <c r="BQ1169" s="2">
        <v>950</v>
      </c>
      <c r="BR1169" s="2">
        <v>980</v>
      </c>
      <c r="BS1169" s="2">
        <v>995</v>
      </c>
      <c r="BT1169" s="2">
        <v>1000</v>
      </c>
      <c r="BU1169" s="2">
        <v>1050</v>
      </c>
      <c r="BV1169" s="2">
        <v>1100</v>
      </c>
      <c r="BW1169" s="2">
        <v>1100</v>
      </c>
      <c r="BX1169" s="2">
        <v>1150</v>
      </c>
      <c r="BY1169" s="2">
        <v>1155</v>
      </c>
      <c r="BZ1169" s="2">
        <v>1200</v>
      </c>
      <c r="CA1169" s="2">
        <v>1200</v>
      </c>
      <c r="CB1169" s="2">
        <v>1250</v>
      </c>
      <c r="CC1169" s="2">
        <v>1260</v>
      </c>
      <c r="CD1169" s="2">
        <v>1300</v>
      </c>
      <c r="CE1169" s="2">
        <v>1365</v>
      </c>
      <c r="CF1169" s="2">
        <v>1400</v>
      </c>
      <c r="CG1169" s="2">
        <v>1500</v>
      </c>
      <c r="CH1169" s="2">
        <v>1600</v>
      </c>
    </row>
    <row r="1170" spans="22:86" x14ac:dyDescent="0.2">
      <c r="V1170" s="2">
        <v>900</v>
      </c>
      <c r="W1170" s="2">
        <v>900</v>
      </c>
      <c r="X1170" s="2">
        <v>915</v>
      </c>
      <c r="Y1170" s="2">
        <v>925</v>
      </c>
      <c r="Z1170" s="2">
        <v>945</v>
      </c>
      <c r="AA1170" s="2">
        <v>950</v>
      </c>
      <c r="AB1170" s="2">
        <v>950</v>
      </c>
      <c r="AC1170" s="2">
        <v>950</v>
      </c>
      <c r="AD1170" s="2">
        <v>975</v>
      </c>
      <c r="AE1170" s="2">
        <v>975</v>
      </c>
      <c r="AF1170" s="2">
        <v>980</v>
      </c>
      <c r="AG1170" s="2">
        <v>995</v>
      </c>
      <c r="AH1170" s="2">
        <v>995</v>
      </c>
      <c r="AI1170" s="2">
        <v>995</v>
      </c>
      <c r="AJ1170" s="2">
        <v>1000</v>
      </c>
      <c r="AK1170" s="2">
        <v>1000</v>
      </c>
      <c r="AL1170" s="2">
        <v>1000</v>
      </c>
      <c r="AM1170" s="2">
        <v>1020</v>
      </c>
      <c r="AN1170" s="2">
        <v>1050</v>
      </c>
      <c r="AO1170" s="2">
        <v>1050</v>
      </c>
      <c r="AP1170" s="2">
        <v>1080</v>
      </c>
      <c r="AQ1170" s="2">
        <v>1095</v>
      </c>
      <c r="AR1170" s="2">
        <v>1100</v>
      </c>
      <c r="AS1170" s="2">
        <v>1100</v>
      </c>
      <c r="AT1170" s="2">
        <v>1100</v>
      </c>
      <c r="AU1170" s="2">
        <v>1100</v>
      </c>
      <c r="AV1170" s="2">
        <v>1130</v>
      </c>
      <c r="AW1170" s="2">
        <v>1150</v>
      </c>
      <c r="AX1170" s="2">
        <v>1150</v>
      </c>
      <c r="AY1170" s="2">
        <v>1185</v>
      </c>
      <c r="AZ1170" s="2">
        <v>1200</v>
      </c>
      <c r="BA1170" s="2">
        <v>1200</v>
      </c>
      <c r="BB1170" s="2">
        <v>1200</v>
      </c>
      <c r="BC1170" s="2">
        <v>1200</v>
      </c>
      <c r="BD1170" s="2">
        <v>1200</v>
      </c>
      <c r="BE1170" s="2">
        <v>1225</v>
      </c>
      <c r="BF1170" s="2">
        <v>1250</v>
      </c>
      <c r="BG1170" s="2">
        <v>1250</v>
      </c>
      <c r="BH1170" s="2">
        <v>1250</v>
      </c>
      <c r="BI1170" s="2">
        <v>1260</v>
      </c>
      <c r="BJ1170" s="2">
        <v>1300</v>
      </c>
      <c r="BK1170" s="2">
        <v>1300</v>
      </c>
      <c r="BL1170" s="2">
        <v>1300</v>
      </c>
      <c r="BM1170" s="2">
        <v>1335</v>
      </c>
      <c r="BN1170" s="2">
        <v>1350</v>
      </c>
      <c r="BO1170" s="2">
        <v>1350</v>
      </c>
      <c r="BP1170" s="2">
        <v>1395</v>
      </c>
      <c r="BQ1170" s="2">
        <v>1400</v>
      </c>
      <c r="BR1170" s="2">
        <v>1410</v>
      </c>
      <c r="BS1170" s="2">
        <v>1450</v>
      </c>
      <c r="BT1170" s="2">
        <v>1495</v>
      </c>
      <c r="BU1170" s="2">
        <v>1500</v>
      </c>
      <c r="BV1170" s="2">
        <v>1500</v>
      </c>
      <c r="BW1170" s="2">
        <v>1550</v>
      </c>
      <c r="BX1170" s="2">
        <v>1575</v>
      </c>
      <c r="BY1170" s="2">
        <v>1595</v>
      </c>
      <c r="BZ1170" s="2">
        <v>1600</v>
      </c>
      <c r="CA1170" s="2">
        <v>1625</v>
      </c>
      <c r="CB1170" s="2">
        <v>1680</v>
      </c>
      <c r="CC1170" s="2">
        <v>1705</v>
      </c>
      <c r="CD1170" s="2">
        <v>1750</v>
      </c>
      <c r="CE1170" s="2">
        <v>1850</v>
      </c>
      <c r="CF1170" s="2">
        <v>1950</v>
      </c>
      <c r="CG1170" s="2">
        <v>2000</v>
      </c>
      <c r="CH1170" s="2">
        <v>2200</v>
      </c>
    </row>
    <row r="1171" spans="22:86" x14ac:dyDescent="0.2">
      <c r="V1171" s="2">
        <v>1300</v>
      </c>
      <c r="W1171" s="2">
        <v>1350</v>
      </c>
      <c r="X1171" s="2">
        <v>1350</v>
      </c>
      <c r="Y1171" s="2">
        <v>1350</v>
      </c>
      <c r="Z1171" s="2">
        <v>1365</v>
      </c>
      <c r="AA1171" s="2">
        <v>1400</v>
      </c>
      <c r="AB1171" s="2">
        <v>1400</v>
      </c>
      <c r="AC1171" s="2">
        <v>1400</v>
      </c>
      <c r="AD1171" s="2">
        <v>1425</v>
      </c>
      <c r="AE1171" s="2">
        <v>1450</v>
      </c>
      <c r="AF1171" s="2">
        <v>1450</v>
      </c>
      <c r="AG1171" s="2">
        <v>1450</v>
      </c>
      <c r="AH1171" s="2">
        <v>1460</v>
      </c>
      <c r="AI1171" s="2">
        <v>1495</v>
      </c>
      <c r="AJ1171" s="2">
        <v>1496</v>
      </c>
      <c r="AK1171" s="2">
        <v>1500</v>
      </c>
      <c r="AL1171" s="2">
        <v>1500</v>
      </c>
      <c r="AM1171" s="2">
        <v>1500</v>
      </c>
      <c r="AN1171" s="2">
        <v>1500</v>
      </c>
      <c r="AO1171" s="2">
        <v>1500</v>
      </c>
      <c r="AP1171" s="2">
        <v>1500</v>
      </c>
      <c r="AQ1171" s="2">
        <v>1500</v>
      </c>
      <c r="AR1171" s="2">
        <v>1515</v>
      </c>
      <c r="AS1171" s="2">
        <v>1520</v>
      </c>
      <c r="AT1171" s="2">
        <v>1540</v>
      </c>
      <c r="AU1171" s="2">
        <v>1595</v>
      </c>
      <c r="AV1171" s="2">
        <v>1596</v>
      </c>
      <c r="AW1171" s="2">
        <v>1600</v>
      </c>
      <c r="AX1171" s="2">
        <v>1600</v>
      </c>
      <c r="AY1171" s="2">
        <v>1600</v>
      </c>
      <c r="AZ1171" s="2">
        <v>1600</v>
      </c>
      <c r="BA1171" s="2">
        <v>1600</v>
      </c>
      <c r="BB1171" s="2">
        <v>1600</v>
      </c>
      <c r="BC1171" s="2">
        <v>1640</v>
      </c>
      <c r="BD1171" s="2">
        <v>1680</v>
      </c>
      <c r="BE1171" s="2">
        <v>1695</v>
      </c>
      <c r="BF1171" s="2">
        <v>1700</v>
      </c>
      <c r="BG1171" s="2">
        <v>1700</v>
      </c>
      <c r="BH1171" s="2">
        <v>1700</v>
      </c>
      <c r="BI1171" s="2">
        <v>1700</v>
      </c>
      <c r="BJ1171" s="2">
        <v>1730</v>
      </c>
      <c r="BK1171" s="2">
        <v>1750</v>
      </c>
      <c r="BL1171" s="2">
        <v>1785</v>
      </c>
      <c r="BM1171" s="2">
        <v>1795</v>
      </c>
      <c r="BN1171" s="2">
        <v>1800</v>
      </c>
      <c r="BO1171" s="2">
        <v>1800</v>
      </c>
      <c r="BP1171" s="2">
        <v>1800</v>
      </c>
      <c r="BQ1171" s="2">
        <v>1820</v>
      </c>
      <c r="BR1171" s="2">
        <v>1850</v>
      </c>
      <c r="BS1171" s="2">
        <v>1890</v>
      </c>
      <c r="BT1171" s="2">
        <v>1890</v>
      </c>
      <c r="BU1171" s="2">
        <v>1900</v>
      </c>
      <c r="BV1171" s="2">
        <v>1995</v>
      </c>
      <c r="BW1171" s="2">
        <v>2000</v>
      </c>
      <c r="BX1171" s="2">
        <v>2000</v>
      </c>
      <c r="BY1171" s="2">
        <v>2000</v>
      </c>
      <c r="BZ1171" s="2">
        <v>2200</v>
      </c>
      <c r="CA1171" s="2">
        <v>2200</v>
      </c>
      <c r="CB1171" s="2">
        <v>2250</v>
      </c>
      <c r="CC1171" s="2">
        <v>2250</v>
      </c>
      <c r="CD1171" s="2">
        <v>2250</v>
      </c>
      <c r="CE1171" s="2">
        <v>2300</v>
      </c>
      <c r="CF1171" s="2">
        <v>2500</v>
      </c>
      <c r="CG1171" s="2">
        <v>2500</v>
      </c>
      <c r="CH1171" s="2">
        <v>2520</v>
      </c>
    </row>
    <row r="1172" spans="22:86" x14ac:dyDescent="0.2">
      <c r="V1172" s="2">
        <v>1750</v>
      </c>
      <c r="W1172" s="2">
        <v>1750</v>
      </c>
      <c r="X1172" s="2">
        <v>1750</v>
      </c>
      <c r="Y1172" s="2">
        <v>1750</v>
      </c>
      <c r="Z1172" s="2">
        <v>1750</v>
      </c>
      <c r="AA1172" s="2">
        <v>1750</v>
      </c>
      <c r="AB1172" s="2">
        <v>1750</v>
      </c>
      <c r="AC1172" s="2">
        <v>1750</v>
      </c>
      <c r="AD1172" s="2">
        <v>1785</v>
      </c>
      <c r="AE1172" s="2">
        <v>1785</v>
      </c>
      <c r="AF1172" s="2">
        <v>1800</v>
      </c>
      <c r="AG1172" s="2">
        <v>1800</v>
      </c>
      <c r="AH1172" s="2">
        <v>1800</v>
      </c>
      <c r="AI1172" s="2">
        <v>1800</v>
      </c>
      <c r="AJ1172" s="2">
        <v>1875</v>
      </c>
      <c r="AK1172" s="2">
        <v>1875</v>
      </c>
      <c r="AL1172" s="2">
        <v>1890</v>
      </c>
      <c r="AM1172" s="2">
        <v>1900</v>
      </c>
      <c r="AN1172" s="2">
        <v>1900</v>
      </c>
      <c r="AO1172" s="2">
        <v>1950</v>
      </c>
      <c r="AP1172" s="2">
        <v>1995</v>
      </c>
      <c r="AQ1172" s="2">
        <v>1995</v>
      </c>
      <c r="AR1172" s="2">
        <v>1995</v>
      </c>
      <c r="AS1172" s="2">
        <v>1995</v>
      </c>
      <c r="AT1172" s="2">
        <v>2000</v>
      </c>
      <c r="AU1172" s="2">
        <v>2000</v>
      </c>
      <c r="AV1172" s="2">
        <v>2000</v>
      </c>
      <c r="AW1172" s="2">
        <v>2000</v>
      </c>
      <c r="AX1172" s="2">
        <v>2000</v>
      </c>
      <c r="AY1172" s="2">
        <v>2100</v>
      </c>
      <c r="AZ1172" s="2">
        <v>2100</v>
      </c>
      <c r="BA1172" s="2">
        <v>2100</v>
      </c>
      <c r="BB1172" s="2">
        <v>2100</v>
      </c>
      <c r="BC1172" s="2">
        <v>2100</v>
      </c>
      <c r="BD1172" s="2">
        <v>2100</v>
      </c>
      <c r="BE1172" s="2">
        <v>2100</v>
      </c>
      <c r="BF1172" s="2">
        <v>2200</v>
      </c>
      <c r="BG1172" s="2">
        <v>2250</v>
      </c>
      <c r="BH1172" s="2">
        <v>2250</v>
      </c>
      <c r="BI1172" s="2">
        <v>2250</v>
      </c>
      <c r="BJ1172" s="2">
        <v>2250</v>
      </c>
      <c r="BK1172" s="2">
        <v>2250</v>
      </c>
      <c r="BL1172" s="2">
        <v>2300</v>
      </c>
      <c r="BM1172" s="2">
        <v>2360</v>
      </c>
      <c r="BN1172" s="2">
        <v>2360</v>
      </c>
      <c r="BO1172" s="2">
        <v>2395</v>
      </c>
      <c r="BP1172" s="2">
        <v>2450</v>
      </c>
      <c r="BQ1172" s="2">
        <v>2500</v>
      </c>
      <c r="BR1172" s="2">
        <v>2500</v>
      </c>
      <c r="BS1172" s="2">
        <v>2500</v>
      </c>
      <c r="BT1172" s="2">
        <v>2500</v>
      </c>
      <c r="BU1172" s="2">
        <v>2500</v>
      </c>
      <c r="BV1172" s="2">
        <v>2500</v>
      </c>
      <c r="BW1172" s="2">
        <v>2500</v>
      </c>
      <c r="BX1172" s="2">
        <v>2500</v>
      </c>
      <c r="BY1172" s="2">
        <v>2600</v>
      </c>
      <c r="BZ1172" s="2">
        <v>2600</v>
      </c>
      <c r="CA1172" s="2">
        <v>2600</v>
      </c>
      <c r="CB1172" s="2">
        <v>2650</v>
      </c>
      <c r="CC1172" s="2">
        <v>2800</v>
      </c>
      <c r="CD1172" s="2">
        <v>2950</v>
      </c>
      <c r="CE1172" s="2">
        <v>2950</v>
      </c>
      <c r="CF1172" s="2">
        <v>3100</v>
      </c>
      <c r="CG1172" s="2">
        <v>3250</v>
      </c>
      <c r="CH1172" s="2">
        <v>3750</v>
      </c>
    </row>
    <row r="1173" spans="22:86" x14ac:dyDescent="0.2">
      <c r="V1173" s="2">
        <v>490</v>
      </c>
      <c r="W1173" s="2">
        <v>495</v>
      </c>
      <c r="X1173" s="2">
        <v>495</v>
      </c>
      <c r="Y1173" s="2">
        <v>495</v>
      </c>
      <c r="Z1173" s="2">
        <v>495</v>
      </c>
      <c r="AA1173" s="2">
        <v>497.5</v>
      </c>
      <c r="AB1173" s="2">
        <v>500</v>
      </c>
      <c r="AC1173" s="2">
        <v>500</v>
      </c>
      <c r="AD1173" s="2">
        <v>500</v>
      </c>
      <c r="AE1173" s="2">
        <v>500</v>
      </c>
      <c r="AF1173" s="2">
        <v>500</v>
      </c>
      <c r="AG1173" s="2">
        <v>500</v>
      </c>
      <c r="AH1173" s="2">
        <v>500</v>
      </c>
      <c r="AI1173" s="2">
        <v>500</v>
      </c>
      <c r="AJ1173" s="2">
        <v>525</v>
      </c>
      <c r="AK1173" s="2">
        <v>525</v>
      </c>
      <c r="AL1173" s="2">
        <v>525</v>
      </c>
      <c r="AM1173" s="2">
        <v>525</v>
      </c>
      <c r="AN1173" s="2">
        <v>525</v>
      </c>
      <c r="AO1173" s="2">
        <v>525</v>
      </c>
      <c r="AP1173" s="2">
        <v>525</v>
      </c>
      <c r="AQ1173" s="2">
        <v>525</v>
      </c>
      <c r="AR1173" s="2">
        <v>525</v>
      </c>
      <c r="AS1173" s="2">
        <v>525</v>
      </c>
      <c r="AT1173" s="2">
        <v>525</v>
      </c>
      <c r="AU1173" s="2">
        <v>525</v>
      </c>
      <c r="AV1173" s="2">
        <v>525</v>
      </c>
      <c r="AW1173" s="2">
        <v>525</v>
      </c>
      <c r="AX1173" s="2">
        <v>550</v>
      </c>
      <c r="AY1173" s="2">
        <v>550</v>
      </c>
      <c r="AZ1173" s="2">
        <v>550</v>
      </c>
      <c r="BA1173" s="2">
        <v>550</v>
      </c>
      <c r="BB1173" s="2">
        <v>550</v>
      </c>
      <c r="BC1173" s="2">
        <v>550</v>
      </c>
      <c r="BD1173" s="2">
        <v>550</v>
      </c>
      <c r="BE1173" s="2">
        <v>550</v>
      </c>
      <c r="BF1173" s="2">
        <v>550</v>
      </c>
      <c r="BG1173" s="2">
        <v>550</v>
      </c>
      <c r="BH1173" s="2">
        <v>550</v>
      </c>
      <c r="BI1173" s="2">
        <v>550</v>
      </c>
      <c r="BJ1173" s="2">
        <v>550</v>
      </c>
      <c r="BK1173" s="2">
        <v>570</v>
      </c>
      <c r="BL1173" s="2">
        <v>570</v>
      </c>
      <c r="BM1173" s="2">
        <v>575</v>
      </c>
      <c r="BN1173" s="2">
        <v>575</v>
      </c>
      <c r="BO1173" s="2">
        <v>575</v>
      </c>
      <c r="BP1173" s="2">
        <v>575</v>
      </c>
      <c r="BQ1173" s="2">
        <v>575</v>
      </c>
      <c r="BR1173" s="2">
        <v>575</v>
      </c>
      <c r="BS1173" s="2">
        <v>575</v>
      </c>
      <c r="BT1173" s="2">
        <v>605</v>
      </c>
      <c r="BU1173" s="2">
        <v>605</v>
      </c>
      <c r="BV1173" s="2">
        <v>625</v>
      </c>
      <c r="BW1173" s="2">
        <v>625</v>
      </c>
      <c r="BX1173" s="2">
        <v>650</v>
      </c>
      <c r="BY1173" s="2">
        <v>650</v>
      </c>
      <c r="BZ1173" s="2">
        <v>650</v>
      </c>
      <c r="CA1173" s="2">
        <v>650</v>
      </c>
      <c r="CB1173" s="2">
        <v>650</v>
      </c>
      <c r="CC1173" s="2">
        <v>700</v>
      </c>
      <c r="CD1173" s="2">
        <v>700</v>
      </c>
      <c r="CE1173" s="2">
        <v>705</v>
      </c>
      <c r="CF1173" s="2">
        <v>705</v>
      </c>
      <c r="CG1173" s="2">
        <v>800</v>
      </c>
      <c r="CH1173" s="2">
        <v>800</v>
      </c>
    </row>
    <row r="1174" spans="22:86" x14ac:dyDescent="0.2">
      <c r="V1174" s="2">
        <v>275</v>
      </c>
      <c r="W1174" s="2">
        <v>275</v>
      </c>
      <c r="X1174" s="2">
        <v>275</v>
      </c>
      <c r="Y1174" s="2">
        <v>275</v>
      </c>
      <c r="Z1174" s="2">
        <v>275</v>
      </c>
      <c r="AA1174" s="2">
        <v>275</v>
      </c>
      <c r="AB1174" s="2">
        <v>275</v>
      </c>
      <c r="AC1174" s="2">
        <v>275</v>
      </c>
      <c r="AD1174" s="2">
        <v>275</v>
      </c>
      <c r="AE1174" s="2">
        <v>300</v>
      </c>
      <c r="AF1174" s="2">
        <v>300</v>
      </c>
      <c r="AG1174" s="2">
        <v>300</v>
      </c>
      <c r="AH1174" s="2">
        <v>300</v>
      </c>
      <c r="AI1174" s="2">
        <v>300</v>
      </c>
      <c r="AJ1174" s="2">
        <v>300</v>
      </c>
      <c r="AK1174" s="2">
        <v>300</v>
      </c>
      <c r="AL1174" s="2">
        <v>300</v>
      </c>
      <c r="AM1174" s="2">
        <v>300</v>
      </c>
      <c r="AN1174" s="2">
        <v>300</v>
      </c>
      <c r="AO1174" s="2">
        <v>300</v>
      </c>
      <c r="AP1174" s="2">
        <v>300</v>
      </c>
      <c r="AQ1174" s="2">
        <v>300</v>
      </c>
      <c r="AR1174" s="2">
        <v>300</v>
      </c>
      <c r="AS1174" s="2">
        <v>300</v>
      </c>
      <c r="AT1174" s="2">
        <v>300</v>
      </c>
      <c r="AU1174" s="2">
        <v>300</v>
      </c>
      <c r="AV1174" s="2">
        <v>304.17</v>
      </c>
      <c r="AW1174" s="2">
        <v>304.17</v>
      </c>
      <c r="AX1174" s="2">
        <v>310</v>
      </c>
      <c r="AY1174" s="2">
        <v>310</v>
      </c>
      <c r="AZ1174" s="2">
        <v>316.07</v>
      </c>
      <c r="BA1174" s="2">
        <v>320</v>
      </c>
      <c r="BB1174" s="2">
        <v>320</v>
      </c>
      <c r="BC1174" s="2">
        <v>325</v>
      </c>
      <c r="BD1174" s="2">
        <v>325.89</v>
      </c>
      <c r="BE1174" s="2">
        <v>325.89</v>
      </c>
      <c r="BF1174" s="2">
        <v>325.89</v>
      </c>
      <c r="BG1174" s="2">
        <v>330</v>
      </c>
      <c r="BH1174" s="2">
        <v>330</v>
      </c>
      <c r="BI1174" s="2">
        <v>330</v>
      </c>
      <c r="BJ1174" s="2">
        <v>338.81</v>
      </c>
      <c r="BK1174" s="2">
        <v>347.62</v>
      </c>
      <c r="BL1174" s="2">
        <v>350</v>
      </c>
      <c r="BM1174" s="2">
        <v>350</v>
      </c>
      <c r="BN1174" s="2">
        <v>350</v>
      </c>
      <c r="BO1174" s="2">
        <v>359.52</v>
      </c>
      <c r="BP1174" s="2">
        <v>359.52</v>
      </c>
      <c r="BQ1174" s="2">
        <v>359.52</v>
      </c>
      <c r="BR1174" s="2">
        <v>359.52</v>
      </c>
      <c r="BS1174" s="2">
        <v>359.52</v>
      </c>
      <c r="BT1174" s="2">
        <v>359.52</v>
      </c>
      <c r="BU1174" s="2">
        <v>375</v>
      </c>
      <c r="BV1174" s="2">
        <v>375</v>
      </c>
      <c r="BW1174" s="2">
        <v>375</v>
      </c>
      <c r="BX1174" s="2">
        <v>375</v>
      </c>
      <c r="BY1174" s="2">
        <v>385.98</v>
      </c>
      <c r="BZ1174" s="2">
        <v>390</v>
      </c>
      <c r="CA1174" s="2">
        <v>390</v>
      </c>
      <c r="CB1174" s="2">
        <v>400</v>
      </c>
      <c r="CC1174" s="2">
        <v>402.98</v>
      </c>
      <c r="CD1174" s="2">
        <v>402.98</v>
      </c>
      <c r="CE1174" s="2">
        <v>425</v>
      </c>
      <c r="CF1174" s="2">
        <v>576.79</v>
      </c>
      <c r="CG1174" s="2">
        <v>576.79</v>
      </c>
      <c r="CH1174" s="2">
        <v>794.05</v>
      </c>
    </row>
    <row r="1175" spans="22:86" x14ac:dyDescent="0.2">
      <c r="V1175" s="2">
        <v>355</v>
      </c>
      <c r="W1175" s="2">
        <v>365</v>
      </c>
      <c r="X1175" s="2">
        <v>370</v>
      </c>
      <c r="Y1175" s="2">
        <v>370</v>
      </c>
      <c r="Z1175" s="2">
        <v>375</v>
      </c>
      <c r="AA1175" s="2">
        <v>375</v>
      </c>
      <c r="AB1175" s="2">
        <v>375</v>
      </c>
      <c r="AC1175" s="2">
        <v>375</v>
      </c>
      <c r="AD1175" s="2">
        <v>375</v>
      </c>
      <c r="AE1175" s="2">
        <v>375</v>
      </c>
      <c r="AF1175" s="2">
        <v>375</v>
      </c>
      <c r="AG1175" s="2">
        <v>375</v>
      </c>
      <c r="AH1175" s="2">
        <v>375</v>
      </c>
      <c r="AI1175" s="2">
        <v>375</v>
      </c>
      <c r="AJ1175" s="2">
        <v>375</v>
      </c>
      <c r="AK1175" s="2">
        <v>375</v>
      </c>
      <c r="AL1175" s="2">
        <v>375</v>
      </c>
      <c r="AM1175" s="2">
        <v>375</v>
      </c>
      <c r="AN1175" s="2">
        <v>375</v>
      </c>
      <c r="AO1175" s="2">
        <v>375</v>
      </c>
      <c r="AP1175" s="2">
        <v>377.5</v>
      </c>
      <c r="AQ1175" s="2">
        <v>380</v>
      </c>
      <c r="AR1175" s="2">
        <v>390</v>
      </c>
      <c r="AS1175" s="2">
        <v>390</v>
      </c>
      <c r="AT1175" s="2">
        <v>395</v>
      </c>
      <c r="AU1175" s="2">
        <v>395</v>
      </c>
      <c r="AV1175" s="2">
        <v>395</v>
      </c>
      <c r="AW1175" s="2">
        <v>395</v>
      </c>
      <c r="AX1175" s="2">
        <v>395</v>
      </c>
      <c r="AY1175" s="2">
        <v>395</v>
      </c>
      <c r="AZ1175" s="2">
        <v>395</v>
      </c>
      <c r="BA1175" s="2">
        <v>395</v>
      </c>
      <c r="BB1175" s="2">
        <v>395</v>
      </c>
      <c r="BC1175" s="2">
        <v>395</v>
      </c>
      <c r="BD1175" s="2">
        <v>395</v>
      </c>
      <c r="BE1175" s="2">
        <v>400</v>
      </c>
      <c r="BF1175" s="2">
        <v>400</v>
      </c>
      <c r="BG1175" s="2">
        <v>400</v>
      </c>
      <c r="BH1175" s="2">
        <v>400</v>
      </c>
      <c r="BI1175" s="2">
        <v>400</v>
      </c>
      <c r="BJ1175" s="2">
        <v>400</v>
      </c>
      <c r="BK1175" s="2">
        <v>400</v>
      </c>
      <c r="BL1175" s="2">
        <v>400</v>
      </c>
      <c r="BM1175" s="2">
        <v>415</v>
      </c>
      <c r="BN1175" s="2">
        <v>425</v>
      </c>
      <c r="BO1175" s="2">
        <v>425</v>
      </c>
      <c r="BP1175" s="2">
        <v>425</v>
      </c>
      <c r="BQ1175" s="2">
        <v>425</v>
      </c>
      <c r="BR1175" s="2">
        <v>425</v>
      </c>
      <c r="BS1175" s="2">
        <v>430</v>
      </c>
      <c r="BT1175" s="2">
        <v>445</v>
      </c>
      <c r="BU1175" s="2">
        <v>450</v>
      </c>
      <c r="BV1175" s="2">
        <v>450</v>
      </c>
      <c r="BW1175" s="2">
        <v>450</v>
      </c>
      <c r="BX1175" s="2">
        <v>450</v>
      </c>
      <c r="BY1175" s="2">
        <v>450</v>
      </c>
      <c r="BZ1175" s="2">
        <v>450</v>
      </c>
      <c r="CA1175" s="2">
        <v>450</v>
      </c>
      <c r="CB1175" s="2">
        <v>450</v>
      </c>
      <c r="CC1175" s="2">
        <v>470</v>
      </c>
      <c r="CD1175" s="2">
        <v>475</v>
      </c>
      <c r="CE1175" s="2">
        <v>475</v>
      </c>
      <c r="CF1175" s="2">
        <v>500</v>
      </c>
      <c r="CG1175" s="2">
        <v>500</v>
      </c>
      <c r="CH1175" s="2">
        <v>550</v>
      </c>
    </row>
    <row r="1176" spans="22:86" x14ac:dyDescent="0.2">
      <c r="V1176" s="2">
        <v>450</v>
      </c>
      <c r="W1176" s="2">
        <v>450</v>
      </c>
      <c r="X1176" s="2">
        <v>450</v>
      </c>
      <c r="Y1176" s="2">
        <v>450</v>
      </c>
      <c r="Z1176" s="2">
        <v>450</v>
      </c>
      <c r="AA1176" s="2">
        <v>450</v>
      </c>
      <c r="AB1176" s="2">
        <v>450</v>
      </c>
      <c r="AC1176" s="2">
        <v>450</v>
      </c>
      <c r="AD1176" s="2">
        <v>450</v>
      </c>
      <c r="AE1176" s="2">
        <v>450</v>
      </c>
      <c r="AF1176" s="2">
        <v>450</v>
      </c>
      <c r="AG1176" s="2">
        <v>450</v>
      </c>
      <c r="AH1176" s="2">
        <v>450</v>
      </c>
      <c r="AI1176" s="2">
        <v>450</v>
      </c>
      <c r="AJ1176" s="2">
        <v>450</v>
      </c>
      <c r="AK1176" s="2">
        <v>450</v>
      </c>
      <c r="AL1176" s="2">
        <v>460</v>
      </c>
      <c r="AM1176" s="2">
        <v>460</v>
      </c>
      <c r="AN1176" s="2">
        <v>475</v>
      </c>
      <c r="AO1176" s="2">
        <v>475</v>
      </c>
      <c r="AP1176" s="2">
        <v>475</v>
      </c>
      <c r="AQ1176" s="2">
        <v>475</v>
      </c>
      <c r="AR1176" s="2">
        <v>475</v>
      </c>
      <c r="AS1176" s="2">
        <v>475</v>
      </c>
      <c r="AT1176" s="2">
        <v>475</v>
      </c>
      <c r="AU1176" s="2">
        <v>475</v>
      </c>
      <c r="AV1176" s="2">
        <v>475</v>
      </c>
      <c r="AW1176" s="2">
        <v>485</v>
      </c>
      <c r="AX1176" s="2">
        <v>495</v>
      </c>
      <c r="AY1176" s="2">
        <v>495</v>
      </c>
      <c r="AZ1176" s="2">
        <v>495</v>
      </c>
      <c r="BA1176" s="2">
        <v>495</v>
      </c>
      <c r="BB1176" s="2">
        <v>495</v>
      </c>
      <c r="BC1176" s="2">
        <v>495</v>
      </c>
      <c r="BD1176" s="2">
        <v>495</v>
      </c>
      <c r="BE1176" s="2">
        <v>500</v>
      </c>
      <c r="BF1176" s="2">
        <v>500</v>
      </c>
      <c r="BG1176" s="2">
        <v>500</v>
      </c>
      <c r="BH1176" s="2">
        <v>500</v>
      </c>
      <c r="BI1176" s="2">
        <v>500</v>
      </c>
      <c r="BJ1176" s="2">
        <v>525</v>
      </c>
      <c r="BK1176" s="2">
        <v>525</v>
      </c>
      <c r="BL1176" s="2">
        <v>525</v>
      </c>
      <c r="BM1176" s="2">
        <v>525</v>
      </c>
      <c r="BN1176" s="2">
        <v>525</v>
      </c>
      <c r="BO1176" s="2">
        <v>525</v>
      </c>
      <c r="BP1176" s="2">
        <v>525</v>
      </c>
      <c r="BQ1176" s="2">
        <v>540</v>
      </c>
      <c r="BR1176" s="2">
        <v>550</v>
      </c>
      <c r="BS1176" s="2">
        <v>550</v>
      </c>
      <c r="BT1176" s="2">
        <v>550</v>
      </c>
      <c r="BU1176" s="2">
        <v>550</v>
      </c>
      <c r="BV1176" s="2">
        <v>550</v>
      </c>
      <c r="BW1176" s="2">
        <v>550</v>
      </c>
      <c r="BX1176" s="2">
        <v>550</v>
      </c>
      <c r="BY1176" s="2">
        <v>550</v>
      </c>
      <c r="BZ1176" s="2">
        <v>575</v>
      </c>
      <c r="CA1176" s="2">
        <v>580</v>
      </c>
      <c r="CB1176" s="2">
        <v>585</v>
      </c>
      <c r="CC1176" s="2">
        <v>595</v>
      </c>
      <c r="CD1176" s="2">
        <v>595</v>
      </c>
      <c r="CE1176" s="2">
        <v>600</v>
      </c>
      <c r="CF1176" s="2">
        <v>650</v>
      </c>
      <c r="CG1176" s="2">
        <v>650</v>
      </c>
      <c r="CH1176" s="2">
        <v>695</v>
      </c>
    </row>
    <row r="1177" spans="22:86" x14ac:dyDescent="0.2">
      <c r="V1177" s="2">
        <v>510</v>
      </c>
      <c r="W1177" s="2">
        <v>525</v>
      </c>
      <c r="X1177" s="2">
        <v>525</v>
      </c>
      <c r="Y1177" s="2">
        <v>525</v>
      </c>
      <c r="Z1177" s="2">
        <v>525</v>
      </c>
      <c r="AA1177" s="2">
        <v>525</v>
      </c>
      <c r="AB1177" s="2">
        <v>525</v>
      </c>
      <c r="AC1177" s="2">
        <v>525</v>
      </c>
      <c r="AD1177" s="2">
        <v>545</v>
      </c>
      <c r="AE1177" s="2">
        <v>550</v>
      </c>
      <c r="AF1177" s="2">
        <v>550</v>
      </c>
      <c r="AG1177" s="2">
        <v>550</v>
      </c>
      <c r="AH1177" s="2">
        <v>550</v>
      </c>
      <c r="AI1177" s="2">
        <v>550</v>
      </c>
      <c r="AJ1177" s="2">
        <v>550</v>
      </c>
      <c r="AK1177" s="2">
        <v>550</v>
      </c>
      <c r="AL1177" s="2">
        <v>550</v>
      </c>
      <c r="AM1177" s="2">
        <v>550</v>
      </c>
      <c r="AN1177" s="2">
        <v>550</v>
      </c>
      <c r="AO1177" s="2">
        <v>550</v>
      </c>
      <c r="AP1177" s="2">
        <v>550</v>
      </c>
      <c r="AQ1177" s="2">
        <v>560</v>
      </c>
      <c r="AR1177" s="2">
        <v>575</v>
      </c>
      <c r="AS1177" s="2">
        <v>575</v>
      </c>
      <c r="AT1177" s="2">
        <v>575</v>
      </c>
      <c r="AU1177" s="2">
        <v>575</v>
      </c>
      <c r="AV1177" s="2">
        <v>575</v>
      </c>
      <c r="AW1177" s="2">
        <v>575</v>
      </c>
      <c r="AX1177" s="2">
        <v>590</v>
      </c>
      <c r="AY1177" s="2">
        <v>595</v>
      </c>
      <c r="AZ1177" s="2">
        <v>595</v>
      </c>
      <c r="BA1177" s="2">
        <v>595</v>
      </c>
      <c r="BB1177" s="2">
        <v>600</v>
      </c>
      <c r="BC1177" s="2">
        <v>600</v>
      </c>
      <c r="BD1177" s="2">
        <v>600</v>
      </c>
      <c r="BE1177" s="2">
        <v>600</v>
      </c>
      <c r="BF1177" s="2">
        <v>625</v>
      </c>
      <c r="BG1177" s="2">
        <v>625</v>
      </c>
      <c r="BH1177" s="2">
        <v>625</v>
      </c>
      <c r="BI1177" s="2">
        <v>636</v>
      </c>
      <c r="BJ1177" s="2">
        <v>650</v>
      </c>
      <c r="BK1177" s="2">
        <v>650</v>
      </c>
      <c r="BL1177" s="2">
        <v>650</v>
      </c>
      <c r="BM1177" s="2">
        <v>650</v>
      </c>
      <c r="BN1177" s="2">
        <v>650</v>
      </c>
      <c r="BO1177" s="2">
        <v>650</v>
      </c>
      <c r="BP1177" s="2">
        <v>650</v>
      </c>
      <c r="BQ1177" s="2">
        <v>650</v>
      </c>
      <c r="BR1177" s="2">
        <v>675</v>
      </c>
      <c r="BS1177" s="2">
        <v>675</v>
      </c>
      <c r="BT1177" s="2">
        <v>695</v>
      </c>
      <c r="BU1177" s="2">
        <v>695</v>
      </c>
      <c r="BV1177" s="2">
        <v>695</v>
      </c>
      <c r="BW1177" s="2">
        <v>695</v>
      </c>
      <c r="BX1177" s="2">
        <v>700</v>
      </c>
      <c r="BY1177" s="2">
        <v>725</v>
      </c>
      <c r="BZ1177" s="2">
        <v>750</v>
      </c>
      <c r="CA1177" s="2">
        <v>750</v>
      </c>
      <c r="CB1177" s="2">
        <v>750</v>
      </c>
      <c r="CC1177" s="2">
        <v>750</v>
      </c>
      <c r="CD1177" s="2">
        <v>795</v>
      </c>
      <c r="CE1177" s="2">
        <v>795</v>
      </c>
      <c r="CF1177" s="2">
        <v>800</v>
      </c>
      <c r="CG1177" s="2">
        <v>850</v>
      </c>
      <c r="CH1177" s="2">
        <v>895</v>
      </c>
    </row>
    <row r="1178" spans="22:86" x14ac:dyDescent="0.2">
      <c r="V1178" s="2">
        <v>795</v>
      </c>
      <c r="W1178" s="2">
        <v>795</v>
      </c>
      <c r="X1178" s="2">
        <v>795</v>
      </c>
      <c r="Y1178" s="2">
        <v>800</v>
      </c>
      <c r="Z1178" s="2">
        <v>800</v>
      </c>
      <c r="AA1178" s="2">
        <v>800</v>
      </c>
      <c r="AB1178" s="2">
        <v>800</v>
      </c>
      <c r="AC1178" s="2">
        <v>835</v>
      </c>
      <c r="AD1178" s="2">
        <v>835</v>
      </c>
      <c r="AE1178" s="2">
        <v>845</v>
      </c>
      <c r="AF1178" s="2">
        <v>845</v>
      </c>
      <c r="AG1178" s="2">
        <v>850</v>
      </c>
      <c r="AH1178" s="2">
        <v>850</v>
      </c>
      <c r="AI1178" s="2">
        <v>850</v>
      </c>
      <c r="AJ1178" s="2">
        <v>850</v>
      </c>
      <c r="AK1178" s="2">
        <v>850</v>
      </c>
      <c r="AL1178" s="2">
        <v>850</v>
      </c>
      <c r="AM1178" s="2">
        <v>850</v>
      </c>
      <c r="AN1178" s="2">
        <v>850</v>
      </c>
      <c r="AO1178" s="2">
        <v>850</v>
      </c>
      <c r="AP1178" s="2">
        <v>850</v>
      </c>
      <c r="AQ1178" s="2">
        <v>850</v>
      </c>
      <c r="AR1178" s="2">
        <v>850</v>
      </c>
      <c r="AS1178" s="2">
        <v>850</v>
      </c>
      <c r="AT1178" s="2">
        <v>850</v>
      </c>
      <c r="AU1178" s="2">
        <v>875</v>
      </c>
      <c r="AV1178" s="2">
        <v>875</v>
      </c>
      <c r="AW1178" s="2">
        <v>875</v>
      </c>
      <c r="AX1178" s="2">
        <v>895</v>
      </c>
      <c r="AY1178" s="2">
        <v>895</v>
      </c>
      <c r="AZ1178" s="2">
        <v>895</v>
      </c>
      <c r="BA1178" s="2">
        <v>895</v>
      </c>
      <c r="BB1178" s="2">
        <v>900</v>
      </c>
      <c r="BC1178" s="2">
        <v>900</v>
      </c>
      <c r="BD1178" s="2">
        <v>900</v>
      </c>
      <c r="BE1178" s="2">
        <v>950</v>
      </c>
      <c r="BF1178" s="2">
        <v>950</v>
      </c>
      <c r="BG1178" s="2">
        <v>950</v>
      </c>
      <c r="BH1178" s="2">
        <v>950</v>
      </c>
      <c r="BI1178" s="2">
        <v>950</v>
      </c>
      <c r="BJ1178" s="2">
        <v>950</v>
      </c>
      <c r="BK1178" s="2">
        <v>975</v>
      </c>
      <c r="BL1178" s="2">
        <v>975</v>
      </c>
      <c r="BM1178" s="2">
        <v>995</v>
      </c>
      <c r="BN1178" s="2">
        <v>995</v>
      </c>
      <c r="BO1178" s="2">
        <v>995</v>
      </c>
      <c r="BP1178" s="2">
        <v>995</v>
      </c>
      <c r="BQ1178" s="2">
        <v>995</v>
      </c>
      <c r="BR1178" s="2">
        <v>1095</v>
      </c>
      <c r="BS1178" s="2">
        <v>1100</v>
      </c>
      <c r="BT1178" s="2">
        <v>1100</v>
      </c>
      <c r="BU1178" s="2">
        <v>1150</v>
      </c>
      <c r="BV1178" s="2">
        <v>1150</v>
      </c>
      <c r="BW1178" s="2">
        <v>1150</v>
      </c>
      <c r="BX1178" s="2">
        <v>1150</v>
      </c>
      <c r="BY1178" s="2">
        <v>1150</v>
      </c>
      <c r="BZ1178" s="2">
        <v>1200</v>
      </c>
      <c r="CA1178" s="2">
        <v>1200</v>
      </c>
      <c r="CB1178" s="2">
        <v>1200</v>
      </c>
      <c r="CC1178" s="2">
        <v>1300</v>
      </c>
      <c r="CD1178" s="2">
        <v>1300</v>
      </c>
      <c r="CE1178" s="2">
        <v>1699</v>
      </c>
      <c r="CF1178" s="2">
        <v>1800</v>
      </c>
      <c r="CG1178" s="2">
        <v>1800</v>
      </c>
      <c r="CH1178" s="2">
        <v>1800</v>
      </c>
    </row>
    <row r="1179" spans="22:86" x14ac:dyDescent="0.2">
      <c r="V1179" s="2">
        <v>875</v>
      </c>
      <c r="W1179" s="2">
        <v>875</v>
      </c>
      <c r="X1179" s="2">
        <v>875</v>
      </c>
      <c r="Y1179" s="2">
        <v>875</v>
      </c>
      <c r="Z1179" s="2">
        <v>875</v>
      </c>
      <c r="AA1179" s="2">
        <v>912.5</v>
      </c>
      <c r="AB1179" s="2">
        <v>950</v>
      </c>
      <c r="AC1179" s="2">
        <v>950</v>
      </c>
      <c r="AD1179" s="2">
        <v>950</v>
      </c>
      <c r="AE1179" s="2">
        <v>950</v>
      </c>
      <c r="AF1179" s="2">
        <v>950</v>
      </c>
      <c r="AG1179" s="2">
        <v>950</v>
      </c>
      <c r="AH1179" s="2">
        <v>950</v>
      </c>
      <c r="AI1179" s="2">
        <v>950</v>
      </c>
      <c r="AJ1179" s="2">
        <v>950</v>
      </c>
      <c r="AK1179" s="2">
        <v>1025</v>
      </c>
      <c r="AL1179" s="2">
        <v>1100</v>
      </c>
      <c r="AM1179" s="2">
        <v>1100</v>
      </c>
      <c r="AN1179" s="2">
        <v>1100</v>
      </c>
      <c r="AO1179" s="2">
        <v>1100</v>
      </c>
      <c r="AP1179" s="2">
        <v>1100</v>
      </c>
      <c r="AQ1179" s="2">
        <v>1100</v>
      </c>
      <c r="AR1179" s="2">
        <v>1100</v>
      </c>
      <c r="AS1179" s="2">
        <v>1100</v>
      </c>
      <c r="AT1179" s="2">
        <v>1100</v>
      </c>
      <c r="AU1179" s="2">
        <v>1100</v>
      </c>
      <c r="AV1179" s="2">
        <v>1100</v>
      </c>
      <c r="AW1179" s="2">
        <v>1100</v>
      </c>
      <c r="AX1179" s="2">
        <v>1100</v>
      </c>
      <c r="AY1179" s="2">
        <v>1100</v>
      </c>
      <c r="AZ1179" s="2">
        <v>1100</v>
      </c>
      <c r="BA1179" s="2">
        <v>1100</v>
      </c>
      <c r="BB1179" s="2">
        <v>1100</v>
      </c>
      <c r="BC1179" s="2">
        <v>1100</v>
      </c>
      <c r="BD1179" s="2">
        <v>1100</v>
      </c>
      <c r="BE1179" s="2">
        <v>1175</v>
      </c>
      <c r="BF1179" s="2">
        <v>1250</v>
      </c>
      <c r="BG1179" s="2">
        <v>1250</v>
      </c>
      <c r="BH1179" s="2">
        <v>1250</v>
      </c>
      <c r="BI1179" s="2">
        <v>1250</v>
      </c>
      <c r="BJ1179" s="2">
        <v>1250</v>
      </c>
      <c r="BK1179" s="2">
        <v>1250</v>
      </c>
      <c r="BL1179" s="2">
        <v>1250</v>
      </c>
      <c r="BM1179" s="2">
        <v>1250</v>
      </c>
      <c r="BN1179" s="2">
        <v>1250</v>
      </c>
      <c r="BO1179" s="2">
        <v>1325</v>
      </c>
      <c r="BP1179" s="2">
        <v>1400</v>
      </c>
      <c r="BQ1179" s="2">
        <v>1400</v>
      </c>
      <c r="BR1179" s="2">
        <v>1400</v>
      </c>
      <c r="BS1179" s="2">
        <v>1400</v>
      </c>
      <c r="BT1179" s="2">
        <v>1400</v>
      </c>
      <c r="BU1179" s="2">
        <v>1400</v>
      </c>
      <c r="BV1179" s="2">
        <v>1400</v>
      </c>
      <c r="BW1179" s="2">
        <v>1400</v>
      </c>
      <c r="BX1179" s="2">
        <v>1400</v>
      </c>
      <c r="BY1179" s="2">
        <v>1700</v>
      </c>
      <c r="BZ1179" s="2">
        <v>2000</v>
      </c>
      <c r="CA1179" s="2">
        <v>2000</v>
      </c>
      <c r="CB1179" s="2">
        <v>2000</v>
      </c>
      <c r="CC1179" s="2">
        <v>2000</v>
      </c>
      <c r="CD1179" s="2">
        <v>2000</v>
      </c>
      <c r="CE1179" s="2">
        <v>2000</v>
      </c>
      <c r="CF1179" s="2">
        <v>2000</v>
      </c>
      <c r="CG1179" s="2">
        <v>2000</v>
      </c>
      <c r="CH1179" s="2">
        <v>2000</v>
      </c>
    </row>
    <row r="1180" spans="22:86" x14ac:dyDescent="0.2">
      <c r="V1180" s="2">
        <v>250</v>
      </c>
      <c r="W1180" s="2">
        <v>250</v>
      </c>
      <c r="X1180" s="2">
        <v>250</v>
      </c>
      <c r="Y1180" s="2">
        <v>250</v>
      </c>
      <c r="Z1180" s="2">
        <v>250</v>
      </c>
      <c r="AA1180" s="2">
        <v>250</v>
      </c>
      <c r="AB1180" s="2">
        <v>250</v>
      </c>
      <c r="AC1180" s="2">
        <v>250</v>
      </c>
      <c r="AD1180" s="2">
        <v>250</v>
      </c>
      <c r="AE1180" s="2">
        <v>250</v>
      </c>
      <c r="AF1180" s="2">
        <v>250</v>
      </c>
      <c r="AG1180" s="2">
        <v>250</v>
      </c>
      <c r="AH1180" s="2">
        <v>250</v>
      </c>
      <c r="AI1180" s="2">
        <v>250</v>
      </c>
      <c r="AJ1180" s="2">
        <v>250</v>
      </c>
      <c r="AK1180" s="2">
        <v>250</v>
      </c>
      <c r="AL1180" s="2">
        <v>250</v>
      </c>
      <c r="AM1180" s="2">
        <v>250</v>
      </c>
      <c r="AN1180" s="2">
        <v>250</v>
      </c>
      <c r="AO1180" s="2">
        <v>250</v>
      </c>
      <c r="AP1180" s="2">
        <v>250</v>
      </c>
      <c r="AQ1180" s="2">
        <v>250</v>
      </c>
      <c r="AR1180" s="2">
        <v>250</v>
      </c>
      <c r="AS1180" s="2">
        <v>250</v>
      </c>
      <c r="AT1180" s="2">
        <v>250</v>
      </c>
      <c r="AU1180" s="2">
        <v>250</v>
      </c>
      <c r="AV1180" s="2">
        <v>250</v>
      </c>
      <c r="AW1180" s="2">
        <v>250</v>
      </c>
      <c r="AX1180" s="2">
        <v>250</v>
      </c>
      <c r="AY1180" s="2">
        <v>250</v>
      </c>
      <c r="AZ1180" s="2">
        <v>250</v>
      </c>
      <c r="BA1180" s="2">
        <v>250</v>
      </c>
      <c r="BB1180" s="2">
        <v>250</v>
      </c>
      <c r="BC1180" s="2">
        <v>250</v>
      </c>
      <c r="BD1180" s="2">
        <v>250</v>
      </c>
      <c r="BE1180" s="2">
        <v>250</v>
      </c>
      <c r="BF1180" s="2">
        <v>250</v>
      </c>
      <c r="BG1180" s="2">
        <v>250</v>
      </c>
      <c r="BH1180" s="2">
        <v>250</v>
      </c>
      <c r="BI1180" s="2">
        <v>250</v>
      </c>
      <c r="BJ1180" s="2">
        <v>250</v>
      </c>
      <c r="BK1180" s="2">
        <v>250</v>
      </c>
      <c r="BL1180" s="2">
        <v>250</v>
      </c>
      <c r="BM1180" s="2">
        <v>250</v>
      </c>
      <c r="BN1180" s="2">
        <v>250</v>
      </c>
      <c r="BO1180" s="2">
        <v>250</v>
      </c>
      <c r="BP1180" s="2">
        <v>250</v>
      </c>
      <c r="BQ1180" s="2">
        <v>250</v>
      </c>
      <c r="BR1180" s="2">
        <v>250</v>
      </c>
      <c r="BS1180" s="2">
        <v>250</v>
      </c>
      <c r="BT1180" s="2">
        <v>250</v>
      </c>
      <c r="BU1180" s="2">
        <v>250</v>
      </c>
      <c r="BV1180" s="2">
        <v>250</v>
      </c>
      <c r="BW1180" s="2">
        <v>250</v>
      </c>
      <c r="BX1180" s="2">
        <v>250</v>
      </c>
      <c r="BY1180" s="2">
        <v>250</v>
      </c>
      <c r="BZ1180" s="2">
        <v>250</v>
      </c>
      <c r="CA1180" s="2">
        <v>250</v>
      </c>
      <c r="CB1180" s="2">
        <v>250</v>
      </c>
      <c r="CC1180" s="2">
        <v>250</v>
      </c>
      <c r="CD1180" s="2">
        <v>250</v>
      </c>
      <c r="CE1180" s="2">
        <v>250</v>
      </c>
      <c r="CF1180" s="2">
        <v>250</v>
      </c>
      <c r="CG1180" s="2">
        <v>250</v>
      </c>
      <c r="CH1180" s="2">
        <v>250</v>
      </c>
    </row>
    <row r="1181" spans="22:86" x14ac:dyDescent="0.2">
      <c r="V1181" s="2">
        <v>275</v>
      </c>
      <c r="W1181" s="2">
        <v>275</v>
      </c>
      <c r="X1181" s="2">
        <v>275</v>
      </c>
      <c r="Y1181" s="2">
        <v>275</v>
      </c>
      <c r="Z1181" s="2">
        <v>280</v>
      </c>
      <c r="AA1181" s="2">
        <v>280</v>
      </c>
      <c r="AB1181" s="2">
        <v>280</v>
      </c>
      <c r="AC1181" s="2">
        <v>280</v>
      </c>
      <c r="AD1181" s="2">
        <v>280</v>
      </c>
      <c r="AE1181" s="2">
        <v>280</v>
      </c>
      <c r="AF1181" s="2">
        <v>291.07</v>
      </c>
      <c r="AG1181" s="2">
        <v>291.07</v>
      </c>
      <c r="AH1181" s="2">
        <v>291.07</v>
      </c>
      <c r="AI1181" s="2">
        <v>291.07</v>
      </c>
      <c r="AJ1181" s="2">
        <v>291.07</v>
      </c>
      <c r="AK1181" s="2">
        <v>291.07</v>
      </c>
      <c r="AL1181" s="2">
        <v>291.07</v>
      </c>
      <c r="AM1181" s="2">
        <v>297.62</v>
      </c>
      <c r="AN1181" s="2">
        <v>297.62</v>
      </c>
      <c r="AO1181" s="2">
        <v>297.62</v>
      </c>
      <c r="AP1181" s="2">
        <v>297.62</v>
      </c>
      <c r="AQ1181" s="2">
        <v>297.62</v>
      </c>
      <c r="AR1181" s="2">
        <v>297.62</v>
      </c>
      <c r="AS1181" s="2">
        <v>300</v>
      </c>
      <c r="AT1181" s="2">
        <v>300</v>
      </c>
      <c r="AU1181" s="2">
        <v>300</v>
      </c>
      <c r="AV1181" s="2">
        <v>300</v>
      </c>
      <c r="AW1181" s="2">
        <v>300</v>
      </c>
      <c r="AX1181" s="2">
        <v>300</v>
      </c>
      <c r="AY1181" s="2">
        <v>300</v>
      </c>
      <c r="AZ1181" s="2">
        <v>300</v>
      </c>
      <c r="BA1181" s="2">
        <v>300</v>
      </c>
      <c r="BB1181" s="2">
        <v>300</v>
      </c>
      <c r="BC1181" s="2">
        <v>300</v>
      </c>
      <c r="BD1181" s="2">
        <v>300</v>
      </c>
      <c r="BE1181" s="2">
        <v>325</v>
      </c>
      <c r="BF1181" s="2">
        <v>325</v>
      </c>
      <c r="BG1181" s="2">
        <v>325</v>
      </c>
      <c r="BH1181" s="2">
        <v>325</v>
      </c>
      <c r="BI1181" s="2">
        <v>330</v>
      </c>
      <c r="BJ1181" s="2">
        <v>330</v>
      </c>
      <c r="BK1181" s="2">
        <v>330</v>
      </c>
      <c r="BL1181" s="2">
        <v>330</v>
      </c>
      <c r="BM1181" s="2">
        <v>330</v>
      </c>
      <c r="BN1181" s="2">
        <v>330</v>
      </c>
      <c r="BO1181" s="2">
        <v>334.52</v>
      </c>
      <c r="BP1181" s="2">
        <v>334.52</v>
      </c>
      <c r="BQ1181" s="2">
        <v>334.52</v>
      </c>
      <c r="BR1181" s="2">
        <v>334.52</v>
      </c>
      <c r="BS1181" s="2">
        <v>350</v>
      </c>
      <c r="BT1181" s="2">
        <v>350</v>
      </c>
      <c r="BU1181" s="2">
        <v>350</v>
      </c>
      <c r="BV1181" s="2">
        <v>350</v>
      </c>
      <c r="BW1181" s="2">
        <v>350</v>
      </c>
      <c r="BX1181" s="2">
        <v>350</v>
      </c>
      <c r="BY1181" s="2">
        <v>350</v>
      </c>
      <c r="BZ1181" s="2">
        <v>350</v>
      </c>
      <c r="CA1181" s="2">
        <v>370</v>
      </c>
      <c r="CB1181" s="2">
        <v>370</v>
      </c>
      <c r="CC1181" s="2">
        <v>399.7</v>
      </c>
      <c r="CD1181" s="2">
        <v>399.7</v>
      </c>
      <c r="CE1181" s="2">
        <v>399.7</v>
      </c>
      <c r="CF1181" s="2">
        <v>399.7</v>
      </c>
      <c r="CG1181" s="2">
        <v>421.43</v>
      </c>
      <c r="CH1181" s="2">
        <v>421.43</v>
      </c>
    </row>
    <row r="1182" spans="22:86" x14ac:dyDescent="0.2">
      <c r="V1182" s="2">
        <v>380</v>
      </c>
      <c r="W1182" s="2">
        <v>385</v>
      </c>
      <c r="X1182" s="2">
        <v>385</v>
      </c>
      <c r="Y1182" s="2">
        <v>390</v>
      </c>
      <c r="Z1182" s="2">
        <v>390</v>
      </c>
      <c r="AA1182" s="2">
        <v>390</v>
      </c>
      <c r="AB1182" s="2">
        <v>395</v>
      </c>
      <c r="AC1182" s="2">
        <v>395</v>
      </c>
      <c r="AD1182" s="2">
        <v>395</v>
      </c>
      <c r="AE1182" s="2">
        <v>395</v>
      </c>
      <c r="AF1182" s="2">
        <v>400</v>
      </c>
      <c r="AG1182" s="2">
        <v>400</v>
      </c>
      <c r="AH1182" s="2">
        <v>400</v>
      </c>
      <c r="AI1182" s="2">
        <v>400</v>
      </c>
      <c r="AJ1182" s="2">
        <v>400</v>
      </c>
      <c r="AK1182" s="2">
        <v>400</v>
      </c>
      <c r="AL1182" s="2">
        <v>400</v>
      </c>
      <c r="AM1182" s="2">
        <v>400</v>
      </c>
      <c r="AN1182" s="2">
        <v>400</v>
      </c>
      <c r="AO1182" s="2">
        <v>400</v>
      </c>
      <c r="AP1182" s="2">
        <v>400</v>
      </c>
      <c r="AQ1182" s="2">
        <v>400</v>
      </c>
      <c r="AR1182" s="2">
        <v>400</v>
      </c>
      <c r="AS1182" s="2">
        <v>400</v>
      </c>
      <c r="AT1182" s="2">
        <v>400</v>
      </c>
      <c r="AU1182" s="2">
        <v>400</v>
      </c>
      <c r="AV1182" s="2">
        <v>400</v>
      </c>
      <c r="AW1182" s="2">
        <v>420</v>
      </c>
      <c r="AX1182" s="2">
        <v>420</v>
      </c>
      <c r="AY1182" s="2">
        <v>420</v>
      </c>
      <c r="AZ1182" s="2">
        <v>420</v>
      </c>
      <c r="BA1182" s="2">
        <v>420</v>
      </c>
      <c r="BB1182" s="2">
        <v>420</v>
      </c>
      <c r="BC1182" s="2">
        <v>420</v>
      </c>
      <c r="BD1182" s="2">
        <v>420</v>
      </c>
      <c r="BE1182" s="2">
        <v>425</v>
      </c>
      <c r="BF1182" s="2">
        <v>425</v>
      </c>
      <c r="BG1182" s="2">
        <v>425</v>
      </c>
      <c r="BH1182" s="2">
        <v>425</v>
      </c>
      <c r="BI1182" s="2">
        <v>425</v>
      </c>
      <c r="BJ1182" s="2">
        <v>425</v>
      </c>
      <c r="BK1182" s="2">
        <v>430</v>
      </c>
      <c r="BL1182" s="2">
        <v>435</v>
      </c>
      <c r="BM1182" s="2">
        <v>435</v>
      </c>
      <c r="BN1182" s="2">
        <v>435</v>
      </c>
      <c r="BO1182" s="2">
        <v>435</v>
      </c>
      <c r="BP1182" s="2">
        <v>440</v>
      </c>
      <c r="BQ1182" s="2">
        <v>450</v>
      </c>
      <c r="BR1182" s="2">
        <v>450</v>
      </c>
      <c r="BS1182" s="2">
        <v>450</v>
      </c>
      <c r="BT1182" s="2">
        <v>450</v>
      </c>
      <c r="BU1182" s="2">
        <v>450</v>
      </c>
      <c r="BV1182" s="2">
        <v>450</v>
      </c>
      <c r="BW1182" s="2">
        <v>460</v>
      </c>
      <c r="BX1182" s="2">
        <v>475</v>
      </c>
      <c r="BY1182" s="2">
        <v>475</v>
      </c>
      <c r="BZ1182" s="2">
        <v>475</v>
      </c>
      <c r="CA1182" s="2">
        <v>475</v>
      </c>
      <c r="CB1182" s="2">
        <v>475</v>
      </c>
      <c r="CC1182" s="2">
        <v>475</v>
      </c>
      <c r="CD1182" s="2">
        <v>490</v>
      </c>
      <c r="CE1182" s="2">
        <v>495</v>
      </c>
      <c r="CF1182" s="2">
        <v>500</v>
      </c>
      <c r="CG1182" s="2">
        <v>520</v>
      </c>
      <c r="CH1182" s="2">
        <v>530</v>
      </c>
    </row>
    <row r="1183" spans="22:86" x14ac:dyDescent="0.2">
      <c r="V1183" s="2">
        <v>495</v>
      </c>
      <c r="W1183" s="2">
        <v>500</v>
      </c>
      <c r="X1183" s="2">
        <v>500</v>
      </c>
      <c r="Y1183" s="2">
        <v>500</v>
      </c>
      <c r="Z1183" s="2">
        <v>500</v>
      </c>
      <c r="AA1183" s="2">
        <v>500</v>
      </c>
      <c r="AB1183" s="2">
        <v>500</v>
      </c>
      <c r="AC1183" s="2">
        <v>500</v>
      </c>
      <c r="AD1183" s="2">
        <v>500</v>
      </c>
      <c r="AE1183" s="2">
        <v>500</v>
      </c>
      <c r="AF1183" s="2">
        <v>500</v>
      </c>
      <c r="AG1183" s="2">
        <v>500</v>
      </c>
      <c r="AH1183" s="2">
        <v>520</v>
      </c>
      <c r="AI1183" s="2">
        <v>525</v>
      </c>
      <c r="AJ1183" s="2">
        <v>525</v>
      </c>
      <c r="AK1183" s="2">
        <v>525</v>
      </c>
      <c r="AL1183" s="2">
        <v>525</v>
      </c>
      <c r="AM1183" s="2">
        <v>525</v>
      </c>
      <c r="AN1183" s="2">
        <v>525</v>
      </c>
      <c r="AO1183" s="2">
        <v>525</v>
      </c>
      <c r="AP1183" s="2">
        <v>525</v>
      </c>
      <c r="AQ1183" s="2">
        <v>530</v>
      </c>
      <c r="AR1183" s="2">
        <v>545</v>
      </c>
      <c r="AS1183" s="2">
        <v>550</v>
      </c>
      <c r="AT1183" s="2">
        <v>550</v>
      </c>
      <c r="AU1183" s="2">
        <v>550</v>
      </c>
      <c r="AV1183" s="2">
        <v>550</v>
      </c>
      <c r="AW1183" s="2">
        <v>550</v>
      </c>
      <c r="AX1183" s="2">
        <v>550</v>
      </c>
      <c r="AY1183" s="2">
        <v>550</v>
      </c>
      <c r="AZ1183" s="2">
        <v>550</v>
      </c>
      <c r="BA1183" s="2">
        <v>550</v>
      </c>
      <c r="BB1183" s="2">
        <v>550</v>
      </c>
      <c r="BC1183" s="2">
        <v>550</v>
      </c>
      <c r="BD1183" s="2">
        <v>550</v>
      </c>
      <c r="BE1183" s="2">
        <v>550</v>
      </c>
      <c r="BF1183" s="2">
        <v>550</v>
      </c>
      <c r="BG1183" s="2">
        <v>550</v>
      </c>
      <c r="BH1183" s="2">
        <v>575</v>
      </c>
      <c r="BI1183" s="2">
        <v>575</v>
      </c>
      <c r="BJ1183" s="2">
        <v>575</v>
      </c>
      <c r="BK1183" s="2">
        <v>575</v>
      </c>
      <c r="BL1183" s="2">
        <v>575</v>
      </c>
      <c r="BM1183" s="2">
        <v>585</v>
      </c>
      <c r="BN1183" s="2">
        <v>595</v>
      </c>
      <c r="BO1183" s="2">
        <v>595</v>
      </c>
      <c r="BP1183" s="2">
        <v>595</v>
      </c>
      <c r="BQ1183" s="2">
        <v>595</v>
      </c>
      <c r="BR1183" s="2">
        <v>595</v>
      </c>
      <c r="BS1183" s="2">
        <v>600</v>
      </c>
      <c r="BT1183" s="2">
        <v>600</v>
      </c>
      <c r="BU1183" s="2">
        <v>600</v>
      </c>
      <c r="BV1183" s="2">
        <v>600</v>
      </c>
      <c r="BW1183" s="2">
        <v>625</v>
      </c>
      <c r="BX1183" s="2">
        <v>625</v>
      </c>
      <c r="BY1183" s="2">
        <v>625</v>
      </c>
      <c r="BZ1183" s="2">
        <v>625</v>
      </c>
      <c r="CA1183" s="2">
        <v>650</v>
      </c>
      <c r="CB1183" s="2">
        <v>650</v>
      </c>
      <c r="CC1183" s="2">
        <v>650</v>
      </c>
      <c r="CD1183" s="2">
        <v>650</v>
      </c>
      <c r="CE1183" s="2">
        <v>650</v>
      </c>
      <c r="CF1183" s="2">
        <v>675</v>
      </c>
      <c r="CG1183" s="2">
        <v>700</v>
      </c>
      <c r="CH1183" s="2">
        <v>750</v>
      </c>
    </row>
    <row r="1184" spans="22:86" x14ac:dyDescent="0.2">
      <c r="V1184" s="2">
        <v>620</v>
      </c>
      <c r="W1184" s="2">
        <v>625</v>
      </c>
      <c r="X1184" s="2">
        <v>625</v>
      </c>
      <c r="Y1184" s="2">
        <v>625</v>
      </c>
      <c r="Z1184" s="2">
        <v>625</v>
      </c>
      <c r="AA1184" s="2">
        <v>650</v>
      </c>
      <c r="AB1184" s="2">
        <v>650</v>
      </c>
      <c r="AC1184" s="2">
        <v>650</v>
      </c>
      <c r="AD1184" s="2">
        <v>650</v>
      </c>
      <c r="AE1184" s="2">
        <v>650</v>
      </c>
      <c r="AF1184" s="2">
        <v>650</v>
      </c>
      <c r="AG1184" s="2">
        <v>650</v>
      </c>
      <c r="AH1184" s="2">
        <v>650</v>
      </c>
      <c r="AI1184" s="2">
        <v>650</v>
      </c>
      <c r="AJ1184" s="2">
        <v>650</v>
      </c>
      <c r="AK1184" s="2">
        <v>650</v>
      </c>
      <c r="AL1184" s="2">
        <v>650</v>
      </c>
      <c r="AM1184" s="2">
        <v>675</v>
      </c>
      <c r="AN1184" s="2">
        <v>675</v>
      </c>
      <c r="AO1184" s="2">
        <v>675</v>
      </c>
      <c r="AP1184" s="2">
        <v>675</v>
      </c>
      <c r="AQ1184" s="2">
        <v>675</v>
      </c>
      <c r="AR1184" s="2">
        <v>675</v>
      </c>
      <c r="AS1184" s="2">
        <v>695</v>
      </c>
      <c r="AT1184" s="2">
        <v>695</v>
      </c>
      <c r="AU1184" s="2">
        <v>695</v>
      </c>
      <c r="AV1184" s="2">
        <v>695</v>
      </c>
      <c r="AW1184" s="2">
        <v>695</v>
      </c>
      <c r="AX1184" s="2">
        <v>695</v>
      </c>
      <c r="AY1184" s="2">
        <v>695</v>
      </c>
      <c r="AZ1184" s="2">
        <v>695</v>
      </c>
      <c r="BA1184" s="2">
        <v>700</v>
      </c>
      <c r="BB1184" s="2">
        <v>700</v>
      </c>
      <c r="BC1184" s="2">
        <v>700</v>
      </c>
      <c r="BD1184" s="2">
        <v>700</v>
      </c>
      <c r="BE1184" s="2">
        <v>700</v>
      </c>
      <c r="BF1184" s="2">
        <v>725</v>
      </c>
      <c r="BG1184" s="2">
        <v>725</v>
      </c>
      <c r="BH1184" s="2">
        <v>750</v>
      </c>
      <c r="BI1184" s="2">
        <v>750</v>
      </c>
      <c r="BJ1184" s="2">
        <v>750</v>
      </c>
      <c r="BK1184" s="2">
        <v>750</v>
      </c>
      <c r="BL1184" s="2">
        <v>750</v>
      </c>
      <c r="BM1184" s="2">
        <v>750</v>
      </c>
      <c r="BN1184" s="2">
        <v>775</v>
      </c>
      <c r="BO1184" s="2">
        <v>775</v>
      </c>
      <c r="BP1184" s="2">
        <v>775</v>
      </c>
      <c r="BQ1184" s="2">
        <v>795</v>
      </c>
      <c r="BR1184" s="2">
        <v>795</v>
      </c>
      <c r="BS1184" s="2">
        <v>795</v>
      </c>
      <c r="BT1184" s="2">
        <v>795</v>
      </c>
      <c r="BU1184" s="2">
        <v>800</v>
      </c>
      <c r="BV1184" s="2">
        <v>800</v>
      </c>
      <c r="BW1184" s="2">
        <v>825</v>
      </c>
      <c r="BX1184" s="2">
        <v>825</v>
      </c>
      <c r="BY1184" s="2">
        <v>850</v>
      </c>
      <c r="BZ1184" s="2">
        <v>875</v>
      </c>
      <c r="CA1184" s="2">
        <v>895</v>
      </c>
      <c r="CB1184" s="2">
        <v>895</v>
      </c>
      <c r="CC1184" s="2">
        <v>900</v>
      </c>
      <c r="CD1184" s="2">
        <v>900</v>
      </c>
      <c r="CE1184" s="2">
        <v>950</v>
      </c>
      <c r="CF1184" s="2">
        <v>995</v>
      </c>
      <c r="CG1184" s="2">
        <v>995</v>
      </c>
      <c r="CH1184" s="2">
        <v>1000</v>
      </c>
    </row>
    <row r="1185" spans="22:86" x14ac:dyDescent="0.2">
      <c r="V1185" s="2">
        <v>895</v>
      </c>
      <c r="W1185" s="2">
        <v>895</v>
      </c>
      <c r="X1185" s="2">
        <v>895</v>
      </c>
      <c r="Y1185" s="2">
        <v>895</v>
      </c>
      <c r="Z1185" s="2">
        <v>895</v>
      </c>
      <c r="AA1185" s="2">
        <v>895</v>
      </c>
      <c r="AB1185" s="2">
        <v>900</v>
      </c>
      <c r="AC1185" s="2">
        <v>900</v>
      </c>
      <c r="AD1185" s="2">
        <v>950</v>
      </c>
      <c r="AE1185" s="2">
        <v>950</v>
      </c>
      <c r="AF1185" s="2">
        <v>950</v>
      </c>
      <c r="AG1185" s="2">
        <v>950</v>
      </c>
      <c r="AH1185" s="2">
        <v>950</v>
      </c>
      <c r="AI1185" s="2">
        <v>950</v>
      </c>
      <c r="AJ1185" s="2">
        <v>950</v>
      </c>
      <c r="AK1185" s="2">
        <v>972.5</v>
      </c>
      <c r="AL1185" s="2">
        <v>995</v>
      </c>
      <c r="AM1185" s="2">
        <v>995</v>
      </c>
      <c r="AN1185" s="2">
        <v>995</v>
      </c>
      <c r="AO1185" s="2">
        <v>995</v>
      </c>
      <c r="AP1185" s="2">
        <v>995</v>
      </c>
      <c r="AQ1185" s="2">
        <v>995</v>
      </c>
      <c r="AR1185" s="2">
        <v>995</v>
      </c>
      <c r="AS1185" s="2">
        <v>995</v>
      </c>
      <c r="AT1185" s="2">
        <v>995</v>
      </c>
      <c r="AU1185" s="2">
        <v>1000</v>
      </c>
      <c r="AV1185" s="2">
        <v>1000</v>
      </c>
      <c r="AW1185" s="2">
        <v>1000</v>
      </c>
      <c r="AX1185" s="2">
        <v>1000</v>
      </c>
      <c r="AY1185" s="2">
        <v>1000</v>
      </c>
      <c r="AZ1185" s="2">
        <v>1000</v>
      </c>
      <c r="BA1185" s="2">
        <v>1050</v>
      </c>
      <c r="BB1185" s="2">
        <v>1050</v>
      </c>
      <c r="BC1185" s="2">
        <v>1050</v>
      </c>
      <c r="BD1185" s="2">
        <v>1050</v>
      </c>
      <c r="BE1185" s="2">
        <v>1050</v>
      </c>
      <c r="BF1185" s="2">
        <v>1050</v>
      </c>
      <c r="BG1185" s="2">
        <v>1095</v>
      </c>
      <c r="BH1185" s="2">
        <v>1095</v>
      </c>
      <c r="BI1185" s="2">
        <v>1100</v>
      </c>
      <c r="BJ1185" s="2">
        <v>1100</v>
      </c>
      <c r="BK1185" s="2">
        <v>1100</v>
      </c>
      <c r="BL1185" s="2">
        <v>1100</v>
      </c>
      <c r="BM1185" s="2">
        <v>1100</v>
      </c>
      <c r="BN1185" s="2">
        <v>1100</v>
      </c>
      <c r="BO1185" s="2">
        <v>1100</v>
      </c>
      <c r="BP1185" s="2">
        <v>1200</v>
      </c>
      <c r="BQ1185" s="2">
        <v>1200</v>
      </c>
      <c r="BR1185" s="2">
        <v>1200</v>
      </c>
      <c r="BS1185" s="2">
        <v>1200</v>
      </c>
      <c r="BT1185" s="2">
        <v>1200</v>
      </c>
      <c r="BU1185" s="2">
        <v>1200</v>
      </c>
      <c r="BV1185" s="2">
        <v>1200</v>
      </c>
      <c r="BW1185" s="2">
        <v>1200</v>
      </c>
      <c r="BX1185" s="2">
        <v>1250</v>
      </c>
      <c r="BY1185" s="2">
        <v>1250</v>
      </c>
      <c r="BZ1185" s="2">
        <v>1295</v>
      </c>
      <c r="CA1185" s="2">
        <v>1295</v>
      </c>
      <c r="CB1185" s="2">
        <v>1300</v>
      </c>
      <c r="CC1185" s="2">
        <v>1300</v>
      </c>
      <c r="CD1185" s="2">
        <v>1300</v>
      </c>
      <c r="CE1185" s="2">
        <v>1300</v>
      </c>
      <c r="CF1185" s="2">
        <v>1500</v>
      </c>
      <c r="CG1185" s="2">
        <v>1500</v>
      </c>
      <c r="CH1185" s="2">
        <v>1600</v>
      </c>
    </row>
    <row r="1186" spans="22:86" x14ac:dyDescent="0.2">
      <c r="V1186" s="2">
        <v>895</v>
      </c>
      <c r="W1186" s="2">
        <v>895</v>
      </c>
      <c r="X1186" s="2">
        <v>895</v>
      </c>
      <c r="Y1186" s="2">
        <v>895</v>
      </c>
      <c r="Z1186" s="2">
        <v>895</v>
      </c>
      <c r="AA1186" s="2">
        <v>895</v>
      </c>
      <c r="AB1186" s="2">
        <v>895</v>
      </c>
      <c r="AC1186" s="2">
        <v>895</v>
      </c>
      <c r="AD1186" s="2">
        <v>950</v>
      </c>
      <c r="AE1186" s="2">
        <v>950</v>
      </c>
      <c r="AF1186" s="2">
        <v>950</v>
      </c>
      <c r="AG1186" s="2">
        <v>950</v>
      </c>
      <c r="AH1186" s="2">
        <v>950</v>
      </c>
      <c r="AI1186" s="2">
        <v>950</v>
      </c>
      <c r="AJ1186" s="2">
        <v>950</v>
      </c>
      <c r="AK1186" s="2">
        <v>950</v>
      </c>
      <c r="AL1186" s="2">
        <v>950</v>
      </c>
      <c r="AM1186" s="2">
        <v>950</v>
      </c>
      <c r="AN1186" s="2">
        <v>950</v>
      </c>
      <c r="AO1186" s="2">
        <v>950</v>
      </c>
      <c r="AP1186" s="2">
        <v>950</v>
      </c>
      <c r="AQ1186" s="2">
        <v>950</v>
      </c>
      <c r="AR1186" s="2">
        <v>950</v>
      </c>
      <c r="AS1186" s="2">
        <v>1150</v>
      </c>
      <c r="AT1186" s="2">
        <v>1150</v>
      </c>
      <c r="AU1186" s="2">
        <v>1150</v>
      </c>
      <c r="AV1186" s="2">
        <v>1150</v>
      </c>
      <c r="AW1186" s="2">
        <v>1150</v>
      </c>
      <c r="AX1186" s="2">
        <v>1150</v>
      </c>
      <c r="AY1186" s="2">
        <v>1150</v>
      </c>
      <c r="AZ1186" s="2">
        <v>1150</v>
      </c>
      <c r="BA1186" s="2">
        <v>1150</v>
      </c>
      <c r="BB1186" s="2">
        <v>1150</v>
      </c>
      <c r="BC1186" s="2">
        <v>1150</v>
      </c>
      <c r="BD1186" s="2">
        <v>1150</v>
      </c>
      <c r="BE1186" s="2">
        <v>1150</v>
      </c>
      <c r="BF1186" s="2">
        <v>1150</v>
      </c>
      <c r="BG1186" s="2">
        <v>1295</v>
      </c>
      <c r="BH1186" s="2">
        <v>1295</v>
      </c>
      <c r="BI1186" s="2">
        <v>1295</v>
      </c>
      <c r="BJ1186" s="2">
        <v>1295</v>
      </c>
      <c r="BK1186" s="2">
        <v>1295</v>
      </c>
      <c r="BL1186" s="2">
        <v>1295</v>
      </c>
      <c r="BM1186" s="2">
        <v>1295</v>
      </c>
      <c r="BN1186" s="2">
        <v>1295</v>
      </c>
      <c r="BO1186" s="2">
        <v>1295</v>
      </c>
      <c r="BP1186" s="2">
        <v>1295</v>
      </c>
      <c r="BQ1186" s="2">
        <v>1295</v>
      </c>
      <c r="BR1186" s="2">
        <v>1295</v>
      </c>
      <c r="BS1186" s="2">
        <v>1295</v>
      </c>
      <c r="BT1186" s="2">
        <v>1295</v>
      </c>
      <c r="BU1186" s="2">
        <v>2000</v>
      </c>
      <c r="BV1186" s="2">
        <v>2000</v>
      </c>
      <c r="BW1186" s="2">
        <v>2000</v>
      </c>
      <c r="BX1186" s="2">
        <v>2000</v>
      </c>
      <c r="BY1186" s="2">
        <v>2000</v>
      </c>
      <c r="BZ1186" s="2">
        <v>2000</v>
      </c>
      <c r="CA1186" s="2">
        <v>2000</v>
      </c>
      <c r="CB1186" s="2">
        <v>2000</v>
      </c>
      <c r="CC1186" s="2">
        <v>2000</v>
      </c>
      <c r="CD1186" s="2">
        <v>2000</v>
      </c>
      <c r="CE1186" s="2">
        <v>2000</v>
      </c>
      <c r="CF1186" s="2">
        <v>2000</v>
      </c>
      <c r="CG1186" s="2">
        <v>2000</v>
      </c>
      <c r="CH1186" s="2">
        <v>2000</v>
      </c>
    </row>
    <row r="1187" spans="22:86" x14ac:dyDescent="0.2">
      <c r="V1187" s="2">
        <v>325</v>
      </c>
      <c r="W1187" s="2">
        <v>325</v>
      </c>
      <c r="X1187" s="2">
        <v>325</v>
      </c>
      <c r="Y1187" s="2">
        <v>325</v>
      </c>
      <c r="Z1187" s="2">
        <v>325</v>
      </c>
      <c r="AA1187" s="2">
        <v>325</v>
      </c>
      <c r="AB1187" s="2">
        <v>325</v>
      </c>
      <c r="AC1187" s="2">
        <v>325</v>
      </c>
      <c r="AD1187" s="2">
        <v>350</v>
      </c>
      <c r="AE1187" s="2">
        <v>350</v>
      </c>
      <c r="AF1187" s="2">
        <v>350</v>
      </c>
      <c r="AG1187" s="2">
        <v>350</v>
      </c>
      <c r="AH1187" s="2">
        <v>350</v>
      </c>
      <c r="AI1187" s="2">
        <v>350</v>
      </c>
      <c r="AJ1187" s="2">
        <v>350</v>
      </c>
      <c r="AK1187" s="2">
        <v>350</v>
      </c>
      <c r="AL1187" s="2">
        <v>350</v>
      </c>
      <c r="AM1187" s="2">
        <v>350</v>
      </c>
      <c r="AN1187" s="2">
        <v>350</v>
      </c>
      <c r="AO1187" s="2">
        <v>350</v>
      </c>
      <c r="AP1187" s="2">
        <v>350</v>
      </c>
      <c r="AQ1187" s="2">
        <v>350</v>
      </c>
      <c r="AR1187" s="2">
        <v>350</v>
      </c>
      <c r="AS1187" s="2">
        <v>350</v>
      </c>
      <c r="AT1187" s="2">
        <v>350</v>
      </c>
      <c r="AU1187" s="2">
        <v>350</v>
      </c>
      <c r="AV1187" s="2">
        <v>350</v>
      </c>
      <c r="AW1187" s="2">
        <v>350</v>
      </c>
      <c r="AX1187" s="2">
        <v>350</v>
      </c>
      <c r="AY1187" s="2">
        <v>350</v>
      </c>
      <c r="AZ1187" s="2">
        <v>350</v>
      </c>
      <c r="BA1187" s="2">
        <v>350</v>
      </c>
      <c r="BB1187" s="2">
        <v>350</v>
      </c>
      <c r="BC1187" s="2">
        <v>350</v>
      </c>
      <c r="BD1187" s="2">
        <v>350</v>
      </c>
      <c r="BE1187" s="2">
        <v>350</v>
      </c>
      <c r="BF1187" s="2">
        <v>350</v>
      </c>
      <c r="BG1187" s="2">
        <v>350</v>
      </c>
      <c r="BH1187" s="2">
        <v>350</v>
      </c>
      <c r="BI1187" s="2">
        <v>350</v>
      </c>
      <c r="BJ1187" s="2">
        <v>350</v>
      </c>
      <c r="BK1187" s="2">
        <v>350</v>
      </c>
      <c r="BL1187" s="2">
        <v>350</v>
      </c>
      <c r="BM1187" s="2">
        <v>350</v>
      </c>
      <c r="BN1187" s="2">
        <v>350</v>
      </c>
      <c r="BO1187" s="2">
        <v>350</v>
      </c>
      <c r="BP1187" s="2">
        <v>350</v>
      </c>
      <c r="BQ1187" s="2">
        <v>350</v>
      </c>
      <c r="BR1187" s="2">
        <v>350</v>
      </c>
      <c r="BS1187" s="2">
        <v>350</v>
      </c>
      <c r="BT1187" s="2">
        <v>350</v>
      </c>
      <c r="BU1187" s="2">
        <v>430</v>
      </c>
      <c r="BV1187" s="2">
        <v>430</v>
      </c>
      <c r="BW1187" s="2">
        <v>430</v>
      </c>
      <c r="BX1187" s="2">
        <v>430</v>
      </c>
      <c r="BY1187" s="2">
        <v>430</v>
      </c>
      <c r="BZ1187" s="2">
        <v>430</v>
      </c>
      <c r="CA1187" s="2">
        <v>430</v>
      </c>
      <c r="CB1187" s="2">
        <v>430</v>
      </c>
      <c r="CC1187" s="2">
        <v>430</v>
      </c>
      <c r="CD1187" s="2">
        <v>430</v>
      </c>
      <c r="CE1187" s="2">
        <v>430</v>
      </c>
      <c r="CF1187" s="2">
        <v>430</v>
      </c>
      <c r="CG1187" s="2">
        <v>430</v>
      </c>
      <c r="CH1187" s="2">
        <v>430</v>
      </c>
    </row>
    <row r="1188" spans="22:86" x14ac:dyDescent="0.2">
      <c r="V1188" s="2">
        <v>275</v>
      </c>
      <c r="W1188" s="2">
        <v>275</v>
      </c>
      <c r="X1188" s="2">
        <v>275</v>
      </c>
      <c r="Y1188" s="2">
        <v>275</v>
      </c>
      <c r="Z1188" s="2">
        <v>275</v>
      </c>
      <c r="AA1188" s="2">
        <v>275</v>
      </c>
      <c r="AB1188" s="2">
        <v>275</v>
      </c>
      <c r="AC1188" s="2">
        <v>275</v>
      </c>
      <c r="AD1188" s="2">
        <v>275</v>
      </c>
      <c r="AE1188" s="2">
        <v>275</v>
      </c>
      <c r="AF1188" s="2">
        <v>275.89</v>
      </c>
      <c r="AG1188" s="2">
        <v>282.44</v>
      </c>
      <c r="AH1188" s="2">
        <v>290</v>
      </c>
      <c r="AI1188" s="2">
        <v>290</v>
      </c>
      <c r="AJ1188" s="2">
        <v>294.33999999999997</v>
      </c>
      <c r="AK1188" s="2">
        <v>294.35000000000002</v>
      </c>
      <c r="AL1188" s="2">
        <v>295</v>
      </c>
      <c r="AM1188" s="2">
        <v>295</v>
      </c>
      <c r="AN1188" s="2">
        <v>295</v>
      </c>
      <c r="AO1188" s="2">
        <v>300</v>
      </c>
      <c r="AP1188" s="2">
        <v>300</v>
      </c>
      <c r="AQ1188" s="2">
        <v>300</v>
      </c>
      <c r="AR1188" s="2">
        <v>300</v>
      </c>
      <c r="AS1188" s="2">
        <v>300</v>
      </c>
      <c r="AT1188" s="2">
        <v>300</v>
      </c>
      <c r="AU1188" s="2">
        <v>300</v>
      </c>
      <c r="AV1188" s="2">
        <v>300</v>
      </c>
      <c r="AW1188" s="2">
        <v>300</v>
      </c>
      <c r="AX1188" s="2">
        <v>300</v>
      </c>
      <c r="AY1188" s="2">
        <v>300</v>
      </c>
      <c r="AZ1188" s="2">
        <v>304.17</v>
      </c>
      <c r="BA1188" s="2">
        <v>304.17</v>
      </c>
      <c r="BB1188" s="2">
        <v>305</v>
      </c>
      <c r="BC1188" s="2">
        <v>305</v>
      </c>
      <c r="BD1188" s="2">
        <v>305</v>
      </c>
      <c r="BE1188" s="2">
        <v>310</v>
      </c>
      <c r="BF1188" s="2">
        <v>315</v>
      </c>
      <c r="BG1188" s="2">
        <v>315</v>
      </c>
      <c r="BH1188" s="2">
        <v>320</v>
      </c>
      <c r="BI1188" s="2">
        <v>320</v>
      </c>
      <c r="BJ1188" s="2">
        <v>320</v>
      </c>
      <c r="BK1188" s="2">
        <v>320</v>
      </c>
      <c r="BL1188" s="2">
        <v>320</v>
      </c>
      <c r="BM1188" s="2">
        <v>325</v>
      </c>
      <c r="BN1188" s="2">
        <v>325</v>
      </c>
      <c r="BO1188" s="2">
        <v>325</v>
      </c>
      <c r="BP1188" s="2">
        <v>325.89</v>
      </c>
      <c r="BQ1188" s="2">
        <v>330</v>
      </c>
      <c r="BR1188" s="2">
        <v>340</v>
      </c>
      <c r="BS1188" s="2">
        <v>350</v>
      </c>
      <c r="BT1188" s="2">
        <v>350</v>
      </c>
      <c r="BU1188" s="2">
        <v>350</v>
      </c>
      <c r="BV1188" s="2">
        <v>359.52</v>
      </c>
      <c r="BW1188" s="2">
        <v>359.52</v>
      </c>
      <c r="BX1188" s="2">
        <v>359.52</v>
      </c>
      <c r="BY1188" s="2">
        <v>359.52</v>
      </c>
      <c r="BZ1188" s="2">
        <v>359.52</v>
      </c>
      <c r="CA1188" s="2">
        <v>359.52</v>
      </c>
      <c r="CB1188" s="2">
        <v>359.52</v>
      </c>
      <c r="CC1188" s="2">
        <v>375</v>
      </c>
      <c r="CD1188" s="2">
        <v>377.97</v>
      </c>
      <c r="CE1188" s="2">
        <v>377.97</v>
      </c>
      <c r="CF1188" s="2">
        <v>400</v>
      </c>
      <c r="CG1188" s="2">
        <v>425</v>
      </c>
      <c r="CH1188" s="2">
        <v>434.52</v>
      </c>
    </row>
    <row r="1189" spans="22:86" x14ac:dyDescent="0.2">
      <c r="V1189" s="2">
        <v>350</v>
      </c>
      <c r="W1189" s="2">
        <v>350</v>
      </c>
      <c r="X1189" s="2">
        <v>350</v>
      </c>
      <c r="Y1189" s="2">
        <v>350</v>
      </c>
      <c r="Z1189" s="2">
        <v>350</v>
      </c>
      <c r="AA1189" s="2">
        <v>350</v>
      </c>
      <c r="AB1189" s="2">
        <v>350</v>
      </c>
      <c r="AC1189" s="2">
        <v>350</v>
      </c>
      <c r="AD1189" s="2">
        <v>350</v>
      </c>
      <c r="AE1189" s="2">
        <v>350</v>
      </c>
      <c r="AF1189" s="2">
        <v>350</v>
      </c>
      <c r="AG1189" s="2">
        <v>350</v>
      </c>
      <c r="AH1189" s="2">
        <v>350</v>
      </c>
      <c r="AI1189" s="2">
        <v>350</v>
      </c>
      <c r="AJ1189" s="2">
        <v>350</v>
      </c>
      <c r="AK1189" s="2">
        <v>350</v>
      </c>
      <c r="AL1189" s="2">
        <v>360</v>
      </c>
      <c r="AM1189" s="2">
        <v>365</v>
      </c>
      <c r="AN1189" s="2">
        <v>375</v>
      </c>
      <c r="AO1189" s="2">
        <v>375</v>
      </c>
      <c r="AP1189" s="2">
        <v>375</v>
      </c>
      <c r="AQ1189" s="2">
        <v>375</v>
      </c>
      <c r="AR1189" s="2">
        <v>375</v>
      </c>
      <c r="AS1189" s="2">
        <v>375</v>
      </c>
      <c r="AT1189" s="2">
        <v>375</v>
      </c>
      <c r="AU1189" s="2">
        <v>375</v>
      </c>
      <c r="AV1189" s="2">
        <v>375</v>
      </c>
      <c r="AW1189" s="2">
        <v>375</v>
      </c>
      <c r="AX1189" s="2">
        <v>375</v>
      </c>
      <c r="AY1189" s="2">
        <v>380</v>
      </c>
      <c r="AZ1189" s="2">
        <v>380</v>
      </c>
      <c r="BA1189" s="2">
        <v>385</v>
      </c>
      <c r="BB1189" s="2">
        <v>388</v>
      </c>
      <c r="BC1189" s="2">
        <v>395</v>
      </c>
      <c r="BD1189" s="2">
        <v>395</v>
      </c>
      <c r="BE1189" s="2">
        <v>395</v>
      </c>
      <c r="BF1189" s="2">
        <v>395</v>
      </c>
      <c r="BG1189" s="2">
        <v>395</v>
      </c>
      <c r="BH1189" s="2">
        <v>399</v>
      </c>
      <c r="BI1189" s="2">
        <v>400</v>
      </c>
      <c r="BJ1189" s="2">
        <v>400</v>
      </c>
      <c r="BK1189" s="2">
        <v>400</v>
      </c>
      <c r="BL1189" s="2">
        <v>400</v>
      </c>
      <c r="BM1189" s="2">
        <v>400</v>
      </c>
      <c r="BN1189" s="2">
        <v>410</v>
      </c>
      <c r="BO1189" s="2">
        <v>425</v>
      </c>
      <c r="BP1189" s="2">
        <v>425</v>
      </c>
      <c r="BQ1189" s="2">
        <v>425</v>
      </c>
      <c r="BR1189" s="2">
        <v>425</v>
      </c>
      <c r="BS1189" s="2">
        <v>425</v>
      </c>
      <c r="BT1189" s="2">
        <v>425</v>
      </c>
      <c r="BU1189" s="2">
        <v>445</v>
      </c>
      <c r="BV1189" s="2">
        <v>450</v>
      </c>
      <c r="BW1189" s="2">
        <v>450</v>
      </c>
      <c r="BX1189" s="2">
        <v>450</v>
      </c>
      <c r="BY1189" s="2">
        <v>450</v>
      </c>
      <c r="BZ1189" s="2">
        <v>465</v>
      </c>
      <c r="CA1189" s="2">
        <v>475</v>
      </c>
      <c r="CB1189" s="2">
        <v>475</v>
      </c>
      <c r="CC1189" s="2">
        <v>475</v>
      </c>
      <c r="CD1189" s="2">
        <v>485</v>
      </c>
      <c r="CE1189" s="2">
        <v>495</v>
      </c>
      <c r="CF1189" s="2">
        <v>520</v>
      </c>
      <c r="CG1189" s="2">
        <v>550</v>
      </c>
      <c r="CH1189" s="2">
        <v>575</v>
      </c>
    </row>
    <row r="1190" spans="22:86" x14ac:dyDescent="0.2">
      <c r="V1190" s="2">
        <v>450</v>
      </c>
      <c r="W1190" s="2">
        <v>450</v>
      </c>
      <c r="X1190" s="2">
        <v>450</v>
      </c>
      <c r="Y1190" s="2">
        <v>450</v>
      </c>
      <c r="Z1190" s="2">
        <v>450</v>
      </c>
      <c r="AA1190" s="2">
        <v>450</v>
      </c>
      <c r="AB1190" s="2">
        <v>450</v>
      </c>
      <c r="AC1190" s="2">
        <v>450</v>
      </c>
      <c r="AD1190" s="2">
        <v>450</v>
      </c>
      <c r="AE1190" s="2">
        <v>450</v>
      </c>
      <c r="AF1190" s="2">
        <v>450</v>
      </c>
      <c r="AG1190" s="2">
        <v>450</v>
      </c>
      <c r="AH1190" s="2">
        <v>450</v>
      </c>
      <c r="AI1190" s="2">
        <v>460</v>
      </c>
      <c r="AJ1190" s="2">
        <v>465</v>
      </c>
      <c r="AK1190" s="2">
        <v>475</v>
      </c>
      <c r="AL1190" s="2">
        <v>475</v>
      </c>
      <c r="AM1190" s="2">
        <v>475</v>
      </c>
      <c r="AN1190" s="2">
        <v>475</v>
      </c>
      <c r="AO1190" s="2">
        <v>475</v>
      </c>
      <c r="AP1190" s="2">
        <v>475</v>
      </c>
      <c r="AQ1190" s="2">
        <v>475</v>
      </c>
      <c r="AR1190" s="2">
        <v>475</v>
      </c>
      <c r="AS1190" s="2">
        <v>480</v>
      </c>
      <c r="AT1190" s="2">
        <v>495</v>
      </c>
      <c r="AU1190" s="2">
        <v>495</v>
      </c>
      <c r="AV1190" s="2">
        <v>495</v>
      </c>
      <c r="AW1190" s="2">
        <v>495</v>
      </c>
      <c r="AX1190" s="2">
        <v>499</v>
      </c>
      <c r="AY1190" s="2">
        <v>500</v>
      </c>
      <c r="AZ1190" s="2">
        <v>500</v>
      </c>
      <c r="BA1190" s="2">
        <v>500</v>
      </c>
      <c r="BB1190" s="2">
        <v>500</v>
      </c>
      <c r="BC1190" s="2">
        <v>525</v>
      </c>
      <c r="BD1190" s="2">
        <v>525</v>
      </c>
      <c r="BE1190" s="2">
        <v>525</v>
      </c>
      <c r="BF1190" s="2">
        <v>525</v>
      </c>
      <c r="BG1190" s="2">
        <v>525</v>
      </c>
      <c r="BH1190" s="2">
        <v>525</v>
      </c>
      <c r="BI1190" s="2">
        <v>545</v>
      </c>
      <c r="BJ1190" s="2">
        <v>550</v>
      </c>
      <c r="BK1190" s="2">
        <v>550</v>
      </c>
      <c r="BL1190" s="2">
        <v>550</v>
      </c>
      <c r="BM1190" s="2">
        <v>550</v>
      </c>
      <c r="BN1190" s="2">
        <v>550</v>
      </c>
      <c r="BO1190" s="2">
        <v>550</v>
      </c>
      <c r="BP1190" s="2">
        <v>550</v>
      </c>
      <c r="BQ1190" s="2">
        <v>565</v>
      </c>
      <c r="BR1190" s="2">
        <v>575</v>
      </c>
      <c r="BS1190" s="2">
        <v>575</v>
      </c>
      <c r="BT1190" s="2">
        <v>595</v>
      </c>
      <c r="BU1190" s="2">
        <v>595</v>
      </c>
      <c r="BV1190" s="2">
        <v>595</v>
      </c>
      <c r="BW1190" s="2">
        <v>600</v>
      </c>
      <c r="BX1190" s="2">
        <v>600</v>
      </c>
      <c r="BY1190" s="2">
        <v>600</v>
      </c>
      <c r="BZ1190" s="2">
        <v>625</v>
      </c>
      <c r="CA1190" s="2">
        <v>625</v>
      </c>
      <c r="CB1190" s="2">
        <v>650</v>
      </c>
      <c r="CC1190" s="2">
        <v>650</v>
      </c>
      <c r="CD1190" s="2">
        <v>650</v>
      </c>
      <c r="CE1190" s="2">
        <v>675</v>
      </c>
      <c r="CF1190" s="2">
        <v>695</v>
      </c>
      <c r="CG1190" s="2">
        <v>750</v>
      </c>
      <c r="CH1190" s="2">
        <v>750</v>
      </c>
    </row>
    <row r="1191" spans="22:86" x14ac:dyDescent="0.2">
      <c r="V1191" s="2">
        <v>550</v>
      </c>
      <c r="W1191" s="2">
        <v>550</v>
      </c>
      <c r="X1191" s="2">
        <v>550</v>
      </c>
      <c r="Y1191" s="2">
        <v>550</v>
      </c>
      <c r="Z1191" s="2">
        <v>560</v>
      </c>
      <c r="AA1191" s="2">
        <v>575</v>
      </c>
      <c r="AB1191" s="2">
        <v>575</v>
      </c>
      <c r="AC1191" s="2">
        <v>580</v>
      </c>
      <c r="AD1191" s="2">
        <v>595</v>
      </c>
      <c r="AE1191" s="2">
        <v>595</v>
      </c>
      <c r="AF1191" s="2">
        <v>595</v>
      </c>
      <c r="AG1191" s="2">
        <v>595</v>
      </c>
      <c r="AH1191" s="2">
        <v>595</v>
      </c>
      <c r="AI1191" s="2">
        <v>600</v>
      </c>
      <c r="AJ1191" s="2">
        <v>625</v>
      </c>
      <c r="AK1191" s="2">
        <v>625</v>
      </c>
      <c r="AL1191" s="2">
        <v>625</v>
      </c>
      <c r="AM1191" s="2">
        <v>650</v>
      </c>
      <c r="AN1191" s="2">
        <v>650</v>
      </c>
      <c r="AO1191" s="2">
        <v>650</v>
      </c>
      <c r="AP1191" s="2">
        <v>650</v>
      </c>
      <c r="AQ1191" s="2">
        <v>650</v>
      </c>
      <c r="AR1191" s="2">
        <v>650</v>
      </c>
      <c r="AS1191" s="2">
        <v>650</v>
      </c>
      <c r="AT1191" s="2">
        <v>650</v>
      </c>
      <c r="AU1191" s="2">
        <v>675</v>
      </c>
      <c r="AV1191" s="2">
        <v>675</v>
      </c>
      <c r="AW1191" s="2">
        <v>675</v>
      </c>
      <c r="AX1191" s="2">
        <v>680</v>
      </c>
      <c r="AY1191" s="2">
        <v>695</v>
      </c>
      <c r="AZ1191" s="2">
        <v>695</v>
      </c>
      <c r="BA1191" s="2">
        <v>695</v>
      </c>
      <c r="BB1191" s="2">
        <v>695</v>
      </c>
      <c r="BC1191" s="2">
        <v>695</v>
      </c>
      <c r="BD1191" s="2">
        <v>695</v>
      </c>
      <c r="BE1191" s="2">
        <v>700</v>
      </c>
      <c r="BF1191" s="2">
        <v>700</v>
      </c>
      <c r="BG1191" s="2">
        <v>700</v>
      </c>
      <c r="BH1191" s="2">
        <v>700</v>
      </c>
      <c r="BI1191" s="2">
        <v>725</v>
      </c>
      <c r="BJ1191" s="2">
        <v>725</v>
      </c>
      <c r="BK1191" s="2">
        <v>750</v>
      </c>
      <c r="BL1191" s="2">
        <v>750</v>
      </c>
      <c r="BM1191" s="2">
        <v>750</v>
      </c>
      <c r="BN1191" s="2">
        <v>750</v>
      </c>
      <c r="BO1191" s="2">
        <v>775</v>
      </c>
      <c r="BP1191" s="2">
        <v>775</v>
      </c>
      <c r="BQ1191" s="2">
        <v>795</v>
      </c>
      <c r="BR1191" s="2">
        <v>795</v>
      </c>
      <c r="BS1191" s="2">
        <v>799</v>
      </c>
      <c r="BT1191" s="2">
        <v>800</v>
      </c>
      <c r="BU1191" s="2">
        <v>825</v>
      </c>
      <c r="BV1191" s="2">
        <v>850</v>
      </c>
      <c r="BW1191" s="2">
        <v>850</v>
      </c>
      <c r="BX1191" s="2">
        <v>850</v>
      </c>
      <c r="BY1191" s="2">
        <v>850</v>
      </c>
      <c r="BZ1191" s="2">
        <v>850</v>
      </c>
      <c r="CA1191" s="2">
        <v>895</v>
      </c>
      <c r="CB1191" s="2">
        <v>900</v>
      </c>
      <c r="CC1191" s="2">
        <v>950</v>
      </c>
      <c r="CD1191" s="2">
        <v>995</v>
      </c>
      <c r="CE1191" s="2">
        <v>995</v>
      </c>
      <c r="CF1191" s="2">
        <v>1100</v>
      </c>
      <c r="CG1191" s="2">
        <v>1200</v>
      </c>
      <c r="CH1191" s="2">
        <v>1600</v>
      </c>
    </row>
    <row r="1192" spans="22:86" x14ac:dyDescent="0.2">
      <c r="V1192" s="2">
        <v>850</v>
      </c>
      <c r="W1192" s="2">
        <v>850</v>
      </c>
      <c r="X1192" s="2">
        <v>850</v>
      </c>
      <c r="Y1192" s="2">
        <v>850</v>
      </c>
      <c r="Z1192" s="2">
        <v>850</v>
      </c>
      <c r="AA1192" s="2">
        <v>850</v>
      </c>
      <c r="AB1192" s="2">
        <v>850</v>
      </c>
      <c r="AC1192" s="2">
        <v>850</v>
      </c>
      <c r="AD1192" s="2">
        <v>850</v>
      </c>
      <c r="AE1192" s="2">
        <v>860</v>
      </c>
      <c r="AF1192" s="2">
        <v>875</v>
      </c>
      <c r="AG1192" s="2">
        <v>895</v>
      </c>
      <c r="AH1192" s="2">
        <v>895</v>
      </c>
      <c r="AI1192" s="2">
        <v>895</v>
      </c>
      <c r="AJ1192" s="2">
        <v>895</v>
      </c>
      <c r="AK1192" s="2">
        <v>895</v>
      </c>
      <c r="AL1192" s="2">
        <v>900</v>
      </c>
      <c r="AM1192" s="2">
        <v>900</v>
      </c>
      <c r="AN1192" s="2">
        <v>900</v>
      </c>
      <c r="AO1192" s="2">
        <v>925</v>
      </c>
      <c r="AP1192" s="2">
        <v>945</v>
      </c>
      <c r="AQ1192" s="2">
        <v>950</v>
      </c>
      <c r="AR1192" s="2">
        <v>950</v>
      </c>
      <c r="AS1192" s="2">
        <v>950</v>
      </c>
      <c r="AT1192" s="2">
        <v>950</v>
      </c>
      <c r="AU1192" s="2">
        <v>950</v>
      </c>
      <c r="AV1192" s="2">
        <v>950</v>
      </c>
      <c r="AW1192" s="2">
        <v>975</v>
      </c>
      <c r="AX1192" s="2">
        <v>975</v>
      </c>
      <c r="AY1192" s="2">
        <v>975</v>
      </c>
      <c r="AZ1192" s="2">
        <v>975</v>
      </c>
      <c r="BA1192" s="2">
        <v>995</v>
      </c>
      <c r="BB1192" s="2">
        <v>995</v>
      </c>
      <c r="BC1192" s="2">
        <v>995</v>
      </c>
      <c r="BD1192" s="2">
        <v>995</v>
      </c>
      <c r="BE1192" s="2">
        <v>995</v>
      </c>
      <c r="BF1192" s="2">
        <v>995</v>
      </c>
      <c r="BG1192" s="2">
        <v>1000</v>
      </c>
      <c r="BH1192" s="2">
        <v>1050</v>
      </c>
      <c r="BI1192" s="2">
        <v>1050</v>
      </c>
      <c r="BJ1192" s="2">
        <v>1100</v>
      </c>
      <c r="BK1192" s="2">
        <v>1100</v>
      </c>
      <c r="BL1192" s="2">
        <v>1100</v>
      </c>
      <c r="BM1192" s="2">
        <v>1100</v>
      </c>
      <c r="BN1192" s="2">
        <v>1100</v>
      </c>
      <c r="BO1192" s="2">
        <v>1125</v>
      </c>
      <c r="BP1192" s="2">
        <v>1150</v>
      </c>
      <c r="BQ1192" s="2">
        <v>1200</v>
      </c>
      <c r="BR1192" s="2">
        <v>1200</v>
      </c>
      <c r="BS1192" s="2">
        <v>1200</v>
      </c>
      <c r="BT1192" s="2">
        <v>1200</v>
      </c>
      <c r="BU1192" s="2">
        <v>1200</v>
      </c>
      <c r="BV1192" s="2">
        <v>1250</v>
      </c>
      <c r="BW1192" s="2">
        <v>1295</v>
      </c>
      <c r="BX1192" s="2">
        <v>1295</v>
      </c>
      <c r="BY1192" s="2">
        <v>1300</v>
      </c>
      <c r="BZ1192" s="2">
        <v>1350</v>
      </c>
      <c r="CA1192" s="2">
        <v>1400</v>
      </c>
      <c r="CB1192" s="2">
        <v>1400</v>
      </c>
      <c r="CC1192" s="2">
        <v>1400</v>
      </c>
      <c r="CD1192" s="2">
        <v>1500</v>
      </c>
      <c r="CE1192" s="2">
        <v>1500</v>
      </c>
      <c r="CF1192" s="2">
        <v>1650</v>
      </c>
      <c r="CG1192" s="2">
        <v>1750</v>
      </c>
      <c r="CH1192" s="2">
        <v>2995</v>
      </c>
    </row>
    <row r="1193" spans="22:86" x14ac:dyDescent="0.2">
      <c r="V1193" s="2">
        <v>1195</v>
      </c>
      <c r="W1193" s="2">
        <v>1195</v>
      </c>
      <c r="X1193" s="2">
        <v>1195</v>
      </c>
      <c r="Y1193" s="2">
        <v>1195</v>
      </c>
      <c r="Z1193" s="2">
        <v>1200</v>
      </c>
      <c r="AA1193" s="2">
        <v>1200</v>
      </c>
      <c r="AB1193" s="2">
        <v>1200</v>
      </c>
      <c r="AC1193" s="2">
        <v>1200</v>
      </c>
      <c r="AD1193" s="2">
        <v>1250</v>
      </c>
      <c r="AE1193" s="2">
        <v>1250</v>
      </c>
      <c r="AF1193" s="2">
        <v>1250</v>
      </c>
      <c r="AG1193" s="2">
        <v>1250</v>
      </c>
      <c r="AH1193" s="2">
        <v>1250</v>
      </c>
      <c r="AI1193" s="2">
        <v>1300</v>
      </c>
      <c r="AJ1193" s="2">
        <v>1300</v>
      </c>
      <c r="AK1193" s="2">
        <v>1300</v>
      </c>
      <c r="AL1193" s="2">
        <v>1300</v>
      </c>
      <c r="AM1193" s="2">
        <v>1300</v>
      </c>
      <c r="AN1193" s="2">
        <v>1400</v>
      </c>
      <c r="AO1193" s="2">
        <v>1400</v>
      </c>
      <c r="AP1193" s="2">
        <v>1400</v>
      </c>
      <c r="AQ1193" s="2">
        <v>1400</v>
      </c>
      <c r="AR1193" s="2">
        <v>1400</v>
      </c>
      <c r="AS1193" s="2">
        <v>1400</v>
      </c>
      <c r="AT1193" s="2">
        <v>1400</v>
      </c>
      <c r="AU1193" s="2">
        <v>1400</v>
      </c>
      <c r="AV1193" s="2">
        <v>1400</v>
      </c>
      <c r="AW1193" s="2">
        <v>1400</v>
      </c>
      <c r="AX1193" s="2">
        <v>1400</v>
      </c>
      <c r="AY1193" s="2">
        <v>1400</v>
      </c>
      <c r="AZ1193" s="2">
        <v>1400</v>
      </c>
      <c r="BA1193" s="2">
        <v>1400</v>
      </c>
      <c r="BB1193" s="2">
        <v>1495</v>
      </c>
      <c r="BC1193" s="2">
        <v>1495</v>
      </c>
      <c r="BD1193" s="2">
        <v>1495</v>
      </c>
      <c r="BE1193" s="2">
        <v>1495</v>
      </c>
      <c r="BF1193" s="2">
        <v>1495</v>
      </c>
      <c r="BG1193" s="2">
        <v>1500</v>
      </c>
      <c r="BH1193" s="2">
        <v>1500</v>
      </c>
      <c r="BI1193" s="2">
        <v>1500</v>
      </c>
      <c r="BJ1193" s="2">
        <v>1500</v>
      </c>
      <c r="BK1193" s="2">
        <v>1500</v>
      </c>
      <c r="BL1193" s="2">
        <v>1575</v>
      </c>
      <c r="BM1193" s="2">
        <v>1575</v>
      </c>
      <c r="BN1193" s="2">
        <v>1575</v>
      </c>
      <c r="BO1193" s="2">
        <v>1575</v>
      </c>
      <c r="BP1193" s="2">
        <v>1950</v>
      </c>
      <c r="BQ1193" s="2">
        <v>1950</v>
      </c>
      <c r="BR1193" s="2">
        <v>1950</v>
      </c>
      <c r="BS1193" s="2">
        <v>1950</v>
      </c>
      <c r="BT1193" s="2">
        <v>1950</v>
      </c>
      <c r="BU1193" s="2">
        <v>2000</v>
      </c>
      <c r="BV1193" s="2">
        <v>2000</v>
      </c>
      <c r="BW1193" s="2">
        <v>2000</v>
      </c>
      <c r="BX1193" s="2">
        <v>2000</v>
      </c>
      <c r="BY1193" s="2">
        <v>2000</v>
      </c>
      <c r="BZ1193" s="2">
        <v>2500</v>
      </c>
      <c r="CA1193" s="2">
        <v>2500</v>
      </c>
      <c r="CB1193" s="2">
        <v>2500</v>
      </c>
      <c r="CC1193" s="2">
        <v>2500</v>
      </c>
      <c r="CD1193" s="2">
        <v>2500</v>
      </c>
      <c r="CE1193" s="2">
        <v>2750</v>
      </c>
      <c r="CF1193" s="2">
        <v>2750</v>
      </c>
      <c r="CG1193" s="2">
        <v>2750</v>
      </c>
      <c r="CH1193" s="2">
        <v>2750</v>
      </c>
    </row>
    <row r="1194" spans="22:86" x14ac:dyDescent="0.2">
      <c r="V1194" s="2">
        <v>275</v>
      </c>
      <c r="W1194" s="2">
        <v>275</v>
      </c>
      <c r="X1194" s="2">
        <v>275</v>
      </c>
      <c r="Y1194" s="2">
        <v>275</v>
      </c>
      <c r="Z1194" s="2">
        <v>275</v>
      </c>
      <c r="AA1194" s="2">
        <v>275</v>
      </c>
      <c r="AB1194" s="2">
        <v>275</v>
      </c>
      <c r="AC1194" s="2">
        <v>280</v>
      </c>
      <c r="AD1194" s="2">
        <v>280</v>
      </c>
      <c r="AE1194" s="2">
        <v>280</v>
      </c>
      <c r="AF1194" s="2">
        <v>280</v>
      </c>
      <c r="AG1194" s="2">
        <v>280</v>
      </c>
      <c r="AH1194" s="2">
        <v>280</v>
      </c>
      <c r="AI1194" s="2">
        <v>280</v>
      </c>
      <c r="AJ1194" s="2">
        <v>280</v>
      </c>
      <c r="AK1194" s="2">
        <v>302.5</v>
      </c>
      <c r="AL1194" s="2">
        <v>325</v>
      </c>
      <c r="AM1194" s="2">
        <v>325</v>
      </c>
      <c r="AN1194" s="2">
        <v>325</v>
      </c>
      <c r="AO1194" s="2">
        <v>325</v>
      </c>
      <c r="AP1194" s="2">
        <v>325</v>
      </c>
      <c r="AQ1194" s="2">
        <v>325</v>
      </c>
      <c r="AR1194" s="2">
        <v>325</v>
      </c>
      <c r="AS1194" s="2">
        <v>325</v>
      </c>
      <c r="AT1194" s="2">
        <v>350</v>
      </c>
      <c r="AU1194" s="2">
        <v>350</v>
      </c>
      <c r="AV1194" s="2">
        <v>350</v>
      </c>
      <c r="AW1194" s="2">
        <v>350</v>
      </c>
      <c r="AX1194" s="2">
        <v>350</v>
      </c>
      <c r="AY1194" s="2">
        <v>350</v>
      </c>
      <c r="AZ1194" s="2">
        <v>350</v>
      </c>
      <c r="BA1194" s="2">
        <v>350</v>
      </c>
      <c r="BB1194" s="2">
        <v>350</v>
      </c>
      <c r="BC1194" s="2">
        <v>350</v>
      </c>
      <c r="BD1194" s="2">
        <v>350</v>
      </c>
      <c r="BE1194" s="2">
        <v>350</v>
      </c>
      <c r="BF1194" s="2">
        <v>350</v>
      </c>
      <c r="BG1194" s="2">
        <v>350</v>
      </c>
      <c r="BH1194" s="2">
        <v>350</v>
      </c>
      <c r="BI1194" s="2">
        <v>350</v>
      </c>
      <c r="BJ1194" s="2">
        <v>350</v>
      </c>
      <c r="BK1194" s="2">
        <v>350</v>
      </c>
      <c r="BL1194" s="2">
        <v>350</v>
      </c>
      <c r="BM1194" s="2">
        <v>350</v>
      </c>
      <c r="BN1194" s="2">
        <v>350</v>
      </c>
      <c r="BO1194" s="2">
        <v>350</v>
      </c>
      <c r="BP1194" s="2">
        <v>350</v>
      </c>
      <c r="BQ1194" s="2">
        <v>350</v>
      </c>
      <c r="BR1194" s="2">
        <v>350</v>
      </c>
      <c r="BS1194" s="2">
        <v>350</v>
      </c>
      <c r="BT1194" s="2">
        <v>350</v>
      </c>
      <c r="BU1194" s="2">
        <v>350</v>
      </c>
      <c r="BV1194" s="2">
        <v>350</v>
      </c>
      <c r="BW1194" s="2">
        <v>350</v>
      </c>
      <c r="BX1194" s="2">
        <v>350</v>
      </c>
      <c r="BY1194" s="2">
        <v>350</v>
      </c>
      <c r="BZ1194" s="2">
        <v>350</v>
      </c>
      <c r="CA1194" s="2">
        <v>375</v>
      </c>
      <c r="CB1194" s="2">
        <v>375</v>
      </c>
      <c r="CC1194" s="2">
        <v>375</v>
      </c>
      <c r="CD1194" s="2">
        <v>375</v>
      </c>
      <c r="CE1194" s="2">
        <v>375</v>
      </c>
      <c r="CF1194" s="2">
        <v>375</v>
      </c>
      <c r="CG1194" s="2">
        <v>375</v>
      </c>
      <c r="CH1194" s="2">
        <v>375</v>
      </c>
    </row>
    <row r="1195" spans="22:86" x14ac:dyDescent="0.2">
      <c r="V1195" s="2">
        <v>250</v>
      </c>
      <c r="W1195" s="2">
        <v>250</v>
      </c>
      <c r="X1195" s="2">
        <v>250</v>
      </c>
      <c r="Y1195" s="2">
        <v>250</v>
      </c>
      <c r="Z1195" s="2">
        <v>250</v>
      </c>
      <c r="AA1195" s="2">
        <v>250</v>
      </c>
      <c r="AB1195" s="2">
        <v>250</v>
      </c>
      <c r="AC1195" s="2">
        <v>250</v>
      </c>
      <c r="AD1195" s="2">
        <v>250</v>
      </c>
      <c r="AE1195" s="2">
        <v>250.89</v>
      </c>
      <c r="AF1195" s="2">
        <v>250.89</v>
      </c>
      <c r="AG1195" s="2">
        <v>250.89</v>
      </c>
      <c r="AH1195" s="2">
        <v>250.89</v>
      </c>
      <c r="AI1195" s="2">
        <v>250.89</v>
      </c>
      <c r="AJ1195" s="2">
        <v>250.89</v>
      </c>
      <c r="AK1195" s="2">
        <v>250.89</v>
      </c>
      <c r="AL1195" s="2">
        <v>250.89</v>
      </c>
      <c r="AM1195" s="2">
        <v>254.17</v>
      </c>
      <c r="AN1195" s="2">
        <v>254.17</v>
      </c>
      <c r="AO1195" s="2">
        <v>254.17</v>
      </c>
      <c r="AP1195" s="2">
        <v>258.89</v>
      </c>
      <c r="AQ1195" s="2">
        <v>258.89</v>
      </c>
      <c r="AR1195" s="2">
        <v>260.89</v>
      </c>
      <c r="AS1195" s="2">
        <v>260.89</v>
      </c>
      <c r="AT1195" s="2">
        <v>260.89</v>
      </c>
      <c r="AU1195" s="2">
        <v>275</v>
      </c>
      <c r="AV1195" s="2">
        <v>275</v>
      </c>
      <c r="AW1195" s="2">
        <v>275</v>
      </c>
      <c r="AX1195" s="2">
        <v>282.62</v>
      </c>
      <c r="AY1195" s="2">
        <v>282.62</v>
      </c>
      <c r="AZ1195" s="2">
        <v>291.07</v>
      </c>
      <c r="BA1195" s="2">
        <v>291.07</v>
      </c>
      <c r="BB1195" s="2">
        <v>291.07</v>
      </c>
      <c r="BC1195" s="2">
        <v>291.07</v>
      </c>
      <c r="BD1195" s="2">
        <v>291.07</v>
      </c>
      <c r="BE1195" s="2">
        <v>291.07</v>
      </c>
      <c r="BF1195" s="2">
        <v>291.07</v>
      </c>
      <c r="BG1195" s="2">
        <v>291.07</v>
      </c>
      <c r="BH1195" s="2">
        <v>300</v>
      </c>
      <c r="BI1195" s="2">
        <v>300</v>
      </c>
      <c r="BJ1195" s="2">
        <v>300</v>
      </c>
      <c r="BK1195" s="2">
        <v>311.73</v>
      </c>
      <c r="BL1195" s="2">
        <v>311.73</v>
      </c>
      <c r="BM1195" s="2">
        <v>311.73</v>
      </c>
      <c r="BN1195" s="2">
        <v>315</v>
      </c>
      <c r="BO1195" s="2">
        <v>315</v>
      </c>
      <c r="BP1195" s="2">
        <v>315</v>
      </c>
      <c r="BQ1195" s="2">
        <v>316.07</v>
      </c>
      <c r="BR1195" s="2">
        <v>316.07</v>
      </c>
      <c r="BS1195" s="2">
        <v>316.07</v>
      </c>
      <c r="BT1195" s="2">
        <v>316.07</v>
      </c>
      <c r="BU1195" s="2">
        <v>316.07</v>
      </c>
      <c r="BV1195" s="2">
        <v>325</v>
      </c>
      <c r="BW1195" s="2">
        <v>325</v>
      </c>
      <c r="BX1195" s="2">
        <v>325</v>
      </c>
      <c r="BY1195" s="2">
        <v>325</v>
      </c>
      <c r="BZ1195" s="2">
        <v>325</v>
      </c>
      <c r="CA1195" s="2">
        <v>355</v>
      </c>
      <c r="CB1195" s="2">
        <v>355</v>
      </c>
      <c r="CC1195" s="2">
        <v>355</v>
      </c>
      <c r="CD1195" s="2">
        <v>356.25</v>
      </c>
      <c r="CE1195" s="2">
        <v>356.25</v>
      </c>
      <c r="CF1195" s="2">
        <v>356.25</v>
      </c>
      <c r="CG1195" s="2">
        <v>434.52</v>
      </c>
      <c r="CH1195" s="2">
        <v>434.52</v>
      </c>
    </row>
    <row r="1196" spans="22:86" x14ac:dyDescent="0.2">
      <c r="V1196" s="2">
        <v>325</v>
      </c>
      <c r="W1196" s="2">
        <v>325</v>
      </c>
      <c r="X1196" s="2">
        <v>325</v>
      </c>
      <c r="Y1196" s="2">
        <v>325</v>
      </c>
      <c r="Z1196" s="2">
        <v>325</v>
      </c>
      <c r="AA1196" s="2">
        <v>325</v>
      </c>
      <c r="AB1196" s="2">
        <v>325</v>
      </c>
      <c r="AC1196" s="2">
        <v>330</v>
      </c>
      <c r="AD1196" s="2">
        <v>330</v>
      </c>
      <c r="AE1196" s="2">
        <v>330</v>
      </c>
      <c r="AF1196" s="2">
        <v>330</v>
      </c>
      <c r="AG1196" s="2">
        <v>335</v>
      </c>
      <c r="AH1196" s="2">
        <v>340</v>
      </c>
      <c r="AI1196" s="2">
        <v>340</v>
      </c>
      <c r="AJ1196" s="2">
        <v>340</v>
      </c>
      <c r="AK1196" s="2">
        <v>345</v>
      </c>
      <c r="AL1196" s="2">
        <v>350</v>
      </c>
      <c r="AM1196" s="2">
        <v>350</v>
      </c>
      <c r="AN1196" s="2">
        <v>350</v>
      </c>
      <c r="AO1196" s="2">
        <v>350</v>
      </c>
      <c r="AP1196" s="2">
        <v>350</v>
      </c>
      <c r="AQ1196" s="2">
        <v>350</v>
      </c>
      <c r="AR1196" s="2">
        <v>350</v>
      </c>
      <c r="AS1196" s="2">
        <v>350</v>
      </c>
      <c r="AT1196" s="2">
        <v>350</v>
      </c>
      <c r="AU1196" s="2">
        <v>350</v>
      </c>
      <c r="AV1196" s="2">
        <v>350</v>
      </c>
      <c r="AW1196" s="2">
        <v>350</v>
      </c>
      <c r="AX1196" s="2">
        <v>350</v>
      </c>
      <c r="AY1196" s="2">
        <v>350</v>
      </c>
      <c r="AZ1196" s="2">
        <v>350</v>
      </c>
      <c r="BA1196" s="2">
        <v>350</v>
      </c>
      <c r="BB1196" s="2">
        <v>350</v>
      </c>
      <c r="BC1196" s="2">
        <v>350</v>
      </c>
      <c r="BD1196" s="2">
        <v>350</v>
      </c>
      <c r="BE1196" s="2">
        <v>350</v>
      </c>
      <c r="BF1196" s="2">
        <v>350</v>
      </c>
      <c r="BG1196" s="2">
        <v>350</v>
      </c>
      <c r="BH1196" s="2">
        <v>360</v>
      </c>
      <c r="BI1196" s="2">
        <v>360</v>
      </c>
      <c r="BJ1196" s="2">
        <v>360</v>
      </c>
      <c r="BK1196" s="2">
        <v>360</v>
      </c>
      <c r="BL1196" s="2">
        <v>360</v>
      </c>
      <c r="BM1196" s="2">
        <v>360</v>
      </c>
      <c r="BN1196" s="2">
        <v>365</v>
      </c>
      <c r="BO1196" s="2">
        <v>365</v>
      </c>
      <c r="BP1196" s="2">
        <v>370</v>
      </c>
      <c r="BQ1196" s="2">
        <v>375</v>
      </c>
      <c r="BR1196" s="2">
        <v>375</v>
      </c>
      <c r="BS1196" s="2">
        <v>375</v>
      </c>
      <c r="BT1196" s="2">
        <v>375</v>
      </c>
      <c r="BU1196" s="2">
        <v>380</v>
      </c>
      <c r="BV1196" s="2">
        <v>390</v>
      </c>
      <c r="BW1196" s="2">
        <v>395</v>
      </c>
      <c r="BX1196" s="2">
        <v>395</v>
      </c>
      <c r="BY1196" s="2">
        <v>395</v>
      </c>
      <c r="BZ1196" s="2">
        <v>395</v>
      </c>
      <c r="CA1196" s="2">
        <v>395</v>
      </c>
      <c r="CB1196" s="2">
        <v>400</v>
      </c>
      <c r="CC1196" s="2">
        <v>425</v>
      </c>
      <c r="CD1196" s="2">
        <v>425</v>
      </c>
      <c r="CE1196" s="2">
        <v>450</v>
      </c>
      <c r="CF1196" s="2">
        <v>495</v>
      </c>
      <c r="CG1196" s="2">
        <v>500</v>
      </c>
      <c r="CH1196" s="2">
        <v>550</v>
      </c>
    </row>
    <row r="1197" spans="22:86" x14ac:dyDescent="0.2">
      <c r="V1197" s="2">
        <v>420</v>
      </c>
      <c r="W1197" s="2">
        <v>420</v>
      </c>
      <c r="X1197" s="2">
        <v>425</v>
      </c>
      <c r="Y1197" s="2">
        <v>425</v>
      </c>
      <c r="Z1197" s="2">
        <v>425</v>
      </c>
      <c r="AA1197" s="2">
        <v>425</v>
      </c>
      <c r="AB1197" s="2">
        <v>425</v>
      </c>
      <c r="AC1197" s="2">
        <v>425</v>
      </c>
      <c r="AD1197" s="2">
        <v>425</v>
      </c>
      <c r="AE1197" s="2">
        <v>425</v>
      </c>
      <c r="AF1197" s="2">
        <v>425</v>
      </c>
      <c r="AG1197" s="2">
        <v>425</v>
      </c>
      <c r="AH1197" s="2">
        <v>425</v>
      </c>
      <c r="AI1197" s="2">
        <v>430</v>
      </c>
      <c r="AJ1197" s="2">
        <v>430</v>
      </c>
      <c r="AK1197" s="2">
        <v>435</v>
      </c>
      <c r="AL1197" s="2">
        <v>440</v>
      </c>
      <c r="AM1197" s="2">
        <v>440</v>
      </c>
      <c r="AN1197" s="2">
        <v>450</v>
      </c>
      <c r="AO1197" s="2">
        <v>450</v>
      </c>
      <c r="AP1197" s="2">
        <v>450</v>
      </c>
      <c r="AQ1197" s="2">
        <v>450</v>
      </c>
      <c r="AR1197" s="2">
        <v>450</v>
      </c>
      <c r="AS1197" s="2">
        <v>450</v>
      </c>
      <c r="AT1197" s="2">
        <v>450</v>
      </c>
      <c r="AU1197" s="2">
        <v>450</v>
      </c>
      <c r="AV1197" s="2">
        <v>450</v>
      </c>
      <c r="AW1197" s="2">
        <v>450</v>
      </c>
      <c r="AX1197" s="2">
        <v>450</v>
      </c>
      <c r="AY1197" s="2">
        <v>460</v>
      </c>
      <c r="AZ1197" s="2">
        <v>460</v>
      </c>
      <c r="BA1197" s="2">
        <v>460</v>
      </c>
      <c r="BB1197" s="2">
        <v>475</v>
      </c>
      <c r="BC1197" s="2">
        <v>475</v>
      </c>
      <c r="BD1197" s="2">
        <v>475</v>
      </c>
      <c r="BE1197" s="2">
        <v>475</v>
      </c>
      <c r="BF1197" s="2">
        <v>475</v>
      </c>
      <c r="BG1197" s="2">
        <v>475</v>
      </c>
      <c r="BH1197" s="2">
        <v>475</v>
      </c>
      <c r="BI1197" s="2">
        <v>485</v>
      </c>
      <c r="BJ1197" s="2">
        <v>490</v>
      </c>
      <c r="BK1197" s="2">
        <v>495</v>
      </c>
      <c r="BL1197" s="2">
        <v>495</v>
      </c>
      <c r="BM1197" s="2">
        <v>495</v>
      </c>
      <c r="BN1197" s="2">
        <v>495</v>
      </c>
      <c r="BO1197" s="2">
        <v>500</v>
      </c>
      <c r="BP1197" s="2">
        <v>500</v>
      </c>
      <c r="BQ1197" s="2">
        <v>500</v>
      </c>
      <c r="BR1197" s="2">
        <v>500</v>
      </c>
      <c r="BS1197" s="2">
        <v>500</v>
      </c>
      <c r="BT1197" s="2">
        <v>520</v>
      </c>
      <c r="BU1197" s="2">
        <v>525</v>
      </c>
      <c r="BV1197" s="2">
        <v>525</v>
      </c>
      <c r="BW1197" s="2">
        <v>525</v>
      </c>
      <c r="BX1197" s="2">
        <v>550</v>
      </c>
      <c r="BY1197" s="2">
        <v>550</v>
      </c>
      <c r="BZ1197" s="2">
        <v>550</v>
      </c>
      <c r="CA1197" s="2">
        <v>550</v>
      </c>
      <c r="CB1197" s="2">
        <v>550</v>
      </c>
      <c r="CC1197" s="2">
        <v>550</v>
      </c>
      <c r="CD1197" s="2">
        <v>575</v>
      </c>
      <c r="CE1197" s="2">
        <v>580</v>
      </c>
      <c r="CF1197" s="2">
        <v>600</v>
      </c>
      <c r="CG1197" s="2">
        <v>650</v>
      </c>
      <c r="CH1197" s="2">
        <v>650</v>
      </c>
    </row>
    <row r="1198" spans="22:86" x14ac:dyDescent="0.2">
      <c r="V1198" s="2">
        <v>490</v>
      </c>
      <c r="W1198" s="2">
        <v>495</v>
      </c>
      <c r="X1198" s="2">
        <v>495</v>
      </c>
      <c r="Y1198" s="2">
        <v>495</v>
      </c>
      <c r="Z1198" s="2">
        <v>495</v>
      </c>
      <c r="AA1198" s="2">
        <v>495</v>
      </c>
      <c r="AB1198" s="2">
        <v>495</v>
      </c>
      <c r="AC1198" s="2">
        <v>499.7</v>
      </c>
      <c r="AD1198" s="2">
        <v>500</v>
      </c>
      <c r="AE1198" s="2">
        <v>500</v>
      </c>
      <c r="AF1198" s="2">
        <v>500</v>
      </c>
      <c r="AG1198" s="2">
        <v>515</v>
      </c>
      <c r="AH1198" s="2">
        <v>525</v>
      </c>
      <c r="AI1198" s="2">
        <v>525</v>
      </c>
      <c r="AJ1198" s="2">
        <v>525</v>
      </c>
      <c r="AK1198" s="2">
        <v>525</v>
      </c>
      <c r="AL1198" s="2">
        <v>525</v>
      </c>
      <c r="AM1198" s="2">
        <v>535</v>
      </c>
      <c r="AN1198" s="2">
        <v>550</v>
      </c>
      <c r="AO1198" s="2">
        <v>550</v>
      </c>
      <c r="AP1198" s="2">
        <v>550</v>
      </c>
      <c r="AQ1198" s="2">
        <v>550</v>
      </c>
      <c r="AR1198" s="2">
        <v>550</v>
      </c>
      <c r="AS1198" s="2">
        <v>550</v>
      </c>
      <c r="AT1198" s="2">
        <v>550</v>
      </c>
      <c r="AU1198" s="2">
        <v>550</v>
      </c>
      <c r="AV1198" s="2">
        <v>550</v>
      </c>
      <c r="AW1198" s="2">
        <v>550</v>
      </c>
      <c r="AX1198" s="2">
        <v>550</v>
      </c>
      <c r="AY1198" s="2">
        <v>560</v>
      </c>
      <c r="AZ1198" s="2">
        <v>575</v>
      </c>
      <c r="BA1198" s="2">
        <v>575</v>
      </c>
      <c r="BB1198" s="2">
        <v>575</v>
      </c>
      <c r="BC1198" s="2">
        <v>575</v>
      </c>
      <c r="BD1198" s="2">
        <v>575</v>
      </c>
      <c r="BE1198" s="2">
        <v>575</v>
      </c>
      <c r="BF1198" s="2">
        <v>575</v>
      </c>
      <c r="BG1198" s="2">
        <v>580</v>
      </c>
      <c r="BH1198" s="2">
        <v>590</v>
      </c>
      <c r="BI1198" s="2">
        <v>595</v>
      </c>
      <c r="BJ1198" s="2">
        <v>595</v>
      </c>
      <c r="BK1198" s="2">
        <v>595</v>
      </c>
      <c r="BL1198" s="2">
        <v>600</v>
      </c>
      <c r="BM1198" s="2">
        <v>600</v>
      </c>
      <c r="BN1198" s="2">
        <v>615</v>
      </c>
      <c r="BO1198" s="2">
        <v>620</v>
      </c>
      <c r="BP1198" s="2">
        <v>625</v>
      </c>
      <c r="BQ1198" s="2">
        <v>625</v>
      </c>
      <c r="BR1198" s="2">
        <v>625</v>
      </c>
      <c r="BS1198" s="2">
        <v>650</v>
      </c>
      <c r="BT1198" s="2">
        <v>650</v>
      </c>
      <c r="BU1198" s="2">
        <v>650</v>
      </c>
      <c r="BV1198" s="2">
        <v>650</v>
      </c>
      <c r="BW1198" s="2">
        <v>650</v>
      </c>
      <c r="BX1198" s="2">
        <v>655</v>
      </c>
      <c r="BY1198" s="2">
        <v>660</v>
      </c>
      <c r="BZ1198" s="2">
        <v>675</v>
      </c>
      <c r="CA1198" s="2">
        <v>695</v>
      </c>
      <c r="CB1198" s="2">
        <v>700</v>
      </c>
      <c r="CC1198" s="2">
        <v>700</v>
      </c>
      <c r="CD1198" s="2">
        <v>700</v>
      </c>
      <c r="CE1198" s="2">
        <v>720</v>
      </c>
      <c r="CF1198" s="2">
        <v>750</v>
      </c>
      <c r="CG1198" s="2">
        <v>750</v>
      </c>
      <c r="CH1198" s="2">
        <v>850</v>
      </c>
    </row>
    <row r="1199" spans="22:86" x14ac:dyDescent="0.2">
      <c r="V1199" s="2">
        <v>725</v>
      </c>
      <c r="W1199" s="2">
        <v>725</v>
      </c>
      <c r="X1199" s="2">
        <v>735</v>
      </c>
      <c r="Y1199" s="2">
        <v>735</v>
      </c>
      <c r="Z1199" s="2">
        <v>750</v>
      </c>
      <c r="AA1199" s="2">
        <v>750</v>
      </c>
      <c r="AB1199" s="2">
        <v>750</v>
      </c>
      <c r="AC1199" s="2">
        <v>750</v>
      </c>
      <c r="AD1199" s="2">
        <v>750</v>
      </c>
      <c r="AE1199" s="2">
        <v>750</v>
      </c>
      <c r="AF1199" s="2">
        <v>750</v>
      </c>
      <c r="AG1199" s="2">
        <v>750</v>
      </c>
      <c r="AH1199" s="2">
        <v>750</v>
      </c>
      <c r="AI1199" s="2">
        <v>750</v>
      </c>
      <c r="AJ1199" s="2">
        <v>750</v>
      </c>
      <c r="AK1199" s="2">
        <v>755</v>
      </c>
      <c r="AL1199" s="2">
        <v>760</v>
      </c>
      <c r="AM1199" s="2">
        <v>780</v>
      </c>
      <c r="AN1199" s="2">
        <v>780</v>
      </c>
      <c r="AO1199" s="2">
        <v>780</v>
      </c>
      <c r="AP1199" s="2">
        <v>787.5</v>
      </c>
      <c r="AQ1199" s="2">
        <v>795</v>
      </c>
      <c r="AR1199" s="2">
        <v>795</v>
      </c>
      <c r="AS1199" s="2">
        <v>795</v>
      </c>
      <c r="AT1199" s="2">
        <v>795</v>
      </c>
      <c r="AU1199" s="2">
        <v>797.5</v>
      </c>
      <c r="AV1199" s="2">
        <v>800</v>
      </c>
      <c r="AW1199" s="2">
        <v>800</v>
      </c>
      <c r="AX1199" s="2">
        <v>800</v>
      </c>
      <c r="AY1199" s="2">
        <v>800</v>
      </c>
      <c r="AZ1199" s="2">
        <v>800</v>
      </c>
      <c r="BA1199" s="2">
        <v>800</v>
      </c>
      <c r="BB1199" s="2">
        <v>800</v>
      </c>
      <c r="BC1199" s="2">
        <v>800</v>
      </c>
      <c r="BD1199" s="2">
        <v>800</v>
      </c>
      <c r="BE1199" s="2">
        <v>812.5</v>
      </c>
      <c r="BF1199" s="2">
        <v>825</v>
      </c>
      <c r="BG1199" s="2">
        <v>825</v>
      </c>
      <c r="BH1199" s="2">
        <v>825</v>
      </c>
      <c r="BI1199" s="2">
        <v>830</v>
      </c>
      <c r="BJ1199" s="2">
        <v>830</v>
      </c>
      <c r="BK1199" s="2">
        <v>830</v>
      </c>
      <c r="BL1199" s="2">
        <v>850</v>
      </c>
      <c r="BM1199" s="2">
        <v>850</v>
      </c>
      <c r="BN1199" s="2">
        <v>850</v>
      </c>
      <c r="BO1199" s="2">
        <v>850</v>
      </c>
      <c r="BP1199" s="2">
        <v>850</v>
      </c>
      <c r="BQ1199" s="2">
        <v>850</v>
      </c>
      <c r="BR1199" s="2">
        <v>850</v>
      </c>
      <c r="BS1199" s="2">
        <v>850</v>
      </c>
      <c r="BT1199" s="2">
        <v>850</v>
      </c>
      <c r="BU1199" s="2">
        <v>850</v>
      </c>
      <c r="BV1199" s="2">
        <v>850</v>
      </c>
      <c r="BW1199" s="2">
        <v>850</v>
      </c>
      <c r="BX1199" s="2">
        <v>885</v>
      </c>
      <c r="BY1199" s="2">
        <v>887.5</v>
      </c>
      <c r="BZ1199" s="2">
        <v>890</v>
      </c>
      <c r="CA1199" s="2">
        <v>895</v>
      </c>
      <c r="CB1199" s="2">
        <v>895</v>
      </c>
      <c r="CC1199" s="2">
        <v>950</v>
      </c>
      <c r="CD1199" s="2">
        <v>975</v>
      </c>
      <c r="CE1199" s="2">
        <v>1000</v>
      </c>
      <c r="CF1199" s="2">
        <v>1000</v>
      </c>
      <c r="CG1199" s="2">
        <v>1000</v>
      </c>
      <c r="CH1199" s="2">
        <v>1050</v>
      </c>
    </row>
    <row r="1200" spans="22:86" x14ac:dyDescent="0.2">
      <c r="V1200" s="2">
        <v>895</v>
      </c>
      <c r="W1200" s="2">
        <v>895</v>
      </c>
      <c r="X1200" s="2">
        <v>895</v>
      </c>
      <c r="Y1200" s="2">
        <v>895</v>
      </c>
      <c r="Z1200" s="2">
        <v>925</v>
      </c>
      <c r="AA1200" s="2">
        <v>925</v>
      </c>
      <c r="AB1200" s="2">
        <v>925</v>
      </c>
      <c r="AC1200" s="2">
        <v>925</v>
      </c>
      <c r="AD1200" s="2">
        <v>975</v>
      </c>
      <c r="AE1200" s="2">
        <v>975</v>
      </c>
      <c r="AF1200" s="2">
        <v>975</v>
      </c>
      <c r="AG1200" s="2">
        <v>975</v>
      </c>
      <c r="AH1200" s="2">
        <v>1000</v>
      </c>
      <c r="AI1200" s="2">
        <v>1000</v>
      </c>
      <c r="AJ1200" s="2">
        <v>1000</v>
      </c>
      <c r="AK1200" s="2">
        <v>1000</v>
      </c>
      <c r="AL1200" s="2">
        <v>1000</v>
      </c>
      <c r="AM1200" s="2">
        <v>1000</v>
      </c>
      <c r="AN1200" s="2">
        <v>1000</v>
      </c>
      <c r="AO1200" s="2">
        <v>1100</v>
      </c>
      <c r="AP1200" s="2">
        <v>1100</v>
      </c>
      <c r="AQ1200" s="2">
        <v>1100</v>
      </c>
      <c r="AR1200" s="2">
        <v>1100</v>
      </c>
      <c r="AS1200" s="2">
        <v>1200</v>
      </c>
      <c r="AT1200" s="2">
        <v>1200</v>
      </c>
      <c r="AU1200" s="2">
        <v>1200</v>
      </c>
      <c r="AV1200" s="2">
        <v>1200</v>
      </c>
      <c r="AW1200" s="2">
        <v>1225</v>
      </c>
      <c r="AX1200" s="2">
        <v>1225</v>
      </c>
      <c r="AY1200" s="2">
        <v>1225</v>
      </c>
      <c r="AZ1200" s="2">
        <v>1225</v>
      </c>
      <c r="BA1200" s="2">
        <v>1225</v>
      </c>
      <c r="BB1200" s="2">
        <v>1225</v>
      </c>
      <c r="BC1200" s="2">
        <v>1225</v>
      </c>
      <c r="BD1200" s="2">
        <v>1225</v>
      </c>
      <c r="BE1200" s="2">
        <v>1300</v>
      </c>
      <c r="BF1200" s="2">
        <v>1300</v>
      </c>
      <c r="BG1200" s="2">
        <v>1300</v>
      </c>
      <c r="BH1200" s="2">
        <v>1300</v>
      </c>
      <c r="BI1200" s="2">
        <v>1300</v>
      </c>
      <c r="BJ1200" s="2">
        <v>1300</v>
      </c>
      <c r="BK1200" s="2">
        <v>1300</v>
      </c>
      <c r="BL1200" s="2">
        <v>1350</v>
      </c>
      <c r="BM1200" s="2">
        <v>1350</v>
      </c>
      <c r="BN1200" s="2">
        <v>1350</v>
      </c>
      <c r="BO1200" s="2">
        <v>1350</v>
      </c>
      <c r="BP1200" s="2">
        <v>1350</v>
      </c>
      <c r="BQ1200" s="2">
        <v>1350</v>
      </c>
      <c r="BR1200" s="2">
        <v>1350</v>
      </c>
      <c r="BS1200" s="2">
        <v>1350</v>
      </c>
      <c r="BT1200" s="2">
        <v>1475</v>
      </c>
      <c r="BU1200" s="2">
        <v>1475</v>
      </c>
      <c r="BV1200" s="2">
        <v>1475</v>
      </c>
      <c r="BW1200" s="2">
        <v>1475</v>
      </c>
      <c r="BX1200" s="2">
        <v>1500</v>
      </c>
      <c r="BY1200" s="2">
        <v>1500</v>
      </c>
      <c r="BZ1200" s="2">
        <v>1500</v>
      </c>
      <c r="CA1200" s="2">
        <v>1500</v>
      </c>
      <c r="CB1200" s="2">
        <v>1750</v>
      </c>
      <c r="CC1200" s="2">
        <v>1750</v>
      </c>
      <c r="CD1200" s="2">
        <v>1750</v>
      </c>
      <c r="CE1200" s="2">
        <v>1750</v>
      </c>
      <c r="CF1200" s="2">
        <v>2000</v>
      </c>
      <c r="CG1200" s="2">
        <v>2000</v>
      </c>
      <c r="CH1200" s="2">
        <v>2000</v>
      </c>
    </row>
    <row r="1201" spans="22:86" x14ac:dyDescent="0.2">
      <c r="V1201" s="2">
        <v>230</v>
      </c>
      <c r="W1201" s="2">
        <v>230</v>
      </c>
      <c r="X1201" s="2">
        <v>230</v>
      </c>
      <c r="Y1201" s="2">
        <v>230</v>
      </c>
      <c r="Z1201" s="2">
        <v>230</v>
      </c>
      <c r="AA1201" s="2">
        <v>230</v>
      </c>
      <c r="AB1201" s="2">
        <v>230</v>
      </c>
      <c r="AC1201" s="2">
        <v>230</v>
      </c>
      <c r="AD1201" s="2">
        <v>230</v>
      </c>
      <c r="AE1201" s="2">
        <v>230</v>
      </c>
      <c r="AF1201" s="2">
        <v>230</v>
      </c>
      <c r="AG1201" s="2">
        <v>230</v>
      </c>
      <c r="AH1201" s="2">
        <v>230</v>
      </c>
      <c r="AI1201" s="2">
        <v>230</v>
      </c>
      <c r="AJ1201" s="2">
        <v>230</v>
      </c>
      <c r="AK1201" s="2">
        <v>240</v>
      </c>
      <c r="AL1201" s="2">
        <v>250</v>
      </c>
      <c r="AM1201" s="2">
        <v>250</v>
      </c>
      <c r="AN1201" s="2">
        <v>250</v>
      </c>
      <c r="AO1201" s="2">
        <v>250</v>
      </c>
      <c r="AP1201" s="2">
        <v>250</v>
      </c>
      <c r="AQ1201" s="2">
        <v>250</v>
      </c>
      <c r="AR1201" s="2">
        <v>250</v>
      </c>
      <c r="AS1201" s="2">
        <v>250</v>
      </c>
      <c r="AT1201" s="2">
        <v>250</v>
      </c>
      <c r="AU1201" s="2">
        <v>250</v>
      </c>
      <c r="AV1201" s="2">
        <v>250</v>
      </c>
      <c r="AW1201" s="2">
        <v>250</v>
      </c>
      <c r="AX1201" s="2">
        <v>250</v>
      </c>
      <c r="AY1201" s="2">
        <v>250</v>
      </c>
      <c r="AZ1201" s="2">
        <v>250</v>
      </c>
      <c r="BA1201" s="2">
        <v>250</v>
      </c>
      <c r="BB1201" s="2">
        <v>250</v>
      </c>
      <c r="BC1201" s="2">
        <v>250</v>
      </c>
      <c r="BD1201" s="2">
        <v>250</v>
      </c>
      <c r="BE1201" s="2">
        <v>250</v>
      </c>
      <c r="BF1201" s="2">
        <v>250</v>
      </c>
      <c r="BG1201" s="2">
        <v>250</v>
      </c>
      <c r="BH1201" s="2">
        <v>250</v>
      </c>
      <c r="BI1201" s="2">
        <v>250</v>
      </c>
      <c r="BJ1201" s="2">
        <v>287.5</v>
      </c>
      <c r="BK1201" s="2">
        <v>325</v>
      </c>
      <c r="BL1201" s="2">
        <v>325</v>
      </c>
      <c r="BM1201" s="2">
        <v>325</v>
      </c>
      <c r="BN1201" s="2">
        <v>325</v>
      </c>
      <c r="BO1201" s="2">
        <v>325</v>
      </c>
      <c r="BP1201" s="2">
        <v>325</v>
      </c>
      <c r="BQ1201" s="2">
        <v>325</v>
      </c>
      <c r="BR1201" s="2">
        <v>325</v>
      </c>
      <c r="BS1201" s="2">
        <v>325</v>
      </c>
      <c r="BT1201" s="2">
        <v>325</v>
      </c>
      <c r="BU1201" s="2">
        <v>325</v>
      </c>
      <c r="BV1201" s="2">
        <v>325</v>
      </c>
      <c r="BW1201" s="2">
        <v>325</v>
      </c>
      <c r="BX1201" s="2">
        <v>325</v>
      </c>
      <c r="BY1201" s="2">
        <v>325</v>
      </c>
      <c r="BZ1201" s="2">
        <v>325</v>
      </c>
      <c r="CA1201" s="2">
        <v>325</v>
      </c>
      <c r="CB1201" s="2">
        <v>325</v>
      </c>
      <c r="CC1201" s="2">
        <v>325</v>
      </c>
      <c r="CD1201" s="2">
        <v>325</v>
      </c>
      <c r="CE1201" s="2">
        <v>325</v>
      </c>
      <c r="CF1201" s="2">
        <v>325</v>
      </c>
      <c r="CG1201" s="2">
        <v>325</v>
      </c>
      <c r="CH1201" s="2">
        <v>325</v>
      </c>
    </row>
    <row r="1202" spans="22:86" x14ac:dyDescent="0.2">
      <c r="V1202" s="2">
        <v>300</v>
      </c>
      <c r="W1202" s="2">
        <v>300</v>
      </c>
      <c r="X1202" s="2">
        <v>300</v>
      </c>
      <c r="Y1202" s="2">
        <v>300</v>
      </c>
      <c r="Z1202" s="2">
        <v>300</v>
      </c>
      <c r="AA1202" s="2">
        <v>300</v>
      </c>
      <c r="AB1202" s="2">
        <v>300</v>
      </c>
      <c r="AC1202" s="2">
        <v>300</v>
      </c>
      <c r="AD1202" s="2">
        <v>300</v>
      </c>
      <c r="AE1202" s="2">
        <v>300</v>
      </c>
      <c r="AF1202" s="2">
        <v>305</v>
      </c>
      <c r="AG1202" s="2">
        <v>305</v>
      </c>
      <c r="AH1202" s="2">
        <v>316.07</v>
      </c>
      <c r="AI1202" s="2">
        <v>316.07</v>
      </c>
      <c r="AJ1202" s="2">
        <v>316.07</v>
      </c>
      <c r="AK1202" s="2">
        <v>325</v>
      </c>
      <c r="AL1202" s="2">
        <v>325</v>
      </c>
      <c r="AM1202" s="2">
        <v>325</v>
      </c>
      <c r="AN1202" s="2">
        <v>325</v>
      </c>
      <c r="AO1202" s="2">
        <v>325</v>
      </c>
      <c r="AP1202" s="2">
        <v>325</v>
      </c>
      <c r="AQ1202" s="2">
        <v>325</v>
      </c>
      <c r="AR1202" s="2">
        <v>325</v>
      </c>
      <c r="AS1202" s="2">
        <v>325</v>
      </c>
      <c r="AT1202" s="2">
        <v>325</v>
      </c>
      <c r="AU1202" s="2">
        <v>325.89</v>
      </c>
      <c r="AV1202" s="2">
        <v>325.89</v>
      </c>
      <c r="AW1202" s="2">
        <v>340</v>
      </c>
      <c r="AX1202" s="2">
        <v>341.07</v>
      </c>
      <c r="AY1202" s="2">
        <v>341.07</v>
      </c>
      <c r="AZ1202" s="2">
        <v>345</v>
      </c>
      <c r="BA1202" s="2">
        <v>350</v>
      </c>
      <c r="BB1202" s="2">
        <v>350</v>
      </c>
      <c r="BC1202" s="2">
        <v>350</v>
      </c>
      <c r="BD1202" s="2">
        <v>350</v>
      </c>
      <c r="BE1202" s="2">
        <v>350</v>
      </c>
      <c r="BF1202" s="2">
        <v>350</v>
      </c>
      <c r="BG1202" s="2">
        <v>350</v>
      </c>
      <c r="BH1202" s="2">
        <v>350</v>
      </c>
      <c r="BI1202" s="2">
        <v>359.52</v>
      </c>
      <c r="BJ1202" s="2">
        <v>359.52</v>
      </c>
      <c r="BK1202" s="2">
        <v>359.52</v>
      </c>
      <c r="BL1202" s="2">
        <v>369.52</v>
      </c>
      <c r="BM1202" s="2">
        <v>384.52</v>
      </c>
      <c r="BN1202" s="2">
        <v>384.52</v>
      </c>
      <c r="BO1202" s="2">
        <v>400</v>
      </c>
      <c r="BP1202" s="2">
        <v>400</v>
      </c>
      <c r="BQ1202" s="2">
        <v>400</v>
      </c>
      <c r="BR1202" s="2">
        <v>400</v>
      </c>
      <c r="BS1202" s="2">
        <v>400</v>
      </c>
      <c r="BT1202" s="2">
        <v>400</v>
      </c>
      <c r="BU1202" s="2">
        <v>400</v>
      </c>
      <c r="BV1202" s="2">
        <v>400</v>
      </c>
      <c r="BW1202" s="2">
        <v>400</v>
      </c>
      <c r="BX1202" s="2">
        <v>400</v>
      </c>
      <c r="BY1202" s="2">
        <v>400</v>
      </c>
      <c r="BZ1202" s="2">
        <v>400</v>
      </c>
      <c r="CA1202" s="2">
        <v>400</v>
      </c>
      <c r="CB1202" s="2">
        <v>434.52</v>
      </c>
      <c r="CC1202" s="2">
        <v>434.52</v>
      </c>
      <c r="CD1202" s="2">
        <v>445</v>
      </c>
      <c r="CE1202" s="2">
        <v>445</v>
      </c>
      <c r="CF1202" s="2">
        <v>445</v>
      </c>
      <c r="CG1202" s="2">
        <v>450</v>
      </c>
      <c r="CH1202" s="2">
        <v>450</v>
      </c>
    </row>
    <row r="1203" spans="22:86" x14ac:dyDescent="0.2">
      <c r="V1203" s="2">
        <v>375</v>
      </c>
      <c r="W1203" s="2">
        <v>375</v>
      </c>
      <c r="X1203" s="2">
        <v>375</v>
      </c>
      <c r="Y1203" s="2">
        <v>375</v>
      </c>
      <c r="Z1203" s="2">
        <v>375</v>
      </c>
      <c r="AA1203" s="2">
        <v>375</v>
      </c>
      <c r="AB1203" s="2">
        <v>375</v>
      </c>
      <c r="AC1203" s="2">
        <v>375</v>
      </c>
      <c r="AD1203" s="2">
        <v>375</v>
      </c>
      <c r="AE1203" s="2">
        <v>375</v>
      </c>
      <c r="AF1203" s="2">
        <v>375</v>
      </c>
      <c r="AG1203" s="2">
        <v>375</v>
      </c>
      <c r="AH1203" s="2">
        <v>375</v>
      </c>
      <c r="AI1203" s="2">
        <v>375</v>
      </c>
      <c r="AJ1203" s="2">
        <v>380</v>
      </c>
      <c r="AK1203" s="2">
        <v>380</v>
      </c>
      <c r="AL1203" s="2">
        <v>380</v>
      </c>
      <c r="AM1203" s="2">
        <v>390</v>
      </c>
      <c r="AN1203" s="2">
        <v>395</v>
      </c>
      <c r="AO1203" s="2">
        <v>395</v>
      </c>
      <c r="AP1203" s="2">
        <v>395</v>
      </c>
      <c r="AQ1203" s="2">
        <v>395</v>
      </c>
      <c r="AR1203" s="2">
        <v>395</v>
      </c>
      <c r="AS1203" s="2">
        <v>395</v>
      </c>
      <c r="AT1203" s="2">
        <v>395</v>
      </c>
      <c r="AU1203" s="2">
        <v>395</v>
      </c>
      <c r="AV1203" s="2">
        <v>395</v>
      </c>
      <c r="AW1203" s="2">
        <v>395</v>
      </c>
      <c r="AX1203" s="2">
        <v>395</v>
      </c>
      <c r="AY1203" s="2">
        <v>395</v>
      </c>
      <c r="AZ1203" s="2">
        <v>395</v>
      </c>
      <c r="BA1203" s="2">
        <v>395</v>
      </c>
      <c r="BB1203" s="2">
        <v>395</v>
      </c>
      <c r="BC1203" s="2">
        <v>395</v>
      </c>
      <c r="BD1203" s="2">
        <v>395</v>
      </c>
      <c r="BE1203" s="2">
        <v>400</v>
      </c>
      <c r="BF1203" s="2">
        <v>400</v>
      </c>
      <c r="BG1203" s="2">
        <v>400</v>
      </c>
      <c r="BH1203" s="2">
        <v>400</v>
      </c>
      <c r="BI1203" s="2">
        <v>400</v>
      </c>
      <c r="BJ1203" s="2">
        <v>400</v>
      </c>
      <c r="BK1203" s="2">
        <v>400</v>
      </c>
      <c r="BL1203" s="2">
        <v>400</v>
      </c>
      <c r="BM1203" s="2">
        <v>400</v>
      </c>
      <c r="BN1203" s="2">
        <v>420</v>
      </c>
      <c r="BO1203" s="2">
        <v>425</v>
      </c>
      <c r="BP1203" s="2">
        <v>425</v>
      </c>
      <c r="BQ1203" s="2">
        <v>425</v>
      </c>
      <c r="BR1203" s="2">
        <v>425</v>
      </c>
      <c r="BS1203" s="2">
        <v>425</v>
      </c>
      <c r="BT1203" s="2">
        <v>425</v>
      </c>
      <c r="BU1203" s="2">
        <v>425</v>
      </c>
      <c r="BV1203" s="2">
        <v>425</v>
      </c>
      <c r="BW1203" s="2">
        <v>430</v>
      </c>
      <c r="BX1203" s="2">
        <v>450</v>
      </c>
      <c r="BY1203" s="2">
        <v>450</v>
      </c>
      <c r="BZ1203" s="2">
        <v>450</v>
      </c>
      <c r="CA1203" s="2">
        <v>450</v>
      </c>
      <c r="CB1203" s="2">
        <v>450</v>
      </c>
      <c r="CC1203" s="2">
        <v>450</v>
      </c>
      <c r="CD1203" s="2">
        <v>450</v>
      </c>
      <c r="CE1203" s="2">
        <v>450</v>
      </c>
      <c r="CF1203" s="2">
        <v>450</v>
      </c>
      <c r="CG1203" s="2">
        <v>500</v>
      </c>
      <c r="CH1203" s="2">
        <v>515</v>
      </c>
    </row>
    <row r="1204" spans="22:86" x14ac:dyDescent="0.2">
      <c r="V1204" s="2">
        <v>450</v>
      </c>
      <c r="W1204" s="2">
        <v>450</v>
      </c>
      <c r="X1204" s="2">
        <v>450</v>
      </c>
      <c r="Y1204" s="2">
        <v>450</v>
      </c>
      <c r="Z1204" s="2">
        <v>450</v>
      </c>
      <c r="AA1204" s="2">
        <v>450</v>
      </c>
      <c r="AB1204" s="2">
        <v>450</v>
      </c>
      <c r="AC1204" s="2">
        <v>450</v>
      </c>
      <c r="AD1204" s="2">
        <v>470</v>
      </c>
      <c r="AE1204" s="2">
        <v>475</v>
      </c>
      <c r="AF1204" s="2">
        <v>475</v>
      </c>
      <c r="AG1204" s="2">
        <v>475</v>
      </c>
      <c r="AH1204" s="2">
        <v>475</v>
      </c>
      <c r="AI1204" s="2">
        <v>475</v>
      </c>
      <c r="AJ1204" s="2">
        <v>475</v>
      </c>
      <c r="AK1204" s="2">
        <v>475</v>
      </c>
      <c r="AL1204" s="2">
        <v>485</v>
      </c>
      <c r="AM1204" s="2">
        <v>495</v>
      </c>
      <c r="AN1204" s="2">
        <v>495</v>
      </c>
      <c r="AO1204" s="2">
        <v>495</v>
      </c>
      <c r="AP1204" s="2">
        <v>495</v>
      </c>
      <c r="AQ1204" s="2">
        <v>495</v>
      </c>
      <c r="AR1204" s="2">
        <v>495</v>
      </c>
      <c r="AS1204" s="2">
        <v>500</v>
      </c>
      <c r="AT1204" s="2">
        <v>500</v>
      </c>
      <c r="AU1204" s="2">
        <v>500</v>
      </c>
      <c r="AV1204" s="2">
        <v>500</v>
      </c>
      <c r="AW1204" s="2">
        <v>500</v>
      </c>
      <c r="AX1204" s="2">
        <v>520</v>
      </c>
      <c r="AY1204" s="2">
        <v>525</v>
      </c>
      <c r="AZ1204" s="2">
        <v>525</v>
      </c>
      <c r="BA1204" s="2">
        <v>525</v>
      </c>
      <c r="BB1204" s="2">
        <v>525</v>
      </c>
      <c r="BC1204" s="2">
        <v>525</v>
      </c>
      <c r="BD1204" s="2">
        <v>525</v>
      </c>
      <c r="BE1204" s="2">
        <v>525</v>
      </c>
      <c r="BF1204" s="2">
        <v>525</v>
      </c>
      <c r="BG1204" s="2">
        <v>550</v>
      </c>
      <c r="BH1204" s="2">
        <v>550</v>
      </c>
      <c r="BI1204" s="2">
        <v>550</v>
      </c>
      <c r="BJ1204" s="2">
        <v>550</v>
      </c>
      <c r="BK1204" s="2">
        <v>550</v>
      </c>
      <c r="BL1204" s="2">
        <v>550</v>
      </c>
      <c r="BM1204" s="2">
        <v>550</v>
      </c>
      <c r="BN1204" s="2">
        <v>550</v>
      </c>
      <c r="BO1204" s="2">
        <v>550</v>
      </c>
      <c r="BP1204" s="2">
        <v>550</v>
      </c>
      <c r="BQ1204" s="2">
        <v>550</v>
      </c>
      <c r="BR1204" s="2">
        <v>550</v>
      </c>
      <c r="BS1204" s="2">
        <v>575</v>
      </c>
      <c r="BT1204" s="2">
        <v>575</v>
      </c>
      <c r="BU1204" s="2">
        <v>575</v>
      </c>
      <c r="BV1204" s="2">
        <v>575</v>
      </c>
      <c r="BW1204" s="2">
        <v>595</v>
      </c>
      <c r="BX1204" s="2">
        <v>595</v>
      </c>
      <c r="BY1204" s="2">
        <v>595</v>
      </c>
      <c r="BZ1204" s="2">
        <v>600</v>
      </c>
      <c r="CA1204" s="2">
        <v>600</v>
      </c>
      <c r="CB1204" s="2">
        <v>625</v>
      </c>
      <c r="CC1204" s="2">
        <v>625</v>
      </c>
      <c r="CD1204" s="2">
        <v>650</v>
      </c>
      <c r="CE1204" s="2">
        <v>650</v>
      </c>
      <c r="CF1204" s="2">
        <v>695</v>
      </c>
      <c r="CG1204" s="2">
        <v>795</v>
      </c>
      <c r="CH1204" s="2">
        <v>850</v>
      </c>
    </row>
    <row r="1205" spans="22:86" x14ac:dyDescent="0.2">
      <c r="V1205" s="2">
        <v>575</v>
      </c>
      <c r="W1205" s="2">
        <v>575</v>
      </c>
      <c r="X1205" s="2">
        <v>575</v>
      </c>
      <c r="Y1205" s="2">
        <v>595</v>
      </c>
      <c r="Z1205" s="2">
        <v>595</v>
      </c>
      <c r="AA1205" s="2">
        <v>595</v>
      </c>
      <c r="AB1205" s="2">
        <v>595</v>
      </c>
      <c r="AC1205" s="2">
        <v>595</v>
      </c>
      <c r="AD1205" s="2">
        <v>595</v>
      </c>
      <c r="AE1205" s="2">
        <v>595</v>
      </c>
      <c r="AF1205" s="2">
        <v>595</v>
      </c>
      <c r="AG1205" s="2">
        <v>600</v>
      </c>
      <c r="AH1205" s="2">
        <v>600</v>
      </c>
      <c r="AI1205" s="2">
        <v>600</v>
      </c>
      <c r="AJ1205" s="2">
        <v>600</v>
      </c>
      <c r="AK1205" s="2">
        <v>600</v>
      </c>
      <c r="AL1205" s="2">
        <v>600</v>
      </c>
      <c r="AM1205" s="2">
        <v>600</v>
      </c>
      <c r="AN1205" s="2">
        <v>600</v>
      </c>
      <c r="AO1205" s="2">
        <v>600</v>
      </c>
      <c r="AP1205" s="2">
        <v>610</v>
      </c>
      <c r="AQ1205" s="2">
        <v>620</v>
      </c>
      <c r="AR1205" s="2">
        <v>625</v>
      </c>
      <c r="AS1205" s="2">
        <v>625</v>
      </c>
      <c r="AT1205" s="2">
        <v>625</v>
      </c>
      <c r="AU1205" s="2">
        <v>625</v>
      </c>
      <c r="AV1205" s="2">
        <v>625</v>
      </c>
      <c r="AW1205" s="2">
        <v>650</v>
      </c>
      <c r="AX1205" s="2">
        <v>650</v>
      </c>
      <c r="AY1205" s="2">
        <v>650</v>
      </c>
      <c r="AZ1205" s="2">
        <v>650</v>
      </c>
      <c r="BA1205" s="2">
        <v>650</v>
      </c>
      <c r="BB1205" s="2">
        <v>650</v>
      </c>
      <c r="BC1205" s="2">
        <v>650</v>
      </c>
      <c r="BD1205" s="2">
        <v>650</v>
      </c>
      <c r="BE1205" s="2">
        <v>650</v>
      </c>
      <c r="BF1205" s="2">
        <v>675</v>
      </c>
      <c r="BG1205" s="2">
        <v>675</v>
      </c>
      <c r="BH1205" s="2">
        <v>675</v>
      </c>
      <c r="BI1205" s="2">
        <v>675</v>
      </c>
      <c r="BJ1205" s="2">
        <v>695</v>
      </c>
      <c r="BK1205" s="2">
        <v>695</v>
      </c>
      <c r="BL1205" s="2">
        <v>695</v>
      </c>
      <c r="BM1205" s="2">
        <v>700</v>
      </c>
      <c r="BN1205" s="2">
        <v>725</v>
      </c>
      <c r="BO1205" s="2">
        <v>725</v>
      </c>
      <c r="BP1205" s="2">
        <v>725</v>
      </c>
      <c r="BQ1205" s="2">
        <v>750</v>
      </c>
      <c r="BR1205" s="2">
        <v>750</v>
      </c>
      <c r="BS1205" s="2">
        <v>750</v>
      </c>
      <c r="BT1205" s="2">
        <v>750</v>
      </c>
      <c r="BU1205" s="2">
        <v>750</v>
      </c>
      <c r="BV1205" s="2">
        <v>750</v>
      </c>
      <c r="BW1205" s="2">
        <v>775</v>
      </c>
      <c r="BX1205" s="2">
        <v>795</v>
      </c>
      <c r="BY1205" s="2">
        <v>795</v>
      </c>
      <c r="BZ1205" s="2">
        <v>795</v>
      </c>
      <c r="CA1205" s="2">
        <v>795</v>
      </c>
      <c r="CB1205" s="2">
        <v>795</v>
      </c>
      <c r="CC1205" s="2">
        <v>850</v>
      </c>
      <c r="CD1205" s="2">
        <v>850</v>
      </c>
      <c r="CE1205" s="2">
        <v>895</v>
      </c>
      <c r="CF1205" s="2">
        <v>900</v>
      </c>
      <c r="CG1205" s="2">
        <v>995</v>
      </c>
      <c r="CH1205" s="2">
        <v>1300</v>
      </c>
    </row>
    <row r="1206" spans="22:86" x14ac:dyDescent="0.2">
      <c r="V1206" s="2">
        <v>895</v>
      </c>
      <c r="W1206" s="2">
        <v>895</v>
      </c>
      <c r="X1206" s="2">
        <v>895</v>
      </c>
      <c r="Y1206" s="2">
        <v>895</v>
      </c>
      <c r="Z1206" s="2">
        <v>895</v>
      </c>
      <c r="AA1206" s="2">
        <v>897.5</v>
      </c>
      <c r="AB1206" s="2">
        <v>900</v>
      </c>
      <c r="AC1206" s="2">
        <v>925</v>
      </c>
      <c r="AD1206" s="2">
        <v>925</v>
      </c>
      <c r="AE1206" s="2">
        <v>950</v>
      </c>
      <c r="AF1206" s="2">
        <v>950</v>
      </c>
      <c r="AG1206" s="2">
        <v>950</v>
      </c>
      <c r="AH1206" s="2">
        <v>950</v>
      </c>
      <c r="AI1206" s="2">
        <v>950</v>
      </c>
      <c r="AJ1206" s="2">
        <v>950</v>
      </c>
      <c r="AK1206" s="2">
        <v>970</v>
      </c>
      <c r="AL1206" s="2">
        <v>990</v>
      </c>
      <c r="AM1206" s="2">
        <v>995</v>
      </c>
      <c r="AN1206" s="2">
        <v>995</v>
      </c>
      <c r="AO1206" s="2">
        <v>995</v>
      </c>
      <c r="AP1206" s="2">
        <v>995</v>
      </c>
      <c r="AQ1206" s="2">
        <v>995</v>
      </c>
      <c r="AR1206" s="2">
        <v>995</v>
      </c>
      <c r="AS1206" s="2">
        <v>995</v>
      </c>
      <c r="AT1206" s="2">
        <v>995</v>
      </c>
      <c r="AU1206" s="2">
        <v>1022.5</v>
      </c>
      <c r="AV1206" s="2">
        <v>1050</v>
      </c>
      <c r="AW1206" s="2">
        <v>1050</v>
      </c>
      <c r="AX1206" s="2">
        <v>1050</v>
      </c>
      <c r="AY1206" s="2">
        <v>1050</v>
      </c>
      <c r="AZ1206" s="2">
        <v>1075</v>
      </c>
      <c r="BA1206" s="2">
        <v>1100</v>
      </c>
      <c r="BB1206" s="2">
        <v>1100</v>
      </c>
      <c r="BC1206" s="2">
        <v>1100</v>
      </c>
      <c r="BD1206" s="2">
        <v>1100</v>
      </c>
      <c r="BE1206" s="2">
        <v>1100</v>
      </c>
      <c r="BF1206" s="2">
        <v>1100</v>
      </c>
      <c r="BG1206" s="2">
        <v>1200</v>
      </c>
      <c r="BH1206" s="2">
        <v>1200</v>
      </c>
      <c r="BI1206" s="2">
        <v>1200</v>
      </c>
      <c r="BJ1206" s="2">
        <v>1200</v>
      </c>
      <c r="BK1206" s="2">
        <v>1200</v>
      </c>
      <c r="BL1206" s="2">
        <v>1200</v>
      </c>
      <c r="BM1206" s="2">
        <v>1200</v>
      </c>
      <c r="BN1206" s="2">
        <v>1200</v>
      </c>
      <c r="BO1206" s="2">
        <v>1225</v>
      </c>
      <c r="BP1206" s="2">
        <v>1250</v>
      </c>
      <c r="BQ1206" s="2">
        <v>1300</v>
      </c>
      <c r="BR1206" s="2">
        <v>1300</v>
      </c>
      <c r="BS1206" s="2">
        <v>1300</v>
      </c>
      <c r="BT1206" s="2">
        <v>1325</v>
      </c>
      <c r="BU1206" s="2">
        <v>1350</v>
      </c>
      <c r="BV1206" s="2">
        <v>1395</v>
      </c>
      <c r="BW1206" s="2">
        <v>1395</v>
      </c>
      <c r="BX1206" s="2">
        <v>1450</v>
      </c>
      <c r="BY1206" s="2">
        <v>1475</v>
      </c>
      <c r="BZ1206" s="2">
        <v>1500</v>
      </c>
      <c r="CA1206" s="2">
        <v>1500</v>
      </c>
      <c r="CB1206" s="2">
        <v>1500</v>
      </c>
      <c r="CC1206" s="2">
        <v>1595</v>
      </c>
      <c r="CD1206" s="2">
        <v>1697.5</v>
      </c>
      <c r="CE1206" s="2">
        <v>1800</v>
      </c>
      <c r="CF1206" s="2">
        <v>1995</v>
      </c>
      <c r="CG1206" s="2">
        <v>1995</v>
      </c>
      <c r="CH1206" s="2">
        <v>2500</v>
      </c>
    </row>
    <row r="1207" spans="22:86" x14ac:dyDescent="0.2">
      <c r="V1207" s="2">
        <v>1195</v>
      </c>
      <c r="W1207" s="2">
        <v>1195</v>
      </c>
      <c r="X1207" s="2">
        <v>1195</v>
      </c>
      <c r="Y1207" s="2">
        <v>1195</v>
      </c>
      <c r="Z1207" s="2">
        <v>1195</v>
      </c>
      <c r="AA1207" s="2">
        <v>1247.5</v>
      </c>
      <c r="AB1207" s="2">
        <v>1300</v>
      </c>
      <c r="AC1207" s="2">
        <v>1300</v>
      </c>
      <c r="AD1207" s="2">
        <v>1300</v>
      </c>
      <c r="AE1207" s="2">
        <v>1300</v>
      </c>
      <c r="AF1207" s="2">
        <v>1300</v>
      </c>
      <c r="AG1207" s="2">
        <v>1300</v>
      </c>
      <c r="AH1207" s="2">
        <v>1395</v>
      </c>
      <c r="AI1207" s="2">
        <v>1395</v>
      </c>
      <c r="AJ1207" s="2">
        <v>1395</v>
      </c>
      <c r="AK1207" s="2">
        <v>1395</v>
      </c>
      <c r="AL1207" s="2">
        <v>1395</v>
      </c>
      <c r="AM1207" s="2">
        <v>1395</v>
      </c>
      <c r="AN1207" s="2">
        <v>1395</v>
      </c>
      <c r="AO1207" s="2">
        <v>1500</v>
      </c>
      <c r="AP1207" s="2">
        <v>1500</v>
      </c>
      <c r="AQ1207" s="2">
        <v>1500</v>
      </c>
      <c r="AR1207" s="2">
        <v>1500</v>
      </c>
      <c r="AS1207" s="2">
        <v>1500</v>
      </c>
      <c r="AT1207" s="2">
        <v>1500</v>
      </c>
      <c r="AU1207" s="2">
        <v>1625</v>
      </c>
      <c r="AV1207" s="2">
        <v>1750</v>
      </c>
      <c r="AW1207" s="2">
        <v>1750</v>
      </c>
      <c r="AX1207" s="2">
        <v>1750</v>
      </c>
      <c r="AY1207" s="2">
        <v>1750</v>
      </c>
      <c r="AZ1207" s="2">
        <v>1750</v>
      </c>
      <c r="BA1207" s="2">
        <v>1750</v>
      </c>
      <c r="BB1207" s="2">
        <v>1950</v>
      </c>
      <c r="BC1207" s="2">
        <v>1950</v>
      </c>
      <c r="BD1207" s="2">
        <v>1950</v>
      </c>
      <c r="BE1207" s="2">
        <v>1950</v>
      </c>
      <c r="BF1207" s="2">
        <v>1950</v>
      </c>
      <c r="BG1207" s="2">
        <v>1950</v>
      </c>
      <c r="BH1207" s="2">
        <v>1950</v>
      </c>
      <c r="BI1207" s="2">
        <v>2000</v>
      </c>
      <c r="BJ1207" s="2">
        <v>2000</v>
      </c>
      <c r="BK1207" s="2">
        <v>2000</v>
      </c>
      <c r="BL1207" s="2">
        <v>2000</v>
      </c>
      <c r="BM1207" s="2">
        <v>2000</v>
      </c>
      <c r="BN1207" s="2">
        <v>2000</v>
      </c>
      <c r="BO1207" s="2">
        <v>2250</v>
      </c>
      <c r="BP1207" s="2">
        <v>2500</v>
      </c>
      <c r="BQ1207" s="2">
        <v>2500</v>
      </c>
      <c r="BR1207" s="2">
        <v>2500</v>
      </c>
      <c r="BS1207" s="2">
        <v>2500</v>
      </c>
      <c r="BT1207" s="2">
        <v>2500</v>
      </c>
      <c r="BU1207" s="2">
        <v>2500</v>
      </c>
      <c r="BV1207" s="2">
        <v>2500</v>
      </c>
      <c r="BW1207" s="2">
        <v>2500</v>
      </c>
      <c r="BX1207" s="2">
        <v>2500</v>
      </c>
      <c r="BY1207" s="2">
        <v>2500</v>
      </c>
      <c r="BZ1207" s="2">
        <v>2500</v>
      </c>
      <c r="CA1207" s="2">
        <v>2500</v>
      </c>
      <c r="CB1207" s="2">
        <v>2500</v>
      </c>
      <c r="CC1207" s="2">
        <v>2800</v>
      </c>
      <c r="CD1207" s="2">
        <v>2800</v>
      </c>
      <c r="CE1207" s="2">
        <v>2800</v>
      </c>
      <c r="CF1207" s="2">
        <v>2800</v>
      </c>
      <c r="CG1207" s="2">
        <v>2800</v>
      </c>
      <c r="CH1207" s="2">
        <v>2800</v>
      </c>
    </row>
    <row r="1208" spans="22:86" x14ac:dyDescent="0.2">
      <c r="V1208" s="2">
        <v>265</v>
      </c>
      <c r="W1208" s="2">
        <v>265</v>
      </c>
      <c r="X1208" s="2">
        <v>265</v>
      </c>
      <c r="Y1208" s="2">
        <v>265</v>
      </c>
      <c r="Z1208" s="2">
        <v>265</v>
      </c>
      <c r="AA1208" s="2">
        <v>265</v>
      </c>
      <c r="AB1208" s="2">
        <v>265</v>
      </c>
      <c r="AC1208" s="2">
        <v>265</v>
      </c>
      <c r="AD1208" s="2">
        <v>275</v>
      </c>
      <c r="AE1208" s="2">
        <v>275</v>
      </c>
      <c r="AF1208" s="2">
        <v>275</v>
      </c>
      <c r="AG1208" s="2">
        <v>275</v>
      </c>
      <c r="AH1208" s="2">
        <v>275</v>
      </c>
      <c r="AI1208" s="2">
        <v>275</v>
      </c>
      <c r="AJ1208" s="2">
        <v>275</v>
      </c>
      <c r="AK1208" s="2">
        <v>275</v>
      </c>
      <c r="AL1208" s="2">
        <v>275</v>
      </c>
      <c r="AM1208" s="2">
        <v>275</v>
      </c>
      <c r="AN1208" s="2">
        <v>275</v>
      </c>
      <c r="AO1208" s="2">
        <v>275</v>
      </c>
      <c r="AP1208" s="2">
        <v>275</v>
      </c>
      <c r="AQ1208" s="2">
        <v>275</v>
      </c>
      <c r="AR1208" s="2">
        <v>275</v>
      </c>
      <c r="AS1208" s="2">
        <v>280</v>
      </c>
      <c r="AT1208" s="2">
        <v>280</v>
      </c>
      <c r="AU1208" s="2">
        <v>280</v>
      </c>
      <c r="AV1208" s="2">
        <v>280</v>
      </c>
      <c r="AW1208" s="2">
        <v>280</v>
      </c>
      <c r="AX1208" s="2">
        <v>280</v>
      </c>
      <c r="AY1208" s="2">
        <v>280</v>
      </c>
      <c r="AZ1208" s="2">
        <v>280</v>
      </c>
      <c r="BA1208" s="2">
        <v>280</v>
      </c>
      <c r="BB1208" s="2">
        <v>280</v>
      </c>
      <c r="BC1208" s="2">
        <v>280</v>
      </c>
      <c r="BD1208" s="2">
        <v>280</v>
      </c>
      <c r="BE1208" s="2">
        <v>280</v>
      </c>
      <c r="BF1208" s="2">
        <v>280</v>
      </c>
      <c r="BG1208" s="2">
        <v>285</v>
      </c>
      <c r="BH1208" s="2">
        <v>285</v>
      </c>
      <c r="BI1208" s="2">
        <v>285</v>
      </c>
      <c r="BJ1208" s="2">
        <v>285</v>
      </c>
      <c r="BK1208" s="2">
        <v>285</v>
      </c>
      <c r="BL1208" s="2">
        <v>285</v>
      </c>
      <c r="BM1208" s="2">
        <v>285</v>
      </c>
      <c r="BN1208" s="2">
        <v>285</v>
      </c>
      <c r="BO1208" s="2">
        <v>285</v>
      </c>
      <c r="BP1208" s="2">
        <v>285</v>
      </c>
      <c r="BQ1208" s="2">
        <v>285</v>
      </c>
      <c r="BR1208" s="2">
        <v>285</v>
      </c>
      <c r="BS1208" s="2">
        <v>285</v>
      </c>
      <c r="BT1208" s="2">
        <v>285</v>
      </c>
      <c r="BU1208" s="2">
        <v>322</v>
      </c>
      <c r="BV1208" s="2">
        <v>322</v>
      </c>
      <c r="BW1208" s="2">
        <v>322</v>
      </c>
      <c r="BX1208" s="2">
        <v>322</v>
      </c>
      <c r="BY1208" s="2">
        <v>322</v>
      </c>
      <c r="BZ1208" s="2">
        <v>322</v>
      </c>
      <c r="CA1208" s="2">
        <v>322</v>
      </c>
      <c r="CB1208" s="2">
        <v>322</v>
      </c>
      <c r="CC1208" s="2">
        <v>322</v>
      </c>
      <c r="CD1208" s="2">
        <v>322</v>
      </c>
      <c r="CE1208" s="2">
        <v>322</v>
      </c>
      <c r="CF1208" s="2">
        <v>322</v>
      </c>
      <c r="CG1208" s="2">
        <v>322</v>
      </c>
      <c r="CH1208" s="2">
        <v>322</v>
      </c>
    </row>
    <row r="1209" spans="22:86" x14ac:dyDescent="0.2">
      <c r="V1209" s="2">
        <v>285</v>
      </c>
      <c r="W1209" s="2">
        <v>285</v>
      </c>
      <c r="X1209" s="2">
        <v>295</v>
      </c>
      <c r="Y1209" s="2">
        <v>300</v>
      </c>
      <c r="Z1209" s="2">
        <v>300</v>
      </c>
      <c r="AA1209" s="2">
        <v>300</v>
      </c>
      <c r="AB1209" s="2">
        <v>300</v>
      </c>
      <c r="AC1209" s="2">
        <v>300</v>
      </c>
      <c r="AD1209" s="2">
        <v>300</v>
      </c>
      <c r="AE1209" s="2">
        <v>300</v>
      </c>
      <c r="AF1209" s="2">
        <v>300</v>
      </c>
      <c r="AG1209" s="2">
        <v>300</v>
      </c>
      <c r="AH1209" s="2">
        <v>300</v>
      </c>
      <c r="AI1209" s="2">
        <v>300</v>
      </c>
      <c r="AJ1209" s="2">
        <v>300</v>
      </c>
      <c r="AK1209" s="2">
        <v>305</v>
      </c>
      <c r="AL1209" s="2">
        <v>315</v>
      </c>
      <c r="AM1209" s="2">
        <v>315</v>
      </c>
      <c r="AN1209" s="2">
        <v>320</v>
      </c>
      <c r="AO1209" s="2">
        <v>325</v>
      </c>
      <c r="AP1209" s="2">
        <v>325</v>
      </c>
      <c r="AQ1209" s="2">
        <v>325.89</v>
      </c>
      <c r="AR1209" s="2">
        <v>325.89</v>
      </c>
      <c r="AS1209" s="2">
        <v>325.89</v>
      </c>
      <c r="AT1209" s="2">
        <v>325.89</v>
      </c>
      <c r="AU1209" s="2">
        <v>334.52</v>
      </c>
      <c r="AV1209" s="2">
        <v>334.52</v>
      </c>
      <c r="AW1209" s="2">
        <v>334.52</v>
      </c>
      <c r="AX1209" s="2">
        <v>334.52</v>
      </c>
      <c r="AY1209" s="2">
        <v>345</v>
      </c>
      <c r="AZ1209" s="2">
        <v>345</v>
      </c>
      <c r="BA1209" s="2">
        <v>347.61</v>
      </c>
      <c r="BB1209" s="2">
        <v>350</v>
      </c>
      <c r="BC1209" s="2">
        <v>350</v>
      </c>
      <c r="BD1209" s="2">
        <v>350</v>
      </c>
      <c r="BE1209" s="2">
        <v>359.52</v>
      </c>
      <c r="BF1209" s="2">
        <v>359.52</v>
      </c>
      <c r="BG1209" s="2">
        <v>359.52</v>
      </c>
      <c r="BH1209" s="2">
        <v>359.52</v>
      </c>
      <c r="BI1209" s="2">
        <v>359.52</v>
      </c>
      <c r="BJ1209" s="2">
        <v>359.52</v>
      </c>
      <c r="BK1209" s="2">
        <v>359.52</v>
      </c>
      <c r="BL1209" s="2">
        <v>375</v>
      </c>
      <c r="BM1209" s="2">
        <v>375</v>
      </c>
      <c r="BN1209" s="2">
        <v>375</v>
      </c>
      <c r="BO1209" s="2">
        <v>375</v>
      </c>
      <c r="BP1209" s="2">
        <v>375</v>
      </c>
      <c r="BQ1209" s="2">
        <v>375</v>
      </c>
      <c r="BR1209" s="2">
        <v>375</v>
      </c>
      <c r="BS1209" s="2">
        <v>375</v>
      </c>
      <c r="BT1209" s="2">
        <v>375</v>
      </c>
      <c r="BU1209" s="2">
        <v>375</v>
      </c>
      <c r="BV1209" s="2">
        <v>383</v>
      </c>
      <c r="BW1209" s="2">
        <v>383</v>
      </c>
      <c r="BX1209" s="2">
        <v>400</v>
      </c>
      <c r="BY1209" s="2">
        <v>400</v>
      </c>
      <c r="BZ1209" s="2">
        <v>400</v>
      </c>
      <c r="CA1209" s="2">
        <v>400</v>
      </c>
      <c r="CB1209" s="2">
        <v>400</v>
      </c>
      <c r="CC1209" s="2">
        <v>400</v>
      </c>
      <c r="CD1209" s="2">
        <v>425</v>
      </c>
      <c r="CE1209" s="2">
        <v>425</v>
      </c>
      <c r="CF1209" s="2">
        <v>425</v>
      </c>
      <c r="CG1209" s="2">
        <v>495</v>
      </c>
      <c r="CH1209" s="2">
        <v>543.15</v>
      </c>
    </row>
    <row r="1210" spans="22:86" x14ac:dyDescent="0.2">
      <c r="V1210" s="2">
        <v>375</v>
      </c>
      <c r="W1210" s="2">
        <v>375</v>
      </c>
      <c r="X1210" s="2">
        <v>375</v>
      </c>
      <c r="Y1210" s="2">
        <v>375</v>
      </c>
      <c r="Z1210" s="2">
        <v>375</v>
      </c>
      <c r="AA1210" s="2">
        <v>375</v>
      </c>
      <c r="AB1210" s="2">
        <v>375</v>
      </c>
      <c r="AC1210" s="2">
        <v>375</v>
      </c>
      <c r="AD1210" s="2">
        <v>375</v>
      </c>
      <c r="AE1210" s="2">
        <v>375</v>
      </c>
      <c r="AF1210" s="2">
        <v>375</v>
      </c>
      <c r="AG1210" s="2">
        <v>380</v>
      </c>
      <c r="AH1210" s="2">
        <v>380</v>
      </c>
      <c r="AI1210" s="2">
        <v>385</v>
      </c>
      <c r="AJ1210" s="2">
        <v>395</v>
      </c>
      <c r="AK1210" s="2">
        <v>395</v>
      </c>
      <c r="AL1210" s="2">
        <v>395</v>
      </c>
      <c r="AM1210" s="2">
        <v>395</v>
      </c>
      <c r="AN1210" s="2">
        <v>395</v>
      </c>
      <c r="AO1210" s="2">
        <v>395</v>
      </c>
      <c r="AP1210" s="2">
        <v>395</v>
      </c>
      <c r="AQ1210" s="2">
        <v>395</v>
      </c>
      <c r="AR1210" s="2">
        <v>395</v>
      </c>
      <c r="AS1210" s="2">
        <v>395</v>
      </c>
      <c r="AT1210" s="2">
        <v>395</v>
      </c>
      <c r="AU1210" s="2">
        <v>395</v>
      </c>
      <c r="AV1210" s="2">
        <v>395</v>
      </c>
      <c r="AW1210" s="2">
        <v>395</v>
      </c>
      <c r="AX1210" s="2">
        <v>400</v>
      </c>
      <c r="AY1210" s="2">
        <v>400</v>
      </c>
      <c r="AZ1210" s="2">
        <v>400</v>
      </c>
      <c r="BA1210" s="2">
        <v>400</v>
      </c>
      <c r="BB1210" s="2">
        <v>400</v>
      </c>
      <c r="BC1210" s="2">
        <v>400</v>
      </c>
      <c r="BD1210" s="2">
        <v>400</v>
      </c>
      <c r="BE1210" s="2">
        <v>400</v>
      </c>
      <c r="BF1210" s="2">
        <v>400</v>
      </c>
      <c r="BG1210" s="2">
        <v>400</v>
      </c>
      <c r="BH1210" s="2">
        <v>400</v>
      </c>
      <c r="BI1210" s="2">
        <v>410</v>
      </c>
      <c r="BJ1210" s="2">
        <v>417.5</v>
      </c>
      <c r="BK1210" s="2">
        <v>425</v>
      </c>
      <c r="BL1210" s="2">
        <v>425</v>
      </c>
      <c r="BM1210" s="2">
        <v>425</v>
      </c>
      <c r="BN1210" s="2">
        <v>425</v>
      </c>
      <c r="BO1210" s="2">
        <v>425</v>
      </c>
      <c r="BP1210" s="2">
        <v>425</v>
      </c>
      <c r="BQ1210" s="2">
        <v>425</v>
      </c>
      <c r="BR1210" s="2">
        <v>425</v>
      </c>
      <c r="BS1210" s="2">
        <v>425</v>
      </c>
      <c r="BT1210" s="2">
        <v>425</v>
      </c>
      <c r="BU1210" s="2">
        <v>425</v>
      </c>
      <c r="BV1210" s="2">
        <v>425</v>
      </c>
      <c r="BW1210" s="2">
        <v>435</v>
      </c>
      <c r="BX1210" s="2">
        <v>450</v>
      </c>
      <c r="BY1210" s="2">
        <v>450</v>
      </c>
      <c r="BZ1210" s="2">
        <v>450</v>
      </c>
      <c r="CA1210" s="2">
        <v>450</v>
      </c>
      <c r="CB1210" s="2">
        <v>450</v>
      </c>
      <c r="CC1210" s="2">
        <v>450</v>
      </c>
      <c r="CD1210" s="2">
        <v>460</v>
      </c>
      <c r="CE1210" s="2">
        <v>475</v>
      </c>
      <c r="CF1210" s="2">
        <v>475</v>
      </c>
      <c r="CG1210" s="2">
        <v>475</v>
      </c>
      <c r="CH1210" s="2">
        <v>500</v>
      </c>
    </row>
    <row r="1211" spans="22:86" x14ac:dyDescent="0.2">
      <c r="V1211" s="2">
        <v>450</v>
      </c>
      <c r="W1211" s="2">
        <v>450</v>
      </c>
      <c r="X1211" s="2">
        <v>450</v>
      </c>
      <c r="Y1211" s="2">
        <v>450</v>
      </c>
      <c r="Z1211" s="2">
        <v>450</v>
      </c>
      <c r="AA1211" s="2">
        <v>450</v>
      </c>
      <c r="AB1211" s="2">
        <v>450</v>
      </c>
      <c r="AC1211" s="2">
        <v>450</v>
      </c>
      <c r="AD1211" s="2">
        <v>450</v>
      </c>
      <c r="AE1211" s="2">
        <v>450</v>
      </c>
      <c r="AF1211" s="2">
        <v>450</v>
      </c>
      <c r="AG1211" s="2">
        <v>450</v>
      </c>
      <c r="AH1211" s="2">
        <v>450</v>
      </c>
      <c r="AI1211" s="2">
        <v>450</v>
      </c>
      <c r="AJ1211" s="2">
        <v>450</v>
      </c>
      <c r="AK1211" s="2">
        <v>460</v>
      </c>
      <c r="AL1211" s="2">
        <v>460</v>
      </c>
      <c r="AM1211" s="2">
        <v>475</v>
      </c>
      <c r="AN1211" s="2">
        <v>475</v>
      </c>
      <c r="AO1211" s="2">
        <v>475</v>
      </c>
      <c r="AP1211" s="2">
        <v>475</v>
      </c>
      <c r="AQ1211" s="2">
        <v>475</v>
      </c>
      <c r="AR1211" s="2">
        <v>475</v>
      </c>
      <c r="AS1211" s="2">
        <v>475</v>
      </c>
      <c r="AT1211" s="2">
        <v>475</v>
      </c>
      <c r="AU1211" s="2">
        <v>475</v>
      </c>
      <c r="AV1211" s="2">
        <v>490</v>
      </c>
      <c r="AW1211" s="2">
        <v>495</v>
      </c>
      <c r="AX1211" s="2">
        <v>495</v>
      </c>
      <c r="AY1211" s="2">
        <v>495</v>
      </c>
      <c r="AZ1211" s="2">
        <v>495</v>
      </c>
      <c r="BA1211" s="2">
        <v>495</v>
      </c>
      <c r="BB1211" s="2">
        <v>495</v>
      </c>
      <c r="BC1211" s="2">
        <v>495</v>
      </c>
      <c r="BD1211" s="2">
        <v>495</v>
      </c>
      <c r="BE1211" s="2">
        <v>500</v>
      </c>
      <c r="BF1211" s="2">
        <v>500</v>
      </c>
      <c r="BG1211" s="2">
        <v>500</v>
      </c>
      <c r="BH1211" s="2">
        <v>500</v>
      </c>
      <c r="BI1211" s="2">
        <v>500</v>
      </c>
      <c r="BJ1211" s="2">
        <v>525</v>
      </c>
      <c r="BK1211" s="2">
        <v>525</v>
      </c>
      <c r="BL1211" s="2">
        <v>550</v>
      </c>
      <c r="BM1211" s="2">
        <v>550</v>
      </c>
      <c r="BN1211" s="2">
        <v>550</v>
      </c>
      <c r="BO1211" s="2">
        <v>550</v>
      </c>
      <c r="BP1211" s="2">
        <v>550</v>
      </c>
      <c r="BQ1211" s="2">
        <v>550</v>
      </c>
      <c r="BR1211" s="2">
        <v>550</v>
      </c>
      <c r="BS1211" s="2">
        <v>550</v>
      </c>
      <c r="BT1211" s="2">
        <v>550</v>
      </c>
      <c r="BU1211" s="2">
        <v>550</v>
      </c>
      <c r="BV1211" s="2">
        <v>550</v>
      </c>
      <c r="BW1211" s="2">
        <v>575</v>
      </c>
      <c r="BX1211" s="2">
        <v>575</v>
      </c>
      <c r="BY1211" s="2">
        <v>575</v>
      </c>
      <c r="BZ1211" s="2">
        <v>575</v>
      </c>
      <c r="CA1211" s="2">
        <v>575</v>
      </c>
      <c r="CB1211" s="2">
        <v>595</v>
      </c>
      <c r="CC1211" s="2">
        <v>595</v>
      </c>
      <c r="CD1211" s="2">
        <v>595</v>
      </c>
      <c r="CE1211" s="2">
        <v>595</v>
      </c>
      <c r="CF1211" s="2">
        <v>595</v>
      </c>
      <c r="CG1211" s="2">
        <v>650</v>
      </c>
      <c r="CH1211" s="2">
        <v>750</v>
      </c>
    </row>
    <row r="1212" spans="22:86" x14ac:dyDescent="0.2">
      <c r="V1212" s="2">
        <v>500</v>
      </c>
      <c r="W1212" s="2">
        <v>500</v>
      </c>
      <c r="X1212" s="2">
        <v>500</v>
      </c>
      <c r="Y1212" s="2">
        <v>525</v>
      </c>
      <c r="Z1212" s="2">
        <v>525</v>
      </c>
      <c r="AA1212" s="2">
        <v>525</v>
      </c>
      <c r="AB1212" s="2">
        <v>525</v>
      </c>
      <c r="AC1212" s="2">
        <v>525</v>
      </c>
      <c r="AD1212" s="2">
        <v>550</v>
      </c>
      <c r="AE1212" s="2">
        <v>550</v>
      </c>
      <c r="AF1212" s="2">
        <v>550</v>
      </c>
      <c r="AG1212" s="2">
        <v>550</v>
      </c>
      <c r="AH1212" s="2">
        <v>550</v>
      </c>
      <c r="AI1212" s="2">
        <v>550</v>
      </c>
      <c r="AJ1212" s="2">
        <v>550</v>
      </c>
      <c r="AK1212" s="2">
        <v>550</v>
      </c>
      <c r="AL1212" s="2">
        <v>550</v>
      </c>
      <c r="AM1212" s="2">
        <v>550</v>
      </c>
      <c r="AN1212" s="2">
        <v>550</v>
      </c>
      <c r="AO1212" s="2">
        <v>550</v>
      </c>
      <c r="AP1212" s="2">
        <v>550</v>
      </c>
      <c r="AQ1212" s="2">
        <v>550</v>
      </c>
      <c r="AR1212" s="2">
        <v>550</v>
      </c>
      <c r="AS1212" s="2">
        <v>550</v>
      </c>
      <c r="AT1212" s="2">
        <v>575</v>
      </c>
      <c r="AU1212" s="2">
        <v>575</v>
      </c>
      <c r="AV1212" s="2">
        <v>575</v>
      </c>
      <c r="AW1212" s="2">
        <v>575</v>
      </c>
      <c r="AX1212" s="2">
        <v>575</v>
      </c>
      <c r="AY1212" s="2">
        <v>575</v>
      </c>
      <c r="AZ1212" s="2">
        <v>575</v>
      </c>
      <c r="BA1212" s="2">
        <v>595</v>
      </c>
      <c r="BB1212" s="2">
        <v>595</v>
      </c>
      <c r="BC1212" s="2">
        <v>595</v>
      </c>
      <c r="BD1212" s="2">
        <v>595</v>
      </c>
      <c r="BE1212" s="2">
        <v>595</v>
      </c>
      <c r="BF1212" s="2">
        <v>595</v>
      </c>
      <c r="BG1212" s="2">
        <v>600</v>
      </c>
      <c r="BH1212" s="2">
        <v>620</v>
      </c>
      <c r="BI1212" s="2">
        <v>625</v>
      </c>
      <c r="BJ1212" s="2">
        <v>625</v>
      </c>
      <c r="BK1212" s="2">
        <v>650</v>
      </c>
      <c r="BL1212" s="2">
        <v>650</v>
      </c>
      <c r="BM1212" s="2">
        <v>650</v>
      </c>
      <c r="BN1212" s="2">
        <v>650</v>
      </c>
      <c r="BO1212" s="2">
        <v>650</v>
      </c>
      <c r="BP1212" s="2">
        <v>650</v>
      </c>
      <c r="BQ1212" s="2">
        <v>650</v>
      </c>
      <c r="BR1212" s="2">
        <v>650</v>
      </c>
      <c r="BS1212" s="2">
        <v>695</v>
      </c>
      <c r="BT1212" s="2">
        <v>695</v>
      </c>
      <c r="BU1212" s="2">
        <v>695</v>
      </c>
      <c r="BV1212" s="2">
        <v>695</v>
      </c>
      <c r="BW1212" s="2">
        <v>700</v>
      </c>
      <c r="BX1212" s="2">
        <v>700</v>
      </c>
      <c r="BY1212" s="2">
        <v>745</v>
      </c>
      <c r="BZ1212" s="2">
        <v>750</v>
      </c>
      <c r="CA1212" s="2">
        <v>795</v>
      </c>
      <c r="CB1212" s="2">
        <v>795</v>
      </c>
      <c r="CC1212" s="2">
        <v>795</v>
      </c>
      <c r="CD1212" s="2">
        <v>795</v>
      </c>
      <c r="CE1212" s="2">
        <v>850</v>
      </c>
      <c r="CF1212" s="2">
        <v>850</v>
      </c>
      <c r="CG1212" s="2">
        <v>945</v>
      </c>
      <c r="CH1212" s="2">
        <v>995</v>
      </c>
    </row>
    <row r="1213" spans="22:86" x14ac:dyDescent="0.2">
      <c r="V1213" s="2">
        <v>795</v>
      </c>
      <c r="W1213" s="2">
        <v>795</v>
      </c>
      <c r="X1213" s="2">
        <v>795</v>
      </c>
      <c r="Y1213" s="2">
        <v>795</v>
      </c>
      <c r="Z1213" s="2">
        <v>800</v>
      </c>
      <c r="AA1213" s="2">
        <v>800</v>
      </c>
      <c r="AB1213" s="2">
        <v>800</v>
      </c>
      <c r="AC1213" s="2">
        <v>800</v>
      </c>
      <c r="AD1213" s="2">
        <v>800</v>
      </c>
      <c r="AE1213" s="2">
        <v>800</v>
      </c>
      <c r="AF1213" s="2">
        <v>800</v>
      </c>
      <c r="AG1213" s="2">
        <v>800</v>
      </c>
      <c r="AH1213" s="2">
        <v>800</v>
      </c>
      <c r="AI1213" s="2">
        <v>800</v>
      </c>
      <c r="AJ1213" s="2">
        <v>800</v>
      </c>
      <c r="AK1213" s="2">
        <v>800</v>
      </c>
      <c r="AL1213" s="2">
        <v>800</v>
      </c>
      <c r="AM1213" s="2">
        <v>800</v>
      </c>
      <c r="AN1213" s="2">
        <v>800</v>
      </c>
      <c r="AO1213" s="2">
        <v>850</v>
      </c>
      <c r="AP1213" s="2">
        <v>850</v>
      </c>
      <c r="AQ1213" s="2">
        <v>850</v>
      </c>
      <c r="AR1213" s="2">
        <v>850</v>
      </c>
      <c r="AS1213" s="2">
        <v>850</v>
      </c>
      <c r="AT1213" s="2">
        <v>850</v>
      </c>
      <c r="AU1213" s="2">
        <v>850</v>
      </c>
      <c r="AV1213" s="2">
        <v>850</v>
      </c>
      <c r="AW1213" s="2">
        <v>860</v>
      </c>
      <c r="AX1213" s="2">
        <v>860</v>
      </c>
      <c r="AY1213" s="2">
        <v>860</v>
      </c>
      <c r="AZ1213" s="2">
        <v>860</v>
      </c>
      <c r="BA1213" s="2">
        <v>860</v>
      </c>
      <c r="BB1213" s="2">
        <v>860</v>
      </c>
      <c r="BC1213" s="2">
        <v>860</v>
      </c>
      <c r="BD1213" s="2">
        <v>860</v>
      </c>
      <c r="BE1213" s="2">
        <v>875</v>
      </c>
      <c r="BF1213" s="2">
        <v>875</v>
      </c>
      <c r="BG1213" s="2">
        <v>875</v>
      </c>
      <c r="BH1213" s="2">
        <v>875</v>
      </c>
      <c r="BI1213" s="2">
        <v>875</v>
      </c>
      <c r="BJ1213" s="2">
        <v>875</v>
      </c>
      <c r="BK1213" s="2">
        <v>875</v>
      </c>
      <c r="BL1213" s="2">
        <v>895</v>
      </c>
      <c r="BM1213" s="2">
        <v>895</v>
      </c>
      <c r="BN1213" s="2">
        <v>895</v>
      </c>
      <c r="BO1213" s="2">
        <v>895</v>
      </c>
      <c r="BP1213" s="2">
        <v>895</v>
      </c>
      <c r="BQ1213" s="2">
        <v>895</v>
      </c>
      <c r="BR1213" s="2">
        <v>895</v>
      </c>
      <c r="BS1213" s="2">
        <v>895</v>
      </c>
      <c r="BT1213" s="2">
        <v>1100</v>
      </c>
      <c r="BU1213" s="2">
        <v>1100</v>
      </c>
      <c r="BV1213" s="2">
        <v>1100</v>
      </c>
      <c r="BW1213" s="2">
        <v>1100</v>
      </c>
      <c r="BX1213" s="2">
        <v>1100</v>
      </c>
      <c r="BY1213" s="2">
        <v>1100</v>
      </c>
      <c r="BZ1213" s="2">
        <v>1100</v>
      </c>
      <c r="CA1213" s="2">
        <v>1100</v>
      </c>
      <c r="CB1213" s="2">
        <v>1200</v>
      </c>
      <c r="CC1213" s="2">
        <v>1200</v>
      </c>
      <c r="CD1213" s="2">
        <v>1200</v>
      </c>
      <c r="CE1213" s="2">
        <v>1200</v>
      </c>
      <c r="CF1213" s="2">
        <v>1200</v>
      </c>
      <c r="CG1213" s="2">
        <v>1200</v>
      </c>
      <c r="CH1213" s="2">
        <v>1200</v>
      </c>
    </row>
    <row r="1214" spans="22:86" x14ac:dyDescent="0.2">
      <c r="V1214" s="2">
        <v>995</v>
      </c>
      <c r="W1214" s="2">
        <v>995</v>
      </c>
      <c r="X1214" s="2">
        <v>995</v>
      </c>
      <c r="Y1214" s="2">
        <v>995</v>
      </c>
      <c r="Z1214" s="2">
        <v>995</v>
      </c>
      <c r="AA1214" s="2">
        <v>995</v>
      </c>
      <c r="AB1214" s="2">
        <v>995</v>
      </c>
      <c r="AC1214" s="2">
        <v>995</v>
      </c>
      <c r="AD1214" s="2">
        <v>995</v>
      </c>
      <c r="AE1214" s="2">
        <v>995</v>
      </c>
      <c r="AF1214" s="2">
        <v>995</v>
      </c>
      <c r="AG1214" s="2">
        <v>995</v>
      </c>
      <c r="AH1214" s="2">
        <v>995</v>
      </c>
      <c r="AI1214" s="2">
        <v>995</v>
      </c>
      <c r="AJ1214" s="2">
        <v>995</v>
      </c>
      <c r="AK1214" s="2">
        <v>1097.5</v>
      </c>
      <c r="AL1214" s="2">
        <v>1200</v>
      </c>
      <c r="AM1214" s="2">
        <v>1200</v>
      </c>
      <c r="AN1214" s="2">
        <v>1200</v>
      </c>
      <c r="AO1214" s="2">
        <v>1200</v>
      </c>
      <c r="AP1214" s="2">
        <v>1200</v>
      </c>
      <c r="AQ1214" s="2">
        <v>1200</v>
      </c>
      <c r="AR1214" s="2">
        <v>1200</v>
      </c>
      <c r="AS1214" s="2">
        <v>1200</v>
      </c>
      <c r="AT1214" s="2">
        <v>1200</v>
      </c>
      <c r="AU1214" s="2">
        <v>1200</v>
      </c>
      <c r="AV1214" s="2">
        <v>1200</v>
      </c>
      <c r="AW1214" s="2">
        <v>1200</v>
      </c>
      <c r="AX1214" s="2">
        <v>1200</v>
      </c>
      <c r="AY1214" s="2">
        <v>1200</v>
      </c>
      <c r="AZ1214" s="2">
        <v>1200</v>
      </c>
      <c r="BA1214" s="2">
        <v>1200</v>
      </c>
      <c r="BB1214" s="2">
        <v>1200</v>
      </c>
      <c r="BC1214" s="2">
        <v>1200</v>
      </c>
      <c r="BD1214" s="2">
        <v>1200</v>
      </c>
      <c r="BE1214" s="2">
        <v>1200</v>
      </c>
      <c r="BF1214" s="2">
        <v>1200</v>
      </c>
      <c r="BG1214" s="2">
        <v>1200</v>
      </c>
      <c r="BH1214" s="2">
        <v>1200</v>
      </c>
      <c r="BI1214" s="2">
        <v>1200</v>
      </c>
      <c r="BJ1214" s="2">
        <v>1200</v>
      </c>
      <c r="BK1214" s="2">
        <v>1200</v>
      </c>
      <c r="BL1214" s="2">
        <v>1200</v>
      </c>
      <c r="BM1214" s="2">
        <v>1200</v>
      </c>
      <c r="BN1214" s="2">
        <v>1200</v>
      </c>
      <c r="BO1214" s="2">
        <v>1200</v>
      </c>
      <c r="BP1214" s="2">
        <v>1200</v>
      </c>
      <c r="BQ1214" s="2">
        <v>1200</v>
      </c>
      <c r="BR1214" s="2">
        <v>1200</v>
      </c>
      <c r="BS1214" s="2">
        <v>1200</v>
      </c>
      <c r="BT1214" s="2">
        <v>1200</v>
      </c>
      <c r="BU1214" s="2">
        <v>1200</v>
      </c>
      <c r="BV1214" s="2">
        <v>1200</v>
      </c>
      <c r="BW1214" s="2">
        <v>1200</v>
      </c>
      <c r="BX1214" s="2">
        <v>1200</v>
      </c>
      <c r="BY1214" s="2">
        <v>1200</v>
      </c>
      <c r="BZ1214" s="2">
        <v>1200</v>
      </c>
      <c r="CA1214" s="2">
        <v>1200</v>
      </c>
      <c r="CB1214" s="2">
        <v>1200</v>
      </c>
      <c r="CC1214" s="2">
        <v>1200</v>
      </c>
      <c r="CD1214" s="2">
        <v>1200</v>
      </c>
      <c r="CE1214" s="2">
        <v>1200</v>
      </c>
      <c r="CF1214" s="2">
        <v>1200</v>
      </c>
      <c r="CG1214" s="2">
        <v>1200</v>
      </c>
      <c r="CH1214" s="2">
        <v>1200</v>
      </c>
    </row>
    <row r="1215" spans="22:86" x14ac:dyDescent="0.2">
      <c r="V1215" s="2">
        <v>295</v>
      </c>
      <c r="W1215" s="2">
        <v>295</v>
      </c>
      <c r="X1215" s="2">
        <v>295</v>
      </c>
      <c r="Y1215" s="2">
        <v>295</v>
      </c>
      <c r="Z1215" s="2">
        <v>295</v>
      </c>
      <c r="AA1215" s="2">
        <v>295</v>
      </c>
      <c r="AB1215" s="2">
        <v>295</v>
      </c>
      <c r="AC1215" s="2">
        <v>295</v>
      </c>
      <c r="AD1215" s="2">
        <v>295</v>
      </c>
      <c r="AE1215" s="2">
        <v>295</v>
      </c>
      <c r="AF1215" s="2">
        <v>295</v>
      </c>
      <c r="AG1215" s="2">
        <v>295</v>
      </c>
      <c r="AH1215" s="2">
        <v>295</v>
      </c>
      <c r="AI1215" s="2">
        <v>295</v>
      </c>
      <c r="AJ1215" s="2">
        <v>295</v>
      </c>
      <c r="AK1215" s="2">
        <v>295</v>
      </c>
      <c r="AL1215" s="2">
        <v>295</v>
      </c>
      <c r="AM1215" s="2">
        <v>295</v>
      </c>
      <c r="AN1215" s="2">
        <v>295</v>
      </c>
      <c r="AO1215" s="2">
        <v>295</v>
      </c>
      <c r="AP1215" s="2">
        <v>295</v>
      </c>
      <c r="AQ1215" s="2">
        <v>295</v>
      </c>
      <c r="AR1215" s="2">
        <v>295</v>
      </c>
      <c r="AS1215" s="2">
        <v>295</v>
      </c>
      <c r="AT1215" s="2">
        <v>295</v>
      </c>
      <c r="AU1215" s="2">
        <v>295</v>
      </c>
      <c r="AV1215" s="2">
        <v>295</v>
      </c>
      <c r="AW1215" s="2">
        <v>295</v>
      </c>
      <c r="AX1215" s="2">
        <v>295</v>
      </c>
      <c r="AY1215" s="2">
        <v>295</v>
      </c>
      <c r="AZ1215" s="2">
        <v>295</v>
      </c>
      <c r="BA1215" s="2">
        <v>295</v>
      </c>
      <c r="BB1215" s="2">
        <v>300</v>
      </c>
      <c r="BC1215" s="2">
        <v>300</v>
      </c>
      <c r="BD1215" s="2">
        <v>300</v>
      </c>
      <c r="BE1215" s="2">
        <v>300</v>
      </c>
      <c r="BF1215" s="2">
        <v>300</v>
      </c>
      <c r="BG1215" s="2">
        <v>300</v>
      </c>
      <c r="BH1215" s="2">
        <v>300</v>
      </c>
      <c r="BI1215" s="2">
        <v>300</v>
      </c>
      <c r="BJ1215" s="2">
        <v>300</v>
      </c>
      <c r="BK1215" s="2">
        <v>300</v>
      </c>
      <c r="BL1215" s="2">
        <v>300</v>
      </c>
      <c r="BM1215" s="2">
        <v>300</v>
      </c>
      <c r="BN1215" s="2">
        <v>300</v>
      </c>
      <c r="BO1215" s="2">
        <v>300</v>
      </c>
      <c r="BP1215" s="2">
        <v>300</v>
      </c>
      <c r="BQ1215" s="2">
        <v>300</v>
      </c>
      <c r="BR1215" s="2">
        <v>300</v>
      </c>
      <c r="BS1215" s="2">
        <v>300</v>
      </c>
      <c r="BT1215" s="2">
        <v>300</v>
      </c>
      <c r="BU1215" s="2">
        <v>300</v>
      </c>
      <c r="BV1215" s="2">
        <v>300</v>
      </c>
      <c r="BW1215" s="2">
        <v>300</v>
      </c>
      <c r="BX1215" s="2">
        <v>300</v>
      </c>
      <c r="BY1215" s="2">
        <v>300</v>
      </c>
      <c r="BZ1215" s="2">
        <v>300</v>
      </c>
      <c r="CA1215" s="2">
        <v>300</v>
      </c>
      <c r="CB1215" s="2">
        <v>300</v>
      </c>
      <c r="CC1215" s="2">
        <v>300</v>
      </c>
      <c r="CD1215" s="2">
        <v>300</v>
      </c>
      <c r="CE1215" s="2">
        <v>300</v>
      </c>
      <c r="CF1215" s="2">
        <v>300</v>
      </c>
      <c r="CG1215" s="2">
        <v>300</v>
      </c>
      <c r="CH1215" s="2">
        <v>300</v>
      </c>
    </row>
    <row r="1216" spans="22:86" x14ac:dyDescent="0.2">
      <c r="V1216" s="2">
        <v>272.62</v>
      </c>
      <c r="W1216" s="2">
        <v>275</v>
      </c>
      <c r="X1216" s="2">
        <v>275</v>
      </c>
      <c r="Y1216" s="2">
        <v>275</v>
      </c>
      <c r="Z1216" s="2">
        <v>275</v>
      </c>
      <c r="AA1216" s="2">
        <v>275</v>
      </c>
      <c r="AB1216" s="2">
        <v>275</v>
      </c>
      <c r="AC1216" s="2">
        <v>275</v>
      </c>
      <c r="AD1216" s="2">
        <v>280</v>
      </c>
      <c r="AE1216" s="2">
        <v>280</v>
      </c>
      <c r="AF1216" s="2">
        <v>291.07</v>
      </c>
      <c r="AG1216" s="2">
        <v>291.07</v>
      </c>
      <c r="AH1216" s="2">
        <v>291.07</v>
      </c>
      <c r="AI1216" s="2">
        <v>294.35000000000002</v>
      </c>
      <c r="AJ1216" s="2">
        <v>300</v>
      </c>
      <c r="AK1216" s="2">
        <v>300</v>
      </c>
      <c r="AL1216" s="2">
        <v>300</v>
      </c>
      <c r="AM1216" s="2">
        <v>300</v>
      </c>
      <c r="AN1216" s="2">
        <v>305</v>
      </c>
      <c r="AO1216" s="2">
        <v>305</v>
      </c>
      <c r="AP1216" s="2">
        <v>305</v>
      </c>
      <c r="AQ1216" s="2">
        <v>316.07</v>
      </c>
      <c r="AR1216" s="2">
        <v>316.07</v>
      </c>
      <c r="AS1216" s="2">
        <v>316.07</v>
      </c>
      <c r="AT1216" s="2">
        <v>325</v>
      </c>
      <c r="AU1216" s="2">
        <v>325</v>
      </c>
      <c r="AV1216" s="2">
        <v>325</v>
      </c>
      <c r="AW1216" s="2">
        <v>325</v>
      </c>
      <c r="AX1216" s="2">
        <v>325</v>
      </c>
      <c r="AY1216" s="2">
        <v>325</v>
      </c>
      <c r="AZ1216" s="2">
        <v>325</v>
      </c>
      <c r="BA1216" s="2">
        <v>325</v>
      </c>
      <c r="BB1216" s="2">
        <v>325</v>
      </c>
      <c r="BC1216" s="2">
        <v>325</v>
      </c>
      <c r="BD1216" s="2">
        <v>325</v>
      </c>
      <c r="BE1216" s="2">
        <v>325</v>
      </c>
      <c r="BF1216" s="2">
        <v>325</v>
      </c>
      <c r="BG1216" s="2">
        <v>345</v>
      </c>
      <c r="BH1216" s="2">
        <v>347.62</v>
      </c>
      <c r="BI1216" s="2">
        <v>347.62</v>
      </c>
      <c r="BJ1216" s="2">
        <v>355</v>
      </c>
      <c r="BK1216" s="2">
        <v>359.52</v>
      </c>
      <c r="BL1216" s="2">
        <v>359.52</v>
      </c>
      <c r="BM1216" s="2">
        <v>359.52</v>
      </c>
      <c r="BN1216" s="2">
        <v>359.52</v>
      </c>
      <c r="BO1216" s="2">
        <v>359.52</v>
      </c>
      <c r="BP1216" s="2">
        <v>359.52</v>
      </c>
      <c r="BQ1216" s="2">
        <v>359.52</v>
      </c>
      <c r="BR1216" s="2">
        <v>359.52</v>
      </c>
      <c r="BS1216" s="2">
        <v>359.52</v>
      </c>
      <c r="BT1216" s="2">
        <v>359.52</v>
      </c>
      <c r="BU1216" s="2">
        <v>375</v>
      </c>
      <c r="BV1216" s="2">
        <v>375</v>
      </c>
      <c r="BW1216" s="2">
        <v>375</v>
      </c>
      <c r="BX1216" s="2">
        <v>375</v>
      </c>
      <c r="BY1216" s="2">
        <v>378.13</v>
      </c>
      <c r="BZ1216" s="2">
        <v>381.25</v>
      </c>
      <c r="CA1216" s="2">
        <v>385.98</v>
      </c>
      <c r="CB1216" s="2">
        <v>399.7</v>
      </c>
      <c r="CC1216" s="2">
        <v>399.7</v>
      </c>
      <c r="CD1216" s="2">
        <v>400</v>
      </c>
      <c r="CE1216" s="2">
        <v>400</v>
      </c>
      <c r="CF1216" s="2">
        <v>400</v>
      </c>
      <c r="CG1216" s="2">
        <v>400</v>
      </c>
      <c r="CH1216" s="2">
        <v>415</v>
      </c>
    </row>
    <row r="1217" spans="22:86" x14ac:dyDescent="0.2">
      <c r="V1217" s="2">
        <v>435</v>
      </c>
      <c r="W1217" s="2">
        <v>435</v>
      </c>
      <c r="X1217" s="2">
        <v>445</v>
      </c>
      <c r="Y1217" s="2">
        <v>450</v>
      </c>
      <c r="Z1217" s="2">
        <v>450</v>
      </c>
      <c r="AA1217" s="2">
        <v>450</v>
      </c>
      <c r="AB1217" s="2">
        <v>450</v>
      </c>
      <c r="AC1217" s="2">
        <v>450</v>
      </c>
      <c r="AD1217" s="2">
        <v>450</v>
      </c>
      <c r="AE1217" s="2">
        <v>450</v>
      </c>
      <c r="AF1217" s="2">
        <v>450</v>
      </c>
      <c r="AG1217" s="2">
        <v>450</v>
      </c>
      <c r="AH1217" s="2">
        <v>450</v>
      </c>
      <c r="AI1217" s="2">
        <v>450</v>
      </c>
      <c r="AJ1217" s="2">
        <v>450</v>
      </c>
      <c r="AK1217" s="2">
        <v>450</v>
      </c>
      <c r="AL1217" s="2">
        <v>450</v>
      </c>
      <c r="AM1217" s="2">
        <v>450</v>
      </c>
      <c r="AN1217" s="2">
        <v>450</v>
      </c>
      <c r="AO1217" s="2">
        <v>450</v>
      </c>
      <c r="AP1217" s="2">
        <v>450</v>
      </c>
      <c r="AQ1217" s="2">
        <v>450</v>
      </c>
      <c r="AR1217" s="2">
        <v>450</v>
      </c>
      <c r="AS1217" s="2">
        <v>450</v>
      </c>
      <c r="AT1217" s="2">
        <v>450</v>
      </c>
      <c r="AU1217" s="2">
        <v>450</v>
      </c>
      <c r="AV1217" s="2">
        <v>450</v>
      </c>
      <c r="AW1217" s="2">
        <v>450</v>
      </c>
      <c r="AX1217" s="2">
        <v>450</v>
      </c>
      <c r="AY1217" s="2">
        <v>450</v>
      </c>
      <c r="AZ1217" s="2">
        <v>450</v>
      </c>
      <c r="BA1217" s="2">
        <v>450</v>
      </c>
      <c r="BB1217" s="2">
        <v>450</v>
      </c>
      <c r="BC1217" s="2">
        <v>455</v>
      </c>
      <c r="BD1217" s="2">
        <v>465</v>
      </c>
      <c r="BE1217" s="2">
        <v>470</v>
      </c>
      <c r="BF1217" s="2">
        <v>475</v>
      </c>
      <c r="BG1217" s="2">
        <v>475</v>
      </c>
      <c r="BH1217" s="2">
        <v>475</v>
      </c>
      <c r="BI1217" s="2">
        <v>475</v>
      </c>
      <c r="BJ1217" s="2">
        <v>475</v>
      </c>
      <c r="BK1217" s="2">
        <v>475</v>
      </c>
      <c r="BL1217" s="2">
        <v>475</v>
      </c>
      <c r="BM1217" s="2">
        <v>475</v>
      </c>
      <c r="BN1217" s="2">
        <v>475</v>
      </c>
      <c r="BO1217" s="2">
        <v>475</v>
      </c>
      <c r="BP1217" s="2">
        <v>475</v>
      </c>
      <c r="BQ1217" s="2">
        <v>475</v>
      </c>
      <c r="BR1217" s="2">
        <v>475</v>
      </c>
      <c r="BS1217" s="2">
        <v>475</v>
      </c>
      <c r="BT1217" s="2">
        <v>475</v>
      </c>
      <c r="BU1217" s="2">
        <v>480</v>
      </c>
      <c r="BV1217" s="2">
        <v>485</v>
      </c>
      <c r="BW1217" s="2">
        <v>485</v>
      </c>
      <c r="BX1217" s="2">
        <v>495</v>
      </c>
      <c r="BY1217" s="2">
        <v>495</v>
      </c>
      <c r="BZ1217" s="2">
        <v>495</v>
      </c>
      <c r="CA1217" s="2">
        <v>495</v>
      </c>
      <c r="CB1217" s="2">
        <v>495</v>
      </c>
      <c r="CC1217" s="2">
        <v>495</v>
      </c>
      <c r="CD1217" s="2">
        <v>495</v>
      </c>
      <c r="CE1217" s="2">
        <v>495</v>
      </c>
      <c r="CF1217" s="2">
        <v>500</v>
      </c>
      <c r="CG1217" s="2">
        <v>500</v>
      </c>
      <c r="CH1217" s="2">
        <v>520</v>
      </c>
    </row>
    <row r="1218" spans="22:86" x14ac:dyDescent="0.2">
      <c r="V1218" s="2">
        <v>550</v>
      </c>
      <c r="W1218" s="2">
        <v>550</v>
      </c>
      <c r="X1218" s="2">
        <v>550</v>
      </c>
      <c r="Y1218" s="2">
        <v>550</v>
      </c>
      <c r="Z1218" s="2">
        <v>550</v>
      </c>
      <c r="AA1218" s="2">
        <v>550</v>
      </c>
      <c r="AB1218" s="2">
        <v>550</v>
      </c>
      <c r="AC1218" s="2">
        <v>550</v>
      </c>
      <c r="AD1218" s="2">
        <v>550</v>
      </c>
      <c r="AE1218" s="2">
        <v>550</v>
      </c>
      <c r="AF1218" s="2">
        <v>550</v>
      </c>
      <c r="AG1218" s="2">
        <v>550</v>
      </c>
      <c r="AH1218" s="2">
        <v>550</v>
      </c>
      <c r="AI1218" s="2">
        <v>550</v>
      </c>
      <c r="AJ1218" s="2">
        <v>550</v>
      </c>
      <c r="AK1218" s="2">
        <v>550</v>
      </c>
      <c r="AL1218" s="2">
        <v>550</v>
      </c>
      <c r="AM1218" s="2">
        <v>550</v>
      </c>
      <c r="AN1218" s="2">
        <v>550</v>
      </c>
      <c r="AO1218" s="2">
        <v>550</v>
      </c>
      <c r="AP1218" s="2">
        <v>550</v>
      </c>
      <c r="AQ1218" s="2">
        <v>560</v>
      </c>
      <c r="AR1218" s="2">
        <v>565</v>
      </c>
      <c r="AS1218" s="2">
        <v>570</v>
      </c>
      <c r="AT1218" s="2">
        <v>575</v>
      </c>
      <c r="AU1218" s="2">
        <v>575</v>
      </c>
      <c r="AV1218" s="2">
        <v>575</v>
      </c>
      <c r="AW1218" s="2">
        <v>575</v>
      </c>
      <c r="AX1218" s="2">
        <v>575</v>
      </c>
      <c r="AY1218" s="2">
        <v>575</v>
      </c>
      <c r="AZ1218" s="2">
        <v>575</v>
      </c>
      <c r="BA1218" s="2">
        <v>575</v>
      </c>
      <c r="BB1218" s="2">
        <v>575</v>
      </c>
      <c r="BC1218" s="2">
        <v>575</v>
      </c>
      <c r="BD1218" s="2">
        <v>575</v>
      </c>
      <c r="BE1218" s="2">
        <v>580</v>
      </c>
      <c r="BF1218" s="2">
        <v>585</v>
      </c>
      <c r="BG1218" s="2">
        <v>595</v>
      </c>
      <c r="BH1218" s="2">
        <v>595</v>
      </c>
      <c r="BI1218" s="2">
        <v>595</v>
      </c>
      <c r="BJ1218" s="2">
        <v>595</v>
      </c>
      <c r="BK1218" s="2">
        <v>595</v>
      </c>
      <c r="BL1218" s="2">
        <v>599</v>
      </c>
      <c r="BM1218" s="2">
        <v>600</v>
      </c>
      <c r="BN1218" s="2">
        <v>600</v>
      </c>
      <c r="BO1218" s="2">
        <v>600</v>
      </c>
      <c r="BP1218" s="2">
        <v>600</v>
      </c>
      <c r="BQ1218" s="2">
        <v>600</v>
      </c>
      <c r="BR1218" s="2">
        <v>600</v>
      </c>
      <c r="BS1218" s="2">
        <v>600</v>
      </c>
      <c r="BT1218" s="2">
        <v>617.5</v>
      </c>
      <c r="BU1218" s="2">
        <v>625</v>
      </c>
      <c r="BV1218" s="2">
        <v>625</v>
      </c>
      <c r="BW1218" s="2">
        <v>625</v>
      </c>
      <c r="BX1218" s="2">
        <v>625</v>
      </c>
      <c r="BY1218" s="2">
        <v>642.5</v>
      </c>
      <c r="BZ1218" s="2">
        <v>650</v>
      </c>
      <c r="CA1218" s="2">
        <v>650</v>
      </c>
      <c r="CB1218" s="2">
        <v>650</v>
      </c>
      <c r="CC1218" s="2">
        <v>650</v>
      </c>
      <c r="CD1218" s="2">
        <v>660</v>
      </c>
      <c r="CE1218" s="2">
        <v>675</v>
      </c>
      <c r="CF1218" s="2">
        <v>695</v>
      </c>
      <c r="CG1218" s="2">
        <v>700</v>
      </c>
      <c r="CH1218" s="2">
        <v>725</v>
      </c>
    </row>
    <row r="1219" spans="22:86" x14ac:dyDescent="0.2">
      <c r="V1219" s="2">
        <v>625</v>
      </c>
      <c r="W1219" s="2">
        <v>625</v>
      </c>
      <c r="X1219" s="2">
        <v>625</v>
      </c>
      <c r="Y1219" s="2">
        <v>625</v>
      </c>
      <c r="Z1219" s="2">
        <v>645</v>
      </c>
      <c r="AA1219" s="2">
        <v>650</v>
      </c>
      <c r="AB1219" s="2">
        <v>650</v>
      </c>
      <c r="AC1219" s="2">
        <v>650</v>
      </c>
      <c r="AD1219" s="2">
        <v>650</v>
      </c>
      <c r="AE1219" s="2">
        <v>650</v>
      </c>
      <c r="AF1219" s="2">
        <v>650</v>
      </c>
      <c r="AG1219" s="2">
        <v>650</v>
      </c>
      <c r="AH1219" s="2">
        <v>650</v>
      </c>
      <c r="AI1219" s="2">
        <v>650</v>
      </c>
      <c r="AJ1219" s="2">
        <v>650</v>
      </c>
      <c r="AK1219" s="2">
        <v>650</v>
      </c>
      <c r="AL1219" s="2">
        <v>650</v>
      </c>
      <c r="AM1219" s="2">
        <v>650</v>
      </c>
      <c r="AN1219" s="2">
        <v>650</v>
      </c>
      <c r="AO1219" s="2">
        <v>660</v>
      </c>
      <c r="AP1219" s="2">
        <v>670</v>
      </c>
      <c r="AQ1219" s="2">
        <v>675</v>
      </c>
      <c r="AR1219" s="2">
        <v>675</v>
      </c>
      <c r="AS1219" s="2">
        <v>675</v>
      </c>
      <c r="AT1219" s="2">
        <v>675</v>
      </c>
      <c r="AU1219" s="2">
        <v>675</v>
      </c>
      <c r="AV1219" s="2">
        <v>675</v>
      </c>
      <c r="AW1219" s="2">
        <v>675</v>
      </c>
      <c r="AX1219" s="2">
        <v>685</v>
      </c>
      <c r="AY1219" s="2">
        <v>695</v>
      </c>
      <c r="AZ1219" s="2">
        <v>695</v>
      </c>
      <c r="BA1219" s="2">
        <v>695</v>
      </c>
      <c r="BB1219" s="2">
        <v>695</v>
      </c>
      <c r="BC1219" s="2">
        <v>695</v>
      </c>
      <c r="BD1219" s="2">
        <v>695</v>
      </c>
      <c r="BE1219" s="2">
        <v>700</v>
      </c>
      <c r="BF1219" s="2">
        <v>710</v>
      </c>
      <c r="BG1219" s="2">
        <v>710</v>
      </c>
      <c r="BH1219" s="2">
        <v>725</v>
      </c>
      <c r="BI1219" s="2">
        <v>725</v>
      </c>
      <c r="BJ1219" s="2">
        <v>725</v>
      </c>
      <c r="BK1219" s="2">
        <v>750</v>
      </c>
      <c r="BL1219" s="2">
        <v>750</v>
      </c>
      <c r="BM1219" s="2">
        <v>750</v>
      </c>
      <c r="BN1219" s="2">
        <v>750</v>
      </c>
      <c r="BO1219" s="2">
        <v>750</v>
      </c>
      <c r="BP1219" s="2">
        <v>750</v>
      </c>
      <c r="BQ1219" s="2">
        <v>750</v>
      </c>
      <c r="BR1219" s="2">
        <v>760</v>
      </c>
      <c r="BS1219" s="2">
        <v>775</v>
      </c>
      <c r="BT1219" s="2">
        <v>785</v>
      </c>
      <c r="BU1219" s="2">
        <v>795</v>
      </c>
      <c r="BV1219" s="2">
        <v>795</v>
      </c>
      <c r="BW1219" s="2">
        <v>795</v>
      </c>
      <c r="BX1219" s="2">
        <v>795</v>
      </c>
      <c r="BY1219" s="2">
        <v>800</v>
      </c>
      <c r="BZ1219" s="2">
        <v>800</v>
      </c>
      <c r="CA1219" s="2">
        <v>825</v>
      </c>
      <c r="CB1219" s="2">
        <v>825</v>
      </c>
      <c r="CC1219" s="2">
        <v>850</v>
      </c>
      <c r="CD1219" s="2">
        <v>900</v>
      </c>
      <c r="CE1219" s="2">
        <v>950</v>
      </c>
      <c r="CF1219" s="2">
        <v>950</v>
      </c>
      <c r="CG1219" s="2">
        <v>975</v>
      </c>
      <c r="CH1219" s="2">
        <v>995</v>
      </c>
    </row>
    <row r="1220" spans="22:86" x14ac:dyDescent="0.2">
      <c r="V1220" s="2">
        <v>862.5</v>
      </c>
      <c r="W1220" s="2">
        <v>875</v>
      </c>
      <c r="X1220" s="2">
        <v>895</v>
      </c>
      <c r="Y1220" s="2">
        <v>895</v>
      </c>
      <c r="Z1220" s="2">
        <v>895</v>
      </c>
      <c r="AA1220" s="2">
        <v>895</v>
      </c>
      <c r="AB1220" s="2">
        <v>895</v>
      </c>
      <c r="AC1220" s="2">
        <v>900</v>
      </c>
      <c r="AD1220" s="2">
        <v>900</v>
      </c>
      <c r="AE1220" s="2">
        <v>900</v>
      </c>
      <c r="AF1220" s="2">
        <v>900</v>
      </c>
      <c r="AG1220" s="2">
        <v>900</v>
      </c>
      <c r="AH1220" s="2">
        <v>925</v>
      </c>
      <c r="AI1220" s="2">
        <v>925</v>
      </c>
      <c r="AJ1220" s="2">
        <v>925</v>
      </c>
      <c r="AK1220" s="2">
        <v>935</v>
      </c>
      <c r="AL1220" s="2">
        <v>945</v>
      </c>
      <c r="AM1220" s="2">
        <v>945</v>
      </c>
      <c r="AN1220" s="2">
        <v>945</v>
      </c>
      <c r="AO1220" s="2">
        <v>950</v>
      </c>
      <c r="AP1220" s="2">
        <v>950</v>
      </c>
      <c r="AQ1220" s="2">
        <v>950</v>
      </c>
      <c r="AR1220" s="2">
        <v>950</v>
      </c>
      <c r="AS1220" s="2">
        <v>950</v>
      </c>
      <c r="AT1220" s="2">
        <v>950</v>
      </c>
      <c r="AU1220" s="2">
        <v>950</v>
      </c>
      <c r="AV1220" s="2">
        <v>950</v>
      </c>
      <c r="AW1220" s="2">
        <v>975</v>
      </c>
      <c r="AX1220" s="2">
        <v>975</v>
      </c>
      <c r="AY1220" s="2">
        <v>975</v>
      </c>
      <c r="AZ1220" s="2">
        <v>975</v>
      </c>
      <c r="BA1220" s="2">
        <v>975</v>
      </c>
      <c r="BB1220" s="2">
        <v>985</v>
      </c>
      <c r="BC1220" s="2">
        <v>985</v>
      </c>
      <c r="BD1220" s="2">
        <v>995</v>
      </c>
      <c r="BE1220" s="2">
        <v>997.5</v>
      </c>
      <c r="BF1220" s="2">
        <v>1000</v>
      </c>
      <c r="BG1220" s="2">
        <v>1000</v>
      </c>
      <c r="BH1220" s="2">
        <v>1000</v>
      </c>
      <c r="BI1220" s="2">
        <v>1000</v>
      </c>
      <c r="BJ1220" s="2">
        <v>1000</v>
      </c>
      <c r="BK1220" s="2">
        <v>1000</v>
      </c>
      <c r="BL1220" s="2">
        <v>1000</v>
      </c>
      <c r="BM1220" s="2">
        <v>1000</v>
      </c>
      <c r="BN1220" s="2">
        <v>1000</v>
      </c>
      <c r="BO1220" s="2">
        <v>1000</v>
      </c>
      <c r="BP1220" s="2">
        <v>1000</v>
      </c>
      <c r="BQ1220" s="2">
        <v>1100</v>
      </c>
      <c r="BR1220" s="2">
        <v>1100</v>
      </c>
      <c r="BS1220" s="2">
        <v>1100</v>
      </c>
      <c r="BT1220" s="2">
        <v>1100</v>
      </c>
      <c r="BU1220" s="2">
        <v>1100</v>
      </c>
      <c r="BV1220" s="2">
        <v>1100</v>
      </c>
      <c r="BW1220" s="2">
        <v>1100</v>
      </c>
      <c r="BX1220" s="2">
        <v>1195</v>
      </c>
      <c r="BY1220" s="2">
        <v>1197.5</v>
      </c>
      <c r="BZ1220" s="2">
        <v>1200</v>
      </c>
      <c r="CA1220" s="2">
        <v>1200</v>
      </c>
      <c r="CB1220" s="2">
        <v>1200</v>
      </c>
      <c r="CC1220" s="2">
        <v>1300</v>
      </c>
      <c r="CD1220" s="2">
        <v>1335</v>
      </c>
      <c r="CE1220" s="2">
        <v>1370</v>
      </c>
      <c r="CF1220" s="2">
        <v>1450</v>
      </c>
      <c r="CG1220" s="2">
        <v>1450</v>
      </c>
      <c r="CH1220" s="2">
        <v>1470</v>
      </c>
    </row>
    <row r="1221" spans="22:86" x14ac:dyDescent="0.2">
      <c r="V1221" s="2">
        <v>1025</v>
      </c>
      <c r="W1221" s="2">
        <v>1050</v>
      </c>
      <c r="X1221" s="2">
        <v>1050</v>
      </c>
      <c r="Y1221" s="2">
        <v>1050</v>
      </c>
      <c r="Z1221" s="2">
        <v>1050</v>
      </c>
      <c r="AA1221" s="2">
        <v>1075</v>
      </c>
      <c r="AB1221" s="2">
        <v>1100</v>
      </c>
      <c r="AC1221" s="2">
        <v>1100</v>
      </c>
      <c r="AD1221" s="2">
        <v>1100</v>
      </c>
      <c r="AE1221" s="2">
        <v>1100</v>
      </c>
      <c r="AF1221" s="2">
        <v>1150</v>
      </c>
      <c r="AG1221" s="2">
        <v>1200</v>
      </c>
      <c r="AH1221" s="2">
        <v>1200</v>
      </c>
      <c r="AI1221" s="2">
        <v>1200</v>
      </c>
      <c r="AJ1221" s="2">
        <v>1200</v>
      </c>
      <c r="AK1221" s="2">
        <v>1200</v>
      </c>
      <c r="AL1221" s="2">
        <v>1200</v>
      </c>
      <c r="AM1221" s="2">
        <v>1200</v>
      </c>
      <c r="AN1221" s="2">
        <v>1200</v>
      </c>
      <c r="AO1221" s="2">
        <v>1200</v>
      </c>
      <c r="AP1221" s="2">
        <v>1225</v>
      </c>
      <c r="AQ1221" s="2">
        <v>1250</v>
      </c>
      <c r="AR1221" s="2">
        <v>1250</v>
      </c>
      <c r="AS1221" s="2">
        <v>1250</v>
      </c>
      <c r="AT1221" s="2">
        <v>1250</v>
      </c>
      <c r="AU1221" s="2">
        <v>1250</v>
      </c>
      <c r="AV1221" s="2">
        <v>1250</v>
      </c>
      <c r="AW1221" s="2">
        <v>1250</v>
      </c>
      <c r="AX1221" s="2">
        <v>1250</v>
      </c>
      <c r="AY1221" s="2">
        <v>1250</v>
      </c>
      <c r="AZ1221" s="2">
        <v>1275</v>
      </c>
      <c r="BA1221" s="2">
        <v>1300</v>
      </c>
      <c r="BB1221" s="2">
        <v>1300</v>
      </c>
      <c r="BC1221" s="2">
        <v>1300</v>
      </c>
      <c r="BD1221" s="2">
        <v>1300</v>
      </c>
      <c r="BE1221" s="2">
        <v>1300</v>
      </c>
      <c r="BF1221" s="2">
        <v>1300</v>
      </c>
      <c r="BG1221" s="2">
        <v>1300</v>
      </c>
      <c r="BH1221" s="2">
        <v>1300</v>
      </c>
      <c r="BI1221" s="2">
        <v>1300</v>
      </c>
      <c r="BJ1221" s="2">
        <v>1325</v>
      </c>
      <c r="BK1221" s="2">
        <v>1350</v>
      </c>
      <c r="BL1221" s="2">
        <v>1350</v>
      </c>
      <c r="BM1221" s="2">
        <v>1350</v>
      </c>
      <c r="BN1221" s="2">
        <v>1350</v>
      </c>
      <c r="BO1221" s="2">
        <v>1375</v>
      </c>
      <c r="BP1221" s="2">
        <v>1400</v>
      </c>
      <c r="BQ1221" s="2">
        <v>1400</v>
      </c>
      <c r="BR1221" s="2">
        <v>1400</v>
      </c>
      <c r="BS1221" s="2">
        <v>1400</v>
      </c>
      <c r="BT1221" s="2">
        <v>1500</v>
      </c>
      <c r="BU1221" s="2">
        <v>1600</v>
      </c>
      <c r="BV1221" s="2">
        <v>1600</v>
      </c>
      <c r="BW1221" s="2">
        <v>1600</v>
      </c>
      <c r="BX1221" s="2">
        <v>1600</v>
      </c>
      <c r="BY1221" s="2">
        <v>1775</v>
      </c>
      <c r="BZ1221" s="2">
        <v>1950</v>
      </c>
      <c r="CA1221" s="2">
        <v>1950</v>
      </c>
      <c r="CB1221" s="2">
        <v>1950</v>
      </c>
      <c r="CC1221" s="2">
        <v>1950</v>
      </c>
      <c r="CD1221" s="2">
        <v>2225</v>
      </c>
      <c r="CE1221" s="2">
        <v>2500</v>
      </c>
      <c r="CF1221" s="2">
        <v>2500</v>
      </c>
      <c r="CG1221" s="2">
        <v>2500</v>
      </c>
      <c r="CH1221" s="2">
        <v>2500</v>
      </c>
    </row>
    <row r="1222" spans="22:86" x14ac:dyDescent="0.2">
      <c r="V1222" s="2">
        <v>360</v>
      </c>
      <c r="W1222" s="2">
        <v>360</v>
      </c>
      <c r="X1222" s="2">
        <v>360</v>
      </c>
      <c r="Y1222" s="2">
        <v>360</v>
      </c>
      <c r="Z1222" s="2">
        <v>360</v>
      </c>
      <c r="AA1222" s="2">
        <v>360</v>
      </c>
      <c r="AB1222" s="2">
        <v>360</v>
      </c>
      <c r="AC1222" s="2">
        <v>360</v>
      </c>
      <c r="AD1222" s="2">
        <v>375</v>
      </c>
      <c r="AE1222" s="2">
        <v>375</v>
      </c>
      <c r="AF1222" s="2">
        <v>375</v>
      </c>
      <c r="AG1222" s="2">
        <v>375</v>
      </c>
      <c r="AH1222" s="2">
        <v>375</v>
      </c>
      <c r="AI1222" s="2">
        <v>375</v>
      </c>
      <c r="AJ1222" s="2">
        <v>375</v>
      </c>
      <c r="AK1222" s="2">
        <v>375</v>
      </c>
      <c r="AL1222" s="2">
        <v>375</v>
      </c>
      <c r="AM1222" s="2">
        <v>375</v>
      </c>
      <c r="AN1222" s="2">
        <v>375</v>
      </c>
      <c r="AO1222" s="2">
        <v>375</v>
      </c>
      <c r="AP1222" s="2">
        <v>375</v>
      </c>
      <c r="AQ1222" s="2">
        <v>375</v>
      </c>
      <c r="AR1222" s="2">
        <v>375</v>
      </c>
      <c r="AS1222" s="2">
        <v>375</v>
      </c>
      <c r="AT1222" s="2">
        <v>375</v>
      </c>
      <c r="AU1222" s="2">
        <v>375</v>
      </c>
      <c r="AV1222" s="2">
        <v>375</v>
      </c>
      <c r="AW1222" s="2">
        <v>375</v>
      </c>
      <c r="AX1222" s="2">
        <v>375</v>
      </c>
      <c r="AY1222" s="2">
        <v>375</v>
      </c>
      <c r="AZ1222" s="2">
        <v>375</v>
      </c>
      <c r="BA1222" s="2">
        <v>375</v>
      </c>
      <c r="BB1222" s="2">
        <v>375</v>
      </c>
      <c r="BC1222" s="2">
        <v>375</v>
      </c>
      <c r="BD1222" s="2">
        <v>375</v>
      </c>
      <c r="BE1222" s="2">
        <v>375</v>
      </c>
      <c r="BF1222" s="2">
        <v>375</v>
      </c>
      <c r="BG1222" s="2">
        <v>395</v>
      </c>
      <c r="BH1222" s="2">
        <v>395</v>
      </c>
      <c r="BI1222" s="2">
        <v>395</v>
      </c>
      <c r="BJ1222" s="2">
        <v>395</v>
      </c>
      <c r="BK1222" s="2">
        <v>395</v>
      </c>
      <c r="BL1222" s="2">
        <v>395</v>
      </c>
      <c r="BM1222" s="2">
        <v>395</v>
      </c>
      <c r="BN1222" s="2">
        <v>395</v>
      </c>
      <c r="BO1222" s="2">
        <v>395</v>
      </c>
      <c r="BP1222" s="2">
        <v>395</v>
      </c>
      <c r="BQ1222" s="2">
        <v>395</v>
      </c>
      <c r="BR1222" s="2">
        <v>395</v>
      </c>
      <c r="BS1222" s="2">
        <v>395</v>
      </c>
      <c r="BT1222" s="2">
        <v>395</v>
      </c>
      <c r="BU1222" s="2">
        <v>395</v>
      </c>
      <c r="BV1222" s="2">
        <v>395</v>
      </c>
      <c r="BW1222" s="2">
        <v>395</v>
      </c>
      <c r="BX1222" s="2">
        <v>395</v>
      </c>
      <c r="BY1222" s="2">
        <v>395</v>
      </c>
      <c r="BZ1222" s="2">
        <v>395</v>
      </c>
      <c r="CA1222" s="2">
        <v>395</v>
      </c>
      <c r="CB1222" s="2">
        <v>395</v>
      </c>
      <c r="CC1222" s="2">
        <v>395</v>
      </c>
      <c r="CD1222" s="2">
        <v>395</v>
      </c>
      <c r="CE1222" s="2">
        <v>395</v>
      </c>
      <c r="CF1222" s="2">
        <v>395</v>
      </c>
      <c r="CG1222" s="2">
        <v>395</v>
      </c>
      <c r="CH1222" s="2">
        <v>395</v>
      </c>
    </row>
  </sheetData>
  <mergeCells count="2">
    <mergeCell ref="A67:L67"/>
    <mergeCell ref="A69:L69"/>
  </mergeCells>
  <hyperlinks>
    <hyperlink ref="A1" location="Contents!A1" display="Back to contents"/>
  </hyperlinks>
  <pageMargins left="0.7" right="0.7" top="0.75" bottom="0.75" header="0.3" footer="0.3"/>
  <pageSetup paperSize="9" scale="77"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K63"/>
  <sheetViews>
    <sheetView zoomScaleNormal="100" workbookViewId="0">
      <selection activeCell="U4" sqref="U4"/>
    </sheetView>
  </sheetViews>
  <sheetFormatPr defaultColWidth="8" defaultRowHeight="11.25" x14ac:dyDescent="0.2"/>
  <cols>
    <col min="1" max="1" width="9.42578125" style="85" customWidth="1"/>
    <col min="2" max="2" width="10.42578125" style="85" customWidth="1"/>
    <col min="3" max="3" width="9.42578125" style="85" customWidth="1"/>
    <col min="4" max="4" width="9.85546875" style="85" customWidth="1"/>
    <col min="5" max="5" width="10.28515625" style="85" customWidth="1"/>
    <col min="6" max="6" width="11.28515625" style="85" customWidth="1"/>
    <col min="7" max="8" width="11.5703125" style="85" customWidth="1"/>
    <col min="9" max="16384" width="8" style="85"/>
  </cols>
  <sheetData>
    <row r="1" spans="1:9" ht="12.75" x14ac:dyDescent="0.2">
      <c r="A1" s="273" t="s">
        <v>342</v>
      </c>
    </row>
    <row r="4" spans="1:9" ht="52.9" customHeight="1" x14ac:dyDescent="0.2"/>
    <row r="5" spans="1:9" ht="12.75" x14ac:dyDescent="0.2">
      <c r="I5" s="86"/>
    </row>
    <row r="6" spans="1:9" ht="12.75" x14ac:dyDescent="0.2">
      <c r="I6" s="86"/>
    </row>
    <row r="7" spans="1:9" ht="12.75" x14ac:dyDescent="0.2">
      <c r="I7" s="86"/>
    </row>
    <row r="8" spans="1:9" ht="12.75" x14ac:dyDescent="0.2">
      <c r="I8" s="86"/>
    </row>
    <row r="9" spans="1:9" ht="12.75" x14ac:dyDescent="0.2">
      <c r="I9" s="86"/>
    </row>
    <row r="10" spans="1:9" ht="12.75" x14ac:dyDescent="0.2">
      <c r="I10" s="86"/>
    </row>
    <row r="11" spans="1:9" ht="12.75" x14ac:dyDescent="0.2">
      <c r="I11" s="86"/>
    </row>
    <row r="12" spans="1:9" ht="12.75" x14ac:dyDescent="0.2">
      <c r="I12" s="86"/>
    </row>
    <row r="13" spans="1:9" ht="12.75" x14ac:dyDescent="0.2">
      <c r="I13" s="86"/>
    </row>
    <row r="14" spans="1:9" ht="12.75" x14ac:dyDescent="0.2">
      <c r="I14" s="86"/>
    </row>
    <row r="15" spans="1:9" ht="12.75" x14ac:dyDescent="0.2">
      <c r="I15" s="86"/>
    </row>
    <row r="16" spans="1:9" ht="12.75" x14ac:dyDescent="0.2">
      <c r="I16" s="86"/>
    </row>
    <row r="17" spans="1:11" ht="12.75" x14ac:dyDescent="0.2">
      <c r="I17" s="86"/>
    </row>
    <row r="18" spans="1:11" ht="12.75" x14ac:dyDescent="0.2">
      <c r="I18" s="86"/>
    </row>
    <row r="19" spans="1:11" ht="12.75" x14ac:dyDescent="0.2">
      <c r="I19" s="86"/>
    </row>
    <row r="20" spans="1:11" ht="12.75" x14ac:dyDescent="0.2">
      <c r="I20" s="86"/>
    </row>
    <row r="21" spans="1:11" ht="12.75" x14ac:dyDescent="0.2">
      <c r="I21" s="86"/>
    </row>
    <row r="22" spans="1:11" ht="12.75" x14ac:dyDescent="0.2">
      <c r="B22" s="87" t="s">
        <v>215</v>
      </c>
      <c r="C22" s="88"/>
      <c r="D22" s="88"/>
      <c r="E22" s="88"/>
      <c r="F22" s="88"/>
      <c r="G22" s="88"/>
      <c r="H22" s="88"/>
      <c r="I22" s="86"/>
    </row>
    <row r="23" spans="1:11" ht="45" customHeight="1" x14ac:dyDescent="0.2">
      <c r="B23" s="89"/>
      <c r="C23" s="289" t="s">
        <v>67</v>
      </c>
      <c r="D23" s="289" t="s">
        <v>69</v>
      </c>
      <c r="E23" s="289" t="s">
        <v>70</v>
      </c>
      <c r="F23" s="286" t="s">
        <v>68</v>
      </c>
      <c r="G23" s="287"/>
      <c r="H23" s="288"/>
      <c r="I23" s="86"/>
    </row>
    <row r="24" spans="1:11" ht="33.75" x14ac:dyDescent="0.2">
      <c r="A24" s="90"/>
      <c r="B24" s="91"/>
      <c r="C24" s="290"/>
      <c r="D24" s="290"/>
      <c r="E24" s="290"/>
      <c r="F24" s="92" t="s">
        <v>71</v>
      </c>
      <c r="G24" s="92" t="s">
        <v>72</v>
      </c>
      <c r="H24" s="92" t="s">
        <v>73</v>
      </c>
      <c r="I24" s="86"/>
    </row>
    <row r="25" spans="1:11" ht="12.75" x14ac:dyDescent="0.2">
      <c r="A25" s="90"/>
      <c r="B25" s="93" t="s">
        <v>74</v>
      </c>
      <c r="C25" s="94">
        <v>1970</v>
      </c>
      <c r="D25" s="94">
        <v>718</v>
      </c>
      <c r="E25" s="94"/>
      <c r="F25" s="94">
        <v>191</v>
      </c>
      <c r="G25" s="94">
        <v>36</v>
      </c>
      <c r="H25" s="94">
        <v>1027</v>
      </c>
      <c r="I25" s="86"/>
      <c r="K25" s="95"/>
    </row>
    <row r="26" spans="1:11" ht="12.75" x14ac:dyDescent="0.2">
      <c r="A26" s="90"/>
      <c r="B26" s="93" t="s">
        <v>75</v>
      </c>
      <c r="C26" s="94">
        <v>1983</v>
      </c>
      <c r="D26" s="94">
        <v>747</v>
      </c>
      <c r="E26" s="94"/>
      <c r="F26" s="94">
        <v>182</v>
      </c>
      <c r="G26" s="94">
        <v>38</v>
      </c>
      <c r="H26" s="94">
        <v>1016</v>
      </c>
      <c r="I26" s="86"/>
      <c r="K26" s="95"/>
    </row>
    <row r="27" spans="1:11" x14ac:dyDescent="0.2">
      <c r="B27" s="93" t="s">
        <v>76</v>
      </c>
      <c r="C27" s="94">
        <v>1998</v>
      </c>
      <c r="D27" s="94">
        <v>781</v>
      </c>
      <c r="E27" s="94"/>
      <c r="F27" s="94">
        <v>174</v>
      </c>
      <c r="G27" s="94">
        <v>41</v>
      </c>
      <c r="H27" s="94">
        <v>1001</v>
      </c>
      <c r="K27" s="95"/>
    </row>
    <row r="28" spans="1:11" x14ac:dyDescent="0.2">
      <c r="B28" s="93" t="s">
        <v>77</v>
      </c>
      <c r="C28" s="94">
        <v>2015</v>
      </c>
      <c r="D28" s="94">
        <v>816</v>
      </c>
      <c r="E28" s="94"/>
      <c r="F28" s="94">
        <v>167</v>
      </c>
      <c r="G28" s="94">
        <v>45</v>
      </c>
      <c r="H28" s="94">
        <v>987</v>
      </c>
      <c r="K28" s="95"/>
    </row>
    <row r="29" spans="1:11" x14ac:dyDescent="0.2">
      <c r="B29" s="93" t="s">
        <v>78</v>
      </c>
      <c r="C29" s="94">
        <v>2032</v>
      </c>
      <c r="D29" s="94">
        <v>850</v>
      </c>
      <c r="E29" s="94"/>
      <c r="F29" s="94">
        <v>161</v>
      </c>
      <c r="G29" s="94">
        <v>47</v>
      </c>
      <c r="H29" s="94">
        <v>974</v>
      </c>
      <c r="K29" s="95"/>
    </row>
    <row r="30" spans="1:11" x14ac:dyDescent="0.2">
      <c r="B30" s="93" t="s">
        <v>79</v>
      </c>
      <c r="C30" s="94">
        <v>2050</v>
      </c>
      <c r="D30" s="94">
        <v>884</v>
      </c>
      <c r="E30" s="94"/>
      <c r="F30" s="94">
        <v>154</v>
      </c>
      <c r="G30" s="94">
        <v>50</v>
      </c>
      <c r="H30" s="94">
        <v>962</v>
      </c>
      <c r="K30" s="95"/>
    </row>
    <row r="31" spans="1:11" x14ac:dyDescent="0.2">
      <c r="B31" s="93" t="s">
        <v>80</v>
      </c>
      <c r="C31" s="94">
        <v>2067</v>
      </c>
      <c r="D31" s="94">
        <v>922</v>
      </c>
      <c r="E31" s="94"/>
      <c r="F31" s="94">
        <v>147</v>
      </c>
      <c r="G31" s="94">
        <v>54</v>
      </c>
      <c r="H31" s="94">
        <v>943</v>
      </c>
      <c r="K31" s="95"/>
    </row>
    <row r="32" spans="1:11" x14ac:dyDescent="0.2">
      <c r="B32" s="93" t="s">
        <v>81</v>
      </c>
      <c r="C32" s="94">
        <v>2084</v>
      </c>
      <c r="D32" s="94">
        <v>972</v>
      </c>
      <c r="E32" s="94"/>
      <c r="F32" s="94">
        <v>139</v>
      </c>
      <c r="G32" s="94">
        <v>59</v>
      </c>
      <c r="H32" s="94">
        <v>914</v>
      </c>
      <c r="K32" s="95"/>
    </row>
    <row r="33" spans="2:11" x14ac:dyDescent="0.2">
      <c r="B33" s="93" t="s">
        <v>82</v>
      </c>
      <c r="C33" s="94">
        <v>2104</v>
      </c>
      <c r="D33" s="94">
        <v>1033</v>
      </c>
      <c r="E33" s="94"/>
      <c r="F33" s="94">
        <v>133</v>
      </c>
      <c r="G33" s="94">
        <v>62</v>
      </c>
      <c r="H33" s="94">
        <v>877</v>
      </c>
      <c r="K33" s="95"/>
    </row>
    <row r="34" spans="2:11" x14ac:dyDescent="0.2">
      <c r="B34" s="93" t="s">
        <v>83</v>
      </c>
      <c r="C34" s="94">
        <v>2124</v>
      </c>
      <c r="D34" s="94">
        <v>1088</v>
      </c>
      <c r="E34" s="94"/>
      <c r="F34" s="94">
        <v>126</v>
      </c>
      <c r="G34" s="94">
        <v>65</v>
      </c>
      <c r="H34" s="94">
        <v>845</v>
      </c>
      <c r="K34" s="96"/>
    </row>
    <row r="35" spans="2:11" x14ac:dyDescent="0.2">
      <c r="B35" s="93" t="s">
        <v>84</v>
      </c>
      <c r="C35" s="94">
        <v>2160</v>
      </c>
      <c r="D35" s="94">
        <v>1132</v>
      </c>
      <c r="E35" s="94"/>
      <c r="F35" s="94">
        <v>154</v>
      </c>
      <c r="G35" s="94">
        <v>57</v>
      </c>
      <c r="H35" s="94">
        <v>816</v>
      </c>
      <c r="K35" s="96"/>
    </row>
    <row r="36" spans="2:11" x14ac:dyDescent="0.2">
      <c r="B36" s="93" t="s">
        <v>85</v>
      </c>
      <c r="C36" s="94">
        <v>2175</v>
      </c>
      <c r="D36" s="97">
        <v>1176</v>
      </c>
      <c r="E36" s="97"/>
      <c r="F36" s="94">
        <v>154</v>
      </c>
      <c r="G36" s="97">
        <v>62</v>
      </c>
      <c r="H36" s="94">
        <v>783</v>
      </c>
      <c r="K36" s="96"/>
    </row>
    <row r="37" spans="2:11" x14ac:dyDescent="0.2">
      <c r="B37" s="98" t="s">
        <v>86</v>
      </c>
      <c r="C37" s="99">
        <v>2193</v>
      </c>
      <c r="D37" s="100">
        <v>1217</v>
      </c>
      <c r="E37" s="100"/>
      <c r="F37" s="99">
        <v>154</v>
      </c>
      <c r="G37" s="99">
        <v>67</v>
      </c>
      <c r="H37" s="99">
        <v>755</v>
      </c>
      <c r="K37" s="96"/>
    </row>
    <row r="38" spans="2:11" x14ac:dyDescent="0.2">
      <c r="B38" s="98" t="s">
        <v>87</v>
      </c>
      <c r="C38" s="101">
        <v>2210</v>
      </c>
      <c r="D38" s="99">
        <v>1258</v>
      </c>
      <c r="E38" s="99"/>
      <c r="F38" s="99">
        <v>155</v>
      </c>
      <c r="G38" s="99">
        <v>77</v>
      </c>
      <c r="H38" s="99">
        <v>721</v>
      </c>
      <c r="K38" s="96"/>
    </row>
    <row r="39" spans="2:11" x14ac:dyDescent="0.2">
      <c r="B39" s="98" t="s">
        <v>88</v>
      </c>
      <c r="C39" s="101">
        <v>2230</v>
      </c>
      <c r="D39" s="99">
        <v>1293</v>
      </c>
      <c r="E39" s="99"/>
      <c r="F39" s="99">
        <v>155</v>
      </c>
      <c r="G39" s="99">
        <v>91</v>
      </c>
      <c r="H39" s="99">
        <v>692</v>
      </c>
      <c r="K39" s="96"/>
    </row>
    <row r="40" spans="2:11" x14ac:dyDescent="0.2">
      <c r="B40" s="98" t="s">
        <v>89</v>
      </c>
      <c r="C40" s="101">
        <v>2248</v>
      </c>
      <c r="D40" s="99">
        <v>1327</v>
      </c>
      <c r="E40" s="99"/>
      <c r="F40" s="99">
        <v>154</v>
      </c>
      <c r="G40" s="99">
        <v>99</v>
      </c>
      <c r="H40" s="99">
        <v>668</v>
      </c>
      <c r="K40" s="96"/>
    </row>
    <row r="41" spans="2:11" x14ac:dyDescent="0.2">
      <c r="B41" s="98" t="s">
        <v>90</v>
      </c>
      <c r="C41" s="101">
        <v>2266</v>
      </c>
      <c r="D41" s="99">
        <v>1366</v>
      </c>
      <c r="E41" s="99"/>
      <c r="F41" s="99">
        <v>154</v>
      </c>
      <c r="G41" s="99">
        <v>115</v>
      </c>
      <c r="H41" s="99">
        <v>630</v>
      </c>
      <c r="K41" s="96"/>
    </row>
    <row r="42" spans="2:11" x14ac:dyDescent="0.2">
      <c r="B42" s="98" t="s">
        <v>91</v>
      </c>
      <c r="C42" s="101">
        <v>2283</v>
      </c>
      <c r="D42" s="99">
        <v>1400</v>
      </c>
      <c r="E42" s="99"/>
      <c r="F42" s="99">
        <v>154</v>
      </c>
      <c r="G42" s="99">
        <v>121</v>
      </c>
      <c r="H42" s="99">
        <v>608</v>
      </c>
      <c r="K42" s="96"/>
    </row>
    <row r="43" spans="2:11" x14ac:dyDescent="0.2">
      <c r="B43" s="98" t="s">
        <v>92</v>
      </c>
      <c r="C43" s="101">
        <v>2303</v>
      </c>
      <c r="D43" s="99">
        <v>1435</v>
      </c>
      <c r="E43" s="99"/>
      <c r="F43" s="99">
        <v>155</v>
      </c>
      <c r="G43" s="99">
        <v>131</v>
      </c>
      <c r="H43" s="99">
        <v>583</v>
      </c>
      <c r="K43" s="96"/>
    </row>
    <row r="44" spans="2:11" ht="12" thickBot="1" x14ac:dyDescent="0.25">
      <c r="B44" s="98" t="s">
        <v>93</v>
      </c>
      <c r="C44" s="102">
        <v>2322</v>
      </c>
      <c r="D44" s="103">
        <v>1472</v>
      </c>
      <c r="E44" s="103"/>
      <c r="F44" s="103">
        <v>155</v>
      </c>
      <c r="G44" s="103">
        <v>137</v>
      </c>
      <c r="H44" s="103">
        <v>557</v>
      </c>
      <c r="K44" s="96"/>
    </row>
    <row r="45" spans="2:11" ht="12" thickTop="1" x14ac:dyDescent="0.2">
      <c r="B45" s="98" t="s">
        <v>94</v>
      </c>
      <c r="C45" s="101">
        <v>2311.8678541066161</v>
      </c>
      <c r="D45" s="99">
        <v>1370.2383358885188</v>
      </c>
      <c r="E45" s="99">
        <v>77.527185851062526</v>
      </c>
      <c r="F45" s="99">
        <v>172.57833236703493</v>
      </c>
      <c r="G45" s="99">
        <v>138.709</v>
      </c>
      <c r="H45" s="99">
        <v>552.81500000000005</v>
      </c>
      <c r="K45" s="96"/>
    </row>
    <row r="46" spans="2:11" x14ac:dyDescent="0.2">
      <c r="B46" s="98" t="s">
        <v>95</v>
      </c>
      <c r="C46" s="101">
        <v>2329.4830000000002</v>
      </c>
      <c r="D46" s="99">
        <v>1405.5522124727793</v>
      </c>
      <c r="E46" s="99">
        <v>79.602000000000004</v>
      </c>
      <c r="F46" s="99">
        <v>170.50978752722079</v>
      </c>
      <c r="G46" s="99">
        <v>143.18799999999999</v>
      </c>
      <c r="H46" s="99">
        <v>530.63099999999997</v>
      </c>
      <c r="K46" s="96"/>
    </row>
    <row r="47" spans="2:11" x14ac:dyDescent="0.2">
      <c r="B47" s="98" t="s">
        <v>96</v>
      </c>
      <c r="C47" s="101">
        <v>2347.25</v>
      </c>
      <c r="D47" s="99">
        <v>1433.8719019848129</v>
      </c>
      <c r="E47" s="99">
        <v>79.456000000000003</v>
      </c>
      <c r="F47" s="99">
        <v>179.19209801518693</v>
      </c>
      <c r="G47" s="99">
        <v>238.47200000000001</v>
      </c>
      <c r="H47" s="99">
        <v>416.25799999999998</v>
      </c>
      <c r="K47" s="96"/>
    </row>
    <row r="48" spans="2:11" x14ac:dyDescent="0.2">
      <c r="B48" s="98" t="s">
        <v>97</v>
      </c>
      <c r="C48" s="101">
        <v>2366.5455000000002</v>
      </c>
      <c r="D48" s="99">
        <v>1447.2395559482688</v>
      </c>
      <c r="E48" s="99">
        <v>75.466499999999996</v>
      </c>
      <c r="F48" s="99">
        <v>203.44744405173125</v>
      </c>
      <c r="G48" s="99">
        <v>251.07400000000001</v>
      </c>
      <c r="H48" s="99">
        <v>389.31799999999998</v>
      </c>
      <c r="K48" s="96"/>
    </row>
    <row r="49" spans="2:11" x14ac:dyDescent="0.2">
      <c r="B49" s="98" t="s">
        <v>98</v>
      </c>
      <c r="C49" s="101">
        <v>2386.8485000000001</v>
      </c>
      <c r="D49" s="99">
        <v>1468.4224434962575</v>
      </c>
      <c r="E49" s="99">
        <v>77.706000000000003</v>
      </c>
      <c r="F49" s="99">
        <v>215.21205650374256</v>
      </c>
      <c r="G49" s="99">
        <v>251.47499999999999</v>
      </c>
      <c r="H49" s="99">
        <v>374.03300000000002</v>
      </c>
      <c r="K49" s="96"/>
    </row>
    <row r="50" spans="2:11" x14ac:dyDescent="0.2">
      <c r="B50" s="98" t="s">
        <v>99</v>
      </c>
      <c r="C50" s="101">
        <v>2406.4265</v>
      </c>
      <c r="D50" s="99">
        <v>1492.9426887552588</v>
      </c>
      <c r="E50" s="99">
        <v>76.227500000000006</v>
      </c>
      <c r="F50" s="99">
        <v>224.28031124474111</v>
      </c>
      <c r="G50" s="99">
        <v>251.1</v>
      </c>
      <c r="H50" s="99">
        <v>361.87599999999998</v>
      </c>
      <c r="K50" s="96"/>
    </row>
    <row r="51" spans="2:11" x14ac:dyDescent="0.2">
      <c r="B51" s="98" t="s">
        <v>100</v>
      </c>
      <c r="C51" s="101">
        <v>2428.3335000000002</v>
      </c>
      <c r="D51" s="99">
        <v>1494.1866603122016</v>
      </c>
      <c r="E51" s="99">
        <v>79.581000000000003</v>
      </c>
      <c r="F51" s="99">
        <v>247.37483968779841</v>
      </c>
      <c r="G51" s="99">
        <v>261.447</v>
      </c>
      <c r="H51" s="99">
        <v>345.74400000000003</v>
      </c>
      <c r="K51" s="96"/>
    </row>
    <row r="52" spans="2:11" x14ac:dyDescent="0.2">
      <c r="B52" s="98" t="s">
        <v>101</v>
      </c>
      <c r="C52" s="101">
        <v>2450.7395000000001</v>
      </c>
      <c r="D52" s="99">
        <v>1522.4606574777665</v>
      </c>
      <c r="E52" s="99">
        <v>81.338499999999996</v>
      </c>
      <c r="F52" s="99">
        <v>248.01834252223358</v>
      </c>
      <c r="G52" s="99">
        <v>269.39800000000002</v>
      </c>
      <c r="H52" s="99">
        <v>329.524</v>
      </c>
      <c r="K52" s="96"/>
    </row>
    <row r="53" spans="2:11" x14ac:dyDescent="0.2">
      <c r="B53" s="98" t="s">
        <v>102</v>
      </c>
      <c r="C53" s="101">
        <v>2468.52</v>
      </c>
      <c r="D53" s="99">
        <v>1516.6268311915053</v>
      </c>
      <c r="E53" s="99">
        <v>85.953500000000005</v>
      </c>
      <c r="F53" s="99">
        <v>271.95966880849477</v>
      </c>
      <c r="G53" s="99">
        <v>268.42700000000002</v>
      </c>
      <c r="H53" s="99">
        <v>325.553</v>
      </c>
      <c r="K53" s="96"/>
    </row>
    <row r="54" spans="2:11" x14ac:dyDescent="0.2">
      <c r="B54" s="98" t="s">
        <v>103</v>
      </c>
      <c r="C54" s="101">
        <v>2482.3265000000001</v>
      </c>
      <c r="D54" s="99">
        <v>1505.6506801285468</v>
      </c>
      <c r="E54" s="99">
        <v>93.101500000000001</v>
      </c>
      <c r="F54" s="99">
        <v>288.03531987145305</v>
      </c>
      <c r="G54" s="99">
        <v>272.40100000000001</v>
      </c>
      <c r="H54" s="99">
        <v>323.13799999999998</v>
      </c>
      <c r="K54" s="96"/>
    </row>
    <row r="55" spans="2:11" x14ac:dyDescent="0.2">
      <c r="B55" s="98" t="s">
        <v>104</v>
      </c>
      <c r="C55" s="101">
        <v>2494.6725000000001</v>
      </c>
      <c r="D55" s="99">
        <v>1499.8499376499999</v>
      </c>
      <c r="E55" s="99">
        <v>96.444000000000003</v>
      </c>
      <c r="F55" s="99">
        <v>303.50456235000001</v>
      </c>
      <c r="G55" s="99">
        <v>274.99599999999998</v>
      </c>
      <c r="H55" s="99">
        <v>319.87799999999999</v>
      </c>
      <c r="K55" s="96"/>
    </row>
    <row r="56" spans="2:11" x14ac:dyDescent="0.2">
      <c r="B56" s="98" t="s">
        <v>105</v>
      </c>
      <c r="C56" s="101">
        <v>2507.9454999999998</v>
      </c>
      <c r="D56" s="99">
        <v>1464.7765276850801</v>
      </c>
      <c r="E56" s="99">
        <v>98.964500000000001</v>
      </c>
      <c r="F56" s="99">
        <v>347.33647231492006</v>
      </c>
      <c r="G56" s="99">
        <v>277.48399999999998</v>
      </c>
      <c r="H56" s="99">
        <v>319.38400000000001</v>
      </c>
      <c r="K56" s="96"/>
    </row>
    <row r="57" spans="2:11" x14ac:dyDescent="0.2">
      <c r="B57" s="98" t="s">
        <v>106</v>
      </c>
      <c r="C57" s="101">
        <v>2520.9560000000001</v>
      </c>
      <c r="D57" s="99">
        <v>1457.68906177246</v>
      </c>
      <c r="E57" s="99">
        <v>99.220500000000001</v>
      </c>
      <c r="F57" s="99">
        <v>368.49243822753988</v>
      </c>
      <c r="G57" s="99">
        <v>277.39400000000001</v>
      </c>
      <c r="H57" s="99">
        <v>318.16000000000003</v>
      </c>
      <c r="K57" s="96"/>
    </row>
    <row r="58" spans="2:11" x14ac:dyDescent="0.2">
      <c r="B58" s="98" t="s">
        <v>190</v>
      </c>
      <c r="C58" s="101">
        <v>2533.7154999999998</v>
      </c>
      <c r="D58" s="99">
        <v>1468.3052657157948</v>
      </c>
      <c r="E58" s="99">
        <v>95.578500000000005</v>
      </c>
      <c r="F58" s="99">
        <v>374.86573428420502</v>
      </c>
      <c r="G58" s="99">
        <v>277.39400000000001</v>
      </c>
      <c r="H58" s="99">
        <v>317.572</v>
      </c>
      <c r="K58" s="96"/>
    </row>
    <row r="59" spans="2:11" x14ac:dyDescent="0.2">
      <c r="B59" s="98" t="s">
        <v>201</v>
      </c>
      <c r="C59" s="101">
        <v>2549.0715</v>
      </c>
      <c r="D59" s="99">
        <v>1476.3054406890253</v>
      </c>
      <c r="E59" s="99">
        <v>95.785499999999999</v>
      </c>
      <c r="F59" s="99">
        <v>381.92855931097483</v>
      </c>
      <c r="G59" s="99">
        <v>278.04700000000003</v>
      </c>
      <c r="H59" s="99">
        <v>317.005</v>
      </c>
      <c r="K59" s="96"/>
    </row>
    <row r="60" spans="2:11" x14ac:dyDescent="0.2">
      <c r="B60" s="104" t="s">
        <v>214</v>
      </c>
      <c r="C60" s="105">
        <v>2566.6244999999999</v>
      </c>
      <c r="D60" s="106">
        <v>1481.1127310389609</v>
      </c>
      <c r="E60" s="106">
        <v>96.858000000000004</v>
      </c>
      <c r="F60" s="106">
        <v>394.02176896103896</v>
      </c>
      <c r="G60" s="106">
        <v>278.07900000000001</v>
      </c>
      <c r="H60" s="106">
        <v>316.553</v>
      </c>
    </row>
    <row r="61" spans="2:11" x14ac:dyDescent="0.2">
      <c r="B61" s="108" t="s">
        <v>107</v>
      </c>
      <c r="C61" s="109"/>
      <c r="D61" s="109"/>
      <c r="E61" s="109"/>
      <c r="F61" s="109"/>
      <c r="G61" s="109"/>
      <c r="H61" s="109"/>
    </row>
    <row r="62" spans="2:11" x14ac:dyDescent="0.2">
      <c r="B62" s="107" t="s">
        <v>108</v>
      </c>
      <c r="C62" s="107"/>
      <c r="D62" s="107"/>
      <c r="E62" s="107"/>
      <c r="F62" s="107"/>
      <c r="G62" s="107"/>
      <c r="H62" s="107"/>
    </row>
    <row r="63" spans="2:11" x14ac:dyDescent="0.2">
      <c r="B63" s="108" t="s">
        <v>109</v>
      </c>
      <c r="C63" s="109"/>
      <c r="D63" s="109"/>
      <c r="E63" s="109"/>
      <c r="F63" s="109"/>
      <c r="G63" s="109"/>
      <c r="H63" s="109"/>
    </row>
  </sheetData>
  <mergeCells count="4">
    <mergeCell ref="F23:H23"/>
    <mergeCell ref="D23:D24"/>
    <mergeCell ref="E23:E24"/>
    <mergeCell ref="C23:C24"/>
  </mergeCells>
  <hyperlinks>
    <hyperlink ref="A1" location="Contents!A1" display="Back to contents"/>
  </hyperlinks>
  <pageMargins left="0.75" right="0.75" top="1" bottom="1" header="0.5" footer="0.5"/>
  <pageSetup paperSize="9" orientation="portrait" r:id="rId1"/>
  <headerFooter alignWithMargins="0"/>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L26"/>
  <sheetViews>
    <sheetView workbookViewId="0"/>
  </sheetViews>
  <sheetFormatPr defaultRowHeight="12.75" x14ac:dyDescent="0.2"/>
  <cols>
    <col min="1" max="1" width="22.140625" style="2" customWidth="1"/>
    <col min="2" max="7" width="12.140625" style="2" customWidth="1"/>
    <col min="8" max="8" width="8" style="2" customWidth="1"/>
    <col min="9" max="16384" width="9.140625" style="2"/>
  </cols>
  <sheetData>
    <row r="1" spans="1:12" x14ac:dyDescent="0.2">
      <c r="A1" s="271" t="s">
        <v>342</v>
      </c>
    </row>
    <row r="3" spans="1:12" ht="17.25" customHeight="1" x14ac:dyDescent="0.2">
      <c r="A3" s="292" t="s">
        <v>216</v>
      </c>
      <c r="B3" s="292"/>
      <c r="C3" s="292"/>
      <c r="D3" s="292"/>
      <c r="E3" s="292"/>
      <c r="F3" s="292"/>
      <c r="G3" s="292"/>
      <c r="H3" s="292"/>
    </row>
    <row r="4" spans="1:12" s="66" customFormat="1" ht="25.5" x14ac:dyDescent="0.2">
      <c r="A4" s="50"/>
      <c r="B4" s="70" t="s">
        <v>2</v>
      </c>
      <c r="C4" s="70" t="s">
        <v>4</v>
      </c>
      <c r="D4" s="70" t="s">
        <v>6</v>
      </c>
      <c r="E4" s="70" t="s">
        <v>8</v>
      </c>
      <c r="F4" s="20" t="s">
        <v>32</v>
      </c>
    </row>
    <row r="5" spans="1:12" x14ac:dyDescent="0.2">
      <c r="A5" s="6" t="s">
        <v>0</v>
      </c>
      <c r="B5" s="189">
        <f>SUM(B6:B23)</f>
        <v>2381</v>
      </c>
      <c r="C5" s="7">
        <f t="shared" ref="C5:F5" si="0">SUM(C6:C23)</f>
        <v>6868</v>
      </c>
      <c r="D5" s="7">
        <f t="shared" si="0"/>
        <v>12817</v>
      </c>
      <c r="E5" s="7">
        <f t="shared" si="0"/>
        <v>4942</v>
      </c>
      <c r="F5" s="36">
        <f t="shared" si="0"/>
        <v>1561</v>
      </c>
      <c r="G5" s="42"/>
      <c r="H5" s="232"/>
      <c r="I5" s="232"/>
      <c r="J5" s="232"/>
      <c r="K5" s="232"/>
      <c r="L5" s="232"/>
    </row>
    <row r="6" spans="1:12" x14ac:dyDescent="0.2">
      <c r="A6" s="8" t="s">
        <v>1</v>
      </c>
      <c r="B6" s="190">
        <f>'Table 14'!B48</f>
        <v>98</v>
      </c>
      <c r="C6" s="52">
        <f>'Table 14'!B6</f>
        <v>756</v>
      </c>
      <c r="D6" s="52">
        <f>'Table 14'!H6</f>
        <v>1448</v>
      </c>
      <c r="E6" s="52">
        <f>'Table 14'!B27</f>
        <v>446</v>
      </c>
      <c r="F6" s="53">
        <f>'Table 14'!H27</f>
        <v>213</v>
      </c>
      <c r="H6" s="232"/>
      <c r="I6" s="232"/>
      <c r="J6" s="232"/>
      <c r="K6" s="232"/>
      <c r="L6" s="232"/>
    </row>
    <row r="7" spans="1:12" x14ac:dyDescent="0.2">
      <c r="A7" s="8" t="s">
        <v>3</v>
      </c>
      <c r="B7" s="190">
        <f>'Table 14'!B49</f>
        <v>45</v>
      </c>
      <c r="C7" s="52">
        <f>'Table 14'!B7</f>
        <v>107</v>
      </c>
      <c r="D7" s="52">
        <f>'Table 14'!H7</f>
        <v>180</v>
      </c>
      <c r="E7" s="52">
        <f>'Table 14'!B28</f>
        <v>76</v>
      </c>
      <c r="F7" s="53">
        <f>'Table 14'!H28</f>
        <v>19</v>
      </c>
      <c r="H7" s="232"/>
      <c r="I7" s="232"/>
      <c r="J7" s="232"/>
      <c r="K7" s="232"/>
      <c r="L7" s="232"/>
    </row>
    <row r="8" spans="1:12" x14ac:dyDescent="0.2">
      <c r="A8" s="8" t="s">
        <v>5</v>
      </c>
      <c r="B8" s="190">
        <f>'Table 14'!B50</f>
        <v>146</v>
      </c>
      <c r="C8" s="52">
        <f>'Table 14'!B8</f>
        <v>351</v>
      </c>
      <c r="D8" s="52">
        <f>'Table 14'!H8</f>
        <v>786</v>
      </c>
      <c r="E8" s="52">
        <f>'Table 14'!B29</f>
        <v>317</v>
      </c>
      <c r="F8" s="53">
        <f>'Table 14'!H29</f>
        <v>97</v>
      </c>
      <c r="H8" s="232"/>
      <c r="I8" s="232"/>
      <c r="J8" s="232"/>
      <c r="K8" s="232"/>
      <c r="L8" s="232"/>
    </row>
    <row r="9" spans="1:12" x14ac:dyDescent="0.2">
      <c r="A9" s="8" t="s">
        <v>7</v>
      </c>
      <c r="B9" s="190">
        <f>'Table 14'!B51</f>
        <v>98</v>
      </c>
      <c r="C9" s="52">
        <f>'Table 14'!B9</f>
        <v>110</v>
      </c>
      <c r="D9" s="52">
        <f>'Table 14'!H9</f>
        <v>330</v>
      </c>
      <c r="E9" s="52">
        <f>'Table 14'!B30</f>
        <v>190</v>
      </c>
      <c r="F9" s="53">
        <f>'Table 14'!H30</f>
        <v>54</v>
      </c>
      <c r="H9" s="232"/>
      <c r="I9" s="232"/>
      <c r="J9" s="232"/>
      <c r="K9" s="232"/>
      <c r="L9" s="232"/>
    </row>
    <row r="10" spans="1:12" x14ac:dyDescent="0.2">
      <c r="A10" s="8" t="s">
        <v>9</v>
      </c>
      <c r="B10" s="190">
        <f>'Table 14'!B52</f>
        <v>200</v>
      </c>
      <c r="C10" s="52">
        <f>'Table 14'!B10</f>
        <v>369</v>
      </c>
      <c r="D10" s="52">
        <f>'Table 14'!H10</f>
        <v>728</v>
      </c>
      <c r="E10" s="52">
        <f>'Table 14'!B31</f>
        <v>275</v>
      </c>
      <c r="F10" s="53">
        <f>'Table 14'!H31</f>
        <v>115</v>
      </c>
      <c r="H10" s="232"/>
      <c r="I10" s="232"/>
      <c r="J10" s="232"/>
      <c r="K10" s="232"/>
      <c r="L10" s="232"/>
    </row>
    <row r="11" spans="1:12" x14ac:dyDescent="0.2">
      <c r="A11" s="8" t="s">
        <v>10</v>
      </c>
      <c r="B11" s="190">
        <f>'Table 14'!B53</f>
        <v>30</v>
      </c>
      <c r="C11" s="52">
        <f>'Table 14'!B11</f>
        <v>71</v>
      </c>
      <c r="D11" s="52">
        <f>'Table 14'!H11</f>
        <v>169</v>
      </c>
      <c r="E11" s="52">
        <f>'Table 14'!B32</f>
        <v>106</v>
      </c>
      <c r="F11" s="53">
        <f>'Table 14'!H32</f>
        <v>42</v>
      </c>
      <c r="H11" s="232"/>
      <c r="I11" s="232"/>
      <c r="J11" s="232"/>
      <c r="K11" s="232"/>
      <c r="L11" s="232"/>
    </row>
    <row r="12" spans="1:12" x14ac:dyDescent="0.2">
      <c r="A12" s="8" t="s">
        <v>11</v>
      </c>
      <c r="B12" s="190">
        <f>'Table 14'!B54</f>
        <v>162</v>
      </c>
      <c r="C12" s="52">
        <f>'Table 14'!B12</f>
        <v>325</v>
      </c>
      <c r="D12" s="52">
        <f>'Table 14'!H12</f>
        <v>611</v>
      </c>
      <c r="E12" s="52">
        <f>'Table 14'!B33</f>
        <v>348</v>
      </c>
      <c r="F12" s="53">
        <f>'Table 14'!H33</f>
        <v>125</v>
      </c>
      <c r="H12" s="232"/>
      <c r="I12" s="232"/>
      <c r="J12" s="232"/>
      <c r="K12" s="232"/>
      <c r="L12" s="232"/>
    </row>
    <row r="13" spans="1:12" x14ac:dyDescent="0.2">
      <c r="A13" s="8" t="s">
        <v>12</v>
      </c>
      <c r="B13" s="190">
        <f>'Table 14'!B55</f>
        <v>137</v>
      </c>
      <c r="C13" s="52">
        <f>'Table 14'!B13</f>
        <v>321</v>
      </c>
      <c r="D13" s="52">
        <f>'Table 14'!H13</f>
        <v>491</v>
      </c>
      <c r="E13" s="52">
        <f>'Table 14'!B34</f>
        <v>244</v>
      </c>
      <c r="F13" s="53">
        <f>'Table 14'!H34</f>
        <v>75</v>
      </c>
      <c r="H13" s="232"/>
      <c r="I13" s="232"/>
      <c r="J13" s="232"/>
      <c r="K13" s="232"/>
      <c r="L13" s="232"/>
    </row>
    <row r="14" spans="1:12" x14ac:dyDescent="0.2">
      <c r="A14" s="8" t="s">
        <v>13</v>
      </c>
      <c r="B14" s="190">
        <f>'Table 14'!B56</f>
        <v>346</v>
      </c>
      <c r="C14" s="52">
        <f>'Table 14'!B14</f>
        <v>1343</v>
      </c>
      <c r="D14" s="52">
        <f>'Table 14'!H14</f>
        <v>2443</v>
      </c>
      <c r="E14" s="52">
        <f>'Table 14'!B35</f>
        <v>745</v>
      </c>
      <c r="F14" s="53">
        <f>'Table 14'!H35</f>
        <v>196</v>
      </c>
      <c r="H14" s="232"/>
      <c r="I14" s="232"/>
      <c r="J14" s="232"/>
      <c r="K14" s="232"/>
      <c r="L14" s="232"/>
    </row>
    <row r="15" spans="1:12" x14ac:dyDescent="0.2">
      <c r="A15" s="8" t="s">
        <v>14</v>
      </c>
      <c r="B15" s="190">
        <f>'Table 14'!B57</f>
        <v>157</v>
      </c>
      <c r="C15" s="52">
        <f>'Table 14'!B15</f>
        <v>243</v>
      </c>
      <c r="D15" s="52">
        <f>'Table 14'!H15</f>
        <v>738</v>
      </c>
      <c r="E15" s="52">
        <f>'Table 14'!B36</f>
        <v>370</v>
      </c>
      <c r="F15" s="53">
        <f>'Table 14'!H36</f>
        <v>100</v>
      </c>
      <c r="H15" s="232"/>
      <c r="I15" s="232"/>
      <c r="J15" s="232"/>
      <c r="K15" s="232"/>
      <c r="L15" s="232"/>
    </row>
    <row r="16" spans="1:12" x14ac:dyDescent="0.2">
      <c r="A16" s="8" t="s">
        <v>15</v>
      </c>
      <c r="B16" s="190">
        <f>'Table 14'!B58</f>
        <v>397</v>
      </c>
      <c r="C16" s="52">
        <f>'Table 14'!B16</f>
        <v>1338</v>
      </c>
      <c r="D16" s="52">
        <f>'Table 14'!H16</f>
        <v>2025</v>
      </c>
      <c r="E16" s="52">
        <f>'Table 14'!B37</f>
        <v>642</v>
      </c>
      <c r="F16" s="53">
        <f>'Table 14'!H37</f>
        <v>177</v>
      </c>
      <c r="H16" s="232"/>
      <c r="I16" s="232"/>
      <c r="J16" s="232"/>
      <c r="K16" s="232"/>
      <c r="L16" s="232"/>
    </row>
    <row r="17" spans="1:12" x14ac:dyDescent="0.2">
      <c r="A17" s="8" t="s">
        <v>16</v>
      </c>
      <c r="B17" s="190">
        <f>'Table 14'!B59</f>
        <v>104</v>
      </c>
      <c r="C17" s="52">
        <f>'Table 14'!B17</f>
        <v>233</v>
      </c>
      <c r="D17" s="52">
        <f>'Table 14'!H17</f>
        <v>513</v>
      </c>
      <c r="E17" s="52">
        <f>'Table 14'!B38</f>
        <v>253</v>
      </c>
      <c r="F17" s="53">
        <f>'Table 14'!H38</f>
        <v>60</v>
      </c>
      <c r="H17" s="232"/>
      <c r="I17" s="232"/>
      <c r="J17" s="232"/>
      <c r="K17" s="232"/>
      <c r="L17" s="232"/>
    </row>
    <row r="18" spans="1:12" x14ac:dyDescent="0.2">
      <c r="A18" s="8" t="s">
        <v>17</v>
      </c>
      <c r="B18" s="190">
        <f>'Table 14'!B60</f>
        <v>82</v>
      </c>
      <c r="C18" s="52">
        <f>'Table 14'!B18</f>
        <v>241</v>
      </c>
      <c r="D18" s="52">
        <f>'Table 14'!H18</f>
        <v>422</v>
      </c>
      <c r="E18" s="52">
        <f>'Table 14'!B39</f>
        <v>118</v>
      </c>
      <c r="F18" s="53">
        <f>'Table 14'!H39</f>
        <v>38</v>
      </c>
      <c r="H18" s="232"/>
      <c r="I18" s="232"/>
      <c r="J18" s="232"/>
      <c r="K18" s="232"/>
      <c r="L18" s="232"/>
    </row>
    <row r="19" spans="1:12" x14ac:dyDescent="0.2">
      <c r="A19" s="8" t="s">
        <v>18</v>
      </c>
      <c r="B19" s="190">
        <f>'Table 14'!B61</f>
        <v>102</v>
      </c>
      <c r="C19" s="52">
        <f>'Table 14'!B19</f>
        <v>373</v>
      </c>
      <c r="D19" s="52">
        <f>'Table 14'!H19</f>
        <v>551</v>
      </c>
      <c r="E19" s="52">
        <f>'Table 14'!B40</f>
        <v>203</v>
      </c>
      <c r="F19" s="53">
        <f>'Table 14'!H40</f>
        <v>59</v>
      </c>
      <c r="H19" s="232"/>
      <c r="I19" s="232"/>
      <c r="J19" s="232"/>
      <c r="K19" s="232"/>
      <c r="L19" s="232"/>
    </row>
    <row r="20" spans="1:12" x14ac:dyDescent="0.2">
      <c r="A20" s="8" t="s">
        <v>19</v>
      </c>
      <c r="B20" s="190">
        <f>'Table 14'!B62</f>
        <v>44</v>
      </c>
      <c r="C20" s="52">
        <f>'Table 14'!B20</f>
        <v>194</v>
      </c>
      <c r="D20" s="52">
        <f>'Table 14'!H20</f>
        <v>318</v>
      </c>
      <c r="E20" s="52">
        <f>'Table 14'!B41</f>
        <v>169</v>
      </c>
      <c r="F20" s="53">
        <f>'Table 14'!H41</f>
        <v>37</v>
      </c>
      <c r="H20" s="232"/>
      <c r="I20" s="232"/>
      <c r="J20" s="232"/>
      <c r="K20" s="232"/>
      <c r="L20" s="232"/>
    </row>
    <row r="21" spans="1:12" x14ac:dyDescent="0.2">
      <c r="A21" s="8" t="s">
        <v>20</v>
      </c>
      <c r="B21" s="190">
        <f>'Table 14'!B63</f>
        <v>107</v>
      </c>
      <c r="C21" s="52">
        <f>'Table 14'!B21</f>
        <v>295</v>
      </c>
      <c r="D21" s="52">
        <f>'Table 14'!H21</f>
        <v>458</v>
      </c>
      <c r="E21" s="52">
        <f>'Table 14'!B42</f>
        <v>247</v>
      </c>
      <c r="F21" s="53">
        <f>'Table 14'!H42</f>
        <v>91</v>
      </c>
      <c r="H21" s="232"/>
      <c r="I21" s="232"/>
      <c r="J21" s="232"/>
      <c r="K21" s="232"/>
      <c r="L21" s="232"/>
    </row>
    <row r="22" spans="1:12" x14ac:dyDescent="0.2">
      <c r="A22" s="8" t="s">
        <v>21</v>
      </c>
      <c r="B22" s="190">
        <f>'Table 14'!B64</f>
        <v>51</v>
      </c>
      <c r="C22" s="52">
        <f>'Table 14'!B22</f>
        <v>95</v>
      </c>
      <c r="D22" s="52">
        <f>'Table 14'!H22</f>
        <v>210</v>
      </c>
      <c r="E22" s="52">
        <f>'Table 14'!B43</f>
        <v>60</v>
      </c>
      <c r="F22" s="53">
        <f>'Table 14'!H43</f>
        <v>15</v>
      </c>
      <c r="H22" s="232"/>
      <c r="I22" s="232"/>
      <c r="J22" s="232"/>
      <c r="K22" s="232"/>
      <c r="L22" s="232"/>
    </row>
    <row r="23" spans="1:12" x14ac:dyDescent="0.2">
      <c r="A23" s="17" t="s">
        <v>22</v>
      </c>
      <c r="B23" s="191">
        <f>'Table 14'!B65</f>
        <v>75</v>
      </c>
      <c r="C23" s="54">
        <f>'Table 14'!B23</f>
        <v>103</v>
      </c>
      <c r="D23" s="54">
        <f>'Table 14'!H23</f>
        <v>396</v>
      </c>
      <c r="E23" s="54">
        <f>'Table 14'!B44</f>
        <v>133</v>
      </c>
      <c r="F23" s="55">
        <f>'Table 14'!H44</f>
        <v>48</v>
      </c>
      <c r="H23" s="232"/>
      <c r="I23" s="232"/>
      <c r="J23" s="232"/>
      <c r="K23" s="232"/>
      <c r="L23" s="232"/>
    </row>
    <row r="24" spans="1:12" x14ac:dyDescent="0.2">
      <c r="A24" s="44" t="s">
        <v>34</v>
      </c>
      <c r="B24" s="51"/>
      <c r="C24" s="51"/>
      <c r="D24" s="51"/>
      <c r="E24" s="51"/>
      <c r="F24" s="51"/>
      <c r="G24" s="51"/>
      <c r="H24" s="45"/>
      <c r="I24" s="45"/>
      <c r="J24" s="45"/>
      <c r="K24" s="45"/>
      <c r="L24" s="45"/>
    </row>
    <row r="25" spans="1:12" ht="23.1" customHeight="1" x14ac:dyDescent="0.2">
      <c r="A25" s="291" t="s">
        <v>35</v>
      </c>
      <c r="B25" s="285"/>
      <c r="C25" s="285"/>
      <c r="D25" s="285"/>
      <c r="E25" s="285"/>
      <c r="F25" s="285"/>
      <c r="G25" s="285"/>
      <c r="H25" s="238"/>
      <c r="I25" s="238"/>
      <c r="J25" s="238"/>
      <c r="K25" s="238"/>
      <c r="L25" s="238"/>
    </row>
    <row r="26" spans="1:12" ht="24.95" customHeight="1" x14ac:dyDescent="0.2">
      <c r="A26" s="291" t="s">
        <v>38</v>
      </c>
      <c r="B26" s="285"/>
      <c r="C26" s="285"/>
      <c r="D26" s="285"/>
      <c r="E26" s="285"/>
      <c r="F26" s="285"/>
      <c r="G26" s="285"/>
      <c r="H26" s="238"/>
      <c r="I26" s="238"/>
      <c r="J26" s="238"/>
      <c r="K26" s="238"/>
      <c r="L26" s="238"/>
    </row>
  </sheetData>
  <mergeCells count="3">
    <mergeCell ref="A25:G25"/>
    <mergeCell ref="A26:G26"/>
    <mergeCell ref="A3:H3"/>
  </mergeCells>
  <hyperlinks>
    <hyperlink ref="A1" location="Contents!A1" display="Back to contents"/>
  </hyperlinks>
  <pageMargins left="0.7" right="0.7" top="0.75" bottom="0.75" header="0.3" footer="0.3"/>
  <pageSetup paperSize="9"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U26"/>
  <sheetViews>
    <sheetView workbookViewId="0"/>
  </sheetViews>
  <sheetFormatPr defaultRowHeight="12.75" x14ac:dyDescent="0.2"/>
  <cols>
    <col min="1" max="1" width="17" style="2" customWidth="1"/>
    <col min="2" max="9" width="6.28515625" style="2" customWidth="1"/>
    <col min="10" max="10" width="9.140625" style="2"/>
    <col min="11" max="11" width="1.7109375" style="2" customWidth="1"/>
    <col min="12" max="12" width="17" style="2" customWidth="1"/>
    <col min="13" max="20" width="6.28515625" style="2" customWidth="1"/>
    <col min="21" max="21" width="9.140625" style="2" customWidth="1"/>
    <col min="22" max="22" width="1.42578125" style="2" customWidth="1"/>
    <col min="23" max="16384" width="9.140625" style="2"/>
  </cols>
  <sheetData>
    <row r="1" spans="1:21" x14ac:dyDescent="0.2">
      <c r="A1" s="271" t="s">
        <v>342</v>
      </c>
    </row>
    <row r="2" spans="1:21" ht="21" customHeight="1" x14ac:dyDescent="0.2">
      <c r="A2" s="233" t="s">
        <v>112</v>
      </c>
      <c r="K2" s="16"/>
    </row>
    <row r="3" spans="1:21" x14ac:dyDescent="0.2">
      <c r="A3" s="47" t="s">
        <v>58</v>
      </c>
      <c r="B3" s="12"/>
      <c r="C3" s="12"/>
      <c r="D3" s="12"/>
      <c r="E3" s="12"/>
      <c r="F3" s="12"/>
      <c r="G3" s="12"/>
      <c r="H3" s="12"/>
      <c r="I3" s="12"/>
      <c r="J3" s="49"/>
      <c r="K3" s="16"/>
      <c r="L3" s="47" t="s">
        <v>59</v>
      </c>
      <c r="M3" s="12"/>
      <c r="N3" s="12"/>
      <c r="O3" s="12"/>
      <c r="P3" s="12"/>
      <c r="Q3" s="12"/>
      <c r="R3" s="12"/>
      <c r="S3" s="12"/>
      <c r="T3" s="12"/>
      <c r="U3" s="49"/>
    </row>
    <row r="4" spans="1:21" x14ac:dyDescent="0.2">
      <c r="A4" s="13"/>
      <c r="B4" s="16">
        <v>2010</v>
      </c>
      <c r="C4" s="16">
        <v>2011</v>
      </c>
      <c r="D4" s="16">
        <v>2012</v>
      </c>
      <c r="E4" s="16">
        <v>2013</v>
      </c>
      <c r="F4" s="16">
        <v>2014</v>
      </c>
      <c r="G4" s="16">
        <v>2015</v>
      </c>
      <c r="H4" s="16">
        <v>2016</v>
      </c>
      <c r="I4" s="16">
        <v>2017</v>
      </c>
      <c r="J4" s="60"/>
      <c r="K4" s="16"/>
      <c r="L4" s="13"/>
      <c r="M4" s="16">
        <v>2010</v>
      </c>
      <c r="N4" s="16">
        <v>2011</v>
      </c>
      <c r="O4" s="16">
        <v>2012</v>
      </c>
      <c r="P4" s="16">
        <v>2013</v>
      </c>
      <c r="Q4" s="16">
        <v>2014</v>
      </c>
      <c r="R4" s="16">
        <v>2015</v>
      </c>
      <c r="S4" s="16">
        <v>2016</v>
      </c>
      <c r="T4" s="16">
        <v>2017</v>
      </c>
      <c r="U4" s="60"/>
    </row>
    <row r="5" spans="1:21" x14ac:dyDescent="0.2">
      <c r="A5" s="13" t="s">
        <v>53</v>
      </c>
      <c r="B5" s="52">
        <v>80</v>
      </c>
      <c r="C5" s="52">
        <v>89</v>
      </c>
      <c r="D5" s="52">
        <v>95</v>
      </c>
      <c r="E5" s="52">
        <v>65</v>
      </c>
      <c r="F5" s="52">
        <v>91</v>
      </c>
      <c r="G5" s="52">
        <v>102</v>
      </c>
      <c r="H5" s="52">
        <v>124</v>
      </c>
      <c r="I5" s="52">
        <f>'Table C1, Chart C1'!C7</f>
        <v>107</v>
      </c>
      <c r="J5" s="60"/>
      <c r="K5" s="16"/>
      <c r="L5" s="13" t="s">
        <v>53</v>
      </c>
      <c r="M5" s="72">
        <v>0.24024024024024024</v>
      </c>
      <c r="N5" s="72">
        <v>0.23298429319371727</v>
      </c>
      <c r="O5" s="72">
        <v>0.20742358078602621</v>
      </c>
      <c r="P5" s="72">
        <v>0.15151515151515152</v>
      </c>
      <c r="Q5" s="72">
        <v>0.21822541966426859</v>
      </c>
      <c r="R5" s="72">
        <v>0.20440881763527055</v>
      </c>
      <c r="S5" s="72">
        <f>H5/SUM($H$5:$H$9)</f>
        <v>0.26271186440677968</v>
      </c>
      <c r="T5" s="72">
        <f>I5/SUM($I$5:$I$9)</f>
        <v>0.25058548009367682</v>
      </c>
      <c r="U5" s="60"/>
    </row>
    <row r="6" spans="1:21" x14ac:dyDescent="0.2">
      <c r="A6" s="13" t="s">
        <v>54</v>
      </c>
      <c r="B6" s="52">
        <v>142</v>
      </c>
      <c r="C6" s="52">
        <v>143</v>
      </c>
      <c r="D6" s="52">
        <v>172</v>
      </c>
      <c r="E6" s="52">
        <v>151</v>
      </c>
      <c r="F6" s="52">
        <v>140</v>
      </c>
      <c r="G6" s="52">
        <v>178</v>
      </c>
      <c r="H6" s="52">
        <v>173</v>
      </c>
      <c r="I6" s="52">
        <f>'Table C1, Chart C1'!D7</f>
        <v>180</v>
      </c>
      <c r="J6" s="60"/>
      <c r="K6" s="16"/>
      <c r="L6" s="13" t="s">
        <v>54</v>
      </c>
      <c r="M6" s="72">
        <v>0.42642642642642642</v>
      </c>
      <c r="N6" s="72">
        <v>0.37434554973821987</v>
      </c>
      <c r="O6" s="72">
        <v>0.37554585152838427</v>
      </c>
      <c r="P6" s="72">
        <v>0.351981351981352</v>
      </c>
      <c r="Q6" s="72">
        <v>0.33573141486810554</v>
      </c>
      <c r="R6" s="72">
        <v>0.35671342685370744</v>
      </c>
      <c r="S6" s="72">
        <f t="shared" ref="S6:S9" si="0">H6/SUM($H$5:$H$9)</f>
        <v>0.36652542372881358</v>
      </c>
      <c r="T6" s="72">
        <f t="shared" ref="T6:T9" si="1">I6/SUM($I$5:$I$9)</f>
        <v>0.42154566744730682</v>
      </c>
      <c r="U6" s="60"/>
    </row>
    <row r="7" spans="1:21" x14ac:dyDescent="0.2">
      <c r="A7" s="13" t="s">
        <v>55</v>
      </c>
      <c r="B7" s="52">
        <v>69</v>
      </c>
      <c r="C7" s="52">
        <v>87</v>
      </c>
      <c r="D7" s="52">
        <v>102</v>
      </c>
      <c r="E7" s="52">
        <v>83</v>
      </c>
      <c r="F7" s="52">
        <v>82</v>
      </c>
      <c r="G7" s="52">
        <v>98</v>
      </c>
      <c r="H7" s="52">
        <v>85</v>
      </c>
      <c r="I7" s="52">
        <f>'Table C1, Chart C1'!E7</f>
        <v>76</v>
      </c>
      <c r="J7" s="60"/>
      <c r="K7" s="16"/>
      <c r="L7" s="13" t="s">
        <v>55</v>
      </c>
      <c r="M7" s="72">
        <v>0.2072072072072072</v>
      </c>
      <c r="N7" s="72">
        <v>0.22774869109947643</v>
      </c>
      <c r="O7" s="72">
        <v>0.22270742358078602</v>
      </c>
      <c r="P7" s="72">
        <v>0.19347319347319347</v>
      </c>
      <c r="Q7" s="72">
        <v>0.19664268585131894</v>
      </c>
      <c r="R7" s="72">
        <v>0.19639278557114229</v>
      </c>
      <c r="S7" s="72">
        <f t="shared" si="0"/>
        <v>0.18008474576271186</v>
      </c>
      <c r="T7" s="72">
        <f t="shared" si="1"/>
        <v>0.17798594847775176</v>
      </c>
      <c r="U7" s="60"/>
    </row>
    <row r="8" spans="1:21" x14ac:dyDescent="0.2">
      <c r="A8" s="13" t="s">
        <v>56</v>
      </c>
      <c r="B8" s="52">
        <v>32</v>
      </c>
      <c r="C8" s="52">
        <v>46</v>
      </c>
      <c r="D8" s="52">
        <v>51</v>
      </c>
      <c r="E8" s="52">
        <v>60</v>
      </c>
      <c r="F8" s="52">
        <v>36</v>
      </c>
      <c r="G8" s="52">
        <v>40</v>
      </c>
      <c r="H8" s="52">
        <v>44</v>
      </c>
      <c r="I8" s="52">
        <f>'Table C1, Chart C1'!F7</f>
        <v>19</v>
      </c>
      <c r="J8" s="60"/>
      <c r="K8" s="16"/>
      <c r="L8" s="13" t="s">
        <v>56</v>
      </c>
      <c r="M8" s="72">
        <v>9.6096096096096095E-2</v>
      </c>
      <c r="N8" s="72">
        <v>0.12041884816753927</v>
      </c>
      <c r="O8" s="72">
        <v>0.11135371179039301</v>
      </c>
      <c r="P8" s="72">
        <v>0.13986013986013987</v>
      </c>
      <c r="Q8" s="72">
        <v>8.6330935251798566E-2</v>
      </c>
      <c r="R8" s="72">
        <v>8.0160320641282562E-2</v>
      </c>
      <c r="S8" s="72">
        <f t="shared" si="0"/>
        <v>9.3220338983050849E-2</v>
      </c>
      <c r="T8" s="72">
        <f t="shared" si="1"/>
        <v>4.449648711943794E-2</v>
      </c>
      <c r="U8" s="60"/>
    </row>
    <row r="9" spans="1:21" x14ac:dyDescent="0.2">
      <c r="A9" s="13" t="s">
        <v>57</v>
      </c>
      <c r="B9" s="52">
        <v>10</v>
      </c>
      <c r="C9" s="52">
        <v>17</v>
      </c>
      <c r="D9" s="52">
        <v>38</v>
      </c>
      <c r="E9" s="52">
        <v>70</v>
      </c>
      <c r="F9" s="52">
        <v>68</v>
      </c>
      <c r="G9" s="52">
        <v>81</v>
      </c>
      <c r="H9" s="52">
        <v>46</v>
      </c>
      <c r="I9" s="52">
        <f>'Table C1, Chart C1'!B7</f>
        <v>45</v>
      </c>
      <c r="J9" s="60"/>
      <c r="K9" s="16"/>
      <c r="L9" s="13" t="s">
        <v>57</v>
      </c>
      <c r="M9" s="72">
        <v>3.003003003003003E-2</v>
      </c>
      <c r="N9" s="72">
        <v>4.4502617801047119E-2</v>
      </c>
      <c r="O9" s="72">
        <v>8.296943231441048E-2</v>
      </c>
      <c r="P9" s="72">
        <v>0.16317016317016317</v>
      </c>
      <c r="Q9" s="72">
        <v>0.16306954436450841</v>
      </c>
      <c r="R9" s="72">
        <v>0.16232464929859719</v>
      </c>
      <c r="S9" s="72">
        <f t="shared" si="0"/>
        <v>9.7457627118644072E-2</v>
      </c>
      <c r="T9" s="72">
        <f t="shared" si="1"/>
        <v>0.1053864168618267</v>
      </c>
      <c r="U9" s="60"/>
    </row>
    <row r="10" spans="1:21" x14ac:dyDescent="0.2">
      <c r="A10" s="13"/>
      <c r="B10" s="16"/>
      <c r="C10" s="16"/>
      <c r="D10" s="16"/>
      <c r="E10" s="16"/>
      <c r="F10" s="16"/>
      <c r="G10" s="16"/>
      <c r="H10" s="16"/>
      <c r="I10" s="16"/>
      <c r="J10" s="60"/>
      <c r="K10" s="16"/>
      <c r="L10" s="13"/>
      <c r="M10" s="16"/>
      <c r="N10" s="16"/>
      <c r="O10" s="16"/>
      <c r="P10" s="16"/>
      <c r="Q10" s="16"/>
      <c r="R10" s="16"/>
      <c r="S10" s="16"/>
      <c r="T10" s="16"/>
      <c r="U10" s="60"/>
    </row>
    <row r="11" spans="1:21" x14ac:dyDescent="0.2">
      <c r="A11" s="13"/>
      <c r="B11" s="16"/>
      <c r="C11" s="16"/>
      <c r="D11" s="16"/>
      <c r="E11" s="16"/>
      <c r="F11" s="16"/>
      <c r="G11" s="16"/>
      <c r="H11" s="16"/>
      <c r="I11" s="16"/>
      <c r="J11" s="60"/>
      <c r="K11" s="16"/>
      <c r="L11" s="13"/>
      <c r="M11" s="16"/>
      <c r="N11" s="16"/>
      <c r="O11" s="16"/>
      <c r="P11" s="16"/>
      <c r="Q11" s="16"/>
      <c r="R11" s="16"/>
      <c r="S11" s="16"/>
      <c r="T11" s="16"/>
      <c r="U11" s="60"/>
    </row>
    <row r="12" spans="1:21" x14ac:dyDescent="0.2">
      <c r="A12" s="13"/>
      <c r="B12" s="16"/>
      <c r="C12" s="16"/>
      <c r="D12" s="16"/>
      <c r="E12" s="16"/>
      <c r="F12" s="16"/>
      <c r="G12" s="16"/>
      <c r="H12" s="16"/>
      <c r="I12" s="16"/>
      <c r="J12" s="60"/>
      <c r="K12" s="16"/>
      <c r="L12" s="13"/>
      <c r="M12" s="16"/>
      <c r="N12" s="16"/>
      <c r="O12" s="16"/>
      <c r="P12" s="16"/>
      <c r="Q12" s="16"/>
      <c r="R12" s="16"/>
      <c r="S12" s="16"/>
      <c r="T12" s="16"/>
      <c r="U12" s="60"/>
    </row>
    <row r="13" spans="1:21" x14ac:dyDescent="0.2">
      <c r="A13" s="13"/>
      <c r="B13" s="16"/>
      <c r="C13" s="16"/>
      <c r="D13" s="16"/>
      <c r="E13" s="16"/>
      <c r="F13" s="16"/>
      <c r="G13" s="16"/>
      <c r="H13" s="16"/>
      <c r="I13" s="16"/>
      <c r="J13" s="60"/>
      <c r="K13" s="16"/>
      <c r="L13" s="13"/>
      <c r="M13" s="16"/>
      <c r="N13" s="16"/>
      <c r="O13" s="16"/>
      <c r="P13" s="16"/>
      <c r="Q13" s="16"/>
      <c r="R13" s="16"/>
      <c r="S13" s="16"/>
      <c r="T13" s="16"/>
      <c r="U13" s="60"/>
    </row>
    <row r="14" spans="1:21" x14ac:dyDescent="0.2">
      <c r="A14" s="13"/>
      <c r="B14" s="16"/>
      <c r="C14" s="16"/>
      <c r="D14" s="16"/>
      <c r="E14" s="16"/>
      <c r="F14" s="16"/>
      <c r="G14" s="16"/>
      <c r="H14" s="16"/>
      <c r="I14" s="16"/>
      <c r="J14" s="60"/>
      <c r="K14" s="16"/>
      <c r="L14" s="13"/>
      <c r="M14" s="16"/>
      <c r="N14" s="16"/>
      <c r="O14" s="16"/>
      <c r="P14" s="16"/>
      <c r="Q14" s="16"/>
      <c r="R14" s="16"/>
      <c r="S14" s="16"/>
      <c r="T14" s="16"/>
      <c r="U14" s="60"/>
    </row>
    <row r="15" spans="1:21" x14ac:dyDescent="0.2">
      <c r="A15" s="13"/>
      <c r="B15" s="16"/>
      <c r="C15" s="16"/>
      <c r="D15" s="16"/>
      <c r="E15" s="16"/>
      <c r="F15" s="16"/>
      <c r="G15" s="16"/>
      <c r="H15" s="16"/>
      <c r="I15" s="16"/>
      <c r="J15" s="60"/>
      <c r="K15" s="16"/>
      <c r="L15" s="13"/>
      <c r="M15" s="16"/>
      <c r="N15" s="16"/>
      <c r="O15" s="16"/>
      <c r="P15" s="16"/>
      <c r="Q15" s="16"/>
      <c r="R15" s="16"/>
      <c r="S15" s="16"/>
      <c r="T15" s="16"/>
      <c r="U15" s="60"/>
    </row>
    <row r="16" spans="1:21" x14ac:dyDescent="0.2">
      <c r="A16" s="13"/>
      <c r="B16" s="16"/>
      <c r="C16" s="16"/>
      <c r="D16" s="16"/>
      <c r="E16" s="16"/>
      <c r="F16" s="16"/>
      <c r="G16" s="16"/>
      <c r="H16" s="16"/>
      <c r="I16" s="16"/>
      <c r="J16" s="60"/>
      <c r="K16" s="16"/>
      <c r="L16" s="13"/>
      <c r="M16" s="16"/>
      <c r="N16" s="16"/>
      <c r="O16" s="16"/>
      <c r="P16" s="16"/>
      <c r="Q16" s="16"/>
      <c r="R16" s="16"/>
      <c r="S16" s="16"/>
      <c r="T16" s="16"/>
      <c r="U16" s="60"/>
    </row>
    <row r="17" spans="1:21" x14ac:dyDescent="0.2">
      <c r="A17" s="13"/>
      <c r="B17" s="16"/>
      <c r="C17" s="16"/>
      <c r="D17" s="16"/>
      <c r="E17" s="16"/>
      <c r="F17" s="16"/>
      <c r="G17" s="16"/>
      <c r="H17" s="16"/>
      <c r="I17" s="16"/>
      <c r="J17" s="60"/>
      <c r="K17" s="16"/>
      <c r="L17" s="13"/>
      <c r="M17" s="16"/>
      <c r="N17" s="16"/>
      <c r="O17" s="16"/>
      <c r="P17" s="16"/>
      <c r="Q17" s="16"/>
      <c r="R17" s="16"/>
      <c r="S17" s="16"/>
      <c r="T17" s="16"/>
      <c r="U17" s="60"/>
    </row>
    <row r="18" spans="1:21" x14ac:dyDescent="0.2">
      <c r="A18" s="13"/>
      <c r="B18" s="16"/>
      <c r="C18" s="16"/>
      <c r="D18" s="16"/>
      <c r="E18" s="16"/>
      <c r="F18" s="16"/>
      <c r="G18" s="16"/>
      <c r="H18" s="16"/>
      <c r="I18" s="16"/>
      <c r="J18" s="60"/>
      <c r="K18" s="16"/>
      <c r="L18" s="13"/>
      <c r="M18" s="16"/>
      <c r="N18" s="16"/>
      <c r="O18" s="16"/>
      <c r="P18" s="16"/>
      <c r="Q18" s="16"/>
      <c r="R18" s="16"/>
      <c r="S18" s="16"/>
      <c r="T18" s="16"/>
      <c r="U18" s="60"/>
    </row>
    <row r="19" spans="1:21" x14ac:dyDescent="0.2">
      <c r="A19" s="13"/>
      <c r="B19" s="16"/>
      <c r="C19" s="16"/>
      <c r="D19" s="16"/>
      <c r="E19" s="16"/>
      <c r="F19" s="16"/>
      <c r="G19" s="16"/>
      <c r="H19" s="16"/>
      <c r="I19" s="16"/>
      <c r="J19" s="60"/>
      <c r="K19" s="16"/>
      <c r="L19" s="13"/>
      <c r="M19" s="16"/>
      <c r="N19" s="16"/>
      <c r="O19" s="16"/>
      <c r="P19" s="16"/>
      <c r="Q19" s="16"/>
      <c r="R19" s="16"/>
      <c r="S19" s="16"/>
      <c r="T19" s="16"/>
      <c r="U19" s="60"/>
    </row>
    <row r="20" spans="1:21" x14ac:dyDescent="0.2">
      <c r="A20" s="13"/>
      <c r="B20" s="16"/>
      <c r="C20" s="16"/>
      <c r="D20" s="16"/>
      <c r="E20" s="16"/>
      <c r="F20" s="16"/>
      <c r="G20" s="16"/>
      <c r="H20" s="16"/>
      <c r="I20" s="16"/>
      <c r="J20" s="60"/>
      <c r="K20" s="16"/>
      <c r="L20" s="13"/>
      <c r="M20" s="16"/>
      <c r="N20" s="16"/>
      <c r="O20" s="16"/>
      <c r="P20" s="16"/>
      <c r="Q20" s="16"/>
      <c r="R20" s="16"/>
      <c r="S20" s="16"/>
      <c r="T20" s="16"/>
      <c r="U20" s="60"/>
    </row>
    <row r="21" spans="1:21" x14ac:dyDescent="0.2">
      <c r="A21" s="13"/>
      <c r="B21" s="16"/>
      <c r="C21" s="16"/>
      <c r="D21" s="16"/>
      <c r="E21" s="16"/>
      <c r="F21" s="16"/>
      <c r="G21" s="16"/>
      <c r="H21" s="16"/>
      <c r="I21" s="16"/>
      <c r="J21" s="60"/>
      <c r="K21" s="16"/>
      <c r="L21" s="13"/>
      <c r="M21" s="16"/>
      <c r="N21" s="16"/>
      <c r="O21" s="16"/>
      <c r="P21" s="16"/>
      <c r="Q21" s="16"/>
      <c r="R21" s="16"/>
      <c r="S21" s="16"/>
      <c r="T21" s="16"/>
      <c r="U21" s="60"/>
    </row>
    <row r="22" spans="1:21" x14ac:dyDescent="0.2">
      <c r="A22" s="13"/>
      <c r="B22" s="16"/>
      <c r="C22" s="16"/>
      <c r="D22" s="16"/>
      <c r="E22" s="16"/>
      <c r="F22" s="16"/>
      <c r="G22" s="16"/>
      <c r="H22" s="16"/>
      <c r="I22" s="16"/>
      <c r="J22" s="60"/>
      <c r="K22" s="16"/>
      <c r="L22" s="13"/>
      <c r="M22" s="16"/>
      <c r="N22" s="16"/>
      <c r="O22" s="16"/>
      <c r="P22" s="16"/>
      <c r="Q22" s="16"/>
      <c r="R22" s="16"/>
      <c r="S22" s="16"/>
      <c r="T22" s="16"/>
      <c r="U22" s="60"/>
    </row>
    <row r="23" spans="1:21" x14ac:dyDescent="0.2">
      <c r="A23" s="13"/>
      <c r="B23" s="16"/>
      <c r="C23" s="16"/>
      <c r="D23" s="16"/>
      <c r="E23" s="16"/>
      <c r="F23" s="16"/>
      <c r="G23" s="16"/>
      <c r="H23" s="16"/>
      <c r="I23" s="16"/>
      <c r="J23" s="60"/>
      <c r="K23" s="16"/>
      <c r="L23" s="13"/>
      <c r="M23" s="16"/>
      <c r="N23" s="16"/>
      <c r="O23" s="16"/>
      <c r="P23" s="16"/>
      <c r="Q23" s="16"/>
      <c r="R23" s="16"/>
      <c r="S23" s="16"/>
      <c r="T23" s="16"/>
      <c r="U23" s="60"/>
    </row>
    <row r="24" spans="1:21" x14ac:dyDescent="0.2">
      <c r="A24" s="13"/>
      <c r="B24" s="16"/>
      <c r="C24" s="16"/>
      <c r="D24" s="16"/>
      <c r="E24" s="16"/>
      <c r="F24" s="16"/>
      <c r="G24" s="16"/>
      <c r="H24" s="16"/>
      <c r="I24" s="16"/>
      <c r="J24" s="60"/>
      <c r="K24" s="16"/>
      <c r="L24" s="13"/>
      <c r="M24" s="16"/>
      <c r="N24" s="16"/>
      <c r="O24" s="16"/>
      <c r="P24" s="16"/>
      <c r="Q24" s="16"/>
      <c r="R24" s="16"/>
      <c r="S24" s="16"/>
      <c r="T24" s="16"/>
      <c r="U24" s="60"/>
    </row>
    <row r="25" spans="1:21" x14ac:dyDescent="0.2">
      <c r="A25" s="14"/>
      <c r="B25" s="46"/>
      <c r="C25" s="46"/>
      <c r="D25" s="46"/>
      <c r="E25" s="46"/>
      <c r="F25" s="46"/>
      <c r="G25" s="46"/>
      <c r="H25" s="46"/>
      <c r="I25" s="46"/>
      <c r="J25" s="63"/>
      <c r="K25" s="211"/>
      <c r="L25" s="14"/>
      <c r="M25" s="46"/>
      <c r="N25" s="46"/>
      <c r="O25" s="46"/>
      <c r="P25" s="46"/>
      <c r="Q25" s="46"/>
      <c r="R25" s="46"/>
      <c r="S25" s="46"/>
      <c r="T25" s="46"/>
      <c r="U25" s="63"/>
    </row>
    <row r="26" spans="1:21" ht="9" customHeight="1" x14ac:dyDescent="0.2"/>
  </sheetData>
  <hyperlinks>
    <hyperlink ref="A1" location="Contents!A1" display="Back to contents"/>
  </hyperlinks>
  <pageMargins left="0.7" right="0.7" top="0.75" bottom="0.75" header="0.3" footer="0.3"/>
  <pageSetup paperSize="9" orientation="portrait" r:id="rId1"/>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W107"/>
  <sheetViews>
    <sheetView zoomScaleNormal="100" workbookViewId="0"/>
  </sheetViews>
  <sheetFormatPr defaultRowHeight="12.75" x14ac:dyDescent="0.2"/>
  <cols>
    <col min="1" max="1" width="25.28515625" style="2" customWidth="1"/>
    <col min="2" max="9" width="6.7109375" style="2" customWidth="1"/>
    <col min="10" max="10" width="2.85546875" style="2" customWidth="1"/>
    <col min="11" max="21" width="9.140625" style="2"/>
    <col min="22" max="22" width="3.5703125" style="2" customWidth="1"/>
    <col min="23" max="16384" width="9.140625" style="2"/>
  </cols>
  <sheetData>
    <row r="1" spans="1:23" x14ac:dyDescent="0.2">
      <c r="A1" s="271" t="s">
        <v>342</v>
      </c>
    </row>
    <row r="2" spans="1:23" s="113" customFormat="1" ht="17.45" customHeight="1" x14ac:dyDescent="0.2">
      <c r="A2" s="245" t="s">
        <v>113</v>
      </c>
    </row>
    <row r="3" spans="1:23" ht="15" x14ac:dyDescent="0.2">
      <c r="A3" s="293" t="s">
        <v>251</v>
      </c>
      <c r="B3" s="294"/>
      <c r="C3" s="294"/>
      <c r="D3" s="294"/>
      <c r="E3" s="294"/>
      <c r="F3" s="294"/>
      <c r="G3" s="244"/>
      <c r="H3" s="244"/>
      <c r="I3" s="244"/>
    </row>
    <row r="4" spans="1:23" x14ac:dyDescent="0.2">
      <c r="A4" s="246"/>
      <c r="B4" s="247">
        <v>2010</v>
      </c>
      <c r="C4" s="248">
        <v>2011</v>
      </c>
      <c r="D4" s="248">
        <v>2012</v>
      </c>
      <c r="E4" s="248">
        <v>2013</v>
      </c>
      <c r="F4" s="248">
        <v>2014</v>
      </c>
      <c r="G4" s="248">
        <v>2015</v>
      </c>
      <c r="H4" s="248">
        <v>2016</v>
      </c>
      <c r="I4" s="249">
        <v>2017</v>
      </c>
    </row>
    <row r="5" spans="1:23" x14ac:dyDescent="0.2">
      <c r="A5" s="8" t="s">
        <v>1</v>
      </c>
      <c r="B5" s="250">
        <v>9.9981519127702825E-2</v>
      </c>
      <c r="C5" s="251">
        <v>0.12630232133065253</v>
      </c>
      <c r="D5" s="251">
        <v>0.11802942182689018</v>
      </c>
      <c r="E5" s="251">
        <v>0.10446009389671361</v>
      </c>
      <c r="F5" s="251">
        <v>0.10794689243794497</v>
      </c>
      <c r="G5" s="251">
        <f>'Table 12'!B6/'Table 12'!$B$5</f>
        <v>0.10489264343541006</v>
      </c>
      <c r="H5" s="251">
        <f>'Table 13'!B6/'Table 13'!$B$5</f>
        <v>0.11716145419907922</v>
      </c>
      <c r="I5" s="252">
        <f>'Table 14'!B6/'Table 14'!$B$5</f>
        <v>0.11007571345369831</v>
      </c>
      <c r="W5" s="195"/>
    </row>
    <row r="6" spans="1:23" x14ac:dyDescent="0.2">
      <c r="A6" s="8" t="s">
        <v>3</v>
      </c>
      <c r="B6" s="250">
        <v>1.4784697837737941E-2</v>
      </c>
      <c r="C6" s="251">
        <v>1.6267592761835131E-2</v>
      </c>
      <c r="D6" s="251">
        <v>1.6250427642832705E-2</v>
      </c>
      <c r="E6" s="251">
        <v>1.2715179968701095E-2</v>
      </c>
      <c r="F6" s="251">
        <v>1.7510101981912642E-2</v>
      </c>
      <c r="G6" s="251">
        <f>'Table 12'!B7/'Table 12'!$B$5</f>
        <v>1.7951425554382259E-2</v>
      </c>
      <c r="H6" s="251">
        <f>'Table 13'!B7/'Table 13'!$B$5</f>
        <v>1.9685664391173203E-2</v>
      </c>
      <c r="I6" s="252">
        <f>'Table 14'!B7/'Table 14'!$B$5</f>
        <v>1.5579499126383227E-2</v>
      </c>
      <c r="W6" s="195"/>
    </row>
    <row r="7" spans="1:23" x14ac:dyDescent="0.2">
      <c r="A7" s="8" t="s">
        <v>5</v>
      </c>
      <c r="B7" s="250">
        <v>6.6346331546849005E-2</v>
      </c>
      <c r="C7" s="251">
        <v>6.4704807165052086E-2</v>
      </c>
      <c r="D7" s="251">
        <v>4.8580225795415669E-2</v>
      </c>
      <c r="E7" s="251">
        <v>3.9319248826291078E-2</v>
      </c>
      <c r="F7" s="251">
        <v>3.9638252838175868E-2</v>
      </c>
      <c r="G7" s="251">
        <f>'Table 12'!B8/'Table 12'!$B$5</f>
        <v>5.0334389299542412E-2</v>
      </c>
      <c r="H7" s="251">
        <f>'Table 13'!B8/'Table 13'!$B$5</f>
        <v>4.5721543102079695E-2</v>
      </c>
      <c r="I7" s="252">
        <f>'Table 14'!B8/'Table 14'!$B$5</f>
        <v>5.1106581246359931E-2</v>
      </c>
      <c r="W7" s="195"/>
    </row>
    <row r="8" spans="1:23" x14ac:dyDescent="0.2">
      <c r="A8" s="8" t="s">
        <v>7</v>
      </c>
      <c r="B8" s="250">
        <v>1.0718905932360008E-2</v>
      </c>
      <c r="C8" s="251">
        <v>1.4988119173825625E-2</v>
      </c>
      <c r="D8" s="251">
        <v>1.6592541908997605E-2</v>
      </c>
      <c r="E8" s="251">
        <v>1.9953051643192488E-2</v>
      </c>
      <c r="F8" s="251">
        <v>2.1935732153165289E-2</v>
      </c>
      <c r="G8" s="251">
        <f>'Table 12'!B9/'Table 12'!$B$5</f>
        <v>1.9359380499824004E-2</v>
      </c>
      <c r="H8" s="251">
        <f>'Table 13'!B9/'Table 13'!$B$5</f>
        <v>1.7304334021273217E-2</v>
      </c>
      <c r="I8" s="252">
        <f>'Table 14'!B9/'Table 14'!$B$5</f>
        <v>1.6016307513104251E-2</v>
      </c>
      <c r="W8" s="195"/>
    </row>
    <row r="9" spans="1:23" x14ac:dyDescent="0.2">
      <c r="A9" s="8" t="s">
        <v>9</v>
      </c>
      <c r="B9" s="250">
        <v>5.8953982627980038E-2</v>
      </c>
      <c r="C9" s="251">
        <v>8.3714129044050442E-2</v>
      </c>
      <c r="D9" s="251">
        <v>8.2620595278823122E-2</v>
      </c>
      <c r="E9" s="251">
        <v>8.5485133020344287E-2</v>
      </c>
      <c r="F9" s="251">
        <v>7.792957475466615E-2</v>
      </c>
      <c r="G9" s="251">
        <f>'Table 12'!B10/'Table 12'!$B$5</f>
        <v>7.1453713481168607E-2</v>
      </c>
      <c r="H9" s="251">
        <f>'Table 13'!B10/'Table 13'!$B$5</f>
        <v>6.0644546753452926E-2</v>
      </c>
      <c r="I9" s="252">
        <f>'Table 14'!B10/'Table 14'!$B$5</f>
        <v>5.3727431566686079E-2</v>
      </c>
      <c r="W9" s="195"/>
    </row>
    <row r="10" spans="1:23" x14ac:dyDescent="0.2">
      <c r="A10" s="8" t="s">
        <v>10</v>
      </c>
      <c r="B10" s="250">
        <v>1.3860654222879319E-2</v>
      </c>
      <c r="C10" s="251">
        <v>1.5353683056114056E-2</v>
      </c>
      <c r="D10" s="251">
        <v>1.1973999315771467E-2</v>
      </c>
      <c r="E10" s="251">
        <v>1.0172143974960876E-2</v>
      </c>
      <c r="F10" s="251">
        <v>1.1160284779680585E-2</v>
      </c>
      <c r="G10" s="251">
        <f>'Table 12'!B11/'Table 12'!$B$5</f>
        <v>1.9535374868004225E-2</v>
      </c>
      <c r="H10" s="251">
        <f>'Table 13'!B11/'Table 13'!$B$5</f>
        <v>1.5558025083346564E-2</v>
      </c>
      <c r="I10" s="252">
        <f>'Table 14'!B11/'Table 14'!$B$5</f>
        <v>1.0337798485730926E-2</v>
      </c>
      <c r="W10" s="195"/>
    </row>
    <row r="11" spans="1:23" x14ac:dyDescent="0.2">
      <c r="A11" s="8" t="s">
        <v>11</v>
      </c>
      <c r="B11" s="250">
        <v>3.73313620402883E-2</v>
      </c>
      <c r="C11" s="251">
        <v>3.3997441052823978E-2</v>
      </c>
      <c r="D11" s="251">
        <v>3.8829969209716042E-2</v>
      </c>
      <c r="E11" s="251">
        <v>4.9491392801251956E-2</v>
      </c>
      <c r="F11" s="251">
        <v>3.4635366557629402E-2</v>
      </c>
      <c r="G11" s="251">
        <f>'Table 12'!B12/'Table 12'!$B$5</f>
        <v>4.9102428722280884E-2</v>
      </c>
      <c r="H11" s="251">
        <f>'Table 13'!B12/'Table 13'!$B$5</f>
        <v>5.1119225273852993E-2</v>
      </c>
      <c r="I11" s="252">
        <f>'Table 14'!B12/'Table 14'!$B$5</f>
        <v>4.7320908561444379E-2</v>
      </c>
      <c r="W11" s="195"/>
    </row>
    <row r="12" spans="1:23" x14ac:dyDescent="0.2">
      <c r="A12" s="8" t="s">
        <v>12</v>
      </c>
      <c r="B12" s="250">
        <v>4.805026797264831E-2</v>
      </c>
      <c r="C12" s="251">
        <v>3.8018643757996712E-2</v>
      </c>
      <c r="D12" s="251">
        <v>3.7119397878891548E-2</v>
      </c>
      <c r="E12" s="251">
        <v>4.2840375586854461E-2</v>
      </c>
      <c r="F12" s="251">
        <v>4.1947277275351164E-2</v>
      </c>
      <c r="G12" s="251">
        <f>'Table 12'!B13/'Table 12'!$B$5</f>
        <v>5.2798310454065467E-2</v>
      </c>
      <c r="H12" s="251">
        <f>'Table 13'!B13/'Table 13'!$B$5</f>
        <v>5.5564375297666294E-2</v>
      </c>
      <c r="I12" s="252">
        <f>'Table 14'!B13/'Table 14'!$B$5</f>
        <v>4.6738497379149681E-2</v>
      </c>
      <c r="W12" s="195"/>
    </row>
    <row r="13" spans="1:23" x14ac:dyDescent="0.2">
      <c r="A13" s="8" t="s">
        <v>13</v>
      </c>
      <c r="B13" s="250">
        <v>0.16041397153945666</v>
      </c>
      <c r="C13" s="251">
        <v>0.13653811003472857</v>
      </c>
      <c r="D13" s="251">
        <v>0.17071501881628465</v>
      </c>
      <c r="E13" s="251">
        <v>0.18485915492957747</v>
      </c>
      <c r="F13" s="251">
        <v>0.21473927265730228</v>
      </c>
      <c r="G13" s="251">
        <f>'Table 12'!B14/'Table 12'!$B$5</f>
        <v>0.19306582189369939</v>
      </c>
      <c r="H13" s="251">
        <f>'Table 13'!B14/'Table 13'!$B$5</f>
        <v>0.20463565645340531</v>
      </c>
      <c r="I13" s="252">
        <f>'Table 14'!B14/'Table 14'!$B$5</f>
        <v>0.19554455445544555</v>
      </c>
      <c r="W13" s="195"/>
    </row>
    <row r="14" spans="1:23" x14ac:dyDescent="0.2">
      <c r="A14" s="239" t="s">
        <v>14</v>
      </c>
      <c r="B14" s="250">
        <v>3.2341526520051747E-2</v>
      </c>
      <c r="C14" s="251">
        <v>4.459879363918845E-2</v>
      </c>
      <c r="D14" s="251">
        <v>4.396168320218953E-2</v>
      </c>
      <c r="E14" s="251">
        <v>3.5015649452269169E-2</v>
      </c>
      <c r="F14" s="251">
        <v>4.5410813931114104E-2</v>
      </c>
      <c r="G14" s="251">
        <f>'Table 12'!B15/'Table 12'!$B$5</f>
        <v>4.5406546990496302E-2</v>
      </c>
      <c r="H14" s="251">
        <f>'Table 13'!B15/'Table 13'!$B$5</f>
        <v>4.2705191300206384E-2</v>
      </c>
      <c r="I14" s="252">
        <f>'Table 14'!B15/'Table 14'!$B$5</f>
        <v>3.5381479324403026E-2</v>
      </c>
      <c r="W14" s="195"/>
    </row>
    <row r="15" spans="1:23" x14ac:dyDescent="0.2">
      <c r="A15" s="239" t="s">
        <v>15</v>
      </c>
      <c r="B15" s="250">
        <v>0.22565145074847534</v>
      </c>
      <c r="C15" s="251">
        <v>0.18040577590934015</v>
      </c>
      <c r="D15" s="251">
        <v>0.2182689018132056</v>
      </c>
      <c r="E15" s="251">
        <v>0.20520344287949921</v>
      </c>
      <c r="F15" s="251">
        <v>0.18279776794304406</v>
      </c>
      <c r="G15" s="251">
        <f>'Table 12'!B16/'Table 12'!$B$5</f>
        <v>0.16525871172122492</v>
      </c>
      <c r="H15" s="251">
        <f>'Table 13'!B16/'Table 13'!$B$5</f>
        <v>0.14986505794570568</v>
      </c>
      <c r="I15" s="252">
        <f>'Table 14'!B16/'Table 14'!$B$5</f>
        <v>0.19481654047757718</v>
      </c>
      <c r="W15" s="195"/>
    </row>
    <row r="16" spans="1:23" x14ac:dyDescent="0.2">
      <c r="A16" s="239" t="s">
        <v>16</v>
      </c>
      <c r="B16" s="250">
        <v>2.8275734614673812E-2</v>
      </c>
      <c r="C16" s="251">
        <v>3.3814659111679767E-2</v>
      </c>
      <c r="D16" s="251">
        <v>2.7711255559356825E-2</v>
      </c>
      <c r="E16" s="251">
        <v>2.4843505477308295E-2</v>
      </c>
      <c r="F16" s="251">
        <v>3.1556667308062343E-2</v>
      </c>
      <c r="G16" s="251">
        <f>'Table 12'!B17/'Table 12'!$B$5</f>
        <v>2.8159098908834918E-2</v>
      </c>
      <c r="H16" s="251">
        <f>'Table 13'!B17/'Table 13'!$B$5</f>
        <v>2.8734719796793141E-2</v>
      </c>
      <c r="I16" s="252">
        <f>'Table 14'!B17/'Table 14'!$B$5</f>
        <v>3.392545136866628E-2</v>
      </c>
      <c r="W16" s="195"/>
    </row>
    <row r="17" spans="1:23" x14ac:dyDescent="0.2">
      <c r="A17" s="239" t="s">
        <v>17</v>
      </c>
      <c r="B17" s="250">
        <v>3.2526335243023473E-2</v>
      </c>
      <c r="C17" s="251">
        <v>3.874977152257357E-2</v>
      </c>
      <c r="D17" s="251">
        <v>3.5921997947314405E-2</v>
      </c>
      <c r="E17" s="251">
        <v>3.227699530516432E-2</v>
      </c>
      <c r="F17" s="251">
        <v>3.8483740619588223E-2</v>
      </c>
      <c r="G17" s="251">
        <f>'Table 12'!B18/'Table 12'!$B$5</f>
        <v>3.5374868004223868E-2</v>
      </c>
      <c r="H17" s="251">
        <f>'Table 13'!B18/'Table 13'!$B$5</f>
        <v>3.8101285918399744E-2</v>
      </c>
      <c r="I17" s="252">
        <f>'Table 14'!B18/'Table 14'!$B$5</f>
        <v>3.5090273733255677E-2</v>
      </c>
      <c r="W17" s="195"/>
    </row>
    <row r="18" spans="1:23" x14ac:dyDescent="0.2">
      <c r="A18" s="239" t="s">
        <v>18</v>
      </c>
      <c r="B18" s="250">
        <v>6.3943818148216591E-2</v>
      </c>
      <c r="C18" s="251">
        <v>6.580149881191738E-2</v>
      </c>
      <c r="D18" s="251">
        <v>4.396168320218953E-2</v>
      </c>
      <c r="E18" s="251">
        <v>4.7730829420970268E-2</v>
      </c>
      <c r="F18" s="251">
        <v>4.4641139118722341E-2</v>
      </c>
      <c r="G18" s="251">
        <f>'Table 12'!B19/'Table 12'!$B$5</f>
        <v>4.8750439985920449E-2</v>
      </c>
      <c r="H18" s="251">
        <f>'Table 13'!B19/'Table 13'!$B$5</f>
        <v>5.5881886013652959E-2</v>
      </c>
      <c r="I18" s="252">
        <f>'Table 14'!B19/'Table 14'!$B$5</f>
        <v>5.4309842748980777E-2</v>
      </c>
      <c r="W18" s="195"/>
    </row>
    <row r="19" spans="1:23" x14ac:dyDescent="0.2">
      <c r="A19" s="239" t="s">
        <v>19</v>
      </c>
      <c r="B19" s="250">
        <v>1.7556828682313806E-2</v>
      </c>
      <c r="C19" s="251">
        <v>2.1568269055017363E-2</v>
      </c>
      <c r="D19" s="251">
        <v>2.3605884365378037E-2</v>
      </c>
      <c r="E19" s="251">
        <v>2.7582159624413145E-2</v>
      </c>
      <c r="F19" s="251">
        <v>2.4244756590340581E-2</v>
      </c>
      <c r="G19" s="251">
        <f>'Table 12'!B20/'Table 12'!$B$5</f>
        <v>2.7631115804294261E-2</v>
      </c>
      <c r="H19" s="251">
        <f>'Table 13'!B20/'Table 13'!$B$5</f>
        <v>2.8417209080806478E-2</v>
      </c>
      <c r="I19" s="252">
        <f>'Table 14'!B20/'Table 14'!$B$5</f>
        <v>2.8246942341292953E-2</v>
      </c>
      <c r="W19" s="195"/>
    </row>
    <row r="20" spans="1:23" x14ac:dyDescent="0.2">
      <c r="A20" s="239" t="s">
        <v>20</v>
      </c>
      <c r="B20" s="250">
        <v>5.5812234337460728E-2</v>
      </c>
      <c r="C20" s="251">
        <v>4.9716687991226464E-2</v>
      </c>
      <c r="D20" s="251">
        <v>4.2080054738282587E-2</v>
      </c>
      <c r="E20" s="251">
        <v>4.7926447574334896E-2</v>
      </c>
      <c r="F20" s="251">
        <v>3.6174716182412928E-2</v>
      </c>
      <c r="G20" s="251">
        <f>'Table 12'!B21/'Table 12'!$B$5</f>
        <v>3.3790918690601898E-2</v>
      </c>
      <c r="H20" s="251">
        <f>'Table 13'!B21/'Table 13'!$B$5</f>
        <v>3.5402444832513098E-2</v>
      </c>
      <c r="I20" s="252">
        <f>'Table 14'!B21/'Table 14'!$B$5</f>
        <v>4.2952824694234129E-2</v>
      </c>
      <c r="W20" s="195"/>
    </row>
    <row r="21" spans="1:23" x14ac:dyDescent="0.2">
      <c r="A21" s="239" t="s">
        <v>21</v>
      </c>
      <c r="B21" s="250">
        <v>1.3675845499907595E-2</v>
      </c>
      <c r="C21" s="251">
        <v>1.6450374702979345E-2</v>
      </c>
      <c r="D21" s="251">
        <v>1.2316113581936367E-2</v>
      </c>
      <c r="E21" s="251">
        <v>9.7809076682316125E-3</v>
      </c>
      <c r="F21" s="251">
        <v>1.0775447373484702E-2</v>
      </c>
      <c r="G21" s="251">
        <f>'Table 12'!B22/'Table 12'!$B$5</f>
        <v>1.9007391763463569E-2</v>
      </c>
      <c r="H21" s="251">
        <f>'Table 13'!B22/'Table 13'!$B$5</f>
        <v>1.873313224321321E-2</v>
      </c>
      <c r="I21" s="252">
        <f>'Table 14'!B22/'Table 14'!$B$5</f>
        <v>1.3832265579499126E-2</v>
      </c>
      <c r="W21" s="195"/>
    </row>
    <row r="22" spans="1:23" x14ac:dyDescent="0.2">
      <c r="A22" s="240" t="s">
        <v>22</v>
      </c>
      <c r="B22" s="253">
        <v>1.9774533357974498E-2</v>
      </c>
      <c r="C22" s="254">
        <v>1.9009321878998356E-2</v>
      </c>
      <c r="D22" s="254">
        <v>1.1460827916524119E-2</v>
      </c>
      <c r="E22" s="254">
        <v>2.0344287949921751E-2</v>
      </c>
      <c r="F22" s="254">
        <v>1.8472195497402349E-2</v>
      </c>
      <c r="G22" s="254">
        <f>'Table 12'!B23/'Table 12'!$B$5</f>
        <v>1.8127419922562477E-2</v>
      </c>
      <c r="H22" s="254">
        <f>'Table 13'!B23/'Table 13'!$B$5</f>
        <v>1.4764248293379901E-2</v>
      </c>
      <c r="I22" s="255">
        <f>'Table 14'!B23/'Table 14'!$B$5</f>
        <v>1.4997087944088527E-2</v>
      </c>
      <c r="W22" s="195"/>
    </row>
    <row r="23" spans="1:23" ht="4.5" customHeight="1" x14ac:dyDescent="0.2">
      <c r="A23" s="130"/>
      <c r="B23" s="130"/>
      <c r="C23" s="130"/>
      <c r="D23" s="130"/>
      <c r="E23" s="130"/>
      <c r="F23" s="130"/>
      <c r="G23" s="130"/>
      <c r="H23" s="130"/>
      <c r="I23" s="130"/>
    </row>
    <row r="24" spans="1:23" ht="14.25" customHeight="1" x14ac:dyDescent="0.2">
      <c r="A24" s="237" t="s">
        <v>252</v>
      </c>
      <c r="B24" s="256"/>
      <c r="C24" s="256"/>
      <c r="D24" s="256"/>
      <c r="E24" s="256"/>
      <c r="F24" s="256"/>
      <c r="G24" s="257"/>
      <c r="H24" s="257"/>
      <c r="I24" s="257"/>
    </row>
    <row r="25" spans="1:23" x14ac:dyDescent="0.2">
      <c r="A25" s="246"/>
      <c r="B25" s="247">
        <v>2010</v>
      </c>
      <c r="C25" s="248">
        <v>2011</v>
      </c>
      <c r="D25" s="248">
        <v>2012</v>
      </c>
      <c r="E25" s="248">
        <v>2013</v>
      </c>
      <c r="F25" s="248">
        <v>2014</v>
      </c>
      <c r="G25" s="248">
        <v>2015</v>
      </c>
      <c r="H25" s="248">
        <v>2016</v>
      </c>
      <c r="I25" s="249">
        <v>2017</v>
      </c>
    </row>
    <row r="26" spans="1:23" x14ac:dyDescent="0.2">
      <c r="A26" s="8" t="s">
        <v>1</v>
      </c>
      <c r="B26" s="250">
        <v>5.2472915685350917E-2</v>
      </c>
      <c r="C26" s="251">
        <v>8.0250899363527348E-2</v>
      </c>
      <c r="D26" s="251">
        <v>9.3998937865108864E-2</v>
      </c>
      <c r="E26" s="251">
        <v>8.7869150386188102E-2</v>
      </c>
      <c r="F26" s="251">
        <v>9.1468855970016069E-2</v>
      </c>
      <c r="G26" s="251">
        <f>'Table 12'!H6/'Table 12'!$H$5</f>
        <v>8.3790068095000836E-2</v>
      </c>
      <c r="H26" s="251">
        <f>'Table 13'!H6/'Table 13'!$H$5</f>
        <v>0.10104945142311973</v>
      </c>
      <c r="I26" s="252">
        <f>'Table 14'!H6/'Table 14'!$H$5</f>
        <v>0.11297495513770774</v>
      </c>
    </row>
    <row r="27" spans="1:23" x14ac:dyDescent="0.2">
      <c r="A27" s="8" t="s">
        <v>3</v>
      </c>
      <c r="B27" s="250">
        <v>1.3377296278850682E-2</v>
      </c>
      <c r="C27" s="251">
        <v>1.3190665067798174E-2</v>
      </c>
      <c r="D27" s="251">
        <v>1.5223933439546823E-2</v>
      </c>
      <c r="E27" s="251">
        <v>1.3721035892776011E-2</v>
      </c>
      <c r="F27" s="251">
        <v>1.2493307156880244E-2</v>
      </c>
      <c r="G27" s="251">
        <f>'Table 12'!H7/'Table 12'!$H$5</f>
        <v>1.4781597741238996E-2</v>
      </c>
      <c r="H27" s="251">
        <f>'Table 13'!H7/'Table 13'!$H$5</f>
        <v>1.3754173954523772E-2</v>
      </c>
      <c r="I27" s="252">
        <f>'Table 14'!H7/'Table 14'!$H$5</f>
        <v>1.4043848014355934E-2</v>
      </c>
    </row>
    <row r="28" spans="1:23" x14ac:dyDescent="0.2">
      <c r="A28" s="8" t="s">
        <v>5</v>
      </c>
      <c r="B28" s="250">
        <v>7.1502590673575131E-2</v>
      </c>
      <c r="C28" s="251">
        <v>6.7982658426344433E-2</v>
      </c>
      <c r="D28" s="251">
        <v>5.372632324305187E-2</v>
      </c>
      <c r="E28" s="251">
        <v>5.379373012267151E-2</v>
      </c>
      <c r="F28" s="251">
        <v>5.3899696591111906E-2</v>
      </c>
      <c r="G28" s="251">
        <f>'Table 12'!H8/'Table 12'!$H$5</f>
        <v>5.6552067762830095E-2</v>
      </c>
      <c r="H28" s="251">
        <f>'Table 13'!H8/'Table 13'!$H$5</f>
        <v>5.692478931467642E-2</v>
      </c>
      <c r="I28" s="252">
        <f>'Table 14'!H8/'Table 14'!$H$5</f>
        <v>6.1324802996020909E-2</v>
      </c>
    </row>
    <row r="29" spans="1:23" x14ac:dyDescent="0.2">
      <c r="A29" s="8" t="s">
        <v>7</v>
      </c>
      <c r="B29" s="250">
        <v>1.6957136128120585E-2</v>
      </c>
      <c r="C29" s="251">
        <v>2.5827875657227193E-2</v>
      </c>
      <c r="D29" s="251">
        <v>2.8500619578686492E-2</v>
      </c>
      <c r="E29" s="251">
        <v>3.0804179918218991E-2</v>
      </c>
      <c r="F29" s="251">
        <v>3.2393360699625201E-2</v>
      </c>
      <c r="G29" s="251">
        <f>'Table 12'!H9/'Table 12'!$H$5</f>
        <v>3.0808835741571169E-2</v>
      </c>
      <c r="H29" s="251">
        <f>'Table 13'!H9/'Table 13'!$H$5</f>
        <v>2.7110828430593099E-2</v>
      </c>
      <c r="I29" s="252">
        <f>'Table 14'!H9/'Table 14'!$H$5</f>
        <v>2.5747054692985879E-2</v>
      </c>
    </row>
    <row r="30" spans="1:23" x14ac:dyDescent="0.2">
      <c r="A30" s="8" t="s">
        <v>9</v>
      </c>
      <c r="B30" s="250">
        <v>5.7748469147432875E-2</v>
      </c>
      <c r="C30" s="251">
        <v>7.5454293884328019E-2</v>
      </c>
      <c r="D30" s="251">
        <v>8.1253319171534791E-2</v>
      </c>
      <c r="E30" s="251">
        <v>7.1785552021808266E-2</v>
      </c>
      <c r="F30" s="251">
        <v>7.6387649473496341E-2</v>
      </c>
      <c r="G30" s="251">
        <f>'Table 12'!H10/'Table 12'!$H$5</f>
        <v>7.1416708188008632E-2</v>
      </c>
      <c r="H30" s="251">
        <f>'Table 13'!H10/'Table 13'!$H$5</f>
        <v>7.5528700906344406E-2</v>
      </c>
      <c r="I30" s="252">
        <f>'Table 14'!H10/'Table 14'!$H$5</f>
        <v>5.6799563080283999E-2</v>
      </c>
    </row>
    <row r="31" spans="1:23" x14ac:dyDescent="0.2">
      <c r="A31" s="8" t="s">
        <v>10</v>
      </c>
      <c r="B31" s="250">
        <v>1.6203485633537448E-2</v>
      </c>
      <c r="C31" s="251">
        <v>1.2637210589429019E-2</v>
      </c>
      <c r="D31" s="251">
        <v>1.009028146574615E-2</v>
      </c>
      <c r="E31" s="251">
        <v>1.117673784643344E-2</v>
      </c>
      <c r="F31" s="251">
        <v>1.3385686239514546E-2</v>
      </c>
      <c r="G31" s="251">
        <f>'Table 12'!H11/'Table 12'!$H$5</f>
        <v>1.4698555057299452E-2</v>
      </c>
      <c r="H31" s="251">
        <f>'Table 13'!H11/'Table 13'!$H$5</f>
        <v>1.1448560979487994E-2</v>
      </c>
      <c r="I31" s="252">
        <f>'Table 14'!H11/'Table 14'!$H$5</f>
        <v>1.318561285792307E-2</v>
      </c>
    </row>
    <row r="32" spans="1:23" x14ac:dyDescent="0.2">
      <c r="A32" s="8" t="s">
        <v>11</v>
      </c>
      <c r="B32" s="250">
        <v>5.7089024964672636E-2</v>
      </c>
      <c r="C32" s="251">
        <v>4.6397933769947421E-2</v>
      </c>
      <c r="D32" s="251">
        <v>6.2931492299522038E-2</v>
      </c>
      <c r="E32" s="251">
        <v>6.7060427078600632E-2</v>
      </c>
      <c r="F32" s="251">
        <v>5.5862930572907372E-2</v>
      </c>
      <c r="G32" s="251">
        <f>'Table 12'!H12/'Table 12'!$H$5</f>
        <v>6.7430659358910475E-2</v>
      </c>
      <c r="H32" s="251">
        <f>'Table 13'!H12/'Table 13'!$H$5</f>
        <v>5.4062649069804423E-2</v>
      </c>
      <c r="I32" s="252">
        <f>'Table 14'!H12/'Table 14'!$H$5</f>
        <v>4.7671061870952644E-2</v>
      </c>
    </row>
    <row r="33" spans="1:9" x14ac:dyDescent="0.2">
      <c r="A33" s="8" t="s">
        <v>12</v>
      </c>
      <c r="B33" s="250">
        <v>6.2176165803108807E-2</v>
      </c>
      <c r="C33" s="251">
        <v>5.3131629923438797E-2</v>
      </c>
      <c r="D33" s="251">
        <v>5.1425030978934326E-2</v>
      </c>
      <c r="E33" s="251">
        <v>5.2885052248977736E-2</v>
      </c>
      <c r="F33" s="251">
        <v>4.8188470462252365E-2</v>
      </c>
      <c r="G33" s="251">
        <f>'Table 12'!H13/'Table 12'!$H$5</f>
        <v>6.1368543431323704E-2</v>
      </c>
      <c r="H33" s="251">
        <f>'Table 13'!H13/'Table 13'!$H$5</f>
        <v>5.6368262044840196E-2</v>
      </c>
      <c r="I33" s="252">
        <f>'Table 14'!H13/'Table 14'!$H$5</f>
        <v>3.8308496528048686E-2</v>
      </c>
    </row>
    <row r="34" spans="1:9" x14ac:dyDescent="0.2">
      <c r="A34" s="8" t="s">
        <v>13</v>
      </c>
      <c r="B34" s="250">
        <v>0.1399905793688177</v>
      </c>
      <c r="C34" s="251">
        <v>0.1267410755465363</v>
      </c>
      <c r="D34" s="251">
        <v>0.13896264825632856</v>
      </c>
      <c r="E34" s="251">
        <v>0.14747841890049979</v>
      </c>
      <c r="F34" s="251">
        <v>0.16419775120471175</v>
      </c>
      <c r="G34" s="251">
        <f>'Table 12'!H14/'Table 12'!$H$5</f>
        <v>0.15412722139179538</v>
      </c>
      <c r="H34" s="251">
        <f>'Table 13'!H14/'Table 13'!$H$5</f>
        <v>0.17482906662426459</v>
      </c>
      <c r="I34" s="252">
        <f>'Table 14'!H14/'Table 14'!$H$5</f>
        <v>0.19060622610595304</v>
      </c>
    </row>
    <row r="35" spans="1:9" x14ac:dyDescent="0.2">
      <c r="A35" s="239" t="s">
        <v>14</v>
      </c>
      <c r="B35" s="250">
        <v>5.5110692416391896E-2</v>
      </c>
      <c r="C35" s="251">
        <v>7.2225809427174617E-2</v>
      </c>
      <c r="D35" s="251">
        <v>6.9481324128164282E-2</v>
      </c>
      <c r="E35" s="251">
        <v>5.14311676510677E-2</v>
      </c>
      <c r="F35" s="251">
        <v>6.612529002320186E-2</v>
      </c>
      <c r="G35" s="251">
        <f>'Table 12'!H15/'Table 12'!$H$5</f>
        <v>6.0953330011625978E-2</v>
      </c>
      <c r="H35" s="251">
        <f>'Table 13'!H15/'Table 13'!$H$5</f>
        <v>5.8276355541421528E-2</v>
      </c>
      <c r="I35" s="252">
        <f>'Table 14'!H15/'Table 14'!$H$5</f>
        <v>5.757977685885933E-2</v>
      </c>
    </row>
    <row r="36" spans="1:9" x14ac:dyDescent="0.2">
      <c r="A36" s="239" t="s">
        <v>15</v>
      </c>
      <c r="B36" s="250">
        <v>0.17983984926990107</v>
      </c>
      <c r="C36" s="251">
        <v>0.13790240752698091</v>
      </c>
      <c r="D36" s="251">
        <v>0.14639759249424678</v>
      </c>
      <c r="E36" s="251">
        <v>0.1627442071785552</v>
      </c>
      <c r="F36" s="251">
        <v>0.14295912903801536</v>
      </c>
      <c r="G36" s="251">
        <f>'Table 12'!H16/'Table 12'!$H$5</f>
        <v>0.15097159940209268</v>
      </c>
      <c r="H36" s="251">
        <f>'Table 13'!H16/'Table 13'!$H$5</f>
        <v>0.14119891874701859</v>
      </c>
      <c r="I36" s="252">
        <f>'Table 14'!H16/'Table 14'!$H$5</f>
        <v>0.15799329016150426</v>
      </c>
    </row>
    <row r="37" spans="1:9" x14ac:dyDescent="0.2">
      <c r="A37" s="239" t="s">
        <v>16</v>
      </c>
      <c r="B37" s="250">
        <v>4.408855393311352E-2</v>
      </c>
      <c r="C37" s="251">
        <v>5.0548842357716076E-2</v>
      </c>
      <c r="D37" s="251">
        <v>3.8059833598867054E-2</v>
      </c>
      <c r="E37" s="251">
        <v>3.9164016356201724E-2</v>
      </c>
      <c r="F37" s="251">
        <v>4.1763341067285381E-2</v>
      </c>
      <c r="G37" s="251">
        <f>'Table 12'!H17/'Table 12'!$H$5</f>
        <v>3.6289652881581133E-2</v>
      </c>
      <c r="H37" s="251">
        <f>'Table 13'!H17/'Table 13'!$H$5</f>
        <v>4.0149467323898874E-2</v>
      </c>
      <c r="I37" s="252">
        <f>'Table 14'!H17/'Table 14'!$H$5</f>
        <v>4.002496684091441E-2</v>
      </c>
    </row>
    <row r="38" spans="1:9" x14ac:dyDescent="0.2">
      <c r="A38" s="239" t="s">
        <v>17</v>
      </c>
      <c r="B38" s="250">
        <v>3.5704192180876115E-2</v>
      </c>
      <c r="C38" s="251">
        <v>4.3538418965040127E-2</v>
      </c>
      <c r="D38" s="251">
        <v>4.5671800318640467E-2</v>
      </c>
      <c r="E38" s="251">
        <v>3.8073602907769198E-2</v>
      </c>
      <c r="F38" s="251">
        <v>4.1227913617704802E-2</v>
      </c>
      <c r="G38" s="251">
        <f>'Table 12'!H18/'Table 12'!$H$5</f>
        <v>3.6704866301278859E-2</v>
      </c>
      <c r="H38" s="251">
        <f>'Table 13'!H18/'Table 13'!$H$5</f>
        <v>3.3709651772936874E-2</v>
      </c>
      <c r="I38" s="252">
        <f>'Table 14'!H18/'Table 14'!$H$5</f>
        <v>3.292502145587891E-2</v>
      </c>
    </row>
    <row r="39" spans="1:9" x14ac:dyDescent="0.2">
      <c r="A39" s="239" t="s">
        <v>18</v>
      </c>
      <c r="B39" s="250">
        <v>5.7748469147432875E-2</v>
      </c>
      <c r="C39" s="251">
        <v>6.0234295729176275E-2</v>
      </c>
      <c r="D39" s="251">
        <v>4.6733935209771642E-2</v>
      </c>
      <c r="E39" s="251">
        <v>4.3434802362562475E-2</v>
      </c>
      <c r="F39" s="251">
        <v>4.5779046939139749E-2</v>
      </c>
      <c r="G39" s="251">
        <f>'Table 12'!H19/'Table 12'!$H$5</f>
        <v>4.094004318219565E-2</v>
      </c>
      <c r="H39" s="251">
        <f>'Table 13'!H19/'Table 13'!$H$5</f>
        <v>4.6350771187788201E-2</v>
      </c>
      <c r="I39" s="252">
        <f>'Table 14'!H19/'Table 14'!$H$5</f>
        <v>4.2989779199500665E-2</v>
      </c>
    </row>
    <row r="40" spans="1:9" x14ac:dyDescent="0.2">
      <c r="A40" s="239" t="s">
        <v>19</v>
      </c>
      <c r="B40" s="250">
        <v>2.2986340084785679E-2</v>
      </c>
      <c r="C40" s="251">
        <v>2.5089936352734987E-2</v>
      </c>
      <c r="D40" s="251">
        <v>2.6641883519206939E-2</v>
      </c>
      <c r="E40" s="251">
        <v>2.8805088596092685E-2</v>
      </c>
      <c r="F40" s="251">
        <v>2.9002320185614848E-2</v>
      </c>
      <c r="G40" s="251">
        <f>'Table 12'!H20/'Table 12'!$H$5</f>
        <v>2.5660189337319381E-2</v>
      </c>
      <c r="H40" s="251">
        <f>'Table 13'!H20/'Table 13'!$H$5</f>
        <v>2.4089680394339324E-2</v>
      </c>
      <c r="I40" s="252">
        <f>'Table 14'!H20/'Table 14'!$H$5</f>
        <v>2.4810798158695482E-2</v>
      </c>
    </row>
    <row r="41" spans="1:9" x14ac:dyDescent="0.2">
      <c r="A41" s="239" t="s">
        <v>20</v>
      </c>
      <c r="B41" s="250">
        <v>6.2647197362223267E-2</v>
      </c>
      <c r="C41" s="251">
        <v>6.0603265381422376E-2</v>
      </c>
      <c r="D41" s="251">
        <v>5.2841210833775888E-2</v>
      </c>
      <c r="E41" s="251">
        <v>5.134029986369832E-2</v>
      </c>
      <c r="F41" s="251">
        <v>4.1763341067285381E-2</v>
      </c>
      <c r="G41" s="251">
        <f>'Table 12'!H21/'Table 12'!$H$5</f>
        <v>4.1770470021591101E-2</v>
      </c>
      <c r="H41" s="251">
        <f>'Table 13'!H21/'Table 13'!$H$5</f>
        <v>3.8877404992844651E-2</v>
      </c>
      <c r="I41" s="252">
        <f>'Table 14'!H21/'Table 14'!$H$5</f>
        <v>3.5733791058750096E-2</v>
      </c>
    </row>
    <row r="42" spans="1:9" x14ac:dyDescent="0.2">
      <c r="A42" s="239" t="s">
        <v>21</v>
      </c>
      <c r="B42" s="250">
        <v>1.5073009891662742E-2</v>
      </c>
      <c r="C42" s="251">
        <v>1.4851028502905636E-2</v>
      </c>
      <c r="D42" s="251">
        <v>1.4604354753053638E-2</v>
      </c>
      <c r="E42" s="251">
        <v>1.5901862789641071E-2</v>
      </c>
      <c r="F42" s="251">
        <v>1.2939496698197394E-2</v>
      </c>
      <c r="G42" s="251">
        <f>'Table 12'!H22/'Table 12'!$H$5</f>
        <v>2.0179372197309416E-2</v>
      </c>
      <c r="H42" s="251">
        <f>'Table 13'!H22/'Table 13'!$H$5</f>
        <v>1.5662267451105105E-2</v>
      </c>
      <c r="I42" s="252">
        <f>'Table 14'!H22/'Table 14'!$H$5</f>
        <v>1.6384489350081924E-2</v>
      </c>
    </row>
    <row r="43" spans="1:9" x14ac:dyDescent="0.2">
      <c r="A43" s="240" t="s">
        <v>22</v>
      </c>
      <c r="B43" s="253">
        <v>3.9284032030146021E-2</v>
      </c>
      <c r="C43" s="254">
        <v>3.3391753528272297E-2</v>
      </c>
      <c r="D43" s="254">
        <v>2.3455478845813418E-2</v>
      </c>
      <c r="E43" s="254">
        <v>3.2530667878237163E-2</v>
      </c>
      <c r="F43" s="254">
        <v>3.0162412993039442E-2</v>
      </c>
      <c r="G43" s="254">
        <f>'Table 12'!H23/'Table 12'!$H$5</f>
        <v>3.1556219897027074E-2</v>
      </c>
      <c r="H43" s="254">
        <f>'Table 13'!H23/'Table 13'!$H$5</f>
        <v>3.0608999840992208E-2</v>
      </c>
      <c r="I43" s="255">
        <f>'Table 14'!H23/'Table 14'!$H$5</f>
        <v>3.0896465631583055E-2</v>
      </c>
    </row>
    <row r="44" spans="1:9" ht="4.5" customHeight="1" x14ac:dyDescent="0.2">
      <c r="A44" s="130"/>
      <c r="B44" s="130"/>
      <c r="C44" s="130"/>
      <c r="D44" s="130"/>
      <c r="E44" s="130"/>
      <c r="F44" s="130"/>
      <c r="G44" s="130"/>
      <c r="H44" s="130"/>
      <c r="I44" s="130"/>
    </row>
    <row r="45" spans="1:9" x14ac:dyDescent="0.2">
      <c r="A45" s="293" t="s">
        <v>253</v>
      </c>
      <c r="B45" s="294"/>
      <c r="C45" s="294"/>
      <c r="D45" s="294"/>
      <c r="E45" s="294"/>
      <c r="F45" s="294"/>
      <c r="G45" s="257"/>
      <c r="H45" s="257"/>
      <c r="I45" s="257"/>
    </row>
    <row r="46" spans="1:9" x14ac:dyDescent="0.2">
      <c r="A46" s="241"/>
      <c r="B46" s="247">
        <v>2010</v>
      </c>
      <c r="C46" s="248">
        <v>2011</v>
      </c>
      <c r="D46" s="248">
        <v>2012</v>
      </c>
      <c r="E46" s="248">
        <v>2013</v>
      </c>
      <c r="F46" s="248">
        <v>2014</v>
      </c>
      <c r="G46" s="248">
        <v>2015</v>
      </c>
      <c r="H46" s="248">
        <v>2016</v>
      </c>
      <c r="I46" s="249">
        <v>2017</v>
      </c>
    </row>
    <row r="47" spans="1:9" x14ac:dyDescent="0.2">
      <c r="A47" s="8" t="s">
        <v>1</v>
      </c>
      <c r="B47" s="250">
        <v>4.7300125575554623E-2</v>
      </c>
      <c r="C47" s="251">
        <v>6.9096431283219434E-2</v>
      </c>
      <c r="D47" s="251">
        <v>9.1062394603709948E-2</v>
      </c>
      <c r="E47" s="251">
        <v>9.2124203166769489E-2</v>
      </c>
      <c r="F47" s="258">
        <v>8.4282005192730172E-2</v>
      </c>
      <c r="G47" s="258">
        <f>'Table 12'!B27/'Table 12'!$B$26</f>
        <v>8.4268556802520184E-2</v>
      </c>
      <c r="H47" s="258">
        <f>'Table 13'!B27/'Table 13'!$B$26</f>
        <v>8.3961687385367842E-2</v>
      </c>
      <c r="I47" s="259">
        <f>'Table 14'!B27/'Table 13'!$B$26</f>
        <v>9.0890564499694321E-2</v>
      </c>
    </row>
    <row r="48" spans="1:9" x14ac:dyDescent="0.2">
      <c r="A48" s="8" t="s">
        <v>3</v>
      </c>
      <c r="B48" s="250">
        <v>1.444118878191712E-2</v>
      </c>
      <c r="C48" s="251">
        <v>1.6514806378132119E-2</v>
      </c>
      <c r="D48" s="251">
        <v>1.9111860595840361E-2</v>
      </c>
      <c r="E48" s="251">
        <v>1.7067653711700596E-2</v>
      </c>
      <c r="F48" s="251">
        <v>1.6377072099061314E-2</v>
      </c>
      <c r="G48" s="251">
        <f>'Table 12'!B28/'Table 12'!$B$26</f>
        <v>1.929513683796023E-2</v>
      </c>
      <c r="H48" s="251">
        <f>'Table 13'!B28/'Table 13'!$B$26</f>
        <v>1.732219278581618E-2</v>
      </c>
      <c r="I48" s="252">
        <f>'Table 14'!B28/'Table 13'!$B$26</f>
        <v>1.5488078255553291E-2</v>
      </c>
    </row>
    <row r="49" spans="1:9" x14ac:dyDescent="0.2">
      <c r="A49" s="8" t="s">
        <v>5</v>
      </c>
      <c r="B49" s="250">
        <v>8.1624110506488073E-2</v>
      </c>
      <c r="C49" s="251">
        <v>7.9157175398633262E-2</v>
      </c>
      <c r="D49" s="251">
        <v>6.1457747798388605E-2</v>
      </c>
      <c r="E49" s="251">
        <v>7.1355130577832618E-2</v>
      </c>
      <c r="F49" s="251">
        <v>6.9103255442380662E-2</v>
      </c>
      <c r="G49" s="251">
        <f>'Table 12'!B29/'Table 12'!$B$26</f>
        <v>7.4817877534947827E-2</v>
      </c>
      <c r="H49" s="251">
        <f>'Table 13'!B29/'Table 13'!$B$26</f>
        <v>6.9492561646627274E-2</v>
      </c>
      <c r="I49" s="252">
        <f>'Table 14'!B29/'Table 13'!$B$26</f>
        <v>6.4601589565926223E-2</v>
      </c>
    </row>
    <row r="50" spans="1:9" x14ac:dyDescent="0.2">
      <c r="A50" s="8" t="s">
        <v>7</v>
      </c>
      <c r="B50" s="250">
        <v>3.0347425701130179E-2</v>
      </c>
      <c r="C50" s="251">
        <v>3.7965072133637055E-2</v>
      </c>
      <c r="D50" s="251">
        <v>4.7967022671913058E-2</v>
      </c>
      <c r="E50" s="251">
        <v>5.3259304955788608E-2</v>
      </c>
      <c r="F50" s="251">
        <v>5.6720591172358698E-2</v>
      </c>
      <c r="G50" s="251">
        <f>'Table 12'!B30/'Table 12'!$B$26</f>
        <v>4.6072061429415237E-2</v>
      </c>
      <c r="H50" s="251">
        <f>'Table 13'!B30/'Table 13'!$B$26</f>
        <v>4.1980843692683921E-2</v>
      </c>
      <c r="I50" s="252">
        <f>'Table 14'!B30/'Table 13'!$B$26</f>
        <v>3.872019563888323E-2</v>
      </c>
    </row>
    <row r="51" spans="1:9" x14ac:dyDescent="0.2">
      <c r="A51" s="8" t="s">
        <v>9</v>
      </c>
      <c r="B51" s="250">
        <v>4.1439933026370869E-2</v>
      </c>
      <c r="C51" s="251">
        <v>4.2520880789673497E-2</v>
      </c>
      <c r="D51" s="251">
        <v>5.302604459434139E-2</v>
      </c>
      <c r="E51" s="251">
        <v>5.0380423606827061E-2</v>
      </c>
      <c r="F51" s="251">
        <v>6.0515278609946078E-2</v>
      </c>
      <c r="G51" s="251">
        <f>'Table 12'!B31/'Table 12'!$B$26</f>
        <v>5.5719629848395354E-2</v>
      </c>
      <c r="H51" s="251">
        <f>'Table 13'!B31/'Table 13'!$B$26</f>
        <v>6.8269818626452011E-2</v>
      </c>
      <c r="I51" s="252">
        <f>'Table 14'!B31/'Table 13'!$B$26</f>
        <v>5.6042388424699406E-2</v>
      </c>
    </row>
    <row r="52" spans="1:9" x14ac:dyDescent="0.2">
      <c r="A52" s="8" t="s">
        <v>10</v>
      </c>
      <c r="B52" s="250">
        <v>2.3022185014650483E-2</v>
      </c>
      <c r="C52" s="251">
        <v>2.1829916476841307E-2</v>
      </c>
      <c r="D52" s="251">
        <v>1.4802323402660671E-2</v>
      </c>
      <c r="E52" s="251">
        <v>1.9535266296524779E-2</v>
      </c>
      <c r="F52" s="251">
        <v>2.2768124625524265E-2</v>
      </c>
      <c r="G52" s="251">
        <f>'Table 12'!B32/'Table 12'!$B$26</f>
        <v>1.929513683796023E-2</v>
      </c>
      <c r="H52" s="251">
        <f>'Table 13'!B32/'Table 13'!$B$26</f>
        <v>2.1398002853067047E-2</v>
      </c>
      <c r="I52" s="252">
        <f>'Table 14'!B32/'Table 13'!$B$26</f>
        <v>2.1601793356429592E-2</v>
      </c>
    </row>
    <row r="53" spans="1:9" x14ac:dyDescent="0.2">
      <c r="A53" s="8" t="s">
        <v>11</v>
      </c>
      <c r="B53" s="250">
        <v>5.6927584763499371E-2</v>
      </c>
      <c r="C53" s="251">
        <v>5.3530751708428248E-2</v>
      </c>
      <c r="D53" s="251">
        <v>4.2533258384860412E-2</v>
      </c>
      <c r="E53" s="251">
        <v>7.8346699568167796E-2</v>
      </c>
      <c r="F53" s="251">
        <v>8.2883962452566406E-2</v>
      </c>
      <c r="G53" s="251">
        <f>'Table 12'!B33/'Table 12'!$B$26</f>
        <v>8.9584563890529628E-2</v>
      </c>
      <c r="H53" s="251">
        <f>'Table 13'!B33/'Table 13'!$B$26</f>
        <v>8.8445078459343796E-2</v>
      </c>
      <c r="I53" s="252">
        <f>'Table 14'!B33/'Table 13'!$B$26</f>
        <v>7.0919095170165064E-2</v>
      </c>
    </row>
    <row r="54" spans="1:9" x14ac:dyDescent="0.2">
      <c r="A54" s="8" t="s">
        <v>12</v>
      </c>
      <c r="B54" s="250">
        <v>6.2997069903725403E-2</v>
      </c>
      <c r="C54" s="251">
        <v>4.5747911921032648E-2</v>
      </c>
      <c r="D54" s="251">
        <v>3.6350009368559116E-2</v>
      </c>
      <c r="E54" s="251">
        <v>4.0921242031667693E-2</v>
      </c>
      <c r="F54" s="251">
        <v>3.5150788895546237E-2</v>
      </c>
      <c r="G54" s="251">
        <f>'Table 12'!B34/'Table 12'!$B$26</f>
        <v>4.6465839732230757E-2</v>
      </c>
      <c r="H54" s="251">
        <f>'Table 13'!B34/'Table 13'!$B$26</f>
        <v>5.8284083961687383E-2</v>
      </c>
      <c r="I54" s="252">
        <f>'Table 14'!B34/'Table 13'!$B$26</f>
        <v>4.9724882820460566E-2</v>
      </c>
    </row>
    <row r="55" spans="1:9" x14ac:dyDescent="0.2">
      <c r="A55" s="8" t="s">
        <v>13</v>
      </c>
      <c r="B55" s="250">
        <v>9.920468815403935E-2</v>
      </c>
      <c r="C55" s="251">
        <v>9.0356871678056186E-2</v>
      </c>
      <c r="D55" s="251">
        <v>8.8813940415964021E-2</v>
      </c>
      <c r="E55" s="251">
        <v>0.10343409418054698</v>
      </c>
      <c r="F55" s="251">
        <v>0.10225684042340723</v>
      </c>
      <c r="G55" s="251">
        <f>'Table 12'!B35/'Table 12'!$B$26</f>
        <v>0.1073045875172278</v>
      </c>
      <c r="H55" s="251">
        <f>'Table 13'!B35/'Table 13'!$B$26</f>
        <v>0.11534542490319952</v>
      </c>
      <c r="I55" s="252">
        <f>'Table 14'!B35/'Table 13'!$B$26</f>
        <v>0.15182392500509476</v>
      </c>
    </row>
    <row r="56" spans="1:9" x14ac:dyDescent="0.2">
      <c r="A56" s="239" t="s">
        <v>14</v>
      </c>
      <c r="B56" s="250">
        <v>7.5763917957304305E-2</v>
      </c>
      <c r="C56" s="251">
        <v>8.864844343204252E-2</v>
      </c>
      <c r="D56" s="251">
        <v>9.1999250515270747E-2</v>
      </c>
      <c r="E56" s="251">
        <v>7.3000205634382073E-2</v>
      </c>
      <c r="F56" s="251">
        <v>8.7078090673057718E-2</v>
      </c>
      <c r="G56" s="251">
        <f>'Table 12'!B36/'Table 12'!$B$26</f>
        <v>6.8320535538491822E-2</v>
      </c>
      <c r="H56" s="251">
        <f>'Table 13'!B36/'Table 13'!$B$26</f>
        <v>7.3568371713878131E-2</v>
      </c>
      <c r="I56" s="252">
        <f>'Table 14'!B36/'Table 13'!$B$26</f>
        <v>7.5402486244141018E-2</v>
      </c>
    </row>
    <row r="57" spans="1:9" x14ac:dyDescent="0.2">
      <c r="A57" s="239" t="s">
        <v>15</v>
      </c>
      <c r="B57" s="250">
        <v>0.19317706153202177</v>
      </c>
      <c r="C57" s="251">
        <v>0.13990129081245253</v>
      </c>
      <c r="D57" s="251">
        <v>0.15008431703204048</v>
      </c>
      <c r="E57" s="251">
        <v>0.13695249845774213</v>
      </c>
      <c r="F57" s="251">
        <v>0.12222887956860395</v>
      </c>
      <c r="G57" s="251">
        <f>'Table 12'!B37/'Table 12'!$B$26</f>
        <v>0.13742862768261468</v>
      </c>
      <c r="H57" s="251">
        <f>'Table 13'!B37/'Table 13'!$B$26</f>
        <v>0.12492357856123905</v>
      </c>
      <c r="I57" s="252">
        <f>'Table 14'!B37/'Table 13'!$B$26</f>
        <v>0.13083350315875281</v>
      </c>
    </row>
    <row r="58" spans="1:9" x14ac:dyDescent="0.2">
      <c r="A58" s="239" t="s">
        <v>16</v>
      </c>
      <c r="B58" s="250">
        <v>3.7672666387609875E-2</v>
      </c>
      <c r="C58" s="251">
        <v>4.3470007593014427E-2</v>
      </c>
      <c r="D58" s="251">
        <v>4.2908000749484726E-2</v>
      </c>
      <c r="E58" s="251">
        <v>4.0921242031667693E-2</v>
      </c>
      <c r="F58" s="251">
        <v>3.9944078290393446E-2</v>
      </c>
      <c r="G58" s="251">
        <f>'Table 12'!B38/'Table 12'!$B$26</f>
        <v>4.666272888363851E-2</v>
      </c>
      <c r="H58" s="251">
        <f>'Table 13'!B38/'Table 13'!$B$26</f>
        <v>4.3814958222946808E-2</v>
      </c>
      <c r="I58" s="252">
        <f>'Table 14'!B38/'Table 13'!$B$26</f>
        <v>5.1558997350723459E-2</v>
      </c>
    </row>
    <row r="59" spans="1:9" x14ac:dyDescent="0.2">
      <c r="A59" s="239" t="s">
        <v>17</v>
      </c>
      <c r="B59" s="250">
        <v>3.3696107157806611E-2</v>
      </c>
      <c r="C59" s="251">
        <v>4.1381928625664387E-2</v>
      </c>
      <c r="D59" s="251">
        <v>3.9910061832490164E-2</v>
      </c>
      <c r="E59" s="251">
        <v>3.1462060456508331E-2</v>
      </c>
      <c r="F59" s="251">
        <v>3.5749950069902135E-2</v>
      </c>
      <c r="G59" s="251">
        <f>'Table 12'!B39/'Table 12'!$B$26</f>
        <v>2.6186257137231737E-2</v>
      </c>
      <c r="H59" s="251">
        <f>'Table 13'!B39/'Table 13'!$B$26</f>
        <v>2.8123089464030977E-2</v>
      </c>
      <c r="I59" s="252">
        <f>'Table 14'!B39/'Table 13'!$B$26</f>
        <v>2.404727939678011E-2</v>
      </c>
    </row>
    <row r="60" spans="1:9" x14ac:dyDescent="0.2">
      <c r="A60" s="239" t="s">
        <v>18</v>
      </c>
      <c r="B60" s="250">
        <v>4.7718710757639178E-2</v>
      </c>
      <c r="C60" s="251">
        <v>5.106302201974184E-2</v>
      </c>
      <c r="D60" s="251">
        <v>3.7286865280119916E-2</v>
      </c>
      <c r="E60" s="251">
        <v>4.0098704503392965E-2</v>
      </c>
      <c r="F60" s="251">
        <v>5.5122828040742963E-2</v>
      </c>
      <c r="G60" s="251">
        <f>'Table 12'!B40/'Table 12'!$B$26</f>
        <v>4.4693837369560938E-2</v>
      </c>
      <c r="H60" s="251">
        <f>'Table 13'!B40/'Table 13'!$B$26</f>
        <v>4.8298349296922762E-2</v>
      </c>
      <c r="I60" s="252">
        <f>'Table 14'!B40/'Table 13'!$B$26</f>
        <v>4.136947218259629E-2</v>
      </c>
    </row>
    <row r="61" spans="1:9" x14ac:dyDescent="0.2">
      <c r="A61" s="239" t="s">
        <v>19</v>
      </c>
      <c r="B61" s="250">
        <v>3.809125156969443E-2</v>
      </c>
      <c r="C61" s="251">
        <v>4.4608959757023538E-2</v>
      </c>
      <c r="D61" s="251">
        <v>4.6842795578040095E-2</v>
      </c>
      <c r="E61" s="251">
        <v>4.5650832819247381E-2</v>
      </c>
      <c r="F61" s="251">
        <v>4.3539045336528859E-2</v>
      </c>
      <c r="G61" s="251">
        <f>'Table 12'!B41/'Table 12'!$B$26</f>
        <v>4.3906280763929904E-2</v>
      </c>
      <c r="H61" s="251">
        <f>'Table 13'!B41/'Table 13'!$B$26</f>
        <v>3.566333808844508E-2</v>
      </c>
      <c r="I61" s="252">
        <f>'Table 14'!B41/'Table 13'!$B$26</f>
        <v>3.4440595068269818E-2</v>
      </c>
    </row>
    <row r="62" spans="1:9" x14ac:dyDescent="0.2">
      <c r="A62" s="239" t="s">
        <v>20</v>
      </c>
      <c r="B62" s="250">
        <v>5.8392632900795313E-2</v>
      </c>
      <c r="C62" s="251">
        <v>7.0994684889901294E-2</v>
      </c>
      <c r="D62" s="251">
        <v>5.6023983511335959E-2</v>
      </c>
      <c r="E62" s="251">
        <v>5.1614229899239153E-2</v>
      </c>
      <c r="F62" s="251">
        <v>4.0343519073297383E-2</v>
      </c>
      <c r="G62" s="251">
        <f>'Table 12'!B42/'Table 12'!$B$26</f>
        <v>3.5636936404804094E-2</v>
      </c>
      <c r="H62" s="251">
        <f>'Table 13'!B42/'Table 13'!$B$26</f>
        <v>4.0554310169146117E-2</v>
      </c>
      <c r="I62" s="252">
        <f>'Table 14'!B42/'Table 13'!$B$26</f>
        <v>5.0336254330548197E-2</v>
      </c>
    </row>
    <row r="63" spans="1:9" x14ac:dyDescent="0.2">
      <c r="A63" s="239" t="s">
        <v>21</v>
      </c>
      <c r="B63" s="250">
        <v>1.4022603599832565E-2</v>
      </c>
      <c r="C63" s="251">
        <v>1.7463933181473046E-2</v>
      </c>
      <c r="D63" s="251">
        <v>1.3678096308787708E-2</v>
      </c>
      <c r="E63" s="251">
        <v>1.6245116183425869E-2</v>
      </c>
      <c r="F63" s="251">
        <v>1.737567405632115E-2</v>
      </c>
      <c r="G63" s="251">
        <f>'Table 12'!B43/'Table 12'!$B$26</f>
        <v>2.0279582594999016E-2</v>
      </c>
      <c r="H63" s="251">
        <f>'Table 13'!B43/'Table 13'!$B$26</f>
        <v>1.3857754228652945E-2</v>
      </c>
      <c r="I63" s="252">
        <f>'Table 14'!B43/'Table 13'!$B$26</f>
        <v>1.2227430201752598E-2</v>
      </c>
    </row>
    <row r="64" spans="1:9" x14ac:dyDescent="0.2">
      <c r="A64" s="240" t="s">
        <v>22</v>
      </c>
      <c r="B64" s="253">
        <v>4.4160736709920469E-2</v>
      </c>
      <c r="C64" s="254">
        <v>4.1571753986332574E-2</v>
      </c>
      <c r="D64" s="254">
        <v>3.2415214540003748E-2</v>
      </c>
      <c r="E64" s="254">
        <v>3.7631091918568782E-2</v>
      </c>
      <c r="F64" s="254">
        <v>2.8560015977631317E-2</v>
      </c>
      <c r="G64" s="254">
        <f>'Table 12'!B44/'Table 12'!$B$26</f>
        <v>3.4061823193542035E-2</v>
      </c>
      <c r="H64" s="254">
        <f>'Table 13'!B44/'Table 13'!$B$26</f>
        <v>2.6696555940493173E-2</v>
      </c>
      <c r="I64" s="255">
        <f>'Table 14'!B44/'Table 13'!$B$26</f>
        <v>2.710413694721826E-2</v>
      </c>
    </row>
    <row r="65" spans="1:9" ht="4.5" customHeight="1" x14ac:dyDescent="0.2">
      <c r="A65" s="130"/>
      <c r="B65" s="130"/>
      <c r="C65" s="130"/>
      <c r="D65" s="130"/>
      <c r="E65" s="130"/>
      <c r="F65" s="130"/>
      <c r="G65" s="130"/>
      <c r="H65" s="130"/>
      <c r="I65" s="130"/>
    </row>
    <row r="66" spans="1:9" x14ac:dyDescent="0.2">
      <c r="A66" s="293" t="s">
        <v>254</v>
      </c>
      <c r="B66" s="294"/>
      <c r="C66" s="294"/>
      <c r="D66" s="294"/>
      <c r="E66" s="294"/>
      <c r="F66" s="294"/>
      <c r="G66" s="257"/>
      <c r="H66" s="257"/>
      <c r="I66" s="257"/>
    </row>
    <row r="67" spans="1:9" x14ac:dyDescent="0.2">
      <c r="A67" s="242"/>
      <c r="B67" s="247">
        <v>2010</v>
      </c>
      <c r="C67" s="248">
        <v>2011</v>
      </c>
      <c r="D67" s="248">
        <v>2012</v>
      </c>
      <c r="E67" s="248">
        <v>2013</v>
      </c>
      <c r="F67" s="248">
        <v>2014</v>
      </c>
      <c r="G67" s="248">
        <v>2015</v>
      </c>
      <c r="H67" s="248">
        <v>2016</v>
      </c>
      <c r="I67" s="249">
        <v>2017</v>
      </c>
    </row>
    <row r="68" spans="1:9" x14ac:dyDescent="0.2">
      <c r="A68" s="243" t="s">
        <v>1</v>
      </c>
      <c r="B68" s="250">
        <v>6.0029282576866766E-2</v>
      </c>
      <c r="C68" s="251">
        <v>7.7574676772180121E-2</v>
      </c>
      <c r="D68" s="251">
        <v>0.10140008485362749</v>
      </c>
      <c r="E68" s="251">
        <v>0.16606868272680678</v>
      </c>
      <c r="F68" s="258">
        <v>0.16286826014452474</v>
      </c>
      <c r="G68" s="258">
        <f>'Table 12'!H27/'Table 12'!$H$26</f>
        <v>0.15813168261114238</v>
      </c>
      <c r="H68" s="258">
        <f>'Table 13'!H27/'Table 13'!$H$26</f>
        <v>0.17112632233976355</v>
      </c>
      <c r="I68" s="259">
        <f>'Table 14'!H27/'Table 14'!$H$26</f>
        <v>0.1364509929532351</v>
      </c>
    </row>
    <row r="69" spans="1:9" x14ac:dyDescent="0.2">
      <c r="A69" s="8" t="s">
        <v>3</v>
      </c>
      <c r="B69" s="250">
        <v>1.5617374328940947E-2</v>
      </c>
      <c r="C69" s="251">
        <v>2.050824788230049E-2</v>
      </c>
      <c r="D69" s="251">
        <v>2.1637675010606705E-2</v>
      </c>
      <c r="E69" s="251">
        <v>3.0753459764223477E-2</v>
      </c>
      <c r="F69" s="251">
        <v>2.0011117287381877E-2</v>
      </c>
      <c r="G69" s="251">
        <f>'Table 12'!H28/'Table 12'!$H$26</f>
        <v>2.2509848058525603E-2</v>
      </c>
      <c r="H69" s="251">
        <f>'Table 13'!H28/'Table 13'!$H$26</f>
        <v>2.7380211574362167E-2</v>
      </c>
      <c r="I69" s="252">
        <f>'Table 14'!H28/'Table 14'!$H$26</f>
        <v>1.2171684817424727E-2</v>
      </c>
    </row>
    <row r="70" spans="1:9" x14ac:dyDescent="0.2">
      <c r="A70" s="8" t="s">
        <v>5</v>
      </c>
      <c r="B70" s="250">
        <v>5.8077110785749148E-2</v>
      </c>
      <c r="C70" s="251">
        <v>6.0633080695497103E-2</v>
      </c>
      <c r="D70" s="251">
        <v>4.5820958845990668E-2</v>
      </c>
      <c r="E70" s="251">
        <v>6.9707842132239878E-2</v>
      </c>
      <c r="F70" s="251">
        <v>6.3924402445803219E-2</v>
      </c>
      <c r="G70" s="251">
        <f>'Table 12'!H29/'Table 12'!$H$26</f>
        <v>5.9651097355092851E-2</v>
      </c>
      <c r="H70" s="251">
        <f>'Table 13'!H29/'Table 13'!$H$26</f>
        <v>6.2850031113876784E-2</v>
      </c>
      <c r="I70" s="252">
        <f>'Table 14'!H29/'Table 14'!$H$26</f>
        <v>6.2139654067905191E-2</v>
      </c>
    </row>
    <row r="71" spans="1:9" x14ac:dyDescent="0.2">
      <c r="A71" s="8" t="s">
        <v>7</v>
      </c>
      <c r="B71" s="250">
        <v>3.1722791605661299E-2</v>
      </c>
      <c r="C71" s="251">
        <v>3.5666518056174767E-2</v>
      </c>
      <c r="D71" s="251">
        <v>3.3941450997030123E-2</v>
      </c>
      <c r="E71" s="251">
        <v>4.1004613018964631E-2</v>
      </c>
      <c r="F71" s="251">
        <v>3.6131183991106167E-2</v>
      </c>
      <c r="G71" s="251">
        <f>'Table 12'!H30/'Table 12'!$H$26</f>
        <v>3.4890264490714688E-2</v>
      </c>
      <c r="H71" s="251">
        <f>'Table 13'!H30/'Table 13'!$H$26</f>
        <v>3.8581207218419414E-2</v>
      </c>
      <c r="I71" s="252">
        <f>'Table 14'!H30/'Table 14'!$H$26</f>
        <v>3.459320948110186E-2</v>
      </c>
    </row>
    <row r="72" spans="1:9" x14ac:dyDescent="0.2">
      <c r="A72" s="8" t="s">
        <v>9</v>
      </c>
      <c r="B72" s="250">
        <v>3.4651049292337727E-2</v>
      </c>
      <c r="C72" s="251">
        <v>4.7703967900133752E-2</v>
      </c>
      <c r="D72" s="251">
        <v>5.1336444633008065E-2</v>
      </c>
      <c r="E72" s="251">
        <v>4.7667862634546386E-2</v>
      </c>
      <c r="F72" s="251">
        <v>5.9477487493051692E-2</v>
      </c>
      <c r="G72" s="251">
        <f>'Table 12'!H31/'Table 12'!$H$26</f>
        <v>5.908835115362971E-2</v>
      </c>
      <c r="H72" s="251">
        <f>'Table 13'!H31/'Table 13'!$H$26</f>
        <v>5.2893590541381458E-2</v>
      </c>
      <c r="I72" s="252">
        <f>'Table 14'!H31/'Table 14'!$H$26</f>
        <v>7.3670723894939144E-2</v>
      </c>
    </row>
    <row r="73" spans="1:9" x14ac:dyDescent="0.2">
      <c r="A73" s="8" t="s">
        <v>10</v>
      </c>
      <c r="B73" s="250">
        <v>2.0985846754514398E-2</v>
      </c>
      <c r="C73" s="251">
        <v>2.2737405260811413E-2</v>
      </c>
      <c r="D73" s="251">
        <v>1.5697921086126432E-2</v>
      </c>
      <c r="E73" s="251">
        <v>2.4602767811378781E-2</v>
      </c>
      <c r="F73" s="251">
        <v>2.2234574763757644E-2</v>
      </c>
      <c r="G73" s="251">
        <f>'Table 12'!H32/'Table 12'!$H$26</f>
        <v>2.5886325267304444E-2</v>
      </c>
      <c r="H73" s="251">
        <f>'Table 13'!H32/'Table 13'!$H$26</f>
        <v>2.4891101431238332E-2</v>
      </c>
      <c r="I73" s="252">
        <f>'Table 14'!H32/'Table 14'!$H$26</f>
        <v>2.6905829596412557E-2</v>
      </c>
    </row>
    <row r="74" spans="1:9" x14ac:dyDescent="0.2">
      <c r="A74" s="128" t="s">
        <v>11</v>
      </c>
      <c r="B74" s="250">
        <v>5.1732552464616888E-2</v>
      </c>
      <c r="C74" s="251">
        <v>5.3499777084262151E-2</v>
      </c>
      <c r="D74" s="251">
        <v>7.8489605430632159E-2</v>
      </c>
      <c r="E74" s="251">
        <v>7.0732957457713991E-2</v>
      </c>
      <c r="F74" s="251">
        <v>9.3385214007782102E-2</v>
      </c>
      <c r="G74" s="251">
        <f>'Table 12'!H33/'Table 12'!$H$26</f>
        <v>9.3978615644344399E-2</v>
      </c>
      <c r="H74" s="251">
        <f>'Table 13'!H33/'Table 13'!$H$26</f>
        <v>9.3963907902924707E-2</v>
      </c>
      <c r="I74" s="252">
        <f>'Table 14'!H33/'Table 14'!$H$26</f>
        <v>8.0076873798846898E-2</v>
      </c>
    </row>
    <row r="75" spans="1:9" x14ac:dyDescent="0.2">
      <c r="A75" s="8" t="s">
        <v>12</v>
      </c>
      <c r="B75" s="250">
        <v>6.3445583211322598E-2</v>
      </c>
      <c r="C75" s="251">
        <v>6.4199732501114576E-2</v>
      </c>
      <c r="D75" s="251">
        <v>4.8366567670767927E-2</v>
      </c>
      <c r="E75" s="251">
        <v>3.6391594054331115E-2</v>
      </c>
      <c r="F75" s="251">
        <v>4.05780989438577E-2</v>
      </c>
      <c r="G75" s="251">
        <f>'Table 12'!H34/'Table 12'!$H$26</f>
        <v>4.6707934721440629E-2</v>
      </c>
      <c r="H75" s="251">
        <f>'Table 13'!H34/'Table 13'!$H$26</f>
        <v>6.2227753578095832E-2</v>
      </c>
      <c r="I75" s="252">
        <f>'Table 14'!H34/'Table 14'!$H$26</f>
        <v>4.8046124279308135E-2</v>
      </c>
    </row>
    <row r="76" spans="1:9" x14ac:dyDescent="0.2">
      <c r="A76" s="8" t="s">
        <v>13</v>
      </c>
      <c r="B76" s="250">
        <v>0.10688140556368961</v>
      </c>
      <c r="C76" s="251">
        <v>0.103878733838609</v>
      </c>
      <c r="D76" s="251">
        <v>9.6308867204072973E-2</v>
      </c>
      <c r="E76" s="251">
        <v>7.0732957457713991E-2</v>
      </c>
      <c r="F76" s="251">
        <v>7.2262367982212333E-2</v>
      </c>
      <c r="G76" s="251">
        <f>'Table 12'!H35/'Table 12'!$H$26</f>
        <v>7.1468767585818799E-2</v>
      </c>
      <c r="H76" s="251">
        <f>'Table 13'!H35/'Table 13'!$H$26</f>
        <v>7.6540136901057876E-2</v>
      </c>
      <c r="I76" s="252">
        <f>'Table 14'!H35/'Table 14'!$H$26</f>
        <v>0.12556053811659193</v>
      </c>
    </row>
    <row r="77" spans="1:9" x14ac:dyDescent="0.2">
      <c r="A77" s="239" t="s">
        <v>14</v>
      </c>
      <c r="B77" s="250">
        <v>5.7101024890190338E-2</v>
      </c>
      <c r="C77" s="251">
        <v>7.5791350869371374E-2</v>
      </c>
      <c r="D77" s="251">
        <v>7.8065337293169279E-2</v>
      </c>
      <c r="E77" s="251">
        <v>6.5607380830343412E-2</v>
      </c>
      <c r="F77" s="251">
        <v>6.837131739855476E-2</v>
      </c>
      <c r="G77" s="251">
        <f>'Table 12'!H36/'Table 12'!$H$26</f>
        <v>7.259425998874508E-2</v>
      </c>
      <c r="H77" s="251">
        <f>'Table 13'!H36/'Table 13'!$H$26</f>
        <v>6.7205973864343502E-2</v>
      </c>
      <c r="I77" s="252">
        <f>'Table 14'!H36/'Table 14'!$H$26</f>
        <v>6.4061499039077513E-2</v>
      </c>
    </row>
    <row r="78" spans="1:9" x14ac:dyDescent="0.2">
      <c r="A78" s="239" t="s">
        <v>15</v>
      </c>
      <c r="B78" s="250">
        <v>0.23084431429965838</v>
      </c>
      <c r="C78" s="251">
        <v>0.18100757913508694</v>
      </c>
      <c r="D78" s="251">
        <v>0.18752651675859142</v>
      </c>
      <c r="E78" s="251">
        <v>0.1353152229625833</v>
      </c>
      <c r="F78" s="251">
        <v>0.13451917732073373</v>
      </c>
      <c r="G78" s="251">
        <f>'Table 12'!H37/'Table 12'!$H$26</f>
        <v>0.12886888013505909</v>
      </c>
      <c r="H78" s="251">
        <f>'Table 13'!H37/'Table 13'!$H$26</f>
        <v>0.12072184194150591</v>
      </c>
      <c r="I78" s="252">
        <f>'Table 14'!H37/'Table 14'!$H$26</f>
        <v>0.1133888532991672</v>
      </c>
    </row>
    <row r="79" spans="1:9" x14ac:dyDescent="0.2">
      <c r="A79" s="239" t="s">
        <v>16</v>
      </c>
      <c r="B79" s="250">
        <v>4.9780380673499269E-2</v>
      </c>
      <c r="C79" s="251">
        <v>4.279982166740972E-2</v>
      </c>
      <c r="D79" s="251">
        <v>4.0729741196436145E-2</v>
      </c>
      <c r="E79" s="251">
        <v>3.3828805740645826E-2</v>
      </c>
      <c r="F79" s="251">
        <v>3.0572540300166758E-2</v>
      </c>
      <c r="G79" s="251">
        <f>'Table 12'!H38/'Table 12'!$H$26</f>
        <v>3.4890264490714688E-2</v>
      </c>
      <c r="H79" s="251">
        <f>'Table 13'!H38/'Table 13'!$H$26</f>
        <v>2.924704418170504E-2</v>
      </c>
      <c r="I79" s="252">
        <f>'Table 14'!H38/'Table 14'!$H$26</f>
        <v>3.8436899423446511E-2</v>
      </c>
    </row>
    <row r="80" spans="1:9" x14ac:dyDescent="0.2">
      <c r="A80" s="239" t="s">
        <v>17</v>
      </c>
      <c r="B80" s="250">
        <v>3.0258662762323085E-2</v>
      </c>
      <c r="C80" s="251">
        <v>3.4774855104770394E-2</v>
      </c>
      <c r="D80" s="251">
        <v>3.2668646584641491E-2</v>
      </c>
      <c r="E80" s="251">
        <v>3.8954382368016405E-2</v>
      </c>
      <c r="F80" s="251">
        <v>3.6687048360200113E-2</v>
      </c>
      <c r="G80" s="251">
        <f>'Table 12'!H39/'Table 12'!$H$26</f>
        <v>2.9262802476083285E-2</v>
      </c>
      <c r="H80" s="251">
        <f>'Table 13'!H39/'Table 13'!$H$26</f>
        <v>2.924704418170504E-2</v>
      </c>
      <c r="I80" s="252">
        <f>'Table 14'!H39/'Table 14'!$H$26</f>
        <v>2.4343369634849454E-2</v>
      </c>
    </row>
    <row r="81" spans="1:9" x14ac:dyDescent="0.2">
      <c r="A81" s="239" t="s">
        <v>18</v>
      </c>
      <c r="B81" s="250">
        <v>3.0258662762323085E-2</v>
      </c>
      <c r="C81" s="251">
        <v>4.4583147570218459E-2</v>
      </c>
      <c r="D81" s="251">
        <v>2.8001697072549851E-2</v>
      </c>
      <c r="E81" s="251">
        <v>4.1517170681701694E-2</v>
      </c>
      <c r="F81" s="251">
        <v>4.1133963312951639E-2</v>
      </c>
      <c r="G81" s="251">
        <f>'Table 12'!H40/'Table 12'!$H$26</f>
        <v>5.346088913899831E-2</v>
      </c>
      <c r="H81" s="251">
        <f>'Table 13'!H40/'Table 13'!$H$26</f>
        <v>4.4181705040448042E-2</v>
      </c>
      <c r="I81" s="252">
        <f>'Table 14'!H40/'Table 14'!$H$26</f>
        <v>3.7796284433055737E-2</v>
      </c>
    </row>
    <row r="82" spans="1:9" x14ac:dyDescent="0.2">
      <c r="A82" s="239" t="s">
        <v>19</v>
      </c>
      <c r="B82" s="250">
        <v>4.0019521717911177E-2</v>
      </c>
      <c r="C82" s="251">
        <v>3.6112349531876947E-2</v>
      </c>
      <c r="D82" s="251">
        <v>3.9881204921510392E-2</v>
      </c>
      <c r="E82" s="251">
        <v>4.1517170681701694E-2</v>
      </c>
      <c r="F82" s="251">
        <v>4.05780989438577E-2</v>
      </c>
      <c r="G82" s="251">
        <f>'Table 12'!H41/'Table 12'!$H$26</f>
        <v>3.3764772087788407E-2</v>
      </c>
      <c r="H82" s="251">
        <f>'Table 13'!H41/'Table 13'!$H$26</f>
        <v>2.5513378967019291E-2</v>
      </c>
      <c r="I82" s="252">
        <f>'Table 14'!H41/'Table 14'!$H$26</f>
        <v>2.370275464445868E-2</v>
      </c>
    </row>
    <row r="83" spans="1:9" x14ac:dyDescent="0.2">
      <c r="A83" s="239" t="s">
        <v>20</v>
      </c>
      <c r="B83" s="250">
        <v>7.0278184480234263E-2</v>
      </c>
      <c r="C83" s="251">
        <v>5.3945608559964331E-2</v>
      </c>
      <c r="D83" s="251">
        <v>6.7034365719134487E-2</v>
      </c>
      <c r="E83" s="251">
        <v>4.715530497180933E-2</v>
      </c>
      <c r="F83" s="251">
        <v>3.8910505836575876E-2</v>
      </c>
      <c r="G83" s="251">
        <f>'Table 12'!H42/'Table 12'!$H$26</f>
        <v>3.3764772087788407E-2</v>
      </c>
      <c r="H83" s="251">
        <f>'Table 13'!H42/'Table 13'!$H$26</f>
        <v>3.7336652146857496E-2</v>
      </c>
      <c r="I83" s="252">
        <f>'Table 14'!H42/'Table 14'!$H$26</f>
        <v>5.829596412556054E-2</v>
      </c>
    </row>
    <row r="84" spans="1:9" x14ac:dyDescent="0.2">
      <c r="A84" s="239" t="s">
        <v>21</v>
      </c>
      <c r="B84" s="250">
        <v>9.2728160078086874E-3</v>
      </c>
      <c r="C84" s="251">
        <v>1.1145786892554615E-2</v>
      </c>
      <c r="D84" s="251">
        <v>6.7882901994060245E-3</v>
      </c>
      <c r="E84" s="251">
        <v>6.1506919528446953E-3</v>
      </c>
      <c r="F84" s="251">
        <v>8.337965536409116E-3</v>
      </c>
      <c r="G84" s="251">
        <f>'Table 12'!H43/'Table 12'!$H$26</f>
        <v>7.3157006190208212E-3</v>
      </c>
      <c r="H84" s="251">
        <f>'Table 13'!H43/'Table 13'!$H$26</f>
        <v>7.4673304293714996E-3</v>
      </c>
      <c r="I84" s="252">
        <f>'Table 14'!H43/'Table 14'!$H$26</f>
        <v>9.6092248558616276E-3</v>
      </c>
    </row>
    <row r="85" spans="1:9" x14ac:dyDescent="0.2">
      <c r="A85" s="240" t="s">
        <v>22</v>
      </c>
      <c r="B85" s="253">
        <v>3.9043435822352368E-2</v>
      </c>
      <c r="C85" s="254">
        <v>3.2991529201961661E-2</v>
      </c>
      <c r="D85" s="254">
        <v>2.6304624522698345E-2</v>
      </c>
      <c r="E85" s="254">
        <v>3.2291132752434649E-2</v>
      </c>
      <c r="F85" s="254">
        <v>3.0016675931072819E-2</v>
      </c>
      <c r="G85" s="254">
        <f>'Table 12'!H44/'Table 12'!$H$26</f>
        <v>3.3764772087788407E-2</v>
      </c>
      <c r="H85" s="254">
        <f>'Table 13'!H44/'Table 13'!$H$26</f>
        <v>2.8624766645924081E-2</v>
      </c>
      <c r="I85" s="255">
        <f>'Table 14'!H44/'Table 14'!$H$26</f>
        <v>3.0749519538757208E-2</v>
      </c>
    </row>
    <row r="86" spans="1:9" ht="4.5" customHeight="1" x14ac:dyDescent="0.2">
      <c r="A86" s="130"/>
      <c r="B86" s="130"/>
      <c r="C86" s="130"/>
      <c r="D86" s="130"/>
      <c r="E86" s="130"/>
      <c r="F86" s="130"/>
      <c r="G86" s="130"/>
      <c r="H86" s="130"/>
      <c r="I86" s="130"/>
    </row>
    <row r="87" spans="1:9" x14ac:dyDescent="0.2">
      <c r="A87" s="293" t="s">
        <v>255</v>
      </c>
      <c r="B87" s="294"/>
      <c r="C87" s="294"/>
      <c r="D87" s="294"/>
      <c r="E87" s="294"/>
      <c r="F87" s="294"/>
      <c r="G87" s="257"/>
      <c r="H87" s="257"/>
      <c r="I87" s="257"/>
    </row>
    <row r="88" spans="1:9" x14ac:dyDescent="0.2">
      <c r="A88" s="241"/>
      <c r="B88" s="247">
        <v>2010</v>
      </c>
      <c r="C88" s="248">
        <v>2011</v>
      </c>
      <c r="D88" s="248">
        <v>2012</v>
      </c>
      <c r="E88" s="248">
        <v>2013</v>
      </c>
      <c r="F88" s="248">
        <v>2014</v>
      </c>
      <c r="G88" s="248">
        <v>2015</v>
      </c>
      <c r="H88" s="248">
        <v>2016</v>
      </c>
      <c r="I88" s="249">
        <v>2017</v>
      </c>
    </row>
    <row r="89" spans="1:9" x14ac:dyDescent="0.2">
      <c r="A89" s="243" t="s">
        <v>1</v>
      </c>
      <c r="B89" s="260">
        <v>0.10850202429149798</v>
      </c>
      <c r="C89" s="258">
        <v>0.11636363636363636</v>
      </c>
      <c r="D89" s="258">
        <v>0.12045690550363447</v>
      </c>
      <c r="E89" s="258">
        <v>7.0123456790123453E-2</v>
      </c>
      <c r="F89" s="258">
        <v>7.6367389060887511E-2</v>
      </c>
      <c r="G89" s="258">
        <f>'Table 12'!B48/'Table 12'!$B$47</f>
        <v>6.3360881542699726E-2</v>
      </c>
      <c r="H89" s="258">
        <f>'Table 13'!B48/'Table 13'!$B$47</f>
        <v>5.3858104609010873E-2</v>
      </c>
      <c r="I89" s="259">
        <f>'Table 14'!B48/'Table 13'!$B$47</f>
        <v>5.0750906266183324E-2</v>
      </c>
    </row>
    <row r="90" spans="1:9" x14ac:dyDescent="0.2">
      <c r="A90" s="8" t="s">
        <v>3</v>
      </c>
      <c r="B90" s="250">
        <v>8.0971659919028341E-3</v>
      </c>
      <c r="C90" s="251">
        <v>1.0303030303030303E-2</v>
      </c>
      <c r="D90" s="251">
        <v>1.9730010384215992E-2</v>
      </c>
      <c r="E90" s="251">
        <v>3.4567901234567898E-2</v>
      </c>
      <c r="F90" s="251">
        <v>3.5087719298245612E-2</v>
      </c>
      <c r="G90" s="251">
        <f>'Table 12'!B49/'Table 12'!$B$47</f>
        <v>3.71900826446281E-2</v>
      </c>
      <c r="H90" s="251">
        <f>'Table 13'!B49/'Table 13'!$B$47</f>
        <v>2.3821853961677887E-2</v>
      </c>
      <c r="I90" s="252">
        <f>'Table 14'!B49/'Table 13'!$B$47</f>
        <v>2.3303987571206629E-2</v>
      </c>
    </row>
    <row r="91" spans="1:9" x14ac:dyDescent="0.2">
      <c r="A91" s="8" t="s">
        <v>5</v>
      </c>
      <c r="B91" s="250">
        <v>3.0769230769230771E-2</v>
      </c>
      <c r="C91" s="251">
        <v>4.0606060606060604E-2</v>
      </c>
      <c r="D91" s="251">
        <v>5.0363447559709243E-2</v>
      </c>
      <c r="E91" s="251">
        <v>5.9259259259259262E-2</v>
      </c>
      <c r="F91" s="251">
        <v>5.5211558307533541E-2</v>
      </c>
      <c r="G91" s="251">
        <f>'Table 12'!B50/'Table 12'!$B$47</f>
        <v>6.3820018365472908E-2</v>
      </c>
      <c r="H91" s="251">
        <f>'Table 13'!B50/'Table 13'!$B$47</f>
        <v>5.9554634904194721E-2</v>
      </c>
      <c r="I91" s="252">
        <f>'Table 14'!B50/'Table 13'!$B$47</f>
        <v>7.5608493008803734E-2</v>
      </c>
    </row>
    <row r="92" spans="1:9" x14ac:dyDescent="0.2">
      <c r="A92" s="8" t="s">
        <v>7</v>
      </c>
      <c r="B92" s="250">
        <v>4.048582995951417E-2</v>
      </c>
      <c r="C92" s="251">
        <v>3.5757575757575759E-2</v>
      </c>
      <c r="D92" s="251">
        <v>2.8556593977154723E-2</v>
      </c>
      <c r="E92" s="251">
        <v>3.2098765432098768E-2</v>
      </c>
      <c r="F92" s="251">
        <v>3.8183694530443756E-2</v>
      </c>
      <c r="G92" s="251">
        <f>'Table 12'!B51/'Table 12'!$B$47</f>
        <v>3.6730945821854911E-2</v>
      </c>
      <c r="H92" s="251">
        <f>'Table 13'!B51/'Table 13'!$B$47</f>
        <v>4.2465044018643192E-2</v>
      </c>
      <c r="I92" s="252">
        <f>'Table 14'!B51/'Table 13'!$B$47</f>
        <v>5.0750906266183324E-2</v>
      </c>
    </row>
    <row r="93" spans="1:9" x14ac:dyDescent="0.2">
      <c r="A93" s="8" t="s">
        <v>9</v>
      </c>
      <c r="B93" s="250">
        <v>7.6113360323886645E-2</v>
      </c>
      <c r="C93" s="251">
        <v>8.3636363636363634E-2</v>
      </c>
      <c r="D93" s="251">
        <v>7.4247144340602284E-2</v>
      </c>
      <c r="E93" s="251">
        <v>5.3333333333333337E-2</v>
      </c>
      <c r="F93" s="251">
        <v>5.3663570691434466E-2</v>
      </c>
      <c r="G93" s="251">
        <f>'Table 12'!B52/'Table 12'!$B$47</f>
        <v>4.3617998163452708E-2</v>
      </c>
      <c r="H93" s="251">
        <f>'Table 13'!B52/'Table 13'!$B$47</f>
        <v>4.8161574313827032E-2</v>
      </c>
      <c r="I93" s="252">
        <f>'Table 14'!B52/'Table 13'!$B$47</f>
        <v>0.10357327809425168</v>
      </c>
    </row>
    <row r="94" spans="1:9" x14ac:dyDescent="0.2">
      <c r="A94" s="8" t="s">
        <v>10</v>
      </c>
      <c r="B94" s="250">
        <v>1.7813765182186234E-2</v>
      </c>
      <c r="C94" s="251">
        <v>1.8787878787878787E-2</v>
      </c>
      <c r="D94" s="251">
        <v>1.3499480789200415E-2</v>
      </c>
      <c r="E94" s="251">
        <v>1.8765432098765432E-2</v>
      </c>
      <c r="F94" s="251">
        <v>1.4447884416924664E-2</v>
      </c>
      <c r="G94" s="251">
        <f>'Table 12'!B53/'Table 12'!$B$47</f>
        <v>1.4692378328741965E-2</v>
      </c>
      <c r="H94" s="251">
        <f>'Table 13'!B53/'Table 13'!$B$47</f>
        <v>1.1393060590367685E-2</v>
      </c>
      <c r="I94" s="252">
        <f>'Table 14'!B53/'Table 13'!$B$47</f>
        <v>1.5535991714137753E-2</v>
      </c>
    </row>
    <row r="95" spans="1:9" x14ac:dyDescent="0.2">
      <c r="A95" s="8" t="s">
        <v>11</v>
      </c>
      <c r="B95" s="250">
        <v>3.9676113360323888E-2</v>
      </c>
      <c r="C95" s="251">
        <v>4.1818181818181817E-2</v>
      </c>
      <c r="D95" s="251">
        <v>5.659397715472482E-2</v>
      </c>
      <c r="E95" s="251">
        <v>7.5061728395061728E-2</v>
      </c>
      <c r="F95" s="251">
        <v>7.533539731682147E-2</v>
      </c>
      <c r="G95" s="251">
        <f>'Table 12'!B54/'Table 12'!$B$47</f>
        <v>9.5959595959595953E-2</v>
      </c>
      <c r="H95" s="251">
        <f>'Table 13'!B54/'Table 13'!$B$47</f>
        <v>8.3894355256343867E-2</v>
      </c>
      <c r="I95" s="252">
        <f>'Table 14'!B54/'Table 13'!$B$47</f>
        <v>8.3894355256343867E-2</v>
      </c>
    </row>
    <row r="96" spans="1:9" x14ac:dyDescent="0.2">
      <c r="A96" s="8" t="s">
        <v>12</v>
      </c>
      <c r="B96" s="250">
        <v>2.9959514170040485E-2</v>
      </c>
      <c r="C96" s="251">
        <v>3.3939393939393943E-2</v>
      </c>
      <c r="D96" s="251">
        <v>3.47871235721703E-2</v>
      </c>
      <c r="E96" s="251">
        <v>4.1975308641975309E-2</v>
      </c>
      <c r="F96" s="251">
        <v>5.5727554179566562E-2</v>
      </c>
      <c r="G96" s="251">
        <f>'Table 12'!B55/'Table 12'!$B$47</f>
        <v>6.1983471074380167E-2</v>
      </c>
      <c r="H96" s="251">
        <f>'Table 13'!B55/'Table 13'!$B$47</f>
        <v>5.4375970999482132E-2</v>
      </c>
      <c r="I96" s="252">
        <f>'Table 14'!B55/'Table 13'!$B$47</f>
        <v>7.0947695494562396E-2</v>
      </c>
    </row>
    <row r="97" spans="1:9" x14ac:dyDescent="0.2">
      <c r="A97" s="8" t="s">
        <v>13</v>
      </c>
      <c r="B97" s="250">
        <v>0.15384615384615385</v>
      </c>
      <c r="C97" s="251">
        <v>0.18303030303030304</v>
      </c>
      <c r="D97" s="251">
        <v>0.19314641744548286</v>
      </c>
      <c r="E97" s="251">
        <v>0.18716049382716049</v>
      </c>
      <c r="F97" s="251">
        <v>0.14086687306501547</v>
      </c>
      <c r="G97" s="251">
        <f>'Table 12'!B56/'Table 12'!$B$47</f>
        <v>0.11707988980716254</v>
      </c>
      <c r="H97" s="251">
        <f>'Table 13'!B56/'Table 13'!$B$47</f>
        <v>9.787674779906784E-2</v>
      </c>
      <c r="I97" s="252">
        <f>'Table 14'!B56/'Table 13'!$B$47</f>
        <v>0.17918177110305541</v>
      </c>
    </row>
    <row r="98" spans="1:9" x14ac:dyDescent="0.2">
      <c r="A98" s="239" t="s">
        <v>14</v>
      </c>
      <c r="B98" s="250">
        <v>8.1781376518218624E-2</v>
      </c>
      <c r="C98" s="251">
        <v>8.0606060606060612E-2</v>
      </c>
      <c r="D98" s="251">
        <v>7.4247144340602284E-2</v>
      </c>
      <c r="E98" s="251">
        <v>6.222222222222222E-2</v>
      </c>
      <c r="F98" s="251">
        <v>6.9143446852425183E-2</v>
      </c>
      <c r="G98" s="251">
        <f>'Table 12'!B57/'Table 12'!$B$47</f>
        <v>9.2286501377410471E-2</v>
      </c>
      <c r="H98" s="251">
        <f>'Table 13'!B57/'Table 13'!$B$47</f>
        <v>9.2180217503883999E-2</v>
      </c>
      <c r="I98" s="252">
        <f>'Table 14'!B57/'Table 13'!$B$47</f>
        <v>8.1305023303987575E-2</v>
      </c>
    </row>
    <row r="99" spans="1:9" x14ac:dyDescent="0.2">
      <c r="A99" s="239" t="s">
        <v>15</v>
      </c>
      <c r="B99" s="250">
        <v>0.20323886639676114</v>
      </c>
      <c r="C99" s="251">
        <v>0.14727272727272728</v>
      </c>
      <c r="D99" s="251">
        <v>0.15939771547248183</v>
      </c>
      <c r="E99" s="251">
        <v>0.16246913580246913</v>
      </c>
      <c r="F99" s="251">
        <v>0.17182662538699692</v>
      </c>
      <c r="G99" s="251">
        <f>'Table 12'!B58/'Table 12'!$B$47</f>
        <v>0.15564738292011018</v>
      </c>
      <c r="H99" s="251">
        <f>'Table 13'!B58/'Table 13'!$B$47</f>
        <v>0.19627136198860695</v>
      </c>
      <c r="I99" s="252">
        <f>'Table 14'!B58/'Table 13'!$B$47</f>
        <v>0.2055929570170896</v>
      </c>
    </row>
    <row r="100" spans="1:9" x14ac:dyDescent="0.2">
      <c r="A100" s="239" t="s">
        <v>16</v>
      </c>
      <c r="B100" s="250">
        <v>3.5627530364372467E-2</v>
      </c>
      <c r="C100" s="251">
        <v>3.090909090909091E-2</v>
      </c>
      <c r="D100" s="251">
        <v>3.3229491173416406E-2</v>
      </c>
      <c r="E100" s="251">
        <v>2.9135802469135802E-2</v>
      </c>
      <c r="F100" s="251">
        <v>2.6315789473684209E-2</v>
      </c>
      <c r="G100" s="251">
        <f>'Table 12'!B59/'Table 12'!$B$47</f>
        <v>2.938475665748393E-2</v>
      </c>
      <c r="H100" s="251">
        <f>'Table 13'!B59/'Table 13'!$B$47</f>
        <v>3.5732780942516834E-2</v>
      </c>
      <c r="I100" s="252">
        <f>'Table 14'!B59/'Table 13'!$B$47</f>
        <v>5.3858104609010873E-2</v>
      </c>
    </row>
    <row r="101" spans="1:9" x14ac:dyDescent="0.2">
      <c r="A101" s="239" t="s">
        <v>17</v>
      </c>
      <c r="B101" s="250">
        <v>3.9676113360323888E-2</v>
      </c>
      <c r="C101" s="251">
        <v>3.272727272727273E-2</v>
      </c>
      <c r="D101" s="251">
        <v>3.5825545171339561E-2</v>
      </c>
      <c r="E101" s="251">
        <v>3.4074074074074076E-2</v>
      </c>
      <c r="F101" s="251">
        <v>2.7863777089783281E-2</v>
      </c>
      <c r="G101" s="251">
        <f>'Table 12'!B60/'Table 12'!$B$47</f>
        <v>2.2497704315886134E-2</v>
      </c>
      <c r="H101" s="251">
        <f>'Table 13'!B60/'Table 13'!$B$47</f>
        <v>3.3143448990160536E-2</v>
      </c>
      <c r="I101" s="252">
        <f>'Table 14'!B60/'Table 13'!$B$47</f>
        <v>4.2465044018643192E-2</v>
      </c>
    </row>
    <row r="102" spans="1:9" x14ac:dyDescent="0.2">
      <c r="A102" s="239" t="s">
        <v>18</v>
      </c>
      <c r="B102" s="250">
        <v>3.724696356275304E-2</v>
      </c>
      <c r="C102" s="251">
        <v>3.8787878787878788E-2</v>
      </c>
      <c r="D102" s="251">
        <v>3.374870197300104E-2</v>
      </c>
      <c r="E102" s="251">
        <v>4.3456790123456789E-2</v>
      </c>
      <c r="F102" s="251">
        <v>4.7471620227038186E-2</v>
      </c>
      <c r="G102" s="251">
        <f>'Table 12'!B61/'Table 12'!$B$47</f>
        <v>5.4178145087235993E-2</v>
      </c>
      <c r="H102" s="251">
        <f>'Table 13'!B61/'Table 13'!$B$47</f>
        <v>5.4375970999482132E-2</v>
      </c>
      <c r="I102" s="252">
        <f>'Table 14'!B61/'Table 13'!$B$47</f>
        <v>5.2822371828068357E-2</v>
      </c>
    </row>
    <row r="103" spans="1:9" x14ac:dyDescent="0.2">
      <c r="A103" s="239" t="s">
        <v>19</v>
      </c>
      <c r="B103" s="250">
        <v>1.3765182186234818E-2</v>
      </c>
      <c r="C103" s="251">
        <v>1.3333333333333334E-2</v>
      </c>
      <c r="D103" s="251">
        <v>8.3073727933541015E-3</v>
      </c>
      <c r="E103" s="251">
        <v>1.580246913580247E-2</v>
      </c>
      <c r="F103" s="251">
        <v>1.5479876160990712E-2</v>
      </c>
      <c r="G103" s="251">
        <f>'Table 12'!B62/'Table 12'!$B$47</f>
        <v>1.6988062442607896E-2</v>
      </c>
      <c r="H103" s="251">
        <f>'Table 13'!B62/'Table 13'!$B$47</f>
        <v>1.9161056447436563E-2</v>
      </c>
      <c r="I103" s="252">
        <f>'Table 14'!B62/'Table 13'!$B$47</f>
        <v>2.2786121180735371E-2</v>
      </c>
    </row>
    <row r="104" spans="1:9" x14ac:dyDescent="0.2">
      <c r="A104" s="239" t="s">
        <v>20</v>
      </c>
      <c r="B104" s="250">
        <v>3.8056680161943322E-2</v>
      </c>
      <c r="C104" s="251">
        <v>4.1212121212121214E-2</v>
      </c>
      <c r="D104" s="251">
        <v>3.4267912772585667E-2</v>
      </c>
      <c r="E104" s="251">
        <v>3.3580246913580247E-2</v>
      </c>
      <c r="F104" s="251">
        <v>3.8183694530443756E-2</v>
      </c>
      <c r="G104" s="251">
        <f>'Table 12'!B63/'Table 12'!$B$47</f>
        <v>3.0762167125803489E-2</v>
      </c>
      <c r="H104" s="251">
        <f>'Table 13'!B63/'Table 13'!$B$47</f>
        <v>3.4179181771103052E-2</v>
      </c>
      <c r="I104" s="252">
        <f>'Table 14'!B63/'Table 13'!$B$47</f>
        <v>5.5411703780424648E-2</v>
      </c>
    </row>
    <row r="105" spans="1:9" x14ac:dyDescent="0.2">
      <c r="A105" s="239" t="s">
        <v>21</v>
      </c>
      <c r="B105" s="250">
        <v>1.2145748987854251E-2</v>
      </c>
      <c r="C105" s="251">
        <v>1.2121212121212121E-2</v>
      </c>
      <c r="D105" s="251">
        <v>9.3457943925233638E-3</v>
      </c>
      <c r="E105" s="251">
        <v>1.4814814814814815E-2</v>
      </c>
      <c r="F105" s="251">
        <v>2.5283797729618165E-2</v>
      </c>
      <c r="G105" s="251">
        <f>'Table 12'!B64/'Table 12'!$B$47</f>
        <v>3.1680440771349863E-2</v>
      </c>
      <c r="H105" s="251">
        <f>'Table 13'!B64/'Table 13'!$B$47</f>
        <v>2.3303987571206629E-2</v>
      </c>
      <c r="I105" s="252">
        <f>'Table 14'!B64/'Table 13'!$B$47</f>
        <v>2.6411185914034178E-2</v>
      </c>
    </row>
    <row r="106" spans="1:9" x14ac:dyDescent="0.2">
      <c r="A106" s="240" t="s">
        <v>22</v>
      </c>
      <c r="B106" s="253">
        <v>3.3198380566801619E-2</v>
      </c>
      <c r="C106" s="254">
        <v>3.8787878787878788E-2</v>
      </c>
      <c r="D106" s="254">
        <v>2.0249221183800622E-2</v>
      </c>
      <c r="E106" s="254">
        <v>3.2098765432098768E-2</v>
      </c>
      <c r="F106" s="254">
        <v>3.3539731682146544E-2</v>
      </c>
      <c r="G106" s="254">
        <f>'Table 12'!B65/'Table 12'!$B$47</f>
        <v>3.2139577594123052E-2</v>
      </c>
      <c r="H106" s="254">
        <f>'Table 13'!B65/'Table 13'!$B$47</f>
        <v>3.6250647332988092E-2</v>
      </c>
      <c r="I106" s="255">
        <f>'Table 14'!B65/'Table 13'!$B$47</f>
        <v>3.8839979285344384E-2</v>
      </c>
    </row>
    <row r="107" spans="1:9" ht="4.5" customHeight="1" x14ac:dyDescent="0.2"/>
  </sheetData>
  <mergeCells count="4">
    <mergeCell ref="A87:F87"/>
    <mergeCell ref="A66:F66"/>
    <mergeCell ref="A45:F45"/>
    <mergeCell ref="A3:F3"/>
  </mergeCells>
  <hyperlinks>
    <hyperlink ref="A1" location="Contents!A1" display="Back to contents"/>
  </hyperlinks>
  <pageMargins left="0.7" right="0.7" top="0.75" bottom="0.75" header="0.3" footer="0.3"/>
  <pageSetup paperSize="9" scale="20" orientation="portrait" r:id="rId1"/>
  <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pageSetUpPr fitToPage="1"/>
  </sheetPr>
  <dimension ref="A1:Z228"/>
  <sheetViews>
    <sheetView topLeftCell="A7" zoomScaleNormal="100" workbookViewId="0">
      <selection activeCell="A2" sqref="A2:C2"/>
    </sheetView>
  </sheetViews>
  <sheetFormatPr defaultRowHeight="12.75" x14ac:dyDescent="0.2"/>
  <cols>
    <col min="1" max="1" width="16.140625" customWidth="1"/>
    <col min="2" max="2" width="9.5703125" customWidth="1"/>
    <col min="7" max="7" width="7.85546875" customWidth="1"/>
    <col min="8" max="9" width="8.28515625" customWidth="1"/>
    <col min="10" max="10" width="2.140625" customWidth="1"/>
    <col min="11" max="11" width="16.28515625" customWidth="1"/>
    <col min="18" max="19" width="9.140625" customWidth="1"/>
  </cols>
  <sheetData>
    <row r="1" spans="1:19" x14ac:dyDescent="0.2">
      <c r="A1" s="56" t="s">
        <v>39</v>
      </c>
      <c r="B1" s="57"/>
      <c r="C1" s="58"/>
      <c r="D1" s="130"/>
      <c r="E1" s="130"/>
      <c r="F1" s="130"/>
      <c r="G1" s="130"/>
      <c r="H1" s="130"/>
      <c r="I1" s="130"/>
      <c r="J1" s="130"/>
      <c r="K1" s="151"/>
      <c r="L1" s="151"/>
      <c r="M1" s="130"/>
      <c r="N1" s="130"/>
      <c r="O1" s="130"/>
      <c r="P1" s="130"/>
      <c r="Q1" s="2"/>
      <c r="R1" s="2"/>
      <c r="S1" s="2"/>
    </row>
    <row r="2" spans="1:19" ht="16.5" thickBot="1" x14ac:dyDescent="0.3">
      <c r="A2" s="295" t="s">
        <v>20</v>
      </c>
      <c r="B2" s="281"/>
      <c r="C2" s="282"/>
      <c r="D2" s="114"/>
      <c r="E2" s="130"/>
      <c r="F2" s="130"/>
      <c r="G2" s="130"/>
      <c r="H2" s="176"/>
      <c r="I2" s="176"/>
      <c r="J2" s="176"/>
      <c r="K2" s="177">
        <f>ROUND(MIN(L6:R9,Q6:Q9,L29:R32,R29:R32,L52:R55,R52:R55,L75:R78,R75:R78,L98:P101,R98:R101,R98:R101)-0.01,2)</f>
        <v>-0.17</v>
      </c>
      <c r="L2" s="178">
        <f>ROUND(MAX(L6:R9,Q6:Q9,L29:R32,R29:R32,L52:R55,R52:R55,L75:R78,R75:R78,L98:P101,R98:R101,R98:R101)+0.01,2)</f>
        <v>0.23</v>
      </c>
      <c r="M2" s="130"/>
      <c r="N2" s="130"/>
      <c r="O2" s="130"/>
      <c r="P2" s="130"/>
      <c r="Q2" s="2"/>
      <c r="R2" s="2"/>
      <c r="S2" s="2"/>
    </row>
    <row r="3" spans="1:19" x14ac:dyDescent="0.2">
      <c r="A3" s="2"/>
      <c r="B3" s="2"/>
      <c r="C3" s="2"/>
      <c r="D3" s="130"/>
      <c r="E3" s="130"/>
      <c r="F3" s="130"/>
      <c r="G3" s="130"/>
      <c r="H3" s="130"/>
      <c r="I3" s="130"/>
      <c r="J3" s="130"/>
      <c r="K3" s="151"/>
      <c r="L3" s="151"/>
      <c r="M3" s="130"/>
      <c r="N3" s="130"/>
      <c r="O3" s="130"/>
      <c r="P3" s="130"/>
      <c r="Q3" s="2"/>
      <c r="R3" s="2"/>
      <c r="S3" s="46"/>
    </row>
    <row r="4" spans="1:19" x14ac:dyDescent="0.2">
      <c r="A4" s="137" t="s">
        <v>62</v>
      </c>
      <c r="B4" s="138"/>
      <c r="C4" s="138"/>
      <c r="D4" s="138"/>
      <c r="E4" s="138"/>
      <c r="F4" s="138"/>
      <c r="G4" s="138"/>
      <c r="H4" s="138"/>
      <c r="I4" s="139"/>
      <c r="J4" s="210"/>
      <c r="K4" s="137" t="s">
        <v>197</v>
      </c>
      <c r="L4" s="138"/>
      <c r="M4" s="138"/>
      <c r="N4" s="138"/>
      <c r="O4" s="138"/>
      <c r="P4" s="138"/>
      <c r="Q4" s="138"/>
      <c r="R4" s="138"/>
      <c r="S4" s="139"/>
    </row>
    <row r="5" spans="1:19" s="69" customFormat="1" ht="25.5" x14ac:dyDescent="0.2">
      <c r="A5" s="61" t="s">
        <v>42</v>
      </c>
      <c r="B5" s="140">
        <v>2010</v>
      </c>
      <c r="C5" s="140">
        <v>2011</v>
      </c>
      <c r="D5" s="140">
        <v>2012</v>
      </c>
      <c r="E5" s="140">
        <v>2013</v>
      </c>
      <c r="F5" s="140">
        <v>2014</v>
      </c>
      <c r="G5" s="140">
        <v>2015</v>
      </c>
      <c r="H5" s="140">
        <v>2016</v>
      </c>
      <c r="I5" s="141">
        <v>2017</v>
      </c>
      <c r="J5" s="140"/>
      <c r="K5" s="61" t="s">
        <v>42</v>
      </c>
      <c r="L5" s="140" t="s">
        <v>50</v>
      </c>
      <c r="M5" s="140" t="s">
        <v>51</v>
      </c>
      <c r="N5" s="140" t="s">
        <v>49</v>
      </c>
      <c r="O5" s="140" t="s">
        <v>52</v>
      </c>
      <c r="P5" s="140" t="s">
        <v>114</v>
      </c>
      <c r="Q5" s="140" t="s">
        <v>195</v>
      </c>
      <c r="R5" s="140" t="s">
        <v>213</v>
      </c>
      <c r="S5" s="141" t="s">
        <v>212</v>
      </c>
    </row>
    <row r="6" spans="1:19" x14ac:dyDescent="0.2">
      <c r="A6" s="61" t="s">
        <v>25</v>
      </c>
      <c r="B6" s="142">
        <f>VLOOKUP($A$2,'Table 7'!$A$5:$L$23,3,FALSE)</f>
        <v>350</v>
      </c>
      <c r="C6" s="142">
        <f>VLOOKUP($A$2,'Table 8'!$A$5:$L$23,3,FALSE)</f>
        <v>350</v>
      </c>
      <c r="D6" s="142">
        <f>VLOOKUP($A$2,'Table 9'!$A$5:$L$23,3,FALSE)</f>
        <v>350</v>
      </c>
      <c r="E6" s="142">
        <f>VLOOKUP($A$2,'Table 10'!$A$5:$L$23,3,FALSE)</f>
        <v>350</v>
      </c>
      <c r="F6" s="142">
        <f>VLOOKUP($A$2,'Table 11'!$A$5:$L$23,3,FALSE)</f>
        <v>350</v>
      </c>
      <c r="G6" s="142">
        <f>VLOOKUP($A$2,'Table 12'!$A$5:$L$23,3,FALSE)</f>
        <v>350</v>
      </c>
      <c r="H6" s="142">
        <f>VLOOKUP($A$2,'Table 13'!$A$5:$L$23,3,FALSE)</f>
        <v>350</v>
      </c>
      <c r="I6" s="172">
        <f>VLOOKUP($A$2,'Table 14'!$A$5:$L$23,3,FALSE)</f>
        <v>365</v>
      </c>
      <c r="J6" s="142"/>
      <c r="K6" s="61" t="s">
        <v>25</v>
      </c>
      <c r="L6" s="143">
        <f t="shared" ref="L6:Q9" si="0">C6/B6-1</f>
        <v>0</v>
      </c>
      <c r="M6" s="143">
        <f t="shared" si="0"/>
        <v>0</v>
      </c>
      <c r="N6" s="143">
        <f t="shared" si="0"/>
        <v>0</v>
      </c>
      <c r="O6" s="143">
        <f t="shared" si="0"/>
        <v>0</v>
      </c>
      <c r="P6" s="143">
        <f t="shared" si="0"/>
        <v>0</v>
      </c>
      <c r="Q6" s="143">
        <f t="shared" si="0"/>
        <v>0</v>
      </c>
      <c r="R6" s="143">
        <f>I6/H6-1</f>
        <v>4.2857142857142927E-2</v>
      </c>
      <c r="S6" s="169">
        <f>I6/B6-1</f>
        <v>4.2857142857142927E-2</v>
      </c>
    </row>
    <row r="7" spans="1:19" x14ac:dyDescent="0.2">
      <c r="A7" s="61" t="s">
        <v>26</v>
      </c>
      <c r="B7" s="142">
        <f>VLOOKUP($A$2,'Table 7'!$A$5:$L$23,4,FALSE)</f>
        <v>375</v>
      </c>
      <c r="C7" s="142">
        <f>VLOOKUP($A$2,'Table 8'!$A$5:$L$23,4,FALSE)</f>
        <v>375</v>
      </c>
      <c r="D7" s="142">
        <f>VLOOKUP($A$2,'Table 9'!$A$5:$L$23,4,FALSE)</f>
        <v>375</v>
      </c>
      <c r="E7" s="142">
        <f>VLOOKUP($A$2,'Table 10'!$A$5:$L$23,4,FALSE)</f>
        <v>375</v>
      </c>
      <c r="F7" s="142">
        <f>VLOOKUP($A$2,'Table 11'!$A$5:$L$23,4,FALSE)</f>
        <v>375</v>
      </c>
      <c r="G7" s="142">
        <f>VLOOKUP($A$2,'Table 12'!$A$5:$L$23,4,FALSE)</f>
        <v>380</v>
      </c>
      <c r="H7" s="142">
        <f>VLOOKUP($A$2,'Table 13'!$A$5:$L$23,4,FALSE)</f>
        <v>375</v>
      </c>
      <c r="I7" s="172">
        <f>VLOOKUP($A$2,'Table 14'!$A$5:$L$23,4,FALSE)</f>
        <v>395</v>
      </c>
      <c r="J7" s="142"/>
      <c r="K7" s="61" t="s">
        <v>26</v>
      </c>
      <c r="L7" s="143">
        <f t="shared" si="0"/>
        <v>0</v>
      </c>
      <c r="M7" s="143">
        <f t="shared" si="0"/>
        <v>0</v>
      </c>
      <c r="N7" s="143">
        <f t="shared" si="0"/>
        <v>0</v>
      </c>
      <c r="O7" s="143">
        <f t="shared" si="0"/>
        <v>0</v>
      </c>
      <c r="P7" s="143">
        <f t="shared" si="0"/>
        <v>1.3333333333333419E-2</v>
      </c>
      <c r="Q7" s="143">
        <f t="shared" si="0"/>
        <v>-1.3157894736842146E-2</v>
      </c>
      <c r="R7" s="143">
        <f t="shared" ref="R7:R9" si="1">I7/H7-1</f>
        <v>5.3333333333333233E-2</v>
      </c>
      <c r="S7" s="169">
        <f t="shared" ref="S7:S9" si="2">I7/B7-1</f>
        <v>5.3333333333333233E-2</v>
      </c>
    </row>
    <row r="8" spans="1:19" x14ac:dyDescent="0.2">
      <c r="A8" s="62" t="s">
        <v>27</v>
      </c>
      <c r="B8" s="142">
        <f>VLOOKUP($A$2,'Table 7'!$A$5:$L$23,5,FALSE)</f>
        <v>382.47</v>
      </c>
      <c r="C8" s="142">
        <f>VLOOKUP($A$2,'Table 8'!$A$5:$L$23,5,FALSE)</f>
        <v>384.89</v>
      </c>
      <c r="D8" s="142">
        <f>VLOOKUP($A$2,'Table 9'!$A$5:$L$23,5,FALSE)</f>
        <v>379</v>
      </c>
      <c r="E8" s="142">
        <f>VLOOKUP($A$2,'Table 10'!$A$5:$L$23,5,FALSE)</f>
        <v>375.26</v>
      </c>
      <c r="F8" s="142">
        <f>VLOOKUP($A$2,'Table 11'!$A$5:$L$23,5,FALSE)</f>
        <v>379.54</v>
      </c>
      <c r="G8" s="142">
        <f>VLOOKUP($A$2,'Table 12'!$A$5:$L$23,5,FALSE)</f>
        <v>384.36</v>
      </c>
      <c r="H8" s="142">
        <f>VLOOKUP($A$2,'Table 13'!$A$5:$L$23,5,FALSE)</f>
        <v>381</v>
      </c>
      <c r="I8" s="172">
        <f>VLOOKUP($A$2,'Table 14'!$A$5:$L$23,5,FALSE)</f>
        <v>391.49</v>
      </c>
      <c r="J8" s="142"/>
      <c r="K8" s="62" t="s">
        <v>27</v>
      </c>
      <c r="L8" s="143">
        <f t="shared" si="0"/>
        <v>6.3272936439457972E-3</v>
      </c>
      <c r="M8" s="143">
        <f t="shared" si="0"/>
        <v>-1.5303073605445694E-2</v>
      </c>
      <c r="N8" s="143">
        <f t="shared" si="0"/>
        <v>-9.8680738786279809E-3</v>
      </c>
      <c r="O8" s="143">
        <f t="shared" si="0"/>
        <v>1.1405425571603844E-2</v>
      </c>
      <c r="P8" s="143">
        <f t="shared" si="0"/>
        <v>1.2699583706592188E-2</v>
      </c>
      <c r="Q8" s="143">
        <f t="shared" si="0"/>
        <v>-8.7418045582267068E-3</v>
      </c>
      <c r="R8" s="143">
        <f t="shared" si="1"/>
        <v>2.7532808398950115E-2</v>
      </c>
      <c r="S8" s="169">
        <f t="shared" si="2"/>
        <v>2.3583549036525708E-2</v>
      </c>
    </row>
    <row r="9" spans="1:19" x14ac:dyDescent="0.2">
      <c r="A9" s="61" t="s">
        <v>28</v>
      </c>
      <c r="B9" s="142">
        <f>VLOOKUP($A$2,'Table 7'!$A$5:$L$23,6,FALSE)</f>
        <v>395</v>
      </c>
      <c r="C9" s="142">
        <f>VLOOKUP($A$2,'Table 8'!$A$5:$L$23,6,FALSE)</f>
        <v>395</v>
      </c>
      <c r="D9" s="142">
        <f>VLOOKUP($A$2,'Table 9'!$A$5:$L$23,6,FALSE)</f>
        <v>395</v>
      </c>
      <c r="E9" s="142">
        <f>VLOOKUP($A$2,'Table 10'!$A$5:$L$23,6,FALSE)</f>
        <v>395</v>
      </c>
      <c r="F9" s="142">
        <f>VLOOKUP($A$2,'Table 11'!$A$5:$L$23,6,FALSE)</f>
        <v>400</v>
      </c>
      <c r="G9" s="142">
        <f>VLOOKUP($A$2,'Table 12'!$A$5:$L$23,6,FALSE)</f>
        <v>400</v>
      </c>
      <c r="H9" s="142">
        <f>VLOOKUP($A$2,'Table 13'!$A$5:$L$23,6,FALSE)</f>
        <v>400</v>
      </c>
      <c r="I9" s="172">
        <f>VLOOKUP($A$2,'Table 14'!$A$5:$L$23,6,FALSE)</f>
        <v>420</v>
      </c>
      <c r="J9" s="142"/>
      <c r="K9" s="61" t="s">
        <v>28</v>
      </c>
      <c r="L9" s="143">
        <f t="shared" si="0"/>
        <v>0</v>
      </c>
      <c r="M9" s="143">
        <f t="shared" si="0"/>
        <v>0</v>
      </c>
      <c r="N9" s="143">
        <f t="shared" si="0"/>
        <v>0</v>
      </c>
      <c r="O9" s="143">
        <f t="shared" si="0"/>
        <v>1.2658227848101333E-2</v>
      </c>
      <c r="P9" s="143">
        <f t="shared" si="0"/>
        <v>0</v>
      </c>
      <c r="Q9" s="143">
        <f t="shared" si="0"/>
        <v>0</v>
      </c>
      <c r="R9" s="143">
        <f t="shared" si="1"/>
        <v>5.0000000000000044E-2</v>
      </c>
      <c r="S9" s="169">
        <f t="shared" si="2"/>
        <v>6.3291139240506222E-2</v>
      </c>
    </row>
    <row r="10" spans="1:19" x14ac:dyDescent="0.2">
      <c r="A10" s="145"/>
      <c r="B10" s="146"/>
      <c r="C10" s="146"/>
      <c r="D10" s="146"/>
      <c r="E10" s="146"/>
      <c r="F10" s="146"/>
      <c r="G10" s="146"/>
      <c r="H10" s="146"/>
      <c r="I10" s="144"/>
      <c r="J10" s="146"/>
      <c r="K10" s="145"/>
      <c r="L10" s="146"/>
      <c r="M10" s="146"/>
      <c r="N10" s="146"/>
      <c r="O10" s="146"/>
      <c r="P10" s="146"/>
      <c r="Q10" s="146"/>
      <c r="R10" s="146"/>
      <c r="S10" s="144"/>
    </row>
    <row r="11" spans="1:19" x14ac:dyDescent="0.2">
      <c r="A11" s="145"/>
      <c r="B11" s="146"/>
      <c r="C11" s="146"/>
      <c r="D11" s="146"/>
      <c r="E11" s="146"/>
      <c r="F11" s="146"/>
      <c r="G11" s="146"/>
      <c r="H11" s="146"/>
      <c r="I11" s="144"/>
      <c r="J11" s="146"/>
      <c r="K11" s="145"/>
      <c r="L11" s="146"/>
      <c r="M11" s="146"/>
      <c r="N11" s="146"/>
      <c r="O11" s="146"/>
      <c r="P11" s="146"/>
      <c r="Q11" s="146"/>
      <c r="R11" s="146"/>
      <c r="S11" s="144"/>
    </row>
    <row r="12" spans="1:19" x14ac:dyDescent="0.2">
      <c r="A12" s="145"/>
      <c r="B12" s="146"/>
      <c r="C12" s="146"/>
      <c r="D12" s="146"/>
      <c r="E12" s="146"/>
      <c r="F12" s="146"/>
      <c r="G12" s="146"/>
      <c r="H12" s="146"/>
      <c r="I12" s="144"/>
      <c r="J12" s="146"/>
      <c r="K12" s="145"/>
      <c r="L12" s="146"/>
      <c r="M12" s="146"/>
      <c r="N12" s="146"/>
      <c r="O12" s="146"/>
      <c r="P12" s="146"/>
      <c r="Q12" s="146"/>
      <c r="R12" s="146"/>
      <c r="S12" s="144"/>
    </row>
    <row r="13" spans="1:19" x14ac:dyDescent="0.2">
      <c r="A13" s="145"/>
      <c r="B13" s="146"/>
      <c r="C13" s="146"/>
      <c r="D13" s="146"/>
      <c r="E13" s="146"/>
      <c r="F13" s="146"/>
      <c r="G13" s="146"/>
      <c r="H13" s="146"/>
      <c r="I13" s="144"/>
      <c r="J13" s="146"/>
      <c r="K13" s="145"/>
      <c r="L13" s="146"/>
      <c r="M13" s="146"/>
      <c r="N13" s="146"/>
      <c r="O13" s="146"/>
      <c r="P13" s="146"/>
      <c r="Q13" s="146"/>
      <c r="R13" s="146"/>
      <c r="S13" s="144"/>
    </row>
    <row r="14" spans="1:19" x14ac:dyDescent="0.2">
      <c r="A14" s="145"/>
      <c r="B14" s="146"/>
      <c r="C14" s="146"/>
      <c r="D14" s="146"/>
      <c r="E14" s="146"/>
      <c r="F14" s="146"/>
      <c r="G14" s="146"/>
      <c r="H14" s="146"/>
      <c r="I14" s="144"/>
      <c r="J14" s="146"/>
      <c r="K14" s="145"/>
      <c r="L14" s="146"/>
      <c r="M14" s="146"/>
      <c r="N14" s="146"/>
      <c r="O14" s="146"/>
      <c r="P14" s="146"/>
      <c r="Q14" s="146"/>
      <c r="R14" s="146"/>
      <c r="S14" s="144"/>
    </row>
    <row r="15" spans="1:19" x14ac:dyDescent="0.2">
      <c r="A15" s="145"/>
      <c r="B15" s="146"/>
      <c r="C15" s="146"/>
      <c r="D15" s="146"/>
      <c r="E15" s="146"/>
      <c r="F15" s="146"/>
      <c r="G15" s="146"/>
      <c r="H15" s="146"/>
      <c r="I15" s="144"/>
      <c r="J15" s="146"/>
      <c r="K15" s="145"/>
      <c r="L15" s="146"/>
      <c r="M15" s="146"/>
      <c r="N15" s="146"/>
      <c r="O15" s="146"/>
      <c r="P15" s="146"/>
      <c r="Q15" s="146"/>
      <c r="R15" s="146"/>
      <c r="S15" s="144"/>
    </row>
    <row r="16" spans="1:19" x14ac:dyDescent="0.2">
      <c r="A16" s="145"/>
      <c r="B16" s="146"/>
      <c r="C16" s="146"/>
      <c r="D16" s="146"/>
      <c r="E16" s="146"/>
      <c r="F16" s="146"/>
      <c r="G16" s="146"/>
      <c r="H16" s="146"/>
      <c r="I16" s="144"/>
      <c r="J16" s="146"/>
      <c r="K16" s="145"/>
      <c r="L16" s="146"/>
      <c r="M16" s="146"/>
      <c r="N16" s="146"/>
      <c r="O16" s="146"/>
      <c r="P16" s="146"/>
      <c r="Q16" s="146"/>
      <c r="R16" s="146"/>
      <c r="S16" s="144"/>
    </row>
    <row r="17" spans="1:19" x14ac:dyDescent="0.2">
      <c r="A17" s="145"/>
      <c r="B17" s="146"/>
      <c r="C17" s="146"/>
      <c r="D17" s="146"/>
      <c r="E17" s="146"/>
      <c r="F17" s="146"/>
      <c r="G17" s="146"/>
      <c r="H17" s="146"/>
      <c r="I17" s="144"/>
      <c r="J17" s="146"/>
      <c r="K17" s="145"/>
      <c r="L17" s="146"/>
      <c r="M17" s="146"/>
      <c r="N17" s="146"/>
      <c r="O17" s="146"/>
      <c r="P17" s="146"/>
      <c r="Q17" s="146"/>
      <c r="R17" s="146"/>
      <c r="S17" s="144"/>
    </row>
    <row r="18" spans="1:19" x14ac:dyDescent="0.2">
      <c r="A18" s="145"/>
      <c r="B18" s="146"/>
      <c r="C18" s="146"/>
      <c r="D18" s="146"/>
      <c r="E18" s="146"/>
      <c r="F18" s="146"/>
      <c r="G18" s="146"/>
      <c r="H18" s="146"/>
      <c r="I18" s="144"/>
      <c r="J18" s="146"/>
      <c r="K18" s="145"/>
      <c r="L18" s="146"/>
      <c r="M18" s="146"/>
      <c r="N18" s="146"/>
      <c r="O18" s="146"/>
      <c r="P18" s="146"/>
      <c r="Q18" s="146"/>
      <c r="R18" s="146"/>
      <c r="S18" s="144"/>
    </row>
    <row r="19" spans="1:19" x14ac:dyDescent="0.2">
      <c r="A19" s="145"/>
      <c r="B19" s="146"/>
      <c r="C19" s="146"/>
      <c r="D19" s="146"/>
      <c r="E19" s="146"/>
      <c r="F19" s="146"/>
      <c r="G19" s="146"/>
      <c r="H19" s="146"/>
      <c r="I19" s="144"/>
      <c r="J19" s="146"/>
      <c r="K19" s="145"/>
      <c r="L19" s="146"/>
      <c r="M19" s="146"/>
      <c r="N19" s="146"/>
      <c r="O19" s="146"/>
      <c r="P19" s="146"/>
      <c r="Q19" s="146"/>
      <c r="R19" s="146"/>
      <c r="S19" s="144"/>
    </row>
    <row r="20" spans="1:19" x14ac:dyDescent="0.2">
      <c r="A20" s="145"/>
      <c r="B20" s="146"/>
      <c r="C20" s="146"/>
      <c r="D20" s="146"/>
      <c r="E20" s="146"/>
      <c r="F20" s="146"/>
      <c r="G20" s="146"/>
      <c r="H20" s="146"/>
      <c r="I20" s="144"/>
      <c r="J20" s="146"/>
      <c r="K20" s="145"/>
      <c r="L20" s="146"/>
      <c r="M20" s="146"/>
      <c r="N20" s="146"/>
      <c r="O20" s="146"/>
      <c r="P20" s="146"/>
      <c r="Q20" s="146"/>
      <c r="R20" s="146"/>
      <c r="S20" s="144"/>
    </row>
    <row r="21" spans="1:19" x14ac:dyDescent="0.2">
      <c r="A21" s="145"/>
      <c r="B21" s="146"/>
      <c r="C21" s="146"/>
      <c r="D21" s="146"/>
      <c r="E21" s="146"/>
      <c r="F21" s="146"/>
      <c r="G21" s="146"/>
      <c r="H21" s="146"/>
      <c r="I21" s="144"/>
      <c r="J21" s="146"/>
      <c r="K21" s="145"/>
      <c r="L21" s="146"/>
      <c r="M21" s="146"/>
      <c r="N21" s="146"/>
      <c r="O21" s="146"/>
      <c r="P21" s="146"/>
      <c r="Q21" s="146"/>
      <c r="R21" s="146"/>
      <c r="S21" s="144"/>
    </row>
    <row r="22" spans="1:19" x14ac:dyDescent="0.2">
      <c r="A22" s="145"/>
      <c r="B22" s="146"/>
      <c r="C22" s="146"/>
      <c r="D22" s="146"/>
      <c r="E22" s="146"/>
      <c r="F22" s="146"/>
      <c r="G22" s="146"/>
      <c r="H22" s="146"/>
      <c r="I22" s="144"/>
      <c r="J22" s="146"/>
      <c r="K22" s="145"/>
      <c r="L22" s="146"/>
      <c r="M22" s="146"/>
      <c r="N22" s="146"/>
      <c r="O22" s="146"/>
      <c r="P22" s="146"/>
      <c r="Q22" s="146"/>
      <c r="R22" s="146"/>
      <c r="S22" s="144"/>
    </row>
    <row r="23" spans="1:19" x14ac:dyDescent="0.2">
      <c r="A23" s="145"/>
      <c r="B23" s="146"/>
      <c r="C23" s="146"/>
      <c r="D23" s="146"/>
      <c r="E23" s="146"/>
      <c r="F23" s="146"/>
      <c r="G23" s="146"/>
      <c r="H23" s="146"/>
      <c r="I23" s="144"/>
      <c r="J23" s="146"/>
      <c r="K23" s="145"/>
      <c r="L23" s="146"/>
      <c r="M23" s="146"/>
      <c r="N23" s="146"/>
      <c r="O23" s="146"/>
      <c r="P23" s="146"/>
      <c r="Q23" s="146"/>
      <c r="R23" s="146"/>
      <c r="S23" s="144"/>
    </row>
    <row r="24" spans="1:19" x14ac:dyDescent="0.2">
      <c r="A24" s="145"/>
      <c r="B24" s="146"/>
      <c r="C24" s="146"/>
      <c r="D24" s="146"/>
      <c r="E24" s="146"/>
      <c r="F24" s="146"/>
      <c r="G24" s="146"/>
      <c r="H24" s="146"/>
      <c r="I24" s="144"/>
      <c r="J24" s="146"/>
      <c r="K24" s="145"/>
      <c r="L24" s="146"/>
      <c r="M24" s="146"/>
      <c r="N24" s="146"/>
      <c r="O24" s="146"/>
      <c r="P24" s="146"/>
      <c r="Q24" s="146"/>
      <c r="R24" s="146"/>
      <c r="S24" s="144"/>
    </row>
    <row r="25" spans="1:19" ht="12.75" customHeight="1" x14ac:dyDescent="0.2">
      <c r="A25" s="147"/>
      <c r="B25" s="148"/>
      <c r="C25" s="148"/>
      <c r="D25" s="148"/>
      <c r="E25" s="148"/>
      <c r="F25" s="148"/>
      <c r="G25" s="148"/>
      <c r="H25" s="148"/>
      <c r="I25" s="149"/>
      <c r="J25" s="146"/>
      <c r="K25" s="147"/>
      <c r="L25" s="148"/>
      <c r="M25" s="148"/>
      <c r="N25" s="148"/>
      <c r="O25" s="148"/>
      <c r="P25" s="148"/>
      <c r="Q25" s="148"/>
      <c r="R25" s="148"/>
      <c r="S25" s="144"/>
    </row>
    <row r="26" spans="1:19" ht="12.75" customHeight="1" x14ac:dyDescent="0.2">
      <c r="A26" s="213"/>
      <c r="B26" s="146"/>
      <c r="C26" s="146"/>
      <c r="D26" s="146"/>
      <c r="E26" s="146"/>
      <c r="F26" s="146"/>
      <c r="G26" s="146"/>
      <c r="H26" s="146"/>
      <c r="I26" s="146"/>
      <c r="J26" s="146"/>
      <c r="K26" s="213"/>
      <c r="L26" s="146"/>
      <c r="M26" s="146"/>
      <c r="N26" s="146"/>
      <c r="O26" s="146"/>
      <c r="P26" s="146"/>
      <c r="Q26" s="146"/>
      <c r="R26" s="146"/>
      <c r="S26" s="213"/>
    </row>
    <row r="27" spans="1:19" x14ac:dyDescent="0.2">
      <c r="A27" s="137" t="s">
        <v>40</v>
      </c>
      <c r="B27" s="138"/>
      <c r="C27" s="138"/>
      <c r="D27" s="138"/>
      <c r="E27" s="138"/>
      <c r="F27" s="138"/>
      <c r="G27" s="138"/>
      <c r="H27" s="138"/>
      <c r="I27" s="139"/>
      <c r="J27" s="210"/>
      <c r="K27" s="137" t="s">
        <v>198</v>
      </c>
      <c r="L27" s="138"/>
      <c r="M27" s="138"/>
      <c r="N27" s="138"/>
      <c r="O27" s="138"/>
      <c r="P27" s="138"/>
      <c r="Q27" s="138"/>
      <c r="R27" s="138"/>
      <c r="S27" s="139"/>
    </row>
    <row r="28" spans="1:19" s="84" customFormat="1" ht="25.5" x14ac:dyDescent="0.2">
      <c r="A28" s="61"/>
      <c r="B28" s="140">
        <v>2010</v>
      </c>
      <c r="C28" s="140">
        <v>2011</v>
      </c>
      <c r="D28" s="140">
        <v>2012</v>
      </c>
      <c r="E28" s="140">
        <v>2013</v>
      </c>
      <c r="F28" s="140">
        <v>2014</v>
      </c>
      <c r="G28" s="146">
        <v>2015</v>
      </c>
      <c r="H28" s="146">
        <v>2016</v>
      </c>
      <c r="I28" s="144">
        <v>2017</v>
      </c>
      <c r="J28" s="146"/>
      <c r="K28" s="61" t="s">
        <v>42</v>
      </c>
      <c r="L28" s="140" t="s">
        <v>50</v>
      </c>
      <c r="M28" s="140" t="s">
        <v>51</v>
      </c>
      <c r="N28" s="140" t="s">
        <v>49</v>
      </c>
      <c r="O28" s="140" t="s">
        <v>52</v>
      </c>
      <c r="P28" s="140" t="s">
        <v>114</v>
      </c>
      <c r="Q28" s="140" t="s">
        <v>195</v>
      </c>
      <c r="R28" s="140" t="s">
        <v>213</v>
      </c>
      <c r="S28" s="141" t="s">
        <v>212</v>
      </c>
    </row>
    <row r="29" spans="1:19" x14ac:dyDescent="0.2">
      <c r="A29" s="61" t="s">
        <v>25</v>
      </c>
      <c r="B29" s="142">
        <f>VLOOKUP($A$2,'Table 7'!$A$5:$L$23,9,FALSE)</f>
        <v>425</v>
      </c>
      <c r="C29" s="142">
        <f>VLOOKUP($A$2,'Table 8'!$A$5:$L$23,9,FALSE)</f>
        <v>435</v>
      </c>
      <c r="D29" s="142">
        <f>VLOOKUP($A$2,'Table 9'!$A$5:$L$23,9,FALSE)</f>
        <v>425</v>
      </c>
      <c r="E29" s="142">
        <f>VLOOKUP($A$2,'Table 10'!$A$5:$L$23,9,FALSE)</f>
        <v>435</v>
      </c>
      <c r="F29" s="142">
        <f>VLOOKUP($A$2,'Table 11'!$A$5:$L$23,9,FALSE)</f>
        <v>447.5</v>
      </c>
      <c r="G29" s="140">
        <f>VLOOKUP($A$2,'Table 12'!$A$5:$L$23,9,FALSE)</f>
        <v>450</v>
      </c>
      <c r="H29" s="140">
        <f>VLOOKUP($A$2,'Table 13'!$A$5:$L$23,9,FALSE)</f>
        <v>450</v>
      </c>
      <c r="I29" s="141">
        <f>VLOOKUP($A$2,'Table 14'!$A$5:$L$23,9,FALSE)</f>
        <v>450</v>
      </c>
      <c r="J29" s="140"/>
      <c r="K29" s="61" t="s">
        <v>25</v>
      </c>
      <c r="L29" s="143">
        <f t="shared" ref="L29:Q32" si="3">C29/B29-1</f>
        <v>2.3529411764705799E-2</v>
      </c>
      <c r="M29" s="143">
        <f t="shared" si="3"/>
        <v>-2.2988505747126409E-2</v>
      </c>
      <c r="N29" s="143">
        <f t="shared" si="3"/>
        <v>2.3529411764705799E-2</v>
      </c>
      <c r="O29" s="143">
        <f t="shared" si="3"/>
        <v>2.8735632183908066E-2</v>
      </c>
      <c r="P29" s="143">
        <f t="shared" si="3"/>
        <v>5.5865921787709993E-3</v>
      </c>
      <c r="Q29" s="143">
        <f t="shared" si="3"/>
        <v>0</v>
      </c>
      <c r="R29" s="143">
        <f>I29/H29-1</f>
        <v>0</v>
      </c>
      <c r="S29" s="169">
        <f>I29/B29-1</f>
        <v>5.8823529411764719E-2</v>
      </c>
    </row>
    <row r="30" spans="1:19" x14ac:dyDescent="0.2">
      <c r="A30" s="61" t="s">
        <v>26</v>
      </c>
      <c r="B30" s="142">
        <f>VLOOKUP($A$2,'Table 7'!$A$5:$L$23,10,FALSE)</f>
        <v>460</v>
      </c>
      <c r="C30" s="142">
        <f>VLOOKUP($A$2,'Table 8'!$A$5:$L$23,10,FALSE)</f>
        <v>475</v>
      </c>
      <c r="D30" s="142">
        <f>VLOOKUP($A$2,'Table 9'!$A$5:$L$23,10,FALSE)</f>
        <v>475</v>
      </c>
      <c r="E30" s="142">
        <f>VLOOKUP($A$2,'Table 10'!$A$5:$L$23,10,FALSE)</f>
        <v>475</v>
      </c>
      <c r="F30" s="142">
        <f>VLOOKUP($A$2,'Table 11'!$A$5:$L$23,10,FALSE)</f>
        <v>475</v>
      </c>
      <c r="G30" s="142">
        <f>VLOOKUP($A$2,'Table 12'!$A$5:$L$23,10,FALSE)</f>
        <v>475</v>
      </c>
      <c r="H30" s="142">
        <f>VLOOKUP($A$2,'Table 13'!$A$5:$L$23,10,FALSE)</f>
        <v>475</v>
      </c>
      <c r="I30" s="172">
        <f>VLOOKUP($A$2,'Table 14'!$A$5:$L$23,10,FALSE)</f>
        <v>495</v>
      </c>
      <c r="J30" s="142"/>
      <c r="K30" s="61" t="s">
        <v>26</v>
      </c>
      <c r="L30" s="143">
        <f t="shared" si="3"/>
        <v>3.2608695652173836E-2</v>
      </c>
      <c r="M30" s="143">
        <f t="shared" si="3"/>
        <v>0</v>
      </c>
      <c r="N30" s="143">
        <f t="shared" si="3"/>
        <v>0</v>
      </c>
      <c r="O30" s="143">
        <f t="shared" si="3"/>
        <v>0</v>
      </c>
      <c r="P30" s="143">
        <f t="shared" si="3"/>
        <v>0</v>
      </c>
      <c r="Q30" s="143">
        <f t="shared" si="3"/>
        <v>0</v>
      </c>
      <c r="R30" s="143">
        <f t="shared" ref="R30:R32" si="4">I30/H30-1</f>
        <v>4.2105263157894646E-2</v>
      </c>
      <c r="S30" s="169">
        <f t="shared" ref="S30:S32" si="5">I30/B30-1</f>
        <v>7.6086956521739024E-2</v>
      </c>
    </row>
    <row r="31" spans="1:19" x14ac:dyDescent="0.2">
      <c r="A31" s="62" t="s">
        <v>27</v>
      </c>
      <c r="B31" s="142">
        <f>VLOOKUP($A$2,'Table 7'!$A$5:$L$23,11,FALSE)</f>
        <v>480.55</v>
      </c>
      <c r="C31" s="142">
        <f>VLOOKUP($A$2,'Table 8'!$A$5:$L$23,11,FALSE)</f>
        <v>492.1</v>
      </c>
      <c r="D31" s="142">
        <f>VLOOKUP($A$2,'Table 9'!$A$5:$L$23,11,FALSE)</f>
        <v>485.26</v>
      </c>
      <c r="E31" s="142">
        <f>VLOOKUP($A$2,'Table 10'!$A$5:$L$23,11,FALSE)</f>
        <v>490.7</v>
      </c>
      <c r="F31" s="142">
        <f>VLOOKUP($A$2,'Table 11'!$A$5:$L$23,11,FALSE)</f>
        <v>494.06</v>
      </c>
      <c r="G31" s="142">
        <f>VLOOKUP($A$2,'Table 12'!$A$5:$L$23,11,FALSE)</f>
        <v>497.05</v>
      </c>
      <c r="H31" s="142">
        <f>VLOOKUP($A$2,'Table 13'!$A$5:$L$23,11,FALSE)</f>
        <v>500.05</v>
      </c>
      <c r="I31" s="172">
        <f>VLOOKUP($A$2,'Table 14'!$A$5:$L$23,11,FALSE)</f>
        <v>520.08000000000004</v>
      </c>
      <c r="J31" s="142"/>
      <c r="K31" s="62" t="s">
        <v>27</v>
      </c>
      <c r="L31" s="143">
        <f t="shared" si="3"/>
        <v>2.4034959941733547E-2</v>
      </c>
      <c r="M31" s="143">
        <f t="shared" si="3"/>
        <v>-1.3899613899613916E-2</v>
      </c>
      <c r="N31" s="143">
        <f t="shared" si="3"/>
        <v>1.1210485100770606E-2</v>
      </c>
      <c r="O31" s="143">
        <f t="shared" si="3"/>
        <v>6.8473609129815483E-3</v>
      </c>
      <c r="P31" s="143">
        <f t="shared" si="3"/>
        <v>6.0518965307858608E-3</v>
      </c>
      <c r="Q31" s="143">
        <f t="shared" si="3"/>
        <v>6.0356100995875295E-3</v>
      </c>
      <c r="R31" s="143">
        <f t="shared" si="4"/>
        <v>4.0055994400560069E-2</v>
      </c>
      <c r="S31" s="169">
        <f t="shared" si="5"/>
        <v>8.2259910519196788E-2</v>
      </c>
    </row>
    <row r="32" spans="1:19" x14ac:dyDescent="0.2">
      <c r="A32" s="61" t="s">
        <v>28</v>
      </c>
      <c r="B32" s="142">
        <f>VLOOKUP($A$2,'Table 7'!$A$5:$L$23,12,FALSE)</f>
        <v>525</v>
      </c>
      <c r="C32" s="142">
        <f>VLOOKUP($A$2,'Table 8'!$A$5:$L$23,12,FALSE)</f>
        <v>550</v>
      </c>
      <c r="D32" s="142">
        <f>VLOOKUP($A$2,'Table 9'!$A$5:$L$23,12,FALSE)</f>
        <v>550</v>
      </c>
      <c r="E32" s="142">
        <f>VLOOKUP($A$2,'Table 10'!$A$5:$L$23,12,FALSE)</f>
        <v>545</v>
      </c>
      <c r="F32" s="142">
        <f>VLOOKUP($A$2,'Table 11'!$A$5:$L$23,12,FALSE)</f>
        <v>550</v>
      </c>
      <c r="G32" s="142">
        <f>VLOOKUP($A$2,'Table 12'!$A$5:$L$23,12,FALSE)</f>
        <v>550</v>
      </c>
      <c r="H32" s="142">
        <f>VLOOKUP($A$2,'Table 13'!$A$5:$L$23,12,FALSE)</f>
        <v>550</v>
      </c>
      <c r="I32" s="172">
        <f>VLOOKUP($A$2,'Table 14'!$A$5:$L$23,12,FALSE)</f>
        <v>575</v>
      </c>
      <c r="J32" s="142"/>
      <c r="K32" s="61" t="s">
        <v>28</v>
      </c>
      <c r="L32" s="143">
        <f t="shared" si="3"/>
        <v>4.7619047619047672E-2</v>
      </c>
      <c r="M32" s="143">
        <f t="shared" si="3"/>
        <v>0</v>
      </c>
      <c r="N32" s="143">
        <f t="shared" si="3"/>
        <v>-9.0909090909090384E-3</v>
      </c>
      <c r="O32" s="143">
        <f t="shared" si="3"/>
        <v>9.1743119266054496E-3</v>
      </c>
      <c r="P32" s="143">
        <f t="shared" si="3"/>
        <v>0</v>
      </c>
      <c r="Q32" s="143">
        <f t="shared" si="3"/>
        <v>0</v>
      </c>
      <c r="R32" s="143">
        <f t="shared" si="4"/>
        <v>4.5454545454545414E-2</v>
      </c>
      <c r="S32" s="169">
        <f t="shared" si="5"/>
        <v>9.5238095238095344E-2</v>
      </c>
    </row>
    <row r="33" spans="1:19" x14ac:dyDescent="0.2">
      <c r="A33" s="145"/>
      <c r="B33" s="146"/>
      <c r="C33" s="146"/>
      <c r="D33" s="146"/>
      <c r="E33" s="146"/>
      <c r="F33" s="146"/>
      <c r="G33" s="142"/>
      <c r="H33" s="142"/>
      <c r="I33" s="172"/>
      <c r="J33" s="142"/>
      <c r="K33" s="145"/>
      <c r="L33" s="146"/>
      <c r="M33" s="146"/>
      <c r="N33" s="146"/>
      <c r="O33" s="146"/>
      <c r="P33" s="146"/>
      <c r="Q33" s="146"/>
      <c r="R33" s="146"/>
      <c r="S33" s="144"/>
    </row>
    <row r="34" spans="1:19" x14ac:dyDescent="0.2">
      <c r="A34" s="145"/>
      <c r="B34" s="146"/>
      <c r="C34" s="146"/>
      <c r="D34" s="146"/>
      <c r="E34" s="146"/>
      <c r="F34" s="146"/>
      <c r="G34" s="146"/>
      <c r="H34" s="146"/>
      <c r="I34" s="144"/>
      <c r="J34" s="146"/>
      <c r="K34" s="145"/>
      <c r="L34" s="146"/>
      <c r="M34" s="146"/>
      <c r="N34" s="146"/>
      <c r="O34" s="146"/>
      <c r="P34" s="146"/>
      <c r="Q34" s="146"/>
      <c r="R34" s="146"/>
      <c r="S34" s="144"/>
    </row>
    <row r="35" spans="1:19" x14ac:dyDescent="0.2">
      <c r="A35" s="145"/>
      <c r="B35" s="146"/>
      <c r="C35" s="146"/>
      <c r="D35" s="146"/>
      <c r="E35" s="146"/>
      <c r="F35" s="146"/>
      <c r="G35" s="146"/>
      <c r="H35" s="146"/>
      <c r="I35" s="144"/>
      <c r="J35" s="146"/>
      <c r="K35" s="145"/>
      <c r="L35" s="146"/>
      <c r="M35" s="146"/>
      <c r="N35" s="146"/>
      <c r="O35" s="146"/>
      <c r="P35" s="146"/>
      <c r="Q35" s="146"/>
      <c r="R35" s="146"/>
      <c r="S35" s="144"/>
    </row>
    <row r="36" spans="1:19" x14ac:dyDescent="0.2">
      <c r="A36" s="145"/>
      <c r="B36" s="146"/>
      <c r="C36" s="146"/>
      <c r="D36" s="146"/>
      <c r="E36" s="146"/>
      <c r="F36" s="146"/>
      <c r="G36" s="146"/>
      <c r="H36" s="146"/>
      <c r="I36" s="144"/>
      <c r="J36" s="146"/>
      <c r="K36" s="145"/>
      <c r="L36" s="146"/>
      <c r="M36" s="146"/>
      <c r="N36" s="146"/>
      <c r="O36" s="146"/>
      <c r="P36" s="146"/>
      <c r="Q36" s="146"/>
      <c r="R36" s="146"/>
      <c r="S36" s="144"/>
    </row>
    <row r="37" spans="1:19" x14ac:dyDescent="0.2">
      <c r="A37" s="145"/>
      <c r="B37" s="146"/>
      <c r="C37" s="146"/>
      <c r="D37" s="146"/>
      <c r="E37" s="146"/>
      <c r="F37" s="146"/>
      <c r="G37" s="146"/>
      <c r="H37" s="146"/>
      <c r="I37" s="144"/>
      <c r="J37" s="146"/>
      <c r="K37" s="145"/>
      <c r="L37" s="146"/>
      <c r="M37" s="146"/>
      <c r="N37" s="146"/>
      <c r="O37" s="146"/>
      <c r="P37" s="146"/>
      <c r="Q37" s="146"/>
      <c r="R37" s="146"/>
      <c r="S37" s="144"/>
    </row>
    <row r="38" spans="1:19" x14ac:dyDescent="0.2">
      <c r="A38" s="145"/>
      <c r="B38" s="146"/>
      <c r="C38" s="146"/>
      <c r="D38" s="146"/>
      <c r="E38" s="146"/>
      <c r="F38" s="146"/>
      <c r="G38" s="146"/>
      <c r="H38" s="146"/>
      <c r="I38" s="144"/>
      <c r="J38" s="146"/>
      <c r="K38" s="145"/>
      <c r="L38" s="146"/>
      <c r="M38" s="146"/>
      <c r="N38" s="146"/>
      <c r="O38" s="146"/>
      <c r="P38" s="146"/>
      <c r="Q38" s="146"/>
      <c r="R38" s="146"/>
      <c r="S38" s="144"/>
    </row>
    <row r="39" spans="1:19" x14ac:dyDescent="0.2">
      <c r="A39" s="145"/>
      <c r="B39" s="146"/>
      <c r="C39" s="146"/>
      <c r="D39" s="146"/>
      <c r="E39" s="146"/>
      <c r="F39" s="146"/>
      <c r="G39" s="146"/>
      <c r="H39" s="146"/>
      <c r="I39" s="144"/>
      <c r="J39" s="146"/>
      <c r="K39" s="145"/>
      <c r="L39" s="146"/>
      <c r="M39" s="146"/>
      <c r="N39" s="146"/>
      <c r="O39" s="146"/>
      <c r="P39" s="146"/>
      <c r="Q39" s="146"/>
      <c r="R39" s="146"/>
      <c r="S39" s="144"/>
    </row>
    <row r="40" spans="1:19" x14ac:dyDescent="0.2">
      <c r="A40" s="145"/>
      <c r="B40" s="146"/>
      <c r="C40" s="146"/>
      <c r="D40" s="146"/>
      <c r="E40" s="146"/>
      <c r="F40" s="146"/>
      <c r="G40" s="146"/>
      <c r="H40" s="146"/>
      <c r="I40" s="144"/>
      <c r="J40" s="146"/>
      <c r="K40" s="145"/>
      <c r="L40" s="146"/>
      <c r="M40" s="146"/>
      <c r="N40" s="146"/>
      <c r="O40" s="146"/>
      <c r="P40" s="146"/>
      <c r="Q40" s="146"/>
      <c r="R40" s="146"/>
      <c r="S40" s="144"/>
    </row>
    <row r="41" spans="1:19" x14ac:dyDescent="0.2">
      <c r="A41" s="145"/>
      <c r="B41" s="146"/>
      <c r="C41" s="146"/>
      <c r="D41" s="146"/>
      <c r="E41" s="146"/>
      <c r="F41" s="146"/>
      <c r="G41" s="146"/>
      <c r="H41" s="146"/>
      <c r="I41" s="144"/>
      <c r="J41" s="146"/>
      <c r="K41" s="145"/>
      <c r="L41" s="146"/>
      <c r="M41" s="146"/>
      <c r="N41" s="146"/>
      <c r="O41" s="146"/>
      <c r="P41" s="146"/>
      <c r="Q41" s="146"/>
      <c r="R41" s="146"/>
      <c r="S41" s="144"/>
    </row>
    <row r="42" spans="1:19" x14ac:dyDescent="0.2">
      <c r="A42" s="145"/>
      <c r="B42" s="146"/>
      <c r="C42" s="146"/>
      <c r="D42" s="146"/>
      <c r="E42" s="146"/>
      <c r="F42" s="146"/>
      <c r="G42" s="146"/>
      <c r="H42" s="146"/>
      <c r="I42" s="144"/>
      <c r="J42" s="146"/>
      <c r="K42" s="145"/>
      <c r="L42" s="146"/>
      <c r="M42" s="146"/>
      <c r="N42" s="146"/>
      <c r="O42" s="146"/>
      <c r="P42" s="146"/>
      <c r="Q42" s="146"/>
      <c r="R42" s="146"/>
      <c r="S42" s="144"/>
    </row>
    <row r="43" spans="1:19" x14ac:dyDescent="0.2">
      <c r="A43" s="145"/>
      <c r="B43" s="146"/>
      <c r="C43" s="146"/>
      <c r="D43" s="146"/>
      <c r="E43" s="146"/>
      <c r="F43" s="146"/>
      <c r="G43" s="146"/>
      <c r="H43" s="146"/>
      <c r="I43" s="144"/>
      <c r="J43" s="146"/>
      <c r="K43" s="145"/>
      <c r="L43" s="146"/>
      <c r="M43" s="146"/>
      <c r="N43" s="146"/>
      <c r="O43" s="146"/>
      <c r="P43" s="146"/>
      <c r="Q43" s="146"/>
      <c r="R43" s="146"/>
      <c r="S43" s="144"/>
    </row>
    <row r="44" spans="1:19" x14ac:dyDescent="0.2">
      <c r="A44" s="145"/>
      <c r="B44" s="146"/>
      <c r="C44" s="146"/>
      <c r="D44" s="146"/>
      <c r="E44" s="146"/>
      <c r="F44" s="146"/>
      <c r="G44" s="146"/>
      <c r="H44" s="146"/>
      <c r="I44" s="144"/>
      <c r="J44" s="146"/>
      <c r="K44" s="145"/>
      <c r="L44" s="146"/>
      <c r="M44" s="146"/>
      <c r="N44" s="146"/>
      <c r="O44" s="146"/>
      <c r="P44" s="146"/>
      <c r="Q44" s="146"/>
      <c r="R44" s="146"/>
      <c r="S44" s="144"/>
    </row>
    <row r="45" spans="1:19" x14ac:dyDescent="0.2">
      <c r="A45" s="145"/>
      <c r="B45" s="146"/>
      <c r="C45" s="146"/>
      <c r="D45" s="146"/>
      <c r="E45" s="146"/>
      <c r="F45" s="146"/>
      <c r="G45" s="146"/>
      <c r="H45" s="146"/>
      <c r="I45" s="144"/>
      <c r="J45" s="146"/>
      <c r="K45" s="145"/>
      <c r="L45" s="146"/>
      <c r="M45" s="146"/>
      <c r="N45" s="146"/>
      <c r="O45" s="146"/>
      <c r="P45" s="146"/>
      <c r="Q45" s="146"/>
      <c r="R45" s="146"/>
      <c r="S45" s="144"/>
    </row>
    <row r="46" spans="1:19" x14ac:dyDescent="0.2">
      <c r="A46" s="145"/>
      <c r="B46" s="146"/>
      <c r="C46" s="146"/>
      <c r="D46" s="146"/>
      <c r="E46" s="146"/>
      <c r="F46" s="146"/>
      <c r="G46" s="146"/>
      <c r="H46" s="146"/>
      <c r="I46" s="144"/>
      <c r="J46" s="146"/>
      <c r="K46" s="145"/>
      <c r="L46" s="146"/>
      <c r="M46" s="146"/>
      <c r="N46" s="146"/>
      <c r="O46" s="146"/>
      <c r="P46" s="146"/>
      <c r="Q46" s="146"/>
      <c r="R46" s="146"/>
      <c r="S46" s="144"/>
    </row>
    <row r="47" spans="1:19" x14ac:dyDescent="0.2">
      <c r="A47" s="145"/>
      <c r="B47" s="146"/>
      <c r="C47" s="146"/>
      <c r="D47" s="146"/>
      <c r="E47" s="146"/>
      <c r="F47" s="146"/>
      <c r="G47" s="146"/>
      <c r="H47" s="146"/>
      <c r="I47" s="144"/>
      <c r="J47" s="146"/>
      <c r="K47" s="145"/>
      <c r="L47" s="146"/>
      <c r="M47" s="146"/>
      <c r="N47" s="146"/>
      <c r="O47" s="146"/>
      <c r="P47" s="146"/>
      <c r="Q47" s="146"/>
      <c r="R47" s="146"/>
      <c r="S47" s="144"/>
    </row>
    <row r="48" spans="1:19" ht="12.75" customHeight="1" x14ac:dyDescent="0.2">
      <c r="A48" s="147"/>
      <c r="B48" s="148"/>
      <c r="C48" s="148"/>
      <c r="D48" s="148"/>
      <c r="E48" s="148"/>
      <c r="F48" s="148"/>
      <c r="G48" s="148"/>
      <c r="H48" s="148"/>
      <c r="I48" s="149"/>
      <c r="J48" s="146"/>
      <c r="K48" s="147"/>
      <c r="L48" s="148"/>
      <c r="M48" s="148"/>
      <c r="N48" s="148"/>
      <c r="O48" s="148"/>
      <c r="P48" s="148"/>
      <c r="Q48" s="148"/>
      <c r="R48" s="148"/>
      <c r="S48" s="149"/>
    </row>
    <row r="49" spans="1:19" ht="12.75" customHeight="1" x14ac:dyDescent="0.2">
      <c r="A49" s="213"/>
      <c r="B49" s="146"/>
      <c r="C49" s="146"/>
      <c r="D49" s="146"/>
      <c r="E49" s="146"/>
      <c r="F49" s="146"/>
      <c r="G49" s="146"/>
      <c r="H49" s="146"/>
      <c r="I49" s="213"/>
      <c r="J49" s="146"/>
      <c r="K49" s="213"/>
      <c r="L49" s="146"/>
      <c r="M49" s="146"/>
      <c r="N49" s="146"/>
      <c r="O49" s="146"/>
      <c r="P49" s="146"/>
      <c r="Q49" s="146"/>
      <c r="R49" s="146"/>
      <c r="S49" s="146"/>
    </row>
    <row r="50" spans="1:19" x14ac:dyDescent="0.2">
      <c r="A50" s="47" t="s">
        <v>43</v>
      </c>
      <c r="B50" s="12"/>
      <c r="C50" s="12"/>
      <c r="D50" s="12"/>
      <c r="E50" s="12"/>
      <c r="F50" s="12"/>
      <c r="G50" s="138"/>
      <c r="H50" s="138"/>
      <c r="I50" s="139"/>
      <c r="J50" s="210"/>
      <c r="K50" s="47" t="s">
        <v>199</v>
      </c>
      <c r="L50" s="12"/>
      <c r="M50" s="12"/>
      <c r="N50" s="12"/>
      <c r="O50" s="12"/>
      <c r="P50" s="12"/>
      <c r="Q50" s="12"/>
      <c r="R50" s="12"/>
      <c r="S50" s="49"/>
    </row>
    <row r="51" spans="1:19" s="84" customFormat="1" ht="25.5" x14ac:dyDescent="0.2">
      <c r="A51" s="59"/>
      <c r="B51" s="82">
        <v>2010</v>
      </c>
      <c r="C51" s="82">
        <v>2011</v>
      </c>
      <c r="D51" s="82">
        <v>2012</v>
      </c>
      <c r="E51" s="82">
        <v>2013</v>
      </c>
      <c r="F51" s="82">
        <v>2014</v>
      </c>
      <c r="G51" s="82">
        <v>2015</v>
      </c>
      <c r="H51" s="82">
        <v>2016</v>
      </c>
      <c r="I51" s="83">
        <v>2017</v>
      </c>
      <c r="J51" s="82"/>
      <c r="K51" s="59" t="s">
        <v>42</v>
      </c>
      <c r="L51" s="82" t="s">
        <v>50</v>
      </c>
      <c r="M51" s="82" t="s">
        <v>51</v>
      </c>
      <c r="N51" s="82" t="s">
        <v>49</v>
      </c>
      <c r="O51" s="82" t="s">
        <v>52</v>
      </c>
      <c r="P51" s="82" t="s">
        <v>114</v>
      </c>
      <c r="Q51" s="140" t="s">
        <v>195</v>
      </c>
      <c r="R51" s="140" t="s">
        <v>213</v>
      </c>
      <c r="S51" s="141" t="s">
        <v>212</v>
      </c>
    </row>
    <row r="52" spans="1:19" x14ac:dyDescent="0.2">
      <c r="A52" s="61" t="s">
        <v>25</v>
      </c>
      <c r="B52" s="52">
        <f>VLOOKUP($A$2,'Table 7'!$A$26:$L$44,3,FALSE)</f>
        <v>550</v>
      </c>
      <c r="C52" s="52">
        <f>VLOOKUP($A$2,'Table 8'!$A$26:$L$44,3,FALSE)</f>
        <v>550</v>
      </c>
      <c r="D52" s="52">
        <f>VLOOKUP($A$2,'Table 9'!$A$26:$L$44,3,FALSE)</f>
        <v>550</v>
      </c>
      <c r="E52" s="52">
        <f>VLOOKUP($A$2,'Table 10'!$A$26:$L$44,3,FALSE)</f>
        <v>525</v>
      </c>
      <c r="F52" s="52">
        <f>VLOOKUP($A$2,'Table 11'!$A$26:$L$44,3,FALSE)</f>
        <v>550</v>
      </c>
      <c r="G52" s="52">
        <f>VLOOKUP($A$2,'Table 12'!$A$26:$L$44,3,FALSE)</f>
        <v>550</v>
      </c>
      <c r="H52" s="52">
        <f>VLOOKUP($A$2,'Table 13'!$A$26:$L$44,3,FALSE)</f>
        <v>550</v>
      </c>
      <c r="I52" s="53">
        <f>VLOOKUP($A$2,'Table 14'!$A$26:$L$44,3,FALSE)</f>
        <v>550</v>
      </c>
      <c r="J52" s="52"/>
      <c r="K52" s="61" t="s">
        <v>25</v>
      </c>
      <c r="L52" s="64">
        <f t="shared" ref="L52:Q55" si="6">C52/B52-1</f>
        <v>0</v>
      </c>
      <c r="M52" s="64">
        <f t="shared" si="6"/>
        <v>0</v>
      </c>
      <c r="N52" s="64">
        <f t="shared" si="6"/>
        <v>-4.5454545454545414E-2</v>
      </c>
      <c r="O52" s="64">
        <f t="shared" si="6"/>
        <v>4.7619047619047672E-2</v>
      </c>
      <c r="P52" s="64">
        <f t="shared" si="6"/>
        <v>0</v>
      </c>
      <c r="Q52" s="64">
        <f t="shared" si="6"/>
        <v>0</v>
      </c>
      <c r="R52" s="64">
        <f>I52/H52-1</f>
        <v>0</v>
      </c>
      <c r="S52" s="119">
        <f>I52/B52-1</f>
        <v>0</v>
      </c>
    </row>
    <row r="53" spans="1:19" x14ac:dyDescent="0.2">
      <c r="A53" s="61" t="s">
        <v>26</v>
      </c>
      <c r="B53" s="52">
        <f>VLOOKUP($A$2,'Table 7'!$A$26:$L$44,4,FALSE)</f>
        <v>595</v>
      </c>
      <c r="C53" s="52">
        <f>VLOOKUP($A$2,'Table 8'!$A$26:$L$44,4,FALSE)</f>
        <v>595</v>
      </c>
      <c r="D53" s="52">
        <f>VLOOKUP($A$2,'Table 9'!$A$26:$L$44,4,FALSE)</f>
        <v>595</v>
      </c>
      <c r="E53" s="52">
        <f>VLOOKUP($A$2,'Table 10'!$A$26:$L$44,4,FALSE)</f>
        <v>595</v>
      </c>
      <c r="F53" s="52">
        <f>VLOOKUP($A$2,'Table 11'!$A$26:$L$44,4,FALSE)</f>
        <v>600</v>
      </c>
      <c r="G53" s="52">
        <f>VLOOKUP($A$2,'Table 12'!$A$26:$L$44,4,FALSE)</f>
        <v>600</v>
      </c>
      <c r="H53" s="52">
        <f>VLOOKUP($A$2,'Table 13'!$A$26:$L$44,4,FALSE)</f>
        <v>625</v>
      </c>
      <c r="I53" s="53">
        <f>VLOOKUP($A$2,'Table 14'!$A$26:$L$44,4,FALSE)</f>
        <v>650</v>
      </c>
      <c r="J53" s="52"/>
      <c r="K53" s="61" t="s">
        <v>26</v>
      </c>
      <c r="L53" s="64">
        <f t="shared" si="6"/>
        <v>0</v>
      </c>
      <c r="M53" s="64">
        <f t="shared" si="6"/>
        <v>0</v>
      </c>
      <c r="N53" s="64">
        <f t="shared" si="6"/>
        <v>0</v>
      </c>
      <c r="O53" s="64">
        <f t="shared" si="6"/>
        <v>8.4033613445377853E-3</v>
      </c>
      <c r="P53" s="64">
        <f t="shared" si="6"/>
        <v>0</v>
      </c>
      <c r="Q53" s="64">
        <f t="shared" si="6"/>
        <v>4.1666666666666741E-2</v>
      </c>
      <c r="R53" s="64">
        <f t="shared" ref="R53:R55" si="7">I53/H53-1</f>
        <v>4.0000000000000036E-2</v>
      </c>
      <c r="S53" s="119">
        <f t="shared" ref="S53:S55" si="8">I53/B53-1</f>
        <v>9.243697478991586E-2</v>
      </c>
    </row>
    <row r="54" spans="1:19" x14ac:dyDescent="0.2">
      <c r="A54" s="62" t="s">
        <v>27</v>
      </c>
      <c r="B54" s="52">
        <f>VLOOKUP($A$2,'Table 7'!$A$26:$L$44,5,FALSE)</f>
        <v>626.88</v>
      </c>
      <c r="C54" s="52">
        <f>VLOOKUP($A$2,'Table 8'!$A$26:$L$44,5,FALSE)</f>
        <v>618.54</v>
      </c>
      <c r="D54" s="52">
        <f>VLOOKUP($A$2,'Table 9'!$A$26:$L$44,5,FALSE)</f>
        <v>625.94000000000005</v>
      </c>
      <c r="E54" s="52">
        <f>VLOOKUP($A$2,'Table 10'!$A$26:$L$44,5,FALSE)</f>
        <v>615.73</v>
      </c>
      <c r="F54" s="52">
        <f>VLOOKUP($A$2,'Table 11'!$A$26:$L$44,5,FALSE)</f>
        <v>617.05999999999995</v>
      </c>
      <c r="G54" s="52">
        <f>VLOOKUP($A$2,'Table 12'!$A$26:$L$44,5,FALSE)</f>
        <v>634.01</v>
      </c>
      <c r="H54" s="52">
        <f>VLOOKUP($A$2,'Table 13'!$A$26:$L$44,5,FALSE)</f>
        <v>636.58000000000004</v>
      </c>
      <c r="I54" s="53">
        <f>VLOOKUP($A$2,'Table 14'!$A$26:$L$44,5,FALSE)</f>
        <v>661.52</v>
      </c>
      <c r="J54" s="52"/>
      <c r="K54" s="62" t="s">
        <v>27</v>
      </c>
      <c r="L54" s="64">
        <f t="shared" si="6"/>
        <v>-1.3303981623277283E-2</v>
      </c>
      <c r="M54" s="64">
        <f t="shared" si="6"/>
        <v>1.1963656352055096E-2</v>
      </c>
      <c r="N54" s="64">
        <f t="shared" si="6"/>
        <v>-1.6311467552800663E-2</v>
      </c>
      <c r="O54" s="64">
        <f t="shared" si="6"/>
        <v>2.1600376788526443E-3</v>
      </c>
      <c r="P54" s="64">
        <f t="shared" si="6"/>
        <v>2.7468965740770734E-2</v>
      </c>
      <c r="Q54" s="64">
        <f t="shared" si="6"/>
        <v>4.05356382391453E-3</v>
      </c>
      <c r="R54" s="64">
        <f t="shared" si="7"/>
        <v>3.9178108014703561E-2</v>
      </c>
      <c r="S54" s="119">
        <f t="shared" si="8"/>
        <v>5.5257784583971459E-2</v>
      </c>
    </row>
    <row r="55" spans="1:19" x14ac:dyDescent="0.2">
      <c r="A55" s="61" t="s">
        <v>28</v>
      </c>
      <c r="B55" s="52">
        <f>VLOOKUP($A$2,'Table 7'!$A$26:$L$44,6,FALSE)</f>
        <v>675</v>
      </c>
      <c r="C55" s="52">
        <f>VLOOKUP($A$2,'Table 8'!$A$26:$L$44,6,FALSE)</f>
        <v>675</v>
      </c>
      <c r="D55" s="52">
        <f>VLOOKUP($A$2,'Table 9'!$A$26:$L$44,6,FALSE)</f>
        <v>695</v>
      </c>
      <c r="E55" s="52">
        <f>VLOOKUP($A$2,'Table 10'!$A$26:$L$44,6,FALSE)</f>
        <v>695</v>
      </c>
      <c r="F55" s="52">
        <f>VLOOKUP($A$2,'Table 11'!$A$26:$L$44,6,FALSE)</f>
        <v>670</v>
      </c>
      <c r="G55" s="52">
        <f>VLOOKUP($A$2,'Table 12'!$A$26:$L$44,6,FALSE)</f>
        <v>695</v>
      </c>
      <c r="H55" s="52">
        <f>VLOOKUP($A$2,'Table 13'!$A$26:$L$44,6,FALSE)</f>
        <v>695</v>
      </c>
      <c r="I55" s="53">
        <f>VLOOKUP($A$2,'Table 14'!$A$26:$L$44,6,FALSE)</f>
        <v>725</v>
      </c>
      <c r="J55" s="52"/>
      <c r="K55" s="61" t="s">
        <v>28</v>
      </c>
      <c r="L55" s="64">
        <f t="shared" si="6"/>
        <v>0</v>
      </c>
      <c r="M55" s="64">
        <f t="shared" si="6"/>
        <v>2.9629629629629672E-2</v>
      </c>
      <c r="N55" s="64">
        <f t="shared" si="6"/>
        <v>0</v>
      </c>
      <c r="O55" s="64">
        <f t="shared" si="6"/>
        <v>-3.5971223021582732E-2</v>
      </c>
      <c r="P55" s="64">
        <f t="shared" si="6"/>
        <v>3.7313432835820892E-2</v>
      </c>
      <c r="Q55" s="64">
        <f t="shared" si="6"/>
        <v>0</v>
      </c>
      <c r="R55" s="64">
        <f t="shared" si="7"/>
        <v>4.3165467625899234E-2</v>
      </c>
      <c r="S55" s="119">
        <f t="shared" si="8"/>
        <v>7.4074074074074181E-2</v>
      </c>
    </row>
    <row r="56" spans="1:19" x14ac:dyDescent="0.2">
      <c r="A56" s="13"/>
      <c r="B56" s="16"/>
      <c r="C56" s="16"/>
      <c r="D56" s="16"/>
      <c r="E56" s="16"/>
      <c r="F56" s="16"/>
      <c r="G56" s="16"/>
      <c r="H56" s="16"/>
      <c r="I56" s="60"/>
      <c r="J56" s="16"/>
      <c r="K56" s="13"/>
      <c r="L56" s="16"/>
      <c r="M56" s="16"/>
      <c r="N56" s="16"/>
      <c r="O56" s="16"/>
      <c r="P56" s="16"/>
      <c r="Q56" s="16"/>
      <c r="R56" s="16"/>
      <c r="S56" s="60"/>
    </row>
    <row r="57" spans="1:19" x14ac:dyDescent="0.2">
      <c r="A57" s="13"/>
      <c r="B57" s="16"/>
      <c r="C57" s="16"/>
      <c r="D57" s="16"/>
      <c r="E57" s="16"/>
      <c r="F57" s="16"/>
      <c r="G57" s="16"/>
      <c r="H57" s="16"/>
      <c r="I57" s="60"/>
      <c r="J57" s="16"/>
      <c r="K57" s="13"/>
      <c r="L57" s="16"/>
      <c r="M57" s="16"/>
      <c r="N57" s="16"/>
      <c r="O57" s="16"/>
      <c r="P57" s="16"/>
      <c r="Q57" s="16"/>
      <c r="R57" s="16"/>
      <c r="S57" s="60"/>
    </row>
    <row r="58" spans="1:19" x14ac:dyDescent="0.2">
      <c r="A58" s="13"/>
      <c r="B58" s="16"/>
      <c r="C58" s="16"/>
      <c r="D58" s="16"/>
      <c r="E58" s="16"/>
      <c r="F58" s="16"/>
      <c r="G58" s="16"/>
      <c r="H58" s="16"/>
      <c r="I58" s="60"/>
      <c r="J58" s="16"/>
      <c r="K58" s="13"/>
      <c r="L58" s="16"/>
      <c r="M58" s="16"/>
      <c r="N58" s="16"/>
      <c r="O58" s="16"/>
      <c r="P58" s="16"/>
      <c r="Q58" s="16"/>
      <c r="R58" s="16"/>
      <c r="S58" s="60"/>
    </row>
    <row r="59" spans="1:19" x14ac:dyDescent="0.2">
      <c r="A59" s="13"/>
      <c r="B59" s="16"/>
      <c r="C59" s="16"/>
      <c r="D59" s="16"/>
      <c r="E59" s="16"/>
      <c r="F59" s="16"/>
      <c r="G59" s="16"/>
      <c r="H59" s="16"/>
      <c r="I59" s="60"/>
      <c r="J59" s="16"/>
      <c r="K59" s="13"/>
      <c r="L59" s="16"/>
      <c r="M59" s="16"/>
      <c r="N59" s="16"/>
      <c r="O59" s="16"/>
      <c r="P59" s="16"/>
      <c r="Q59" s="16"/>
      <c r="R59" s="16"/>
      <c r="S59" s="60"/>
    </row>
    <row r="60" spans="1:19" x14ac:dyDescent="0.2">
      <c r="A60" s="13"/>
      <c r="B60" s="16"/>
      <c r="C60" s="16"/>
      <c r="D60" s="16"/>
      <c r="E60" s="16"/>
      <c r="F60" s="16"/>
      <c r="G60" s="16"/>
      <c r="H60" s="16"/>
      <c r="I60" s="60"/>
      <c r="J60" s="16"/>
      <c r="K60" s="13"/>
      <c r="L60" s="16"/>
      <c r="M60" s="16"/>
      <c r="N60" s="16"/>
      <c r="O60" s="16"/>
      <c r="P60" s="16"/>
      <c r="Q60" s="16"/>
      <c r="R60" s="16"/>
      <c r="S60" s="60"/>
    </row>
    <row r="61" spans="1:19" x14ac:dyDescent="0.2">
      <c r="A61" s="13"/>
      <c r="B61" s="16"/>
      <c r="C61" s="16"/>
      <c r="D61" s="16"/>
      <c r="E61" s="16"/>
      <c r="F61" s="16"/>
      <c r="G61" s="16"/>
      <c r="H61" s="16"/>
      <c r="I61" s="60"/>
      <c r="J61" s="16"/>
      <c r="K61" s="13"/>
      <c r="L61" s="16"/>
      <c r="M61" s="16"/>
      <c r="N61" s="16"/>
      <c r="O61" s="16"/>
      <c r="P61" s="16"/>
      <c r="Q61" s="16"/>
      <c r="R61" s="16"/>
      <c r="S61" s="60"/>
    </row>
    <row r="62" spans="1:19" x14ac:dyDescent="0.2">
      <c r="A62" s="13"/>
      <c r="B62" s="16"/>
      <c r="C62" s="16"/>
      <c r="D62" s="16"/>
      <c r="E62" s="16"/>
      <c r="F62" s="16"/>
      <c r="G62" s="16"/>
      <c r="H62" s="16"/>
      <c r="I62" s="60"/>
      <c r="J62" s="16"/>
      <c r="K62" s="13"/>
      <c r="L62" s="16"/>
      <c r="M62" s="16"/>
      <c r="N62" s="16"/>
      <c r="O62" s="16"/>
      <c r="P62" s="16"/>
      <c r="Q62" s="16"/>
      <c r="R62" s="16"/>
      <c r="S62" s="60"/>
    </row>
    <row r="63" spans="1:19" x14ac:dyDescent="0.2">
      <c r="A63" s="13"/>
      <c r="B63" s="16"/>
      <c r="C63" s="16"/>
      <c r="D63" s="16"/>
      <c r="E63" s="16"/>
      <c r="F63" s="16"/>
      <c r="G63" s="16"/>
      <c r="H63" s="16"/>
      <c r="I63" s="60"/>
      <c r="J63" s="16"/>
      <c r="K63" s="13"/>
      <c r="L63" s="16"/>
      <c r="M63" s="16"/>
      <c r="N63" s="16"/>
      <c r="O63" s="16"/>
      <c r="P63" s="16"/>
      <c r="Q63" s="16"/>
      <c r="R63" s="16"/>
      <c r="S63" s="60"/>
    </row>
    <row r="64" spans="1:19" x14ac:dyDescent="0.2">
      <c r="A64" s="13"/>
      <c r="B64" s="16"/>
      <c r="C64" s="16"/>
      <c r="D64" s="16"/>
      <c r="E64" s="16"/>
      <c r="F64" s="16"/>
      <c r="G64" s="16"/>
      <c r="H64" s="16"/>
      <c r="I64" s="60"/>
      <c r="J64" s="16"/>
      <c r="K64" s="13"/>
      <c r="L64" s="16"/>
      <c r="M64" s="16"/>
      <c r="N64" s="16"/>
      <c r="O64" s="16"/>
      <c r="P64" s="16"/>
      <c r="Q64" s="16"/>
      <c r="R64" s="16"/>
      <c r="S64" s="60"/>
    </row>
    <row r="65" spans="1:26" x14ac:dyDescent="0.2">
      <c r="A65" s="13"/>
      <c r="B65" s="16"/>
      <c r="C65" s="16"/>
      <c r="D65" s="16"/>
      <c r="E65" s="16"/>
      <c r="F65" s="16"/>
      <c r="G65" s="16"/>
      <c r="H65" s="16"/>
      <c r="I65" s="60"/>
      <c r="J65" s="16"/>
      <c r="K65" s="13"/>
      <c r="L65" s="16"/>
      <c r="M65" s="16"/>
      <c r="N65" s="16"/>
      <c r="O65" s="16"/>
      <c r="P65" s="16"/>
      <c r="Q65" s="16"/>
      <c r="R65" s="16"/>
      <c r="S65" s="60"/>
    </row>
    <row r="66" spans="1:26" x14ac:dyDescent="0.2">
      <c r="A66" s="13"/>
      <c r="B66" s="16"/>
      <c r="C66" s="16"/>
      <c r="D66" s="16"/>
      <c r="E66" s="16"/>
      <c r="F66" s="16"/>
      <c r="G66" s="16"/>
      <c r="H66" s="16"/>
      <c r="I66" s="60"/>
      <c r="J66" s="16"/>
      <c r="K66" s="13"/>
      <c r="L66" s="16"/>
      <c r="M66" s="16"/>
      <c r="N66" s="16"/>
      <c r="O66" s="16"/>
      <c r="P66" s="16"/>
      <c r="Q66" s="16"/>
      <c r="R66" s="16"/>
      <c r="S66" s="60"/>
    </row>
    <row r="67" spans="1:26" x14ac:dyDescent="0.2">
      <c r="A67" s="13"/>
      <c r="B67" s="16"/>
      <c r="C67" s="16"/>
      <c r="D67" s="16"/>
      <c r="E67" s="16"/>
      <c r="F67" s="16"/>
      <c r="G67" s="16"/>
      <c r="H67" s="16"/>
      <c r="I67" s="60"/>
      <c r="J67" s="16"/>
      <c r="K67" s="13"/>
      <c r="L67" s="16"/>
      <c r="M67" s="16"/>
      <c r="N67" s="16"/>
      <c r="O67" s="16"/>
      <c r="P67" s="16"/>
      <c r="Q67" s="16"/>
      <c r="R67" s="16"/>
      <c r="S67" s="60"/>
    </row>
    <row r="68" spans="1:26" x14ac:dyDescent="0.2">
      <c r="A68" s="13"/>
      <c r="B68" s="16"/>
      <c r="C68" s="16"/>
      <c r="D68" s="16"/>
      <c r="E68" s="16"/>
      <c r="F68" s="16"/>
      <c r="G68" s="16"/>
      <c r="H68" s="16"/>
      <c r="I68" s="60"/>
      <c r="J68" s="16"/>
      <c r="K68" s="13"/>
      <c r="L68" s="16"/>
      <c r="M68" s="16"/>
      <c r="N68" s="16"/>
      <c r="O68" s="16"/>
      <c r="P68" s="16"/>
      <c r="Q68" s="16"/>
      <c r="R68" s="16"/>
      <c r="S68" s="60"/>
      <c r="X68" s="52"/>
    </row>
    <row r="69" spans="1:26" x14ac:dyDescent="0.2">
      <c r="A69" s="13"/>
      <c r="B69" s="16"/>
      <c r="C69" s="16"/>
      <c r="D69" s="16"/>
      <c r="E69" s="16"/>
      <c r="F69" s="16"/>
      <c r="G69" s="16"/>
      <c r="H69" s="16"/>
      <c r="I69" s="60"/>
      <c r="J69" s="16"/>
      <c r="K69" s="13"/>
      <c r="L69" s="16"/>
      <c r="M69" s="16"/>
      <c r="N69" s="16"/>
      <c r="O69" s="16"/>
      <c r="P69" s="16"/>
      <c r="Q69" s="16"/>
      <c r="R69" s="16"/>
      <c r="S69" s="60"/>
    </row>
    <row r="70" spans="1:26" x14ac:dyDescent="0.2">
      <c r="A70" s="13"/>
      <c r="B70" s="16"/>
      <c r="C70" s="16"/>
      <c r="D70" s="16"/>
      <c r="E70" s="16"/>
      <c r="F70" s="16"/>
      <c r="G70" s="16"/>
      <c r="H70" s="16"/>
      <c r="I70" s="60"/>
      <c r="J70" s="16"/>
      <c r="K70" s="13"/>
      <c r="L70" s="16"/>
      <c r="M70" s="16"/>
      <c r="N70" s="16"/>
      <c r="O70" s="16"/>
      <c r="P70" s="16"/>
      <c r="Q70" s="16"/>
      <c r="R70" s="16"/>
      <c r="S70" s="60"/>
    </row>
    <row r="71" spans="1:26" ht="12.75" customHeight="1" x14ac:dyDescent="0.2">
      <c r="A71" s="14"/>
      <c r="B71" s="46"/>
      <c r="C71" s="46"/>
      <c r="D71" s="46"/>
      <c r="E71" s="46"/>
      <c r="F71" s="46"/>
      <c r="G71" s="46"/>
      <c r="H71" s="46"/>
      <c r="I71" s="63"/>
      <c r="J71" s="211"/>
      <c r="K71" s="14"/>
      <c r="L71" s="46"/>
      <c r="M71" s="46"/>
      <c r="N71" s="46"/>
      <c r="O71" s="46"/>
      <c r="P71" s="46"/>
      <c r="Q71" s="46"/>
      <c r="R71" s="46"/>
      <c r="S71" s="63"/>
    </row>
    <row r="72" spans="1:26" ht="12.75" customHeight="1" x14ac:dyDescent="0.2">
      <c r="A72" s="19"/>
      <c r="B72" s="212"/>
      <c r="C72" s="212"/>
      <c r="D72" s="212"/>
      <c r="E72" s="212"/>
      <c r="F72" s="212"/>
      <c r="G72" s="212"/>
      <c r="H72" s="212"/>
      <c r="I72" s="212"/>
      <c r="J72" s="16"/>
      <c r="K72" s="212"/>
      <c r="L72" s="16"/>
      <c r="M72" s="16"/>
      <c r="N72" s="16"/>
      <c r="O72" s="16"/>
      <c r="P72" s="16"/>
      <c r="Q72" s="16"/>
      <c r="R72" s="16"/>
      <c r="S72" s="46"/>
    </row>
    <row r="73" spans="1:26" x14ac:dyDescent="0.2">
      <c r="A73" s="71" t="s">
        <v>44</v>
      </c>
      <c r="B73" s="16"/>
      <c r="C73" s="16"/>
      <c r="D73" s="16"/>
      <c r="E73" s="16"/>
      <c r="F73" s="16"/>
      <c r="G73" s="16"/>
      <c r="H73" s="16"/>
      <c r="I73" s="60"/>
      <c r="J73" s="16"/>
      <c r="K73" s="47" t="s">
        <v>200</v>
      </c>
      <c r="L73" s="12"/>
      <c r="M73" s="12"/>
      <c r="N73" s="12"/>
      <c r="O73" s="12"/>
      <c r="P73" s="12"/>
      <c r="Q73" s="12"/>
      <c r="R73" s="12"/>
      <c r="S73" s="49"/>
    </row>
    <row r="74" spans="1:26" s="84" customFormat="1" ht="25.5" x14ac:dyDescent="0.2">
      <c r="A74" s="59"/>
      <c r="B74" s="82">
        <v>2010</v>
      </c>
      <c r="C74" s="82">
        <v>2011</v>
      </c>
      <c r="D74" s="82">
        <v>2012</v>
      </c>
      <c r="E74" s="82">
        <v>2013</v>
      </c>
      <c r="F74" s="82">
        <v>2014</v>
      </c>
      <c r="G74" s="82">
        <v>2015</v>
      </c>
      <c r="H74" s="82">
        <v>2016</v>
      </c>
      <c r="I74" s="83">
        <v>2017</v>
      </c>
      <c r="J74" s="82"/>
      <c r="K74" s="59" t="s">
        <v>42</v>
      </c>
      <c r="L74" s="82" t="s">
        <v>50</v>
      </c>
      <c r="M74" s="82" t="s">
        <v>51</v>
      </c>
      <c r="N74" s="82" t="s">
        <v>49</v>
      </c>
      <c r="O74" s="82" t="s">
        <v>52</v>
      </c>
      <c r="P74" s="82" t="s">
        <v>114</v>
      </c>
      <c r="Q74" s="82" t="s">
        <v>195</v>
      </c>
      <c r="R74" s="82" t="s">
        <v>213</v>
      </c>
      <c r="S74" s="83" t="s">
        <v>212</v>
      </c>
    </row>
    <row r="75" spans="1:26" x14ac:dyDescent="0.2">
      <c r="A75" s="61" t="s">
        <v>25</v>
      </c>
      <c r="B75" s="52">
        <f>VLOOKUP($A$2,'Table 7'!$A$26:$L$44,9,FALSE)</f>
        <v>750</v>
      </c>
      <c r="C75" s="52">
        <f>VLOOKUP($A$2,'Table 8'!$A$26:$L$44,9,FALSE)</f>
        <v>750</v>
      </c>
      <c r="D75" s="52">
        <f>VLOOKUP($A$2,'Table 9'!$A$26:$L$44,9,FALSE)</f>
        <v>795</v>
      </c>
      <c r="E75" s="52">
        <f>VLOOKUP($A$2,'Table 10'!$A$26:$L$44,9,FALSE)</f>
        <v>750</v>
      </c>
      <c r="F75" s="52">
        <f>VLOOKUP($A$2,'Table 11'!$A$26:$L$44,9,FALSE)</f>
        <v>800</v>
      </c>
      <c r="G75" s="52">
        <f>VLOOKUP($A$2,'Table 12'!$A$26:$L$44,9,FALSE)</f>
        <v>825</v>
      </c>
      <c r="H75" s="52">
        <f>VLOOKUP($A$2,'Table 13'!$A$26:$L$44,9,FALSE)</f>
        <v>812.5</v>
      </c>
      <c r="I75" s="53">
        <f>VLOOKUP($A$2,'Table 14'!$A$26:$L$44,9,FALSE)</f>
        <v>895</v>
      </c>
      <c r="J75" s="52"/>
      <c r="K75" s="61" t="s">
        <v>25</v>
      </c>
      <c r="L75" s="64">
        <f t="shared" ref="L75:Q78" si="9">C75/B75-1</f>
        <v>0</v>
      </c>
      <c r="M75" s="64">
        <f t="shared" si="9"/>
        <v>6.0000000000000053E-2</v>
      </c>
      <c r="N75" s="64">
        <f t="shared" si="9"/>
        <v>-5.6603773584905648E-2</v>
      </c>
      <c r="O75" s="64">
        <f t="shared" si="9"/>
        <v>6.6666666666666652E-2</v>
      </c>
      <c r="P75" s="64">
        <f t="shared" si="9"/>
        <v>3.125E-2</v>
      </c>
      <c r="Q75" s="64">
        <f>H75/G75-1</f>
        <v>-1.5151515151515138E-2</v>
      </c>
      <c r="R75" s="64">
        <f>I75/H75-1</f>
        <v>0.10153846153846158</v>
      </c>
      <c r="S75" s="119">
        <f>I75/B75-1</f>
        <v>0.19333333333333336</v>
      </c>
    </row>
    <row r="76" spans="1:26" x14ac:dyDescent="0.2">
      <c r="A76" s="61" t="s">
        <v>26</v>
      </c>
      <c r="B76" s="52">
        <f>VLOOKUP($A$2,'Table 7'!$A$26:$L$44,10,FALSE)</f>
        <v>849.5</v>
      </c>
      <c r="C76" s="52">
        <f>VLOOKUP($A$2,'Table 8'!$A$26:$L$44,10,FALSE)</f>
        <v>850</v>
      </c>
      <c r="D76" s="52">
        <f>VLOOKUP($A$2,'Table 9'!$A$26:$L$44,10,FALSE)</f>
        <v>885</v>
      </c>
      <c r="E76" s="52">
        <f>VLOOKUP($A$2,'Table 10'!$A$26:$L$44,10,FALSE)</f>
        <v>847.5</v>
      </c>
      <c r="F76" s="52">
        <f>VLOOKUP($A$2,'Table 11'!$A$26:$L$44,10,FALSE)</f>
        <v>925</v>
      </c>
      <c r="G76" s="52">
        <f>VLOOKUP($A$2,'Table 12'!$A$26:$L$44,10,FALSE)</f>
        <v>970</v>
      </c>
      <c r="H76" s="52">
        <f>VLOOKUP($A$2,'Table 13'!$A$26:$L$44,10,FALSE)</f>
        <v>900</v>
      </c>
      <c r="I76" s="53">
        <f>VLOOKUP($A$2,'Table 14'!$A$26:$L$44,10,FALSE)</f>
        <v>1100</v>
      </c>
      <c r="J76" s="52"/>
      <c r="K76" s="61" t="s">
        <v>26</v>
      </c>
      <c r="L76" s="64">
        <f t="shared" si="9"/>
        <v>5.8858151854024321E-4</v>
      </c>
      <c r="M76" s="64">
        <f t="shared" si="9"/>
        <v>4.117647058823537E-2</v>
      </c>
      <c r="N76" s="64">
        <f t="shared" si="9"/>
        <v>-4.2372881355932202E-2</v>
      </c>
      <c r="O76" s="64">
        <f t="shared" si="9"/>
        <v>9.1445427728613637E-2</v>
      </c>
      <c r="P76" s="64">
        <f t="shared" si="9"/>
        <v>4.8648648648648596E-2</v>
      </c>
      <c r="Q76" s="64">
        <f t="shared" si="9"/>
        <v>-7.2164948453608213E-2</v>
      </c>
      <c r="R76" s="64">
        <f t="shared" ref="R76:R78" si="10">I76/H76-1</f>
        <v>0.22222222222222232</v>
      </c>
      <c r="S76" s="119">
        <f t="shared" ref="S76:S78" si="11">I76/B76-1</f>
        <v>0.29487934078869915</v>
      </c>
      <c r="U76" s="136"/>
      <c r="V76" s="136"/>
      <c r="W76" s="136"/>
      <c r="X76" s="136"/>
      <c r="Y76" s="136"/>
      <c r="Z76" s="136"/>
    </row>
    <row r="77" spans="1:26" x14ac:dyDescent="0.2">
      <c r="A77" s="62" t="s">
        <v>27</v>
      </c>
      <c r="B77" s="52">
        <f>VLOOKUP($A$2,'Table 7'!$A$26:$L$44,11,FALSE)</f>
        <v>924.21</v>
      </c>
      <c r="C77" s="52">
        <f>VLOOKUP($A$2,'Table 8'!$A$26:$L$44,11,FALSE)</f>
        <v>925.78</v>
      </c>
      <c r="D77" s="52">
        <f>VLOOKUP($A$2,'Table 9'!$A$26:$L$44,11,FALSE)</f>
        <v>956.99</v>
      </c>
      <c r="E77" s="52">
        <f>VLOOKUP($A$2,'Table 10'!$A$26:$L$44,11,FALSE)</f>
        <v>893.4</v>
      </c>
      <c r="F77" s="52">
        <f>VLOOKUP($A$2,'Table 11'!$A$26:$L$44,11,FALSE)</f>
        <v>976.84</v>
      </c>
      <c r="G77" s="52">
        <f>VLOOKUP($A$2,'Table 12'!$A$26:$L$44,11,FALSE)</f>
        <v>1042.67</v>
      </c>
      <c r="H77" s="52">
        <f>VLOOKUP($A$2,'Table 13'!$A$26:$L$44,11,FALSE)</f>
        <v>1022.17</v>
      </c>
      <c r="I77" s="53">
        <f>VLOOKUP($A$2,'Table 14'!$A$26:$L$44,11,FALSE)</f>
        <v>1096.76</v>
      </c>
      <c r="J77" s="52"/>
      <c r="K77" s="62" t="s">
        <v>27</v>
      </c>
      <c r="L77" s="64">
        <f t="shared" si="9"/>
        <v>1.6987481200159138E-3</v>
      </c>
      <c r="M77" s="64">
        <f t="shared" si="9"/>
        <v>3.3712113029013446E-2</v>
      </c>
      <c r="N77" s="64">
        <f t="shared" si="9"/>
        <v>-6.6447925265676777E-2</v>
      </c>
      <c r="O77" s="64">
        <f t="shared" si="9"/>
        <v>9.3396015222744655E-2</v>
      </c>
      <c r="P77" s="64">
        <f t="shared" si="9"/>
        <v>6.7390770238729081E-2</v>
      </c>
      <c r="Q77" s="64">
        <f t="shared" si="9"/>
        <v>-1.9661062464634171E-2</v>
      </c>
      <c r="R77" s="64">
        <f t="shared" si="10"/>
        <v>7.2972206188794519E-2</v>
      </c>
      <c r="S77" s="119">
        <f t="shared" si="11"/>
        <v>0.1866999924259638</v>
      </c>
    </row>
    <row r="78" spans="1:26" x14ac:dyDescent="0.2">
      <c r="A78" s="61" t="s">
        <v>28</v>
      </c>
      <c r="B78" s="52">
        <f>VLOOKUP($A$2,'Table 7'!$A$26:$L$44,12,FALSE)</f>
        <v>900</v>
      </c>
      <c r="C78" s="52">
        <f>VLOOKUP($A$2,'Table 8'!$A$26:$L$44,12,FALSE)</f>
        <v>995</v>
      </c>
      <c r="D78" s="52">
        <f>VLOOKUP($A$2,'Table 9'!$A$26:$L$44,12,FALSE)</f>
        <v>995</v>
      </c>
      <c r="E78" s="52">
        <f>VLOOKUP($A$2,'Table 10'!$A$26:$L$44,12,FALSE)</f>
        <v>995</v>
      </c>
      <c r="F78" s="52">
        <f>VLOOKUP($A$2,'Table 11'!$A$26:$L$44,12,FALSE)</f>
        <v>1100</v>
      </c>
      <c r="G78" s="52">
        <f>VLOOKUP($A$2,'Table 12'!$A$26:$L$44,12,FALSE)</f>
        <v>1200</v>
      </c>
      <c r="H78" s="52">
        <f>VLOOKUP($A$2,'Table 13'!$A$26:$L$44,12,FALSE)</f>
        <v>1192.5</v>
      </c>
      <c r="I78" s="53">
        <f>VLOOKUP($A$2,'Table 14'!$A$26:$L$44,12,FALSE)</f>
        <v>1300</v>
      </c>
      <c r="J78" s="52"/>
      <c r="K78" s="61" t="s">
        <v>28</v>
      </c>
      <c r="L78" s="64">
        <f t="shared" si="9"/>
        <v>0.10555555555555562</v>
      </c>
      <c r="M78" s="64">
        <f t="shared" si="9"/>
        <v>0</v>
      </c>
      <c r="N78" s="64">
        <f t="shared" si="9"/>
        <v>0</v>
      </c>
      <c r="O78" s="64">
        <f t="shared" si="9"/>
        <v>0.10552763819095468</v>
      </c>
      <c r="P78" s="64">
        <f t="shared" si="9"/>
        <v>9.0909090909090828E-2</v>
      </c>
      <c r="Q78" s="64">
        <f t="shared" si="9"/>
        <v>-6.2499999999999778E-3</v>
      </c>
      <c r="R78" s="64">
        <f t="shared" si="10"/>
        <v>9.0146750524108921E-2</v>
      </c>
      <c r="S78" s="119">
        <f t="shared" si="11"/>
        <v>0.44444444444444442</v>
      </c>
    </row>
    <row r="79" spans="1:26" x14ac:dyDescent="0.2">
      <c r="A79" s="13"/>
      <c r="B79" s="173"/>
      <c r="C79" s="16"/>
      <c r="D79" s="16"/>
      <c r="E79" s="16"/>
      <c r="F79" s="16"/>
      <c r="G79" s="52"/>
      <c r="H79" s="52"/>
      <c r="I79" s="53"/>
      <c r="J79" s="52"/>
      <c r="K79" s="13"/>
      <c r="L79" s="16"/>
      <c r="M79" s="16"/>
      <c r="N79" s="16"/>
      <c r="O79" s="16"/>
      <c r="P79" s="16"/>
      <c r="Q79" s="16"/>
      <c r="R79" s="16"/>
      <c r="S79" s="60"/>
    </row>
    <row r="80" spans="1:26" x14ac:dyDescent="0.2">
      <c r="A80" s="13"/>
      <c r="B80" s="16"/>
      <c r="C80" s="16"/>
      <c r="D80" s="16"/>
      <c r="E80" s="16"/>
      <c r="F80" s="16"/>
      <c r="G80" s="16"/>
      <c r="H80" s="16"/>
      <c r="I80" s="60"/>
      <c r="J80" s="16"/>
      <c r="K80" s="13"/>
      <c r="L80" s="16"/>
      <c r="M80" s="16"/>
      <c r="N80" s="16"/>
      <c r="O80" s="16"/>
      <c r="P80" s="16"/>
      <c r="Q80" s="16"/>
      <c r="R80" s="16"/>
      <c r="S80" s="60"/>
    </row>
    <row r="81" spans="1:19" x14ac:dyDescent="0.2">
      <c r="A81" s="13"/>
      <c r="B81" s="16"/>
      <c r="C81" s="16"/>
      <c r="D81" s="16"/>
      <c r="E81" s="16"/>
      <c r="F81" s="16"/>
      <c r="G81" s="16"/>
      <c r="H81" s="16"/>
      <c r="I81" s="60"/>
      <c r="J81" s="16"/>
      <c r="K81" s="13"/>
      <c r="L81" s="16"/>
      <c r="M81" s="16"/>
      <c r="N81" s="16"/>
      <c r="O81" s="16"/>
      <c r="P81" s="16"/>
      <c r="Q81" s="16"/>
      <c r="R81" s="16"/>
      <c r="S81" s="60"/>
    </row>
    <row r="82" spans="1:19" x14ac:dyDescent="0.2">
      <c r="A82" s="13"/>
      <c r="B82" s="16"/>
      <c r="C82" s="16"/>
      <c r="D82" s="16"/>
      <c r="E82" s="16"/>
      <c r="F82" s="16"/>
      <c r="G82" s="16"/>
      <c r="H82" s="16"/>
      <c r="I82" s="60"/>
      <c r="J82" s="16"/>
      <c r="K82" s="13"/>
      <c r="L82" s="16"/>
      <c r="M82" s="16"/>
      <c r="N82" s="16"/>
      <c r="O82" s="16"/>
      <c r="P82" s="16"/>
      <c r="Q82" s="16"/>
      <c r="R82" s="16"/>
      <c r="S82" s="60"/>
    </row>
    <row r="83" spans="1:19" x14ac:dyDescent="0.2">
      <c r="A83" s="13"/>
      <c r="B83" s="16"/>
      <c r="C83" s="16"/>
      <c r="D83" s="16"/>
      <c r="E83" s="16"/>
      <c r="F83" s="16"/>
      <c r="G83" s="16"/>
      <c r="H83" s="16"/>
      <c r="I83" s="60"/>
      <c r="J83" s="16"/>
      <c r="K83" s="13"/>
      <c r="L83" s="16"/>
      <c r="M83" s="16"/>
      <c r="N83" s="16"/>
      <c r="O83" s="16"/>
      <c r="P83" s="16"/>
      <c r="Q83" s="16"/>
      <c r="R83" s="16"/>
      <c r="S83" s="60"/>
    </row>
    <row r="84" spans="1:19" x14ac:dyDescent="0.2">
      <c r="A84" s="13"/>
      <c r="B84" s="16"/>
      <c r="C84" s="16"/>
      <c r="D84" s="16"/>
      <c r="E84" s="16"/>
      <c r="F84" s="16"/>
      <c r="G84" s="16"/>
      <c r="H84" s="16"/>
      <c r="I84" s="60"/>
      <c r="J84" s="16"/>
      <c r="K84" s="13"/>
      <c r="L84" s="16"/>
      <c r="M84" s="16"/>
      <c r="N84" s="16"/>
      <c r="O84" s="16"/>
      <c r="P84" s="16"/>
      <c r="Q84" s="16"/>
      <c r="R84" s="16"/>
      <c r="S84" s="60"/>
    </row>
    <row r="85" spans="1:19" x14ac:dyDescent="0.2">
      <c r="A85" s="13"/>
      <c r="B85" s="16"/>
      <c r="C85" s="16"/>
      <c r="D85" s="16"/>
      <c r="E85" s="16"/>
      <c r="F85" s="16"/>
      <c r="G85" s="16"/>
      <c r="H85" s="16"/>
      <c r="I85" s="60"/>
      <c r="J85" s="16"/>
      <c r="K85" s="13"/>
      <c r="L85" s="16"/>
      <c r="M85" s="16"/>
      <c r="N85" s="16"/>
      <c r="O85" s="16"/>
      <c r="P85" s="16"/>
      <c r="Q85" s="16"/>
      <c r="R85" s="16"/>
      <c r="S85" s="60"/>
    </row>
    <row r="86" spans="1:19" x14ac:dyDescent="0.2">
      <c r="A86" s="13"/>
      <c r="B86" s="16"/>
      <c r="C86" s="16"/>
      <c r="D86" s="16"/>
      <c r="E86" s="16"/>
      <c r="F86" s="16"/>
      <c r="G86" s="16"/>
      <c r="H86" s="16"/>
      <c r="I86" s="60"/>
      <c r="J86" s="16"/>
      <c r="K86" s="13"/>
      <c r="L86" s="16"/>
      <c r="M86" s="16"/>
      <c r="N86" s="16"/>
      <c r="O86" s="16"/>
      <c r="P86" s="16"/>
      <c r="Q86" s="16"/>
      <c r="R86" s="16"/>
      <c r="S86" s="60"/>
    </row>
    <row r="87" spans="1:19" x14ac:dyDescent="0.2">
      <c r="A87" s="13"/>
      <c r="B87" s="16"/>
      <c r="C87" s="16"/>
      <c r="D87" s="16"/>
      <c r="E87" s="16"/>
      <c r="F87" s="16"/>
      <c r="G87" s="16"/>
      <c r="H87" s="16"/>
      <c r="I87" s="60"/>
      <c r="J87" s="16"/>
      <c r="K87" s="13"/>
      <c r="L87" s="16"/>
      <c r="M87" s="16"/>
      <c r="N87" s="16"/>
      <c r="O87" s="16"/>
      <c r="P87" s="16"/>
      <c r="Q87" s="16"/>
      <c r="R87" s="16"/>
      <c r="S87" s="60"/>
    </row>
    <row r="88" spans="1:19" x14ac:dyDescent="0.2">
      <c r="A88" s="13"/>
      <c r="B88" s="16"/>
      <c r="C88" s="16"/>
      <c r="D88" s="16"/>
      <c r="E88" s="16"/>
      <c r="F88" s="16"/>
      <c r="G88" s="16"/>
      <c r="H88" s="16"/>
      <c r="I88" s="60"/>
      <c r="J88" s="16"/>
      <c r="K88" s="13"/>
      <c r="L88" s="16"/>
      <c r="M88" s="16"/>
      <c r="N88" s="16"/>
      <c r="O88" s="16"/>
      <c r="P88" s="16"/>
      <c r="Q88" s="16"/>
      <c r="R88" s="16"/>
      <c r="S88" s="60"/>
    </row>
    <row r="89" spans="1:19" x14ac:dyDescent="0.2">
      <c r="A89" s="13"/>
      <c r="B89" s="16"/>
      <c r="C89" s="16"/>
      <c r="D89" s="16"/>
      <c r="E89" s="16"/>
      <c r="F89" s="16"/>
      <c r="G89" s="16"/>
      <c r="H89" s="16"/>
      <c r="I89" s="60"/>
      <c r="J89" s="16"/>
      <c r="K89" s="13"/>
      <c r="L89" s="16"/>
      <c r="M89" s="16"/>
      <c r="N89" s="16"/>
      <c r="O89" s="16"/>
      <c r="P89" s="16"/>
      <c r="Q89" s="16"/>
      <c r="R89" s="16"/>
      <c r="S89" s="60"/>
    </row>
    <row r="90" spans="1:19" x14ac:dyDescent="0.2">
      <c r="A90" s="13"/>
      <c r="B90" s="16"/>
      <c r="C90" s="16"/>
      <c r="D90" s="16"/>
      <c r="E90" s="16"/>
      <c r="F90" s="16"/>
      <c r="G90" s="16"/>
      <c r="H90" s="16"/>
      <c r="I90" s="60"/>
      <c r="J90" s="16"/>
      <c r="K90" s="13"/>
      <c r="L90" s="16"/>
      <c r="M90" s="16"/>
      <c r="N90" s="16"/>
      <c r="O90" s="16"/>
      <c r="P90" s="16"/>
      <c r="Q90" s="16"/>
      <c r="R90" s="16"/>
      <c r="S90" s="60"/>
    </row>
    <row r="91" spans="1:19" x14ac:dyDescent="0.2">
      <c r="A91" s="13"/>
      <c r="B91" s="16"/>
      <c r="C91" s="16"/>
      <c r="D91" s="16"/>
      <c r="E91" s="16"/>
      <c r="F91" s="16"/>
      <c r="G91" s="16"/>
      <c r="H91" s="16"/>
      <c r="I91" s="60"/>
      <c r="J91" s="16"/>
      <c r="K91" s="13"/>
      <c r="L91" s="16"/>
      <c r="M91" s="16"/>
      <c r="N91" s="16"/>
      <c r="O91" s="16"/>
      <c r="P91" s="16"/>
      <c r="Q91" s="16"/>
      <c r="R91" s="16"/>
      <c r="S91" s="60"/>
    </row>
    <row r="92" spans="1:19" x14ac:dyDescent="0.2">
      <c r="A92" s="13"/>
      <c r="B92" s="16"/>
      <c r="C92" s="16"/>
      <c r="D92" s="16"/>
      <c r="E92" s="16"/>
      <c r="F92" s="16"/>
      <c r="G92" s="16"/>
      <c r="H92" s="16"/>
      <c r="I92" s="60"/>
      <c r="J92" s="16"/>
      <c r="K92" s="13"/>
      <c r="L92" s="16"/>
      <c r="M92" s="16"/>
      <c r="N92" s="16"/>
      <c r="O92" s="16"/>
      <c r="P92" s="16"/>
      <c r="Q92" s="16"/>
      <c r="R92" s="16"/>
      <c r="S92" s="60"/>
    </row>
    <row r="93" spans="1:19" x14ac:dyDescent="0.2">
      <c r="A93" s="13"/>
      <c r="B93" s="16"/>
      <c r="C93" s="16"/>
      <c r="D93" s="16"/>
      <c r="E93" s="16"/>
      <c r="F93" s="16"/>
      <c r="G93" s="16"/>
      <c r="H93" s="16"/>
      <c r="I93" s="60"/>
      <c r="J93" s="16"/>
      <c r="K93" s="13"/>
      <c r="L93" s="16"/>
      <c r="M93" s="16"/>
      <c r="N93" s="16"/>
      <c r="O93" s="16"/>
      <c r="P93" s="16"/>
      <c r="Q93" s="16"/>
      <c r="R93" s="16"/>
      <c r="S93" s="60"/>
    </row>
    <row r="94" spans="1:19" x14ac:dyDescent="0.2">
      <c r="A94" s="14"/>
      <c r="B94" s="46"/>
      <c r="C94" s="46"/>
      <c r="D94" s="46"/>
      <c r="E94" s="46"/>
      <c r="F94" s="46"/>
      <c r="G94" s="46"/>
      <c r="H94" s="46"/>
      <c r="I94" s="63"/>
      <c r="J94" s="211"/>
      <c r="K94" s="14"/>
      <c r="L94" s="46"/>
      <c r="M94" s="46"/>
      <c r="N94" s="46"/>
      <c r="O94" s="46"/>
      <c r="P94" s="46"/>
      <c r="Q94" s="46"/>
      <c r="R94" s="46"/>
      <c r="S94" s="63"/>
    </row>
    <row r="95" spans="1:19" x14ac:dyDescent="0.2">
      <c r="A95" s="212"/>
      <c r="B95" s="212"/>
      <c r="C95" s="212"/>
      <c r="D95" s="212"/>
      <c r="E95" s="212"/>
      <c r="F95" s="212"/>
      <c r="G95" s="212"/>
      <c r="H95" s="212"/>
      <c r="I95" s="212"/>
      <c r="J95" s="16"/>
      <c r="K95" s="212"/>
      <c r="L95" s="16"/>
      <c r="M95" s="16"/>
      <c r="N95" s="16"/>
      <c r="O95" s="16"/>
      <c r="P95" s="16"/>
      <c r="Q95" s="16"/>
      <c r="R95" s="16"/>
      <c r="S95" s="16"/>
    </row>
    <row r="96" spans="1:19" x14ac:dyDescent="0.2">
      <c r="A96" s="71" t="s">
        <v>41</v>
      </c>
      <c r="B96" s="16"/>
      <c r="C96" s="16"/>
      <c r="D96" s="16"/>
      <c r="E96" s="16"/>
      <c r="F96" s="16"/>
      <c r="G96" s="16"/>
      <c r="H96" s="16"/>
      <c r="I96" s="60"/>
      <c r="J96" s="16"/>
      <c r="K96" s="47" t="s">
        <v>196</v>
      </c>
      <c r="L96" s="12"/>
      <c r="M96" s="12"/>
      <c r="N96" s="12"/>
      <c r="O96" s="12"/>
      <c r="P96" s="12"/>
      <c r="Q96" s="12"/>
      <c r="R96" s="12"/>
      <c r="S96" s="49"/>
    </row>
    <row r="97" spans="1:19" s="84" customFormat="1" ht="25.5" x14ac:dyDescent="0.2">
      <c r="A97" s="59"/>
      <c r="B97" s="82">
        <v>2010</v>
      </c>
      <c r="C97" s="82">
        <v>2011</v>
      </c>
      <c r="D97" s="82">
        <v>2012</v>
      </c>
      <c r="E97" s="82">
        <v>2013</v>
      </c>
      <c r="F97" s="82">
        <v>2014</v>
      </c>
      <c r="G97" s="82">
        <v>2015</v>
      </c>
      <c r="H97" s="82">
        <v>2016</v>
      </c>
      <c r="I97" s="83">
        <v>2017</v>
      </c>
      <c r="J97" s="82"/>
      <c r="K97" s="59" t="s">
        <v>42</v>
      </c>
      <c r="L97" s="82" t="s">
        <v>50</v>
      </c>
      <c r="M97" s="82" t="s">
        <v>51</v>
      </c>
      <c r="N97" s="82" t="s">
        <v>49</v>
      </c>
      <c r="O97" s="82" t="s">
        <v>52</v>
      </c>
      <c r="P97" s="82" t="s">
        <v>114</v>
      </c>
      <c r="Q97" s="82" t="s">
        <v>195</v>
      </c>
      <c r="R97" s="82" t="s">
        <v>213</v>
      </c>
      <c r="S97" s="83" t="s">
        <v>212</v>
      </c>
    </row>
    <row r="98" spans="1:19" x14ac:dyDescent="0.2">
      <c r="A98" s="61" t="s">
        <v>25</v>
      </c>
      <c r="B98" s="52">
        <f>VLOOKUP($A$2,'Table 7'!$A$47:$F$65,3,FALSE)</f>
        <v>299</v>
      </c>
      <c r="C98" s="52">
        <f>VLOOKUP($A$2,'Table 8'!$A$47:$F$65,3,FALSE)</f>
        <v>252.5</v>
      </c>
      <c r="D98" s="52">
        <f>VLOOKUP($A$2,'Table 9'!$A$47:$F$65,3,FALSE)</f>
        <v>260</v>
      </c>
      <c r="E98" s="52">
        <f>VLOOKUP($A$2,'Table 10'!$A$47:$F$65,3,FALSE)</f>
        <v>260</v>
      </c>
      <c r="F98" s="52">
        <f>VLOOKUP($A$2,'Table 11'!$A$47:$F$65,3,FALSE)</f>
        <v>271.66000000000003</v>
      </c>
      <c r="G98" s="52">
        <f>VLOOKUP($A$2,'Table 12'!$A$47:$F$65,3,FALSE)</f>
        <v>275</v>
      </c>
      <c r="H98" s="52">
        <f>VLOOKUP($A$2,'Table 13'!$A$47:$F$65,3,FALSE)</f>
        <v>275</v>
      </c>
      <c r="I98" s="53">
        <f>VLOOKUP($A$2,'Table 14'!$A$47:$F$65,3,FALSE)</f>
        <v>275</v>
      </c>
      <c r="J98" s="52"/>
      <c r="K98" s="61" t="s">
        <v>25</v>
      </c>
      <c r="L98" s="64">
        <f t="shared" ref="L98:Q101" si="12">C98/B98-1</f>
        <v>-0.15551839464882944</v>
      </c>
      <c r="M98" s="64">
        <f t="shared" si="12"/>
        <v>2.9702970297029729E-2</v>
      </c>
      <c r="N98" s="64">
        <f t="shared" si="12"/>
        <v>0</v>
      </c>
      <c r="O98" s="64">
        <f t="shared" si="12"/>
        <v>4.484615384615398E-2</v>
      </c>
      <c r="P98" s="64">
        <f t="shared" si="12"/>
        <v>1.2294780240005743E-2</v>
      </c>
      <c r="Q98" s="64">
        <f>H98/G98-1</f>
        <v>0</v>
      </c>
      <c r="R98" s="64">
        <f>I98/H98-1</f>
        <v>0</v>
      </c>
      <c r="S98" s="119">
        <f>I98/B98-1</f>
        <v>-8.026755852842804E-2</v>
      </c>
    </row>
    <row r="99" spans="1:19" x14ac:dyDescent="0.2">
      <c r="A99" s="61" t="s">
        <v>26</v>
      </c>
      <c r="B99" s="52">
        <f>VLOOKUP($A$2,'Table 7'!$A$47:$F$65,4,FALSE)</f>
        <v>300</v>
      </c>
      <c r="C99" s="52">
        <f>VLOOKUP($A$2,'Table 8'!$A$47:$F$65,4,FALSE)</f>
        <v>285</v>
      </c>
      <c r="D99" s="52">
        <f>VLOOKUP($A$2,'Table 9'!$A$47:$F$65,4,FALSE)</f>
        <v>300</v>
      </c>
      <c r="E99" s="52">
        <f>VLOOKUP($A$2,'Table 10'!$A$47:$F$65,4,FALSE)</f>
        <v>300</v>
      </c>
      <c r="F99" s="52">
        <f>VLOOKUP($A$2,'Table 11'!$A$47:$F$65,4,FALSE)</f>
        <v>300</v>
      </c>
      <c r="G99" s="52">
        <f>VLOOKUP($A$2,'Table 12'!$A$47:$F$65,4,FALSE)</f>
        <v>325</v>
      </c>
      <c r="H99" s="52">
        <f>VLOOKUP($A$2,'Table 13'!$A$47:$F$65,4,FALSE)</f>
        <v>309.68</v>
      </c>
      <c r="I99" s="53">
        <f>VLOOKUP($A$2,'Table 14'!$A$47:$F$65,4,FALSE)</f>
        <v>325</v>
      </c>
      <c r="J99" s="52"/>
      <c r="K99" s="61" t="s">
        <v>26</v>
      </c>
      <c r="L99" s="64">
        <f t="shared" si="12"/>
        <v>-5.0000000000000044E-2</v>
      </c>
      <c r="M99" s="64">
        <f t="shared" si="12"/>
        <v>5.2631578947368363E-2</v>
      </c>
      <c r="N99" s="64">
        <f t="shared" si="12"/>
        <v>0</v>
      </c>
      <c r="O99" s="64">
        <f t="shared" si="12"/>
        <v>0</v>
      </c>
      <c r="P99" s="64">
        <f t="shared" si="12"/>
        <v>8.3333333333333259E-2</v>
      </c>
      <c r="Q99" s="64">
        <f t="shared" si="12"/>
        <v>-4.7138461538461462E-2</v>
      </c>
      <c r="R99" s="64">
        <f t="shared" ref="R99:R101" si="13">I99/H99-1</f>
        <v>4.9470421079824245E-2</v>
      </c>
      <c r="S99" s="119">
        <f t="shared" ref="S99:S101" si="14">I99/B99-1</f>
        <v>8.3333333333333259E-2</v>
      </c>
    </row>
    <row r="100" spans="1:19" x14ac:dyDescent="0.2">
      <c r="A100" s="62" t="s">
        <v>27</v>
      </c>
      <c r="B100" s="52">
        <f>VLOOKUP($A$2,'Table 7'!$A$47:$F$65,5,FALSE)</f>
        <v>309.07</v>
      </c>
      <c r="C100" s="52">
        <f>VLOOKUP($A$2,'Table 8'!$A$47:$F$65,5,FALSE)</f>
        <v>290.62</v>
      </c>
      <c r="D100" s="52">
        <f>VLOOKUP($A$2,'Table 9'!$A$47:$F$65,5,FALSE)</f>
        <v>304</v>
      </c>
      <c r="E100" s="52">
        <f>VLOOKUP($A$2,'Table 10'!$A$47:$F$65,5,FALSE)</f>
        <v>292.51</v>
      </c>
      <c r="F100" s="52">
        <f>VLOOKUP($A$2,'Table 11'!$A$47:$F$65,5,FALSE)</f>
        <v>302.57</v>
      </c>
      <c r="G100" s="52">
        <f>VLOOKUP($A$2,'Table 12'!$A$47:$F$65,5,FALSE)</f>
        <v>325.39</v>
      </c>
      <c r="H100" s="52">
        <f>VLOOKUP($A$2,'Table 13'!$A$47:$F$65,5,FALSE)</f>
        <v>315.10000000000002</v>
      </c>
      <c r="I100" s="53">
        <f>VLOOKUP($A$2,'Table 14'!$A$47:$F$65,5,FALSE)</f>
        <v>371.17</v>
      </c>
      <c r="J100" s="52"/>
      <c r="K100" s="62" t="s">
        <v>27</v>
      </c>
      <c r="L100" s="64">
        <f t="shared" si="12"/>
        <v>-5.9695214676286912E-2</v>
      </c>
      <c r="M100" s="64">
        <f t="shared" si="12"/>
        <v>4.6039501754868928E-2</v>
      </c>
      <c r="N100" s="64">
        <f t="shared" si="12"/>
        <v>-3.7796052631578925E-2</v>
      </c>
      <c r="O100" s="64">
        <f t="shared" si="12"/>
        <v>3.4391986598748758E-2</v>
      </c>
      <c r="P100" s="64">
        <f t="shared" si="12"/>
        <v>7.5420563836467558E-2</v>
      </c>
      <c r="Q100" s="64">
        <f t="shared" si="12"/>
        <v>-3.1623590153354364E-2</v>
      </c>
      <c r="R100" s="64">
        <f t="shared" si="13"/>
        <v>0.17794350999682629</v>
      </c>
      <c r="S100" s="119">
        <f t="shared" si="14"/>
        <v>0.20092535671530731</v>
      </c>
    </row>
    <row r="101" spans="1:19" x14ac:dyDescent="0.2">
      <c r="A101" s="61" t="s">
        <v>28</v>
      </c>
      <c r="B101" s="52">
        <f>VLOOKUP($A$2,'Table 7'!$A$47:$F$65,6,FALSE)</f>
        <v>320.67</v>
      </c>
      <c r="C101" s="52">
        <f>VLOOKUP($A$2,'Table 8'!$A$47:$F$65,6,FALSE)</f>
        <v>303</v>
      </c>
      <c r="D101" s="52">
        <f>VLOOKUP($A$2,'Table 9'!$A$47:$F$65,6,FALSE)</f>
        <v>320</v>
      </c>
      <c r="E101" s="52">
        <f>VLOOKUP($A$2,'Table 10'!$A$47:$F$65,6,FALSE)</f>
        <v>317.5</v>
      </c>
      <c r="F101" s="52">
        <f>VLOOKUP($A$2,'Table 11'!$A$47:$F$65,6,FALSE)</f>
        <v>325</v>
      </c>
      <c r="G101" s="52">
        <f>VLOOKUP($A$2,'Table 12'!$A$47:$F$65,6,FALSE)</f>
        <v>359.52</v>
      </c>
      <c r="H101" s="52">
        <f>VLOOKUP($A$2,'Table 13'!$A$47:$F$65,6,FALSE)</f>
        <v>350</v>
      </c>
      <c r="I101" s="53">
        <f>VLOOKUP($A$2,'Table 14'!$A$47:$F$65,6,FALSE)</f>
        <v>405</v>
      </c>
      <c r="J101" s="52"/>
      <c r="K101" s="61" t="s">
        <v>28</v>
      </c>
      <c r="L101" s="64">
        <f t="shared" si="12"/>
        <v>-5.510337730377024E-2</v>
      </c>
      <c r="M101" s="64">
        <f t="shared" si="12"/>
        <v>5.6105610561056007E-2</v>
      </c>
      <c r="N101" s="64">
        <f t="shared" si="12"/>
        <v>-7.8125E-3</v>
      </c>
      <c r="O101" s="64">
        <f t="shared" si="12"/>
        <v>2.3622047244094446E-2</v>
      </c>
      <c r="P101" s="64">
        <f t="shared" si="12"/>
        <v>0.1062153846153846</v>
      </c>
      <c r="Q101" s="64">
        <f t="shared" si="12"/>
        <v>-2.6479750778816147E-2</v>
      </c>
      <c r="R101" s="64">
        <f t="shared" si="13"/>
        <v>0.15714285714285725</v>
      </c>
      <c r="S101" s="119">
        <f t="shared" si="14"/>
        <v>0.26298063429694074</v>
      </c>
    </row>
    <row r="102" spans="1:19" x14ac:dyDescent="0.2">
      <c r="A102" s="13"/>
      <c r="B102" s="16"/>
      <c r="C102" s="16"/>
      <c r="D102" s="16"/>
      <c r="E102" s="16"/>
      <c r="F102" s="16"/>
      <c r="G102" s="16"/>
      <c r="H102" s="16"/>
      <c r="I102" s="60"/>
      <c r="J102" s="16"/>
      <c r="K102" s="13"/>
      <c r="L102" s="16"/>
      <c r="M102" s="16"/>
      <c r="N102" s="16"/>
      <c r="O102" s="16"/>
      <c r="P102" s="16"/>
      <c r="Q102" s="16"/>
      <c r="R102" s="16"/>
      <c r="S102" s="60"/>
    </row>
    <row r="103" spans="1:19" x14ac:dyDescent="0.2">
      <c r="A103" s="13"/>
      <c r="B103" s="16"/>
      <c r="C103" s="16"/>
      <c r="D103" s="16"/>
      <c r="E103" s="16"/>
      <c r="F103" s="16"/>
      <c r="G103" s="16"/>
      <c r="H103" s="16"/>
      <c r="I103" s="60"/>
      <c r="J103" s="16"/>
      <c r="K103" s="13"/>
      <c r="L103" s="16"/>
      <c r="M103" s="16"/>
      <c r="N103" s="16"/>
      <c r="O103" s="16"/>
      <c r="P103" s="16"/>
      <c r="Q103" s="16"/>
      <c r="R103" s="16"/>
      <c r="S103" s="60"/>
    </row>
    <row r="104" spans="1:19" x14ac:dyDescent="0.2">
      <c r="A104" s="13"/>
      <c r="B104" s="16"/>
      <c r="C104" s="16"/>
      <c r="D104" s="16"/>
      <c r="E104" s="16"/>
      <c r="F104" s="16"/>
      <c r="G104" s="16"/>
      <c r="H104" s="16"/>
      <c r="I104" s="60"/>
      <c r="J104" s="16"/>
      <c r="K104" s="13"/>
      <c r="L104" s="16"/>
      <c r="M104" s="16"/>
      <c r="N104" s="16"/>
      <c r="O104" s="16"/>
      <c r="P104" s="16"/>
      <c r="Q104" s="16"/>
      <c r="R104" s="16"/>
      <c r="S104" s="60"/>
    </row>
    <row r="105" spans="1:19" x14ac:dyDescent="0.2">
      <c r="A105" s="13"/>
      <c r="B105" s="16"/>
      <c r="C105" s="16"/>
      <c r="D105" s="16"/>
      <c r="E105" s="16"/>
      <c r="F105" s="16"/>
      <c r="G105" s="16"/>
      <c r="H105" s="16"/>
      <c r="I105" s="60"/>
      <c r="J105" s="16"/>
      <c r="K105" s="13"/>
      <c r="L105" s="16"/>
      <c r="M105" s="16"/>
      <c r="N105" s="16"/>
      <c r="O105" s="16"/>
      <c r="P105" s="16"/>
      <c r="Q105" s="16"/>
      <c r="R105" s="16"/>
      <c r="S105" s="60"/>
    </row>
    <row r="106" spans="1:19" x14ac:dyDescent="0.2">
      <c r="A106" s="13"/>
      <c r="B106" s="16"/>
      <c r="C106" s="16"/>
      <c r="D106" s="16"/>
      <c r="E106" s="16"/>
      <c r="F106" s="16"/>
      <c r="G106" s="16"/>
      <c r="H106" s="16"/>
      <c r="I106" s="60"/>
      <c r="J106" s="16"/>
      <c r="K106" s="13"/>
      <c r="L106" s="16"/>
      <c r="M106" s="16"/>
      <c r="N106" s="16"/>
      <c r="O106" s="16"/>
      <c r="P106" s="16"/>
      <c r="Q106" s="16"/>
      <c r="R106" s="16"/>
      <c r="S106" s="60"/>
    </row>
    <row r="107" spans="1:19" x14ac:dyDescent="0.2">
      <c r="A107" s="13"/>
      <c r="B107" s="16"/>
      <c r="C107" s="16"/>
      <c r="D107" s="16"/>
      <c r="E107" s="16"/>
      <c r="F107" s="16"/>
      <c r="G107" s="16"/>
      <c r="H107" s="16"/>
      <c r="I107" s="60"/>
      <c r="J107" s="16"/>
      <c r="K107" s="13"/>
      <c r="L107" s="16"/>
      <c r="M107" s="16"/>
      <c r="N107" s="16"/>
      <c r="O107" s="16"/>
      <c r="P107" s="16"/>
      <c r="Q107" s="16"/>
      <c r="R107" s="16"/>
      <c r="S107" s="60"/>
    </row>
    <row r="108" spans="1:19" x14ac:dyDescent="0.2">
      <c r="A108" s="13"/>
      <c r="B108" s="16"/>
      <c r="C108" s="16"/>
      <c r="D108" s="16"/>
      <c r="E108" s="16"/>
      <c r="F108" s="16"/>
      <c r="G108" s="16"/>
      <c r="H108" s="16"/>
      <c r="I108" s="60"/>
      <c r="J108" s="16"/>
      <c r="K108" s="13"/>
      <c r="L108" s="16"/>
      <c r="M108" s="16"/>
      <c r="N108" s="16"/>
      <c r="O108" s="16"/>
      <c r="P108" s="16"/>
      <c r="Q108" s="16"/>
      <c r="R108" s="16"/>
      <c r="S108" s="60"/>
    </row>
    <row r="109" spans="1:19" x14ac:dyDescent="0.2">
      <c r="A109" s="13"/>
      <c r="B109" s="16"/>
      <c r="C109" s="16"/>
      <c r="D109" s="16"/>
      <c r="E109" s="16"/>
      <c r="F109" s="16"/>
      <c r="G109" s="16"/>
      <c r="H109" s="16"/>
      <c r="I109" s="60"/>
      <c r="J109" s="16"/>
      <c r="K109" s="13"/>
      <c r="L109" s="16"/>
      <c r="M109" s="16"/>
      <c r="N109" s="16"/>
      <c r="O109" s="16"/>
      <c r="P109" s="16"/>
      <c r="Q109" s="16"/>
      <c r="R109" s="16"/>
      <c r="S109" s="60"/>
    </row>
    <row r="110" spans="1:19" x14ac:dyDescent="0.2">
      <c r="A110" s="13"/>
      <c r="B110" s="16"/>
      <c r="C110" s="16"/>
      <c r="D110" s="16"/>
      <c r="E110" s="16"/>
      <c r="F110" s="16"/>
      <c r="G110" s="16"/>
      <c r="H110" s="16"/>
      <c r="I110" s="60"/>
      <c r="J110" s="16"/>
      <c r="K110" s="13"/>
      <c r="L110" s="16"/>
      <c r="M110" s="16"/>
      <c r="N110" s="16"/>
      <c r="O110" s="16"/>
      <c r="P110" s="16"/>
      <c r="Q110" s="16"/>
      <c r="R110" s="16"/>
      <c r="S110" s="60"/>
    </row>
    <row r="111" spans="1:19" x14ac:dyDescent="0.2">
      <c r="A111" s="13"/>
      <c r="B111" s="16"/>
      <c r="C111" s="16"/>
      <c r="D111" s="16"/>
      <c r="E111" s="16"/>
      <c r="F111" s="16"/>
      <c r="G111" s="16"/>
      <c r="H111" s="16"/>
      <c r="I111" s="60"/>
      <c r="J111" s="16"/>
      <c r="K111" s="13"/>
      <c r="L111" s="16"/>
      <c r="M111" s="16"/>
      <c r="N111" s="16"/>
      <c r="O111" s="16"/>
      <c r="P111" s="16"/>
      <c r="Q111" s="16"/>
      <c r="R111" s="16"/>
      <c r="S111" s="60"/>
    </row>
    <row r="112" spans="1:19" x14ac:dyDescent="0.2">
      <c r="A112" s="13"/>
      <c r="B112" s="16"/>
      <c r="C112" s="16"/>
      <c r="D112" s="16"/>
      <c r="E112" s="16"/>
      <c r="F112" s="16"/>
      <c r="G112" s="16"/>
      <c r="H112" s="16"/>
      <c r="I112" s="60"/>
      <c r="J112" s="16"/>
      <c r="K112" s="13"/>
      <c r="L112" s="16"/>
      <c r="M112" s="16"/>
      <c r="N112" s="16"/>
      <c r="O112" s="16"/>
      <c r="P112" s="16"/>
      <c r="Q112" s="16"/>
      <c r="R112" s="16"/>
      <c r="S112" s="60"/>
    </row>
    <row r="113" spans="1:19" x14ac:dyDescent="0.2">
      <c r="A113" s="13"/>
      <c r="B113" s="16"/>
      <c r="C113" s="16"/>
      <c r="D113" s="16"/>
      <c r="E113" s="16"/>
      <c r="F113" s="16"/>
      <c r="G113" s="16"/>
      <c r="H113" s="16"/>
      <c r="I113" s="60"/>
      <c r="J113" s="16"/>
      <c r="K113" s="13"/>
      <c r="L113" s="16"/>
      <c r="M113" s="16"/>
      <c r="N113" s="16"/>
      <c r="O113" s="16"/>
      <c r="P113" s="16"/>
      <c r="Q113" s="16"/>
      <c r="R113" s="16"/>
      <c r="S113" s="60"/>
    </row>
    <row r="114" spans="1:19" x14ac:dyDescent="0.2">
      <c r="A114" s="13"/>
      <c r="B114" s="16"/>
      <c r="C114" s="16"/>
      <c r="D114" s="16"/>
      <c r="E114" s="16"/>
      <c r="F114" s="16"/>
      <c r="G114" s="16"/>
      <c r="H114" s="16"/>
      <c r="I114" s="60"/>
      <c r="J114" s="16"/>
      <c r="K114" s="13"/>
      <c r="L114" s="16"/>
      <c r="M114" s="16"/>
      <c r="N114" s="16"/>
      <c r="O114" s="16"/>
      <c r="P114" s="16"/>
      <c r="Q114" s="16"/>
      <c r="R114" s="16"/>
      <c r="S114" s="60"/>
    </row>
    <row r="115" spans="1:19" x14ac:dyDescent="0.2">
      <c r="A115" s="13"/>
      <c r="B115" s="16"/>
      <c r="C115" s="16"/>
      <c r="D115" s="16"/>
      <c r="E115" s="16"/>
      <c r="F115" s="16"/>
      <c r="G115" s="16"/>
      <c r="H115" s="16"/>
      <c r="I115" s="60"/>
      <c r="J115" s="16"/>
      <c r="K115" s="13"/>
      <c r="L115" s="16"/>
      <c r="M115" s="16"/>
      <c r="N115" s="16"/>
      <c r="O115" s="16"/>
      <c r="P115" s="16"/>
      <c r="Q115" s="16"/>
      <c r="R115" s="16"/>
      <c r="S115" s="60"/>
    </row>
    <row r="116" spans="1:19" x14ac:dyDescent="0.2">
      <c r="A116" s="13"/>
      <c r="B116" s="16"/>
      <c r="C116" s="16"/>
      <c r="D116" s="16"/>
      <c r="E116" s="16"/>
      <c r="F116" s="16"/>
      <c r="G116" s="16"/>
      <c r="H116" s="16"/>
      <c r="I116" s="60"/>
      <c r="J116" s="16"/>
      <c r="K116" s="13"/>
      <c r="L116" s="16"/>
      <c r="M116" s="16"/>
      <c r="N116" s="16"/>
      <c r="O116" s="16"/>
      <c r="P116" s="16"/>
      <c r="Q116" s="16"/>
      <c r="R116" s="16"/>
      <c r="S116" s="60"/>
    </row>
    <row r="117" spans="1:19" x14ac:dyDescent="0.2">
      <c r="A117" s="14"/>
      <c r="B117" s="46"/>
      <c r="C117" s="46"/>
      <c r="D117" s="46"/>
      <c r="E117" s="46"/>
      <c r="F117" s="46"/>
      <c r="G117" s="46"/>
      <c r="H117" s="46"/>
      <c r="I117" s="63"/>
      <c r="J117" s="16"/>
      <c r="K117" s="14"/>
      <c r="L117" s="46"/>
      <c r="M117" s="46"/>
      <c r="N117" s="46"/>
      <c r="O117" s="46"/>
      <c r="P117" s="46"/>
      <c r="Q117" s="46"/>
      <c r="R117" s="46"/>
      <c r="S117" s="60"/>
    </row>
    <row r="118" spans="1:19" x14ac:dyDescent="0.2">
      <c r="A118" s="2"/>
      <c r="B118" s="2"/>
      <c r="C118" s="2"/>
      <c r="D118" s="2"/>
      <c r="E118" s="2"/>
      <c r="F118" s="2"/>
      <c r="G118" s="2"/>
      <c r="H118" s="16"/>
      <c r="I118" s="12"/>
      <c r="J118" s="16"/>
      <c r="K118" s="212"/>
      <c r="L118" s="212"/>
      <c r="M118" s="212"/>
      <c r="N118" s="212"/>
      <c r="O118" s="212"/>
      <c r="P118" s="212"/>
      <c r="Q118" s="212"/>
      <c r="R118" s="212"/>
      <c r="S118" s="212"/>
    </row>
    <row r="119" spans="1:19" x14ac:dyDescent="0.2">
      <c r="A119" s="47" t="s">
        <v>60</v>
      </c>
      <c r="B119" s="12"/>
      <c r="C119" s="12"/>
      <c r="D119" s="12"/>
      <c r="E119" s="12"/>
      <c r="F119" s="12"/>
      <c r="G119" s="12"/>
      <c r="H119" s="12"/>
      <c r="I119" s="49"/>
      <c r="J119" s="16"/>
      <c r="K119" s="71" t="s">
        <v>61</v>
      </c>
      <c r="L119" s="16"/>
      <c r="M119" s="16"/>
      <c r="N119" s="16"/>
      <c r="O119" s="16"/>
      <c r="P119" s="16"/>
      <c r="Q119" s="16"/>
      <c r="R119" s="16"/>
      <c r="S119" s="60"/>
    </row>
    <row r="120" spans="1:19" x14ac:dyDescent="0.2">
      <c r="A120" s="13"/>
      <c r="B120" s="16">
        <v>2010</v>
      </c>
      <c r="C120" s="16">
        <v>2011</v>
      </c>
      <c r="D120" s="16">
        <v>2012</v>
      </c>
      <c r="E120" s="16">
        <v>2013</v>
      </c>
      <c r="F120" s="16">
        <v>2014</v>
      </c>
      <c r="G120" s="16">
        <v>2015</v>
      </c>
      <c r="H120" s="16">
        <v>2016</v>
      </c>
      <c r="I120" s="60">
        <v>2017</v>
      </c>
      <c r="J120" s="16"/>
      <c r="K120" s="13"/>
      <c r="L120" s="16">
        <v>2010</v>
      </c>
      <c r="M120" s="16">
        <v>2011</v>
      </c>
      <c r="N120" s="16">
        <v>2012</v>
      </c>
      <c r="O120" s="16">
        <v>2013</v>
      </c>
      <c r="P120" s="16">
        <v>2014</v>
      </c>
      <c r="Q120" s="16">
        <v>2015</v>
      </c>
      <c r="R120" s="16">
        <v>2016</v>
      </c>
      <c r="S120" s="60">
        <v>2017</v>
      </c>
    </row>
    <row r="121" spans="1:19" x14ac:dyDescent="0.2">
      <c r="A121" s="13" t="s">
        <v>57</v>
      </c>
      <c r="B121" s="52">
        <f t="shared" ref="B121:I121" si="15">B100</f>
        <v>309.07</v>
      </c>
      <c r="C121" s="52">
        <f t="shared" si="15"/>
        <v>290.62</v>
      </c>
      <c r="D121" s="52">
        <f t="shared" si="15"/>
        <v>304</v>
      </c>
      <c r="E121" s="52">
        <f t="shared" si="15"/>
        <v>292.51</v>
      </c>
      <c r="F121" s="52">
        <f t="shared" si="15"/>
        <v>302.57</v>
      </c>
      <c r="G121" s="52">
        <f t="shared" si="15"/>
        <v>325.39</v>
      </c>
      <c r="H121" s="52">
        <f t="shared" si="15"/>
        <v>315.10000000000002</v>
      </c>
      <c r="I121" s="53">
        <f t="shared" si="15"/>
        <v>371.17</v>
      </c>
      <c r="J121" s="52"/>
      <c r="K121" s="13" t="s">
        <v>57</v>
      </c>
      <c r="L121" s="52">
        <f t="shared" ref="L121:S121" si="16">B99</f>
        <v>300</v>
      </c>
      <c r="M121" s="52">
        <f t="shared" si="16"/>
        <v>285</v>
      </c>
      <c r="N121" s="52">
        <f t="shared" si="16"/>
        <v>300</v>
      </c>
      <c r="O121" s="52">
        <f t="shared" si="16"/>
        <v>300</v>
      </c>
      <c r="P121" s="52">
        <f t="shared" si="16"/>
        <v>300</v>
      </c>
      <c r="Q121" s="52">
        <f t="shared" si="16"/>
        <v>325</v>
      </c>
      <c r="R121" s="52">
        <f t="shared" si="16"/>
        <v>309.68</v>
      </c>
      <c r="S121" s="53">
        <f t="shared" si="16"/>
        <v>325</v>
      </c>
    </row>
    <row r="122" spans="1:19" x14ac:dyDescent="0.2">
      <c r="A122" s="13" t="s">
        <v>53</v>
      </c>
      <c r="B122" s="52">
        <f t="shared" ref="B122:I122" si="17">B8</f>
        <v>382.47</v>
      </c>
      <c r="C122" s="52">
        <f t="shared" si="17"/>
        <v>384.89</v>
      </c>
      <c r="D122" s="52">
        <f t="shared" si="17"/>
        <v>379</v>
      </c>
      <c r="E122" s="52">
        <f t="shared" si="17"/>
        <v>375.26</v>
      </c>
      <c r="F122" s="52">
        <f t="shared" si="17"/>
        <v>379.54</v>
      </c>
      <c r="G122" s="52">
        <f t="shared" si="17"/>
        <v>384.36</v>
      </c>
      <c r="H122" s="52">
        <f t="shared" si="17"/>
        <v>381</v>
      </c>
      <c r="I122" s="53">
        <f t="shared" si="17"/>
        <v>391.49</v>
      </c>
      <c r="J122" s="52"/>
      <c r="K122" s="13" t="s">
        <v>53</v>
      </c>
      <c r="L122" s="52">
        <f t="shared" ref="L122:S122" si="18">B7</f>
        <v>375</v>
      </c>
      <c r="M122" s="52">
        <f t="shared" si="18"/>
        <v>375</v>
      </c>
      <c r="N122" s="52">
        <f t="shared" si="18"/>
        <v>375</v>
      </c>
      <c r="O122" s="52">
        <f t="shared" si="18"/>
        <v>375</v>
      </c>
      <c r="P122" s="52">
        <f t="shared" si="18"/>
        <v>375</v>
      </c>
      <c r="Q122" s="52">
        <f t="shared" si="18"/>
        <v>380</v>
      </c>
      <c r="R122" s="52">
        <f t="shared" si="18"/>
        <v>375</v>
      </c>
      <c r="S122" s="53">
        <f t="shared" si="18"/>
        <v>395</v>
      </c>
    </row>
    <row r="123" spans="1:19" x14ac:dyDescent="0.2">
      <c r="A123" s="13" t="s">
        <v>54</v>
      </c>
      <c r="B123" s="52">
        <f t="shared" ref="B123:I123" si="19">B31</f>
        <v>480.55</v>
      </c>
      <c r="C123" s="52">
        <f t="shared" si="19"/>
        <v>492.1</v>
      </c>
      <c r="D123" s="52">
        <f t="shared" si="19"/>
        <v>485.26</v>
      </c>
      <c r="E123" s="52">
        <f t="shared" si="19"/>
        <v>490.7</v>
      </c>
      <c r="F123" s="52">
        <f t="shared" si="19"/>
        <v>494.06</v>
      </c>
      <c r="G123" s="52">
        <f t="shared" si="19"/>
        <v>497.05</v>
      </c>
      <c r="H123" s="52">
        <f t="shared" si="19"/>
        <v>500.05</v>
      </c>
      <c r="I123" s="53">
        <f t="shared" si="19"/>
        <v>520.08000000000004</v>
      </c>
      <c r="J123" s="52"/>
      <c r="K123" s="13" t="s">
        <v>54</v>
      </c>
      <c r="L123" s="52">
        <f t="shared" ref="L123:S123" si="20">B30</f>
        <v>460</v>
      </c>
      <c r="M123" s="52">
        <f t="shared" si="20"/>
        <v>475</v>
      </c>
      <c r="N123" s="52">
        <f t="shared" si="20"/>
        <v>475</v>
      </c>
      <c r="O123" s="52">
        <f t="shared" si="20"/>
        <v>475</v>
      </c>
      <c r="P123" s="52">
        <f t="shared" si="20"/>
        <v>475</v>
      </c>
      <c r="Q123" s="52">
        <f t="shared" si="20"/>
        <v>475</v>
      </c>
      <c r="R123" s="52">
        <f t="shared" si="20"/>
        <v>475</v>
      </c>
      <c r="S123" s="53">
        <f t="shared" si="20"/>
        <v>495</v>
      </c>
    </row>
    <row r="124" spans="1:19" x14ac:dyDescent="0.2">
      <c r="A124" s="13" t="s">
        <v>55</v>
      </c>
      <c r="B124" s="52">
        <f t="shared" ref="B124:I124" si="21">B54</f>
        <v>626.88</v>
      </c>
      <c r="C124" s="52">
        <f t="shared" si="21"/>
        <v>618.54</v>
      </c>
      <c r="D124" s="52">
        <f t="shared" si="21"/>
        <v>625.94000000000005</v>
      </c>
      <c r="E124" s="52">
        <f t="shared" si="21"/>
        <v>615.73</v>
      </c>
      <c r="F124" s="52">
        <f t="shared" si="21"/>
        <v>617.05999999999995</v>
      </c>
      <c r="G124" s="52">
        <f t="shared" si="21"/>
        <v>634.01</v>
      </c>
      <c r="H124" s="52">
        <f t="shared" si="21"/>
        <v>636.58000000000004</v>
      </c>
      <c r="I124" s="53">
        <f t="shared" si="21"/>
        <v>661.52</v>
      </c>
      <c r="J124" s="52"/>
      <c r="K124" s="13" t="s">
        <v>55</v>
      </c>
      <c r="L124" s="52">
        <f t="shared" ref="L124:S124" si="22">B53</f>
        <v>595</v>
      </c>
      <c r="M124" s="52">
        <f t="shared" si="22"/>
        <v>595</v>
      </c>
      <c r="N124" s="52">
        <f t="shared" si="22"/>
        <v>595</v>
      </c>
      <c r="O124" s="52">
        <f t="shared" si="22"/>
        <v>595</v>
      </c>
      <c r="P124" s="52">
        <f t="shared" si="22"/>
        <v>600</v>
      </c>
      <c r="Q124" s="52">
        <f t="shared" si="22"/>
        <v>600</v>
      </c>
      <c r="R124" s="52">
        <f t="shared" si="22"/>
        <v>625</v>
      </c>
      <c r="S124" s="53">
        <f t="shared" si="22"/>
        <v>650</v>
      </c>
    </row>
    <row r="125" spans="1:19" x14ac:dyDescent="0.2">
      <c r="A125" s="13" t="s">
        <v>56</v>
      </c>
      <c r="B125" s="52">
        <f t="shared" ref="B125:I125" si="23">B77</f>
        <v>924.21</v>
      </c>
      <c r="C125" s="52">
        <f t="shared" si="23"/>
        <v>925.78</v>
      </c>
      <c r="D125" s="52">
        <f t="shared" si="23"/>
        <v>956.99</v>
      </c>
      <c r="E125" s="52">
        <f t="shared" si="23"/>
        <v>893.4</v>
      </c>
      <c r="F125" s="52">
        <f t="shared" si="23"/>
        <v>976.84</v>
      </c>
      <c r="G125" s="52">
        <f t="shared" si="23"/>
        <v>1042.67</v>
      </c>
      <c r="H125" s="52">
        <f t="shared" si="23"/>
        <v>1022.17</v>
      </c>
      <c r="I125" s="53">
        <f t="shared" si="23"/>
        <v>1096.76</v>
      </c>
      <c r="J125" s="52"/>
      <c r="K125" s="13" t="s">
        <v>56</v>
      </c>
      <c r="L125" s="52">
        <f t="shared" ref="L125:S125" si="24">B76</f>
        <v>849.5</v>
      </c>
      <c r="M125" s="52">
        <f t="shared" si="24"/>
        <v>850</v>
      </c>
      <c r="N125" s="52">
        <f t="shared" si="24"/>
        <v>885</v>
      </c>
      <c r="O125" s="52">
        <f t="shared" si="24"/>
        <v>847.5</v>
      </c>
      <c r="P125" s="52">
        <f t="shared" si="24"/>
        <v>925</v>
      </c>
      <c r="Q125" s="52">
        <f t="shared" si="24"/>
        <v>970</v>
      </c>
      <c r="R125" s="52">
        <f t="shared" si="24"/>
        <v>900</v>
      </c>
      <c r="S125" s="53">
        <f t="shared" si="24"/>
        <v>1100</v>
      </c>
    </row>
    <row r="126" spans="1:19" x14ac:dyDescent="0.2">
      <c r="A126" s="13"/>
      <c r="B126" s="16"/>
      <c r="C126" s="16"/>
      <c r="D126" s="16"/>
      <c r="E126" s="16"/>
      <c r="F126" s="16"/>
      <c r="G126" s="16"/>
      <c r="H126" s="16"/>
      <c r="I126" s="60"/>
      <c r="J126" s="16"/>
      <c r="K126" s="13"/>
      <c r="L126" s="16"/>
      <c r="M126" s="16"/>
      <c r="N126" s="16"/>
      <c r="O126" s="16"/>
      <c r="P126" s="16"/>
      <c r="Q126" s="16"/>
      <c r="R126" s="16"/>
      <c r="S126" s="60"/>
    </row>
    <row r="127" spans="1:19" x14ac:dyDescent="0.2">
      <c r="A127" s="13"/>
      <c r="B127" s="16"/>
      <c r="C127" s="16"/>
      <c r="D127" s="16"/>
      <c r="E127" s="16"/>
      <c r="F127" s="16"/>
      <c r="G127" s="16"/>
      <c r="H127" s="16"/>
      <c r="I127" s="60"/>
      <c r="J127" s="16"/>
      <c r="K127" s="13"/>
      <c r="L127" s="16"/>
      <c r="M127" s="16"/>
      <c r="N127" s="16"/>
      <c r="O127" s="16"/>
      <c r="P127" s="16"/>
      <c r="Q127" s="16"/>
      <c r="R127" s="16"/>
      <c r="S127" s="60"/>
    </row>
    <row r="128" spans="1:19" x14ac:dyDescent="0.2">
      <c r="A128" s="13"/>
      <c r="B128" s="16"/>
      <c r="C128" s="16"/>
      <c r="D128" s="16"/>
      <c r="E128" s="16"/>
      <c r="F128" s="16"/>
      <c r="G128" s="16"/>
      <c r="H128" s="16"/>
      <c r="I128" s="60"/>
      <c r="J128" s="16"/>
      <c r="K128" s="13"/>
      <c r="L128" s="16"/>
      <c r="M128" s="16"/>
      <c r="N128" s="16"/>
      <c r="O128" s="16"/>
      <c r="P128" s="16"/>
      <c r="Q128" s="16"/>
      <c r="R128" s="16"/>
      <c r="S128" s="60"/>
    </row>
    <row r="129" spans="1:19" x14ac:dyDescent="0.2">
      <c r="A129" s="13"/>
      <c r="B129" s="16"/>
      <c r="C129" s="16"/>
      <c r="D129" s="16"/>
      <c r="E129" s="16"/>
      <c r="F129" s="16"/>
      <c r="G129" s="16"/>
      <c r="H129" s="16"/>
      <c r="I129" s="60"/>
      <c r="J129" s="16"/>
      <c r="K129" s="13"/>
      <c r="L129" s="16"/>
      <c r="M129" s="16"/>
      <c r="N129" s="16"/>
      <c r="O129" s="16"/>
      <c r="P129" s="16"/>
      <c r="Q129" s="16"/>
      <c r="R129" s="16"/>
      <c r="S129" s="60"/>
    </row>
    <row r="130" spans="1:19" x14ac:dyDescent="0.2">
      <c r="A130" s="13"/>
      <c r="B130" s="16"/>
      <c r="C130" s="16"/>
      <c r="D130" s="16"/>
      <c r="E130" s="16"/>
      <c r="F130" s="16"/>
      <c r="G130" s="16"/>
      <c r="H130" s="16"/>
      <c r="I130" s="60"/>
      <c r="J130" s="16"/>
      <c r="K130" s="13"/>
      <c r="L130" s="16"/>
      <c r="M130" s="16"/>
      <c r="N130" s="16"/>
      <c r="O130" s="16"/>
      <c r="P130" s="16"/>
      <c r="Q130" s="16"/>
      <c r="R130" s="16"/>
      <c r="S130" s="60"/>
    </row>
    <row r="131" spans="1:19" x14ac:dyDescent="0.2">
      <c r="A131" s="13"/>
      <c r="B131" s="16"/>
      <c r="C131" s="16"/>
      <c r="D131" s="16"/>
      <c r="E131" s="16"/>
      <c r="F131" s="16"/>
      <c r="G131" s="16"/>
      <c r="H131" s="16"/>
      <c r="I131" s="60"/>
      <c r="J131" s="16"/>
      <c r="K131" s="13"/>
      <c r="L131" s="16"/>
      <c r="M131" s="16"/>
      <c r="N131" s="16"/>
      <c r="O131" s="16"/>
      <c r="P131" s="16"/>
      <c r="Q131" s="16"/>
      <c r="R131" s="16"/>
      <c r="S131" s="60"/>
    </row>
    <row r="132" spans="1:19" x14ac:dyDescent="0.2">
      <c r="A132" s="13"/>
      <c r="B132" s="16"/>
      <c r="C132" s="16"/>
      <c r="D132" s="16"/>
      <c r="E132" s="16"/>
      <c r="F132" s="16"/>
      <c r="G132" s="16"/>
      <c r="H132" s="16"/>
      <c r="I132" s="60"/>
      <c r="J132" s="16"/>
      <c r="K132" s="13"/>
      <c r="L132" s="16"/>
      <c r="M132" s="16"/>
      <c r="N132" s="16"/>
      <c r="O132" s="16"/>
      <c r="P132" s="16"/>
      <c r="Q132" s="16"/>
      <c r="R132" s="16"/>
      <c r="S132" s="60"/>
    </row>
    <row r="133" spans="1:19" x14ac:dyDescent="0.2">
      <c r="A133" s="13"/>
      <c r="B133" s="16"/>
      <c r="C133" s="16"/>
      <c r="D133" s="16"/>
      <c r="E133" s="16"/>
      <c r="F133" s="16"/>
      <c r="G133" s="16"/>
      <c r="H133" s="16"/>
      <c r="I133" s="60"/>
      <c r="J133" s="16"/>
      <c r="K133" s="13"/>
      <c r="L133" s="16"/>
      <c r="M133" s="16"/>
      <c r="N133" s="16"/>
      <c r="O133" s="16"/>
      <c r="P133" s="16"/>
      <c r="Q133" s="16"/>
      <c r="R133" s="16"/>
      <c r="S133" s="60"/>
    </row>
    <row r="134" spans="1:19" x14ac:dyDescent="0.2">
      <c r="A134" s="13"/>
      <c r="B134" s="16"/>
      <c r="C134" s="16"/>
      <c r="D134" s="16"/>
      <c r="E134" s="16"/>
      <c r="F134" s="16"/>
      <c r="G134" s="16"/>
      <c r="H134" s="16"/>
      <c r="I134" s="60"/>
      <c r="J134" s="16"/>
      <c r="K134" s="13"/>
      <c r="L134" s="16"/>
      <c r="M134" s="16"/>
      <c r="N134" s="16"/>
      <c r="O134" s="16"/>
      <c r="P134" s="16"/>
      <c r="Q134" s="16"/>
      <c r="R134" s="16"/>
      <c r="S134" s="60"/>
    </row>
    <row r="135" spans="1:19" x14ac:dyDescent="0.2">
      <c r="A135" s="13"/>
      <c r="B135" s="16"/>
      <c r="C135" s="16"/>
      <c r="D135" s="16"/>
      <c r="E135" s="16"/>
      <c r="F135" s="16"/>
      <c r="G135" s="16"/>
      <c r="H135" s="16"/>
      <c r="I135" s="60"/>
      <c r="J135" s="16"/>
      <c r="K135" s="13"/>
      <c r="L135" s="16"/>
      <c r="M135" s="16"/>
      <c r="N135" s="16"/>
      <c r="O135" s="16"/>
      <c r="P135" s="16"/>
      <c r="Q135" s="16"/>
      <c r="R135" s="16"/>
      <c r="S135" s="60"/>
    </row>
    <row r="136" spans="1:19" x14ac:dyDescent="0.2">
      <c r="A136" s="13"/>
      <c r="B136" s="16"/>
      <c r="C136" s="16"/>
      <c r="D136" s="16"/>
      <c r="E136" s="16"/>
      <c r="F136" s="16"/>
      <c r="G136" s="16"/>
      <c r="H136" s="16"/>
      <c r="I136" s="60"/>
      <c r="J136" s="16"/>
      <c r="K136" s="13"/>
      <c r="L136" s="16"/>
      <c r="M136" s="16"/>
      <c r="N136" s="16"/>
      <c r="O136" s="16"/>
      <c r="P136" s="16"/>
      <c r="Q136" s="16"/>
      <c r="R136" s="16"/>
      <c r="S136" s="60"/>
    </row>
    <row r="137" spans="1:19" x14ac:dyDescent="0.2">
      <c r="A137" s="13"/>
      <c r="B137" s="16"/>
      <c r="C137" s="16"/>
      <c r="D137" s="16"/>
      <c r="E137" s="16"/>
      <c r="F137" s="16"/>
      <c r="G137" s="16"/>
      <c r="H137" s="16"/>
      <c r="I137" s="60"/>
      <c r="J137" s="16"/>
      <c r="K137" s="13"/>
      <c r="L137" s="16"/>
      <c r="M137" s="16"/>
      <c r="N137" s="16"/>
      <c r="O137" s="16"/>
      <c r="P137" s="16"/>
      <c r="Q137" s="16"/>
      <c r="R137" s="16"/>
      <c r="S137" s="60"/>
    </row>
    <row r="138" spans="1:19" x14ac:dyDescent="0.2">
      <c r="A138" s="13"/>
      <c r="B138" s="16"/>
      <c r="C138" s="16"/>
      <c r="D138" s="16"/>
      <c r="E138" s="16"/>
      <c r="F138" s="16"/>
      <c r="G138" s="16"/>
      <c r="H138" s="16"/>
      <c r="I138" s="60"/>
      <c r="J138" s="16"/>
      <c r="K138" s="13"/>
      <c r="L138" s="16"/>
      <c r="M138" s="16"/>
      <c r="N138" s="16"/>
      <c r="O138" s="16"/>
      <c r="P138" s="16"/>
      <c r="Q138" s="16"/>
      <c r="R138" s="16"/>
      <c r="S138" s="60"/>
    </row>
    <row r="139" spans="1:19" x14ac:dyDescent="0.2">
      <c r="A139" s="13"/>
      <c r="B139" s="16"/>
      <c r="C139" s="16"/>
      <c r="D139" s="16"/>
      <c r="E139" s="16"/>
      <c r="F139" s="16"/>
      <c r="G139" s="16"/>
      <c r="H139" s="16"/>
      <c r="I139" s="60"/>
      <c r="J139" s="16"/>
      <c r="K139" s="13"/>
      <c r="L139" s="16"/>
      <c r="M139" s="16"/>
      <c r="N139" s="16"/>
      <c r="O139" s="16"/>
      <c r="P139" s="16"/>
      <c r="Q139" s="16"/>
      <c r="R139" s="16"/>
      <c r="S139" s="60"/>
    </row>
    <row r="140" spans="1:19" x14ac:dyDescent="0.2">
      <c r="A140" s="13"/>
      <c r="B140" s="16"/>
      <c r="C140" s="16"/>
      <c r="D140" s="16"/>
      <c r="E140" s="16"/>
      <c r="F140" s="16"/>
      <c r="G140" s="16"/>
      <c r="H140" s="16"/>
      <c r="I140" s="60"/>
      <c r="J140" s="16"/>
      <c r="K140" s="13"/>
      <c r="L140" s="16"/>
      <c r="M140" s="16"/>
      <c r="N140" s="16"/>
      <c r="O140" s="16"/>
      <c r="P140" s="16"/>
      <c r="Q140" s="16"/>
      <c r="R140" s="16"/>
      <c r="S140" s="60"/>
    </row>
    <row r="141" spans="1:19" ht="12.75" customHeight="1" x14ac:dyDescent="0.2">
      <c r="A141" s="14"/>
      <c r="B141" s="46"/>
      <c r="C141" s="46"/>
      <c r="D141" s="46"/>
      <c r="E141" s="46"/>
      <c r="F141" s="46"/>
      <c r="G141" s="46"/>
      <c r="H141" s="46"/>
      <c r="I141" s="63"/>
      <c r="J141" s="16"/>
      <c r="K141" s="14"/>
      <c r="L141" s="46"/>
      <c r="M141" s="46"/>
      <c r="N141" s="46"/>
      <c r="O141" s="46"/>
      <c r="P141" s="46"/>
      <c r="Q141" s="46"/>
      <c r="R141" s="46"/>
      <c r="S141" s="63"/>
    </row>
    <row r="142" spans="1:19" x14ac:dyDescent="0.2">
      <c r="A142" s="2"/>
      <c r="B142" s="2"/>
      <c r="C142" s="2"/>
      <c r="D142" s="2"/>
      <c r="E142" s="2"/>
      <c r="F142" s="2"/>
      <c r="G142" s="2"/>
      <c r="H142" s="16"/>
      <c r="I142" s="16"/>
      <c r="J142" s="16"/>
      <c r="K142" s="212"/>
      <c r="L142" s="2"/>
      <c r="M142" s="2"/>
      <c r="N142" s="2"/>
      <c r="O142" s="2"/>
      <c r="P142" s="2"/>
      <c r="Q142" s="2"/>
      <c r="R142" s="16"/>
      <c r="S142" s="2"/>
    </row>
    <row r="143" spans="1:19" x14ac:dyDescent="0.2">
      <c r="A143" s="47" t="s">
        <v>58</v>
      </c>
      <c r="B143" s="12"/>
      <c r="C143" s="12"/>
      <c r="D143" s="12"/>
      <c r="E143" s="12"/>
      <c r="F143" s="12"/>
      <c r="G143" s="12"/>
      <c r="H143" s="12"/>
      <c r="I143" s="49"/>
      <c r="J143" s="16"/>
      <c r="K143" s="47" t="s">
        <v>59</v>
      </c>
      <c r="L143" s="12"/>
      <c r="M143" s="12"/>
      <c r="N143" s="12"/>
      <c r="O143" s="12"/>
      <c r="P143" s="12"/>
      <c r="Q143" s="12"/>
      <c r="R143" s="12"/>
      <c r="S143" s="49"/>
    </row>
    <row r="144" spans="1:19" x14ac:dyDescent="0.2">
      <c r="A144" s="13"/>
      <c r="B144" s="16">
        <v>2010</v>
      </c>
      <c r="C144" s="16">
        <v>2011</v>
      </c>
      <c r="D144" s="16">
        <v>2012</v>
      </c>
      <c r="E144" s="16">
        <v>2013</v>
      </c>
      <c r="F144" s="16">
        <v>2014</v>
      </c>
      <c r="G144" s="16">
        <v>2015</v>
      </c>
      <c r="H144" s="16">
        <v>2016</v>
      </c>
      <c r="I144" s="60">
        <v>2017</v>
      </c>
      <c r="J144" s="16"/>
      <c r="K144" s="13"/>
      <c r="L144" s="16">
        <v>2010</v>
      </c>
      <c r="M144" s="16">
        <v>2011</v>
      </c>
      <c r="N144" s="16">
        <v>2012</v>
      </c>
      <c r="O144" s="16">
        <v>2013</v>
      </c>
      <c r="P144" s="16">
        <v>2014</v>
      </c>
      <c r="Q144" s="16">
        <v>2015</v>
      </c>
      <c r="R144" s="16">
        <v>2016</v>
      </c>
      <c r="S144" s="60">
        <v>2017</v>
      </c>
    </row>
    <row r="145" spans="1:19" x14ac:dyDescent="0.2">
      <c r="A145" s="13" t="s">
        <v>53</v>
      </c>
      <c r="B145" s="52">
        <f>VLOOKUP($A$2,'Table 7'!$A$5:$L$23,2,FALSE)</f>
        <v>302</v>
      </c>
      <c r="C145" s="52">
        <f>VLOOKUP($A$2,'Table 8'!$A$5:$L$23,2,FALSE)</f>
        <v>272</v>
      </c>
      <c r="D145" s="52">
        <f>VLOOKUP($A$2,'Table 9'!$A$5:$L$23,2,FALSE)</f>
        <v>246</v>
      </c>
      <c r="E145" s="52">
        <f>VLOOKUP($A$2,'Table 10'!$A$5:$L$23,2,FALSE)</f>
        <v>245</v>
      </c>
      <c r="F145" s="52">
        <f>VLOOKUP($A$2,'Table 11'!$A$5:$L$23,2,FALSE)</f>
        <v>188</v>
      </c>
      <c r="G145" s="52">
        <f>VLOOKUP($A$2,'Table 12'!$A$5:$L$23,2,FALSE)</f>
        <v>192</v>
      </c>
      <c r="H145" s="52">
        <f>VLOOKUP($A$2,'Table 13'!$A$5:$L$23,2,FALSE)</f>
        <v>223</v>
      </c>
      <c r="I145" s="53">
        <f>VLOOKUP($A$2,'Table 14'!$A$5:$L$23,2,FALSE)</f>
        <v>295</v>
      </c>
      <c r="J145" s="52"/>
      <c r="K145" s="13" t="s">
        <v>53</v>
      </c>
      <c r="L145" s="72">
        <f>B145/SUM(B$145:B$149)</f>
        <v>0.21016005567153792</v>
      </c>
      <c r="M145" s="72">
        <f t="shared" ref="M145:S149" si="25">C145/SUM(C$145:C$149)</f>
        <v>0.18230563002680966</v>
      </c>
      <c r="N145" s="72">
        <f t="shared" si="25"/>
        <v>0.1800878477306003</v>
      </c>
      <c r="O145" s="72">
        <f t="shared" si="25"/>
        <v>0.20065520065520065</v>
      </c>
      <c r="P145" s="72">
        <f t="shared" si="25"/>
        <v>0.18762475049900199</v>
      </c>
      <c r="Q145" s="72">
        <f t="shared" si="25"/>
        <v>0.1914257228315055</v>
      </c>
      <c r="R145" s="72">
        <f t="shared" si="25"/>
        <v>0.21504339440694312</v>
      </c>
      <c r="S145" s="174">
        <f t="shared" si="25"/>
        <v>0.24624373956594323</v>
      </c>
    </row>
    <row r="146" spans="1:19" x14ac:dyDescent="0.2">
      <c r="A146" s="13" t="s">
        <v>54</v>
      </c>
      <c r="B146" s="52">
        <f>VLOOKUP($A$2,'Table 7'!$A$5:$L$23,8,FALSE)</f>
        <v>665</v>
      </c>
      <c r="C146" s="52">
        <f>VLOOKUP($A$2,'Table 8'!$A$5:$L$23,8,FALSE)</f>
        <v>657</v>
      </c>
      <c r="D146" s="52">
        <f>VLOOKUP($A$2,'Table 9'!$A$5:$L$23,8,FALSE)</f>
        <v>597</v>
      </c>
      <c r="E146" s="52">
        <f>VLOOKUP($A$2,'Table 10'!$A$5:$L$23,8,FALSE)</f>
        <v>565</v>
      </c>
      <c r="F146" s="52">
        <f>VLOOKUP($A$2,'Table 11'!$A$5:$L$23,8,FALSE)</f>
        <v>468</v>
      </c>
      <c r="G146" s="52">
        <f>VLOOKUP($A$2,'Table 12'!$A$5:$L$23,8,FALSE)</f>
        <v>503</v>
      </c>
      <c r="H146" s="52">
        <f>VLOOKUP($A$2,'Table 13'!$A$5:$L$23,8,FALSE)</f>
        <v>489</v>
      </c>
      <c r="I146" s="53">
        <f>VLOOKUP($A$2,'Table 14'!$A$5:$L$23,8,FALSE)</f>
        <v>458</v>
      </c>
      <c r="J146" s="52"/>
      <c r="K146" s="13" t="s">
        <v>54</v>
      </c>
      <c r="L146" s="72">
        <f>B146/SUM(B$145:B$149)</f>
        <v>0.4627696590118302</v>
      </c>
      <c r="M146" s="72">
        <f t="shared" si="25"/>
        <v>0.44034852546916892</v>
      </c>
      <c r="N146" s="72">
        <f t="shared" si="25"/>
        <v>0.43704245973645683</v>
      </c>
      <c r="O146" s="72">
        <f t="shared" si="25"/>
        <v>0.46273546273546273</v>
      </c>
      <c r="P146" s="72">
        <f t="shared" si="25"/>
        <v>0.46706586826347307</v>
      </c>
      <c r="Q146" s="72">
        <f t="shared" si="25"/>
        <v>0.50149551345962118</v>
      </c>
      <c r="R146" s="72">
        <f t="shared" si="25"/>
        <v>0.47155255544840885</v>
      </c>
      <c r="S146" s="174">
        <f t="shared" si="25"/>
        <v>0.38230383973288817</v>
      </c>
    </row>
    <row r="147" spans="1:19" x14ac:dyDescent="0.2">
      <c r="A147" s="13" t="s">
        <v>55</v>
      </c>
      <c r="B147" s="52">
        <f>VLOOKUP($A$2,'Table 7'!$A$26:$L$44,2,FALSE)</f>
        <v>279</v>
      </c>
      <c r="C147" s="52">
        <f>VLOOKUP($A$2,'Table 8'!$A$26:$L$44,2,FALSE)</f>
        <v>374</v>
      </c>
      <c r="D147" s="52">
        <f>VLOOKUP($A$2,'Table 9'!$A$26:$L$44,2,FALSE)</f>
        <v>299</v>
      </c>
      <c r="E147" s="52">
        <f>VLOOKUP($A$2,'Table 10'!$A$26:$L$44,2,FALSE)</f>
        <v>251</v>
      </c>
      <c r="F147" s="52">
        <f>VLOOKUP($A$2,'Table 11'!$A$26:$L$44,2,FALSE)</f>
        <v>202</v>
      </c>
      <c r="G147" s="52">
        <f>VLOOKUP($A$2,'Table 12'!$A$26:$L$44,2,FALSE)</f>
        <v>181</v>
      </c>
      <c r="H147" s="52">
        <f>VLOOKUP($A$2,'Table 13'!$A$26:$L$44,2,FALSE)</f>
        <v>199</v>
      </c>
      <c r="I147" s="53">
        <f>VLOOKUP($A$2,'Table 14'!$A$26:$L$44,2,FALSE)</f>
        <v>247</v>
      </c>
      <c r="J147" s="52"/>
      <c r="K147" s="13" t="s">
        <v>55</v>
      </c>
      <c r="L147" s="72">
        <f>B147/SUM(B$145:B$149)</f>
        <v>0.19415448851774531</v>
      </c>
      <c r="M147" s="72">
        <f t="shared" si="25"/>
        <v>0.25067024128686327</v>
      </c>
      <c r="N147" s="72">
        <f t="shared" si="25"/>
        <v>0.21888726207906295</v>
      </c>
      <c r="O147" s="72">
        <f t="shared" si="25"/>
        <v>0.20556920556920558</v>
      </c>
      <c r="P147" s="72">
        <f t="shared" si="25"/>
        <v>0.20159680638722555</v>
      </c>
      <c r="Q147" s="72">
        <f t="shared" si="25"/>
        <v>0.18045862412761715</v>
      </c>
      <c r="R147" s="72">
        <f t="shared" si="25"/>
        <v>0.1918997107039537</v>
      </c>
      <c r="S147" s="174">
        <f t="shared" si="25"/>
        <v>0.20617696160267113</v>
      </c>
    </row>
    <row r="148" spans="1:19" x14ac:dyDescent="0.2">
      <c r="A148" s="13" t="s">
        <v>56</v>
      </c>
      <c r="B148" s="52">
        <f>VLOOKUP($A$2,'Table 7'!$A$26:$L$44,8,FALSE)</f>
        <v>144</v>
      </c>
      <c r="C148" s="52">
        <f>VLOOKUP($A$2,'Table 8'!$A$26:$L$44,8,FALSE)</f>
        <v>121</v>
      </c>
      <c r="D148" s="52">
        <f>VLOOKUP($A$2,'Table 9'!$A$26:$L$44,8,FALSE)</f>
        <v>158</v>
      </c>
      <c r="E148" s="52">
        <f>VLOOKUP($A$2,'Table 10'!$A$26:$L$44,8,FALSE)</f>
        <v>92</v>
      </c>
      <c r="F148" s="52">
        <f>VLOOKUP($A$2,'Table 11'!$A$26:$L$44,8,FALSE)</f>
        <v>70</v>
      </c>
      <c r="G148" s="52">
        <f>VLOOKUP($A$2,'Table 12'!$A$26:$L$44,8,FALSE)</f>
        <v>60</v>
      </c>
      <c r="H148" s="52">
        <f>VLOOKUP($A$2,'Table 13'!$A$26:$L$44,8,FALSE)</f>
        <v>60</v>
      </c>
      <c r="I148" s="53">
        <f>VLOOKUP($A$2,'Table 14'!$A$26:$L$44,8,FALSE)</f>
        <v>91</v>
      </c>
      <c r="J148" s="52"/>
      <c r="K148" s="13" t="s">
        <v>56</v>
      </c>
      <c r="L148" s="72">
        <f>B148/SUM(B$145:B$149)</f>
        <v>0.10020876826722339</v>
      </c>
      <c r="M148" s="72">
        <f t="shared" si="25"/>
        <v>8.1099195710455763E-2</v>
      </c>
      <c r="N148" s="72">
        <f t="shared" si="25"/>
        <v>0.11566617862371889</v>
      </c>
      <c r="O148" s="72">
        <f t="shared" si="25"/>
        <v>7.5348075348075347E-2</v>
      </c>
      <c r="P148" s="72">
        <f t="shared" si="25"/>
        <v>6.9860279441117765E-2</v>
      </c>
      <c r="Q148" s="72">
        <f t="shared" si="25"/>
        <v>5.9820538384845461E-2</v>
      </c>
      <c r="R148" s="72">
        <f t="shared" si="25"/>
        <v>5.7859209257473482E-2</v>
      </c>
      <c r="S148" s="174">
        <f t="shared" si="25"/>
        <v>7.595993322203673E-2</v>
      </c>
    </row>
    <row r="149" spans="1:19" x14ac:dyDescent="0.2">
      <c r="A149" s="13" t="s">
        <v>57</v>
      </c>
      <c r="B149" s="52">
        <f>VLOOKUP($A$2,'Table 7'!$A$47:$L$65,2,FALSE)</f>
        <v>47</v>
      </c>
      <c r="C149" s="52">
        <f>VLOOKUP($A$2,'Table 8'!$A$47:$L$65,2,FALSE)</f>
        <v>68</v>
      </c>
      <c r="D149" s="52">
        <f>VLOOKUP($A$2,'Table 9'!$A$47:$L$65,2,FALSE)</f>
        <v>66</v>
      </c>
      <c r="E149" s="52">
        <f>VLOOKUP($A$2,'Table 10'!$A$47:$L$65,2,FALSE)</f>
        <v>68</v>
      </c>
      <c r="F149" s="52">
        <f>VLOOKUP($A$2,'Table 11'!$A$47:$L$65,2,FALSE)</f>
        <v>74</v>
      </c>
      <c r="G149" s="52">
        <f>VLOOKUP($A$2,'Table 12'!$A$47:$L$65,2,FALSE)</f>
        <v>67</v>
      </c>
      <c r="H149" s="52">
        <f>VLOOKUP($A$2,'Table 13'!$A$47:$L$65,2,FALSE)</f>
        <v>66</v>
      </c>
      <c r="I149" s="53">
        <f>VLOOKUP($A$2,'Table 14'!$A$47:$L$65,2,FALSE)</f>
        <v>107</v>
      </c>
      <c r="J149" s="52"/>
      <c r="K149" s="13" t="s">
        <v>57</v>
      </c>
      <c r="L149" s="72">
        <f>B149/SUM(B$145:B$149)</f>
        <v>3.2707028531663185E-2</v>
      </c>
      <c r="M149" s="72">
        <f t="shared" si="25"/>
        <v>4.5576407506702415E-2</v>
      </c>
      <c r="N149" s="72">
        <f t="shared" si="25"/>
        <v>4.8316251830161056E-2</v>
      </c>
      <c r="O149" s="72">
        <f t="shared" si="25"/>
        <v>5.5692055692055695E-2</v>
      </c>
      <c r="P149" s="72">
        <f t="shared" si="25"/>
        <v>7.3852295409181631E-2</v>
      </c>
      <c r="Q149" s="72">
        <f t="shared" si="25"/>
        <v>6.6799601196410763E-2</v>
      </c>
      <c r="R149" s="72">
        <f t="shared" si="25"/>
        <v>6.3645130183220835E-2</v>
      </c>
      <c r="S149" s="174">
        <f t="shared" si="25"/>
        <v>8.9315525876460772E-2</v>
      </c>
    </row>
    <row r="150" spans="1:19" x14ac:dyDescent="0.2">
      <c r="A150" s="13"/>
      <c r="B150" s="16"/>
      <c r="C150" s="16"/>
      <c r="D150" s="16"/>
      <c r="E150" s="16"/>
      <c r="F150" s="16"/>
      <c r="G150" s="16"/>
      <c r="H150" s="16"/>
      <c r="I150" s="60"/>
      <c r="J150" s="16"/>
      <c r="K150" s="13"/>
      <c r="L150" s="16"/>
      <c r="M150" s="16"/>
      <c r="N150" s="16"/>
      <c r="O150" s="16"/>
      <c r="P150" s="16"/>
      <c r="Q150" s="16"/>
      <c r="R150" s="16"/>
      <c r="S150" s="60"/>
    </row>
    <row r="151" spans="1:19" x14ac:dyDescent="0.2">
      <c r="A151" s="13"/>
      <c r="B151" s="16"/>
      <c r="C151" s="16"/>
      <c r="D151" s="16"/>
      <c r="E151" s="16"/>
      <c r="F151" s="16"/>
      <c r="G151" s="16"/>
      <c r="H151" s="16"/>
      <c r="I151" s="60"/>
      <c r="J151" s="16"/>
      <c r="K151" s="13"/>
      <c r="L151" s="16"/>
      <c r="M151" s="16"/>
      <c r="N151" s="16"/>
      <c r="O151" s="16"/>
      <c r="P151" s="16"/>
      <c r="Q151" s="16"/>
      <c r="R151" s="16"/>
      <c r="S151" s="60"/>
    </row>
    <row r="152" spans="1:19" x14ac:dyDescent="0.2">
      <c r="A152" s="13"/>
      <c r="B152" s="16"/>
      <c r="C152" s="16"/>
      <c r="D152" s="16"/>
      <c r="E152" s="16"/>
      <c r="F152" s="16"/>
      <c r="G152" s="16"/>
      <c r="H152" s="16"/>
      <c r="I152" s="60"/>
      <c r="J152" s="16"/>
      <c r="K152" s="13"/>
      <c r="L152" s="16"/>
      <c r="M152" s="16"/>
      <c r="N152" s="16"/>
      <c r="O152" s="16"/>
      <c r="P152" s="16"/>
      <c r="Q152" s="16"/>
      <c r="R152" s="16"/>
      <c r="S152" s="60"/>
    </row>
    <row r="153" spans="1:19" x14ac:dyDescent="0.2">
      <c r="A153" s="13"/>
      <c r="B153" s="16"/>
      <c r="C153" s="16"/>
      <c r="D153" s="16"/>
      <c r="E153" s="16"/>
      <c r="F153" s="16"/>
      <c r="G153" s="16"/>
      <c r="H153" s="16"/>
      <c r="I153" s="60"/>
      <c r="J153" s="16"/>
      <c r="K153" s="13"/>
      <c r="L153" s="16"/>
      <c r="M153" s="16"/>
      <c r="N153" s="16"/>
      <c r="O153" s="16"/>
      <c r="P153" s="16"/>
      <c r="Q153" s="16"/>
      <c r="R153" s="16"/>
      <c r="S153" s="60"/>
    </row>
    <row r="154" spans="1:19" x14ac:dyDescent="0.2">
      <c r="A154" s="13"/>
      <c r="B154" s="16"/>
      <c r="C154" s="16"/>
      <c r="D154" s="16"/>
      <c r="E154" s="16"/>
      <c r="F154" s="16"/>
      <c r="G154" s="16"/>
      <c r="H154" s="16"/>
      <c r="I154" s="60"/>
      <c r="J154" s="16"/>
      <c r="K154" s="13"/>
      <c r="L154" s="16"/>
      <c r="M154" s="16"/>
      <c r="N154" s="16"/>
      <c r="O154" s="16"/>
      <c r="P154" s="16"/>
      <c r="Q154" s="16"/>
      <c r="R154" s="16"/>
      <c r="S154" s="60"/>
    </row>
    <row r="155" spans="1:19" x14ac:dyDescent="0.2">
      <c r="A155" s="13"/>
      <c r="B155" s="16"/>
      <c r="C155" s="16"/>
      <c r="D155" s="16"/>
      <c r="E155" s="16"/>
      <c r="F155" s="16"/>
      <c r="G155" s="16"/>
      <c r="H155" s="16"/>
      <c r="I155" s="60"/>
      <c r="J155" s="16"/>
      <c r="K155" s="13"/>
      <c r="L155" s="16"/>
      <c r="M155" s="16"/>
      <c r="N155" s="16"/>
      <c r="O155" s="16"/>
      <c r="P155" s="16"/>
      <c r="Q155" s="16"/>
      <c r="R155" s="16"/>
      <c r="S155" s="60"/>
    </row>
    <row r="156" spans="1:19" x14ac:dyDescent="0.2">
      <c r="A156" s="13"/>
      <c r="B156" s="16"/>
      <c r="C156" s="16"/>
      <c r="D156" s="16"/>
      <c r="E156" s="16"/>
      <c r="F156" s="16"/>
      <c r="G156" s="16"/>
      <c r="H156" s="16"/>
      <c r="I156" s="60"/>
      <c r="J156" s="16"/>
      <c r="K156" s="13"/>
      <c r="L156" s="16"/>
      <c r="M156" s="16"/>
      <c r="N156" s="16"/>
      <c r="O156" s="16"/>
      <c r="P156" s="16"/>
      <c r="Q156" s="16"/>
      <c r="R156" s="16"/>
      <c r="S156" s="60"/>
    </row>
    <row r="157" spans="1:19" x14ac:dyDescent="0.2">
      <c r="A157" s="13"/>
      <c r="B157" s="16"/>
      <c r="C157" s="16"/>
      <c r="D157" s="16"/>
      <c r="E157" s="16"/>
      <c r="F157" s="16"/>
      <c r="G157" s="16"/>
      <c r="H157" s="16"/>
      <c r="I157" s="60"/>
      <c r="J157" s="16"/>
      <c r="K157" s="13"/>
      <c r="L157" s="16"/>
      <c r="M157" s="16"/>
      <c r="N157" s="16"/>
      <c r="O157" s="16"/>
      <c r="P157" s="16"/>
      <c r="Q157" s="16"/>
      <c r="R157" s="16"/>
      <c r="S157" s="60"/>
    </row>
    <row r="158" spans="1:19" x14ac:dyDescent="0.2">
      <c r="A158" s="13"/>
      <c r="B158" s="16"/>
      <c r="C158" s="16"/>
      <c r="D158" s="16"/>
      <c r="E158" s="16"/>
      <c r="F158" s="16"/>
      <c r="G158" s="16"/>
      <c r="H158" s="16"/>
      <c r="I158" s="60"/>
      <c r="J158" s="16"/>
      <c r="K158" s="13"/>
      <c r="L158" s="16"/>
      <c r="M158" s="16"/>
      <c r="N158" s="16"/>
      <c r="O158" s="16"/>
      <c r="P158" s="16"/>
      <c r="Q158" s="16"/>
      <c r="R158" s="16"/>
      <c r="S158" s="60"/>
    </row>
    <row r="159" spans="1:19" x14ac:dyDescent="0.2">
      <c r="A159" s="13"/>
      <c r="B159" s="16"/>
      <c r="C159" s="16"/>
      <c r="D159" s="16"/>
      <c r="E159" s="16"/>
      <c r="F159" s="16"/>
      <c r="G159" s="16"/>
      <c r="H159" s="16"/>
      <c r="I159" s="60"/>
      <c r="J159" s="16"/>
      <c r="K159" s="13"/>
      <c r="L159" s="16"/>
      <c r="M159" s="16"/>
      <c r="N159" s="16"/>
      <c r="O159" s="16"/>
      <c r="P159" s="16"/>
      <c r="Q159" s="16"/>
      <c r="R159" s="16"/>
      <c r="S159" s="60"/>
    </row>
    <row r="160" spans="1:19" x14ac:dyDescent="0.2">
      <c r="A160" s="13"/>
      <c r="B160" s="16"/>
      <c r="C160" s="16"/>
      <c r="D160" s="16"/>
      <c r="E160" s="16"/>
      <c r="F160" s="16"/>
      <c r="G160" s="16"/>
      <c r="H160" s="16"/>
      <c r="I160" s="60"/>
      <c r="J160" s="16"/>
      <c r="K160" s="13"/>
      <c r="L160" s="16"/>
      <c r="M160" s="16"/>
      <c r="N160" s="16"/>
      <c r="O160" s="16"/>
      <c r="P160" s="16"/>
      <c r="Q160" s="16"/>
      <c r="R160" s="16"/>
      <c r="S160" s="60"/>
    </row>
    <row r="161" spans="1:19" x14ac:dyDescent="0.2">
      <c r="A161" s="13"/>
      <c r="B161" s="16"/>
      <c r="C161" s="16"/>
      <c r="D161" s="16"/>
      <c r="E161" s="16"/>
      <c r="F161" s="16"/>
      <c r="G161" s="16"/>
      <c r="H161" s="16"/>
      <c r="I161" s="60"/>
      <c r="J161" s="16"/>
      <c r="K161" s="13"/>
      <c r="L161" s="16"/>
      <c r="M161" s="16"/>
      <c r="N161" s="16"/>
      <c r="O161" s="16"/>
      <c r="P161" s="16"/>
      <c r="Q161" s="16"/>
      <c r="R161" s="16"/>
      <c r="S161" s="60"/>
    </row>
    <row r="162" spans="1:19" x14ac:dyDescent="0.2">
      <c r="A162" s="13"/>
      <c r="B162" s="16"/>
      <c r="C162" s="16"/>
      <c r="D162" s="16"/>
      <c r="E162" s="16"/>
      <c r="F162" s="16"/>
      <c r="G162" s="16"/>
      <c r="H162" s="16"/>
      <c r="I162" s="60"/>
      <c r="J162" s="16"/>
      <c r="K162" s="13"/>
      <c r="L162" s="16"/>
      <c r="M162" s="16"/>
      <c r="N162" s="16"/>
      <c r="O162" s="16"/>
      <c r="P162" s="16"/>
      <c r="Q162" s="16"/>
      <c r="R162" s="16"/>
      <c r="S162" s="60"/>
    </row>
    <row r="163" spans="1:19" x14ac:dyDescent="0.2">
      <c r="A163" s="13"/>
      <c r="B163" s="16"/>
      <c r="C163" s="16"/>
      <c r="D163" s="16"/>
      <c r="E163" s="16"/>
      <c r="F163" s="16"/>
      <c r="G163" s="16"/>
      <c r="H163" s="16"/>
      <c r="I163" s="60"/>
      <c r="J163" s="16"/>
      <c r="K163" s="13"/>
      <c r="L163" s="16"/>
      <c r="M163" s="16"/>
      <c r="N163" s="16"/>
      <c r="O163" s="16"/>
      <c r="P163" s="16"/>
      <c r="Q163" s="16"/>
      <c r="R163" s="16"/>
      <c r="S163" s="60"/>
    </row>
    <row r="164" spans="1:19" x14ac:dyDescent="0.2">
      <c r="A164" s="13"/>
      <c r="B164" s="16"/>
      <c r="C164" s="16"/>
      <c r="D164" s="16"/>
      <c r="E164" s="16"/>
      <c r="F164" s="16"/>
      <c r="G164" s="16"/>
      <c r="H164" s="16"/>
      <c r="I164" s="60"/>
      <c r="J164" s="16"/>
      <c r="K164" s="13"/>
      <c r="L164" s="16"/>
      <c r="M164" s="16"/>
      <c r="N164" s="16"/>
      <c r="O164" s="16"/>
      <c r="P164" s="16"/>
      <c r="Q164" s="16"/>
      <c r="R164" s="16"/>
      <c r="S164" s="60"/>
    </row>
    <row r="165" spans="1:19" x14ac:dyDescent="0.2">
      <c r="A165" s="14"/>
      <c r="B165" s="46"/>
      <c r="C165" s="46"/>
      <c r="D165" s="46"/>
      <c r="E165" s="46"/>
      <c r="F165" s="46"/>
      <c r="G165" s="46"/>
      <c r="H165" s="46"/>
      <c r="I165" s="63"/>
      <c r="J165" s="211"/>
      <c r="K165" s="14"/>
      <c r="L165" s="46"/>
      <c r="M165" s="46"/>
      <c r="N165" s="46"/>
      <c r="O165" s="46"/>
      <c r="P165" s="46"/>
      <c r="Q165" s="46"/>
      <c r="R165" s="46"/>
      <c r="S165" s="63"/>
    </row>
    <row r="166" spans="1:19" x14ac:dyDescent="0.2">
      <c r="H166" s="173"/>
      <c r="R166" s="173"/>
    </row>
    <row r="167" spans="1:19" x14ac:dyDescent="0.2">
      <c r="H167" s="173"/>
      <c r="R167" s="173"/>
    </row>
    <row r="168" spans="1:19" x14ac:dyDescent="0.2">
      <c r="H168" s="173"/>
      <c r="R168" s="173"/>
    </row>
    <row r="169" spans="1:19" x14ac:dyDescent="0.2">
      <c r="H169" s="173"/>
      <c r="R169" s="173"/>
    </row>
    <row r="170" spans="1:19" x14ac:dyDescent="0.2">
      <c r="H170" s="173"/>
      <c r="R170" s="173"/>
    </row>
    <row r="171" spans="1:19" x14ac:dyDescent="0.2">
      <c r="H171" s="173"/>
      <c r="R171" s="173"/>
    </row>
    <row r="172" spans="1:19" x14ac:dyDescent="0.2">
      <c r="H172" s="173"/>
      <c r="R172" s="173"/>
    </row>
    <row r="173" spans="1:19" x14ac:dyDescent="0.2">
      <c r="H173" s="173"/>
      <c r="R173" s="173"/>
    </row>
    <row r="174" spans="1:19" x14ac:dyDescent="0.2">
      <c r="H174" s="173"/>
      <c r="R174" s="173"/>
    </row>
    <row r="175" spans="1:19" x14ac:dyDescent="0.2">
      <c r="H175" s="173"/>
      <c r="R175" s="173"/>
    </row>
    <row r="176" spans="1:19" x14ac:dyDescent="0.2">
      <c r="H176" s="173"/>
      <c r="R176" s="173"/>
    </row>
    <row r="177" spans="8:18" x14ac:dyDescent="0.2">
      <c r="H177" s="173"/>
      <c r="R177" s="173"/>
    </row>
    <row r="178" spans="8:18" x14ac:dyDescent="0.2">
      <c r="H178" s="173"/>
      <c r="R178" s="173"/>
    </row>
    <row r="179" spans="8:18" x14ac:dyDescent="0.2">
      <c r="H179" s="173"/>
      <c r="R179" s="173"/>
    </row>
    <row r="180" spans="8:18" x14ac:dyDescent="0.2">
      <c r="H180" s="173"/>
      <c r="R180" s="173"/>
    </row>
    <row r="181" spans="8:18" x14ac:dyDescent="0.2">
      <c r="H181" s="173"/>
      <c r="R181" s="173"/>
    </row>
    <row r="182" spans="8:18" x14ac:dyDescent="0.2">
      <c r="H182" s="173"/>
      <c r="R182" s="173"/>
    </row>
    <row r="183" spans="8:18" x14ac:dyDescent="0.2">
      <c r="H183" s="173"/>
      <c r="R183" s="173"/>
    </row>
    <row r="184" spans="8:18" x14ac:dyDescent="0.2">
      <c r="H184" s="173"/>
      <c r="R184" s="173"/>
    </row>
    <row r="185" spans="8:18" x14ac:dyDescent="0.2">
      <c r="H185" s="173"/>
      <c r="R185" s="173"/>
    </row>
    <row r="186" spans="8:18" x14ac:dyDescent="0.2">
      <c r="H186" s="173"/>
      <c r="R186" s="173"/>
    </row>
    <row r="187" spans="8:18" x14ac:dyDescent="0.2">
      <c r="H187" s="173"/>
      <c r="R187" s="173"/>
    </row>
    <row r="188" spans="8:18" x14ac:dyDescent="0.2">
      <c r="H188" s="173"/>
      <c r="R188" s="173"/>
    </row>
    <row r="189" spans="8:18" x14ac:dyDescent="0.2">
      <c r="H189" s="173"/>
      <c r="R189" s="173"/>
    </row>
    <row r="190" spans="8:18" x14ac:dyDescent="0.2">
      <c r="H190" s="173"/>
      <c r="R190" s="173"/>
    </row>
    <row r="191" spans="8:18" x14ac:dyDescent="0.2">
      <c r="H191" s="173"/>
      <c r="R191" s="173"/>
    </row>
    <row r="192" spans="8:18" x14ac:dyDescent="0.2">
      <c r="H192" s="173"/>
      <c r="R192" s="173"/>
    </row>
    <row r="193" spans="8:18" x14ac:dyDescent="0.2">
      <c r="H193" s="173"/>
      <c r="R193" s="173"/>
    </row>
    <row r="194" spans="8:18" x14ac:dyDescent="0.2">
      <c r="H194" s="173"/>
      <c r="R194" s="173"/>
    </row>
    <row r="195" spans="8:18" x14ac:dyDescent="0.2">
      <c r="H195" s="173"/>
      <c r="R195" s="173"/>
    </row>
    <row r="196" spans="8:18" x14ac:dyDescent="0.2">
      <c r="H196" s="173"/>
      <c r="R196" s="173"/>
    </row>
    <row r="197" spans="8:18" x14ac:dyDescent="0.2">
      <c r="H197" s="173"/>
      <c r="R197" s="173"/>
    </row>
    <row r="198" spans="8:18" x14ac:dyDescent="0.2">
      <c r="H198" s="173"/>
      <c r="R198" s="173"/>
    </row>
    <row r="199" spans="8:18" x14ac:dyDescent="0.2">
      <c r="H199" s="173"/>
      <c r="R199" s="173"/>
    </row>
    <row r="200" spans="8:18" x14ac:dyDescent="0.2">
      <c r="H200" s="173"/>
      <c r="R200" s="173"/>
    </row>
    <row r="201" spans="8:18" x14ac:dyDescent="0.2">
      <c r="H201" s="173"/>
      <c r="R201" s="173"/>
    </row>
    <row r="202" spans="8:18" x14ac:dyDescent="0.2">
      <c r="H202" s="173"/>
      <c r="R202" s="173"/>
    </row>
    <row r="203" spans="8:18" x14ac:dyDescent="0.2">
      <c r="H203" s="173"/>
      <c r="R203" s="173"/>
    </row>
    <row r="204" spans="8:18" x14ac:dyDescent="0.2">
      <c r="H204" s="173"/>
      <c r="R204" s="173"/>
    </row>
    <row r="205" spans="8:18" x14ac:dyDescent="0.2">
      <c r="H205" s="173"/>
      <c r="R205" s="173"/>
    </row>
    <row r="206" spans="8:18" x14ac:dyDescent="0.2">
      <c r="H206" s="173"/>
      <c r="R206" s="173"/>
    </row>
    <row r="207" spans="8:18" x14ac:dyDescent="0.2">
      <c r="H207" s="173"/>
      <c r="R207" s="173"/>
    </row>
    <row r="208" spans="8:18" x14ac:dyDescent="0.2">
      <c r="H208" s="173"/>
      <c r="R208" s="173"/>
    </row>
    <row r="209" spans="8:18" x14ac:dyDescent="0.2">
      <c r="H209" s="173"/>
      <c r="R209" s="173"/>
    </row>
    <row r="210" spans="8:18" x14ac:dyDescent="0.2">
      <c r="H210" s="173"/>
      <c r="R210" s="173"/>
    </row>
    <row r="211" spans="8:18" x14ac:dyDescent="0.2">
      <c r="H211" s="173"/>
      <c r="R211" s="173"/>
    </row>
    <row r="212" spans="8:18" x14ac:dyDescent="0.2">
      <c r="H212" s="173"/>
      <c r="R212" s="173"/>
    </row>
    <row r="213" spans="8:18" x14ac:dyDescent="0.2">
      <c r="H213" s="173"/>
      <c r="R213" s="173"/>
    </row>
    <row r="214" spans="8:18" x14ac:dyDescent="0.2">
      <c r="H214" s="173"/>
      <c r="R214" s="173"/>
    </row>
    <row r="215" spans="8:18" x14ac:dyDescent="0.2">
      <c r="H215" s="173"/>
      <c r="R215" s="173"/>
    </row>
    <row r="216" spans="8:18" x14ac:dyDescent="0.2">
      <c r="H216" s="173"/>
      <c r="R216" s="173"/>
    </row>
    <row r="217" spans="8:18" x14ac:dyDescent="0.2">
      <c r="R217" s="173"/>
    </row>
    <row r="218" spans="8:18" x14ac:dyDescent="0.2">
      <c r="R218" s="173"/>
    </row>
    <row r="219" spans="8:18" x14ac:dyDescent="0.2">
      <c r="R219" s="173"/>
    </row>
    <row r="220" spans="8:18" x14ac:dyDescent="0.2">
      <c r="R220" s="173"/>
    </row>
    <row r="221" spans="8:18" x14ac:dyDescent="0.2">
      <c r="R221" s="173"/>
    </row>
    <row r="222" spans="8:18" x14ac:dyDescent="0.2">
      <c r="R222" s="173"/>
    </row>
    <row r="223" spans="8:18" x14ac:dyDescent="0.2">
      <c r="R223" s="173"/>
    </row>
    <row r="224" spans="8:18" x14ac:dyDescent="0.2">
      <c r="R224" s="173"/>
    </row>
    <row r="225" spans="18:18" x14ac:dyDescent="0.2">
      <c r="R225" s="173"/>
    </row>
    <row r="226" spans="18:18" x14ac:dyDescent="0.2">
      <c r="R226" s="173"/>
    </row>
    <row r="227" spans="18:18" x14ac:dyDescent="0.2">
      <c r="R227" s="173"/>
    </row>
    <row r="228" spans="18:18" x14ac:dyDescent="0.2">
      <c r="R228" s="173"/>
    </row>
  </sheetData>
  <mergeCells count="1">
    <mergeCell ref="A2:C2"/>
  </mergeCells>
  <dataValidations count="1">
    <dataValidation type="list" allowBlank="1" showInputMessage="1" showErrorMessage="1" sqref="A2:C2">
      <formula1>BRMA</formula1>
    </dataValidation>
  </dataValidations>
  <pageMargins left="0.7" right="0.7" top="0.75" bottom="0.75" header="0.3" footer="0.3"/>
  <pageSetup paperSize="9" scale="62" fitToHeight="0" orientation="portrait" r:id="rId1"/>
  <rowBreaks count="1" manualBreakCount="1">
    <brk id="9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90113" r:id="rId4" name="Button 1">
              <controlPr defaultSize="0" print="0" autoFill="0" autoPict="0" macro="[0]!ScaleAxes" altText="Adjust scale">
                <anchor moveWithCells="1" sizeWithCells="1">
                  <from>
                    <xdr:col>20</xdr:col>
                    <xdr:colOff>76200</xdr:colOff>
                    <xdr:row>10</xdr:row>
                    <xdr:rowOff>66675</xdr:rowOff>
                  </from>
                  <to>
                    <xdr:col>21</xdr:col>
                    <xdr:colOff>495300</xdr:colOff>
                    <xdr:row>12</xdr:row>
                    <xdr:rowOff>133350</xdr:rowOff>
                  </to>
                </anchor>
              </controlPr>
            </control>
          </mc:Choice>
        </mc:AlternateContent>
        <mc:AlternateContent xmlns:mc="http://schemas.openxmlformats.org/markup-compatibility/2006">
          <mc:Choice Requires="x14">
            <control shapeId="90114" r:id="rId5" name="Button 2">
              <controlPr defaultSize="0" print="0" autoFill="0" autoPict="0" macro="[0]!ScaleAxes" altText="Adjust scale">
                <anchor moveWithCells="1" sizeWithCells="1">
                  <from>
                    <xdr:col>20</xdr:col>
                    <xdr:colOff>76200</xdr:colOff>
                    <xdr:row>34</xdr:row>
                    <xdr:rowOff>66675</xdr:rowOff>
                  </from>
                  <to>
                    <xdr:col>21</xdr:col>
                    <xdr:colOff>495300</xdr:colOff>
                    <xdr:row>36</xdr:row>
                    <xdr:rowOff>133350</xdr:rowOff>
                  </to>
                </anchor>
              </controlPr>
            </control>
          </mc:Choice>
        </mc:AlternateContent>
        <mc:AlternateContent xmlns:mc="http://schemas.openxmlformats.org/markup-compatibility/2006">
          <mc:Choice Requires="x14">
            <control shapeId="90115" r:id="rId6" name="Button 3">
              <controlPr defaultSize="0" print="0" autoFill="0" autoPict="0" macro="[0]!Sheet26.ScaleAxes" altText="Adjust scale">
                <anchor moveWithCells="1" sizeWithCells="1">
                  <from>
                    <xdr:col>20</xdr:col>
                    <xdr:colOff>76200</xdr:colOff>
                    <xdr:row>57</xdr:row>
                    <xdr:rowOff>66675</xdr:rowOff>
                  </from>
                  <to>
                    <xdr:col>21</xdr:col>
                    <xdr:colOff>495300</xdr:colOff>
                    <xdr:row>59</xdr:row>
                    <xdr:rowOff>133350</xdr:rowOff>
                  </to>
                </anchor>
              </controlPr>
            </control>
          </mc:Choice>
        </mc:AlternateContent>
        <mc:AlternateContent xmlns:mc="http://schemas.openxmlformats.org/markup-compatibility/2006">
          <mc:Choice Requires="x14">
            <control shapeId="90116" r:id="rId7" name="Button 4">
              <controlPr defaultSize="0" print="0" autoFill="0" autoPict="0" macro="[0]!Sheet20.ScaleAxes" altText="Adjust scale">
                <anchor moveWithCells="1" sizeWithCells="1">
                  <from>
                    <xdr:col>20</xdr:col>
                    <xdr:colOff>76200</xdr:colOff>
                    <xdr:row>79</xdr:row>
                    <xdr:rowOff>66675</xdr:rowOff>
                  </from>
                  <to>
                    <xdr:col>21</xdr:col>
                    <xdr:colOff>495300</xdr:colOff>
                    <xdr:row>81</xdr:row>
                    <xdr:rowOff>133350</xdr:rowOff>
                  </to>
                </anchor>
              </controlPr>
            </control>
          </mc:Choice>
        </mc:AlternateContent>
        <mc:AlternateContent xmlns:mc="http://schemas.openxmlformats.org/markup-compatibility/2006">
          <mc:Choice Requires="x14">
            <control shapeId="90117" r:id="rId8" name="Button 5">
              <controlPr defaultSize="0" print="0" autoFill="0" autoPict="0" macro="[0]!Sheet26.ScaleAxes" altText="Adjust scale">
                <anchor moveWithCells="1" sizeWithCells="1">
                  <from>
                    <xdr:col>20</xdr:col>
                    <xdr:colOff>76200</xdr:colOff>
                    <xdr:row>102</xdr:row>
                    <xdr:rowOff>66675</xdr:rowOff>
                  </from>
                  <to>
                    <xdr:col>21</xdr:col>
                    <xdr:colOff>495300</xdr:colOff>
                    <xdr:row>104</xdr:row>
                    <xdr:rowOff>133350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AH74"/>
  <sheetViews>
    <sheetView workbookViewId="0">
      <selection activeCell="N49" sqref="N49"/>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16384" width="9.140625" style="2"/>
  </cols>
  <sheetData>
    <row r="1" spans="2:24" ht="15.75" x14ac:dyDescent="0.25">
      <c r="B1" s="117" t="s">
        <v>220</v>
      </c>
    </row>
    <row r="2" spans="2:24" ht="15" x14ac:dyDescent="0.25">
      <c r="B2" s="298" t="s">
        <v>22</v>
      </c>
      <c r="C2" s="298"/>
      <c r="D2" s="298"/>
    </row>
    <row r="3" spans="2:24" ht="15" x14ac:dyDescent="0.25">
      <c r="B3" s="214"/>
      <c r="C3" s="214"/>
      <c r="D3" s="214"/>
    </row>
    <row r="4" spans="2:24" x14ac:dyDescent="0.2">
      <c r="B4" s="47" t="s">
        <v>226</v>
      </c>
      <c r="C4" s="12"/>
      <c r="D4" s="12"/>
      <c r="E4" s="12"/>
      <c r="F4" s="12"/>
      <c r="G4" s="12"/>
      <c r="H4" s="12"/>
      <c r="I4" s="12"/>
      <c r="J4" s="12"/>
      <c r="K4" s="12"/>
      <c r="L4" s="49"/>
      <c r="N4" s="47" t="s">
        <v>227</v>
      </c>
      <c r="O4" s="12"/>
      <c r="P4" s="12"/>
      <c r="Q4" s="12"/>
      <c r="R4" s="12"/>
      <c r="S4" s="12"/>
      <c r="T4" s="12"/>
      <c r="U4" s="12"/>
      <c r="V4" s="12"/>
      <c r="W4" s="12"/>
      <c r="X4" s="49"/>
    </row>
    <row r="5" spans="2:24" ht="24" customHeight="1" x14ac:dyDescent="0.2">
      <c r="B5" s="13"/>
      <c r="C5" s="199">
        <v>2010</v>
      </c>
      <c r="D5" s="199">
        <v>2011</v>
      </c>
      <c r="E5" s="199">
        <v>2012</v>
      </c>
      <c r="F5" s="199">
        <v>2013</v>
      </c>
      <c r="G5" s="199">
        <v>2014</v>
      </c>
      <c r="H5" s="199">
        <v>2015</v>
      </c>
      <c r="I5" s="199">
        <v>2016</v>
      </c>
      <c r="J5" s="199">
        <v>2017</v>
      </c>
      <c r="K5" s="203" t="s">
        <v>213</v>
      </c>
      <c r="L5" s="204" t="s">
        <v>212</v>
      </c>
      <c r="N5" s="13"/>
      <c r="O5" s="199">
        <v>2010</v>
      </c>
      <c r="P5" s="199">
        <v>2011</v>
      </c>
      <c r="Q5" s="199">
        <v>2012</v>
      </c>
      <c r="R5" s="199">
        <v>2013</v>
      </c>
      <c r="S5" s="199">
        <v>2014</v>
      </c>
      <c r="T5" s="199">
        <v>2015</v>
      </c>
      <c r="U5" s="199">
        <v>2016</v>
      </c>
      <c r="V5" s="199">
        <v>2017</v>
      </c>
      <c r="W5" s="203" t="s">
        <v>213</v>
      </c>
      <c r="X5" s="204" t="s">
        <v>212</v>
      </c>
    </row>
    <row r="6" spans="2:24" x14ac:dyDescent="0.2">
      <c r="B6" s="200" t="s">
        <v>25</v>
      </c>
      <c r="C6" s="51">
        <f>VLOOKUP($B$2,'Table 7'!$A$5:$L$23,3,FALSE)</f>
        <v>400</v>
      </c>
      <c r="D6" s="51">
        <f>VLOOKUP($B$2,'Table 8'!$A$5:$L$23,3,FALSE)</f>
        <v>425</v>
      </c>
      <c r="E6" s="51">
        <f>VLOOKUP($B$2,'Table 9'!$A$5:$L$23,3,FALSE)</f>
        <v>425</v>
      </c>
      <c r="F6" s="51">
        <f>VLOOKUP($B$2,'Table 10'!$A$5:$L$23,3,FALSE)</f>
        <v>400</v>
      </c>
      <c r="G6" s="51">
        <f>VLOOKUP($B$2,'Table 11'!$A$5:$L$23,3,FALSE)</f>
        <v>425</v>
      </c>
      <c r="H6" s="51">
        <f>VLOOKUP($B$2,'Table 12'!$A$5:$L$23,3,FALSE)</f>
        <v>425</v>
      </c>
      <c r="I6" s="51">
        <f>VLOOKUP($B$2,'Table 13'!$A$5:$L$23,3,FALSE)</f>
        <v>450</v>
      </c>
      <c r="J6" s="51">
        <f>VLOOKUP($B$2,'Table 14'!$A$5:$L$23,3,FALSE)</f>
        <v>450</v>
      </c>
      <c r="K6" s="201">
        <f>J6/I6-1</f>
        <v>0</v>
      </c>
      <c r="L6" s="202">
        <f>J6/C6-1</f>
        <v>0.125</v>
      </c>
      <c r="N6" s="200" t="s">
        <v>25</v>
      </c>
      <c r="O6" s="51">
        <f>VLOOKUP($B$2,'Table 7'!$A$5:$L$23,9,FALSE)</f>
        <v>500</v>
      </c>
      <c r="P6" s="51">
        <f>VLOOKUP($B$2,'Table 8'!$A$5:$L$23,9,FALSE)</f>
        <v>495</v>
      </c>
      <c r="Q6" s="51">
        <f>VLOOKUP($B$2,'Table 9'!$A$5:$L$23,9,FALSE)</f>
        <v>495</v>
      </c>
      <c r="R6" s="51">
        <f>VLOOKUP($B$2,'Table 10'!$A$5:$L$23,9,FALSE)</f>
        <v>500</v>
      </c>
      <c r="S6" s="51">
        <f>VLOOKUP($B$2,'Table 11'!$A$5:$L$23,9,FALSE)</f>
        <v>500</v>
      </c>
      <c r="T6" s="51">
        <f>VLOOKUP($B$2,'Table 12'!$A$5:$L$23,9,FALSE)</f>
        <v>525</v>
      </c>
      <c r="U6" s="51">
        <f>VLOOKUP($B$2,'Table 13'!$A$5:$L$23,9,FALSE)</f>
        <v>550</v>
      </c>
      <c r="V6" s="51">
        <f>VLOOKUP($B$2,'Table 14'!$A$5:$L$23,9,FALSE)</f>
        <v>560</v>
      </c>
      <c r="W6" s="201">
        <f>V6/U6-1</f>
        <v>1.8181818181818077E-2</v>
      </c>
      <c r="X6" s="202">
        <f>V6/O6-1</f>
        <v>0.12000000000000011</v>
      </c>
    </row>
    <row r="7" spans="2:24" x14ac:dyDescent="0.2">
      <c r="B7" s="200" t="s">
        <v>26</v>
      </c>
      <c r="C7" s="51">
        <f>VLOOKUP($B$2,'Table 7'!$A$5:$L$23,4,FALSE)</f>
        <v>425</v>
      </c>
      <c r="D7" s="51">
        <f>VLOOKUP($B$2,'Table 8'!$A$5:$L$23,4,FALSE)</f>
        <v>435</v>
      </c>
      <c r="E7" s="51">
        <f>VLOOKUP($B$2,'Table 9'!$A$5:$L$23,4,FALSE)</f>
        <v>435</v>
      </c>
      <c r="F7" s="51">
        <f>VLOOKUP($B$2,'Table 10'!$A$5:$L$23,4,FALSE)</f>
        <v>435</v>
      </c>
      <c r="G7" s="51">
        <f>VLOOKUP($B$2,'Table 11'!$A$5:$L$23,4,FALSE)</f>
        <v>450</v>
      </c>
      <c r="H7" s="51">
        <f>VLOOKUP($B$2,'Table 12'!$A$5:$L$23,4,FALSE)</f>
        <v>450</v>
      </c>
      <c r="I7" s="51">
        <f>VLOOKUP($B$2,'Table 13'!$A$5:$L$23,4,FALSE)</f>
        <v>475</v>
      </c>
      <c r="J7" s="51">
        <f>VLOOKUP($B$2,'Table 14'!$A$5:$L$23,4,FALSE)</f>
        <v>480</v>
      </c>
      <c r="K7" s="201">
        <f t="shared" ref="K7:K9" si="0">J7/I7-1</f>
        <v>1.0526315789473717E-2</v>
      </c>
      <c r="L7" s="202">
        <f t="shared" ref="L7:L9" si="1">J7/C7-1</f>
        <v>0.12941176470588234</v>
      </c>
      <c r="N7" s="200" t="s">
        <v>26</v>
      </c>
      <c r="O7" s="51">
        <f>VLOOKUP($B$2,'Table 7'!$A$5:$L$23,10,FALSE)</f>
        <v>525</v>
      </c>
      <c r="P7" s="51">
        <f>VLOOKUP($B$2,'Table 8'!$A$5:$L$23,10,FALSE)</f>
        <v>525</v>
      </c>
      <c r="Q7" s="51">
        <f>VLOOKUP($B$2,'Table 9'!$A$5:$L$23,10,FALSE)</f>
        <v>525</v>
      </c>
      <c r="R7" s="51">
        <f>VLOOKUP($B$2,'Table 10'!$A$5:$L$23,10,FALSE)</f>
        <v>529</v>
      </c>
      <c r="S7" s="51">
        <f>VLOOKUP($B$2,'Table 11'!$A$5:$L$23,10,FALSE)</f>
        <v>542.5</v>
      </c>
      <c r="T7" s="51">
        <f>VLOOKUP($B$2,'Table 12'!$A$5:$L$23,10,FALSE)</f>
        <v>550</v>
      </c>
      <c r="U7" s="51">
        <f>VLOOKUP($B$2,'Table 13'!$A$5:$L$23,10,FALSE)</f>
        <v>575</v>
      </c>
      <c r="V7" s="51">
        <f>VLOOKUP($B$2,'Table 14'!$A$5:$L$23,10,FALSE)</f>
        <v>595</v>
      </c>
      <c r="W7" s="201">
        <f t="shared" ref="W7:W9" si="2">V7/U7-1</f>
        <v>3.4782608695652195E-2</v>
      </c>
      <c r="X7" s="202">
        <f t="shared" ref="X7:X9" si="3">V7/O7-1</f>
        <v>0.1333333333333333</v>
      </c>
    </row>
    <row r="8" spans="2:24" x14ac:dyDescent="0.2">
      <c r="B8" s="200" t="s">
        <v>27</v>
      </c>
      <c r="C8" s="51">
        <f>VLOOKUP($B$2,'Table 7'!$A$5:$L$23,5,FALSE)</f>
        <v>428.18</v>
      </c>
      <c r="D8" s="51">
        <f>VLOOKUP($B$2,'Table 8'!$A$5:$L$23,5,FALSE)</f>
        <v>435.58</v>
      </c>
      <c r="E8" s="51">
        <f>VLOOKUP($B$2,'Table 9'!$A$5:$L$23,5,FALSE)</f>
        <v>435.6</v>
      </c>
      <c r="F8" s="51">
        <f>VLOOKUP($B$2,'Table 10'!$A$5:$L$23,5,FALSE)</f>
        <v>433.11</v>
      </c>
      <c r="G8" s="51">
        <f>VLOOKUP($B$2,'Table 11'!$A$5:$L$23,5,FALSE)</f>
        <v>448.15</v>
      </c>
      <c r="H8" s="51">
        <f>VLOOKUP($B$2,'Table 12'!$A$5:$L$23,5,FALSE)</f>
        <v>445.29</v>
      </c>
      <c r="I8" s="51">
        <f>VLOOKUP($B$2,'Table 13'!$A$5:$L$23,5,FALSE)</f>
        <v>469.89</v>
      </c>
      <c r="J8" s="51">
        <f>VLOOKUP($B$2,'Table 14'!$A$5:$L$23,5,FALSE)</f>
        <v>477.15</v>
      </c>
      <c r="K8" s="224">
        <f t="shared" si="0"/>
        <v>1.5450424567452048E-2</v>
      </c>
      <c r="L8" s="202">
        <f t="shared" si="1"/>
        <v>0.11436778924751256</v>
      </c>
      <c r="N8" s="200" t="s">
        <v>27</v>
      </c>
      <c r="O8" s="51">
        <f>VLOOKUP($B$2,'Table 7'!$A$5:$L$23,11,FALSE)</f>
        <v>527.37</v>
      </c>
      <c r="P8" s="51">
        <f>VLOOKUP($B$2,'Table 8'!$A$5:$L$23,11,FALSE)</f>
        <v>525.86</v>
      </c>
      <c r="Q8" s="51">
        <f>VLOOKUP($B$2,'Table 9'!$A$5:$L$23,11,FALSE)</f>
        <v>527.74</v>
      </c>
      <c r="R8" s="51">
        <f>VLOOKUP($B$2,'Table 10'!$A$5:$L$23,11,FALSE)</f>
        <v>536.71</v>
      </c>
      <c r="S8" s="51">
        <f>VLOOKUP($B$2,'Table 11'!$A$5:$L$23,11,FALSE)</f>
        <v>542.6</v>
      </c>
      <c r="T8" s="51">
        <f>VLOOKUP($B$2,'Table 12'!$A$5:$L$23,11,FALSE)</f>
        <v>559.54</v>
      </c>
      <c r="U8" s="51">
        <f>VLOOKUP($B$2,'Table 13'!$A$5:$L$23,11,FALSE)</f>
        <v>577.79999999999995</v>
      </c>
      <c r="V8" s="51">
        <f>VLOOKUP($B$2,'Table 14'!$A$5:$L$23,11,FALSE)</f>
        <v>598.79</v>
      </c>
      <c r="W8" s="201">
        <f t="shared" si="2"/>
        <v>3.6327448944271312E-2</v>
      </c>
      <c r="X8" s="202">
        <f t="shared" si="3"/>
        <v>0.13542674023930057</v>
      </c>
    </row>
    <row r="9" spans="2:24" x14ac:dyDescent="0.2">
      <c r="B9" s="200" t="s">
        <v>28</v>
      </c>
      <c r="C9" s="51">
        <f>VLOOKUP($B$2,'Table 7'!$A$5:$L$23,6,FALSE)</f>
        <v>450</v>
      </c>
      <c r="D9" s="51">
        <f>VLOOKUP($B$2,'Table 8'!$A$5:$L$23,6,FALSE)</f>
        <v>450</v>
      </c>
      <c r="E9" s="51">
        <f>VLOOKUP($B$2,'Table 9'!$A$5:$L$23,6,FALSE)</f>
        <v>450</v>
      </c>
      <c r="F9" s="51">
        <f>VLOOKUP($B$2,'Table 10'!$A$5:$L$23,6,FALSE)</f>
        <v>450</v>
      </c>
      <c r="G9" s="51">
        <f>VLOOKUP($B$2,'Table 11'!$A$5:$L$23,6,FALSE)</f>
        <v>475</v>
      </c>
      <c r="H9" s="51">
        <f>VLOOKUP($B$2,'Table 12'!$A$5:$L$23,6,FALSE)</f>
        <v>475</v>
      </c>
      <c r="I9" s="51">
        <f>VLOOKUP($B$2,'Table 13'!$A$5:$L$23,6,FALSE)</f>
        <v>495</v>
      </c>
      <c r="J9" s="51">
        <f>VLOOKUP($B$2,'Table 14'!$A$5:$L$23,6,FALSE)</f>
        <v>500</v>
      </c>
      <c r="K9" s="201">
        <f t="shared" si="0"/>
        <v>1.0101010101010166E-2</v>
      </c>
      <c r="L9" s="202">
        <f t="shared" si="1"/>
        <v>0.11111111111111116</v>
      </c>
      <c r="N9" s="200" t="s">
        <v>28</v>
      </c>
      <c r="O9" s="51">
        <f>VLOOKUP($B$2,'Table 7'!$A$5:$L$23,12,FALSE)</f>
        <v>550</v>
      </c>
      <c r="P9" s="51">
        <f>VLOOKUP($B$2,'Table 8'!$A$5:$L$23,12,FALSE)</f>
        <v>550</v>
      </c>
      <c r="Q9" s="51">
        <f>VLOOKUP($B$2,'Table 9'!$A$5:$L$23,12,FALSE)</f>
        <v>550</v>
      </c>
      <c r="R9" s="51">
        <f>VLOOKUP($B$2,'Table 10'!$A$5:$L$23,12,FALSE)</f>
        <v>558</v>
      </c>
      <c r="S9" s="51">
        <f>VLOOKUP($B$2,'Table 11'!$A$5:$L$23,12,FALSE)</f>
        <v>575</v>
      </c>
      <c r="T9" s="51">
        <f>VLOOKUP($B$2,'Table 12'!$A$5:$L$23,12,FALSE)</f>
        <v>595</v>
      </c>
      <c r="U9" s="51">
        <f>VLOOKUP($B$2,'Table 13'!$A$5:$L$23,12,FALSE)</f>
        <v>600</v>
      </c>
      <c r="V9" s="51">
        <f>VLOOKUP($B$2,'Table 14'!$A$5:$L$23,12,FALSE)</f>
        <v>642.5</v>
      </c>
      <c r="W9" s="201">
        <f t="shared" si="2"/>
        <v>7.0833333333333304E-2</v>
      </c>
      <c r="X9" s="202">
        <f t="shared" si="3"/>
        <v>0.16818181818181821</v>
      </c>
    </row>
    <row r="10" spans="2:24" x14ac:dyDescent="0.2">
      <c r="B10" s="13"/>
      <c r="C10" s="16"/>
      <c r="D10" s="16"/>
      <c r="E10" s="16"/>
      <c r="F10" s="16"/>
      <c r="G10" s="16"/>
      <c r="H10" s="16"/>
      <c r="I10" s="16"/>
      <c r="J10" s="16"/>
      <c r="K10" s="16"/>
      <c r="L10" s="60"/>
      <c r="N10" s="13"/>
      <c r="O10" s="16"/>
      <c r="P10" s="16"/>
      <c r="Q10" s="16"/>
      <c r="R10" s="16"/>
      <c r="S10" s="16"/>
      <c r="T10" s="16"/>
      <c r="U10" s="16"/>
      <c r="V10" s="16"/>
      <c r="W10" s="16"/>
      <c r="X10" s="60"/>
    </row>
    <row r="11" spans="2:24" x14ac:dyDescent="0.2">
      <c r="B11" s="13"/>
      <c r="C11" s="16"/>
      <c r="D11" s="16"/>
      <c r="E11" s="16"/>
      <c r="F11" s="16"/>
      <c r="G11" s="16"/>
      <c r="H11" s="16"/>
      <c r="I11" s="16"/>
      <c r="J11" s="16"/>
      <c r="K11" s="16"/>
      <c r="L11" s="60"/>
      <c r="N11" s="13"/>
      <c r="O11" s="16"/>
      <c r="P11" s="16"/>
      <c r="Q11" s="16"/>
      <c r="R11" s="16"/>
      <c r="S11" s="16"/>
      <c r="T11" s="16"/>
      <c r="U11" s="16"/>
      <c r="V11" s="16"/>
      <c r="W11" s="16"/>
      <c r="X11" s="60"/>
    </row>
    <row r="12" spans="2:24" x14ac:dyDescent="0.2">
      <c r="B12" s="13"/>
      <c r="C12" s="16"/>
      <c r="D12" s="16"/>
      <c r="E12" s="16"/>
      <c r="F12" s="16"/>
      <c r="G12" s="16"/>
      <c r="H12" s="16"/>
      <c r="I12" s="16"/>
      <c r="J12" s="16"/>
      <c r="K12" s="16"/>
      <c r="L12" s="60"/>
      <c r="N12" s="13"/>
      <c r="O12" s="16"/>
      <c r="P12" s="16"/>
      <c r="Q12" s="16"/>
      <c r="R12" s="16"/>
      <c r="S12" s="16"/>
      <c r="T12" s="16"/>
      <c r="U12" s="16"/>
      <c r="V12" s="16"/>
      <c r="W12" s="16"/>
      <c r="X12" s="60"/>
    </row>
    <row r="13" spans="2:24" x14ac:dyDescent="0.2">
      <c r="B13" s="13"/>
      <c r="C13" s="16"/>
      <c r="D13" s="16"/>
      <c r="E13" s="16"/>
      <c r="F13" s="16"/>
      <c r="G13" s="16"/>
      <c r="H13" s="16"/>
      <c r="I13" s="16"/>
      <c r="J13" s="16"/>
      <c r="K13" s="16"/>
      <c r="L13" s="60"/>
      <c r="N13" s="13"/>
      <c r="O13" s="16"/>
      <c r="P13" s="16"/>
      <c r="Q13" s="16"/>
      <c r="R13" s="16"/>
      <c r="S13" s="16"/>
      <c r="T13" s="16"/>
      <c r="U13" s="16"/>
      <c r="V13" s="16"/>
      <c r="W13" s="16"/>
      <c r="X13" s="60"/>
    </row>
    <row r="14" spans="2:24" x14ac:dyDescent="0.2">
      <c r="B14" s="13"/>
      <c r="C14" s="16"/>
      <c r="D14" s="16"/>
      <c r="E14" s="16"/>
      <c r="F14" s="16"/>
      <c r="G14" s="16"/>
      <c r="H14" s="16"/>
      <c r="I14" s="16"/>
      <c r="J14" s="16"/>
      <c r="K14" s="16"/>
      <c r="L14" s="60"/>
      <c r="N14" s="13"/>
      <c r="O14" s="16"/>
      <c r="P14" s="16"/>
      <c r="Q14" s="16"/>
      <c r="R14" s="16"/>
      <c r="S14" s="16"/>
      <c r="T14" s="16"/>
      <c r="U14" s="16"/>
      <c r="V14" s="16"/>
      <c r="W14" s="16"/>
      <c r="X14" s="60"/>
    </row>
    <row r="15" spans="2:24" x14ac:dyDescent="0.2">
      <c r="B15" s="13"/>
      <c r="C15" s="16"/>
      <c r="D15" s="16"/>
      <c r="E15" s="16"/>
      <c r="F15" s="16"/>
      <c r="G15" s="16"/>
      <c r="H15" s="16"/>
      <c r="I15" s="16"/>
      <c r="J15" s="16"/>
      <c r="K15" s="16"/>
      <c r="L15" s="60"/>
      <c r="N15" s="13"/>
      <c r="O15" s="16"/>
      <c r="P15" s="16"/>
      <c r="Q15" s="16"/>
      <c r="R15" s="16"/>
      <c r="S15" s="16"/>
      <c r="T15" s="16"/>
      <c r="U15" s="16"/>
      <c r="V15" s="16"/>
      <c r="W15" s="16"/>
      <c r="X15" s="60"/>
    </row>
    <row r="16" spans="2:24" x14ac:dyDescent="0.2">
      <c r="B16" s="13"/>
      <c r="C16" s="16"/>
      <c r="D16" s="16"/>
      <c r="E16" s="16"/>
      <c r="F16" s="16"/>
      <c r="G16" s="16"/>
      <c r="H16" s="16"/>
      <c r="I16" s="16"/>
      <c r="J16" s="16"/>
      <c r="K16" s="16"/>
      <c r="L16" s="60"/>
      <c r="N16" s="13"/>
      <c r="O16" s="16"/>
      <c r="P16" s="16"/>
      <c r="Q16" s="16"/>
      <c r="R16" s="16"/>
      <c r="S16" s="16"/>
      <c r="T16" s="16"/>
      <c r="U16" s="16"/>
      <c r="V16" s="16"/>
      <c r="W16" s="16"/>
      <c r="X16" s="60"/>
    </row>
    <row r="17" spans="2:24" x14ac:dyDescent="0.2">
      <c r="B17" s="13"/>
      <c r="C17" s="16"/>
      <c r="D17" s="16"/>
      <c r="E17" s="16"/>
      <c r="F17" s="16"/>
      <c r="G17" s="16"/>
      <c r="H17" s="16"/>
      <c r="I17" s="16"/>
      <c r="J17" s="16"/>
      <c r="K17" s="16"/>
      <c r="L17" s="60"/>
      <c r="N17" s="13"/>
      <c r="O17" s="16"/>
      <c r="P17" s="16"/>
      <c r="Q17" s="16"/>
      <c r="R17" s="16"/>
      <c r="S17" s="16"/>
      <c r="T17" s="16"/>
      <c r="U17" s="16"/>
      <c r="V17" s="16"/>
      <c r="W17" s="16"/>
      <c r="X17" s="60"/>
    </row>
    <row r="18" spans="2:24" x14ac:dyDescent="0.2">
      <c r="B18" s="13"/>
      <c r="C18" s="16"/>
      <c r="D18" s="16"/>
      <c r="E18" s="16"/>
      <c r="F18" s="16"/>
      <c r="G18" s="16"/>
      <c r="H18" s="16"/>
      <c r="I18" s="16"/>
      <c r="J18" s="16"/>
      <c r="K18" s="16"/>
      <c r="L18" s="60"/>
      <c r="N18" s="13"/>
      <c r="O18" s="16"/>
      <c r="P18" s="16"/>
      <c r="Q18" s="16"/>
      <c r="R18" s="16"/>
      <c r="S18" s="16"/>
      <c r="T18" s="16"/>
      <c r="U18" s="16"/>
      <c r="V18" s="16"/>
      <c r="W18" s="16"/>
      <c r="X18" s="60"/>
    </row>
    <row r="19" spans="2:24" x14ac:dyDescent="0.2">
      <c r="B19" s="13"/>
      <c r="C19" s="16"/>
      <c r="D19" s="16"/>
      <c r="E19" s="16"/>
      <c r="F19" s="16"/>
      <c r="G19" s="16"/>
      <c r="H19" s="16"/>
      <c r="I19" s="16"/>
      <c r="J19" s="16"/>
      <c r="K19" s="16"/>
      <c r="L19" s="60"/>
      <c r="N19" s="13"/>
      <c r="O19" s="16"/>
      <c r="P19" s="16"/>
      <c r="Q19" s="16"/>
      <c r="R19" s="16"/>
      <c r="S19" s="16"/>
      <c r="T19" s="16"/>
      <c r="U19" s="16"/>
      <c r="V19" s="16"/>
      <c r="W19" s="16"/>
      <c r="X19" s="60"/>
    </row>
    <row r="20" spans="2:24" x14ac:dyDescent="0.2">
      <c r="B20" s="13"/>
      <c r="C20" s="16"/>
      <c r="D20" s="16"/>
      <c r="E20" s="16"/>
      <c r="F20" s="16"/>
      <c r="G20" s="16"/>
      <c r="H20" s="16"/>
      <c r="I20" s="16"/>
      <c r="J20" s="16"/>
      <c r="K20" s="16"/>
      <c r="L20" s="60"/>
      <c r="N20" s="13"/>
      <c r="O20" s="16"/>
      <c r="P20" s="16"/>
      <c r="Q20" s="16"/>
      <c r="R20" s="16"/>
      <c r="S20" s="16"/>
      <c r="T20" s="16"/>
      <c r="U20" s="16"/>
      <c r="V20" s="16"/>
      <c r="W20" s="16"/>
      <c r="X20" s="60"/>
    </row>
    <row r="21" spans="2:24" x14ac:dyDescent="0.2">
      <c r="B21" s="13"/>
      <c r="C21" s="16"/>
      <c r="D21" s="16"/>
      <c r="E21" s="16"/>
      <c r="F21" s="16"/>
      <c r="G21" s="16"/>
      <c r="H21" s="16"/>
      <c r="I21" s="16"/>
      <c r="J21" s="16"/>
      <c r="K21" s="16"/>
      <c r="L21" s="60"/>
      <c r="N21" s="13"/>
      <c r="O21" s="16"/>
      <c r="P21" s="16"/>
      <c r="Q21" s="16"/>
      <c r="R21" s="16"/>
      <c r="S21" s="16"/>
      <c r="T21" s="16"/>
      <c r="U21" s="16"/>
      <c r="V21" s="16"/>
      <c r="W21" s="16"/>
      <c r="X21" s="60"/>
    </row>
    <row r="22" spans="2:24" x14ac:dyDescent="0.2">
      <c r="B22" s="13"/>
      <c r="C22" s="16"/>
      <c r="D22" s="16"/>
      <c r="E22" s="16"/>
      <c r="F22" s="16"/>
      <c r="G22" s="16"/>
      <c r="H22" s="16"/>
      <c r="I22" s="16"/>
      <c r="J22" s="16"/>
      <c r="K22" s="16"/>
      <c r="L22" s="60"/>
      <c r="N22" s="13"/>
      <c r="O22" s="16"/>
      <c r="P22" s="16"/>
      <c r="Q22" s="16"/>
      <c r="R22" s="16"/>
      <c r="S22" s="16"/>
      <c r="T22" s="16"/>
      <c r="U22" s="16"/>
      <c r="V22" s="16"/>
      <c r="W22" s="16"/>
      <c r="X22" s="60"/>
    </row>
    <row r="23" spans="2:24" x14ac:dyDescent="0.2">
      <c r="B23" s="13"/>
      <c r="C23" s="16"/>
      <c r="D23" s="16"/>
      <c r="E23" s="16"/>
      <c r="F23" s="16"/>
      <c r="G23" s="16"/>
      <c r="H23" s="16"/>
      <c r="I23" s="16"/>
      <c r="J23" s="16"/>
      <c r="K23" s="16"/>
      <c r="L23" s="60"/>
      <c r="N23" s="13"/>
      <c r="O23" s="16"/>
      <c r="P23" s="16"/>
      <c r="Q23" s="16"/>
      <c r="R23" s="16"/>
      <c r="S23" s="16"/>
      <c r="T23" s="16"/>
      <c r="U23" s="16"/>
      <c r="V23" s="16"/>
      <c r="W23" s="16"/>
      <c r="X23" s="60"/>
    </row>
    <row r="24" spans="2:24" x14ac:dyDescent="0.2">
      <c r="B24" s="14"/>
      <c r="C24" s="46"/>
      <c r="D24" s="46"/>
      <c r="E24" s="46"/>
      <c r="F24" s="46"/>
      <c r="G24" s="46"/>
      <c r="H24" s="46"/>
      <c r="I24" s="46"/>
      <c r="J24" s="46"/>
      <c r="K24" s="46"/>
      <c r="L24" s="63"/>
      <c r="N24" s="14"/>
      <c r="O24" s="46"/>
      <c r="P24" s="46"/>
      <c r="Q24" s="46"/>
      <c r="R24" s="46"/>
      <c r="S24" s="46"/>
      <c r="T24" s="46"/>
      <c r="U24" s="46"/>
      <c r="V24" s="46"/>
      <c r="W24" s="46"/>
      <c r="X24" s="63"/>
    </row>
    <row r="26" spans="2:24" x14ac:dyDescent="0.2">
      <c r="B26" s="47" t="s">
        <v>228</v>
      </c>
      <c r="C26" s="12"/>
      <c r="D26" s="12"/>
      <c r="E26" s="12"/>
      <c r="F26" s="12"/>
      <c r="G26" s="12"/>
      <c r="H26" s="12"/>
      <c r="I26" s="12"/>
      <c r="J26" s="12"/>
      <c r="K26" s="12"/>
      <c r="L26" s="49"/>
      <c r="N26" s="47" t="s">
        <v>229</v>
      </c>
      <c r="O26" s="12"/>
      <c r="P26" s="12"/>
      <c r="Q26" s="12"/>
      <c r="R26" s="12"/>
      <c r="S26" s="12"/>
      <c r="T26" s="12"/>
      <c r="U26" s="12"/>
      <c r="V26" s="12"/>
      <c r="W26" s="12"/>
      <c r="X26" s="49"/>
    </row>
    <row r="27" spans="2:24" ht="24" customHeight="1" x14ac:dyDescent="0.2">
      <c r="B27" s="13"/>
      <c r="C27" s="199">
        <v>2010</v>
      </c>
      <c r="D27" s="199">
        <v>2011</v>
      </c>
      <c r="E27" s="199">
        <v>2012</v>
      </c>
      <c r="F27" s="199">
        <v>2013</v>
      </c>
      <c r="G27" s="199">
        <v>2014</v>
      </c>
      <c r="H27" s="199">
        <v>2015</v>
      </c>
      <c r="I27" s="199">
        <v>2016</v>
      </c>
      <c r="J27" s="199">
        <v>2017</v>
      </c>
      <c r="K27" s="203" t="s">
        <v>213</v>
      </c>
      <c r="L27" s="204" t="s">
        <v>212</v>
      </c>
      <c r="N27" s="13"/>
      <c r="O27" s="199">
        <v>2010</v>
      </c>
      <c r="P27" s="199">
        <v>2011</v>
      </c>
      <c r="Q27" s="199">
        <v>2012</v>
      </c>
      <c r="R27" s="199">
        <v>2013</v>
      </c>
      <c r="S27" s="199">
        <v>2014</v>
      </c>
      <c r="T27" s="199">
        <v>2015</v>
      </c>
      <c r="U27" s="199">
        <v>2016</v>
      </c>
      <c r="V27" s="199">
        <v>2017</v>
      </c>
      <c r="W27" s="203" t="s">
        <v>213</v>
      </c>
      <c r="X27" s="204" t="s">
        <v>212</v>
      </c>
    </row>
    <row r="28" spans="2:24" x14ac:dyDescent="0.2">
      <c r="B28" s="200" t="s">
        <v>25</v>
      </c>
      <c r="C28" s="51">
        <f>VLOOKUP($B$2,'Table 7'!$A$26:$L$44,3,FALSE)</f>
        <v>550</v>
      </c>
      <c r="D28" s="51">
        <f>VLOOKUP($B$2,'Table 8'!$A$26:$L$44,3,FALSE)</f>
        <v>575</v>
      </c>
      <c r="E28" s="51">
        <f>VLOOKUP($B$2,'Table 9'!$A$26:$L$44,3,FALSE)</f>
        <v>560</v>
      </c>
      <c r="F28" s="51">
        <f>VLOOKUP($B$2,'Table 10'!$A$26:$L$44,3,FALSE)</f>
        <v>558</v>
      </c>
      <c r="G28" s="51">
        <f>VLOOKUP($B$2,'Table 11'!$A$26:$L$44,3,FALSE)</f>
        <v>575</v>
      </c>
      <c r="H28" s="51">
        <f>VLOOKUP($B$2,'Table 12'!$A$26:$L$44,3,FALSE)</f>
        <v>600</v>
      </c>
      <c r="I28" s="51">
        <f>VLOOKUP($B$2,'Table 13'!$A$26:$L$44,3,FALSE)</f>
        <v>600</v>
      </c>
      <c r="J28" s="51">
        <f>VLOOKUP($B$2,'Table 14'!$A$26:$L$44,3,FALSE)</f>
        <v>625</v>
      </c>
      <c r="K28" s="201">
        <f>J28/I28-1</f>
        <v>4.1666666666666741E-2</v>
      </c>
      <c r="L28" s="202">
        <f>J28/C28-1</f>
        <v>0.13636363636363646</v>
      </c>
      <c r="N28" s="200" t="s">
        <v>25</v>
      </c>
      <c r="O28" s="51">
        <f>VLOOKUP($B$2,'Table 7'!$A$26:$L$44,9,FALSE)</f>
        <v>750</v>
      </c>
      <c r="P28" s="51">
        <f>VLOOKUP($B$2,'Table 8'!$A$26:$L$44,9,FALSE)</f>
        <v>745</v>
      </c>
      <c r="Q28" s="51">
        <f>VLOOKUP($B$2,'Table 9'!$A$26:$L$44,9,FALSE)</f>
        <v>750</v>
      </c>
      <c r="R28" s="51">
        <f>VLOOKUP($B$2,'Table 10'!$A$26:$L$44,9,FALSE)</f>
        <v>795</v>
      </c>
      <c r="S28" s="51">
        <f>VLOOKUP($B$2,'Table 11'!$A$26:$L$44,9,FALSE)</f>
        <v>795</v>
      </c>
      <c r="T28" s="51">
        <f>VLOOKUP($B$2,'Table 12'!$A$26:$L$44,9,FALSE)</f>
        <v>810</v>
      </c>
      <c r="U28" s="51">
        <f>VLOOKUP($B$2,'Table 13'!$A$26:$L$44,9,FALSE)</f>
        <v>825</v>
      </c>
      <c r="V28" s="51">
        <f>VLOOKUP($B$2,'Table 14'!$A$26:$L$44,9,FALSE)</f>
        <v>862.5</v>
      </c>
      <c r="W28" s="201">
        <f>V28/U28-1</f>
        <v>4.5454545454545414E-2</v>
      </c>
      <c r="X28" s="202">
        <f>V28/O28-1</f>
        <v>0.14999999999999991</v>
      </c>
    </row>
    <row r="29" spans="2:24" x14ac:dyDescent="0.2">
      <c r="B29" s="200" t="s">
        <v>26</v>
      </c>
      <c r="C29" s="51">
        <f>VLOOKUP($B$2,'Table 7'!$A$26:$L$44,4,FALSE)</f>
        <v>600</v>
      </c>
      <c r="D29" s="51">
        <f>VLOOKUP($B$2,'Table 8'!$A$26:$L$44,4,FALSE)</f>
        <v>600</v>
      </c>
      <c r="E29" s="51">
        <f>VLOOKUP($B$2,'Table 9'!$A$26:$L$44,4,FALSE)</f>
        <v>599</v>
      </c>
      <c r="F29" s="51">
        <f>VLOOKUP($B$2,'Table 10'!$A$26:$L$44,4,FALSE)</f>
        <v>608</v>
      </c>
      <c r="G29" s="51">
        <f>VLOOKUP($B$2,'Table 11'!$A$26:$L$44,4,FALSE)</f>
        <v>625</v>
      </c>
      <c r="H29" s="51">
        <f>VLOOKUP($B$2,'Table 12'!$A$26:$L$44,4,FALSE)</f>
        <v>650</v>
      </c>
      <c r="I29" s="51">
        <f>VLOOKUP($B$2,'Table 13'!$A$26:$L$44,4,FALSE)</f>
        <v>675</v>
      </c>
      <c r="J29" s="51">
        <f>VLOOKUP($B$2,'Table 14'!$A$26:$L$44,4,FALSE)</f>
        <v>695</v>
      </c>
      <c r="K29" s="201">
        <f t="shared" ref="K29:K31" si="4">J29/I29-1</f>
        <v>2.9629629629629672E-2</v>
      </c>
      <c r="L29" s="202">
        <f t="shared" ref="L29:L31" si="5">J29/C29-1</f>
        <v>0.15833333333333344</v>
      </c>
      <c r="N29" s="200" t="s">
        <v>26</v>
      </c>
      <c r="O29" s="51">
        <f>VLOOKUP($B$2,'Table 7'!$A$26:$L$44,10,FALSE)</f>
        <v>825</v>
      </c>
      <c r="P29" s="51">
        <f>VLOOKUP($B$2,'Table 8'!$A$26:$L$44,10,FALSE)</f>
        <v>800</v>
      </c>
      <c r="Q29" s="51">
        <f>VLOOKUP($B$2,'Table 9'!$A$26:$L$44,10,FALSE)</f>
        <v>850</v>
      </c>
      <c r="R29" s="51">
        <f>VLOOKUP($B$2,'Table 10'!$A$26:$L$44,10,FALSE)</f>
        <v>850</v>
      </c>
      <c r="S29" s="51">
        <f>VLOOKUP($B$2,'Table 11'!$A$26:$L$44,10,FALSE)</f>
        <v>862.5</v>
      </c>
      <c r="T29" s="51">
        <f>VLOOKUP($B$2,'Table 12'!$A$26:$L$44,10,FALSE)</f>
        <v>935</v>
      </c>
      <c r="U29" s="51">
        <f>VLOOKUP($B$2,'Table 13'!$A$26:$L$44,10,FALSE)</f>
        <v>895</v>
      </c>
      <c r="V29" s="51">
        <f>VLOOKUP($B$2,'Table 14'!$A$26:$L$44,10,FALSE)</f>
        <v>950</v>
      </c>
      <c r="W29" s="201">
        <f t="shared" ref="W29:W31" si="6">V29/U29-1</f>
        <v>6.1452513966480549E-2</v>
      </c>
      <c r="X29" s="202">
        <f t="shared" ref="X29:X31" si="7">V29/O29-1</f>
        <v>0.1515151515151516</v>
      </c>
    </row>
    <row r="30" spans="2:24" x14ac:dyDescent="0.2">
      <c r="B30" s="200" t="s">
        <v>27</v>
      </c>
      <c r="C30" s="51">
        <f>VLOOKUP($B$2,'Table 7'!$A$26:$L$44,5,FALSE)</f>
        <v>615.97</v>
      </c>
      <c r="D30" s="51">
        <f>VLOOKUP($B$2,'Table 8'!$A$26:$L$44,5,FALSE)</f>
        <v>619.26</v>
      </c>
      <c r="E30" s="51">
        <f>VLOOKUP($B$2,'Table 9'!$A$26:$L$44,5,FALSE)</f>
        <v>624.25</v>
      </c>
      <c r="F30" s="51">
        <f>VLOOKUP($B$2,'Table 10'!$A$26:$L$44,5,FALSE)</f>
        <v>623.23</v>
      </c>
      <c r="G30" s="51">
        <f>VLOOKUP($B$2,'Table 11'!$A$26:$L$44,5,FALSE)</f>
        <v>636.77</v>
      </c>
      <c r="H30" s="51">
        <f>VLOOKUP($B$2,'Table 12'!$A$26:$L$44,5,FALSE)</f>
        <v>673.9</v>
      </c>
      <c r="I30" s="51">
        <f>VLOOKUP($B$2,'Table 13'!$A$26:$L$44,5,FALSE)</f>
        <v>690.52</v>
      </c>
      <c r="J30" s="51">
        <f>VLOOKUP($B$2,'Table 14'!$A$26:$L$44,5,FALSE)</f>
        <v>708.53</v>
      </c>
      <c r="K30" s="224">
        <f t="shared" si="4"/>
        <v>2.6081793431037559E-2</v>
      </c>
      <c r="L30" s="202">
        <f t="shared" si="5"/>
        <v>0.15026705846063915</v>
      </c>
      <c r="N30" s="200" t="s">
        <v>27</v>
      </c>
      <c r="O30" s="51">
        <f>VLOOKUP($B$2,'Table 7'!$A$26:$L$44,11,FALSE)</f>
        <v>834.19</v>
      </c>
      <c r="P30" s="51">
        <f>VLOOKUP($B$2,'Table 8'!$A$26:$L$44,11,FALSE)</f>
        <v>796.42</v>
      </c>
      <c r="Q30" s="51">
        <f>VLOOKUP($B$2,'Table 9'!$A$26:$L$44,11,FALSE)</f>
        <v>856.56</v>
      </c>
      <c r="R30" s="51">
        <f>VLOOKUP($B$2,'Table 10'!$A$26:$L$44,11,FALSE)</f>
        <v>870.95</v>
      </c>
      <c r="S30" s="51">
        <f>VLOOKUP($B$2,'Table 11'!$A$26:$L$44,11,FALSE)</f>
        <v>889.07</v>
      </c>
      <c r="T30" s="51">
        <f>VLOOKUP($B$2,'Table 12'!$A$26:$L$44,11,FALSE)</f>
        <v>936.17</v>
      </c>
      <c r="U30" s="51">
        <f>VLOOKUP($B$2,'Table 13'!$A$26:$L$44,11,FALSE)</f>
        <v>920.33</v>
      </c>
      <c r="V30" s="51">
        <f>VLOOKUP($B$2,'Table 14'!$A$26:$L$44,11,FALSE)</f>
        <v>975.1</v>
      </c>
      <c r="W30" s="201">
        <f t="shared" si="6"/>
        <v>5.9511262264622555E-2</v>
      </c>
      <c r="X30" s="202">
        <f t="shared" si="7"/>
        <v>0.16891835193421167</v>
      </c>
    </row>
    <row r="31" spans="2:24" x14ac:dyDescent="0.2">
      <c r="B31" s="200" t="s">
        <v>28</v>
      </c>
      <c r="C31" s="51">
        <f>VLOOKUP($B$2,'Table 7'!$A$26:$L$44,6,FALSE)</f>
        <v>650</v>
      </c>
      <c r="D31" s="51">
        <f>VLOOKUP($B$2,'Table 8'!$A$26:$L$44,6,FALSE)</f>
        <v>650</v>
      </c>
      <c r="E31" s="51">
        <f>VLOOKUP($B$2,'Table 9'!$A$26:$L$44,6,FALSE)</f>
        <v>650</v>
      </c>
      <c r="F31" s="51">
        <f>VLOOKUP($B$2,'Table 10'!$A$26:$L$44,6,FALSE)</f>
        <v>675</v>
      </c>
      <c r="G31" s="51">
        <f>VLOOKUP($B$2,'Table 11'!$A$26:$L$44,6,FALSE)</f>
        <v>675</v>
      </c>
      <c r="H31" s="51">
        <f>VLOOKUP($B$2,'Table 12'!$A$26:$L$44,6,FALSE)</f>
        <v>725</v>
      </c>
      <c r="I31" s="51">
        <f>VLOOKUP($B$2,'Table 13'!$A$26:$L$44,6,FALSE)</f>
        <v>775</v>
      </c>
      <c r="J31" s="51">
        <f>VLOOKUP($B$2,'Table 14'!$A$26:$L$44,6,FALSE)</f>
        <v>775</v>
      </c>
      <c r="K31" s="201">
        <f t="shared" si="4"/>
        <v>0</v>
      </c>
      <c r="L31" s="202">
        <f t="shared" si="5"/>
        <v>0.19230769230769229</v>
      </c>
      <c r="N31" s="200" t="s">
        <v>28</v>
      </c>
      <c r="O31" s="51">
        <f>VLOOKUP($B$2,'Table 7'!$A$26:$L$44,12,FALSE)</f>
        <v>875</v>
      </c>
      <c r="P31" s="51">
        <f>VLOOKUP($B$2,'Table 8'!$A$26:$L$44,12,FALSE)</f>
        <v>875</v>
      </c>
      <c r="Q31" s="51">
        <f>VLOOKUP($B$2,'Table 9'!$A$26:$L$44,12,FALSE)</f>
        <v>895</v>
      </c>
      <c r="R31" s="51">
        <f>VLOOKUP($B$2,'Table 10'!$A$26:$L$44,12,FALSE)</f>
        <v>940</v>
      </c>
      <c r="S31" s="51">
        <f>VLOOKUP($B$2,'Table 11'!$A$26:$L$44,12,FALSE)</f>
        <v>950</v>
      </c>
      <c r="T31" s="51">
        <f>VLOOKUP($B$2,'Table 12'!$A$26:$L$44,12,FALSE)</f>
        <v>1000</v>
      </c>
      <c r="U31" s="51">
        <f>VLOOKUP($B$2,'Table 13'!$A$26:$L$44,12,FALSE)</f>
        <v>1000</v>
      </c>
      <c r="V31" s="51">
        <f>VLOOKUP($B$2,'Table 14'!$A$26:$L$44,12,FALSE)</f>
        <v>1100</v>
      </c>
      <c r="W31" s="201">
        <f t="shared" si="6"/>
        <v>0.10000000000000009</v>
      </c>
      <c r="X31" s="202">
        <f t="shared" si="7"/>
        <v>0.25714285714285712</v>
      </c>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3"/>
      <c r="C44" s="16"/>
      <c r="D44" s="16"/>
      <c r="E44" s="16"/>
      <c r="F44" s="16"/>
      <c r="G44" s="16"/>
      <c r="H44" s="16"/>
      <c r="I44" s="16"/>
      <c r="J44" s="16"/>
      <c r="K44" s="16"/>
      <c r="L44" s="60"/>
      <c r="N44" s="13"/>
      <c r="O44" s="16"/>
      <c r="P44" s="16"/>
      <c r="Q44" s="16"/>
      <c r="R44" s="16"/>
      <c r="S44" s="16"/>
      <c r="T44" s="16"/>
      <c r="U44" s="16"/>
      <c r="V44" s="16"/>
      <c r="W44" s="16"/>
      <c r="X44" s="60"/>
    </row>
    <row r="45" spans="2:24" x14ac:dyDescent="0.2">
      <c r="B45" s="13"/>
      <c r="C45" s="16"/>
      <c r="D45" s="16"/>
      <c r="E45" s="16"/>
      <c r="F45" s="16"/>
      <c r="G45" s="16"/>
      <c r="H45" s="16"/>
      <c r="I45" s="16"/>
      <c r="J45" s="16"/>
      <c r="K45" s="16"/>
      <c r="L45" s="60"/>
      <c r="N45" s="13"/>
      <c r="O45" s="16"/>
      <c r="P45" s="16"/>
      <c r="Q45" s="16"/>
      <c r="R45" s="16"/>
      <c r="S45" s="16"/>
      <c r="T45" s="16"/>
      <c r="U45" s="16"/>
      <c r="V45" s="16"/>
      <c r="W45" s="16"/>
      <c r="X45" s="60"/>
    </row>
    <row r="46" spans="2:24" x14ac:dyDescent="0.2">
      <c r="B46" s="14"/>
      <c r="C46" s="46"/>
      <c r="D46" s="46"/>
      <c r="E46" s="46"/>
      <c r="F46" s="46"/>
      <c r="G46" s="46"/>
      <c r="H46" s="46"/>
      <c r="I46" s="46"/>
      <c r="J46" s="46"/>
      <c r="K46" s="46"/>
      <c r="L46" s="63"/>
      <c r="N46" s="14"/>
      <c r="O46" s="46"/>
      <c r="P46" s="46"/>
      <c r="Q46" s="46"/>
      <c r="R46" s="46"/>
      <c r="S46" s="46"/>
      <c r="T46" s="46"/>
      <c r="U46" s="46"/>
      <c r="V46" s="46"/>
      <c r="W46" s="46"/>
      <c r="X46" s="63"/>
    </row>
    <row r="48" spans="2:24" x14ac:dyDescent="0.2">
      <c r="B48" s="47" t="s">
        <v>230</v>
      </c>
      <c r="C48" s="12"/>
      <c r="D48" s="12"/>
      <c r="E48" s="12"/>
      <c r="F48" s="12"/>
      <c r="G48" s="12"/>
      <c r="H48" s="12"/>
      <c r="I48" s="12"/>
      <c r="J48" s="12"/>
      <c r="K48" s="12"/>
      <c r="L48" s="49"/>
      <c r="N48" s="47" t="s">
        <v>58</v>
      </c>
      <c r="O48" s="12"/>
      <c r="P48" s="12"/>
      <c r="Q48" s="12"/>
      <c r="R48" s="12"/>
      <c r="S48" s="12"/>
      <c r="T48" s="12"/>
      <c r="U48" s="12"/>
      <c r="V48" s="12"/>
      <c r="W48" s="12"/>
      <c r="X48" s="49"/>
    </row>
    <row r="49" spans="2:24" ht="24" customHeight="1" x14ac:dyDescent="0.2">
      <c r="B49" s="13"/>
      <c r="C49" s="199">
        <v>2010</v>
      </c>
      <c r="D49" s="199">
        <v>2011</v>
      </c>
      <c r="E49" s="199">
        <v>2012</v>
      </c>
      <c r="F49" s="199">
        <v>2013</v>
      </c>
      <c r="G49" s="199">
        <v>2014</v>
      </c>
      <c r="H49" s="199">
        <v>2015</v>
      </c>
      <c r="I49" s="199">
        <v>2016</v>
      </c>
      <c r="J49" s="199">
        <v>2017</v>
      </c>
      <c r="K49" s="203" t="s">
        <v>213</v>
      </c>
      <c r="L49" s="204" t="s">
        <v>212</v>
      </c>
      <c r="N49" s="13"/>
      <c r="O49" s="16"/>
      <c r="P49" s="16"/>
      <c r="Q49" s="199">
        <v>2010</v>
      </c>
      <c r="R49" s="199">
        <v>2011</v>
      </c>
      <c r="S49" s="199">
        <v>2012</v>
      </c>
      <c r="T49" s="199">
        <v>2013</v>
      </c>
      <c r="U49" s="199">
        <v>2014</v>
      </c>
      <c r="V49" s="199">
        <v>2015</v>
      </c>
      <c r="W49" s="199">
        <v>2016</v>
      </c>
      <c r="X49" s="205">
        <v>2017</v>
      </c>
    </row>
    <row r="50" spans="2:24" x14ac:dyDescent="0.2">
      <c r="B50" s="200" t="s">
        <v>25</v>
      </c>
      <c r="C50" s="51">
        <f>VLOOKUP($B$2,'Table 7'!$A$47:$F$65,3,FALSE)</f>
        <v>240</v>
      </c>
      <c r="D50" s="51">
        <f>VLOOKUP($B$2,'Table 8'!$A$47:$F$65,3,FALSE)</f>
        <v>235</v>
      </c>
      <c r="E50" s="51">
        <f>VLOOKUP($B$2,'Table 9'!$A$47:$F$65,3,FALSE)</f>
        <v>250</v>
      </c>
      <c r="F50" s="51">
        <f>VLOOKUP($B$2,'Table 10'!$A$47:$F$65,3,FALSE)</f>
        <v>250.47</v>
      </c>
      <c r="G50" s="51">
        <f>VLOOKUP($B$2,'Table 11'!$A$47:$F$65,3,FALSE)</f>
        <v>260</v>
      </c>
      <c r="H50" s="51">
        <f>VLOOKUP($B$2,'Table 12'!$A$47:$F$65,3,FALSE)</f>
        <v>250.89</v>
      </c>
      <c r="I50" s="51">
        <f>VLOOKUP($B$2,'Table 13'!$A$47:$F$65,3,FALSE)</f>
        <v>275</v>
      </c>
      <c r="J50" s="51">
        <f>VLOOKUP($B$2,'Table 14'!$A$47:$F$65,3,FALSE)</f>
        <v>275</v>
      </c>
      <c r="K50" s="201">
        <f>J50/I50-1</f>
        <v>0</v>
      </c>
      <c r="L50" s="202">
        <f>J50/C50-1</f>
        <v>0.14583333333333326</v>
      </c>
      <c r="N50" s="296" t="s">
        <v>53</v>
      </c>
      <c r="O50" s="297"/>
      <c r="P50" s="297"/>
      <c r="Q50" s="227">
        <f>VLOOKUP($B$2,'Table 7'!$A$5:$L$23,2,FALSE)</f>
        <v>107</v>
      </c>
      <c r="R50" s="227">
        <f>VLOOKUP($B$2,'Table 8'!$A$5:$L$23,2,FALSE)</f>
        <v>104</v>
      </c>
      <c r="S50" s="227">
        <f>VLOOKUP($B$2,'Table 9'!$A$5:$L$23,2,FALSE)</f>
        <v>67</v>
      </c>
      <c r="T50" s="227">
        <f>VLOOKUP($B$2,'Table 10'!$A$5:$L$23,2,FALSE)</f>
        <v>104</v>
      </c>
      <c r="U50" s="227">
        <f>VLOOKUP($B$2,'Table 11'!$A$5:$L$23,2,FALSE)</f>
        <v>96</v>
      </c>
      <c r="V50" s="227">
        <f>VLOOKUP($B$2,'Table 12'!$A$5:$L$23,2,FALSE)</f>
        <v>103</v>
      </c>
      <c r="W50" s="227">
        <f>VLOOKUP($B$2,'Table 13'!$A$5:$L$23,2,FALSE)</f>
        <v>93</v>
      </c>
      <c r="X50" s="228">
        <f>VLOOKUP($B$2,'Table 14'!$A$5:$L$23,2,FALSE)</f>
        <v>103</v>
      </c>
    </row>
    <row r="51" spans="2:24" x14ac:dyDescent="0.2">
      <c r="B51" s="200" t="s">
        <v>26</v>
      </c>
      <c r="C51" s="51">
        <f>VLOOKUP($B$2,'Table 7'!$A$47:$F$65,4,FALSE)</f>
        <v>285</v>
      </c>
      <c r="D51" s="51">
        <f>VLOOKUP($B$2,'Table 8'!$A$47:$F$65,4,FALSE)</f>
        <v>281.67</v>
      </c>
      <c r="E51" s="51">
        <f>VLOOKUP($B$2,'Table 9'!$A$47:$F$65,4,FALSE)</f>
        <v>275</v>
      </c>
      <c r="F51" s="51">
        <f>VLOOKUP($B$2,'Table 10'!$A$47:$F$65,4,FALSE)</f>
        <v>275</v>
      </c>
      <c r="G51" s="51">
        <f>VLOOKUP($B$2,'Table 11'!$A$47:$F$65,4,FALSE)</f>
        <v>285</v>
      </c>
      <c r="H51" s="51">
        <f>VLOOKUP($B$2,'Table 12'!$A$47:$F$65,4,FALSE)</f>
        <v>300</v>
      </c>
      <c r="I51" s="51">
        <f>VLOOKUP($B$2,'Table 13'!$A$47:$F$65,4,FALSE)</f>
        <v>325</v>
      </c>
      <c r="J51" s="51">
        <f>VLOOKUP($B$2,'Table 14'!$A$47:$F$65,4,FALSE)</f>
        <v>325</v>
      </c>
      <c r="K51" s="201">
        <f t="shared" ref="K51:K53" si="8">J51/I51-1</f>
        <v>0</v>
      </c>
      <c r="L51" s="202">
        <f t="shared" ref="L51:L53" si="9">J51/C51-1</f>
        <v>0.14035087719298245</v>
      </c>
      <c r="N51" s="296" t="s">
        <v>54</v>
      </c>
      <c r="O51" s="297"/>
      <c r="P51" s="297"/>
      <c r="Q51" s="227">
        <f>VLOOKUP($B$2,'Table 7'!$A$5:$L$23,8,FALSE)</f>
        <v>417</v>
      </c>
      <c r="R51" s="227">
        <f>VLOOKUP($B$2,'Table 8'!$A$5:$L$23,8,FALSE)</f>
        <v>362</v>
      </c>
      <c r="S51" s="227">
        <f>VLOOKUP($B$2,'Table 9'!$A$5:$L$23,8,FALSE)</f>
        <v>265</v>
      </c>
      <c r="T51" s="227">
        <f>VLOOKUP($B$2,'Table 10'!$A$5:$L$23,8,FALSE)</f>
        <v>358</v>
      </c>
      <c r="U51" s="227">
        <f>VLOOKUP($B$2,'Table 11'!$A$5:$L$23,8,FALSE)</f>
        <v>338</v>
      </c>
      <c r="V51" s="227">
        <f>VLOOKUP($B$2,'Table 12'!$A$5:$L$23,8,FALSE)</f>
        <v>380</v>
      </c>
      <c r="W51" s="227">
        <f>VLOOKUP($B$2,'Table 13'!$A$5:$L$23,8,FALSE)</f>
        <v>385</v>
      </c>
      <c r="X51" s="228">
        <f>VLOOKUP($B$2,'Table 14'!$A$5:$L$23,8,FALSE)</f>
        <v>396</v>
      </c>
    </row>
    <row r="52" spans="2:24" x14ac:dyDescent="0.2">
      <c r="B52" s="200" t="s">
        <v>27</v>
      </c>
      <c r="C52" s="51">
        <f>VLOOKUP($B$2,'Table 7'!$A$47:$F$65,5,FALSE)</f>
        <v>278.75</v>
      </c>
      <c r="D52" s="51">
        <f>VLOOKUP($B$2,'Table 8'!$A$47:$F$65,5,FALSE)</f>
        <v>274.61</v>
      </c>
      <c r="E52" s="51">
        <f>VLOOKUP($B$2,'Table 9'!$A$47:$F$65,5,FALSE)</f>
        <v>274.07</v>
      </c>
      <c r="F52" s="51">
        <f>VLOOKUP($B$2,'Table 10'!$A$47:$F$65,5,FALSE)</f>
        <v>287.04000000000002</v>
      </c>
      <c r="G52" s="51">
        <f>VLOOKUP($B$2,'Table 11'!$A$47:$F$65,5,FALSE)</f>
        <v>293.83</v>
      </c>
      <c r="H52" s="51">
        <f>VLOOKUP($B$2,'Table 12'!$A$47:$F$65,5,FALSE)</f>
        <v>298.56</v>
      </c>
      <c r="I52" s="51">
        <f>VLOOKUP($B$2,'Table 13'!$A$47:$F$65,5,FALSE)</f>
        <v>318.32</v>
      </c>
      <c r="J52" s="51">
        <f>VLOOKUP($B$2,'Table 14'!$A$47:$F$65,5,FALSE)</f>
        <v>331.66</v>
      </c>
      <c r="K52" s="201">
        <f t="shared" si="8"/>
        <v>4.1907514450867156E-2</v>
      </c>
      <c r="L52" s="202">
        <f t="shared" si="9"/>
        <v>0.18981165919282517</v>
      </c>
      <c r="N52" s="296" t="s">
        <v>55</v>
      </c>
      <c r="O52" s="297"/>
      <c r="P52" s="297"/>
      <c r="Q52" s="227">
        <f>VLOOKUP($B$2,'Table 7'!$A$26:$L$44,2,FALSE)</f>
        <v>211</v>
      </c>
      <c r="R52" s="227">
        <f>VLOOKUP($B$2,'Table 8'!$A$26:$L$44,2,FALSE)</f>
        <v>219</v>
      </c>
      <c r="S52" s="227">
        <f>VLOOKUP($B$2,'Table 9'!$A$26:$L$44,2,FALSE)</f>
        <v>173</v>
      </c>
      <c r="T52" s="227">
        <f>VLOOKUP($B$2,'Table 10'!$A$26:$L$44,2,FALSE)</f>
        <v>183</v>
      </c>
      <c r="U52" s="227">
        <f>VLOOKUP($B$2,'Table 11'!$A$26:$L$44,2,FALSE)</f>
        <v>143</v>
      </c>
      <c r="V52" s="227">
        <f>VLOOKUP($B$2,'Table 12'!$A$26:$L$44,2,FALSE)</f>
        <v>173</v>
      </c>
      <c r="W52" s="227">
        <f>VLOOKUP($B$2,'Table 13'!$A$26:$L$44,2,FALSE)</f>
        <v>131</v>
      </c>
      <c r="X52" s="228">
        <f>VLOOKUP($B$2,'Table 14'!$A$26:$L$44,2,FALSE)</f>
        <v>133</v>
      </c>
    </row>
    <row r="53" spans="2:24" x14ac:dyDescent="0.2">
      <c r="B53" s="200" t="s">
        <v>28</v>
      </c>
      <c r="C53" s="51">
        <f>VLOOKUP($B$2,'Table 7'!$A$47:$F$65,6,FALSE)</f>
        <v>315</v>
      </c>
      <c r="D53" s="51">
        <f>VLOOKUP($B$2,'Table 8'!$A$47:$F$65,6,FALSE)</f>
        <v>304.17</v>
      </c>
      <c r="E53" s="51">
        <f>VLOOKUP($B$2,'Table 9'!$A$47:$F$65,6,FALSE)</f>
        <v>295</v>
      </c>
      <c r="F53" s="51">
        <f>VLOOKUP($B$2,'Table 10'!$A$47:$F$65,6,FALSE)</f>
        <v>325</v>
      </c>
      <c r="G53" s="51">
        <f>VLOOKUP($B$2,'Table 11'!$A$47:$F$65,6,FALSE)</f>
        <v>325</v>
      </c>
      <c r="H53" s="51">
        <f>VLOOKUP($B$2,'Table 12'!$A$47:$F$65,6,FALSE)</f>
        <v>355</v>
      </c>
      <c r="I53" s="51">
        <f>VLOOKUP($B$2,'Table 13'!$A$47:$F$65,6,FALSE)</f>
        <v>359.52</v>
      </c>
      <c r="J53" s="51">
        <f>VLOOKUP($B$2,'Table 14'!$A$47:$F$65,6,FALSE)</f>
        <v>359.52</v>
      </c>
      <c r="K53" s="201">
        <f t="shared" si="8"/>
        <v>0</v>
      </c>
      <c r="L53" s="202">
        <f t="shared" si="9"/>
        <v>0.14133333333333331</v>
      </c>
      <c r="N53" s="296" t="s">
        <v>56</v>
      </c>
      <c r="O53" s="297"/>
      <c r="P53" s="297"/>
      <c r="Q53" s="227">
        <f>VLOOKUP($B$2,'Table 7'!$A$26:$L$44,8,FALSE)</f>
        <v>80</v>
      </c>
      <c r="R53" s="227">
        <f>VLOOKUP($B$2,'Table 8'!$A$26:$L$44,8,FALSE)</f>
        <v>74</v>
      </c>
      <c r="S53" s="227">
        <f>VLOOKUP($B$2,'Table 9'!$A$26:$L$44,8,FALSE)</f>
        <v>62</v>
      </c>
      <c r="T53" s="227">
        <f>VLOOKUP($B$2,'Table 10'!$A$26:$L$44,8,FALSE)</f>
        <v>63</v>
      </c>
      <c r="U53" s="227">
        <f>VLOOKUP($B$2,'Table 11'!$A$26:$L$44,8,FALSE)</f>
        <v>54</v>
      </c>
      <c r="V53" s="227">
        <f>VLOOKUP($B$2,'Table 12'!$A$26:$L$44,8,FALSE)</f>
        <v>60</v>
      </c>
      <c r="W53" s="227">
        <f>VLOOKUP($B$2,'Table 13'!$A$26:$L$44,8,FALSE)</f>
        <v>46</v>
      </c>
      <c r="X53" s="228">
        <f>VLOOKUP($B$2,'Table 14'!$A$26:$L$44,8,FALSE)</f>
        <v>48</v>
      </c>
    </row>
    <row r="54" spans="2:24" x14ac:dyDescent="0.2">
      <c r="B54" s="13"/>
      <c r="C54" s="16"/>
      <c r="D54" s="16"/>
      <c r="E54" s="16"/>
      <c r="F54" s="16"/>
      <c r="G54" s="16"/>
      <c r="H54" s="16"/>
      <c r="I54" s="16"/>
      <c r="J54" s="16"/>
      <c r="K54" s="16"/>
      <c r="L54" s="60"/>
      <c r="N54" s="296" t="s">
        <v>57</v>
      </c>
      <c r="O54" s="297"/>
      <c r="P54" s="297"/>
      <c r="Q54" s="227">
        <f>VLOOKUP($B$2,'Table 7'!$A$47:$L$65,2,FALSE)</f>
        <v>41</v>
      </c>
      <c r="R54" s="227">
        <f>VLOOKUP($B$2,'Table 8'!$A$47:$L$65,2,FALSE)</f>
        <v>64</v>
      </c>
      <c r="S54" s="227">
        <f>VLOOKUP($B$2,'Table 9'!$A$47:$L$65,2,FALSE)</f>
        <v>39</v>
      </c>
      <c r="T54" s="227">
        <f>VLOOKUP($B$2,'Table 10'!$A$47:$L$65,2,FALSE)</f>
        <v>65</v>
      </c>
      <c r="U54" s="227">
        <f>VLOOKUP($B$2,'Table 11'!$A$47:$L$65,2,FALSE)</f>
        <v>65</v>
      </c>
      <c r="V54" s="227">
        <f>VLOOKUP($B$2,'Table 12'!$A$47:$L$65,2,FALSE)</f>
        <v>70</v>
      </c>
      <c r="W54" s="227">
        <f>VLOOKUP($B$2,'Table 13'!$A$47:$L$65,2,FALSE)</f>
        <v>70</v>
      </c>
      <c r="X54" s="228">
        <f>VLOOKUP($B$2,'Table 14'!$A$47:$L$65,2,FALSE)</f>
        <v>75</v>
      </c>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3"/>
      <c r="C66" s="16"/>
      <c r="D66" s="16"/>
      <c r="E66" s="16"/>
      <c r="F66" s="16"/>
      <c r="G66" s="16"/>
      <c r="H66" s="16"/>
      <c r="I66" s="16"/>
      <c r="J66" s="16"/>
      <c r="K66" s="16"/>
      <c r="L66" s="60"/>
      <c r="N66" s="13"/>
      <c r="O66" s="16"/>
      <c r="P66" s="16"/>
      <c r="Q66" s="16"/>
      <c r="R66" s="16"/>
      <c r="S66" s="16"/>
      <c r="T66" s="16"/>
      <c r="U66" s="16"/>
      <c r="V66" s="16"/>
      <c r="W66" s="16"/>
      <c r="X66" s="60"/>
    </row>
    <row r="67" spans="2:34" x14ac:dyDescent="0.2">
      <c r="B67" s="13"/>
      <c r="C67" s="16"/>
      <c r="D67" s="16"/>
      <c r="E67" s="16"/>
      <c r="F67" s="16"/>
      <c r="G67" s="16"/>
      <c r="H67" s="16"/>
      <c r="I67" s="16"/>
      <c r="J67" s="16"/>
      <c r="K67" s="16"/>
      <c r="L67" s="60"/>
      <c r="N67" s="13"/>
      <c r="O67" s="16"/>
      <c r="P67" s="16"/>
      <c r="Q67" s="16"/>
      <c r="R67" s="16"/>
      <c r="S67" s="16"/>
      <c r="T67" s="16"/>
      <c r="U67" s="16"/>
      <c r="V67" s="16"/>
      <c r="W67" s="16"/>
      <c r="X67" s="60"/>
    </row>
    <row r="68" spans="2:34" x14ac:dyDescent="0.2">
      <c r="B68" s="14"/>
      <c r="C68" s="46"/>
      <c r="D68" s="46"/>
      <c r="E68" s="46"/>
      <c r="F68" s="46"/>
      <c r="G68" s="46"/>
      <c r="H68" s="46"/>
      <c r="I68" s="46"/>
      <c r="J68" s="46"/>
      <c r="K68" s="46"/>
      <c r="L68" s="63"/>
      <c r="N68" s="14"/>
      <c r="O68" s="46"/>
      <c r="P68" s="46"/>
      <c r="Q68" s="46"/>
      <c r="R68" s="46"/>
      <c r="S68" s="46"/>
      <c r="T68" s="46"/>
      <c r="U68" s="46"/>
      <c r="V68" s="46"/>
      <c r="W68" s="46"/>
      <c r="X68" s="63"/>
    </row>
    <row r="72" spans="2:34" x14ac:dyDescent="0.2">
      <c r="AA72" s="2">
        <v>2010</v>
      </c>
      <c r="AB72" s="2">
        <v>2011</v>
      </c>
      <c r="AC72" s="2">
        <v>2012</v>
      </c>
      <c r="AD72" s="2">
        <v>2013</v>
      </c>
      <c r="AE72" s="2">
        <v>2014</v>
      </c>
      <c r="AF72" s="2">
        <v>2015</v>
      </c>
      <c r="AG72" s="2">
        <v>2016</v>
      </c>
      <c r="AH72" s="2">
        <v>2017</v>
      </c>
    </row>
    <row r="73" spans="2:34" x14ac:dyDescent="0.2">
      <c r="Z73" s="2" t="s">
        <v>0</v>
      </c>
      <c r="AA73" s="222">
        <f>'All years 2 bed'!B22</f>
        <v>536.27</v>
      </c>
      <c r="AB73" s="222">
        <f>'All years 2 bed'!C22</f>
        <v>546.41999999999996</v>
      </c>
      <c r="AC73" s="222">
        <f>'All years 2 bed'!D22</f>
        <v>552.89</v>
      </c>
      <c r="AD73" s="222">
        <f>'All years 2 bed'!E22</f>
        <v>575.84</v>
      </c>
      <c r="AE73" s="222">
        <f>'All years 2 bed'!F22</f>
        <v>596.45000000000005</v>
      </c>
      <c r="AF73" s="222">
        <f>'All years 2 bed'!G22</f>
        <v>609.52</v>
      </c>
      <c r="AG73" s="222">
        <f>'All years 2 bed'!H22</f>
        <v>615.64</v>
      </c>
      <c r="AH73" s="222">
        <f>'All years 2 bed'!I22</f>
        <v>642.79999999999995</v>
      </c>
    </row>
    <row r="74" spans="2:34" x14ac:dyDescent="0.2">
      <c r="Z74" s="2" t="str">
        <f>B2</f>
        <v>West Lothian</v>
      </c>
      <c r="AA74" s="223">
        <f>VLOOKUP($Z$74,'All years 2 bed'!$A$4:$I$21,2,FALSE)</f>
        <v>527.37</v>
      </c>
      <c r="AB74" s="223">
        <f>VLOOKUP($Z$74,'All years 2 bed'!$A$4:$I$21,3,FALSE)</f>
        <v>525.86</v>
      </c>
      <c r="AC74" s="223">
        <f>VLOOKUP($Z$74,'All years 2 bed'!$A$4:$I$21,4,FALSE)</f>
        <v>527.74</v>
      </c>
      <c r="AD74" s="223">
        <f>VLOOKUP($Z$74,'All years 2 bed'!$A$4:$I$21,5,FALSE)</f>
        <v>536.71</v>
      </c>
      <c r="AE74" s="223">
        <f>VLOOKUP($Z$74,'All years 2 bed'!$A$4:$I$21,6,FALSE)</f>
        <v>542.6</v>
      </c>
      <c r="AF74" s="223">
        <f>VLOOKUP($Z$74,'All years 2 bed'!$A$4:$I$21,7,FALSE)</f>
        <v>559.54</v>
      </c>
      <c r="AG74" s="223">
        <f>VLOOKUP($Z$74,'All years 2 bed'!$A$4:$I$21,8,FALSE)</f>
        <v>577.79999999999995</v>
      </c>
      <c r="AH74" s="223">
        <f>VLOOKUP($Z$74,'All years 2 bed'!$A$4:$I$21,9,FALSE)</f>
        <v>598.79</v>
      </c>
    </row>
  </sheetData>
  <mergeCells count="6">
    <mergeCell ref="N54:P54"/>
    <mergeCell ref="B2:D2"/>
    <mergeCell ref="N50:P50"/>
    <mergeCell ref="N51:P51"/>
    <mergeCell ref="N52:P52"/>
    <mergeCell ref="N53:P53"/>
  </mergeCell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B2:B3</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T11" sqref="AT11"/>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35" width="0.42578125" style="2" customWidth="1"/>
    <col min="36" max="43" width="0.28515625" style="2" customWidth="1"/>
    <col min="44" max="16384" width="9.140625" style="2"/>
  </cols>
  <sheetData>
    <row r="1" spans="1:37" ht="15.75" hidden="1" x14ac:dyDescent="0.25">
      <c r="B1" s="117" t="s">
        <v>220</v>
      </c>
    </row>
    <row r="2" spans="1:37" ht="15" hidden="1" x14ac:dyDescent="0.25">
      <c r="B2" s="299" t="s">
        <v>1</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225</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500</v>
      </c>
      <c r="D26" s="51">
        <f>VLOOKUP($B$2,'Table 8'!$A$5:$L$23,3,FALSE)</f>
        <v>500</v>
      </c>
      <c r="E26" s="51">
        <f>VLOOKUP($B$2,'Table 9'!$A$5:$L$23,3,FALSE)</f>
        <v>520</v>
      </c>
      <c r="F26" s="51">
        <f>VLOOKUP($B$2,'Table 10'!$A$5:$L$23,3,FALSE)</f>
        <v>550</v>
      </c>
      <c r="G26" s="51">
        <f>VLOOKUP($B$2,'Table 11'!$A$5:$L$23,3,FALSE)</f>
        <v>625</v>
      </c>
      <c r="H26" s="51">
        <f>VLOOKUP($B$2,'Table 12'!$A$5:$L$23,3,FALSE)</f>
        <v>625</v>
      </c>
      <c r="I26" s="51">
        <f>VLOOKUP($B$2,'Table 13'!$A$5:$L$23,3,FALSE)</f>
        <v>510</v>
      </c>
      <c r="J26" s="51">
        <f>VLOOKUP($B$2,'Table 14'!$A$5:$L$23,3,FALSE)</f>
        <v>450</v>
      </c>
      <c r="K26" s="229">
        <f>J26/I26-1</f>
        <v>-0.11764705882352944</v>
      </c>
      <c r="L26" s="230">
        <f>J26/C26-1</f>
        <v>-9.9999999999999978E-2</v>
      </c>
      <c r="N26" s="200" t="s">
        <v>25</v>
      </c>
      <c r="O26" s="51">
        <f>VLOOKUP($B$2,'Table 7'!$A$5:$L$23,9,FALSE)</f>
        <v>590</v>
      </c>
      <c r="P26" s="51">
        <f>VLOOKUP($B$2,'Table 8'!$A$5:$L$23,9,FALSE)</f>
        <v>600</v>
      </c>
      <c r="Q26" s="51">
        <f>VLOOKUP($B$2,'Table 9'!$A$5:$L$23,9,FALSE)</f>
        <v>650</v>
      </c>
      <c r="R26" s="51">
        <f>VLOOKUP($B$2,'Table 10'!$A$5:$L$23,9,FALSE)</f>
        <v>700</v>
      </c>
      <c r="S26" s="51">
        <f>VLOOKUP($B$2,'Table 11'!$A$5:$L$23,9,FALSE)</f>
        <v>795</v>
      </c>
      <c r="T26" s="51">
        <f>VLOOKUP($B$2,'Table 12'!$A$5:$L$23,9,FALSE)</f>
        <v>795</v>
      </c>
      <c r="U26" s="51">
        <f>VLOOKUP($B$2,'Table 13'!$A$5:$L$23,9,FALSE)</f>
        <v>675</v>
      </c>
      <c r="V26" s="51">
        <f>VLOOKUP($B$2,'Table 14'!$A$5:$L$23,9,FALSE)</f>
        <v>600</v>
      </c>
      <c r="W26" s="229">
        <f>V26/U26-1</f>
        <v>-0.11111111111111116</v>
      </c>
      <c r="X26" s="230">
        <f>V26/O26-1</f>
        <v>1.6949152542372836E-2</v>
      </c>
    </row>
    <row r="27" spans="2:24" x14ac:dyDescent="0.2">
      <c r="B27" s="200" t="s">
        <v>26</v>
      </c>
      <c r="C27" s="51">
        <f>VLOOKUP($B$2,'Table 7'!$A$5:$L$23,4,FALSE)</f>
        <v>525</v>
      </c>
      <c r="D27" s="51">
        <f>VLOOKUP($B$2,'Table 8'!$A$5:$L$23,4,FALSE)</f>
        <v>550</v>
      </c>
      <c r="E27" s="51">
        <f>VLOOKUP($B$2,'Table 9'!$A$5:$L$23,4,FALSE)</f>
        <v>550</v>
      </c>
      <c r="F27" s="51">
        <f>VLOOKUP($B$2,'Table 10'!$A$5:$L$23,4,FALSE)</f>
        <v>600</v>
      </c>
      <c r="G27" s="51">
        <f>VLOOKUP($B$2,'Table 11'!$A$5:$L$23,4,FALSE)</f>
        <v>650</v>
      </c>
      <c r="H27" s="51">
        <f>VLOOKUP($B$2,'Table 12'!$A$5:$L$23,4,FALSE)</f>
        <v>675</v>
      </c>
      <c r="I27" s="51">
        <f>VLOOKUP($B$2,'Table 13'!$A$5:$L$23,4,FALSE)</f>
        <v>550</v>
      </c>
      <c r="J27" s="51">
        <f>VLOOKUP($B$2,'Table 14'!$A$5:$L$23,4,FALSE)</f>
        <v>500</v>
      </c>
      <c r="K27" s="229">
        <f t="shared" ref="K27:K29" si="0">J27/I27-1</f>
        <v>-9.0909090909090939E-2</v>
      </c>
      <c r="L27" s="230">
        <f t="shared" ref="L27:L29" si="1">J27/C27-1</f>
        <v>-4.7619047619047672E-2</v>
      </c>
      <c r="N27" s="200" t="s">
        <v>26</v>
      </c>
      <c r="O27" s="51">
        <f>VLOOKUP($B$2,'Table 7'!$A$5:$L$23,10,FALSE)</f>
        <v>650</v>
      </c>
      <c r="P27" s="51">
        <f>VLOOKUP($B$2,'Table 8'!$A$5:$L$23,10,FALSE)</f>
        <v>695</v>
      </c>
      <c r="Q27" s="51">
        <f>VLOOKUP($B$2,'Table 9'!$A$5:$L$23,10,FALSE)</f>
        <v>700</v>
      </c>
      <c r="R27" s="51">
        <f>VLOOKUP($B$2,'Table 10'!$A$5:$L$23,10,FALSE)</f>
        <v>800</v>
      </c>
      <c r="S27" s="51">
        <f>VLOOKUP($B$2,'Table 11'!$A$5:$L$23,10,FALSE)</f>
        <v>875</v>
      </c>
      <c r="T27" s="51">
        <f>VLOOKUP($B$2,'Table 12'!$A$5:$L$23,10,FALSE)</f>
        <v>875</v>
      </c>
      <c r="U27" s="51">
        <f>VLOOKUP($B$2,'Table 13'!$A$5:$L$23,10,FALSE)</f>
        <v>750</v>
      </c>
      <c r="V27" s="51">
        <f>VLOOKUP($B$2,'Table 14'!$A$5:$L$23,10,FALSE)</f>
        <v>650</v>
      </c>
      <c r="W27" s="229">
        <f t="shared" ref="W27:W29" si="2">V27/U27-1</f>
        <v>-0.1333333333333333</v>
      </c>
      <c r="X27" s="230">
        <f t="shared" ref="X27:X29" si="3">V27/O27-1</f>
        <v>0</v>
      </c>
    </row>
    <row r="28" spans="2:24" x14ac:dyDescent="0.2">
      <c r="B28" s="200" t="s">
        <v>27</v>
      </c>
      <c r="C28" s="51">
        <f>VLOOKUP($B$2,'Table 7'!$A$5:$L$23,5,FALSE)</f>
        <v>528.64</v>
      </c>
      <c r="D28" s="51">
        <f>VLOOKUP($B$2,'Table 8'!$A$5:$L$23,5,FALSE)</f>
        <v>540.49</v>
      </c>
      <c r="E28" s="51">
        <f>VLOOKUP($B$2,'Table 9'!$A$5:$L$23,5,FALSE)</f>
        <v>555.25</v>
      </c>
      <c r="F28" s="51">
        <f>VLOOKUP($B$2,'Table 10'!$A$5:$L$23,5,FALSE)</f>
        <v>600.17999999999995</v>
      </c>
      <c r="G28" s="51">
        <f>VLOOKUP($B$2,'Table 11'!$A$5:$L$23,5,FALSE)</f>
        <v>663.52</v>
      </c>
      <c r="H28" s="51">
        <f>VLOOKUP($B$2,'Table 12'!$A$5:$L$23,5,FALSE)</f>
        <v>666.96</v>
      </c>
      <c r="I28" s="51">
        <f>VLOOKUP($B$2,'Table 13'!$A$5:$L$23,5,FALSE)</f>
        <v>565.87</v>
      </c>
      <c r="J28" s="51">
        <f>VLOOKUP($B$2,'Table 14'!$A$5:$L$23,5,FALSE)</f>
        <v>500.65</v>
      </c>
      <c r="K28" s="229">
        <f t="shared" si="0"/>
        <v>-0.11525615424037328</v>
      </c>
      <c r="L28" s="230">
        <f t="shared" si="1"/>
        <v>-5.2947185230024285E-2</v>
      </c>
      <c r="N28" s="200" t="s">
        <v>27</v>
      </c>
      <c r="O28" s="51">
        <f>VLOOKUP($B$2,'Table 7'!$A$5:$L$23,11,FALSE)</f>
        <v>642.58000000000004</v>
      </c>
      <c r="P28" s="51">
        <f>VLOOKUP($B$2,'Table 8'!$A$5:$L$23,11,FALSE)</f>
        <v>670.81</v>
      </c>
      <c r="Q28" s="51">
        <f>VLOOKUP($B$2,'Table 9'!$A$5:$L$23,11,FALSE)</f>
        <v>701.44</v>
      </c>
      <c r="R28" s="51">
        <f>VLOOKUP($B$2,'Table 10'!$A$5:$L$23,11,FALSE)</f>
        <v>819.48</v>
      </c>
      <c r="S28" s="51">
        <f>VLOOKUP($B$2,'Table 11'!$A$5:$L$23,11,FALSE)</f>
        <v>898.08</v>
      </c>
      <c r="T28" s="51">
        <f>VLOOKUP($B$2,'Table 12'!$A$5:$L$23,11,FALSE)</f>
        <v>873.8</v>
      </c>
      <c r="U28" s="51">
        <f>VLOOKUP($B$2,'Table 13'!$A$5:$L$23,11,FALSE)</f>
        <v>754.39</v>
      </c>
      <c r="V28" s="51">
        <f>VLOOKUP($B$2,'Table 14'!$A$5:$L$23,11,FALSE)</f>
        <v>681.97</v>
      </c>
      <c r="W28" s="229">
        <f t="shared" si="2"/>
        <v>-9.5998091173000621E-2</v>
      </c>
      <c r="X28" s="230">
        <f t="shared" si="3"/>
        <v>6.129976034112472E-2</v>
      </c>
    </row>
    <row r="29" spans="2:24" x14ac:dyDescent="0.2">
      <c r="B29" s="200" t="s">
        <v>28</v>
      </c>
      <c r="C29" s="51">
        <f>VLOOKUP($B$2,'Table 7'!$A$5:$L$23,6,FALSE)</f>
        <v>575</v>
      </c>
      <c r="D29" s="51">
        <f>VLOOKUP($B$2,'Table 8'!$A$5:$L$23,6,FALSE)</f>
        <v>575</v>
      </c>
      <c r="E29" s="51">
        <f>VLOOKUP($B$2,'Table 9'!$A$5:$L$23,6,FALSE)</f>
        <v>600</v>
      </c>
      <c r="F29" s="51">
        <f>VLOOKUP($B$2,'Table 10'!$A$5:$L$23,6,FALSE)</f>
        <v>650</v>
      </c>
      <c r="G29" s="51">
        <f>VLOOKUP($B$2,'Table 11'!$A$5:$L$23,6,FALSE)</f>
        <v>725</v>
      </c>
      <c r="H29" s="51">
        <f>VLOOKUP($B$2,'Table 12'!$A$5:$L$23,6,FALSE)</f>
        <v>700</v>
      </c>
      <c r="I29" s="51">
        <f>VLOOKUP($B$2,'Table 13'!$A$5:$L$23,6,FALSE)</f>
        <v>600</v>
      </c>
      <c r="J29" s="51">
        <f>VLOOKUP($B$2,'Table 14'!$A$5:$L$23,6,FALSE)</f>
        <v>550</v>
      </c>
      <c r="K29" s="229">
        <f t="shared" si="0"/>
        <v>-8.333333333333337E-2</v>
      </c>
      <c r="L29" s="230">
        <f t="shared" si="1"/>
        <v>-4.3478260869565188E-2</v>
      </c>
      <c r="N29" s="200" t="s">
        <v>28</v>
      </c>
      <c r="O29" s="51">
        <f>VLOOKUP($B$2,'Table 7'!$A$5:$L$23,12,FALSE)</f>
        <v>700</v>
      </c>
      <c r="P29" s="51">
        <f>VLOOKUP($B$2,'Table 8'!$A$5:$L$23,12,FALSE)</f>
        <v>750</v>
      </c>
      <c r="Q29" s="51">
        <f>VLOOKUP($B$2,'Table 9'!$A$5:$L$23,12,FALSE)</f>
        <v>775</v>
      </c>
      <c r="R29" s="51">
        <f>VLOOKUP($B$2,'Table 10'!$A$5:$L$23,12,FALSE)</f>
        <v>900</v>
      </c>
      <c r="S29" s="51">
        <f>VLOOKUP($B$2,'Table 11'!$A$5:$L$23,12,FALSE)</f>
        <v>1000</v>
      </c>
      <c r="T29" s="51">
        <f>VLOOKUP($B$2,'Table 12'!$A$5:$L$23,12,FALSE)</f>
        <v>950</v>
      </c>
      <c r="U29" s="51">
        <f>VLOOKUP($B$2,'Table 13'!$A$5:$L$23,12,FALSE)</f>
        <v>800</v>
      </c>
      <c r="V29" s="51">
        <f>VLOOKUP($B$2,'Table 14'!$A$5:$L$23,12,FALSE)</f>
        <v>750</v>
      </c>
      <c r="W29" s="229">
        <f t="shared" si="2"/>
        <v>-6.25E-2</v>
      </c>
      <c r="X29" s="230">
        <f t="shared" si="3"/>
        <v>7.1428571428571397E-2</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650</v>
      </c>
      <c r="D48" s="51">
        <f>VLOOKUP($B$2,'Table 8'!$A$26:$L$44,3,FALSE)</f>
        <v>650</v>
      </c>
      <c r="E48" s="51">
        <f>VLOOKUP($B$2,'Table 9'!$A$26:$L$44,3,FALSE)</f>
        <v>700</v>
      </c>
      <c r="F48" s="51">
        <f>VLOOKUP($B$2,'Table 10'!$A$26:$L$44,3,FALSE)</f>
        <v>775</v>
      </c>
      <c r="G48" s="51">
        <f>VLOOKUP($B$2,'Table 11'!$A$26:$L$44,3,FALSE)</f>
        <v>850</v>
      </c>
      <c r="H48" s="51">
        <f>VLOOKUP($B$2,'Table 12'!$A$26:$L$44,3,FALSE)</f>
        <v>900</v>
      </c>
      <c r="I48" s="51">
        <f>VLOOKUP($B$2,'Table 13'!$A$26:$L$44,3,FALSE)</f>
        <v>800</v>
      </c>
      <c r="J48" s="51">
        <f>VLOOKUP($B$2,'Table 14'!$A$26:$L$44,3,FALSE)</f>
        <v>750</v>
      </c>
      <c r="K48" s="229">
        <f>J48/I48-1</f>
        <v>-6.25E-2</v>
      </c>
      <c r="L48" s="230">
        <f>J48/C48-1</f>
        <v>0.15384615384615374</v>
      </c>
      <c r="N48" s="200" t="s">
        <v>25</v>
      </c>
      <c r="O48" s="51">
        <f>VLOOKUP($B$2,'Table 7'!$A$26:$L$44,9,FALSE)</f>
        <v>850</v>
      </c>
      <c r="P48" s="51">
        <f>VLOOKUP($B$2,'Table 8'!$A$26:$L$44,9,FALSE)</f>
        <v>850</v>
      </c>
      <c r="Q48" s="51">
        <f>VLOOKUP($B$2,'Table 9'!$A$26:$L$44,9,FALSE)</f>
        <v>900</v>
      </c>
      <c r="R48" s="51">
        <f>VLOOKUP($B$2,'Table 10'!$A$26:$L$44,9,FALSE)</f>
        <v>1100</v>
      </c>
      <c r="S48" s="51">
        <f>VLOOKUP($B$2,'Table 11'!$A$26:$L$44,9,FALSE)</f>
        <v>1200</v>
      </c>
      <c r="T48" s="51">
        <f>VLOOKUP($B$2,'Table 12'!$A$26:$L$44,9,FALSE)</f>
        <v>1250</v>
      </c>
      <c r="U48" s="51">
        <f>VLOOKUP($B$2,'Table 13'!$A$26:$L$44,9,FALSE)</f>
        <v>1000</v>
      </c>
      <c r="V48" s="51">
        <f>VLOOKUP($B$2,'Table 14'!$A$26:$L$44,9,FALSE)</f>
        <v>950</v>
      </c>
      <c r="W48" s="229">
        <f>V48/U48-1</f>
        <v>-5.0000000000000044E-2</v>
      </c>
      <c r="X48" s="230">
        <f>V48/O48-1</f>
        <v>0.11764705882352944</v>
      </c>
    </row>
    <row r="49" spans="2:24" x14ac:dyDescent="0.2">
      <c r="B49" s="200" t="s">
        <v>26</v>
      </c>
      <c r="C49" s="51">
        <f>VLOOKUP($B$2,'Table 7'!$A$26:$L$44,4,FALSE)</f>
        <v>750</v>
      </c>
      <c r="D49" s="51">
        <f>VLOOKUP($B$2,'Table 8'!$A$26:$L$44,4,FALSE)</f>
        <v>750</v>
      </c>
      <c r="E49" s="51">
        <f>VLOOKUP($B$2,'Table 9'!$A$26:$L$44,4,FALSE)</f>
        <v>825</v>
      </c>
      <c r="F49" s="51">
        <f>VLOOKUP($B$2,'Table 10'!$A$26:$L$44,4,FALSE)</f>
        <v>950</v>
      </c>
      <c r="G49" s="51">
        <f>VLOOKUP($B$2,'Table 11'!$A$26:$L$44,4,FALSE)</f>
        <v>1100</v>
      </c>
      <c r="H49" s="51">
        <f>VLOOKUP($B$2,'Table 12'!$A$26:$L$44,4,FALSE)</f>
        <v>1100</v>
      </c>
      <c r="I49" s="51">
        <f>VLOOKUP($B$2,'Table 13'!$A$26:$L$44,4,FALSE)</f>
        <v>900</v>
      </c>
      <c r="J49" s="51">
        <f>VLOOKUP($B$2,'Table 14'!$A$26:$L$44,4,FALSE)</f>
        <v>850</v>
      </c>
      <c r="K49" s="229">
        <f t="shared" ref="K49:K51" si="4">J49/I49-1</f>
        <v>-5.555555555555558E-2</v>
      </c>
      <c r="L49" s="230">
        <f t="shared" ref="L49:L51" si="5">J49/C49-1</f>
        <v>0.1333333333333333</v>
      </c>
      <c r="N49" s="200" t="s">
        <v>26</v>
      </c>
      <c r="O49" s="51">
        <f>VLOOKUP($B$2,'Table 7'!$A$26:$L$44,10,FALSE)</f>
        <v>950</v>
      </c>
      <c r="P49" s="51">
        <f>VLOOKUP($B$2,'Table 8'!$A$26:$L$44,10,FALSE)</f>
        <v>995</v>
      </c>
      <c r="Q49" s="51">
        <f>VLOOKUP($B$2,'Table 9'!$A$26:$L$44,10,FALSE)</f>
        <v>1100</v>
      </c>
      <c r="R49" s="51">
        <f>VLOOKUP($B$2,'Table 10'!$A$26:$L$44,10,FALSE)</f>
        <v>1400</v>
      </c>
      <c r="S49" s="51">
        <f>VLOOKUP($B$2,'Table 11'!$A$26:$L$44,10,FALSE)</f>
        <v>1550</v>
      </c>
      <c r="T49" s="51">
        <f>VLOOKUP($B$2,'Table 12'!$A$26:$L$44,10,FALSE)</f>
        <v>1450</v>
      </c>
      <c r="U49" s="51">
        <f>VLOOKUP($B$2,'Table 13'!$A$26:$L$44,10,FALSE)</f>
        <v>1200</v>
      </c>
      <c r="V49" s="51">
        <f>VLOOKUP($B$2,'Table 14'!$A$26:$L$44,10,FALSE)</f>
        <v>1100</v>
      </c>
      <c r="W49" s="229">
        <f t="shared" ref="W49:W51" si="6">V49/U49-1</f>
        <v>-8.333333333333337E-2</v>
      </c>
      <c r="X49" s="230">
        <f t="shared" ref="X49:X51" si="7">V49/O49-1</f>
        <v>0.15789473684210531</v>
      </c>
    </row>
    <row r="50" spans="2:24" x14ac:dyDescent="0.2">
      <c r="B50" s="200" t="s">
        <v>27</v>
      </c>
      <c r="C50" s="51">
        <f>VLOOKUP($B$2,'Table 7'!$A$26:$L$44,5,FALSE)</f>
        <v>743.67</v>
      </c>
      <c r="D50" s="51">
        <f>VLOOKUP($B$2,'Table 8'!$A$26:$L$44,5,FALSE)</f>
        <v>752.95</v>
      </c>
      <c r="E50" s="51">
        <f>VLOOKUP($B$2,'Table 9'!$A$26:$L$44,5,FALSE)</f>
        <v>827.09</v>
      </c>
      <c r="F50" s="51">
        <f>VLOOKUP($B$2,'Table 10'!$A$26:$L$44,5,FALSE)</f>
        <v>1019.32</v>
      </c>
      <c r="G50" s="51">
        <f>VLOOKUP($B$2,'Table 11'!$A$26:$L$44,5,FALSE)</f>
        <v>1089.01</v>
      </c>
      <c r="H50" s="51">
        <f>VLOOKUP($B$2,'Table 12'!$A$26:$L$44,5,FALSE)</f>
        <v>1072.46</v>
      </c>
      <c r="I50" s="51">
        <f>VLOOKUP($B$2,'Table 13'!$A$26:$L$44,5,FALSE)</f>
        <v>930.15</v>
      </c>
      <c r="J50" s="51">
        <f>VLOOKUP($B$2,'Table 14'!$A$26:$L$44,5,FALSE)</f>
        <v>865.75</v>
      </c>
      <c r="K50" s="229">
        <f t="shared" si="4"/>
        <v>-6.9236144707842784E-2</v>
      </c>
      <c r="L50" s="230">
        <f t="shared" si="5"/>
        <v>0.16415883389137664</v>
      </c>
      <c r="N50" s="200" t="s">
        <v>27</v>
      </c>
      <c r="O50" s="51">
        <f>VLOOKUP($B$2,'Table 7'!$A$26:$L$44,11,FALSE)</f>
        <v>943.66</v>
      </c>
      <c r="P50" s="51">
        <f>VLOOKUP($B$2,'Table 8'!$A$26:$L$44,11,FALSE)</f>
        <v>1017.76</v>
      </c>
      <c r="Q50" s="51">
        <f>VLOOKUP($B$2,'Table 9'!$A$26:$L$44,11,FALSE)</f>
        <v>1105.08</v>
      </c>
      <c r="R50" s="51">
        <f>VLOOKUP($B$2,'Table 10'!$A$26:$L$44,11,FALSE)</f>
        <v>1484.07</v>
      </c>
      <c r="S50" s="51">
        <f>VLOOKUP($B$2,'Table 11'!$A$26:$L$44,11,FALSE)</f>
        <v>1564.74</v>
      </c>
      <c r="T50" s="51">
        <f>VLOOKUP($B$2,'Table 12'!$A$26:$L$44,11,FALSE)</f>
        <v>1492.52</v>
      </c>
      <c r="U50" s="51">
        <f>VLOOKUP($B$2,'Table 13'!$A$26:$L$44,11,FALSE)</f>
        <v>1291.33</v>
      </c>
      <c r="V50" s="51">
        <f>VLOOKUP($B$2,'Table 14'!$A$26:$L$44,11,FALSE)</f>
        <v>1168.92</v>
      </c>
      <c r="W50" s="229">
        <f t="shared" si="6"/>
        <v>-9.4793739787660702E-2</v>
      </c>
      <c r="X50" s="230">
        <f t="shared" si="7"/>
        <v>0.23870885700358202</v>
      </c>
    </row>
    <row r="51" spans="2:24" x14ac:dyDescent="0.2">
      <c r="B51" s="200" t="s">
        <v>28</v>
      </c>
      <c r="C51" s="51">
        <f>VLOOKUP($B$2,'Table 7'!$A$26:$L$44,6,FALSE)</f>
        <v>850</v>
      </c>
      <c r="D51" s="51">
        <f>VLOOKUP($B$2,'Table 8'!$A$26:$L$44,6,FALSE)</f>
        <v>875</v>
      </c>
      <c r="E51" s="51">
        <f>VLOOKUP($B$2,'Table 9'!$A$26:$L$44,6,FALSE)</f>
        <v>950</v>
      </c>
      <c r="F51" s="51">
        <f>VLOOKUP($B$2,'Table 10'!$A$26:$L$44,6,FALSE)</f>
        <v>1200</v>
      </c>
      <c r="G51" s="51">
        <f>VLOOKUP($B$2,'Table 11'!$A$26:$L$44,6,FALSE)</f>
        <v>1300</v>
      </c>
      <c r="H51" s="51">
        <f>VLOOKUP($B$2,'Table 12'!$A$26:$L$44,6,FALSE)</f>
        <v>1250</v>
      </c>
      <c r="I51" s="51">
        <f>VLOOKUP($B$2,'Table 13'!$A$26:$L$44,6,FALSE)</f>
        <v>1050</v>
      </c>
      <c r="J51" s="51">
        <f>VLOOKUP($B$2,'Table 14'!$A$26:$L$44,6,FALSE)</f>
        <v>950</v>
      </c>
      <c r="K51" s="229">
        <f t="shared" si="4"/>
        <v>-9.5238095238095233E-2</v>
      </c>
      <c r="L51" s="230">
        <f t="shared" si="5"/>
        <v>0.11764705882352944</v>
      </c>
      <c r="N51" s="200" t="s">
        <v>28</v>
      </c>
      <c r="O51" s="51">
        <f>VLOOKUP($B$2,'Table 7'!$A$26:$L$44,12,FALSE)</f>
        <v>1000</v>
      </c>
      <c r="P51" s="51">
        <f>VLOOKUP($B$2,'Table 8'!$A$26:$L$44,12,FALSE)</f>
        <v>1200</v>
      </c>
      <c r="Q51" s="51">
        <f>VLOOKUP($B$2,'Table 9'!$A$26:$L$44,12,FALSE)</f>
        <v>1300</v>
      </c>
      <c r="R51" s="51">
        <f>VLOOKUP($B$2,'Table 10'!$A$26:$L$44,12,FALSE)</f>
        <v>1800</v>
      </c>
      <c r="S51" s="51">
        <f>VLOOKUP($B$2,'Table 11'!$A$26:$L$44,12,FALSE)</f>
        <v>1850</v>
      </c>
      <c r="T51" s="51">
        <f>VLOOKUP($B$2,'Table 12'!$A$26:$L$44,12,FALSE)</f>
        <v>1700</v>
      </c>
      <c r="U51" s="51">
        <f>VLOOKUP($B$2,'Table 13'!$A$26:$L$44,12,FALSE)</f>
        <v>1500</v>
      </c>
      <c r="V51" s="51">
        <f>VLOOKUP($B$2,'Table 14'!$A$26:$L$44,12,FALSE)</f>
        <v>1300</v>
      </c>
      <c r="W51" s="229">
        <f t="shared" si="6"/>
        <v>-0.1333333333333333</v>
      </c>
      <c r="X51" s="230">
        <f t="shared" si="7"/>
        <v>0.30000000000000004</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286</v>
      </c>
      <c r="D70" s="51">
        <f>VLOOKUP($B$2,'Table 8'!$A$47:$F$65,3,FALSE)</f>
        <v>285</v>
      </c>
      <c r="E70" s="51">
        <f>VLOOKUP($B$2,'Table 9'!$A$47:$F$65,3,FALSE)</f>
        <v>300</v>
      </c>
      <c r="F70" s="51">
        <f>VLOOKUP($B$2,'Table 10'!$A$47:$F$65,3,FALSE)</f>
        <v>316.33</v>
      </c>
      <c r="G70" s="51">
        <f>VLOOKUP($B$2,'Table 11'!$A$47:$F$65,3,FALSE)</f>
        <v>345</v>
      </c>
      <c r="H70" s="51">
        <f>VLOOKUP($B$2,'Table 12'!$A$47:$F$65,3,FALSE)</f>
        <v>375</v>
      </c>
      <c r="I70" s="51">
        <f>VLOOKUP($B$2,'Table 13'!$A$47:$F$65,3,FALSE)</f>
        <v>350</v>
      </c>
      <c r="J70" s="51">
        <f>VLOOKUP($B$2,'Table 14'!$A$47:$F$65,3,FALSE)</f>
        <v>320</v>
      </c>
      <c r="K70" s="229">
        <f>J70/I70-1</f>
        <v>-8.5714285714285743E-2</v>
      </c>
      <c r="L70" s="230">
        <f>J70/C70-1</f>
        <v>0.11888111888111896</v>
      </c>
      <c r="N70" s="296" t="s">
        <v>53</v>
      </c>
      <c r="O70" s="297"/>
      <c r="P70" s="297"/>
      <c r="Q70" s="227">
        <f>VLOOKUP($B$2,'Table 7'!$A$5:$L$23,2,FALSE)</f>
        <v>541</v>
      </c>
      <c r="R70" s="227">
        <f>VLOOKUP($B$2,'Table 8'!$A$5:$L$23,2,FALSE)</f>
        <v>691</v>
      </c>
      <c r="S70" s="227">
        <f>VLOOKUP($B$2,'Table 9'!$A$5:$L$23,2,FALSE)</f>
        <v>690</v>
      </c>
      <c r="T70" s="227">
        <f>VLOOKUP($B$2,'Table 10'!$A$5:$L$23,2,FALSE)</f>
        <v>534</v>
      </c>
      <c r="U70" s="227">
        <f>VLOOKUP($B$2,'Table 11'!$A$5:$L$23,2,FALSE)</f>
        <v>561</v>
      </c>
      <c r="V70" s="227">
        <f>VLOOKUP($B$2,'Table 12'!$A$5:$L$23,2,FALSE)</f>
        <v>596</v>
      </c>
      <c r="W70" s="227">
        <f>VLOOKUP($B$2,'Table 13'!$A$5:$L$23,2,FALSE)</f>
        <v>738</v>
      </c>
      <c r="X70" s="228">
        <f>VLOOKUP($B$2,'Table 14'!$A$5:$L$23,2,FALSE)</f>
        <v>756</v>
      </c>
      <c r="Z70" s="200" t="s">
        <v>53</v>
      </c>
      <c r="AA70" s="44">
        <f>VLOOKUP($B$2,'Table 7'!$A$5:$L$23,2,FALSE)</f>
        <v>541</v>
      </c>
      <c r="AB70" s="44">
        <f>VLOOKUP($B$2,'Table 8'!$A$5:$L$23,2,FALSE)</f>
        <v>691</v>
      </c>
      <c r="AC70" s="44">
        <f>VLOOKUP($B$2,'Table 9'!$A$5:$L$23,2,FALSE)</f>
        <v>690</v>
      </c>
      <c r="AD70" s="44">
        <f>VLOOKUP($B$2,'Table 10'!$A$5:$L$23,2,FALSE)</f>
        <v>534</v>
      </c>
      <c r="AE70" s="44">
        <f>VLOOKUP($B$2,'Table 11'!$A$5:$L$23,2,FALSE)</f>
        <v>561</v>
      </c>
      <c r="AF70" s="44">
        <f>VLOOKUP($B$2,'Table 12'!$A$5:$L$23,2,FALSE)</f>
        <v>596</v>
      </c>
      <c r="AG70" s="44">
        <f>VLOOKUP($B$2,'Table 13'!$A$5:$L$23,2,FALSE)</f>
        <v>738</v>
      </c>
      <c r="AH70" s="206">
        <f>VLOOKUP($B$2,'Table 14'!$A$5:$L$23,2,FALSE)</f>
        <v>756</v>
      </c>
    </row>
    <row r="71" spans="2:34" x14ac:dyDescent="0.2">
      <c r="B71" s="200" t="s">
        <v>26</v>
      </c>
      <c r="C71" s="51">
        <f>VLOOKUP($B$2,'Table 7'!$A$47:$F$65,4,FALSE)</f>
        <v>335</v>
      </c>
      <c r="D71" s="51">
        <f>VLOOKUP($B$2,'Table 8'!$A$47:$F$65,4,FALSE)</f>
        <v>325</v>
      </c>
      <c r="E71" s="51">
        <f>VLOOKUP($B$2,'Table 9'!$A$47:$F$65,4,FALSE)</f>
        <v>340</v>
      </c>
      <c r="F71" s="51">
        <f>VLOOKUP($B$2,'Table 10'!$A$47:$F$65,4,FALSE)</f>
        <v>350</v>
      </c>
      <c r="G71" s="51">
        <f>VLOOKUP($B$2,'Table 11'!$A$47:$F$65,4,FALSE)</f>
        <v>400</v>
      </c>
      <c r="H71" s="51">
        <f>VLOOKUP($B$2,'Table 12'!$A$47:$F$65,4,FALSE)</f>
        <v>407.5</v>
      </c>
      <c r="I71" s="51">
        <f>VLOOKUP($B$2,'Table 13'!$A$47:$F$65,4,FALSE)</f>
        <v>400</v>
      </c>
      <c r="J71" s="51">
        <f>VLOOKUP($B$2,'Table 14'!$A$47:$F$65,4,FALSE)</f>
        <v>350</v>
      </c>
      <c r="K71" s="229">
        <f t="shared" ref="K71:K73" si="8">J71/I71-1</f>
        <v>-0.125</v>
      </c>
      <c r="L71" s="230">
        <f t="shared" ref="L71:L73" si="9">J71/C71-1</f>
        <v>4.4776119402984982E-2</v>
      </c>
      <c r="N71" s="296" t="s">
        <v>54</v>
      </c>
      <c r="O71" s="297"/>
      <c r="P71" s="297"/>
      <c r="Q71" s="227">
        <f>VLOOKUP($B$2,'Table 7'!$A$5:$L$23,8,FALSE)</f>
        <v>557</v>
      </c>
      <c r="R71" s="227">
        <f>VLOOKUP($B$2,'Table 8'!$A$5:$L$23,8,FALSE)</f>
        <v>870</v>
      </c>
      <c r="S71" s="227">
        <f>VLOOKUP($B$2,'Table 9'!$A$5:$L$23,8,FALSE)</f>
        <v>1062</v>
      </c>
      <c r="T71" s="227">
        <f>VLOOKUP($B$2,'Table 10'!$A$5:$L$23,8,FALSE)</f>
        <v>967</v>
      </c>
      <c r="U71" s="227">
        <f>VLOOKUP($B$2,'Table 11'!$A$5:$L$23,8,FALSE)</f>
        <v>1025</v>
      </c>
      <c r="V71" s="227">
        <f>VLOOKUP($B$2,'Table 12'!$A$5:$L$23,8,FALSE)</f>
        <v>1009</v>
      </c>
      <c r="W71" s="227">
        <f>VLOOKUP($B$2,'Table 13'!$A$5:$L$23,8,FALSE)</f>
        <v>1271</v>
      </c>
      <c r="X71" s="228">
        <f>VLOOKUP($B$2,'Table 14'!$A$5:$L$23,8,FALSE)</f>
        <v>1448</v>
      </c>
      <c r="Z71" s="200" t="s">
        <v>54</v>
      </c>
      <c r="AA71" s="44">
        <f>VLOOKUP($B$2,'Table 7'!$A$5:$L$23,8,FALSE)</f>
        <v>557</v>
      </c>
      <c r="AB71" s="44">
        <f>VLOOKUP($B$2,'Table 8'!$A$5:$L$23,8,FALSE)</f>
        <v>870</v>
      </c>
      <c r="AC71" s="44">
        <f>VLOOKUP($B$2,'Table 9'!$A$5:$L$23,8,FALSE)</f>
        <v>1062</v>
      </c>
      <c r="AD71" s="44">
        <f>VLOOKUP($B$2,'Table 10'!$A$5:$L$23,8,FALSE)</f>
        <v>967</v>
      </c>
      <c r="AE71" s="44">
        <f>VLOOKUP($B$2,'Table 11'!$A$5:$L$23,8,FALSE)</f>
        <v>1025</v>
      </c>
      <c r="AF71" s="44">
        <f>VLOOKUP($B$2,'Table 12'!$A$5:$L$23,8,FALSE)</f>
        <v>1009</v>
      </c>
      <c r="AG71" s="44">
        <f>VLOOKUP($B$2,'Table 13'!$A$5:$L$23,8,FALSE)</f>
        <v>1271</v>
      </c>
      <c r="AH71" s="206">
        <f>VLOOKUP($B$2,'Table 14'!$A$5:$L$23,8,FALSE)</f>
        <v>1448</v>
      </c>
    </row>
    <row r="72" spans="2:34" x14ac:dyDescent="0.2">
      <c r="B72" s="200" t="s">
        <v>27</v>
      </c>
      <c r="C72" s="51">
        <f>VLOOKUP($B$2,'Table 7'!$A$47:$F$65,5,FALSE)</f>
        <v>328.42</v>
      </c>
      <c r="D72" s="51">
        <f>VLOOKUP($B$2,'Table 8'!$A$47:$F$65,5,FALSE)</f>
        <v>322.86</v>
      </c>
      <c r="E72" s="51">
        <f>VLOOKUP($B$2,'Table 9'!$A$47:$F$65,5,FALSE)</f>
        <v>338.34</v>
      </c>
      <c r="F72" s="51">
        <f>VLOOKUP($B$2,'Table 10'!$A$47:$F$65,5,FALSE)</f>
        <v>365.66</v>
      </c>
      <c r="G72" s="51">
        <f>VLOOKUP($B$2,'Table 11'!$A$47:$F$65,5,FALSE)</f>
        <v>401.77</v>
      </c>
      <c r="H72" s="51">
        <f>VLOOKUP($B$2,'Table 12'!$A$47:$F$65,5,FALSE)</f>
        <v>433.46</v>
      </c>
      <c r="I72" s="51">
        <f>VLOOKUP($B$2,'Table 13'!$A$47:$F$65,5,FALSE)</f>
        <v>404.11</v>
      </c>
      <c r="J72" s="51">
        <f>VLOOKUP($B$2,'Table 14'!$A$47:$F$65,5,FALSE)</f>
        <v>358.31</v>
      </c>
      <c r="K72" s="229">
        <f t="shared" si="8"/>
        <v>-0.11333547796392074</v>
      </c>
      <c r="L72" s="230">
        <f t="shared" si="9"/>
        <v>9.1011509652274558E-2</v>
      </c>
      <c r="N72" s="296" t="s">
        <v>55</v>
      </c>
      <c r="O72" s="297"/>
      <c r="P72" s="297"/>
      <c r="Q72" s="227">
        <f>VLOOKUP($B$2,'Table 7'!$A$26:$L$44,2,FALSE)</f>
        <v>226</v>
      </c>
      <c r="R72" s="227">
        <f>VLOOKUP($B$2,'Table 8'!$A$26:$L$44,2,FALSE)</f>
        <v>364</v>
      </c>
      <c r="S72" s="227">
        <f>VLOOKUP($B$2,'Table 9'!$A$26:$L$44,2,FALSE)</f>
        <v>486</v>
      </c>
      <c r="T72" s="227">
        <f>VLOOKUP($B$2,'Table 10'!$A$26:$L$44,2,FALSE)</f>
        <v>448</v>
      </c>
      <c r="U72" s="227">
        <f>VLOOKUP($B$2,'Table 11'!$A$26:$L$44,2,FALSE)</f>
        <v>422</v>
      </c>
      <c r="V72" s="227">
        <f>VLOOKUP($B$2,'Table 12'!$A$26:$L$44,2,FALSE)</f>
        <v>428</v>
      </c>
      <c r="W72" s="227">
        <f>VLOOKUP($B$2,'Table 13'!$A$26:$L$44,2,FALSE)</f>
        <v>412</v>
      </c>
      <c r="X72" s="228">
        <f>VLOOKUP($B$2,'Table 14'!$A$26:$L$44,2,FALSE)</f>
        <v>446</v>
      </c>
      <c r="Z72" s="200" t="s">
        <v>55</v>
      </c>
      <c r="AA72" s="44">
        <f>VLOOKUP($B$2,'Table 7'!$A$26:$L$44,2,FALSE)</f>
        <v>226</v>
      </c>
      <c r="AB72" s="44">
        <f>VLOOKUP($B$2,'Table 8'!$A$26:$L$44,2,FALSE)</f>
        <v>364</v>
      </c>
      <c r="AC72" s="44">
        <f>VLOOKUP($B$2,'Table 9'!$A$26:$L$44,2,FALSE)</f>
        <v>486</v>
      </c>
      <c r="AD72" s="44">
        <f>VLOOKUP($B$2,'Table 10'!$A$26:$L$44,2,FALSE)</f>
        <v>448</v>
      </c>
      <c r="AE72" s="44">
        <f>VLOOKUP($B$2,'Table 11'!$A$26:$L$44,2,FALSE)</f>
        <v>422</v>
      </c>
      <c r="AF72" s="44">
        <f>VLOOKUP($B$2,'Table 12'!$A$26:$L$44,2,FALSE)</f>
        <v>428</v>
      </c>
      <c r="AG72" s="44">
        <f>VLOOKUP($B$2,'Table 13'!$A$26:$L$44,2,FALSE)</f>
        <v>412</v>
      </c>
      <c r="AH72" s="206">
        <f>VLOOKUP($B$2,'Table 14'!$A$26:$L$44,2,FALSE)</f>
        <v>446</v>
      </c>
    </row>
    <row r="73" spans="2:34" x14ac:dyDescent="0.2">
      <c r="B73" s="200" t="s">
        <v>28</v>
      </c>
      <c r="C73" s="51">
        <f>VLOOKUP($B$2,'Table 7'!$A$47:$F$65,6,FALSE)</f>
        <v>360</v>
      </c>
      <c r="D73" s="51">
        <f>VLOOKUP($B$2,'Table 8'!$A$47:$F$65,6,FALSE)</f>
        <v>355</v>
      </c>
      <c r="E73" s="51">
        <f>VLOOKUP($B$2,'Table 9'!$A$47:$F$65,6,FALSE)</f>
        <v>375</v>
      </c>
      <c r="F73" s="51">
        <f>VLOOKUP($B$2,'Table 10'!$A$47:$F$65,6,FALSE)</f>
        <v>400</v>
      </c>
      <c r="G73" s="51">
        <f>VLOOKUP($B$2,'Table 11'!$A$47:$F$65,6,FALSE)</f>
        <v>450</v>
      </c>
      <c r="H73" s="51">
        <f>VLOOKUP($B$2,'Table 12'!$A$47:$F$65,6,FALSE)</f>
        <v>500</v>
      </c>
      <c r="I73" s="51">
        <f>VLOOKUP($B$2,'Table 13'!$A$47:$F$65,6,FALSE)</f>
        <v>450</v>
      </c>
      <c r="J73" s="51">
        <f>VLOOKUP($B$2,'Table 14'!$A$47:$F$65,6,FALSE)</f>
        <v>400</v>
      </c>
      <c r="K73" s="229">
        <f t="shared" si="8"/>
        <v>-0.11111111111111116</v>
      </c>
      <c r="L73" s="230">
        <f t="shared" si="9"/>
        <v>0.11111111111111116</v>
      </c>
      <c r="N73" s="296" t="s">
        <v>56</v>
      </c>
      <c r="O73" s="297"/>
      <c r="P73" s="297"/>
      <c r="Q73" s="227">
        <f>VLOOKUP($B$2,'Table 7'!$A$26:$L$44,8,FALSE)</f>
        <v>123</v>
      </c>
      <c r="R73" s="227">
        <f>VLOOKUP($B$2,'Table 8'!$A$26:$L$44,8,FALSE)</f>
        <v>174</v>
      </c>
      <c r="S73" s="227">
        <f>VLOOKUP($B$2,'Table 9'!$A$26:$L$44,8,FALSE)</f>
        <v>239</v>
      </c>
      <c r="T73" s="227">
        <f>VLOOKUP($B$2,'Table 10'!$A$26:$L$44,8,FALSE)</f>
        <v>324</v>
      </c>
      <c r="U73" s="227">
        <f>VLOOKUP($B$2,'Table 11'!$A$26:$L$44,8,FALSE)</f>
        <v>293</v>
      </c>
      <c r="V73" s="227">
        <f>VLOOKUP($B$2,'Table 12'!$A$26:$L$44,8,FALSE)</f>
        <v>281</v>
      </c>
      <c r="W73" s="227">
        <f>VLOOKUP($B$2,'Table 13'!$A$26:$L$44,8,FALSE)</f>
        <v>275</v>
      </c>
      <c r="X73" s="228">
        <f>VLOOKUP($B$2,'Table 14'!$A$26:$L$44,8,FALSE)</f>
        <v>213</v>
      </c>
      <c r="Z73" s="200" t="s">
        <v>56</v>
      </c>
      <c r="AA73" s="44">
        <f>VLOOKUP($B$2,'Table 7'!$A$26:$L$44,8,FALSE)</f>
        <v>123</v>
      </c>
      <c r="AB73" s="44">
        <f>VLOOKUP($B$2,'Table 8'!$A$26:$L$44,8,FALSE)</f>
        <v>174</v>
      </c>
      <c r="AC73" s="44">
        <f>VLOOKUP($B$2,'Table 9'!$A$26:$L$44,8,FALSE)</f>
        <v>239</v>
      </c>
      <c r="AD73" s="44">
        <f>VLOOKUP($B$2,'Table 10'!$A$26:$L$44,8,FALSE)</f>
        <v>324</v>
      </c>
      <c r="AE73" s="44">
        <f>VLOOKUP($B$2,'Table 11'!$A$26:$L$44,8,FALSE)</f>
        <v>293</v>
      </c>
      <c r="AF73" s="44">
        <f>VLOOKUP($B$2,'Table 12'!$A$26:$L$44,8,FALSE)</f>
        <v>281</v>
      </c>
      <c r="AG73" s="44">
        <f>VLOOKUP($B$2,'Table 13'!$A$26:$L$44,8,FALSE)</f>
        <v>275</v>
      </c>
      <c r="AH73" s="206">
        <f>VLOOKUP($B$2,'Table 14'!$A$26:$L$44,8,FALSE)</f>
        <v>213</v>
      </c>
    </row>
    <row r="74" spans="2:34" x14ac:dyDescent="0.2">
      <c r="B74" s="13"/>
      <c r="C74" s="16"/>
      <c r="D74" s="16"/>
      <c r="E74" s="16"/>
      <c r="F74" s="16"/>
      <c r="G74" s="16"/>
      <c r="H74" s="16"/>
      <c r="I74" s="16"/>
      <c r="J74" s="16"/>
      <c r="K74" s="16"/>
      <c r="L74" s="60"/>
      <c r="N74" s="296" t="s">
        <v>57</v>
      </c>
      <c r="O74" s="297"/>
      <c r="P74" s="297"/>
      <c r="Q74" s="227">
        <f>VLOOKUP($B$2,'Table 7'!$A$47:$L$65,2,FALSE)</f>
        <v>134</v>
      </c>
      <c r="R74" s="227">
        <f>VLOOKUP($B$2,'Table 8'!$A$47:$L$65,2,FALSE)</f>
        <v>192</v>
      </c>
      <c r="S74" s="227">
        <f>VLOOKUP($B$2,'Table 9'!$A$47:$L$65,2,FALSE)</f>
        <v>232</v>
      </c>
      <c r="T74" s="227">
        <f>VLOOKUP($B$2,'Table 10'!$A$47:$L$65,2,FALSE)</f>
        <v>142</v>
      </c>
      <c r="U74" s="227">
        <f>VLOOKUP($B$2,'Table 11'!$A$47:$L$65,2,FALSE)</f>
        <v>148</v>
      </c>
      <c r="V74" s="227">
        <f>VLOOKUP($B$2,'Table 12'!$A$47:$L$65,2,FALSE)</f>
        <v>138</v>
      </c>
      <c r="W74" s="227">
        <f>VLOOKUP($B$2,'Table 13'!$A$47:$L$65,2,FALSE)</f>
        <v>104</v>
      </c>
      <c r="X74" s="228">
        <f>VLOOKUP($B$2,'Table 14'!$A$47:$L$65,2,FALSE)</f>
        <v>98</v>
      </c>
      <c r="Z74" s="207" t="s">
        <v>57</v>
      </c>
      <c r="AA74" s="208">
        <f>VLOOKUP($B$2,'Table 7'!$A$47:$L$65,2,FALSE)</f>
        <v>134</v>
      </c>
      <c r="AB74" s="208">
        <f>VLOOKUP($B$2,'Table 8'!$A$47:$L$65,2,FALSE)</f>
        <v>192</v>
      </c>
      <c r="AC74" s="208">
        <f>VLOOKUP($B$2,'Table 9'!$A$47:$L$65,2,FALSE)</f>
        <v>232</v>
      </c>
      <c r="AD74" s="208">
        <f>VLOOKUP($B$2,'Table 10'!$A$47:$L$65,2,FALSE)</f>
        <v>142</v>
      </c>
      <c r="AE74" s="208">
        <f>VLOOKUP($B$2,'Table 11'!$A$47:$L$65,2,FALSE)</f>
        <v>148</v>
      </c>
      <c r="AF74" s="208">
        <f>VLOOKUP($B$2,'Table 12'!$A$47:$L$65,2,FALSE)</f>
        <v>138</v>
      </c>
      <c r="AG74" s="208">
        <f>VLOOKUP($B$2,'Table 13'!$A$47:$L$65,2,FALSE)</f>
        <v>104</v>
      </c>
      <c r="AH74" s="209">
        <f>VLOOKUP($B$2,'Table 14'!$A$47:$L$65,2,FALSE)</f>
        <v>98</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Aberdeen and Shire</v>
      </c>
      <c r="AJ94" s="223">
        <f>VLOOKUP($AI$94,'All years 2 bed'!$A$4:$I$21,2,FALSE)</f>
        <v>642.58000000000004</v>
      </c>
      <c r="AK94" s="223">
        <f>VLOOKUP($AI$94,'All years 2 bed'!$A$4:$I$21,3,FALSE)</f>
        <v>670.81</v>
      </c>
      <c r="AL94" s="223">
        <f>VLOOKUP($AI$94,'All years 2 bed'!$A$4:$I$21,4,FALSE)</f>
        <v>701.44</v>
      </c>
      <c r="AM94" s="223">
        <f>VLOOKUP($AI$94,'All years 2 bed'!$A$4:$I$21,5,FALSE)</f>
        <v>819.48</v>
      </c>
      <c r="AN94" s="223">
        <f>VLOOKUP($AI$94,'All years 2 bed'!$A$4:$I$21,6,FALSE)</f>
        <v>898.08</v>
      </c>
      <c r="AO94" s="223">
        <f>VLOOKUP($AI$94,'All years 2 bed'!$A$4:$I$21,7,FALSE)</f>
        <v>873.8</v>
      </c>
      <c r="AP94" s="223">
        <f>VLOOKUP($AI$94,'All years 2 bed'!$A$4:$I$21,8,FALSE)</f>
        <v>754.39</v>
      </c>
      <c r="AQ94" s="223">
        <f>VLOOKUP($AI$94,'All years 2 bed'!$A$4:$I$21,9,FALSE)</f>
        <v>681.97</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zoomScaleNormal="100" workbookViewId="0">
      <selection activeCell="AT16" sqref="AT16"/>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43" width="0.28515625" style="2" customWidth="1"/>
    <col min="44" max="16384" width="9.140625" style="2"/>
  </cols>
  <sheetData>
    <row r="1" spans="1:37" ht="15.75" hidden="1" x14ac:dyDescent="0.25">
      <c r="B1" s="117" t="s">
        <v>220</v>
      </c>
    </row>
    <row r="2" spans="1:37" ht="15" hidden="1" x14ac:dyDescent="0.25">
      <c r="B2" s="299" t="s">
        <v>3</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244</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350</v>
      </c>
      <c r="D26" s="51">
        <f>VLOOKUP($B$2,'Table 8'!$A$5:$L$23,3,FALSE)</f>
        <v>325</v>
      </c>
      <c r="E26" s="51">
        <f>VLOOKUP($B$2,'Table 9'!$A$5:$L$23,3,FALSE)</f>
        <v>350</v>
      </c>
      <c r="F26" s="51">
        <f>VLOOKUP($B$2,'Table 10'!$A$5:$L$23,3,FALSE)</f>
        <v>350</v>
      </c>
      <c r="G26" s="51">
        <f>VLOOKUP($B$2,'Table 11'!$A$5:$L$23,3,FALSE)</f>
        <v>360</v>
      </c>
      <c r="H26" s="51">
        <f>VLOOKUP($B$2,'Table 12'!$A$5:$L$23,3,FALSE)</f>
        <v>350</v>
      </c>
      <c r="I26" s="51">
        <f>VLOOKUP($B$2,'Table 13'!$A$5:$L$23,3,FALSE)</f>
        <v>350.5</v>
      </c>
      <c r="J26" s="51">
        <f>VLOOKUP($B$2,'Table 14'!$A$5:$L$23,3,FALSE)</f>
        <v>375</v>
      </c>
      <c r="K26" s="229">
        <f>J26/I26-1</f>
        <v>6.9900142653352315E-2</v>
      </c>
      <c r="L26" s="230">
        <f>J26/C26-1</f>
        <v>7.1428571428571397E-2</v>
      </c>
      <c r="N26" s="200" t="s">
        <v>25</v>
      </c>
      <c r="O26" s="51">
        <f>VLOOKUP($B$2,'Table 7'!$A$5:$L$23,9,FALSE)</f>
        <v>450</v>
      </c>
      <c r="P26" s="51">
        <f>VLOOKUP($B$2,'Table 8'!$A$5:$L$23,9,FALSE)</f>
        <v>425</v>
      </c>
      <c r="Q26" s="51">
        <f>VLOOKUP($B$2,'Table 9'!$A$5:$L$23,9,FALSE)</f>
        <v>450</v>
      </c>
      <c r="R26" s="51">
        <f>VLOOKUP($B$2,'Table 10'!$A$5:$L$23,9,FALSE)</f>
        <v>450</v>
      </c>
      <c r="S26" s="51">
        <f>VLOOKUP($B$2,'Table 11'!$A$5:$L$23,9,FALSE)</f>
        <v>425</v>
      </c>
      <c r="T26" s="51">
        <f>VLOOKUP($B$2,'Table 12'!$A$5:$L$23,9,FALSE)</f>
        <v>450</v>
      </c>
      <c r="U26" s="51">
        <f>VLOOKUP($B$2,'Table 13'!$A$5:$L$23,9,FALSE)</f>
        <v>460</v>
      </c>
      <c r="V26" s="51">
        <f>VLOOKUP($B$2,'Table 14'!$A$5:$L$23,9,FALSE)</f>
        <v>450</v>
      </c>
      <c r="W26" s="229">
        <f>V26/U26-1</f>
        <v>-2.1739130434782594E-2</v>
      </c>
      <c r="X26" s="230">
        <f>V26/O26-1</f>
        <v>0</v>
      </c>
    </row>
    <row r="27" spans="2:24" x14ac:dyDescent="0.2">
      <c r="B27" s="200" t="s">
        <v>26</v>
      </c>
      <c r="C27" s="51">
        <f>VLOOKUP($B$2,'Table 7'!$A$5:$L$23,4,FALSE)</f>
        <v>395</v>
      </c>
      <c r="D27" s="51">
        <f>VLOOKUP($B$2,'Table 8'!$A$5:$L$23,4,FALSE)</f>
        <v>395</v>
      </c>
      <c r="E27" s="51">
        <f>VLOOKUP($B$2,'Table 9'!$A$5:$L$23,4,FALSE)</f>
        <v>395</v>
      </c>
      <c r="F27" s="51">
        <f>VLOOKUP($B$2,'Table 10'!$A$5:$L$23,4,FALSE)</f>
        <v>400</v>
      </c>
      <c r="G27" s="51">
        <f>VLOOKUP($B$2,'Table 11'!$A$5:$L$23,4,FALSE)</f>
        <v>395</v>
      </c>
      <c r="H27" s="51">
        <f>VLOOKUP($B$2,'Table 12'!$A$5:$L$23,4,FALSE)</f>
        <v>400</v>
      </c>
      <c r="I27" s="51">
        <f>VLOOKUP($B$2,'Table 13'!$A$5:$L$23,4,FALSE)</f>
        <v>400</v>
      </c>
      <c r="J27" s="51">
        <f>VLOOKUP($B$2,'Table 14'!$A$5:$L$23,4,FALSE)</f>
        <v>400</v>
      </c>
      <c r="K27" s="229">
        <f t="shared" ref="K27:K29" si="0">J27/I27-1</f>
        <v>0</v>
      </c>
      <c r="L27" s="230">
        <f t="shared" ref="L27:L29" si="1">J27/C27-1</f>
        <v>1.2658227848101333E-2</v>
      </c>
      <c r="N27" s="200" t="s">
        <v>26</v>
      </c>
      <c r="O27" s="51">
        <f>VLOOKUP($B$2,'Table 7'!$A$5:$L$23,10,FALSE)</f>
        <v>495</v>
      </c>
      <c r="P27" s="51">
        <f>VLOOKUP($B$2,'Table 8'!$A$5:$L$23,10,FALSE)</f>
        <v>495</v>
      </c>
      <c r="Q27" s="51">
        <f>VLOOKUP($B$2,'Table 9'!$A$5:$L$23,10,FALSE)</f>
        <v>495</v>
      </c>
      <c r="R27" s="51">
        <f>VLOOKUP($B$2,'Table 10'!$A$5:$L$23,10,FALSE)</f>
        <v>495</v>
      </c>
      <c r="S27" s="51">
        <f>VLOOKUP($B$2,'Table 11'!$A$5:$L$23,10,FALSE)</f>
        <v>495</v>
      </c>
      <c r="T27" s="51">
        <f>VLOOKUP($B$2,'Table 12'!$A$5:$L$23,10,FALSE)</f>
        <v>495</v>
      </c>
      <c r="U27" s="51">
        <f>VLOOKUP($B$2,'Table 13'!$A$5:$L$23,10,FALSE)</f>
        <v>500</v>
      </c>
      <c r="V27" s="51">
        <f>VLOOKUP($B$2,'Table 14'!$A$5:$L$23,10,FALSE)</f>
        <v>500</v>
      </c>
      <c r="W27" s="229">
        <f t="shared" ref="W27:W29" si="2">V27/U27-1</f>
        <v>0</v>
      </c>
      <c r="X27" s="230">
        <f t="shared" ref="X27:X29" si="3">V27/O27-1</f>
        <v>1.0101010101010166E-2</v>
      </c>
    </row>
    <row r="28" spans="2:24" x14ac:dyDescent="0.2">
      <c r="B28" s="200" t="s">
        <v>27</v>
      </c>
      <c r="C28" s="51">
        <f>VLOOKUP($B$2,'Table 7'!$A$5:$L$23,5,FALSE)</f>
        <v>382.06</v>
      </c>
      <c r="D28" s="51">
        <f>VLOOKUP($B$2,'Table 8'!$A$5:$L$23,5,FALSE)</f>
        <v>369.11</v>
      </c>
      <c r="E28" s="51">
        <f>VLOOKUP($B$2,'Table 9'!$A$5:$L$23,5,FALSE)</f>
        <v>383.07</v>
      </c>
      <c r="F28" s="51">
        <f>VLOOKUP($B$2,'Table 10'!$A$5:$L$23,5,FALSE)</f>
        <v>398.82</v>
      </c>
      <c r="G28" s="51">
        <f>VLOOKUP($B$2,'Table 11'!$A$5:$L$23,5,FALSE)</f>
        <v>395.47</v>
      </c>
      <c r="H28" s="51">
        <f>VLOOKUP($B$2,'Table 12'!$A$5:$L$23,5,FALSE)</f>
        <v>398.16</v>
      </c>
      <c r="I28" s="51">
        <f>VLOOKUP($B$2,'Table 13'!$A$5:$L$23,5,FALSE)</f>
        <v>412.33</v>
      </c>
      <c r="J28" s="51">
        <f>VLOOKUP($B$2,'Table 14'!$A$5:$L$23,5,FALSE)</f>
        <v>417.15</v>
      </c>
      <c r="K28" s="229">
        <f t="shared" si="0"/>
        <v>1.1689666044187863E-2</v>
      </c>
      <c r="L28" s="230">
        <f t="shared" si="1"/>
        <v>9.1844212950845439E-2</v>
      </c>
      <c r="N28" s="200" t="s">
        <v>27</v>
      </c>
      <c r="O28" s="51">
        <f>VLOOKUP($B$2,'Table 7'!$A$5:$L$23,11,FALSE)</f>
        <v>503.03</v>
      </c>
      <c r="P28" s="51">
        <f>VLOOKUP($B$2,'Table 8'!$A$5:$L$23,11,FALSE)</f>
        <v>499.54</v>
      </c>
      <c r="Q28" s="51">
        <f>VLOOKUP($B$2,'Table 9'!$A$5:$L$23,11,FALSE)</f>
        <v>508.31</v>
      </c>
      <c r="R28" s="51">
        <f>VLOOKUP($B$2,'Table 10'!$A$5:$L$23,11,FALSE)</f>
        <v>502.51</v>
      </c>
      <c r="S28" s="51">
        <f>VLOOKUP($B$2,'Table 11'!$A$5:$L$23,11,FALSE)</f>
        <v>495.44</v>
      </c>
      <c r="T28" s="51">
        <f>VLOOKUP($B$2,'Table 12'!$A$5:$L$23,11,FALSE)</f>
        <v>508.79</v>
      </c>
      <c r="U28" s="51">
        <f>VLOOKUP($B$2,'Table 13'!$A$5:$L$23,11,FALSE)</f>
        <v>524.75</v>
      </c>
      <c r="V28" s="51">
        <f>VLOOKUP($B$2,'Table 14'!$A$5:$L$23,11,FALSE)</f>
        <v>515.92999999999995</v>
      </c>
      <c r="W28" s="229">
        <f t="shared" si="2"/>
        <v>-1.6808003811338845E-2</v>
      </c>
      <c r="X28" s="230">
        <f t="shared" si="3"/>
        <v>2.5644593761803502E-2</v>
      </c>
    </row>
    <row r="29" spans="2:24" x14ac:dyDescent="0.2">
      <c r="B29" s="200" t="s">
        <v>28</v>
      </c>
      <c r="C29" s="51">
        <f>VLOOKUP($B$2,'Table 7'!$A$5:$L$23,6,FALSE)</f>
        <v>425</v>
      </c>
      <c r="D29" s="51">
        <f>VLOOKUP($B$2,'Table 8'!$A$5:$L$23,6,FALSE)</f>
        <v>425</v>
      </c>
      <c r="E29" s="51">
        <f>VLOOKUP($B$2,'Table 9'!$A$5:$L$23,6,FALSE)</f>
        <v>425</v>
      </c>
      <c r="F29" s="51">
        <f>VLOOKUP($B$2,'Table 10'!$A$5:$L$23,6,FALSE)</f>
        <v>440</v>
      </c>
      <c r="G29" s="51">
        <f>VLOOKUP($B$2,'Table 11'!$A$5:$L$23,6,FALSE)</f>
        <v>425</v>
      </c>
      <c r="H29" s="51">
        <f>VLOOKUP($B$2,'Table 12'!$A$5:$L$23,6,FALSE)</f>
        <v>450</v>
      </c>
      <c r="I29" s="51">
        <f>VLOOKUP($B$2,'Table 13'!$A$5:$L$23,6,FALSE)</f>
        <v>450</v>
      </c>
      <c r="J29" s="51">
        <f>VLOOKUP($B$2,'Table 14'!$A$5:$L$23,6,FALSE)</f>
        <v>450</v>
      </c>
      <c r="K29" s="229">
        <f t="shared" si="0"/>
        <v>0</v>
      </c>
      <c r="L29" s="230">
        <f t="shared" si="1"/>
        <v>5.8823529411764719E-2</v>
      </c>
      <c r="N29" s="200" t="s">
        <v>28</v>
      </c>
      <c r="O29" s="51">
        <f>VLOOKUP($B$2,'Table 7'!$A$5:$L$23,12,FALSE)</f>
        <v>550</v>
      </c>
      <c r="P29" s="51">
        <f>VLOOKUP($B$2,'Table 8'!$A$5:$L$23,12,FALSE)</f>
        <v>550</v>
      </c>
      <c r="Q29" s="51">
        <f>VLOOKUP($B$2,'Table 9'!$A$5:$L$23,12,FALSE)</f>
        <v>550</v>
      </c>
      <c r="R29" s="51">
        <f>VLOOKUP($B$2,'Table 10'!$A$5:$L$23,12,FALSE)</f>
        <v>550</v>
      </c>
      <c r="S29" s="51">
        <f>VLOOKUP($B$2,'Table 11'!$A$5:$L$23,12,FALSE)</f>
        <v>550</v>
      </c>
      <c r="T29" s="51">
        <f>VLOOKUP($B$2,'Table 12'!$A$5:$L$23,12,FALSE)</f>
        <v>550</v>
      </c>
      <c r="U29" s="51">
        <f>VLOOKUP($B$2,'Table 13'!$A$5:$L$23,12,FALSE)</f>
        <v>575</v>
      </c>
      <c r="V29" s="51">
        <f>VLOOKUP($B$2,'Table 14'!$A$5:$L$23,12,FALSE)</f>
        <v>550</v>
      </c>
      <c r="W29" s="229">
        <f t="shared" si="2"/>
        <v>-4.3478260869565188E-2</v>
      </c>
      <c r="X29" s="230">
        <f t="shared" si="3"/>
        <v>0</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500</v>
      </c>
      <c r="D48" s="51">
        <f>VLOOKUP($B$2,'Table 8'!$A$26:$L$44,3,FALSE)</f>
        <v>495</v>
      </c>
      <c r="E48" s="51">
        <f>VLOOKUP($B$2,'Table 9'!$A$26:$L$44,3,FALSE)</f>
        <v>550</v>
      </c>
      <c r="F48" s="51">
        <f>VLOOKUP($B$2,'Table 10'!$A$26:$L$44,3,FALSE)</f>
        <v>500</v>
      </c>
      <c r="G48" s="51">
        <f>VLOOKUP($B$2,'Table 11'!$A$26:$L$44,3,FALSE)</f>
        <v>500</v>
      </c>
      <c r="H48" s="51">
        <f>VLOOKUP($B$2,'Table 12'!$A$26:$L$44,3,FALSE)</f>
        <v>510</v>
      </c>
      <c r="I48" s="51">
        <f>VLOOKUP($B$2,'Table 13'!$A$26:$L$44,3,FALSE)</f>
        <v>550</v>
      </c>
      <c r="J48" s="51">
        <f>VLOOKUP($B$2,'Table 14'!$A$26:$L$44,3,FALSE)</f>
        <v>525</v>
      </c>
      <c r="K48" s="229">
        <f>J48/I48-1</f>
        <v>-4.5454545454545414E-2</v>
      </c>
      <c r="L48" s="230">
        <f>J48/C48-1</f>
        <v>5.0000000000000044E-2</v>
      </c>
      <c r="N48" s="200" t="s">
        <v>25</v>
      </c>
      <c r="O48" s="51">
        <f>VLOOKUP($B$2,'Table 7'!$A$26:$L$44,9,FALSE)</f>
        <v>750</v>
      </c>
      <c r="P48" s="51">
        <f>VLOOKUP($B$2,'Table 8'!$A$26:$L$44,9,FALSE)</f>
        <v>725</v>
      </c>
      <c r="Q48" s="51">
        <f>VLOOKUP($B$2,'Table 9'!$A$26:$L$44,9,FALSE)</f>
        <v>725</v>
      </c>
      <c r="R48" s="51">
        <f>VLOOKUP($B$2,'Table 10'!$A$26:$L$44,9,FALSE)</f>
        <v>722.5</v>
      </c>
      <c r="S48" s="51">
        <f>VLOOKUP($B$2,'Table 11'!$A$26:$L$44,9,FALSE)</f>
        <v>772.5</v>
      </c>
      <c r="T48" s="51">
        <f>VLOOKUP($B$2,'Table 12'!$A$26:$L$44,9,FALSE)</f>
        <v>850</v>
      </c>
      <c r="U48" s="51">
        <f>VLOOKUP($B$2,'Table 13'!$A$26:$L$44,9,FALSE)</f>
        <v>795</v>
      </c>
      <c r="V48" s="51">
        <f>VLOOKUP($B$2,'Table 14'!$A$26:$L$44,9,FALSE)</f>
        <v>700</v>
      </c>
      <c r="W48" s="229">
        <f>V48/U48-1</f>
        <v>-0.11949685534591192</v>
      </c>
      <c r="X48" s="230">
        <f>V48/O48-1</f>
        <v>-6.6666666666666652E-2</v>
      </c>
    </row>
    <row r="49" spans="2:24" x14ac:dyDescent="0.2">
      <c r="B49" s="200" t="s">
        <v>26</v>
      </c>
      <c r="C49" s="51">
        <f>VLOOKUP($B$2,'Table 7'!$A$26:$L$44,4,FALSE)</f>
        <v>575</v>
      </c>
      <c r="D49" s="51">
        <f>VLOOKUP($B$2,'Table 8'!$A$26:$L$44,4,FALSE)</f>
        <v>595</v>
      </c>
      <c r="E49" s="51">
        <f>VLOOKUP($B$2,'Table 9'!$A$26:$L$44,4,FALSE)</f>
        <v>650</v>
      </c>
      <c r="F49" s="51">
        <f>VLOOKUP($B$2,'Table 10'!$A$26:$L$44,4,FALSE)</f>
        <v>600</v>
      </c>
      <c r="G49" s="51">
        <f>VLOOKUP($B$2,'Table 11'!$A$26:$L$44,4,FALSE)</f>
        <v>650</v>
      </c>
      <c r="H49" s="51">
        <f>VLOOKUP($B$2,'Table 12'!$A$26:$L$44,4,FALSE)</f>
        <v>595</v>
      </c>
      <c r="I49" s="51">
        <f>VLOOKUP($B$2,'Table 13'!$A$26:$L$44,4,FALSE)</f>
        <v>650</v>
      </c>
      <c r="J49" s="51">
        <f>VLOOKUP($B$2,'Table 14'!$A$26:$L$44,4,FALSE)</f>
        <v>597.5</v>
      </c>
      <c r="K49" s="229">
        <f t="shared" ref="K49:K51" si="4">J49/I49-1</f>
        <v>-8.0769230769230815E-2</v>
      </c>
      <c r="L49" s="230">
        <f t="shared" ref="L49:L51" si="5">J49/C49-1</f>
        <v>3.9130434782608692E-2</v>
      </c>
      <c r="N49" s="200" t="s">
        <v>26</v>
      </c>
      <c r="O49" s="51">
        <f>VLOOKUP($B$2,'Table 7'!$A$26:$L$44,10,FALSE)</f>
        <v>850</v>
      </c>
      <c r="P49" s="51">
        <f>VLOOKUP($B$2,'Table 8'!$A$26:$L$44,10,FALSE)</f>
        <v>800</v>
      </c>
      <c r="Q49" s="51">
        <f>VLOOKUP($B$2,'Table 9'!$A$26:$L$44,10,FALSE)</f>
        <v>800</v>
      </c>
      <c r="R49" s="51">
        <f>VLOOKUP($B$2,'Table 10'!$A$26:$L$44,10,FALSE)</f>
        <v>850</v>
      </c>
      <c r="S49" s="51">
        <f>VLOOKUP($B$2,'Table 11'!$A$26:$L$44,10,FALSE)</f>
        <v>895</v>
      </c>
      <c r="T49" s="51">
        <f>VLOOKUP($B$2,'Table 12'!$A$26:$L$44,10,FALSE)</f>
        <v>900</v>
      </c>
      <c r="U49" s="51">
        <f>VLOOKUP($B$2,'Table 13'!$A$26:$L$44,10,FALSE)</f>
        <v>900</v>
      </c>
      <c r="V49" s="51">
        <f>VLOOKUP($B$2,'Table 14'!$A$26:$L$44,10,FALSE)</f>
        <v>925</v>
      </c>
      <c r="W49" s="229">
        <f t="shared" ref="W49:W51" si="6">V49/U49-1</f>
        <v>2.7777777777777679E-2</v>
      </c>
      <c r="X49" s="230">
        <f t="shared" ref="X49:X51" si="7">V49/O49-1</f>
        <v>8.8235294117646967E-2</v>
      </c>
    </row>
    <row r="50" spans="2:24" x14ac:dyDescent="0.2">
      <c r="B50" s="200" t="s">
        <v>27</v>
      </c>
      <c r="C50" s="51">
        <f>VLOOKUP($B$2,'Table 7'!$A$26:$L$44,5,FALSE)</f>
        <v>637.54</v>
      </c>
      <c r="D50" s="51">
        <f>VLOOKUP($B$2,'Table 8'!$A$26:$L$44,5,FALSE)</f>
        <v>627.45000000000005</v>
      </c>
      <c r="E50" s="51">
        <f>VLOOKUP($B$2,'Table 9'!$A$26:$L$44,5,FALSE)</f>
        <v>678.87</v>
      </c>
      <c r="F50" s="51">
        <f>VLOOKUP($B$2,'Table 10'!$A$26:$L$44,5,FALSE)</f>
        <v>624.94000000000005</v>
      </c>
      <c r="G50" s="51">
        <f>VLOOKUP($B$2,'Table 11'!$A$26:$L$44,5,FALSE)</f>
        <v>639.6</v>
      </c>
      <c r="H50" s="51">
        <f>VLOOKUP($B$2,'Table 12'!$A$26:$L$44,5,FALSE)</f>
        <v>612.35</v>
      </c>
      <c r="I50" s="51">
        <f>VLOOKUP($B$2,'Table 13'!$A$26:$L$44,5,FALSE)</f>
        <v>665.89</v>
      </c>
      <c r="J50" s="51">
        <f>VLOOKUP($B$2,'Table 14'!$A$26:$L$44,5,FALSE)</f>
        <v>651.62</v>
      </c>
      <c r="K50" s="229">
        <f t="shared" si="4"/>
        <v>-2.1429965910285453E-2</v>
      </c>
      <c r="L50" s="230">
        <f t="shared" si="5"/>
        <v>2.2084888791291668E-2</v>
      </c>
      <c r="N50" s="200" t="s">
        <v>27</v>
      </c>
      <c r="O50" s="51">
        <f>VLOOKUP($B$2,'Table 7'!$A$26:$L$44,11,FALSE)</f>
        <v>923.91</v>
      </c>
      <c r="P50" s="51">
        <f>VLOOKUP($B$2,'Table 8'!$A$26:$L$44,11,FALSE)</f>
        <v>834.13</v>
      </c>
      <c r="Q50" s="51">
        <f>VLOOKUP($B$2,'Table 9'!$A$26:$L$44,11,FALSE)</f>
        <v>877.55</v>
      </c>
      <c r="R50" s="51">
        <f>VLOOKUP($B$2,'Table 10'!$A$26:$L$44,11,FALSE)</f>
        <v>921.83</v>
      </c>
      <c r="S50" s="51">
        <f>VLOOKUP($B$2,'Table 11'!$A$26:$L$44,11,FALSE)</f>
        <v>908.89</v>
      </c>
      <c r="T50" s="51">
        <f>VLOOKUP($B$2,'Table 12'!$A$26:$L$44,11,FALSE)</f>
        <v>946.5</v>
      </c>
      <c r="U50" s="51">
        <f>VLOOKUP($B$2,'Table 13'!$A$26:$L$44,11,FALSE)</f>
        <v>988.57</v>
      </c>
      <c r="V50" s="51">
        <f>VLOOKUP($B$2,'Table 14'!$A$26:$L$44,11,FALSE)</f>
        <v>980.26</v>
      </c>
      <c r="W50" s="229">
        <f t="shared" si="6"/>
        <v>-8.4060815116785426E-3</v>
      </c>
      <c r="X50" s="230">
        <f t="shared" si="7"/>
        <v>6.0990789146128987E-2</v>
      </c>
    </row>
    <row r="51" spans="2:24" x14ac:dyDescent="0.2">
      <c r="B51" s="200" t="s">
        <v>28</v>
      </c>
      <c r="C51" s="51">
        <f>VLOOKUP($B$2,'Table 7'!$A$26:$L$44,6,FALSE)</f>
        <v>750</v>
      </c>
      <c r="D51" s="51">
        <f>VLOOKUP($B$2,'Table 8'!$A$26:$L$44,6,FALSE)</f>
        <v>750</v>
      </c>
      <c r="E51" s="51">
        <f>VLOOKUP($B$2,'Table 9'!$A$26:$L$44,6,FALSE)</f>
        <v>775</v>
      </c>
      <c r="F51" s="51">
        <f>VLOOKUP($B$2,'Table 10'!$A$26:$L$44,6,FALSE)</f>
        <v>745</v>
      </c>
      <c r="G51" s="51">
        <f>VLOOKUP($B$2,'Table 11'!$A$26:$L$44,6,FALSE)</f>
        <v>750</v>
      </c>
      <c r="H51" s="51">
        <f>VLOOKUP($B$2,'Table 12'!$A$26:$L$44,6,FALSE)</f>
        <v>675</v>
      </c>
      <c r="I51" s="51">
        <f>VLOOKUP($B$2,'Table 13'!$A$26:$L$44,6,FALSE)</f>
        <v>750</v>
      </c>
      <c r="J51" s="51">
        <f>VLOOKUP($B$2,'Table 14'!$A$26:$L$44,6,FALSE)</f>
        <v>750</v>
      </c>
      <c r="K51" s="229">
        <f t="shared" si="4"/>
        <v>0</v>
      </c>
      <c r="L51" s="230">
        <f t="shared" si="5"/>
        <v>0</v>
      </c>
      <c r="N51" s="200" t="s">
        <v>28</v>
      </c>
      <c r="O51" s="51">
        <f>VLOOKUP($B$2,'Table 7'!$A$26:$L$44,12,FALSE)</f>
        <v>1175</v>
      </c>
      <c r="P51" s="51">
        <f>VLOOKUP($B$2,'Table 8'!$A$26:$L$44,12,FALSE)</f>
        <v>995</v>
      </c>
      <c r="Q51" s="51">
        <f>VLOOKUP($B$2,'Table 9'!$A$26:$L$44,12,FALSE)</f>
        <v>950</v>
      </c>
      <c r="R51" s="51">
        <f>VLOOKUP($B$2,'Table 10'!$A$26:$L$44,12,FALSE)</f>
        <v>1197.5</v>
      </c>
      <c r="S51" s="51">
        <f>VLOOKUP($B$2,'Table 11'!$A$26:$L$44,12,FALSE)</f>
        <v>997.5</v>
      </c>
      <c r="T51" s="51">
        <f>VLOOKUP($B$2,'Table 12'!$A$26:$L$44,12,FALSE)</f>
        <v>995</v>
      </c>
      <c r="U51" s="51">
        <f>VLOOKUP($B$2,'Table 13'!$A$26:$L$44,12,FALSE)</f>
        <v>1200</v>
      </c>
      <c r="V51" s="51">
        <f>VLOOKUP($B$2,'Table 14'!$A$26:$L$44,12,FALSE)</f>
        <v>1250</v>
      </c>
      <c r="W51" s="229">
        <f t="shared" si="6"/>
        <v>4.1666666666666741E-2</v>
      </c>
      <c r="X51" s="230">
        <f t="shared" si="7"/>
        <v>6.3829787234042534E-2</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300</v>
      </c>
      <c r="D70" s="51">
        <f>VLOOKUP($B$2,'Table 8'!$A$47:$F$65,3,FALSE)</f>
        <v>284</v>
      </c>
      <c r="E70" s="51">
        <f>VLOOKUP($B$2,'Table 9'!$A$47:$F$65,3,FALSE)</f>
        <v>260</v>
      </c>
      <c r="F70" s="51">
        <f>VLOOKUP($B$2,'Table 10'!$A$47:$F$65,3,FALSE)</f>
        <v>228.33</v>
      </c>
      <c r="G70" s="51">
        <f>VLOOKUP($B$2,'Table 11'!$A$47:$F$65,3,FALSE)</f>
        <v>273.33</v>
      </c>
      <c r="H70" s="51">
        <f>VLOOKUP($B$2,'Table 12'!$A$47:$F$65,3,FALSE)</f>
        <v>275</v>
      </c>
      <c r="I70" s="51">
        <f>VLOOKUP($B$2,'Table 13'!$A$47:$F$65,3,FALSE)</f>
        <v>275</v>
      </c>
      <c r="J70" s="51">
        <f>VLOOKUP($B$2,'Table 14'!$A$47:$F$65,3,FALSE)</f>
        <v>255</v>
      </c>
      <c r="K70" s="229">
        <f>J70/I70-1</f>
        <v>-7.2727272727272751E-2</v>
      </c>
      <c r="L70" s="230">
        <f>J70/C70-1</f>
        <v>-0.15000000000000002</v>
      </c>
      <c r="N70" s="296" t="s">
        <v>53</v>
      </c>
      <c r="O70" s="297"/>
      <c r="P70" s="297"/>
      <c r="Q70" s="227">
        <f>VLOOKUP($B$2,'Table 7'!$A$5:$L$23,2,FALSE)</f>
        <v>80</v>
      </c>
      <c r="R70" s="227">
        <f>VLOOKUP($B$2,'Table 8'!$A$5:$L$23,2,FALSE)</f>
        <v>89</v>
      </c>
      <c r="S70" s="227">
        <f>VLOOKUP($B$2,'Table 9'!$A$5:$L$23,2,FALSE)</f>
        <v>95</v>
      </c>
      <c r="T70" s="227">
        <f>VLOOKUP($B$2,'Table 10'!$A$5:$L$23,2,FALSE)</f>
        <v>65</v>
      </c>
      <c r="U70" s="227">
        <f>VLOOKUP($B$2,'Table 11'!$A$5:$L$23,2,FALSE)</f>
        <v>91</v>
      </c>
      <c r="V70" s="227">
        <f>VLOOKUP($B$2,'Table 12'!$A$5:$L$23,2,FALSE)</f>
        <v>102</v>
      </c>
      <c r="W70" s="227">
        <f>VLOOKUP($B$2,'Table 13'!$A$5:$L$23,2,FALSE)</f>
        <v>124</v>
      </c>
      <c r="X70" s="228">
        <f>VLOOKUP($B$2,'Table 14'!$A$5:$L$23,2,FALSE)</f>
        <v>107</v>
      </c>
      <c r="Z70" s="200" t="s">
        <v>53</v>
      </c>
      <c r="AA70" s="44">
        <f>VLOOKUP($B$2,'Table 7'!$A$5:$L$23,2,FALSE)</f>
        <v>80</v>
      </c>
      <c r="AB70" s="44">
        <f>VLOOKUP($B$2,'Table 8'!$A$5:$L$23,2,FALSE)</f>
        <v>89</v>
      </c>
      <c r="AC70" s="44">
        <f>VLOOKUP($B$2,'Table 9'!$A$5:$L$23,2,FALSE)</f>
        <v>95</v>
      </c>
      <c r="AD70" s="44">
        <f>VLOOKUP($B$2,'Table 10'!$A$5:$L$23,2,FALSE)</f>
        <v>65</v>
      </c>
      <c r="AE70" s="44">
        <f>VLOOKUP($B$2,'Table 11'!$A$5:$L$23,2,FALSE)</f>
        <v>91</v>
      </c>
      <c r="AF70" s="44">
        <f>VLOOKUP($B$2,'Table 12'!$A$5:$L$23,2,FALSE)</f>
        <v>102</v>
      </c>
      <c r="AG70" s="44">
        <f>VLOOKUP($B$2,'Table 13'!$A$5:$L$23,2,FALSE)</f>
        <v>124</v>
      </c>
      <c r="AH70" s="206">
        <f>VLOOKUP($B$2,'Table 14'!$A$5:$L$23,2,FALSE)</f>
        <v>107</v>
      </c>
    </row>
    <row r="71" spans="2:34" x14ac:dyDescent="0.2">
      <c r="B71" s="200" t="s">
        <v>26</v>
      </c>
      <c r="C71" s="51">
        <f>VLOOKUP($B$2,'Table 7'!$A$47:$F$65,4,FALSE)</f>
        <v>320.33</v>
      </c>
      <c r="D71" s="51">
        <f>VLOOKUP($B$2,'Table 8'!$A$47:$F$65,4,FALSE)</f>
        <v>324</v>
      </c>
      <c r="E71" s="51">
        <f>VLOOKUP($B$2,'Table 9'!$A$47:$F$65,4,FALSE)</f>
        <v>281.66000000000003</v>
      </c>
      <c r="F71" s="51">
        <f>VLOOKUP($B$2,'Table 10'!$A$47:$F$65,4,FALSE)</f>
        <v>301.67</v>
      </c>
      <c r="G71" s="51">
        <f>VLOOKUP($B$2,'Table 11'!$A$47:$F$65,4,FALSE)</f>
        <v>303.33</v>
      </c>
      <c r="H71" s="51">
        <f>VLOOKUP($B$2,'Table 12'!$A$47:$F$65,4,FALSE)</f>
        <v>325</v>
      </c>
      <c r="I71" s="51">
        <f>VLOOKUP($B$2,'Table 13'!$A$47:$F$65,4,FALSE)</f>
        <v>316.07</v>
      </c>
      <c r="J71" s="51">
        <f>VLOOKUP($B$2,'Table 14'!$A$47:$F$65,4,FALSE)</f>
        <v>294.35000000000002</v>
      </c>
      <c r="K71" s="229">
        <f t="shared" ref="K71:K73" si="8">J71/I71-1</f>
        <v>-6.8718954661941889E-2</v>
      </c>
      <c r="L71" s="230">
        <f t="shared" ref="L71:L73" si="9">J71/C71-1</f>
        <v>-8.1103861642680908E-2</v>
      </c>
      <c r="N71" s="296" t="s">
        <v>54</v>
      </c>
      <c r="O71" s="297"/>
      <c r="P71" s="297"/>
      <c r="Q71" s="227">
        <f>VLOOKUP($B$2,'Table 7'!$A$5:$L$23,8,FALSE)</f>
        <v>142</v>
      </c>
      <c r="R71" s="227">
        <f>VLOOKUP($B$2,'Table 8'!$A$5:$L$23,8,FALSE)</f>
        <v>143</v>
      </c>
      <c r="S71" s="227">
        <f>VLOOKUP($B$2,'Table 9'!$A$5:$L$23,8,FALSE)</f>
        <v>172</v>
      </c>
      <c r="T71" s="227">
        <f>VLOOKUP($B$2,'Table 10'!$A$5:$L$23,8,FALSE)</f>
        <v>151</v>
      </c>
      <c r="U71" s="227">
        <f>VLOOKUP($B$2,'Table 11'!$A$5:$L$23,8,FALSE)</f>
        <v>140</v>
      </c>
      <c r="V71" s="227">
        <f>VLOOKUP($B$2,'Table 12'!$A$5:$L$23,8,FALSE)</f>
        <v>178</v>
      </c>
      <c r="W71" s="227">
        <f>VLOOKUP($B$2,'Table 13'!$A$5:$L$23,8,FALSE)</f>
        <v>173</v>
      </c>
      <c r="X71" s="228">
        <f>VLOOKUP($B$2,'Table 14'!$A$5:$L$23,8,FALSE)</f>
        <v>180</v>
      </c>
      <c r="Z71" s="200" t="s">
        <v>54</v>
      </c>
      <c r="AA71" s="44">
        <f>VLOOKUP($B$2,'Table 7'!$A$5:$L$23,8,FALSE)</f>
        <v>142</v>
      </c>
      <c r="AB71" s="44">
        <f>VLOOKUP($B$2,'Table 8'!$A$5:$L$23,8,FALSE)</f>
        <v>143</v>
      </c>
      <c r="AC71" s="44">
        <f>VLOOKUP($B$2,'Table 9'!$A$5:$L$23,8,FALSE)</f>
        <v>172</v>
      </c>
      <c r="AD71" s="44">
        <f>VLOOKUP($B$2,'Table 10'!$A$5:$L$23,8,FALSE)</f>
        <v>151</v>
      </c>
      <c r="AE71" s="44">
        <f>VLOOKUP($B$2,'Table 11'!$A$5:$L$23,8,FALSE)</f>
        <v>140</v>
      </c>
      <c r="AF71" s="44">
        <f>VLOOKUP($B$2,'Table 12'!$A$5:$L$23,8,FALSE)</f>
        <v>178</v>
      </c>
      <c r="AG71" s="44">
        <f>VLOOKUP($B$2,'Table 13'!$A$5:$L$23,8,FALSE)</f>
        <v>173</v>
      </c>
      <c r="AH71" s="206">
        <f>VLOOKUP($B$2,'Table 14'!$A$5:$L$23,8,FALSE)</f>
        <v>180</v>
      </c>
    </row>
    <row r="72" spans="2:34" x14ac:dyDescent="0.2">
      <c r="B72" s="200" t="s">
        <v>27</v>
      </c>
      <c r="C72" s="51">
        <f>VLOOKUP($B$2,'Table 7'!$A$47:$F$65,5,FALSE)</f>
        <v>315.60000000000002</v>
      </c>
      <c r="D72" s="51">
        <f>VLOOKUP($B$2,'Table 8'!$A$47:$F$65,5,FALSE)</f>
        <v>318.41000000000003</v>
      </c>
      <c r="E72" s="51">
        <f>VLOOKUP($B$2,'Table 9'!$A$47:$F$65,5,FALSE)</f>
        <v>274.73</v>
      </c>
      <c r="F72" s="51">
        <f>VLOOKUP($B$2,'Table 10'!$A$47:$F$65,5,FALSE)</f>
        <v>280.18</v>
      </c>
      <c r="G72" s="51">
        <f>VLOOKUP($B$2,'Table 11'!$A$47:$F$65,5,FALSE)</f>
        <v>305.91000000000003</v>
      </c>
      <c r="H72" s="51">
        <f>VLOOKUP($B$2,'Table 12'!$A$47:$F$65,5,FALSE)</f>
        <v>319.23</v>
      </c>
      <c r="I72" s="51">
        <f>VLOOKUP($B$2,'Table 13'!$A$47:$F$65,5,FALSE)</f>
        <v>301.85000000000002</v>
      </c>
      <c r="J72" s="51">
        <f>VLOOKUP($B$2,'Table 14'!$A$47:$F$65,5,FALSE)</f>
        <v>300.83</v>
      </c>
      <c r="K72" s="229">
        <f t="shared" si="8"/>
        <v>-3.3791618353488095E-3</v>
      </c>
      <c r="L72" s="230">
        <f t="shared" si="9"/>
        <v>-4.6799746514575524E-2</v>
      </c>
      <c r="N72" s="296" t="s">
        <v>55</v>
      </c>
      <c r="O72" s="297"/>
      <c r="P72" s="297"/>
      <c r="Q72" s="227">
        <f>VLOOKUP($B$2,'Table 7'!$A$26:$L$44,2,FALSE)</f>
        <v>69</v>
      </c>
      <c r="R72" s="227">
        <f>VLOOKUP($B$2,'Table 8'!$A$26:$L$44,2,FALSE)</f>
        <v>87</v>
      </c>
      <c r="S72" s="227">
        <f>VLOOKUP($B$2,'Table 9'!$A$26:$L$44,2,FALSE)</f>
        <v>102</v>
      </c>
      <c r="T72" s="227">
        <f>VLOOKUP($B$2,'Table 10'!$A$26:$L$44,2,FALSE)</f>
        <v>83</v>
      </c>
      <c r="U72" s="227">
        <f>VLOOKUP($B$2,'Table 11'!$A$26:$L$44,2,FALSE)</f>
        <v>82</v>
      </c>
      <c r="V72" s="227">
        <f>VLOOKUP($B$2,'Table 12'!$A$26:$L$44,2,FALSE)</f>
        <v>98</v>
      </c>
      <c r="W72" s="227">
        <f>VLOOKUP($B$2,'Table 13'!$A$26:$L$44,2,FALSE)</f>
        <v>85</v>
      </c>
      <c r="X72" s="228">
        <f>VLOOKUP($B$2,'Table 14'!$A$26:$L$44,2,FALSE)</f>
        <v>76</v>
      </c>
      <c r="Z72" s="200" t="s">
        <v>55</v>
      </c>
      <c r="AA72" s="44">
        <f>VLOOKUP($B$2,'Table 7'!$A$26:$L$44,2,FALSE)</f>
        <v>69</v>
      </c>
      <c r="AB72" s="44">
        <f>VLOOKUP($B$2,'Table 8'!$A$26:$L$44,2,FALSE)</f>
        <v>87</v>
      </c>
      <c r="AC72" s="44">
        <f>VLOOKUP($B$2,'Table 9'!$A$26:$L$44,2,FALSE)</f>
        <v>102</v>
      </c>
      <c r="AD72" s="44">
        <f>VLOOKUP($B$2,'Table 10'!$A$26:$L$44,2,FALSE)</f>
        <v>83</v>
      </c>
      <c r="AE72" s="44">
        <f>VLOOKUP($B$2,'Table 11'!$A$26:$L$44,2,FALSE)</f>
        <v>82</v>
      </c>
      <c r="AF72" s="44">
        <f>VLOOKUP($B$2,'Table 12'!$A$26:$L$44,2,FALSE)</f>
        <v>98</v>
      </c>
      <c r="AG72" s="44">
        <f>VLOOKUP($B$2,'Table 13'!$A$26:$L$44,2,FALSE)</f>
        <v>85</v>
      </c>
      <c r="AH72" s="206">
        <f>VLOOKUP($B$2,'Table 14'!$A$26:$L$44,2,FALSE)</f>
        <v>76</v>
      </c>
    </row>
    <row r="73" spans="2:34" x14ac:dyDescent="0.2">
      <c r="B73" s="200" t="s">
        <v>28</v>
      </c>
      <c r="C73" s="51">
        <f>VLOOKUP($B$2,'Table 7'!$A$47:$F$65,6,FALSE)</f>
        <v>333</v>
      </c>
      <c r="D73" s="51">
        <f>VLOOKUP($B$2,'Table 8'!$A$47:$F$65,6,FALSE)</f>
        <v>340</v>
      </c>
      <c r="E73" s="51">
        <f>VLOOKUP($B$2,'Table 9'!$A$47:$F$65,6,FALSE)</f>
        <v>325</v>
      </c>
      <c r="F73" s="51">
        <f>VLOOKUP($B$2,'Table 10'!$A$47:$F$65,6,FALSE)</f>
        <v>325</v>
      </c>
      <c r="G73" s="51">
        <f>VLOOKUP($B$2,'Table 11'!$A$47:$F$65,6,FALSE)</f>
        <v>334.52</v>
      </c>
      <c r="H73" s="51">
        <f>VLOOKUP($B$2,'Table 12'!$A$47:$F$65,6,FALSE)</f>
        <v>347.62</v>
      </c>
      <c r="I73" s="51">
        <f>VLOOKUP($B$2,'Table 13'!$A$47:$F$65,6,FALSE)</f>
        <v>325</v>
      </c>
      <c r="J73" s="51">
        <f>VLOOKUP($B$2,'Table 14'!$A$47:$F$65,6,FALSE)</f>
        <v>345</v>
      </c>
      <c r="K73" s="229">
        <f t="shared" si="8"/>
        <v>6.1538461538461542E-2</v>
      </c>
      <c r="L73" s="230">
        <f t="shared" si="9"/>
        <v>3.6036036036036112E-2</v>
      </c>
      <c r="N73" s="296" t="s">
        <v>56</v>
      </c>
      <c r="O73" s="297"/>
      <c r="P73" s="297"/>
      <c r="Q73" s="227">
        <f>VLOOKUP($B$2,'Table 7'!$A$26:$L$44,8,FALSE)</f>
        <v>32</v>
      </c>
      <c r="R73" s="227">
        <f>VLOOKUP($B$2,'Table 8'!$A$26:$L$44,8,FALSE)</f>
        <v>46</v>
      </c>
      <c r="S73" s="227">
        <f>VLOOKUP($B$2,'Table 9'!$A$26:$L$44,8,FALSE)</f>
        <v>51</v>
      </c>
      <c r="T73" s="227">
        <f>VLOOKUP($B$2,'Table 10'!$A$26:$L$44,8,FALSE)</f>
        <v>60</v>
      </c>
      <c r="U73" s="227">
        <f>VLOOKUP($B$2,'Table 11'!$A$26:$L$44,8,FALSE)</f>
        <v>36</v>
      </c>
      <c r="V73" s="227">
        <f>VLOOKUP($B$2,'Table 12'!$A$26:$L$44,8,FALSE)</f>
        <v>40</v>
      </c>
      <c r="W73" s="227">
        <f>VLOOKUP($B$2,'Table 13'!$A$26:$L$44,8,FALSE)</f>
        <v>44</v>
      </c>
      <c r="X73" s="228">
        <f>VLOOKUP($B$2,'Table 14'!$A$26:$L$44,8,FALSE)</f>
        <v>19</v>
      </c>
      <c r="Z73" s="200" t="s">
        <v>56</v>
      </c>
      <c r="AA73" s="44">
        <f>VLOOKUP($B$2,'Table 7'!$A$26:$L$44,8,FALSE)</f>
        <v>32</v>
      </c>
      <c r="AB73" s="44">
        <f>VLOOKUP($B$2,'Table 8'!$A$26:$L$44,8,FALSE)</f>
        <v>46</v>
      </c>
      <c r="AC73" s="44">
        <f>VLOOKUP($B$2,'Table 9'!$A$26:$L$44,8,FALSE)</f>
        <v>51</v>
      </c>
      <c r="AD73" s="44">
        <f>VLOOKUP($B$2,'Table 10'!$A$26:$L$44,8,FALSE)</f>
        <v>60</v>
      </c>
      <c r="AE73" s="44">
        <f>VLOOKUP($B$2,'Table 11'!$A$26:$L$44,8,FALSE)</f>
        <v>36</v>
      </c>
      <c r="AF73" s="44">
        <f>VLOOKUP($B$2,'Table 12'!$A$26:$L$44,8,FALSE)</f>
        <v>40</v>
      </c>
      <c r="AG73" s="44">
        <f>VLOOKUP($B$2,'Table 13'!$A$26:$L$44,8,FALSE)</f>
        <v>44</v>
      </c>
      <c r="AH73" s="206">
        <f>VLOOKUP($B$2,'Table 14'!$A$26:$L$44,8,FALSE)</f>
        <v>19</v>
      </c>
    </row>
    <row r="74" spans="2:34" x14ac:dyDescent="0.2">
      <c r="B74" s="13"/>
      <c r="C74" s="16"/>
      <c r="D74" s="16"/>
      <c r="E74" s="16"/>
      <c r="F74" s="16"/>
      <c r="G74" s="16"/>
      <c r="H74" s="16"/>
      <c r="I74" s="16"/>
      <c r="J74" s="16"/>
      <c r="K74" s="16"/>
      <c r="L74" s="60"/>
      <c r="N74" s="296" t="s">
        <v>57</v>
      </c>
      <c r="O74" s="297"/>
      <c r="P74" s="297"/>
      <c r="Q74" s="227">
        <f>VLOOKUP($B$2,'Table 7'!$A$47:$L$65,2,FALSE)</f>
        <v>10</v>
      </c>
      <c r="R74" s="227">
        <f>VLOOKUP($B$2,'Table 8'!$A$47:$L$65,2,FALSE)</f>
        <v>17</v>
      </c>
      <c r="S74" s="227">
        <f>VLOOKUP($B$2,'Table 9'!$A$47:$L$65,2,FALSE)</f>
        <v>38</v>
      </c>
      <c r="T74" s="227">
        <f>VLOOKUP($B$2,'Table 10'!$A$47:$L$65,2,FALSE)</f>
        <v>70</v>
      </c>
      <c r="U74" s="227">
        <f>VLOOKUP($B$2,'Table 11'!$A$47:$L$65,2,FALSE)</f>
        <v>68</v>
      </c>
      <c r="V74" s="227">
        <f>VLOOKUP($B$2,'Table 12'!$A$47:$L$65,2,FALSE)</f>
        <v>81</v>
      </c>
      <c r="W74" s="227">
        <f>VLOOKUP($B$2,'Table 13'!$A$47:$L$65,2,FALSE)</f>
        <v>46</v>
      </c>
      <c r="X74" s="228">
        <f>VLOOKUP($B$2,'Table 14'!$A$47:$L$65,2,FALSE)</f>
        <v>45</v>
      </c>
      <c r="Z74" s="207" t="s">
        <v>57</v>
      </c>
      <c r="AA74" s="208">
        <f>VLOOKUP($B$2,'Table 7'!$A$47:$L$65,2,FALSE)</f>
        <v>10</v>
      </c>
      <c r="AB74" s="208">
        <f>VLOOKUP($B$2,'Table 8'!$A$47:$L$65,2,FALSE)</f>
        <v>17</v>
      </c>
      <c r="AC74" s="208">
        <f>VLOOKUP($B$2,'Table 9'!$A$47:$L$65,2,FALSE)</f>
        <v>38</v>
      </c>
      <c r="AD74" s="208">
        <f>VLOOKUP($B$2,'Table 10'!$A$47:$L$65,2,FALSE)</f>
        <v>70</v>
      </c>
      <c r="AE74" s="208">
        <f>VLOOKUP($B$2,'Table 11'!$A$47:$L$65,2,FALSE)</f>
        <v>68</v>
      </c>
      <c r="AF74" s="208">
        <f>VLOOKUP($B$2,'Table 12'!$A$47:$L$65,2,FALSE)</f>
        <v>81</v>
      </c>
      <c r="AG74" s="208">
        <f>VLOOKUP($B$2,'Table 13'!$A$47:$L$65,2,FALSE)</f>
        <v>46</v>
      </c>
      <c r="AH74" s="209">
        <f>VLOOKUP($B$2,'Table 14'!$A$47:$L$65,2,FALSE)</f>
        <v>45</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Argyll and Bute</v>
      </c>
      <c r="AJ94" s="223">
        <f>VLOOKUP($AI$94,'All years 2 bed'!$A$4:$I$21,2,FALSE)</f>
        <v>503.03</v>
      </c>
      <c r="AK94" s="223">
        <f>VLOOKUP($AI$94,'All years 2 bed'!$A$4:$I$21,3,FALSE)</f>
        <v>499.54</v>
      </c>
      <c r="AL94" s="223">
        <f>VLOOKUP($AI$94,'All years 2 bed'!$A$4:$I$21,4,FALSE)</f>
        <v>508.31</v>
      </c>
      <c r="AM94" s="223">
        <f>VLOOKUP($AI$94,'All years 2 bed'!$A$4:$I$21,5,FALSE)</f>
        <v>502.51</v>
      </c>
      <c r="AN94" s="223">
        <f>VLOOKUP($AI$94,'All years 2 bed'!$A$4:$I$21,6,FALSE)</f>
        <v>495.44</v>
      </c>
      <c r="AO94" s="223">
        <f>VLOOKUP($AI$94,'All years 2 bed'!$A$4:$I$21,7,FALSE)</f>
        <v>508.79</v>
      </c>
      <c r="AP94" s="223">
        <f>VLOOKUP($AI$94,'All years 2 bed'!$A$4:$I$21,8,FALSE)</f>
        <v>524.75</v>
      </c>
      <c r="AQ94" s="223">
        <f>VLOOKUP($AI$94,'All years 2 bed'!$A$4:$I$21,9,FALSE)</f>
        <v>515.92999999999995</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M16" sqref="AM16"/>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5</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245</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350</v>
      </c>
      <c r="D26" s="51">
        <f>VLOOKUP($B$2,'Table 8'!$A$5:$L$23,3,FALSE)</f>
        <v>350</v>
      </c>
      <c r="E26" s="51">
        <f>VLOOKUP($B$2,'Table 9'!$A$5:$L$23,3,FALSE)</f>
        <v>330</v>
      </c>
      <c r="F26" s="51">
        <f>VLOOKUP($B$2,'Table 10'!$A$5:$L$23,3,FALSE)</f>
        <v>325</v>
      </c>
      <c r="G26" s="51">
        <f>VLOOKUP($B$2,'Table 11'!$A$5:$L$23,3,FALSE)</f>
        <v>325</v>
      </c>
      <c r="H26" s="51">
        <f>VLOOKUP($B$2,'Table 12'!$A$5:$L$23,3,FALSE)</f>
        <v>325</v>
      </c>
      <c r="I26" s="51">
        <f>VLOOKUP($B$2,'Table 13'!$A$5:$L$23,3,FALSE)</f>
        <v>327.5</v>
      </c>
      <c r="J26" s="51">
        <f>VLOOKUP($B$2,'Table 14'!$A$5:$L$23,3,FALSE)</f>
        <v>350</v>
      </c>
      <c r="K26" s="229">
        <f>J26/I26-1</f>
        <v>6.8702290076335881E-2</v>
      </c>
      <c r="L26" s="230">
        <f>J26/C26-1</f>
        <v>0</v>
      </c>
      <c r="N26" s="200" t="s">
        <v>25</v>
      </c>
      <c r="O26" s="51">
        <f>VLOOKUP($B$2,'Table 7'!$A$5:$L$23,9,FALSE)</f>
        <v>425</v>
      </c>
      <c r="P26" s="51">
        <f>VLOOKUP($B$2,'Table 8'!$A$5:$L$23,9,FALSE)</f>
        <v>425</v>
      </c>
      <c r="Q26" s="51">
        <f>VLOOKUP($B$2,'Table 9'!$A$5:$L$23,9,FALSE)</f>
        <v>425</v>
      </c>
      <c r="R26" s="51">
        <f>VLOOKUP($B$2,'Table 10'!$A$5:$L$23,9,FALSE)</f>
        <v>425</v>
      </c>
      <c r="S26" s="51">
        <f>VLOOKUP($B$2,'Table 11'!$A$5:$L$23,9,FALSE)</f>
        <v>425</v>
      </c>
      <c r="T26" s="51">
        <f>VLOOKUP($B$2,'Table 12'!$A$5:$L$23,9,FALSE)</f>
        <v>420</v>
      </c>
      <c r="U26" s="51">
        <f>VLOOKUP($B$2,'Table 13'!$A$5:$L$23,9,FALSE)</f>
        <v>425</v>
      </c>
      <c r="V26" s="51">
        <f>VLOOKUP($B$2,'Table 14'!$A$5:$L$23,9,FALSE)</f>
        <v>425</v>
      </c>
      <c r="W26" s="229">
        <f>V26/U26-1</f>
        <v>0</v>
      </c>
      <c r="X26" s="230">
        <f>V26/O26-1</f>
        <v>0</v>
      </c>
    </row>
    <row r="27" spans="2:24" x14ac:dyDescent="0.2">
      <c r="B27" s="200" t="s">
        <v>26</v>
      </c>
      <c r="C27" s="51">
        <f>VLOOKUP($B$2,'Table 7'!$A$5:$L$23,4,FALSE)</f>
        <v>375</v>
      </c>
      <c r="D27" s="51">
        <f>VLOOKUP($B$2,'Table 8'!$A$5:$L$23,4,FALSE)</f>
        <v>375</v>
      </c>
      <c r="E27" s="51">
        <f>VLOOKUP($B$2,'Table 9'!$A$5:$L$23,4,FALSE)</f>
        <v>350</v>
      </c>
      <c r="F27" s="51">
        <f>VLOOKUP($B$2,'Table 10'!$A$5:$L$23,4,FALSE)</f>
        <v>360</v>
      </c>
      <c r="G27" s="51">
        <f>VLOOKUP($B$2,'Table 11'!$A$5:$L$23,4,FALSE)</f>
        <v>360</v>
      </c>
      <c r="H27" s="51">
        <f>VLOOKUP($B$2,'Table 12'!$A$5:$L$23,4,FALSE)</f>
        <v>350</v>
      </c>
      <c r="I27" s="51">
        <f>VLOOKUP($B$2,'Table 13'!$A$5:$L$23,4,FALSE)</f>
        <v>350</v>
      </c>
      <c r="J27" s="51">
        <f>VLOOKUP($B$2,'Table 14'!$A$5:$L$23,4,FALSE)</f>
        <v>365</v>
      </c>
      <c r="K27" s="229">
        <f t="shared" ref="K27:K29" si="0">J27/I27-1</f>
        <v>4.2857142857142927E-2</v>
      </c>
      <c r="L27" s="230">
        <f t="shared" ref="L27:L29" si="1">J27/C27-1</f>
        <v>-2.6666666666666616E-2</v>
      </c>
      <c r="N27" s="200" t="s">
        <v>26</v>
      </c>
      <c r="O27" s="51">
        <f>VLOOKUP($B$2,'Table 7'!$A$5:$L$23,10,FALSE)</f>
        <v>450</v>
      </c>
      <c r="P27" s="51">
        <f>VLOOKUP($B$2,'Table 8'!$A$5:$L$23,10,FALSE)</f>
        <v>450</v>
      </c>
      <c r="Q27" s="51">
        <f>VLOOKUP($B$2,'Table 9'!$A$5:$L$23,10,FALSE)</f>
        <v>450</v>
      </c>
      <c r="R27" s="51">
        <f>VLOOKUP($B$2,'Table 10'!$A$5:$L$23,10,FALSE)</f>
        <v>450</v>
      </c>
      <c r="S27" s="51">
        <f>VLOOKUP($B$2,'Table 11'!$A$5:$L$23,10,FALSE)</f>
        <v>450</v>
      </c>
      <c r="T27" s="51">
        <f>VLOOKUP($B$2,'Table 12'!$A$5:$L$23,10,FALSE)</f>
        <v>450</v>
      </c>
      <c r="U27" s="51">
        <f>VLOOKUP($B$2,'Table 13'!$A$5:$L$23,10,FALSE)</f>
        <v>450</v>
      </c>
      <c r="V27" s="51">
        <f>VLOOKUP($B$2,'Table 14'!$A$5:$L$23,10,FALSE)</f>
        <v>450</v>
      </c>
      <c r="W27" s="229">
        <f t="shared" ref="W27:W29" si="2">V27/U27-1</f>
        <v>0</v>
      </c>
      <c r="X27" s="230">
        <f t="shared" ref="X27:X29" si="3">V27/O27-1</f>
        <v>0</v>
      </c>
    </row>
    <row r="28" spans="2:24" x14ac:dyDescent="0.2">
      <c r="B28" s="200" t="s">
        <v>27</v>
      </c>
      <c r="C28" s="51">
        <f>VLOOKUP($B$2,'Table 7'!$A$5:$L$23,5,FALSE)</f>
        <v>375.42</v>
      </c>
      <c r="D28" s="51">
        <f>VLOOKUP($B$2,'Table 8'!$A$5:$L$23,5,FALSE)</f>
        <v>378.48</v>
      </c>
      <c r="E28" s="51">
        <f>VLOOKUP($B$2,'Table 9'!$A$5:$L$23,5,FALSE)</f>
        <v>365.01</v>
      </c>
      <c r="F28" s="51">
        <f>VLOOKUP($B$2,'Table 10'!$A$5:$L$23,5,FALSE)</f>
        <v>369.38</v>
      </c>
      <c r="G28" s="51">
        <f>VLOOKUP($B$2,'Table 11'!$A$5:$L$23,5,FALSE)</f>
        <v>364.83</v>
      </c>
      <c r="H28" s="51">
        <f>VLOOKUP($B$2,'Table 12'!$A$5:$L$23,5,FALSE)</f>
        <v>362.86</v>
      </c>
      <c r="I28" s="51">
        <f>VLOOKUP($B$2,'Table 13'!$A$5:$L$23,5,FALSE)</f>
        <v>366.26</v>
      </c>
      <c r="J28" s="51">
        <f>VLOOKUP($B$2,'Table 14'!$A$5:$L$23,5,FALSE)</f>
        <v>369.97</v>
      </c>
      <c r="K28" s="229">
        <f t="shared" si="0"/>
        <v>1.0129416261672075E-2</v>
      </c>
      <c r="L28" s="230">
        <f t="shared" si="1"/>
        <v>-1.4517074210217862E-2</v>
      </c>
      <c r="N28" s="200" t="s">
        <v>27</v>
      </c>
      <c r="O28" s="51">
        <f>VLOOKUP($B$2,'Table 7'!$A$5:$L$23,11,FALSE)</f>
        <v>464.47</v>
      </c>
      <c r="P28" s="51">
        <f>VLOOKUP($B$2,'Table 8'!$A$5:$L$23,11,FALSE)</f>
        <v>469.47</v>
      </c>
      <c r="Q28" s="51">
        <f>VLOOKUP($B$2,'Table 9'!$A$5:$L$23,11,FALSE)</f>
        <v>459.24</v>
      </c>
      <c r="R28" s="51">
        <f>VLOOKUP($B$2,'Table 10'!$A$5:$L$23,11,FALSE)</f>
        <v>469.51</v>
      </c>
      <c r="S28" s="51">
        <f>VLOOKUP($B$2,'Table 11'!$A$5:$L$23,11,FALSE)</f>
        <v>460.9</v>
      </c>
      <c r="T28" s="51">
        <f>VLOOKUP($B$2,'Table 12'!$A$5:$L$23,11,FALSE)</f>
        <v>460.63</v>
      </c>
      <c r="U28" s="51">
        <f>VLOOKUP($B$2,'Table 13'!$A$5:$L$23,11,FALSE)</f>
        <v>463.38</v>
      </c>
      <c r="V28" s="51">
        <f>VLOOKUP($B$2,'Table 14'!$A$5:$L$23,11,FALSE)</f>
        <v>466.59</v>
      </c>
      <c r="W28" s="229">
        <f t="shared" si="2"/>
        <v>6.927359834261182E-3</v>
      </c>
      <c r="X28" s="230">
        <f t="shared" si="3"/>
        <v>4.5643421534220519E-3</v>
      </c>
    </row>
    <row r="29" spans="2:24" x14ac:dyDescent="0.2">
      <c r="B29" s="200" t="s">
        <v>28</v>
      </c>
      <c r="C29" s="51">
        <f>VLOOKUP($B$2,'Table 7'!$A$5:$L$23,6,FALSE)</f>
        <v>400</v>
      </c>
      <c r="D29" s="51">
        <f>VLOOKUP($B$2,'Table 8'!$A$5:$L$23,6,FALSE)</f>
        <v>400</v>
      </c>
      <c r="E29" s="51">
        <f>VLOOKUP($B$2,'Table 9'!$A$5:$L$23,6,FALSE)</f>
        <v>395</v>
      </c>
      <c r="F29" s="51">
        <f>VLOOKUP($B$2,'Table 10'!$A$5:$L$23,6,FALSE)</f>
        <v>400</v>
      </c>
      <c r="G29" s="51">
        <f>VLOOKUP($B$2,'Table 11'!$A$5:$L$23,6,FALSE)</f>
        <v>395</v>
      </c>
      <c r="H29" s="51">
        <f>VLOOKUP($B$2,'Table 12'!$A$5:$L$23,6,FALSE)</f>
        <v>395</v>
      </c>
      <c r="I29" s="51">
        <f>VLOOKUP($B$2,'Table 13'!$A$5:$L$23,6,FALSE)</f>
        <v>400</v>
      </c>
      <c r="J29" s="51">
        <f>VLOOKUP($B$2,'Table 14'!$A$5:$L$23,6,FALSE)</f>
        <v>400</v>
      </c>
      <c r="K29" s="229">
        <f t="shared" si="0"/>
        <v>0</v>
      </c>
      <c r="L29" s="230">
        <f t="shared" si="1"/>
        <v>0</v>
      </c>
      <c r="N29" s="200" t="s">
        <v>28</v>
      </c>
      <c r="O29" s="51">
        <f>VLOOKUP($B$2,'Table 7'!$A$5:$L$23,12,FALSE)</f>
        <v>495</v>
      </c>
      <c r="P29" s="51">
        <f>VLOOKUP($B$2,'Table 8'!$A$5:$L$23,12,FALSE)</f>
        <v>500</v>
      </c>
      <c r="Q29" s="51">
        <f>VLOOKUP($B$2,'Table 9'!$A$5:$L$23,12,FALSE)</f>
        <v>495</v>
      </c>
      <c r="R29" s="51">
        <f>VLOOKUP($B$2,'Table 10'!$A$5:$L$23,12,FALSE)</f>
        <v>500</v>
      </c>
      <c r="S29" s="51">
        <f>VLOOKUP($B$2,'Table 11'!$A$5:$L$23,12,FALSE)</f>
        <v>497.5</v>
      </c>
      <c r="T29" s="51">
        <f>VLOOKUP($B$2,'Table 12'!$A$5:$L$23,12,FALSE)</f>
        <v>500</v>
      </c>
      <c r="U29" s="51">
        <f>VLOOKUP($B$2,'Table 13'!$A$5:$L$23,12,FALSE)</f>
        <v>500</v>
      </c>
      <c r="V29" s="51">
        <f>VLOOKUP($B$2,'Table 14'!$A$5:$L$23,12,FALSE)</f>
        <v>500</v>
      </c>
      <c r="W29" s="229">
        <f t="shared" si="2"/>
        <v>0</v>
      </c>
      <c r="X29" s="230">
        <f t="shared" si="3"/>
        <v>1.0101010101010166E-2</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475</v>
      </c>
      <c r="D48" s="51">
        <f>VLOOKUP($B$2,'Table 8'!$A$26:$L$44,3,FALSE)</f>
        <v>495</v>
      </c>
      <c r="E48" s="51">
        <f>VLOOKUP($B$2,'Table 9'!$A$26:$L$44,3,FALSE)</f>
        <v>495</v>
      </c>
      <c r="F48" s="51">
        <f>VLOOKUP($B$2,'Table 10'!$A$26:$L$44,3,FALSE)</f>
        <v>495</v>
      </c>
      <c r="G48" s="51">
        <f>VLOOKUP($B$2,'Table 11'!$A$26:$L$44,3,FALSE)</f>
        <v>495</v>
      </c>
      <c r="H48" s="51">
        <f>VLOOKUP($B$2,'Table 12'!$A$26:$L$44,3,FALSE)</f>
        <v>490</v>
      </c>
      <c r="I48" s="51">
        <f>VLOOKUP($B$2,'Table 13'!$A$26:$L$44,3,FALSE)</f>
        <v>495</v>
      </c>
      <c r="J48" s="51">
        <f>VLOOKUP($B$2,'Table 14'!$A$26:$L$44,3,FALSE)</f>
        <v>495</v>
      </c>
      <c r="K48" s="229">
        <f>J48/I48-1</f>
        <v>0</v>
      </c>
      <c r="L48" s="230">
        <f>J48/C48-1</f>
        <v>4.2105263157894646E-2</v>
      </c>
      <c r="N48" s="200" t="s">
        <v>25</v>
      </c>
      <c r="O48" s="51">
        <f>VLOOKUP($B$2,'Table 7'!$A$26:$L$44,9,FALSE)</f>
        <v>650</v>
      </c>
      <c r="P48" s="51">
        <f>VLOOKUP($B$2,'Table 8'!$A$26:$L$44,9,FALSE)</f>
        <v>650</v>
      </c>
      <c r="Q48" s="51">
        <f>VLOOKUP($B$2,'Table 9'!$A$26:$L$44,9,FALSE)</f>
        <v>650</v>
      </c>
      <c r="R48" s="51">
        <f>VLOOKUP($B$2,'Table 10'!$A$26:$L$44,9,FALSE)</f>
        <v>677.5</v>
      </c>
      <c r="S48" s="51">
        <f>VLOOKUP($B$2,'Table 11'!$A$26:$L$44,9,FALSE)</f>
        <v>675</v>
      </c>
      <c r="T48" s="51">
        <f>VLOOKUP($B$2,'Table 12'!$A$26:$L$44,9,FALSE)</f>
        <v>695</v>
      </c>
      <c r="U48" s="51">
        <f>VLOOKUP($B$2,'Table 13'!$A$26:$L$44,9,FALSE)</f>
        <v>695</v>
      </c>
      <c r="V48" s="51">
        <f>VLOOKUP($B$2,'Table 14'!$A$26:$L$44,9,FALSE)</f>
        <v>700</v>
      </c>
      <c r="W48" s="229">
        <f>V48/U48-1</f>
        <v>7.194244604316502E-3</v>
      </c>
      <c r="X48" s="230">
        <f>V48/O48-1</f>
        <v>7.6923076923076872E-2</v>
      </c>
    </row>
    <row r="49" spans="2:24" x14ac:dyDescent="0.2">
      <c r="B49" s="200" t="s">
        <v>26</v>
      </c>
      <c r="C49" s="51">
        <f>VLOOKUP($B$2,'Table 7'!$A$26:$L$44,4,FALSE)</f>
        <v>545</v>
      </c>
      <c r="D49" s="51">
        <f>VLOOKUP($B$2,'Table 8'!$A$26:$L$44,4,FALSE)</f>
        <v>550</v>
      </c>
      <c r="E49" s="51">
        <f>VLOOKUP($B$2,'Table 9'!$A$26:$L$44,4,FALSE)</f>
        <v>550</v>
      </c>
      <c r="F49" s="51">
        <f>VLOOKUP($B$2,'Table 10'!$A$26:$L$44,4,FALSE)</f>
        <v>550</v>
      </c>
      <c r="G49" s="51">
        <f>VLOOKUP($B$2,'Table 11'!$A$26:$L$44,4,FALSE)</f>
        <v>550</v>
      </c>
      <c r="H49" s="51">
        <f>VLOOKUP($B$2,'Table 12'!$A$26:$L$44,4,FALSE)</f>
        <v>525</v>
      </c>
      <c r="I49" s="51">
        <f>VLOOKUP($B$2,'Table 13'!$A$26:$L$44,4,FALSE)</f>
        <v>550</v>
      </c>
      <c r="J49" s="51">
        <f>VLOOKUP($B$2,'Table 14'!$A$26:$L$44,4,FALSE)</f>
        <v>550</v>
      </c>
      <c r="K49" s="229">
        <f t="shared" ref="K49:K51" si="4">J49/I49-1</f>
        <v>0</v>
      </c>
      <c r="L49" s="230">
        <f t="shared" ref="L49:L51" si="5">J49/C49-1</f>
        <v>9.1743119266054496E-3</v>
      </c>
      <c r="N49" s="200" t="s">
        <v>26</v>
      </c>
      <c r="O49" s="51">
        <f>VLOOKUP($B$2,'Table 7'!$A$26:$L$44,10,FALSE)</f>
        <v>725</v>
      </c>
      <c r="P49" s="51">
        <f>VLOOKUP($B$2,'Table 8'!$A$26:$L$44,10,FALSE)</f>
        <v>750</v>
      </c>
      <c r="Q49" s="51">
        <f>VLOOKUP($B$2,'Table 9'!$A$26:$L$44,10,FALSE)</f>
        <v>750</v>
      </c>
      <c r="R49" s="51">
        <f>VLOOKUP($B$2,'Table 10'!$A$26:$L$44,10,FALSE)</f>
        <v>795</v>
      </c>
      <c r="S49" s="51">
        <f>VLOOKUP($B$2,'Table 11'!$A$26:$L$44,10,FALSE)</f>
        <v>750</v>
      </c>
      <c r="T49" s="51">
        <f>VLOOKUP($B$2,'Table 12'!$A$26:$L$44,10,FALSE)</f>
        <v>850</v>
      </c>
      <c r="U49" s="51">
        <f>VLOOKUP($B$2,'Table 13'!$A$26:$L$44,10,FALSE)</f>
        <v>800</v>
      </c>
      <c r="V49" s="51">
        <f>VLOOKUP($B$2,'Table 14'!$A$26:$L$44,10,FALSE)</f>
        <v>895</v>
      </c>
      <c r="W49" s="229">
        <f t="shared" ref="W49:W51" si="6">V49/U49-1</f>
        <v>0.11874999999999991</v>
      </c>
      <c r="X49" s="230">
        <f t="shared" ref="X49:X51" si="7">V49/O49-1</f>
        <v>0.23448275862068968</v>
      </c>
    </row>
    <row r="50" spans="2:24" x14ac:dyDescent="0.2">
      <c r="B50" s="200" t="s">
        <v>27</v>
      </c>
      <c r="C50" s="51">
        <f>VLOOKUP($B$2,'Table 7'!$A$26:$L$44,5,FALSE)</f>
        <v>556.1</v>
      </c>
      <c r="D50" s="51">
        <f>VLOOKUP($B$2,'Table 8'!$A$26:$L$44,5,FALSE)</f>
        <v>569.88</v>
      </c>
      <c r="E50" s="51">
        <f>VLOOKUP($B$2,'Table 9'!$A$26:$L$44,5,FALSE)</f>
        <v>576.09</v>
      </c>
      <c r="F50" s="51">
        <f>VLOOKUP($B$2,'Table 10'!$A$26:$L$44,5,FALSE)</f>
        <v>574.91</v>
      </c>
      <c r="G50" s="51">
        <f>VLOOKUP($B$2,'Table 11'!$A$26:$L$44,5,FALSE)</f>
        <v>568.83000000000004</v>
      </c>
      <c r="H50" s="51">
        <f>VLOOKUP($B$2,'Table 12'!$A$26:$L$44,5,FALSE)</f>
        <v>568.07000000000005</v>
      </c>
      <c r="I50" s="51">
        <f>VLOOKUP($B$2,'Table 13'!$A$26:$L$44,5,FALSE)</f>
        <v>578.84</v>
      </c>
      <c r="J50" s="51">
        <f>VLOOKUP($B$2,'Table 14'!$A$26:$L$44,5,FALSE)</f>
        <v>589.54999999999995</v>
      </c>
      <c r="K50" s="229">
        <f t="shared" si="4"/>
        <v>1.8502522285951173E-2</v>
      </c>
      <c r="L50" s="230">
        <f t="shared" si="5"/>
        <v>6.0151051969070224E-2</v>
      </c>
      <c r="N50" s="200" t="s">
        <v>27</v>
      </c>
      <c r="O50" s="51">
        <f>VLOOKUP($B$2,'Table 7'!$A$26:$L$44,11,FALSE)</f>
        <v>758.06</v>
      </c>
      <c r="P50" s="51">
        <f>VLOOKUP($B$2,'Table 8'!$A$26:$L$44,11,FALSE)</f>
        <v>788.66</v>
      </c>
      <c r="Q50" s="51">
        <f>VLOOKUP($B$2,'Table 9'!$A$26:$L$44,11,FALSE)</f>
        <v>816.47</v>
      </c>
      <c r="R50" s="51">
        <f>VLOOKUP($B$2,'Table 10'!$A$26:$L$44,11,FALSE)</f>
        <v>834.36</v>
      </c>
      <c r="S50" s="51">
        <f>VLOOKUP($B$2,'Table 11'!$A$26:$L$44,11,FALSE)</f>
        <v>840.12</v>
      </c>
      <c r="T50" s="51">
        <f>VLOOKUP($B$2,'Table 12'!$A$26:$L$44,11,FALSE)</f>
        <v>871.69</v>
      </c>
      <c r="U50" s="51">
        <f>VLOOKUP($B$2,'Table 13'!$A$26:$L$44,11,FALSE)</f>
        <v>907.52</v>
      </c>
      <c r="V50" s="51">
        <f>VLOOKUP($B$2,'Table 14'!$A$26:$L$44,11,FALSE)</f>
        <v>906.8</v>
      </c>
      <c r="W50" s="229">
        <f t="shared" si="6"/>
        <v>-7.9337094499298821E-4</v>
      </c>
      <c r="X50" s="230">
        <f t="shared" si="7"/>
        <v>0.19621138168482699</v>
      </c>
    </row>
    <row r="51" spans="2:24" x14ac:dyDescent="0.2">
      <c r="B51" s="200" t="s">
        <v>28</v>
      </c>
      <c r="C51" s="51">
        <f>VLOOKUP($B$2,'Table 7'!$A$26:$L$44,6,FALSE)</f>
        <v>600</v>
      </c>
      <c r="D51" s="51">
        <f>VLOOKUP($B$2,'Table 8'!$A$26:$L$44,6,FALSE)</f>
        <v>625</v>
      </c>
      <c r="E51" s="51">
        <f>VLOOKUP($B$2,'Table 9'!$A$26:$L$44,6,FALSE)</f>
        <v>650</v>
      </c>
      <c r="F51" s="51">
        <f>VLOOKUP($B$2,'Table 10'!$A$26:$L$44,6,FALSE)</f>
        <v>650</v>
      </c>
      <c r="G51" s="51">
        <f>VLOOKUP($B$2,'Table 11'!$A$26:$L$44,6,FALSE)</f>
        <v>625</v>
      </c>
      <c r="H51" s="51">
        <f>VLOOKUP($B$2,'Table 12'!$A$26:$L$44,6,FALSE)</f>
        <v>642.5</v>
      </c>
      <c r="I51" s="51">
        <f>VLOOKUP($B$2,'Table 13'!$A$26:$L$44,6,FALSE)</f>
        <v>650</v>
      </c>
      <c r="J51" s="51">
        <f>VLOOKUP($B$2,'Table 14'!$A$26:$L$44,6,FALSE)</f>
        <v>640</v>
      </c>
      <c r="K51" s="229">
        <f t="shared" si="4"/>
        <v>-1.538461538461533E-2</v>
      </c>
      <c r="L51" s="230">
        <f t="shared" si="5"/>
        <v>6.6666666666666652E-2</v>
      </c>
      <c r="N51" s="200" t="s">
        <v>28</v>
      </c>
      <c r="O51" s="51">
        <f>VLOOKUP($B$2,'Table 7'!$A$26:$L$44,12,FALSE)</f>
        <v>850</v>
      </c>
      <c r="P51" s="51">
        <f>VLOOKUP($B$2,'Table 8'!$A$26:$L$44,12,FALSE)</f>
        <v>875</v>
      </c>
      <c r="Q51" s="51">
        <f>VLOOKUP($B$2,'Table 9'!$A$26:$L$44,12,FALSE)</f>
        <v>900</v>
      </c>
      <c r="R51" s="51">
        <f>VLOOKUP($B$2,'Table 10'!$A$26:$L$44,12,FALSE)</f>
        <v>900</v>
      </c>
      <c r="S51" s="51">
        <f>VLOOKUP($B$2,'Table 11'!$A$26:$L$44,12,FALSE)</f>
        <v>1000</v>
      </c>
      <c r="T51" s="51">
        <f>VLOOKUP($B$2,'Table 12'!$A$26:$L$44,12,FALSE)</f>
        <v>995</v>
      </c>
      <c r="U51" s="51">
        <f>VLOOKUP($B$2,'Table 13'!$A$26:$L$44,12,FALSE)</f>
        <v>975</v>
      </c>
      <c r="V51" s="51">
        <f>VLOOKUP($B$2,'Table 14'!$A$26:$L$44,12,FALSE)</f>
        <v>1050</v>
      </c>
      <c r="W51" s="229">
        <f t="shared" si="6"/>
        <v>7.6923076923076872E-2</v>
      </c>
      <c r="X51" s="230">
        <f t="shared" si="7"/>
        <v>0.23529411764705888</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280</v>
      </c>
      <c r="D70" s="51">
        <f>VLOOKUP($B$2,'Table 8'!$A$47:$F$65,3,FALSE)</f>
        <v>274</v>
      </c>
      <c r="E70" s="51">
        <f>VLOOKUP($B$2,'Table 9'!$A$47:$F$65,3,FALSE)</f>
        <v>273</v>
      </c>
      <c r="F70" s="51">
        <f>VLOOKUP($B$2,'Table 10'!$A$47:$F$65,3,FALSE)</f>
        <v>260</v>
      </c>
      <c r="G70" s="51">
        <f>VLOOKUP($B$2,'Table 11'!$A$47:$F$65,3,FALSE)</f>
        <v>260</v>
      </c>
      <c r="H70" s="51">
        <f>VLOOKUP($B$2,'Table 12'!$A$47:$F$65,3,FALSE)</f>
        <v>275</v>
      </c>
      <c r="I70" s="51">
        <f>VLOOKUP($B$2,'Table 13'!$A$47:$F$65,3,FALSE)</f>
        <v>275</v>
      </c>
      <c r="J70" s="51">
        <f>VLOOKUP($B$2,'Table 14'!$A$47:$F$65,3,FALSE)</f>
        <v>275</v>
      </c>
      <c r="K70" s="229">
        <f>J70/I70-1</f>
        <v>0</v>
      </c>
      <c r="L70" s="230">
        <f>J70/C70-1</f>
        <v>-1.7857142857142905E-2</v>
      </c>
      <c r="N70" s="296" t="s">
        <v>53</v>
      </c>
      <c r="O70" s="297"/>
      <c r="P70" s="297"/>
      <c r="Q70" s="227">
        <f>VLOOKUP($B$2,'Table 7'!$A$5:$L$23,2,FALSE)</f>
        <v>359</v>
      </c>
      <c r="R70" s="227">
        <f>VLOOKUP($B$2,'Table 8'!$A$5:$L$23,2,FALSE)</f>
        <v>354</v>
      </c>
      <c r="S70" s="227">
        <f>VLOOKUP($B$2,'Table 9'!$A$5:$L$23,2,FALSE)</f>
        <v>284</v>
      </c>
      <c r="T70" s="227">
        <f>VLOOKUP($B$2,'Table 10'!$A$5:$L$23,2,FALSE)</f>
        <v>201</v>
      </c>
      <c r="U70" s="227">
        <f>VLOOKUP($B$2,'Table 11'!$A$5:$L$23,2,FALSE)</f>
        <v>206</v>
      </c>
      <c r="V70" s="227">
        <f>VLOOKUP($B$2,'Table 12'!$A$5:$L$23,2,FALSE)</f>
        <v>286</v>
      </c>
      <c r="W70" s="227">
        <f>VLOOKUP($B$2,'Table 13'!$A$5:$L$23,2,FALSE)</f>
        <v>288</v>
      </c>
      <c r="X70" s="228">
        <f>VLOOKUP($B$2,'Table 14'!$A$5:$L$23,2,FALSE)</f>
        <v>351</v>
      </c>
      <c r="Z70" s="200" t="s">
        <v>53</v>
      </c>
      <c r="AA70" s="44">
        <f>VLOOKUP($B$2,'Table 7'!$A$5:$L$23,2,FALSE)</f>
        <v>359</v>
      </c>
      <c r="AB70" s="44">
        <f>VLOOKUP($B$2,'Table 8'!$A$5:$L$23,2,FALSE)</f>
        <v>354</v>
      </c>
      <c r="AC70" s="44">
        <f>VLOOKUP($B$2,'Table 9'!$A$5:$L$23,2,FALSE)</f>
        <v>284</v>
      </c>
      <c r="AD70" s="44">
        <f>VLOOKUP($B$2,'Table 10'!$A$5:$L$23,2,FALSE)</f>
        <v>201</v>
      </c>
      <c r="AE70" s="44">
        <f>VLOOKUP($B$2,'Table 11'!$A$5:$L$23,2,FALSE)</f>
        <v>206</v>
      </c>
      <c r="AF70" s="44">
        <f>VLOOKUP($B$2,'Table 12'!$A$5:$L$23,2,FALSE)</f>
        <v>286</v>
      </c>
      <c r="AG70" s="44">
        <f>VLOOKUP($B$2,'Table 13'!$A$5:$L$23,2,FALSE)</f>
        <v>288</v>
      </c>
      <c r="AH70" s="206">
        <f>VLOOKUP($B$2,'Table 14'!$A$5:$L$23,2,FALSE)</f>
        <v>351</v>
      </c>
    </row>
    <row r="71" spans="2:34" x14ac:dyDescent="0.2">
      <c r="B71" s="200" t="s">
        <v>26</v>
      </c>
      <c r="C71" s="51">
        <f>VLOOKUP($B$2,'Table 7'!$A$47:$F$65,4,FALSE)</f>
        <v>300</v>
      </c>
      <c r="D71" s="51">
        <f>VLOOKUP($B$2,'Table 8'!$A$47:$F$65,4,FALSE)</f>
        <v>298</v>
      </c>
      <c r="E71" s="51">
        <f>VLOOKUP($B$2,'Table 9'!$A$47:$F$65,4,FALSE)</f>
        <v>300</v>
      </c>
      <c r="F71" s="51">
        <f>VLOOKUP($B$2,'Table 10'!$A$47:$F$65,4,FALSE)</f>
        <v>286.5</v>
      </c>
      <c r="G71" s="51">
        <f>VLOOKUP($B$2,'Table 11'!$A$47:$F$65,4,FALSE)</f>
        <v>276.66000000000003</v>
      </c>
      <c r="H71" s="51">
        <f>VLOOKUP($B$2,'Table 12'!$A$47:$F$65,4,FALSE)</f>
        <v>300</v>
      </c>
      <c r="I71" s="51">
        <f>VLOOKUP($B$2,'Table 13'!$A$47:$F$65,4,FALSE)</f>
        <v>325.89</v>
      </c>
      <c r="J71" s="51">
        <f>VLOOKUP($B$2,'Table 14'!$A$47:$F$65,4,FALSE)</f>
        <v>337.79</v>
      </c>
      <c r="K71" s="229">
        <f t="shared" ref="K71:K73" si="8">J71/I71-1</f>
        <v>3.6515388628064693E-2</v>
      </c>
      <c r="L71" s="230">
        <f t="shared" ref="L71:L73" si="9">J71/C71-1</f>
        <v>0.12596666666666678</v>
      </c>
      <c r="N71" s="296" t="s">
        <v>54</v>
      </c>
      <c r="O71" s="297"/>
      <c r="P71" s="297"/>
      <c r="Q71" s="227">
        <f>VLOOKUP($B$2,'Table 7'!$A$5:$L$23,8,FALSE)</f>
        <v>759</v>
      </c>
      <c r="R71" s="227">
        <f>VLOOKUP($B$2,'Table 8'!$A$5:$L$23,8,FALSE)</f>
        <v>737</v>
      </c>
      <c r="S71" s="227">
        <f>VLOOKUP($B$2,'Table 9'!$A$5:$L$23,8,FALSE)</f>
        <v>607</v>
      </c>
      <c r="T71" s="227">
        <f>VLOOKUP($B$2,'Table 10'!$A$5:$L$23,8,FALSE)</f>
        <v>592</v>
      </c>
      <c r="U71" s="227">
        <f>VLOOKUP($B$2,'Table 11'!$A$5:$L$23,8,FALSE)</f>
        <v>604</v>
      </c>
      <c r="V71" s="227">
        <f>VLOOKUP($B$2,'Table 12'!$A$5:$L$23,8,FALSE)</f>
        <v>681</v>
      </c>
      <c r="W71" s="227">
        <f>VLOOKUP($B$2,'Table 13'!$A$5:$L$23,8,FALSE)</f>
        <v>716</v>
      </c>
      <c r="X71" s="228">
        <f>VLOOKUP($B$2,'Table 14'!$A$5:$L$23,8,FALSE)</f>
        <v>786</v>
      </c>
      <c r="Z71" s="200" t="s">
        <v>54</v>
      </c>
      <c r="AA71" s="44">
        <f>VLOOKUP($B$2,'Table 7'!$A$5:$L$23,8,FALSE)</f>
        <v>759</v>
      </c>
      <c r="AB71" s="44">
        <f>VLOOKUP($B$2,'Table 8'!$A$5:$L$23,8,FALSE)</f>
        <v>737</v>
      </c>
      <c r="AC71" s="44">
        <f>VLOOKUP($B$2,'Table 9'!$A$5:$L$23,8,FALSE)</f>
        <v>607</v>
      </c>
      <c r="AD71" s="44">
        <f>VLOOKUP($B$2,'Table 10'!$A$5:$L$23,8,FALSE)</f>
        <v>592</v>
      </c>
      <c r="AE71" s="44">
        <f>VLOOKUP($B$2,'Table 11'!$A$5:$L$23,8,FALSE)</f>
        <v>604</v>
      </c>
      <c r="AF71" s="44">
        <f>VLOOKUP($B$2,'Table 12'!$A$5:$L$23,8,FALSE)</f>
        <v>681</v>
      </c>
      <c r="AG71" s="44">
        <f>VLOOKUP($B$2,'Table 13'!$A$5:$L$23,8,FALSE)</f>
        <v>716</v>
      </c>
      <c r="AH71" s="206">
        <f>VLOOKUP($B$2,'Table 14'!$A$5:$L$23,8,FALSE)</f>
        <v>786</v>
      </c>
    </row>
    <row r="72" spans="2:34" x14ac:dyDescent="0.2">
      <c r="B72" s="200" t="s">
        <v>27</v>
      </c>
      <c r="C72" s="51">
        <f>VLOOKUP($B$2,'Table 7'!$A$47:$F$65,5,FALSE)</f>
        <v>301.7</v>
      </c>
      <c r="D72" s="51">
        <f>VLOOKUP($B$2,'Table 8'!$A$47:$F$65,5,FALSE)</f>
        <v>300.68</v>
      </c>
      <c r="E72" s="51">
        <f>VLOOKUP($B$2,'Table 9'!$A$47:$F$65,5,FALSE)</f>
        <v>301.73</v>
      </c>
      <c r="F72" s="51">
        <f>VLOOKUP($B$2,'Table 10'!$A$47:$F$65,5,FALSE)</f>
        <v>301.14999999999998</v>
      </c>
      <c r="G72" s="51">
        <f>VLOOKUP($B$2,'Table 11'!$A$47:$F$65,5,FALSE)</f>
        <v>289.5</v>
      </c>
      <c r="H72" s="51">
        <f>VLOOKUP($B$2,'Table 12'!$A$47:$F$65,5,FALSE)</f>
        <v>304.35000000000002</v>
      </c>
      <c r="I72" s="51">
        <f>VLOOKUP($B$2,'Table 13'!$A$47:$F$65,5,FALSE)</f>
        <v>335.13</v>
      </c>
      <c r="J72" s="51">
        <f>VLOOKUP($B$2,'Table 14'!$A$47:$F$65,5,FALSE)</f>
        <v>338.11</v>
      </c>
      <c r="K72" s="229">
        <f t="shared" si="8"/>
        <v>8.8920717333571542E-3</v>
      </c>
      <c r="L72" s="230">
        <f t="shared" si="9"/>
        <v>0.12068279748094146</v>
      </c>
      <c r="N72" s="296" t="s">
        <v>55</v>
      </c>
      <c r="O72" s="297"/>
      <c r="P72" s="297"/>
      <c r="Q72" s="227">
        <f>VLOOKUP($B$2,'Table 7'!$A$26:$L$44,2,FALSE)</f>
        <v>390</v>
      </c>
      <c r="R72" s="227">
        <f>VLOOKUP($B$2,'Table 8'!$A$26:$L$44,2,FALSE)</f>
        <v>417</v>
      </c>
      <c r="S72" s="227">
        <f>VLOOKUP($B$2,'Table 9'!$A$26:$L$44,2,FALSE)</f>
        <v>328</v>
      </c>
      <c r="T72" s="227">
        <f>VLOOKUP($B$2,'Table 10'!$A$26:$L$44,2,FALSE)</f>
        <v>347</v>
      </c>
      <c r="U72" s="227">
        <f>VLOOKUP($B$2,'Table 11'!$A$26:$L$44,2,FALSE)</f>
        <v>346</v>
      </c>
      <c r="V72" s="227">
        <f>VLOOKUP($B$2,'Table 12'!$A$26:$L$44,2,FALSE)</f>
        <v>380</v>
      </c>
      <c r="W72" s="227">
        <f>VLOOKUP($B$2,'Table 13'!$A$26:$L$44,2,FALSE)</f>
        <v>341</v>
      </c>
      <c r="X72" s="228">
        <f>VLOOKUP($B$2,'Table 14'!$A$26:$L$44,2,FALSE)</f>
        <v>317</v>
      </c>
      <c r="Z72" s="200" t="s">
        <v>55</v>
      </c>
      <c r="AA72" s="44">
        <f>VLOOKUP($B$2,'Table 7'!$A$26:$L$44,2,FALSE)</f>
        <v>390</v>
      </c>
      <c r="AB72" s="44">
        <f>VLOOKUP($B$2,'Table 8'!$A$26:$L$44,2,FALSE)</f>
        <v>417</v>
      </c>
      <c r="AC72" s="44">
        <f>VLOOKUP($B$2,'Table 9'!$A$26:$L$44,2,FALSE)</f>
        <v>328</v>
      </c>
      <c r="AD72" s="44">
        <f>VLOOKUP($B$2,'Table 10'!$A$26:$L$44,2,FALSE)</f>
        <v>347</v>
      </c>
      <c r="AE72" s="44">
        <f>VLOOKUP($B$2,'Table 11'!$A$26:$L$44,2,FALSE)</f>
        <v>346</v>
      </c>
      <c r="AF72" s="44">
        <f>VLOOKUP($B$2,'Table 12'!$A$26:$L$44,2,FALSE)</f>
        <v>380</v>
      </c>
      <c r="AG72" s="44">
        <f>VLOOKUP($B$2,'Table 13'!$A$26:$L$44,2,FALSE)</f>
        <v>341</v>
      </c>
      <c r="AH72" s="206">
        <f>VLOOKUP($B$2,'Table 14'!$A$26:$L$44,2,FALSE)</f>
        <v>317</v>
      </c>
    </row>
    <row r="73" spans="2:34" x14ac:dyDescent="0.2">
      <c r="B73" s="200" t="s">
        <v>28</v>
      </c>
      <c r="C73" s="51">
        <f>VLOOKUP($B$2,'Table 7'!$A$47:$F$65,6,FALSE)</f>
        <v>324</v>
      </c>
      <c r="D73" s="51">
        <f>VLOOKUP($B$2,'Table 8'!$A$47:$F$65,6,FALSE)</f>
        <v>324</v>
      </c>
      <c r="E73" s="51">
        <f>VLOOKUP($B$2,'Table 9'!$A$47:$F$65,6,FALSE)</f>
        <v>325</v>
      </c>
      <c r="F73" s="51">
        <f>VLOOKUP($B$2,'Table 10'!$A$47:$F$65,6,FALSE)</f>
        <v>325</v>
      </c>
      <c r="G73" s="51">
        <f>VLOOKUP($B$2,'Table 11'!$A$47:$F$65,6,FALSE)</f>
        <v>315</v>
      </c>
      <c r="H73" s="51">
        <f>VLOOKUP($B$2,'Table 12'!$A$47:$F$65,6,FALSE)</f>
        <v>333</v>
      </c>
      <c r="I73" s="51">
        <f>VLOOKUP($B$2,'Table 13'!$A$47:$F$65,6,FALSE)</f>
        <v>359.52</v>
      </c>
      <c r="J73" s="51">
        <f>VLOOKUP($B$2,'Table 14'!$A$47:$F$65,6,FALSE)</f>
        <v>359.52</v>
      </c>
      <c r="K73" s="229">
        <f t="shared" si="8"/>
        <v>0</v>
      </c>
      <c r="L73" s="230">
        <f t="shared" si="9"/>
        <v>0.10962962962962952</v>
      </c>
      <c r="N73" s="296" t="s">
        <v>56</v>
      </c>
      <c r="O73" s="297"/>
      <c r="P73" s="297"/>
      <c r="Q73" s="227">
        <f>VLOOKUP($B$2,'Table 7'!$A$26:$L$44,8,FALSE)</f>
        <v>119</v>
      </c>
      <c r="R73" s="227">
        <f>VLOOKUP($B$2,'Table 8'!$A$26:$L$44,8,FALSE)</f>
        <v>136</v>
      </c>
      <c r="S73" s="227">
        <f>VLOOKUP($B$2,'Table 9'!$A$26:$L$44,8,FALSE)</f>
        <v>108</v>
      </c>
      <c r="T73" s="227">
        <f>VLOOKUP($B$2,'Table 10'!$A$26:$L$44,8,FALSE)</f>
        <v>136</v>
      </c>
      <c r="U73" s="227">
        <f>VLOOKUP($B$2,'Table 11'!$A$26:$L$44,8,FALSE)</f>
        <v>115</v>
      </c>
      <c r="V73" s="227">
        <f>VLOOKUP($B$2,'Table 12'!$A$26:$L$44,8,FALSE)</f>
        <v>106</v>
      </c>
      <c r="W73" s="227">
        <f>VLOOKUP($B$2,'Table 13'!$A$26:$L$44,8,FALSE)</f>
        <v>101</v>
      </c>
      <c r="X73" s="228">
        <f>VLOOKUP($B$2,'Table 14'!$A$26:$L$44,8,FALSE)</f>
        <v>97</v>
      </c>
      <c r="Z73" s="200" t="s">
        <v>56</v>
      </c>
      <c r="AA73" s="44">
        <f>VLOOKUP($B$2,'Table 7'!$A$26:$L$44,8,FALSE)</f>
        <v>119</v>
      </c>
      <c r="AB73" s="44">
        <f>VLOOKUP($B$2,'Table 8'!$A$26:$L$44,8,FALSE)</f>
        <v>136</v>
      </c>
      <c r="AC73" s="44">
        <f>VLOOKUP($B$2,'Table 9'!$A$26:$L$44,8,FALSE)</f>
        <v>108</v>
      </c>
      <c r="AD73" s="44">
        <f>VLOOKUP($B$2,'Table 10'!$A$26:$L$44,8,FALSE)</f>
        <v>136</v>
      </c>
      <c r="AE73" s="44">
        <f>VLOOKUP($B$2,'Table 11'!$A$26:$L$44,8,FALSE)</f>
        <v>115</v>
      </c>
      <c r="AF73" s="44">
        <f>VLOOKUP($B$2,'Table 12'!$A$26:$L$44,8,FALSE)</f>
        <v>106</v>
      </c>
      <c r="AG73" s="44">
        <f>VLOOKUP($B$2,'Table 13'!$A$26:$L$44,8,FALSE)</f>
        <v>101</v>
      </c>
      <c r="AH73" s="206">
        <f>VLOOKUP($B$2,'Table 14'!$A$26:$L$44,8,FALSE)</f>
        <v>97</v>
      </c>
    </row>
    <row r="74" spans="2:34" x14ac:dyDescent="0.2">
      <c r="B74" s="13"/>
      <c r="C74" s="16"/>
      <c r="D74" s="16"/>
      <c r="E74" s="16"/>
      <c r="F74" s="16"/>
      <c r="G74" s="16"/>
      <c r="H74" s="16"/>
      <c r="I74" s="16"/>
      <c r="J74" s="16"/>
      <c r="K74" s="16"/>
      <c r="L74" s="60"/>
      <c r="N74" s="296" t="s">
        <v>57</v>
      </c>
      <c r="O74" s="297"/>
      <c r="P74" s="297"/>
      <c r="Q74" s="227">
        <f>VLOOKUP($B$2,'Table 7'!$A$47:$L$65,2,FALSE)</f>
        <v>38</v>
      </c>
      <c r="R74" s="227">
        <f>VLOOKUP($B$2,'Table 8'!$A$47:$L$65,2,FALSE)</f>
        <v>67</v>
      </c>
      <c r="S74" s="227">
        <f>VLOOKUP($B$2,'Table 9'!$A$47:$L$65,2,FALSE)</f>
        <v>97</v>
      </c>
      <c r="T74" s="227">
        <f>VLOOKUP($B$2,'Table 10'!$A$47:$L$65,2,FALSE)</f>
        <v>120</v>
      </c>
      <c r="U74" s="227">
        <f>VLOOKUP($B$2,'Table 11'!$A$47:$L$65,2,FALSE)</f>
        <v>107</v>
      </c>
      <c r="V74" s="227">
        <f>VLOOKUP($B$2,'Table 12'!$A$47:$L$65,2,FALSE)</f>
        <v>139</v>
      </c>
      <c r="W74" s="227">
        <f>VLOOKUP($B$2,'Table 13'!$A$47:$L$65,2,FALSE)</f>
        <v>115</v>
      </c>
      <c r="X74" s="228">
        <f>VLOOKUP($B$2,'Table 14'!$A$47:$L$65,2,FALSE)</f>
        <v>146</v>
      </c>
      <c r="Z74" s="207" t="s">
        <v>57</v>
      </c>
      <c r="AA74" s="208">
        <f>VLOOKUP($B$2,'Table 7'!$A$47:$L$65,2,FALSE)</f>
        <v>38</v>
      </c>
      <c r="AB74" s="208">
        <f>VLOOKUP($B$2,'Table 8'!$A$47:$L$65,2,FALSE)</f>
        <v>67</v>
      </c>
      <c r="AC74" s="208">
        <f>VLOOKUP($B$2,'Table 9'!$A$47:$L$65,2,FALSE)</f>
        <v>97</v>
      </c>
      <c r="AD74" s="208">
        <f>VLOOKUP($B$2,'Table 10'!$A$47:$L$65,2,FALSE)</f>
        <v>120</v>
      </c>
      <c r="AE74" s="208">
        <f>VLOOKUP($B$2,'Table 11'!$A$47:$L$65,2,FALSE)</f>
        <v>107</v>
      </c>
      <c r="AF74" s="208">
        <f>VLOOKUP($B$2,'Table 12'!$A$47:$L$65,2,FALSE)</f>
        <v>139</v>
      </c>
      <c r="AG74" s="208">
        <f>VLOOKUP($B$2,'Table 13'!$A$47:$L$65,2,FALSE)</f>
        <v>115</v>
      </c>
      <c r="AH74" s="209">
        <f>VLOOKUP($B$2,'Table 14'!$A$47:$L$65,2,FALSE)</f>
        <v>146</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Ayrshires</v>
      </c>
      <c r="AJ94" s="223">
        <f>VLOOKUP($AI$94,'All years 2 bed'!$A$4:$I$21,2,FALSE)</f>
        <v>464.47</v>
      </c>
      <c r="AK94" s="223">
        <f>VLOOKUP($AI$94,'All years 2 bed'!$A$4:$I$21,3,FALSE)</f>
        <v>469.47</v>
      </c>
      <c r="AL94" s="223">
        <f>VLOOKUP($AI$94,'All years 2 bed'!$A$4:$I$21,4,FALSE)</f>
        <v>459.24</v>
      </c>
      <c r="AM94" s="223">
        <f>VLOOKUP($AI$94,'All years 2 bed'!$A$4:$I$21,5,FALSE)</f>
        <v>469.51</v>
      </c>
      <c r="AN94" s="223">
        <f>VLOOKUP($AI$94,'All years 2 bed'!$A$4:$I$21,6,FALSE)</f>
        <v>460.9</v>
      </c>
      <c r="AO94" s="223">
        <f>VLOOKUP($AI$94,'All years 2 bed'!$A$4:$I$21,7,FALSE)</f>
        <v>460.63</v>
      </c>
      <c r="AP94" s="223">
        <f>VLOOKUP($AI$94,'All years 2 bed'!$A$4:$I$21,8,FALSE)</f>
        <v>463.38</v>
      </c>
      <c r="AQ94" s="223">
        <f>VLOOKUP($AI$94,'All years 2 bed'!$A$4:$I$21,9,FALSE)</f>
        <v>466.59</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L15" sqref="AL15"/>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7</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246</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325</v>
      </c>
      <c r="D26" s="51">
        <f>VLOOKUP($B$2,'Table 8'!$A$5:$L$23,3,FALSE)</f>
        <v>340</v>
      </c>
      <c r="E26" s="51">
        <f>VLOOKUP($B$2,'Table 9'!$A$5:$L$23,3,FALSE)</f>
        <v>350</v>
      </c>
      <c r="F26" s="51">
        <f>VLOOKUP($B$2,'Table 10'!$A$5:$L$23,3,FALSE)</f>
        <v>350</v>
      </c>
      <c r="G26" s="51">
        <f>VLOOKUP($B$2,'Table 11'!$A$5:$L$23,3,FALSE)</f>
        <v>350</v>
      </c>
      <c r="H26" s="51">
        <f>VLOOKUP($B$2,'Table 12'!$A$5:$L$23,3,FALSE)</f>
        <v>350</v>
      </c>
      <c r="I26" s="51">
        <f>VLOOKUP($B$2,'Table 13'!$A$5:$L$23,3,FALSE)</f>
        <v>369.35</v>
      </c>
      <c r="J26" s="51">
        <f>VLOOKUP($B$2,'Table 14'!$A$5:$L$23,3,FALSE)</f>
        <v>350</v>
      </c>
      <c r="K26" s="229">
        <f>J26/I26-1</f>
        <v>-5.2389332611344264E-2</v>
      </c>
      <c r="L26" s="230">
        <f>J26/C26-1</f>
        <v>7.6923076923076872E-2</v>
      </c>
      <c r="N26" s="200" t="s">
        <v>25</v>
      </c>
      <c r="O26" s="51">
        <f>VLOOKUP($B$2,'Table 7'!$A$5:$L$23,9,FALSE)</f>
        <v>400</v>
      </c>
      <c r="P26" s="51">
        <f>VLOOKUP($B$2,'Table 8'!$A$5:$L$23,9,FALSE)</f>
        <v>420</v>
      </c>
      <c r="Q26" s="51">
        <f>VLOOKUP($B$2,'Table 9'!$A$5:$L$23,9,FALSE)</f>
        <v>420</v>
      </c>
      <c r="R26" s="51">
        <f>VLOOKUP($B$2,'Table 10'!$A$5:$L$23,9,FALSE)</f>
        <v>425</v>
      </c>
      <c r="S26" s="51">
        <f>VLOOKUP($B$2,'Table 11'!$A$5:$L$23,9,FALSE)</f>
        <v>410</v>
      </c>
      <c r="T26" s="51">
        <f>VLOOKUP($B$2,'Table 12'!$A$5:$L$23,9,FALSE)</f>
        <v>420</v>
      </c>
      <c r="U26" s="51">
        <f>VLOOKUP($B$2,'Table 13'!$A$5:$L$23,9,FALSE)</f>
        <v>420</v>
      </c>
      <c r="V26" s="51">
        <f>VLOOKUP($B$2,'Table 14'!$A$5:$L$23,9,FALSE)</f>
        <v>425</v>
      </c>
      <c r="W26" s="229">
        <f>V26/U26-1</f>
        <v>1.1904761904761862E-2</v>
      </c>
      <c r="X26" s="230">
        <f>V26/O26-1</f>
        <v>6.25E-2</v>
      </c>
    </row>
    <row r="27" spans="2:24" x14ac:dyDescent="0.2">
      <c r="B27" s="200" t="s">
        <v>26</v>
      </c>
      <c r="C27" s="51">
        <f>VLOOKUP($B$2,'Table 7'!$A$5:$L$23,4,FALSE)</f>
        <v>360</v>
      </c>
      <c r="D27" s="51">
        <f>VLOOKUP($B$2,'Table 8'!$A$5:$L$23,4,FALSE)</f>
        <v>375</v>
      </c>
      <c r="E27" s="51">
        <f>VLOOKUP($B$2,'Table 9'!$A$5:$L$23,4,FALSE)</f>
        <v>370</v>
      </c>
      <c r="F27" s="51">
        <f>VLOOKUP($B$2,'Table 10'!$A$5:$L$23,4,FALSE)</f>
        <v>375</v>
      </c>
      <c r="G27" s="51">
        <f>VLOOKUP($B$2,'Table 11'!$A$5:$L$23,4,FALSE)</f>
        <v>375</v>
      </c>
      <c r="H27" s="51">
        <f>VLOOKUP($B$2,'Table 12'!$A$5:$L$23,4,FALSE)</f>
        <v>375</v>
      </c>
      <c r="I27" s="51">
        <f>VLOOKUP($B$2,'Table 13'!$A$5:$L$23,4,FALSE)</f>
        <v>380</v>
      </c>
      <c r="J27" s="51">
        <f>VLOOKUP($B$2,'Table 14'!$A$5:$L$23,4,FALSE)</f>
        <v>390</v>
      </c>
      <c r="K27" s="229">
        <f t="shared" ref="K27:K29" si="0">J27/I27-1</f>
        <v>2.6315789473684292E-2</v>
      </c>
      <c r="L27" s="230">
        <f t="shared" ref="L27:L29" si="1">J27/C27-1</f>
        <v>8.3333333333333259E-2</v>
      </c>
      <c r="N27" s="200" t="s">
        <v>26</v>
      </c>
      <c r="O27" s="51">
        <f>VLOOKUP($B$2,'Table 7'!$A$5:$L$23,10,FALSE)</f>
        <v>430</v>
      </c>
      <c r="P27" s="51">
        <f>VLOOKUP($B$2,'Table 8'!$A$5:$L$23,10,FALSE)</f>
        <v>450</v>
      </c>
      <c r="Q27" s="51">
        <f>VLOOKUP($B$2,'Table 9'!$A$5:$L$23,10,FALSE)</f>
        <v>450</v>
      </c>
      <c r="R27" s="51">
        <f>VLOOKUP($B$2,'Table 10'!$A$5:$L$23,10,FALSE)</f>
        <v>450</v>
      </c>
      <c r="S27" s="51">
        <f>VLOOKUP($B$2,'Table 11'!$A$5:$L$23,10,FALSE)</f>
        <v>450</v>
      </c>
      <c r="T27" s="51">
        <f>VLOOKUP($B$2,'Table 12'!$A$5:$L$23,10,FALSE)</f>
        <v>450</v>
      </c>
      <c r="U27" s="51">
        <f>VLOOKUP($B$2,'Table 13'!$A$5:$L$23,10,FALSE)</f>
        <v>450</v>
      </c>
      <c r="V27" s="51">
        <f>VLOOKUP($B$2,'Table 14'!$A$5:$L$23,10,FALSE)</f>
        <v>450</v>
      </c>
      <c r="W27" s="229">
        <f t="shared" ref="W27:W29" si="2">V27/U27-1</f>
        <v>0</v>
      </c>
      <c r="X27" s="230">
        <f t="shared" ref="X27:X29" si="3">V27/O27-1</f>
        <v>4.6511627906976827E-2</v>
      </c>
    </row>
    <row r="28" spans="2:24" x14ac:dyDescent="0.2">
      <c r="B28" s="200" t="s">
        <v>27</v>
      </c>
      <c r="C28" s="51">
        <f>VLOOKUP($B$2,'Table 7'!$A$5:$L$23,5,FALSE)</f>
        <v>358.94</v>
      </c>
      <c r="D28" s="51">
        <f>VLOOKUP($B$2,'Table 8'!$A$5:$L$23,5,FALSE)</f>
        <v>367.22</v>
      </c>
      <c r="E28" s="51">
        <f>VLOOKUP($B$2,'Table 9'!$A$5:$L$23,5,FALSE)</f>
        <v>366.47</v>
      </c>
      <c r="F28" s="51">
        <f>VLOOKUP($B$2,'Table 10'!$A$5:$L$23,5,FALSE)</f>
        <v>374.15</v>
      </c>
      <c r="G28" s="51">
        <f>VLOOKUP($B$2,'Table 11'!$A$5:$L$23,5,FALSE)</f>
        <v>369.27</v>
      </c>
      <c r="H28" s="51">
        <f>VLOOKUP($B$2,'Table 12'!$A$5:$L$23,5,FALSE)</f>
        <v>373.39</v>
      </c>
      <c r="I28" s="51">
        <f>VLOOKUP($B$2,'Table 13'!$A$5:$L$23,5,FALSE)</f>
        <v>384.25</v>
      </c>
      <c r="J28" s="51">
        <f>VLOOKUP($B$2,'Table 14'!$A$5:$L$23,5,FALSE)</f>
        <v>383.46</v>
      </c>
      <c r="K28" s="229">
        <f t="shared" si="0"/>
        <v>-2.0559531554977806E-3</v>
      </c>
      <c r="L28" s="230">
        <f t="shared" si="1"/>
        <v>6.8312252744191282E-2</v>
      </c>
      <c r="N28" s="200" t="s">
        <v>27</v>
      </c>
      <c r="O28" s="51">
        <f>VLOOKUP($B$2,'Table 7'!$A$5:$L$23,11,FALSE)</f>
        <v>435.12</v>
      </c>
      <c r="P28" s="51">
        <f>VLOOKUP($B$2,'Table 8'!$A$5:$L$23,11,FALSE)</f>
        <v>444.21</v>
      </c>
      <c r="Q28" s="51">
        <f>VLOOKUP($B$2,'Table 9'!$A$5:$L$23,11,FALSE)</f>
        <v>443.75</v>
      </c>
      <c r="R28" s="51">
        <f>VLOOKUP($B$2,'Table 10'!$A$5:$L$23,11,FALSE)</f>
        <v>444.46</v>
      </c>
      <c r="S28" s="51">
        <f>VLOOKUP($B$2,'Table 11'!$A$5:$L$23,11,FALSE)</f>
        <v>442.14</v>
      </c>
      <c r="T28" s="51">
        <f>VLOOKUP($B$2,'Table 12'!$A$5:$L$23,11,FALSE)</f>
        <v>446.25</v>
      </c>
      <c r="U28" s="51">
        <f>VLOOKUP($B$2,'Table 13'!$A$5:$L$23,11,FALSE)</f>
        <v>446.89</v>
      </c>
      <c r="V28" s="51">
        <f>VLOOKUP($B$2,'Table 14'!$A$5:$L$23,11,FALSE)</f>
        <v>453.39</v>
      </c>
      <c r="W28" s="229">
        <f t="shared" si="2"/>
        <v>1.4544966322808772E-2</v>
      </c>
      <c r="X28" s="230">
        <f t="shared" si="3"/>
        <v>4.1988416988417043E-2</v>
      </c>
    </row>
    <row r="29" spans="2:24" x14ac:dyDescent="0.2">
      <c r="B29" s="200" t="s">
        <v>28</v>
      </c>
      <c r="C29" s="51">
        <f>VLOOKUP($B$2,'Table 7'!$A$5:$L$23,6,FALSE)</f>
        <v>390</v>
      </c>
      <c r="D29" s="51">
        <f>VLOOKUP($B$2,'Table 8'!$A$5:$L$23,6,FALSE)</f>
        <v>395</v>
      </c>
      <c r="E29" s="51">
        <f>VLOOKUP($B$2,'Table 9'!$A$5:$L$23,6,FALSE)</f>
        <v>395</v>
      </c>
      <c r="F29" s="51">
        <f>VLOOKUP($B$2,'Table 10'!$A$5:$L$23,6,FALSE)</f>
        <v>395</v>
      </c>
      <c r="G29" s="51">
        <f>VLOOKUP($B$2,'Table 11'!$A$5:$L$23,6,FALSE)</f>
        <v>390</v>
      </c>
      <c r="H29" s="51">
        <f>VLOOKUP($B$2,'Table 12'!$A$5:$L$23,6,FALSE)</f>
        <v>400</v>
      </c>
      <c r="I29" s="51">
        <f>VLOOKUP($B$2,'Table 13'!$A$5:$L$23,6,FALSE)</f>
        <v>400</v>
      </c>
      <c r="J29" s="51">
        <f>VLOOKUP($B$2,'Table 14'!$A$5:$L$23,6,FALSE)</f>
        <v>400</v>
      </c>
      <c r="K29" s="229">
        <f t="shared" si="0"/>
        <v>0</v>
      </c>
      <c r="L29" s="230">
        <f t="shared" si="1"/>
        <v>2.564102564102555E-2</v>
      </c>
      <c r="N29" s="200" t="s">
        <v>28</v>
      </c>
      <c r="O29" s="51">
        <f>VLOOKUP($B$2,'Table 7'!$A$5:$L$23,12,FALSE)</f>
        <v>475</v>
      </c>
      <c r="P29" s="51">
        <f>VLOOKUP($B$2,'Table 8'!$A$5:$L$23,12,FALSE)</f>
        <v>475</v>
      </c>
      <c r="Q29" s="51">
        <f>VLOOKUP($B$2,'Table 9'!$A$5:$L$23,12,FALSE)</f>
        <v>475</v>
      </c>
      <c r="R29" s="51">
        <f>VLOOKUP($B$2,'Table 10'!$A$5:$L$23,12,FALSE)</f>
        <v>475</v>
      </c>
      <c r="S29" s="51">
        <f>VLOOKUP($B$2,'Table 11'!$A$5:$L$23,12,FALSE)</f>
        <v>475</v>
      </c>
      <c r="T29" s="51">
        <f>VLOOKUP($B$2,'Table 12'!$A$5:$L$23,12,FALSE)</f>
        <v>475</v>
      </c>
      <c r="U29" s="51">
        <f>VLOOKUP($B$2,'Table 13'!$A$5:$L$23,12,FALSE)</f>
        <v>475</v>
      </c>
      <c r="V29" s="51">
        <f>VLOOKUP($B$2,'Table 14'!$A$5:$L$23,12,FALSE)</f>
        <v>475</v>
      </c>
      <c r="W29" s="229">
        <f t="shared" si="2"/>
        <v>0</v>
      </c>
      <c r="X29" s="230">
        <f t="shared" si="3"/>
        <v>0</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440</v>
      </c>
      <c r="D48" s="51">
        <f>VLOOKUP($B$2,'Table 8'!$A$26:$L$44,3,FALSE)</f>
        <v>450</v>
      </c>
      <c r="E48" s="51">
        <f>VLOOKUP($B$2,'Table 9'!$A$26:$L$44,3,FALSE)</f>
        <v>450</v>
      </c>
      <c r="F48" s="51">
        <f>VLOOKUP($B$2,'Table 10'!$A$26:$L$44,3,FALSE)</f>
        <v>475</v>
      </c>
      <c r="G48" s="51">
        <f>VLOOKUP($B$2,'Table 11'!$A$26:$L$44,3,FALSE)</f>
        <v>450</v>
      </c>
      <c r="H48" s="51">
        <f>VLOOKUP($B$2,'Table 12'!$A$26:$L$44,3,FALSE)</f>
        <v>450</v>
      </c>
      <c r="I48" s="51">
        <f>VLOOKUP($B$2,'Table 13'!$A$26:$L$44,3,FALSE)</f>
        <v>450</v>
      </c>
      <c r="J48" s="51">
        <f>VLOOKUP($B$2,'Table 14'!$A$26:$L$44,3,FALSE)</f>
        <v>460</v>
      </c>
      <c r="K48" s="229">
        <f>J48/I48-1</f>
        <v>2.2222222222222143E-2</v>
      </c>
      <c r="L48" s="230">
        <f>J48/C48-1</f>
        <v>4.5454545454545414E-2</v>
      </c>
      <c r="N48" s="200" t="s">
        <v>25</v>
      </c>
      <c r="O48" s="51">
        <f>VLOOKUP($B$2,'Table 7'!$A$26:$L$44,9,FALSE)</f>
        <v>500</v>
      </c>
      <c r="P48" s="51">
        <f>VLOOKUP($B$2,'Table 8'!$A$26:$L$44,9,FALSE)</f>
        <v>550</v>
      </c>
      <c r="Q48" s="51">
        <f>VLOOKUP($B$2,'Table 9'!$A$26:$L$44,9,FALSE)</f>
        <v>545</v>
      </c>
      <c r="R48" s="51">
        <f>VLOOKUP($B$2,'Table 10'!$A$26:$L$44,9,FALSE)</f>
        <v>550</v>
      </c>
      <c r="S48" s="51">
        <f>VLOOKUP($B$2,'Table 11'!$A$26:$L$44,9,FALSE)</f>
        <v>550</v>
      </c>
      <c r="T48" s="51">
        <f>VLOOKUP($B$2,'Table 12'!$A$26:$L$44,9,FALSE)</f>
        <v>550</v>
      </c>
      <c r="U48" s="51">
        <f>VLOOKUP($B$2,'Table 13'!$A$26:$L$44,9,FALSE)</f>
        <v>550</v>
      </c>
      <c r="V48" s="51">
        <f>VLOOKUP($B$2,'Table 14'!$A$26:$L$44,9,FALSE)</f>
        <v>550</v>
      </c>
      <c r="W48" s="229">
        <f>V48/U48-1</f>
        <v>0</v>
      </c>
      <c r="X48" s="230">
        <f>V48/O48-1</f>
        <v>0.10000000000000009</v>
      </c>
    </row>
    <row r="49" spans="2:24" x14ac:dyDescent="0.2">
      <c r="B49" s="200" t="s">
        <v>26</v>
      </c>
      <c r="C49" s="51">
        <f>VLOOKUP($B$2,'Table 7'!$A$26:$L$44,4,FALSE)</f>
        <v>485</v>
      </c>
      <c r="D49" s="51">
        <f>VLOOKUP($B$2,'Table 8'!$A$26:$L$44,4,FALSE)</f>
        <v>500</v>
      </c>
      <c r="E49" s="51">
        <f>VLOOKUP($B$2,'Table 9'!$A$26:$L$44,4,FALSE)</f>
        <v>500</v>
      </c>
      <c r="F49" s="51">
        <f>VLOOKUP($B$2,'Table 10'!$A$26:$L$44,4,FALSE)</f>
        <v>500</v>
      </c>
      <c r="G49" s="51">
        <f>VLOOKUP($B$2,'Table 11'!$A$26:$L$44,4,FALSE)</f>
        <v>500</v>
      </c>
      <c r="H49" s="51">
        <f>VLOOKUP($B$2,'Table 12'!$A$26:$L$44,4,FALSE)</f>
        <v>500</v>
      </c>
      <c r="I49" s="51">
        <f>VLOOKUP($B$2,'Table 13'!$A$26:$L$44,4,FALSE)</f>
        <v>500</v>
      </c>
      <c r="J49" s="51">
        <f>VLOOKUP($B$2,'Table 14'!$A$26:$L$44,4,FALSE)</f>
        <v>500</v>
      </c>
      <c r="K49" s="229">
        <f t="shared" ref="K49:K51" si="4">J49/I49-1</f>
        <v>0</v>
      </c>
      <c r="L49" s="230">
        <f t="shared" ref="L49:L51" si="5">J49/C49-1</f>
        <v>3.0927835051546282E-2</v>
      </c>
      <c r="N49" s="200" t="s">
        <v>26</v>
      </c>
      <c r="O49" s="51">
        <f>VLOOKUP($B$2,'Table 7'!$A$26:$L$44,10,FALSE)</f>
        <v>600</v>
      </c>
      <c r="P49" s="51">
        <f>VLOOKUP($B$2,'Table 8'!$A$26:$L$44,10,FALSE)</f>
        <v>650</v>
      </c>
      <c r="Q49" s="51">
        <f>VLOOKUP($B$2,'Table 9'!$A$26:$L$44,10,FALSE)</f>
        <v>622.5</v>
      </c>
      <c r="R49" s="51">
        <f>VLOOKUP($B$2,'Table 10'!$A$26:$L$44,10,FALSE)</f>
        <v>632.5</v>
      </c>
      <c r="S49" s="51">
        <f>VLOOKUP($B$2,'Table 11'!$A$26:$L$44,10,FALSE)</f>
        <v>650</v>
      </c>
      <c r="T49" s="51">
        <f>VLOOKUP($B$2,'Table 12'!$A$26:$L$44,10,FALSE)</f>
        <v>650</v>
      </c>
      <c r="U49" s="51">
        <f>VLOOKUP($B$2,'Table 13'!$A$26:$L$44,10,FALSE)</f>
        <v>650</v>
      </c>
      <c r="V49" s="51">
        <f>VLOOKUP($B$2,'Table 14'!$A$26:$L$44,10,FALSE)</f>
        <v>650</v>
      </c>
      <c r="W49" s="229">
        <f t="shared" ref="W49:W51" si="6">V49/U49-1</f>
        <v>0</v>
      </c>
      <c r="X49" s="230">
        <f t="shared" ref="X49:X51" si="7">V49/O49-1</f>
        <v>8.3333333333333259E-2</v>
      </c>
    </row>
    <row r="50" spans="2:24" x14ac:dyDescent="0.2">
      <c r="B50" s="200" t="s">
        <v>27</v>
      </c>
      <c r="C50" s="51">
        <f>VLOOKUP($B$2,'Table 7'!$A$26:$L$44,5,FALSE)</f>
        <v>499.63</v>
      </c>
      <c r="D50" s="51">
        <f>VLOOKUP($B$2,'Table 8'!$A$26:$L$44,5,FALSE)</f>
        <v>509.58</v>
      </c>
      <c r="E50" s="51">
        <f>VLOOKUP($B$2,'Table 9'!$A$26:$L$44,5,FALSE)</f>
        <v>507.7</v>
      </c>
      <c r="F50" s="51">
        <f>VLOOKUP($B$2,'Table 10'!$A$26:$L$44,5,FALSE)</f>
        <v>508.44</v>
      </c>
      <c r="G50" s="51">
        <f>VLOOKUP($B$2,'Table 11'!$A$26:$L$44,5,FALSE)</f>
        <v>511.86</v>
      </c>
      <c r="H50" s="51">
        <f>VLOOKUP($B$2,'Table 12'!$A$26:$L$44,5,FALSE)</f>
        <v>505.94</v>
      </c>
      <c r="I50" s="51">
        <f>VLOOKUP($B$2,'Table 13'!$A$26:$L$44,5,FALSE)</f>
        <v>513.91</v>
      </c>
      <c r="J50" s="51">
        <f>VLOOKUP($B$2,'Table 14'!$A$26:$L$44,5,FALSE)</f>
        <v>526.20000000000005</v>
      </c>
      <c r="K50" s="229">
        <f t="shared" si="4"/>
        <v>2.3914693234224016E-2</v>
      </c>
      <c r="L50" s="230">
        <f t="shared" si="5"/>
        <v>5.3179352721013595E-2</v>
      </c>
      <c r="N50" s="200" t="s">
        <v>27</v>
      </c>
      <c r="O50" s="51">
        <f>VLOOKUP($B$2,'Table 7'!$A$26:$L$44,11,FALSE)</f>
        <v>620.08000000000004</v>
      </c>
      <c r="P50" s="51">
        <f>VLOOKUP($B$2,'Table 8'!$A$26:$L$44,11,FALSE)</f>
        <v>648.78</v>
      </c>
      <c r="Q50" s="51">
        <f>VLOOKUP($B$2,'Table 9'!$A$26:$L$44,11,FALSE)</f>
        <v>632.94000000000005</v>
      </c>
      <c r="R50" s="51">
        <f>VLOOKUP($B$2,'Table 10'!$A$26:$L$44,11,FALSE)</f>
        <v>635.38</v>
      </c>
      <c r="S50" s="51">
        <f>VLOOKUP($B$2,'Table 11'!$A$26:$L$44,11,FALSE)</f>
        <v>636.91999999999996</v>
      </c>
      <c r="T50" s="51">
        <f>VLOOKUP($B$2,'Table 12'!$A$26:$L$44,11,FALSE)</f>
        <v>646.85</v>
      </c>
      <c r="U50" s="51">
        <f>VLOOKUP($B$2,'Table 13'!$A$26:$L$44,11,FALSE)</f>
        <v>645.80999999999995</v>
      </c>
      <c r="V50" s="51">
        <f>VLOOKUP($B$2,'Table 14'!$A$26:$L$44,11,FALSE)</f>
        <v>702.46</v>
      </c>
      <c r="W50" s="229">
        <f t="shared" si="6"/>
        <v>8.7719298245614086E-2</v>
      </c>
      <c r="X50" s="230">
        <f t="shared" si="7"/>
        <v>0.13285382531286283</v>
      </c>
    </row>
    <row r="51" spans="2:24" x14ac:dyDescent="0.2">
      <c r="B51" s="200" t="s">
        <v>28</v>
      </c>
      <c r="C51" s="51">
        <f>VLOOKUP($B$2,'Table 7'!$A$26:$L$44,6,FALSE)</f>
        <v>550</v>
      </c>
      <c r="D51" s="51">
        <f>VLOOKUP($B$2,'Table 8'!$A$26:$L$44,6,FALSE)</f>
        <v>560</v>
      </c>
      <c r="E51" s="51">
        <f>VLOOKUP($B$2,'Table 9'!$A$26:$L$44,6,FALSE)</f>
        <v>550</v>
      </c>
      <c r="F51" s="51">
        <f>VLOOKUP($B$2,'Table 10'!$A$26:$L$44,6,FALSE)</f>
        <v>550</v>
      </c>
      <c r="G51" s="51">
        <f>VLOOKUP($B$2,'Table 11'!$A$26:$L$44,6,FALSE)</f>
        <v>550</v>
      </c>
      <c r="H51" s="51">
        <f>VLOOKUP($B$2,'Table 12'!$A$26:$L$44,6,FALSE)</f>
        <v>550</v>
      </c>
      <c r="I51" s="51">
        <f>VLOOKUP($B$2,'Table 13'!$A$26:$L$44,6,FALSE)</f>
        <v>550</v>
      </c>
      <c r="J51" s="51">
        <f>VLOOKUP($B$2,'Table 14'!$A$26:$L$44,6,FALSE)</f>
        <v>575</v>
      </c>
      <c r="K51" s="229">
        <f t="shared" si="4"/>
        <v>4.5454545454545414E-2</v>
      </c>
      <c r="L51" s="230">
        <f t="shared" si="5"/>
        <v>4.5454545454545414E-2</v>
      </c>
      <c r="N51" s="200" t="s">
        <v>28</v>
      </c>
      <c r="O51" s="51">
        <f>VLOOKUP($B$2,'Table 7'!$A$26:$L$44,12,FALSE)</f>
        <v>700</v>
      </c>
      <c r="P51" s="51">
        <f>VLOOKUP($B$2,'Table 8'!$A$26:$L$44,12,FALSE)</f>
        <v>700</v>
      </c>
      <c r="Q51" s="51">
        <f>VLOOKUP($B$2,'Table 9'!$A$26:$L$44,12,FALSE)</f>
        <v>675</v>
      </c>
      <c r="R51" s="51">
        <f>VLOOKUP($B$2,'Table 10'!$A$26:$L$44,12,FALSE)</f>
        <v>700</v>
      </c>
      <c r="S51" s="51">
        <f>VLOOKUP($B$2,'Table 11'!$A$26:$L$44,12,FALSE)</f>
        <v>700</v>
      </c>
      <c r="T51" s="51">
        <f>VLOOKUP($B$2,'Table 12'!$A$26:$L$44,12,FALSE)</f>
        <v>750</v>
      </c>
      <c r="U51" s="51">
        <f>VLOOKUP($B$2,'Table 13'!$A$26:$L$44,12,FALSE)</f>
        <v>750</v>
      </c>
      <c r="V51" s="51">
        <f>VLOOKUP($B$2,'Table 14'!$A$26:$L$44,12,FALSE)</f>
        <v>750</v>
      </c>
      <c r="W51" s="229">
        <f t="shared" si="6"/>
        <v>0</v>
      </c>
      <c r="X51" s="230">
        <f t="shared" si="7"/>
        <v>7.1428571428571397E-2</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260</v>
      </c>
      <c r="D70" s="51">
        <f>VLOOKUP($B$2,'Table 8'!$A$47:$F$65,3,FALSE)</f>
        <v>255</v>
      </c>
      <c r="E70" s="51">
        <f>VLOOKUP($B$2,'Table 9'!$A$47:$F$65,3,FALSE)</f>
        <v>250.47</v>
      </c>
      <c r="F70" s="51">
        <f>VLOOKUP($B$2,'Table 10'!$A$47:$F$65,3,FALSE)</f>
        <v>250</v>
      </c>
      <c r="G70" s="51">
        <f>VLOOKUP($B$2,'Table 11'!$A$47:$F$65,3,FALSE)</f>
        <v>255</v>
      </c>
      <c r="H70" s="51">
        <f>VLOOKUP($B$2,'Table 12'!$A$47:$F$65,3,FALSE)</f>
        <v>257.5</v>
      </c>
      <c r="I70" s="51">
        <f>VLOOKUP($B$2,'Table 13'!$A$47:$F$65,3,FALSE)</f>
        <v>260</v>
      </c>
      <c r="J70" s="51">
        <f>VLOOKUP($B$2,'Table 14'!$A$47:$F$65,3,FALSE)</f>
        <v>255</v>
      </c>
      <c r="K70" s="229">
        <f>J70/I70-1</f>
        <v>-1.9230769230769273E-2</v>
      </c>
      <c r="L70" s="230">
        <f>J70/C70-1</f>
        <v>-1.9230769230769273E-2</v>
      </c>
      <c r="N70" s="296" t="s">
        <v>53</v>
      </c>
      <c r="O70" s="297"/>
      <c r="P70" s="297"/>
      <c r="Q70" s="227">
        <f>VLOOKUP($B$2,'Table 7'!$A$5:$L$23,2,FALSE)</f>
        <v>58</v>
      </c>
      <c r="R70" s="227">
        <f>VLOOKUP($B$2,'Table 8'!$A$5:$L$23,2,FALSE)</f>
        <v>82</v>
      </c>
      <c r="S70" s="227">
        <f>VLOOKUP($B$2,'Table 9'!$A$5:$L$23,2,FALSE)</f>
        <v>97</v>
      </c>
      <c r="T70" s="227">
        <f>VLOOKUP($B$2,'Table 10'!$A$5:$L$23,2,FALSE)</f>
        <v>102</v>
      </c>
      <c r="U70" s="227">
        <f>VLOOKUP($B$2,'Table 11'!$A$5:$L$23,2,FALSE)</f>
        <v>114</v>
      </c>
      <c r="V70" s="227">
        <f>VLOOKUP($B$2,'Table 12'!$A$5:$L$23,2,FALSE)</f>
        <v>110</v>
      </c>
      <c r="W70" s="227">
        <f>VLOOKUP($B$2,'Table 13'!$A$5:$L$23,2,FALSE)</f>
        <v>109</v>
      </c>
      <c r="X70" s="228">
        <f>VLOOKUP($B$2,'Table 14'!$A$5:$L$23,2,FALSE)</f>
        <v>110</v>
      </c>
      <c r="Z70" s="200" t="s">
        <v>53</v>
      </c>
      <c r="AA70" s="44">
        <f>VLOOKUP($B$2,'Table 7'!$A$5:$L$23,2,FALSE)</f>
        <v>58</v>
      </c>
      <c r="AB70" s="44">
        <f>VLOOKUP($B$2,'Table 8'!$A$5:$L$23,2,FALSE)</f>
        <v>82</v>
      </c>
      <c r="AC70" s="44">
        <f>VLOOKUP($B$2,'Table 9'!$A$5:$L$23,2,FALSE)</f>
        <v>97</v>
      </c>
      <c r="AD70" s="44">
        <f>VLOOKUP($B$2,'Table 10'!$A$5:$L$23,2,FALSE)</f>
        <v>102</v>
      </c>
      <c r="AE70" s="44">
        <f>VLOOKUP($B$2,'Table 11'!$A$5:$L$23,2,FALSE)</f>
        <v>114</v>
      </c>
      <c r="AF70" s="44">
        <f>VLOOKUP($B$2,'Table 12'!$A$5:$L$23,2,FALSE)</f>
        <v>110</v>
      </c>
      <c r="AG70" s="44">
        <f>VLOOKUP($B$2,'Table 13'!$A$5:$L$23,2,FALSE)</f>
        <v>109</v>
      </c>
      <c r="AH70" s="206">
        <f>VLOOKUP($B$2,'Table 14'!$A$5:$L$23,2,FALSE)</f>
        <v>110</v>
      </c>
    </row>
    <row r="71" spans="2:34" x14ac:dyDescent="0.2">
      <c r="B71" s="200" t="s">
        <v>26</v>
      </c>
      <c r="C71" s="51">
        <f>VLOOKUP($B$2,'Table 7'!$A$47:$F$65,4,FALSE)</f>
        <v>285</v>
      </c>
      <c r="D71" s="51">
        <f>VLOOKUP($B$2,'Table 8'!$A$47:$F$65,4,FALSE)</f>
        <v>275</v>
      </c>
      <c r="E71" s="51">
        <f>VLOOKUP($B$2,'Table 9'!$A$47:$F$65,4,FALSE)</f>
        <v>275</v>
      </c>
      <c r="F71" s="51">
        <f>VLOOKUP($B$2,'Table 10'!$A$47:$F$65,4,FALSE)</f>
        <v>265</v>
      </c>
      <c r="G71" s="51">
        <f>VLOOKUP($B$2,'Table 11'!$A$47:$F$65,4,FALSE)</f>
        <v>271.67</v>
      </c>
      <c r="H71" s="51">
        <f>VLOOKUP($B$2,'Table 12'!$A$47:$F$65,4,FALSE)</f>
        <v>281.81</v>
      </c>
      <c r="I71" s="51">
        <f>VLOOKUP($B$2,'Table 13'!$A$47:$F$65,4,FALSE)</f>
        <v>282.5</v>
      </c>
      <c r="J71" s="51">
        <f>VLOOKUP($B$2,'Table 14'!$A$47:$F$65,4,FALSE)</f>
        <v>287.5</v>
      </c>
      <c r="K71" s="229">
        <f t="shared" ref="K71:K73" si="8">J71/I71-1</f>
        <v>1.7699115044247815E-2</v>
      </c>
      <c r="L71" s="230">
        <f t="shared" ref="L71:L73" si="9">J71/C71-1</f>
        <v>8.7719298245614308E-3</v>
      </c>
      <c r="N71" s="296" t="s">
        <v>54</v>
      </c>
      <c r="O71" s="297"/>
      <c r="P71" s="297"/>
      <c r="Q71" s="227">
        <f>VLOOKUP($B$2,'Table 7'!$A$5:$L$23,8,FALSE)</f>
        <v>180</v>
      </c>
      <c r="R71" s="227">
        <f>VLOOKUP($B$2,'Table 8'!$A$5:$L$23,8,FALSE)</f>
        <v>280</v>
      </c>
      <c r="S71" s="227">
        <f>VLOOKUP($B$2,'Table 9'!$A$5:$L$23,8,FALSE)</f>
        <v>322</v>
      </c>
      <c r="T71" s="227">
        <f>VLOOKUP($B$2,'Table 10'!$A$5:$L$23,8,FALSE)</f>
        <v>339</v>
      </c>
      <c r="U71" s="227">
        <f>VLOOKUP($B$2,'Table 11'!$A$5:$L$23,8,FALSE)</f>
        <v>363</v>
      </c>
      <c r="V71" s="227">
        <f>VLOOKUP($B$2,'Table 12'!$A$5:$L$23,8,FALSE)</f>
        <v>371</v>
      </c>
      <c r="W71" s="227">
        <f>VLOOKUP($B$2,'Table 13'!$A$5:$L$23,8,FALSE)</f>
        <v>341</v>
      </c>
      <c r="X71" s="228">
        <f>VLOOKUP($B$2,'Table 14'!$A$5:$L$23,8,FALSE)</f>
        <v>330</v>
      </c>
      <c r="Z71" s="200" t="s">
        <v>54</v>
      </c>
      <c r="AA71" s="44">
        <f>VLOOKUP($B$2,'Table 7'!$A$5:$L$23,8,FALSE)</f>
        <v>180</v>
      </c>
      <c r="AB71" s="44">
        <f>VLOOKUP($B$2,'Table 8'!$A$5:$L$23,8,FALSE)</f>
        <v>280</v>
      </c>
      <c r="AC71" s="44">
        <f>VLOOKUP($B$2,'Table 9'!$A$5:$L$23,8,FALSE)</f>
        <v>322</v>
      </c>
      <c r="AD71" s="44">
        <f>VLOOKUP($B$2,'Table 10'!$A$5:$L$23,8,FALSE)</f>
        <v>339</v>
      </c>
      <c r="AE71" s="44">
        <f>VLOOKUP($B$2,'Table 11'!$A$5:$L$23,8,FALSE)</f>
        <v>363</v>
      </c>
      <c r="AF71" s="44">
        <f>VLOOKUP($B$2,'Table 12'!$A$5:$L$23,8,FALSE)</f>
        <v>371</v>
      </c>
      <c r="AG71" s="44">
        <f>VLOOKUP($B$2,'Table 13'!$A$5:$L$23,8,FALSE)</f>
        <v>341</v>
      </c>
      <c r="AH71" s="206">
        <f>VLOOKUP($B$2,'Table 14'!$A$5:$L$23,8,FALSE)</f>
        <v>330</v>
      </c>
    </row>
    <row r="72" spans="2:34" x14ac:dyDescent="0.2">
      <c r="B72" s="200" t="s">
        <v>27</v>
      </c>
      <c r="C72" s="51">
        <f>VLOOKUP($B$2,'Table 7'!$A$47:$F$65,5,FALSE)</f>
        <v>277.88</v>
      </c>
      <c r="D72" s="51">
        <f>VLOOKUP($B$2,'Table 8'!$A$47:$F$65,5,FALSE)</f>
        <v>274.11</v>
      </c>
      <c r="E72" s="51">
        <f>VLOOKUP($B$2,'Table 9'!$A$47:$F$65,5,FALSE)</f>
        <v>274.66000000000003</v>
      </c>
      <c r="F72" s="51">
        <f>VLOOKUP($B$2,'Table 10'!$A$47:$F$65,5,FALSE)</f>
        <v>272.17</v>
      </c>
      <c r="G72" s="51">
        <f>VLOOKUP($B$2,'Table 11'!$A$47:$F$65,5,FALSE)</f>
        <v>268.81</v>
      </c>
      <c r="H72" s="51">
        <f>VLOOKUP($B$2,'Table 12'!$A$47:$F$65,5,FALSE)</f>
        <v>277.7</v>
      </c>
      <c r="I72" s="51">
        <f>VLOOKUP($B$2,'Table 13'!$A$47:$F$65,5,FALSE)</f>
        <v>284.72000000000003</v>
      </c>
      <c r="J72" s="51">
        <f>VLOOKUP($B$2,'Table 14'!$A$47:$F$65,5,FALSE)</f>
        <v>291.95</v>
      </c>
      <c r="K72" s="229">
        <f t="shared" si="8"/>
        <v>2.5393368923854798E-2</v>
      </c>
      <c r="L72" s="230">
        <f t="shared" si="9"/>
        <v>5.0633366920973089E-2</v>
      </c>
      <c r="N72" s="296" t="s">
        <v>55</v>
      </c>
      <c r="O72" s="297"/>
      <c r="P72" s="297"/>
      <c r="Q72" s="227">
        <f>VLOOKUP($B$2,'Table 7'!$A$26:$L$44,2,FALSE)</f>
        <v>145</v>
      </c>
      <c r="R72" s="227">
        <f>VLOOKUP($B$2,'Table 8'!$A$26:$L$44,2,FALSE)</f>
        <v>200</v>
      </c>
      <c r="S72" s="227">
        <f>VLOOKUP($B$2,'Table 9'!$A$26:$L$44,2,FALSE)</f>
        <v>256</v>
      </c>
      <c r="T72" s="227">
        <f>VLOOKUP($B$2,'Table 10'!$A$26:$L$44,2,FALSE)</f>
        <v>259</v>
      </c>
      <c r="U72" s="227">
        <f>VLOOKUP($B$2,'Table 11'!$A$26:$L$44,2,FALSE)</f>
        <v>284</v>
      </c>
      <c r="V72" s="227">
        <f>VLOOKUP($B$2,'Table 12'!$A$26:$L$44,2,FALSE)</f>
        <v>234</v>
      </c>
      <c r="W72" s="227">
        <f>VLOOKUP($B$2,'Table 13'!$A$26:$L$44,2,FALSE)</f>
        <v>206</v>
      </c>
      <c r="X72" s="228">
        <f>VLOOKUP($B$2,'Table 14'!$A$26:$L$44,2,FALSE)</f>
        <v>190</v>
      </c>
      <c r="Z72" s="200" t="s">
        <v>55</v>
      </c>
      <c r="AA72" s="44">
        <f>VLOOKUP($B$2,'Table 7'!$A$26:$L$44,2,FALSE)</f>
        <v>145</v>
      </c>
      <c r="AB72" s="44">
        <f>VLOOKUP($B$2,'Table 8'!$A$26:$L$44,2,FALSE)</f>
        <v>200</v>
      </c>
      <c r="AC72" s="44">
        <f>VLOOKUP($B$2,'Table 9'!$A$26:$L$44,2,FALSE)</f>
        <v>256</v>
      </c>
      <c r="AD72" s="44">
        <f>VLOOKUP($B$2,'Table 10'!$A$26:$L$44,2,FALSE)</f>
        <v>259</v>
      </c>
      <c r="AE72" s="44">
        <f>VLOOKUP($B$2,'Table 11'!$A$26:$L$44,2,FALSE)</f>
        <v>284</v>
      </c>
      <c r="AF72" s="44">
        <f>VLOOKUP($B$2,'Table 12'!$A$26:$L$44,2,FALSE)</f>
        <v>234</v>
      </c>
      <c r="AG72" s="44">
        <f>VLOOKUP($B$2,'Table 13'!$A$26:$L$44,2,FALSE)</f>
        <v>206</v>
      </c>
      <c r="AH72" s="206">
        <f>VLOOKUP($B$2,'Table 14'!$A$26:$L$44,2,FALSE)</f>
        <v>190</v>
      </c>
    </row>
    <row r="73" spans="2:34" x14ac:dyDescent="0.2">
      <c r="B73" s="200" t="s">
        <v>28</v>
      </c>
      <c r="C73" s="51">
        <f>VLOOKUP($B$2,'Table 7'!$A$47:$F$65,6,FALSE)</f>
        <v>299.99</v>
      </c>
      <c r="D73" s="51">
        <f>VLOOKUP($B$2,'Table 8'!$A$47:$F$65,6,FALSE)</f>
        <v>290</v>
      </c>
      <c r="E73" s="51">
        <f>VLOOKUP($B$2,'Table 9'!$A$47:$F$65,6,FALSE)</f>
        <v>305</v>
      </c>
      <c r="F73" s="51">
        <f>VLOOKUP($B$2,'Table 10'!$A$47:$F$65,6,FALSE)</f>
        <v>293.8</v>
      </c>
      <c r="G73" s="51">
        <f>VLOOKUP($B$2,'Table 11'!$A$47:$F$65,6,FALSE)</f>
        <v>285</v>
      </c>
      <c r="H73" s="51">
        <f>VLOOKUP($B$2,'Table 12'!$A$47:$F$65,6,FALSE)</f>
        <v>305</v>
      </c>
      <c r="I73" s="51">
        <f>VLOOKUP($B$2,'Table 13'!$A$47:$F$65,6,FALSE)</f>
        <v>305</v>
      </c>
      <c r="J73" s="51">
        <f>VLOOKUP($B$2,'Table 14'!$A$47:$F$65,6,FALSE)</f>
        <v>334.52</v>
      </c>
      <c r="K73" s="229">
        <f t="shared" si="8"/>
        <v>9.6786885245901511E-2</v>
      </c>
      <c r="L73" s="230">
        <f t="shared" si="9"/>
        <v>0.11510383679455982</v>
      </c>
      <c r="N73" s="296" t="s">
        <v>56</v>
      </c>
      <c r="O73" s="297"/>
      <c r="P73" s="297"/>
      <c r="Q73" s="227">
        <f>VLOOKUP($B$2,'Table 7'!$A$26:$L$44,8,FALSE)</f>
        <v>65</v>
      </c>
      <c r="R73" s="227">
        <f>VLOOKUP($B$2,'Table 8'!$A$26:$L$44,8,FALSE)</f>
        <v>80</v>
      </c>
      <c r="S73" s="227">
        <f>VLOOKUP($B$2,'Table 9'!$A$26:$L$44,8,FALSE)</f>
        <v>80</v>
      </c>
      <c r="T73" s="227">
        <f>VLOOKUP($B$2,'Table 10'!$A$26:$L$44,8,FALSE)</f>
        <v>80</v>
      </c>
      <c r="U73" s="227">
        <f>VLOOKUP($B$2,'Table 11'!$A$26:$L$44,8,FALSE)</f>
        <v>65</v>
      </c>
      <c r="V73" s="227">
        <f>VLOOKUP($B$2,'Table 12'!$A$26:$L$44,8,FALSE)</f>
        <v>62</v>
      </c>
      <c r="W73" s="227">
        <f>VLOOKUP($B$2,'Table 13'!$A$26:$L$44,8,FALSE)</f>
        <v>62</v>
      </c>
      <c r="X73" s="228">
        <f>VLOOKUP($B$2,'Table 14'!$A$26:$L$44,8,FALSE)</f>
        <v>54</v>
      </c>
      <c r="Z73" s="200" t="s">
        <v>56</v>
      </c>
      <c r="AA73" s="44">
        <f>VLOOKUP($B$2,'Table 7'!$A$26:$L$44,8,FALSE)</f>
        <v>65</v>
      </c>
      <c r="AB73" s="44">
        <f>VLOOKUP($B$2,'Table 8'!$A$26:$L$44,8,FALSE)</f>
        <v>80</v>
      </c>
      <c r="AC73" s="44">
        <f>VLOOKUP($B$2,'Table 9'!$A$26:$L$44,8,FALSE)</f>
        <v>80</v>
      </c>
      <c r="AD73" s="44">
        <f>VLOOKUP($B$2,'Table 10'!$A$26:$L$44,8,FALSE)</f>
        <v>80</v>
      </c>
      <c r="AE73" s="44">
        <f>VLOOKUP($B$2,'Table 11'!$A$26:$L$44,8,FALSE)</f>
        <v>65</v>
      </c>
      <c r="AF73" s="44">
        <f>VLOOKUP($B$2,'Table 12'!$A$26:$L$44,8,FALSE)</f>
        <v>62</v>
      </c>
      <c r="AG73" s="44">
        <f>VLOOKUP($B$2,'Table 13'!$A$26:$L$44,8,FALSE)</f>
        <v>62</v>
      </c>
      <c r="AH73" s="206">
        <f>VLOOKUP($B$2,'Table 14'!$A$26:$L$44,8,FALSE)</f>
        <v>54</v>
      </c>
    </row>
    <row r="74" spans="2:34" x14ac:dyDescent="0.2">
      <c r="B74" s="13"/>
      <c r="C74" s="16"/>
      <c r="D74" s="16"/>
      <c r="E74" s="16"/>
      <c r="F74" s="16"/>
      <c r="G74" s="16"/>
      <c r="H74" s="16"/>
      <c r="I74" s="16"/>
      <c r="J74" s="16"/>
      <c r="K74" s="16"/>
      <c r="L74" s="60"/>
      <c r="N74" s="296" t="s">
        <v>57</v>
      </c>
      <c r="O74" s="297"/>
      <c r="P74" s="297"/>
      <c r="Q74" s="227">
        <f>VLOOKUP($B$2,'Table 7'!$A$47:$L$65,2,FALSE)</f>
        <v>50</v>
      </c>
      <c r="R74" s="227">
        <f>VLOOKUP($B$2,'Table 8'!$A$47:$L$65,2,FALSE)</f>
        <v>59</v>
      </c>
      <c r="S74" s="227">
        <f>VLOOKUP($B$2,'Table 9'!$A$47:$L$65,2,FALSE)</f>
        <v>55</v>
      </c>
      <c r="T74" s="227">
        <f>VLOOKUP($B$2,'Table 10'!$A$47:$L$65,2,FALSE)</f>
        <v>65</v>
      </c>
      <c r="U74" s="227">
        <f>VLOOKUP($B$2,'Table 11'!$A$47:$L$65,2,FALSE)</f>
        <v>74</v>
      </c>
      <c r="V74" s="227">
        <f>VLOOKUP($B$2,'Table 12'!$A$47:$L$65,2,FALSE)</f>
        <v>80</v>
      </c>
      <c r="W74" s="227">
        <f>VLOOKUP($B$2,'Table 13'!$A$47:$L$65,2,FALSE)</f>
        <v>82</v>
      </c>
      <c r="X74" s="228">
        <f>VLOOKUP($B$2,'Table 14'!$A$47:$L$65,2,FALSE)</f>
        <v>98</v>
      </c>
      <c r="Z74" s="207" t="s">
        <v>57</v>
      </c>
      <c r="AA74" s="208">
        <f>VLOOKUP($B$2,'Table 7'!$A$47:$L$65,2,FALSE)</f>
        <v>50</v>
      </c>
      <c r="AB74" s="208">
        <f>VLOOKUP($B$2,'Table 8'!$A$47:$L$65,2,FALSE)</f>
        <v>59</v>
      </c>
      <c r="AC74" s="208">
        <f>VLOOKUP($B$2,'Table 9'!$A$47:$L$65,2,FALSE)</f>
        <v>55</v>
      </c>
      <c r="AD74" s="208">
        <f>VLOOKUP($B$2,'Table 10'!$A$47:$L$65,2,FALSE)</f>
        <v>65</v>
      </c>
      <c r="AE74" s="208">
        <f>VLOOKUP($B$2,'Table 11'!$A$47:$L$65,2,FALSE)</f>
        <v>74</v>
      </c>
      <c r="AF74" s="208">
        <f>VLOOKUP($B$2,'Table 12'!$A$47:$L$65,2,FALSE)</f>
        <v>80</v>
      </c>
      <c r="AG74" s="208">
        <f>VLOOKUP($B$2,'Table 13'!$A$47:$L$65,2,FALSE)</f>
        <v>82</v>
      </c>
      <c r="AH74" s="209">
        <f>VLOOKUP($B$2,'Table 14'!$A$47:$L$65,2,FALSE)</f>
        <v>98</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Dumfries and Galloway</v>
      </c>
      <c r="AJ94" s="223">
        <f>VLOOKUP($AI$94,'All years 2 bed'!$A$4:$I$21,2,FALSE)</f>
        <v>435.12</v>
      </c>
      <c r="AK94" s="223">
        <f>VLOOKUP($AI$94,'All years 2 bed'!$A$4:$I$21,3,FALSE)</f>
        <v>444.21</v>
      </c>
      <c r="AL94" s="223">
        <f>VLOOKUP($AI$94,'All years 2 bed'!$A$4:$I$21,4,FALSE)</f>
        <v>443.75</v>
      </c>
      <c r="AM94" s="223">
        <f>VLOOKUP($AI$94,'All years 2 bed'!$A$4:$I$21,5,FALSE)</f>
        <v>444.46</v>
      </c>
      <c r="AN94" s="223">
        <f>VLOOKUP($AI$94,'All years 2 bed'!$A$4:$I$21,6,FALSE)</f>
        <v>442.14</v>
      </c>
      <c r="AO94" s="223">
        <f>VLOOKUP($AI$94,'All years 2 bed'!$A$4:$I$21,7,FALSE)</f>
        <v>446.25</v>
      </c>
      <c r="AP94" s="223">
        <f>VLOOKUP($AI$94,'All years 2 bed'!$A$4:$I$21,8,FALSE)</f>
        <v>446.89</v>
      </c>
      <c r="AQ94" s="223">
        <f>VLOOKUP($AI$94,'All years 2 bed'!$A$4:$I$21,9,FALSE)</f>
        <v>453.39</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12" sqref="AJ12"/>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9</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247</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320</v>
      </c>
      <c r="D26" s="51">
        <f>VLOOKUP($B$2,'Table 8'!$A$5:$L$23,3,FALSE)</f>
        <v>325</v>
      </c>
      <c r="E26" s="51">
        <f>VLOOKUP($B$2,'Table 9'!$A$5:$L$23,3,FALSE)</f>
        <v>330</v>
      </c>
      <c r="F26" s="51">
        <f>VLOOKUP($B$2,'Table 10'!$A$5:$L$23,3,FALSE)</f>
        <v>330</v>
      </c>
      <c r="G26" s="51">
        <f>VLOOKUP($B$2,'Table 11'!$A$5:$L$23,3,FALSE)</f>
        <v>335</v>
      </c>
      <c r="H26" s="51">
        <f>VLOOKUP($B$2,'Table 12'!$A$5:$L$23,3,FALSE)</f>
        <v>350</v>
      </c>
      <c r="I26" s="51">
        <f>VLOOKUP($B$2,'Table 13'!$A$5:$L$23,3,FALSE)</f>
        <v>350</v>
      </c>
      <c r="J26" s="51">
        <f>VLOOKUP($B$2,'Table 14'!$A$5:$L$23,3,FALSE)</f>
        <v>350</v>
      </c>
      <c r="K26" s="229">
        <f>J26/I26-1</f>
        <v>0</v>
      </c>
      <c r="L26" s="230">
        <f>J26/C26-1</f>
        <v>9.375E-2</v>
      </c>
      <c r="N26" s="200" t="s">
        <v>25</v>
      </c>
      <c r="O26" s="51">
        <f>VLOOKUP($B$2,'Table 7'!$A$5:$L$23,9,FALSE)</f>
        <v>440</v>
      </c>
      <c r="P26" s="51">
        <f>VLOOKUP($B$2,'Table 8'!$A$5:$L$23,9,FALSE)</f>
        <v>450</v>
      </c>
      <c r="Q26" s="51">
        <f>VLOOKUP($B$2,'Table 9'!$A$5:$L$23,9,FALSE)</f>
        <v>440</v>
      </c>
      <c r="R26" s="51">
        <f>VLOOKUP($B$2,'Table 10'!$A$5:$L$23,9,FALSE)</f>
        <v>450</v>
      </c>
      <c r="S26" s="51">
        <f>VLOOKUP($B$2,'Table 11'!$A$5:$L$23,9,FALSE)</f>
        <v>450</v>
      </c>
      <c r="T26" s="51">
        <f>VLOOKUP($B$2,'Table 12'!$A$5:$L$23,9,FALSE)</f>
        <v>450</v>
      </c>
      <c r="U26" s="51">
        <f>VLOOKUP($B$2,'Table 13'!$A$5:$L$23,9,FALSE)</f>
        <v>465</v>
      </c>
      <c r="V26" s="51">
        <f>VLOOKUP($B$2,'Table 14'!$A$5:$L$23,9,FALSE)</f>
        <v>475</v>
      </c>
      <c r="W26" s="229">
        <f>V26/U26-1</f>
        <v>2.1505376344086002E-2</v>
      </c>
      <c r="X26" s="230">
        <f>V26/O26-1</f>
        <v>7.9545454545454586E-2</v>
      </c>
    </row>
    <row r="27" spans="2:24" x14ac:dyDescent="0.2">
      <c r="B27" s="200" t="s">
        <v>26</v>
      </c>
      <c r="C27" s="51">
        <f>VLOOKUP($B$2,'Table 7'!$A$5:$L$23,4,FALSE)</f>
        <v>350</v>
      </c>
      <c r="D27" s="51">
        <f>VLOOKUP($B$2,'Table 8'!$A$5:$L$23,4,FALSE)</f>
        <v>350</v>
      </c>
      <c r="E27" s="51">
        <f>VLOOKUP($B$2,'Table 9'!$A$5:$L$23,4,FALSE)</f>
        <v>360</v>
      </c>
      <c r="F27" s="51">
        <f>VLOOKUP($B$2,'Table 10'!$A$5:$L$23,4,FALSE)</f>
        <v>350</v>
      </c>
      <c r="G27" s="51">
        <f>VLOOKUP($B$2,'Table 11'!$A$5:$L$23,4,FALSE)</f>
        <v>365</v>
      </c>
      <c r="H27" s="51">
        <f>VLOOKUP($B$2,'Table 12'!$A$5:$L$23,4,FALSE)</f>
        <v>375</v>
      </c>
      <c r="I27" s="51">
        <f>VLOOKUP($B$2,'Table 13'!$A$5:$L$23,4,FALSE)</f>
        <v>375</v>
      </c>
      <c r="J27" s="51">
        <f>VLOOKUP($B$2,'Table 14'!$A$5:$L$23,4,FALSE)</f>
        <v>385</v>
      </c>
      <c r="K27" s="229">
        <f t="shared" ref="K27:K29" si="0">J27/I27-1</f>
        <v>2.6666666666666616E-2</v>
      </c>
      <c r="L27" s="230">
        <f t="shared" ref="L27:L29" si="1">J27/C27-1</f>
        <v>0.10000000000000009</v>
      </c>
      <c r="N27" s="200" t="s">
        <v>26</v>
      </c>
      <c r="O27" s="51">
        <f>VLOOKUP($B$2,'Table 7'!$A$5:$L$23,10,FALSE)</f>
        <v>480</v>
      </c>
      <c r="P27" s="51">
        <f>VLOOKUP($B$2,'Table 8'!$A$5:$L$23,10,FALSE)</f>
        <v>500</v>
      </c>
      <c r="Q27" s="51">
        <f>VLOOKUP($B$2,'Table 9'!$A$5:$L$23,10,FALSE)</f>
        <v>490</v>
      </c>
      <c r="R27" s="51">
        <f>VLOOKUP($B$2,'Table 10'!$A$5:$L$23,10,FALSE)</f>
        <v>500</v>
      </c>
      <c r="S27" s="51">
        <f>VLOOKUP($B$2,'Table 11'!$A$5:$L$23,10,FALSE)</f>
        <v>500</v>
      </c>
      <c r="T27" s="51">
        <f>VLOOKUP($B$2,'Table 12'!$A$5:$L$23,10,FALSE)</f>
        <v>517.5</v>
      </c>
      <c r="U27" s="51">
        <f>VLOOKUP($B$2,'Table 13'!$A$5:$L$23,10,FALSE)</f>
        <v>530</v>
      </c>
      <c r="V27" s="51">
        <f>VLOOKUP($B$2,'Table 14'!$A$5:$L$23,10,FALSE)</f>
        <v>540</v>
      </c>
      <c r="W27" s="229">
        <f t="shared" ref="W27:W29" si="2">V27/U27-1</f>
        <v>1.8867924528301883E-2</v>
      </c>
      <c r="X27" s="230">
        <f t="shared" ref="X27:X29" si="3">V27/O27-1</f>
        <v>0.125</v>
      </c>
    </row>
    <row r="28" spans="2:24" x14ac:dyDescent="0.2">
      <c r="B28" s="200" t="s">
        <v>27</v>
      </c>
      <c r="C28" s="51">
        <f>VLOOKUP($B$2,'Table 7'!$A$5:$L$23,5,FALSE)</f>
        <v>350.87</v>
      </c>
      <c r="D28" s="51">
        <f>VLOOKUP($B$2,'Table 8'!$A$5:$L$23,5,FALSE)</f>
        <v>360.3</v>
      </c>
      <c r="E28" s="51">
        <f>VLOOKUP($B$2,'Table 9'!$A$5:$L$23,5,FALSE)</f>
        <v>361.48</v>
      </c>
      <c r="F28" s="51">
        <f>VLOOKUP($B$2,'Table 10'!$A$5:$L$23,5,FALSE)</f>
        <v>362.12</v>
      </c>
      <c r="G28" s="51">
        <f>VLOOKUP($B$2,'Table 11'!$A$5:$L$23,5,FALSE)</f>
        <v>369.12</v>
      </c>
      <c r="H28" s="51">
        <f>VLOOKUP($B$2,'Table 12'!$A$5:$L$23,5,FALSE)</f>
        <v>381.24</v>
      </c>
      <c r="I28" s="51">
        <f>VLOOKUP($B$2,'Table 13'!$A$5:$L$23,5,FALSE)</f>
        <v>383.14</v>
      </c>
      <c r="J28" s="51">
        <f>VLOOKUP($B$2,'Table 14'!$A$5:$L$23,5,FALSE)</f>
        <v>393.68</v>
      </c>
      <c r="K28" s="229">
        <f t="shared" si="0"/>
        <v>2.7509526543822105E-2</v>
      </c>
      <c r="L28" s="230">
        <f t="shared" si="1"/>
        <v>0.12201100122552511</v>
      </c>
      <c r="N28" s="200" t="s">
        <v>27</v>
      </c>
      <c r="O28" s="51">
        <f>VLOOKUP($B$2,'Table 7'!$A$5:$L$23,11,FALSE)</f>
        <v>497.46</v>
      </c>
      <c r="P28" s="51">
        <f>VLOOKUP($B$2,'Table 8'!$A$5:$L$23,11,FALSE)</f>
        <v>520.5</v>
      </c>
      <c r="Q28" s="51">
        <f>VLOOKUP($B$2,'Table 9'!$A$5:$L$23,11,FALSE)</f>
        <v>502.96</v>
      </c>
      <c r="R28" s="51">
        <f>VLOOKUP($B$2,'Table 10'!$A$5:$L$23,11,FALSE)</f>
        <v>515.07000000000005</v>
      </c>
      <c r="S28" s="51">
        <f>VLOOKUP($B$2,'Table 11'!$A$5:$L$23,11,FALSE)</f>
        <v>517.76</v>
      </c>
      <c r="T28" s="51">
        <f>VLOOKUP($B$2,'Table 12'!$A$5:$L$23,11,FALSE)</f>
        <v>530.9</v>
      </c>
      <c r="U28" s="51">
        <f>VLOOKUP($B$2,'Table 13'!$A$5:$L$23,11,FALSE)</f>
        <v>545.96</v>
      </c>
      <c r="V28" s="51">
        <f>VLOOKUP($B$2,'Table 14'!$A$5:$L$23,11,FALSE)</f>
        <v>554.96</v>
      </c>
      <c r="W28" s="229">
        <f t="shared" si="2"/>
        <v>1.648472415561586E-2</v>
      </c>
      <c r="X28" s="230">
        <f t="shared" si="3"/>
        <v>0.11558718288907666</v>
      </c>
    </row>
    <row r="29" spans="2:24" x14ac:dyDescent="0.2">
      <c r="B29" s="200" t="s">
        <v>28</v>
      </c>
      <c r="C29" s="51">
        <f>VLOOKUP($B$2,'Table 7'!$A$5:$L$23,6,FALSE)</f>
        <v>375</v>
      </c>
      <c r="D29" s="51">
        <f>VLOOKUP($B$2,'Table 8'!$A$5:$L$23,6,FALSE)</f>
        <v>385</v>
      </c>
      <c r="E29" s="51">
        <f>VLOOKUP($B$2,'Table 9'!$A$5:$L$23,6,FALSE)</f>
        <v>380</v>
      </c>
      <c r="F29" s="51">
        <f>VLOOKUP($B$2,'Table 10'!$A$5:$L$23,6,FALSE)</f>
        <v>385</v>
      </c>
      <c r="G29" s="51">
        <f>VLOOKUP($B$2,'Table 11'!$A$5:$L$23,6,FALSE)</f>
        <v>400</v>
      </c>
      <c r="H29" s="51">
        <f>VLOOKUP($B$2,'Table 12'!$A$5:$L$23,6,FALSE)</f>
        <v>400</v>
      </c>
      <c r="I29" s="51">
        <f>VLOOKUP($B$2,'Table 13'!$A$5:$L$23,6,FALSE)</f>
        <v>400</v>
      </c>
      <c r="J29" s="51">
        <f>VLOOKUP($B$2,'Table 14'!$A$5:$L$23,6,FALSE)</f>
        <v>425</v>
      </c>
      <c r="K29" s="229">
        <f t="shared" si="0"/>
        <v>6.25E-2</v>
      </c>
      <c r="L29" s="230">
        <f t="shared" si="1"/>
        <v>0.1333333333333333</v>
      </c>
      <c r="N29" s="200" t="s">
        <v>28</v>
      </c>
      <c r="O29" s="51">
        <f>VLOOKUP($B$2,'Table 7'!$A$5:$L$23,12,FALSE)</f>
        <v>550</v>
      </c>
      <c r="P29" s="51">
        <f>VLOOKUP($B$2,'Table 8'!$A$5:$L$23,12,FALSE)</f>
        <v>585</v>
      </c>
      <c r="Q29" s="51">
        <f>VLOOKUP($B$2,'Table 9'!$A$5:$L$23,12,FALSE)</f>
        <v>560</v>
      </c>
      <c r="R29" s="51">
        <f>VLOOKUP($B$2,'Table 10'!$A$5:$L$23,12,FALSE)</f>
        <v>575</v>
      </c>
      <c r="S29" s="51">
        <f>VLOOKUP($B$2,'Table 11'!$A$5:$L$23,12,FALSE)</f>
        <v>575</v>
      </c>
      <c r="T29" s="51">
        <f>VLOOKUP($B$2,'Table 12'!$A$5:$L$23,12,FALSE)</f>
        <v>600</v>
      </c>
      <c r="U29" s="51">
        <f>VLOOKUP($B$2,'Table 13'!$A$5:$L$23,12,FALSE)</f>
        <v>600</v>
      </c>
      <c r="V29" s="51">
        <f>VLOOKUP($B$2,'Table 14'!$A$5:$L$23,12,FALSE)</f>
        <v>622.5</v>
      </c>
      <c r="W29" s="229">
        <f t="shared" si="2"/>
        <v>3.7500000000000089E-2</v>
      </c>
      <c r="X29" s="230">
        <f t="shared" si="3"/>
        <v>0.13181818181818183</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550</v>
      </c>
      <c r="D48" s="51">
        <f>VLOOKUP($B$2,'Table 8'!$A$26:$L$44,3,FALSE)</f>
        <v>575</v>
      </c>
      <c r="E48" s="51">
        <f>VLOOKUP($B$2,'Table 9'!$A$26:$L$44,3,FALSE)</f>
        <v>550</v>
      </c>
      <c r="F48" s="51">
        <f>VLOOKUP($B$2,'Table 10'!$A$26:$L$44,3,FALSE)</f>
        <v>550</v>
      </c>
      <c r="G48" s="51">
        <f>VLOOKUP($B$2,'Table 11'!$A$26:$L$44,3,FALSE)</f>
        <v>550</v>
      </c>
      <c r="H48" s="51">
        <f>VLOOKUP($B$2,'Table 12'!$A$26:$L$44,3,FALSE)</f>
        <v>560</v>
      </c>
      <c r="I48" s="51">
        <f>VLOOKUP($B$2,'Table 13'!$A$26:$L$44,3,FALSE)</f>
        <v>600</v>
      </c>
      <c r="J48" s="51">
        <f>VLOOKUP($B$2,'Table 14'!$A$26:$L$44,3,FALSE)</f>
        <v>590</v>
      </c>
      <c r="K48" s="229">
        <f>J48/I48-1</f>
        <v>-1.6666666666666718E-2</v>
      </c>
      <c r="L48" s="230">
        <f>J48/C48-1</f>
        <v>7.2727272727272751E-2</v>
      </c>
      <c r="N48" s="200" t="s">
        <v>25</v>
      </c>
      <c r="O48" s="51">
        <f>VLOOKUP($B$2,'Table 7'!$A$26:$L$44,9,FALSE)</f>
        <v>750</v>
      </c>
      <c r="P48" s="51">
        <f>VLOOKUP($B$2,'Table 8'!$A$26:$L$44,9,FALSE)</f>
        <v>780</v>
      </c>
      <c r="Q48" s="51">
        <f>VLOOKUP($B$2,'Table 9'!$A$26:$L$44,9,FALSE)</f>
        <v>750</v>
      </c>
      <c r="R48" s="51">
        <f>VLOOKUP($B$2,'Table 10'!$A$26:$L$44,9,FALSE)</f>
        <v>750</v>
      </c>
      <c r="S48" s="51">
        <f>VLOOKUP($B$2,'Table 11'!$A$26:$L$44,9,FALSE)</f>
        <v>800</v>
      </c>
      <c r="T48" s="51">
        <f>VLOOKUP($B$2,'Table 12'!$A$26:$L$44,9,FALSE)</f>
        <v>825</v>
      </c>
      <c r="U48" s="51">
        <f>VLOOKUP($B$2,'Table 13'!$A$26:$L$44,9,FALSE)</f>
        <v>800</v>
      </c>
      <c r="V48" s="51">
        <f>VLOOKUP($B$2,'Table 14'!$A$26:$L$44,9,FALSE)</f>
        <v>850</v>
      </c>
      <c r="W48" s="229">
        <f>V48/U48-1</f>
        <v>6.25E-2</v>
      </c>
      <c r="X48" s="230">
        <f>V48/O48-1</f>
        <v>0.1333333333333333</v>
      </c>
    </row>
    <row r="49" spans="2:24" x14ac:dyDescent="0.2">
      <c r="B49" s="200" t="s">
        <v>26</v>
      </c>
      <c r="C49" s="51">
        <f>VLOOKUP($B$2,'Table 7'!$A$26:$L$44,4,FALSE)</f>
        <v>650</v>
      </c>
      <c r="D49" s="51">
        <f>VLOOKUP($B$2,'Table 8'!$A$26:$L$44,4,FALSE)</f>
        <v>650</v>
      </c>
      <c r="E49" s="51">
        <f>VLOOKUP($B$2,'Table 9'!$A$26:$L$44,4,FALSE)</f>
        <v>650</v>
      </c>
      <c r="F49" s="51">
        <f>VLOOKUP($B$2,'Table 10'!$A$26:$L$44,4,FALSE)</f>
        <v>625</v>
      </c>
      <c r="G49" s="51">
        <f>VLOOKUP($B$2,'Table 11'!$A$26:$L$44,4,FALSE)</f>
        <v>650</v>
      </c>
      <c r="H49" s="51">
        <f>VLOOKUP($B$2,'Table 12'!$A$26:$L$44,4,FALSE)</f>
        <v>690</v>
      </c>
      <c r="I49" s="51">
        <f>VLOOKUP($B$2,'Table 13'!$A$26:$L$44,4,FALSE)</f>
        <v>700</v>
      </c>
      <c r="J49" s="51">
        <f>VLOOKUP($B$2,'Table 14'!$A$26:$L$44,4,FALSE)</f>
        <v>700</v>
      </c>
      <c r="K49" s="229">
        <f t="shared" ref="K49:K51" si="4">J49/I49-1</f>
        <v>0</v>
      </c>
      <c r="L49" s="230">
        <f t="shared" ref="L49:L51" si="5">J49/C49-1</f>
        <v>7.6923076923076872E-2</v>
      </c>
      <c r="N49" s="200" t="s">
        <v>26</v>
      </c>
      <c r="O49" s="51">
        <f>VLOOKUP($B$2,'Table 7'!$A$26:$L$44,10,FALSE)</f>
        <v>825</v>
      </c>
      <c r="P49" s="51">
        <f>VLOOKUP($B$2,'Table 8'!$A$26:$L$44,10,FALSE)</f>
        <v>850</v>
      </c>
      <c r="Q49" s="51">
        <f>VLOOKUP($B$2,'Table 9'!$A$26:$L$44,10,FALSE)</f>
        <v>850</v>
      </c>
      <c r="R49" s="51">
        <f>VLOOKUP($B$2,'Table 10'!$A$26:$L$44,10,FALSE)</f>
        <v>850</v>
      </c>
      <c r="S49" s="51">
        <f>VLOOKUP($B$2,'Table 11'!$A$26:$L$44,10,FALSE)</f>
        <v>950</v>
      </c>
      <c r="T49" s="51">
        <f>VLOOKUP($B$2,'Table 12'!$A$26:$L$44,10,FALSE)</f>
        <v>950</v>
      </c>
      <c r="U49" s="51">
        <f>VLOOKUP($B$2,'Table 13'!$A$26:$L$44,10,FALSE)</f>
        <v>995</v>
      </c>
      <c r="V49" s="51">
        <f>VLOOKUP($B$2,'Table 14'!$A$26:$L$44,10,FALSE)</f>
        <v>1000</v>
      </c>
      <c r="W49" s="229">
        <f t="shared" ref="W49:W51" si="6">V49/U49-1</f>
        <v>5.0251256281406143E-3</v>
      </c>
      <c r="X49" s="230">
        <f t="shared" ref="X49:X51" si="7">V49/O49-1</f>
        <v>0.21212121212121215</v>
      </c>
    </row>
    <row r="50" spans="2:24" x14ac:dyDescent="0.2">
      <c r="B50" s="200" t="s">
        <v>27</v>
      </c>
      <c r="C50" s="51">
        <f>VLOOKUP($B$2,'Table 7'!$A$26:$L$44,5,FALSE)</f>
        <v>632.52</v>
      </c>
      <c r="D50" s="51">
        <f>VLOOKUP($B$2,'Table 8'!$A$26:$L$44,5,FALSE)</f>
        <v>651.09</v>
      </c>
      <c r="E50" s="51">
        <f>VLOOKUP($B$2,'Table 9'!$A$26:$L$44,5,FALSE)</f>
        <v>643.12</v>
      </c>
      <c r="F50" s="51">
        <f>VLOOKUP($B$2,'Table 10'!$A$26:$L$44,5,FALSE)</f>
        <v>644.39</v>
      </c>
      <c r="G50" s="51">
        <f>VLOOKUP($B$2,'Table 11'!$A$26:$L$44,5,FALSE)</f>
        <v>668.02</v>
      </c>
      <c r="H50" s="51">
        <f>VLOOKUP($B$2,'Table 12'!$A$26:$L$44,5,FALSE)</f>
        <v>684.17</v>
      </c>
      <c r="I50" s="51">
        <f>VLOOKUP($B$2,'Table 13'!$A$26:$L$44,5,FALSE)</f>
        <v>701.64</v>
      </c>
      <c r="J50" s="51">
        <f>VLOOKUP($B$2,'Table 14'!$A$26:$L$44,5,FALSE)</f>
        <v>717.22</v>
      </c>
      <c r="K50" s="229">
        <f t="shared" si="4"/>
        <v>2.2205119434467901E-2</v>
      </c>
      <c r="L50" s="230">
        <f t="shared" si="5"/>
        <v>0.13390880920761417</v>
      </c>
      <c r="N50" s="200" t="s">
        <v>27</v>
      </c>
      <c r="O50" s="51">
        <f>VLOOKUP($B$2,'Table 7'!$A$26:$L$44,11,FALSE)</f>
        <v>811.27</v>
      </c>
      <c r="P50" s="51">
        <f>VLOOKUP($B$2,'Table 8'!$A$26:$L$44,11,FALSE)</f>
        <v>894.44</v>
      </c>
      <c r="Q50" s="51">
        <f>VLOOKUP($B$2,'Table 9'!$A$26:$L$44,11,FALSE)</f>
        <v>849.5</v>
      </c>
      <c r="R50" s="51">
        <f>VLOOKUP($B$2,'Table 10'!$A$26:$L$44,11,FALSE)</f>
        <v>883.13</v>
      </c>
      <c r="S50" s="51">
        <f>VLOOKUP($B$2,'Table 11'!$A$26:$L$44,11,FALSE)</f>
        <v>961.21</v>
      </c>
      <c r="T50" s="51">
        <f>VLOOKUP($B$2,'Table 12'!$A$26:$L$44,11,FALSE)</f>
        <v>967.81</v>
      </c>
      <c r="U50" s="51">
        <f>VLOOKUP($B$2,'Table 13'!$A$26:$L$44,11,FALSE)</f>
        <v>972.76</v>
      </c>
      <c r="V50" s="51">
        <f>VLOOKUP($B$2,'Table 14'!$A$26:$L$44,11,FALSE)</f>
        <v>1047.22</v>
      </c>
      <c r="W50" s="229">
        <f t="shared" si="6"/>
        <v>7.6545088202639944E-2</v>
      </c>
      <c r="X50" s="230">
        <f t="shared" si="7"/>
        <v>0.29084028745054047</v>
      </c>
    </row>
    <row r="51" spans="2:24" x14ac:dyDescent="0.2">
      <c r="B51" s="200" t="s">
        <v>28</v>
      </c>
      <c r="C51" s="51">
        <f>VLOOKUP($B$2,'Table 7'!$A$26:$L$44,6,FALSE)</f>
        <v>700</v>
      </c>
      <c r="D51" s="51">
        <f>VLOOKUP($B$2,'Table 8'!$A$26:$L$44,6,FALSE)</f>
        <v>750</v>
      </c>
      <c r="E51" s="51">
        <f>VLOOKUP($B$2,'Table 9'!$A$26:$L$44,6,FALSE)</f>
        <v>725</v>
      </c>
      <c r="F51" s="51">
        <f>VLOOKUP($B$2,'Table 10'!$A$26:$L$44,6,FALSE)</f>
        <v>750</v>
      </c>
      <c r="G51" s="51">
        <f>VLOOKUP($B$2,'Table 11'!$A$26:$L$44,6,FALSE)</f>
        <v>750</v>
      </c>
      <c r="H51" s="51">
        <f>VLOOKUP($B$2,'Table 12'!$A$26:$L$44,6,FALSE)</f>
        <v>795</v>
      </c>
      <c r="I51" s="51">
        <f>VLOOKUP($B$2,'Table 13'!$A$26:$L$44,6,FALSE)</f>
        <v>795</v>
      </c>
      <c r="J51" s="51">
        <f>VLOOKUP($B$2,'Table 14'!$A$26:$L$44,6,FALSE)</f>
        <v>800</v>
      </c>
      <c r="K51" s="229">
        <f t="shared" si="4"/>
        <v>6.2893081761006275E-3</v>
      </c>
      <c r="L51" s="230">
        <f t="shared" si="5"/>
        <v>0.14285714285714279</v>
      </c>
      <c r="N51" s="200" t="s">
        <v>28</v>
      </c>
      <c r="O51" s="51">
        <f>VLOOKUP($B$2,'Table 7'!$A$26:$L$44,12,FALSE)</f>
        <v>890</v>
      </c>
      <c r="P51" s="51">
        <f>VLOOKUP($B$2,'Table 8'!$A$26:$L$44,12,FALSE)</f>
        <v>1000</v>
      </c>
      <c r="Q51" s="51">
        <f>VLOOKUP($B$2,'Table 9'!$A$26:$L$44,12,FALSE)</f>
        <v>950</v>
      </c>
      <c r="R51" s="51">
        <f>VLOOKUP($B$2,'Table 10'!$A$26:$L$44,12,FALSE)</f>
        <v>950</v>
      </c>
      <c r="S51" s="51">
        <f>VLOOKUP($B$2,'Table 11'!$A$26:$L$44,12,FALSE)</f>
        <v>1140</v>
      </c>
      <c r="T51" s="51">
        <f>VLOOKUP($B$2,'Table 12'!$A$26:$L$44,12,FALSE)</f>
        <v>1140</v>
      </c>
      <c r="U51" s="51">
        <f>VLOOKUP($B$2,'Table 13'!$A$26:$L$44,12,FALSE)</f>
        <v>1200</v>
      </c>
      <c r="V51" s="51">
        <f>VLOOKUP($B$2,'Table 14'!$A$26:$L$44,12,FALSE)</f>
        <v>1240</v>
      </c>
      <c r="W51" s="229">
        <f t="shared" si="6"/>
        <v>3.3333333333333437E-2</v>
      </c>
      <c r="X51" s="230">
        <f t="shared" si="7"/>
        <v>0.39325842696629221</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225</v>
      </c>
      <c r="D70" s="51">
        <f>VLOOKUP($B$2,'Table 8'!$A$47:$F$65,3,FALSE)</f>
        <v>235</v>
      </c>
      <c r="E70" s="51">
        <f>VLOOKUP($B$2,'Table 9'!$A$47:$F$65,3,FALSE)</f>
        <v>238.33</v>
      </c>
      <c r="F70" s="51">
        <f>VLOOKUP($B$2,'Table 10'!$A$47:$F$65,3,FALSE)</f>
        <v>250</v>
      </c>
      <c r="G70" s="51">
        <f>VLOOKUP($B$2,'Table 11'!$A$47:$F$65,3,FALSE)</f>
        <v>250</v>
      </c>
      <c r="H70" s="51">
        <f>VLOOKUP($B$2,'Table 12'!$A$47:$F$65,3,FALSE)</f>
        <v>250</v>
      </c>
      <c r="I70" s="51">
        <f>VLOOKUP($B$2,'Table 13'!$A$47:$F$65,3,FALSE)</f>
        <v>250</v>
      </c>
      <c r="J70" s="51">
        <f>VLOOKUP($B$2,'Table 14'!$A$47:$F$65,3,FALSE)</f>
        <v>260</v>
      </c>
      <c r="K70" s="229">
        <f>J70/I70-1</f>
        <v>4.0000000000000036E-2</v>
      </c>
      <c r="L70" s="230">
        <f>J70/C70-1</f>
        <v>0.15555555555555545</v>
      </c>
      <c r="N70" s="296" t="s">
        <v>53</v>
      </c>
      <c r="O70" s="297"/>
      <c r="P70" s="297"/>
      <c r="Q70" s="227">
        <f>VLOOKUP($B$2,'Table 7'!$A$5:$L$23,2,FALSE)</f>
        <v>319</v>
      </c>
      <c r="R70" s="227">
        <f>VLOOKUP($B$2,'Table 8'!$A$5:$L$23,2,FALSE)</f>
        <v>458</v>
      </c>
      <c r="S70" s="227">
        <f>VLOOKUP($B$2,'Table 9'!$A$5:$L$23,2,FALSE)</f>
        <v>483</v>
      </c>
      <c r="T70" s="227">
        <f>VLOOKUP($B$2,'Table 10'!$A$5:$L$23,2,FALSE)</f>
        <v>437</v>
      </c>
      <c r="U70" s="227">
        <f>VLOOKUP($B$2,'Table 11'!$A$5:$L$23,2,FALSE)</f>
        <v>405</v>
      </c>
      <c r="V70" s="227">
        <f>VLOOKUP($B$2,'Table 12'!$A$5:$L$23,2,FALSE)</f>
        <v>406</v>
      </c>
      <c r="W70" s="227">
        <f>VLOOKUP($B$2,'Table 13'!$A$5:$L$23,2,FALSE)</f>
        <v>382</v>
      </c>
      <c r="X70" s="228">
        <f>VLOOKUP($B$2,'Table 14'!$A$5:$L$23,2,FALSE)</f>
        <v>369</v>
      </c>
      <c r="Z70" s="200" t="s">
        <v>53</v>
      </c>
      <c r="AA70" s="44">
        <f>VLOOKUP($B$2,'Table 7'!$A$5:$L$23,2,FALSE)</f>
        <v>319</v>
      </c>
      <c r="AB70" s="44">
        <f>VLOOKUP($B$2,'Table 8'!$A$5:$L$23,2,FALSE)</f>
        <v>458</v>
      </c>
      <c r="AC70" s="44">
        <f>VLOOKUP($B$2,'Table 9'!$A$5:$L$23,2,FALSE)</f>
        <v>483</v>
      </c>
      <c r="AD70" s="44">
        <f>VLOOKUP($B$2,'Table 10'!$A$5:$L$23,2,FALSE)</f>
        <v>437</v>
      </c>
      <c r="AE70" s="44">
        <f>VLOOKUP($B$2,'Table 11'!$A$5:$L$23,2,FALSE)</f>
        <v>405</v>
      </c>
      <c r="AF70" s="44">
        <f>VLOOKUP($B$2,'Table 12'!$A$5:$L$23,2,FALSE)</f>
        <v>406</v>
      </c>
      <c r="AG70" s="44">
        <f>VLOOKUP($B$2,'Table 13'!$A$5:$L$23,2,FALSE)</f>
        <v>382</v>
      </c>
      <c r="AH70" s="206">
        <f>VLOOKUP($B$2,'Table 14'!$A$5:$L$23,2,FALSE)</f>
        <v>369</v>
      </c>
    </row>
    <row r="71" spans="2:34" x14ac:dyDescent="0.2">
      <c r="B71" s="200" t="s">
        <v>26</v>
      </c>
      <c r="C71" s="51">
        <f>VLOOKUP($B$2,'Table 7'!$A$47:$F$65,4,FALSE)</f>
        <v>250</v>
      </c>
      <c r="D71" s="51">
        <f>VLOOKUP($B$2,'Table 8'!$A$47:$F$65,4,FALSE)</f>
        <v>260</v>
      </c>
      <c r="E71" s="51">
        <f>VLOOKUP($B$2,'Table 9'!$A$47:$F$65,4,FALSE)</f>
        <v>265</v>
      </c>
      <c r="F71" s="51">
        <f>VLOOKUP($B$2,'Table 10'!$A$47:$F$65,4,FALSE)</f>
        <v>273.33999999999997</v>
      </c>
      <c r="G71" s="51">
        <f>VLOOKUP($B$2,'Table 11'!$A$47:$F$65,4,FALSE)</f>
        <v>275</v>
      </c>
      <c r="H71" s="51">
        <f>VLOOKUP($B$2,'Table 12'!$A$47:$F$65,4,FALSE)</f>
        <v>290</v>
      </c>
      <c r="I71" s="51">
        <f>VLOOKUP($B$2,'Table 13'!$A$47:$F$65,4,FALSE)</f>
        <v>300</v>
      </c>
      <c r="J71" s="51">
        <f>VLOOKUP($B$2,'Table 14'!$A$47:$F$65,4,FALSE)</f>
        <v>290</v>
      </c>
      <c r="K71" s="229">
        <f t="shared" ref="K71:K73" si="8">J71/I71-1</f>
        <v>-3.3333333333333326E-2</v>
      </c>
      <c r="L71" s="230">
        <f t="shared" ref="L71:L73" si="9">J71/C71-1</f>
        <v>0.15999999999999992</v>
      </c>
      <c r="N71" s="296" t="s">
        <v>54</v>
      </c>
      <c r="O71" s="297"/>
      <c r="P71" s="297"/>
      <c r="Q71" s="227">
        <f>VLOOKUP($B$2,'Table 7'!$A$5:$L$23,8,FALSE)</f>
        <v>613</v>
      </c>
      <c r="R71" s="227">
        <f>VLOOKUP($B$2,'Table 8'!$A$5:$L$23,8,FALSE)</f>
        <v>818</v>
      </c>
      <c r="S71" s="227">
        <f>VLOOKUP($B$2,'Table 9'!$A$5:$L$23,8,FALSE)</f>
        <v>918</v>
      </c>
      <c r="T71" s="227">
        <f>VLOOKUP($B$2,'Table 10'!$A$5:$L$23,8,FALSE)</f>
        <v>790</v>
      </c>
      <c r="U71" s="227">
        <f>VLOOKUP($B$2,'Table 11'!$A$5:$L$23,8,FALSE)</f>
        <v>856</v>
      </c>
      <c r="V71" s="227">
        <f>VLOOKUP($B$2,'Table 12'!$A$5:$L$23,8,FALSE)</f>
        <v>860</v>
      </c>
      <c r="W71" s="227">
        <f>VLOOKUP($B$2,'Table 13'!$A$5:$L$23,8,FALSE)</f>
        <v>950</v>
      </c>
      <c r="X71" s="228">
        <f>VLOOKUP($B$2,'Table 14'!$A$5:$L$23,8,FALSE)</f>
        <v>728</v>
      </c>
      <c r="Z71" s="200" t="s">
        <v>54</v>
      </c>
      <c r="AA71" s="44">
        <f>VLOOKUP($B$2,'Table 7'!$A$5:$L$23,8,FALSE)</f>
        <v>613</v>
      </c>
      <c r="AB71" s="44">
        <f>VLOOKUP($B$2,'Table 8'!$A$5:$L$23,8,FALSE)</f>
        <v>818</v>
      </c>
      <c r="AC71" s="44">
        <f>VLOOKUP($B$2,'Table 9'!$A$5:$L$23,8,FALSE)</f>
        <v>918</v>
      </c>
      <c r="AD71" s="44">
        <f>VLOOKUP($B$2,'Table 10'!$A$5:$L$23,8,FALSE)</f>
        <v>790</v>
      </c>
      <c r="AE71" s="44">
        <f>VLOOKUP($B$2,'Table 11'!$A$5:$L$23,8,FALSE)</f>
        <v>856</v>
      </c>
      <c r="AF71" s="44">
        <f>VLOOKUP($B$2,'Table 12'!$A$5:$L$23,8,FALSE)</f>
        <v>860</v>
      </c>
      <c r="AG71" s="44">
        <f>VLOOKUP($B$2,'Table 13'!$A$5:$L$23,8,FALSE)</f>
        <v>950</v>
      </c>
      <c r="AH71" s="206">
        <f>VLOOKUP($B$2,'Table 14'!$A$5:$L$23,8,FALSE)</f>
        <v>728</v>
      </c>
    </row>
    <row r="72" spans="2:34" x14ac:dyDescent="0.2">
      <c r="B72" s="200" t="s">
        <v>27</v>
      </c>
      <c r="C72" s="51">
        <f>VLOOKUP($B$2,'Table 7'!$A$47:$F$65,5,FALSE)</f>
        <v>262.86</v>
      </c>
      <c r="D72" s="51">
        <f>VLOOKUP($B$2,'Table 8'!$A$47:$F$65,5,FALSE)</f>
        <v>263.08</v>
      </c>
      <c r="E72" s="51">
        <f>VLOOKUP($B$2,'Table 9'!$A$47:$F$65,5,FALSE)</f>
        <v>269.83</v>
      </c>
      <c r="F72" s="51">
        <f>VLOOKUP($B$2,'Table 10'!$A$47:$F$65,5,FALSE)</f>
        <v>268.35000000000002</v>
      </c>
      <c r="G72" s="51">
        <f>VLOOKUP($B$2,'Table 11'!$A$47:$F$65,5,FALSE)</f>
        <v>274.42</v>
      </c>
      <c r="H72" s="51">
        <f>VLOOKUP($B$2,'Table 12'!$A$47:$F$65,5,FALSE)</f>
        <v>289.27999999999997</v>
      </c>
      <c r="I72" s="51">
        <f>VLOOKUP($B$2,'Table 13'!$A$47:$F$65,5,FALSE)</f>
        <v>295.72000000000003</v>
      </c>
      <c r="J72" s="51">
        <f>VLOOKUP($B$2,'Table 14'!$A$47:$F$65,5,FALSE)</f>
        <v>309.20999999999998</v>
      </c>
      <c r="K72" s="229">
        <f t="shared" si="8"/>
        <v>4.5617475990801903E-2</v>
      </c>
      <c r="L72" s="230">
        <f t="shared" si="9"/>
        <v>0.17632960511298768</v>
      </c>
      <c r="N72" s="296" t="s">
        <v>55</v>
      </c>
      <c r="O72" s="297"/>
      <c r="P72" s="297"/>
      <c r="Q72" s="227">
        <f>VLOOKUP($B$2,'Table 7'!$A$26:$L$44,2,FALSE)</f>
        <v>198</v>
      </c>
      <c r="R72" s="227">
        <f>VLOOKUP($B$2,'Table 8'!$A$26:$L$44,2,FALSE)</f>
        <v>224</v>
      </c>
      <c r="S72" s="227">
        <f>VLOOKUP($B$2,'Table 9'!$A$26:$L$44,2,FALSE)</f>
        <v>283</v>
      </c>
      <c r="T72" s="227">
        <f>VLOOKUP($B$2,'Table 10'!$A$26:$L$44,2,FALSE)</f>
        <v>245</v>
      </c>
      <c r="U72" s="227">
        <f>VLOOKUP($B$2,'Table 11'!$A$26:$L$44,2,FALSE)</f>
        <v>303</v>
      </c>
      <c r="V72" s="227">
        <f>VLOOKUP($B$2,'Table 12'!$A$26:$L$44,2,FALSE)</f>
        <v>283</v>
      </c>
      <c r="W72" s="227">
        <f>VLOOKUP($B$2,'Table 13'!$A$26:$L$44,2,FALSE)</f>
        <v>335</v>
      </c>
      <c r="X72" s="228">
        <f>VLOOKUP($B$2,'Table 14'!$A$26:$L$44,2,FALSE)</f>
        <v>275</v>
      </c>
      <c r="Z72" s="200" t="s">
        <v>55</v>
      </c>
      <c r="AA72" s="44">
        <f>VLOOKUP($B$2,'Table 7'!$A$26:$L$44,2,FALSE)</f>
        <v>198</v>
      </c>
      <c r="AB72" s="44">
        <f>VLOOKUP($B$2,'Table 8'!$A$26:$L$44,2,FALSE)</f>
        <v>224</v>
      </c>
      <c r="AC72" s="44">
        <f>VLOOKUP($B$2,'Table 9'!$A$26:$L$44,2,FALSE)</f>
        <v>283</v>
      </c>
      <c r="AD72" s="44">
        <f>VLOOKUP($B$2,'Table 10'!$A$26:$L$44,2,FALSE)</f>
        <v>245</v>
      </c>
      <c r="AE72" s="44">
        <f>VLOOKUP($B$2,'Table 11'!$A$26:$L$44,2,FALSE)</f>
        <v>303</v>
      </c>
      <c r="AF72" s="44">
        <f>VLOOKUP($B$2,'Table 12'!$A$26:$L$44,2,FALSE)</f>
        <v>283</v>
      </c>
      <c r="AG72" s="44">
        <f>VLOOKUP($B$2,'Table 13'!$A$26:$L$44,2,FALSE)</f>
        <v>335</v>
      </c>
      <c r="AH72" s="206">
        <f>VLOOKUP($B$2,'Table 14'!$A$26:$L$44,2,FALSE)</f>
        <v>275</v>
      </c>
    </row>
    <row r="73" spans="2:34" x14ac:dyDescent="0.2">
      <c r="B73" s="200" t="s">
        <v>28</v>
      </c>
      <c r="C73" s="51">
        <f>VLOOKUP($B$2,'Table 7'!$A$47:$F$65,6,FALSE)</f>
        <v>300</v>
      </c>
      <c r="D73" s="51">
        <f>VLOOKUP($B$2,'Table 8'!$A$47:$F$65,6,FALSE)</f>
        <v>290</v>
      </c>
      <c r="E73" s="51">
        <f>VLOOKUP($B$2,'Table 9'!$A$47:$F$65,6,FALSE)</f>
        <v>300</v>
      </c>
      <c r="F73" s="51">
        <f>VLOOKUP($B$2,'Table 10'!$A$47:$F$65,6,FALSE)</f>
        <v>300</v>
      </c>
      <c r="G73" s="51">
        <f>VLOOKUP($B$2,'Table 11'!$A$47:$F$65,6,FALSE)</f>
        <v>300</v>
      </c>
      <c r="H73" s="51">
        <f>VLOOKUP($B$2,'Table 12'!$A$47:$F$65,6,FALSE)</f>
        <v>320</v>
      </c>
      <c r="I73" s="51">
        <f>VLOOKUP($B$2,'Table 13'!$A$47:$F$65,6,FALSE)</f>
        <v>320</v>
      </c>
      <c r="J73" s="51">
        <f>VLOOKUP($B$2,'Table 14'!$A$47:$F$65,6,FALSE)</f>
        <v>340</v>
      </c>
      <c r="K73" s="229">
        <f t="shared" si="8"/>
        <v>6.25E-2</v>
      </c>
      <c r="L73" s="230">
        <f t="shared" si="9"/>
        <v>0.1333333333333333</v>
      </c>
      <c r="N73" s="296" t="s">
        <v>56</v>
      </c>
      <c r="O73" s="297"/>
      <c r="P73" s="297"/>
      <c r="Q73" s="227">
        <f>VLOOKUP($B$2,'Table 7'!$A$26:$L$44,8,FALSE)</f>
        <v>71</v>
      </c>
      <c r="R73" s="227">
        <f>VLOOKUP($B$2,'Table 8'!$A$26:$L$44,8,FALSE)</f>
        <v>107</v>
      </c>
      <c r="S73" s="227">
        <f>VLOOKUP($B$2,'Table 9'!$A$26:$L$44,8,FALSE)</f>
        <v>121</v>
      </c>
      <c r="T73" s="227">
        <f>VLOOKUP($B$2,'Table 10'!$A$26:$L$44,8,FALSE)</f>
        <v>93</v>
      </c>
      <c r="U73" s="227">
        <f>VLOOKUP($B$2,'Table 11'!$A$26:$L$44,8,FALSE)</f>
        <v>107</v>
      </c>
      <c r="V73" s="227">
        <f>VLOOKUP($B$2,'Table 12'!$A$26:$L$44,8,FALSE)</f>
        <v>105</v>
      </c>
      <c r="W73" s="227">
        <f>VLOOKUP($B$2,'Table 13'!$A$26:$L$44,8,FALSE)</f>
        <v>85</v>
      </c>
      <c r="X73" s="228">
        <f>VLOOKUP($B$2,'Table 14'!$A$26:$L$44,8,FALSE)</f>
        <v>115</v>
      </c>
      <c r="Z73" s="200" t="s">
        <v>56</v>
      </c>
      <c r="AA73" s="44">
        <f>VLOOKUP($B$2,'Table 7'!$A$26:$L$44,8,FALSE)</f>
        <v>71</v>
      </c>
      <c r="AB73" s="44">
        <f>VLOOKUP($B$2,'Table 8'!$A$26:$L$44,8,FALSE)</f>
        <v>107</v>
      </c>
      <c r="AC73" s="44">
        <f>VLOOKUP($B$2,'Table 9'!$A$26:$L$44,8,FALSE)</f>
        <v>121</v>
      </c>
      <c r="AD73" s="44">
        <f>VLOOKUP($B$2,'Table 10'!$A$26:$L$44,8,FALSE)</f>
        <v>93</v>
      </c>
      <c r="AE73" s="44">
        <f>VLOOKUP($B$2,'Table 11'!$A$26:$L$44,8,FALSE)</f>
        <v>107</v>
      </c>
      <c r="AF73" s="44">
        <f>VLOOKUP($B$2,'Table 12'!$A$26:$L$44,8,FALSE)</f>
        <v>105</v>
      </c>
      <c r="AG73" s="44">
        <f>VLOOKUP($B$2,'Table 13'!$A$26:$L$44,8,FALSE)</f>
        <v>85</v>
      </c>
      <c r="AH73" s="206">
        <f>VLOOKUP($B$2,'Table 14'!$A$26:$L$44,8,FALSE)</f>
        <v>115</v>
      </c>
    </row>
    <row r="74" spans="2:34" x14ac:dyDescent="0.2">
      <c r="B74" s="13"/>
      <c r="C74" s="16"/>
      <c r="D74" s="16"/>
      <c r="E74" s="16"/>
      <c r="F74" s="16"/>
      <c r="G74" s="16"/>
      <c r="H74" s="16"/>
      <c r="I74" s="16"/>
      <c r="J74" s="16"/>
      <c r="K74" s="16"/>
      <c r="L74" s="60"/>
      <c r="N74" s="296" t="s">
        <v>57</v>
      </c>
      <c r="O74" s="297"/>
      <c r="P74" s="297"/>
      <c r="Q74" s="227">
        <f>VLOOKUP($B$2,'Table 7'!$A$47:$L$65,2,FALSE)</f>
        <v>94</v>
      </c>
      <c r="R74" s="227">
        <f>VLOOKUP($B$2,'Table 8'!$A$47:$L$65,2,FALSE)</f>
        <v>138</v>
      </c>
      <c r="S74" s="227">
        <f>VLOOKUP($B$2,'Table 9'!$A$47:$L$65,2,FALSE)</f>
        <v>143</v>
      </c>
      <c r="T74" s="227">
        <f>VLOOKUP($B$2,'Table 10'!$A$47:$L$65,2,FALSE)</f>
        <v>108</v>
      </c>
      <c r="U74" s="227">
        <f>VLOOKUP($B$2,'Table 11'!$A$47:$L$65,2,FALSE)</f>
        <v>104</v>
      </c>
      <c r="V74" s="227">
        <f>VLOOKUP($B$2,'Table 12'!$A$47:$L$65,2,FALSE)</f>
        <v>95</v>
      </c>
      <c r="W74" s="227">
        <f>VLOOKUP($B$2,'Table 13'!$A$47:$L$65,2,FALSE)</f>
        <v>93</v>
      </c>
      <c r="X74" s="228">
        <f>VLOOKUP($B$2,'Table 14'!$A$47:$L$65,2,FALSE)</f>
        <v>200</v>
      </c>
      <c r="Z74" s="207" t="s">
        <v>57</v>
      </c>
      <c r="AA74" s="208">
        <f>VLOOKUP($B$2,'Table 7'!$A$47:$L$65,2,FALSE)</f>
        <v>94</v>
      </c>
      <c r="AB74" s="208">
        <f>VLOOKUP($B$2,'Table 8'!$A$47:$L$65,2,FALSE)</f>
        <v>138</v>
      </c>
      <c r="AC74" s="208">
        <f>VLOOKUP($B$2,'Table 9'!$A$47:$L$65,2,FALSE)</f>
        <v>143</v>
      </c>
      <c r="AD74" s="208">
        <f>VLOOKUP($B$2,'Table 10'!$A$47:$L$65,2,FALSE)</f>
        <v>108</v>
      </c>
      <c r="AE74" s="208">
        <f>VLOOKUP($B$2,'Table 11'!$A$47:$L$65,2,FALSE)</f>
        <v>104</v>
      </c>
      <c r="AF74" s="208">
        <f>VLOOKUP($B$2,'Table 12'!$A$47:$L$65,2,FALSE)</f>
        <v>95</v>
      </c>
      <c r="AG74" s="208">
        <f>VLOOKUP($B$2,'Table 13'!$A$47:$L$65,2,FALSE)</f>
        <v>93</v>
      </c>
      <c r="AH74" s="209">
        <f>VLOOKUP($B$2,'Table 14'!$A$47:$L$65,2,FALSE)</f>
        <v>200</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Dundee and Angus</v>
      </c>
      <c r="AJ94" s="223">
        <f>VLOOKUP($AI$94,'All years 2 bed'!$A$4:$I$21,2,FALSE)</f>
        <v>497.46</v>
      </c>
      <c r="AK94" s="223">
        <f>VLOOKUP($AI$94,'All years 2 bed'!$A$4:$I$21,3,FALSE)</f>
        <v>520.5</v>
      </c>
      <c r="AL94" s="223">
        <f>VLOOKUP($AI$94,'All years 2 bed'!$A$4:$I$21,4,FALSE)</f>
        <v>502.96</v>
      </c>
      <c r="AM94" s="223">
        <f>VLOOKUP($AI$94,'All years 2 bed'!$A$4:$I$21,5,FALSE)</f>
        <v>515.07000000000005</v>
      </c>
      <c r="AN94" s="223">
        <f>VLOOKUP($AI$94,'All years 2 bed'!$A$4:$I$21,6,FALSE)</f>
        <v>517.76</v>
      </c>
      <c r="AO94" s="223">
        <f>VLOOKUP($AI$94,'All years 2 bed'!$A$4:$I$21,7,FALSE)</f>
        <v>530.9</v>
      </c>
      <c r="AP94" s="223">
        <f>VLOOKUP($AI$94,'All years 2 bed'!$A$4:$I$21,8,FALSE)</f>
        <v>545.96</v>
      </c>
      <c r="AQ94" s="223">
        <f>VLOOKUP($AI$94,'All years 2 bed'!$A$4:$I$21,9,FALSE)</f>
        <v>554.96</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K17" sqref="AK17"/>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10</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243</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400</v>
      </c>
      <c r="D26" s="51">
        <f>VLOOKUP($B$2,'Table 8'!$A$5:$L$23,3,FALSE)</f>
        <v>412.5</v>
      </c>
      <c r="E26" s="51">
        <f>VLOOKUP($B$2,'Table 9'!$A$5:$L$23,3,FALSE)</f>
        <v>400</v>
      </c>
      <c r="F26" s="51">
        <f>VLOOKUP($B$2,'Table 10'!$A$5:$L$23,3,FALSE)</f>
        <v>420</v>
      </c>
      <c r="G26" s="51">
        <f>VLOOKUP($B$2,'Table 11'!$A$5:$L$23,3,FALSE)</f>
        <v>425</v>
      </c>
      <c r="H26" s="51">
        <f>VLOOKUP($B$2,'Table 12'!$A$5:$L$23,3,FALSE)</f>
        <v>425</v>
      </c>
      <c r="I26" s="51">
        <f>VLOOKUP($B$2,'Table 13'!$A$5:$L$23,3,FALSE)</f>
        <v>425</v>
      </c>
      <c r="J26" s="51">
        <f>VLOOKUP($B$2,'Table 14'!$A$5:$L$23,3,FALSE)</f>
        <v>425</v>
      </c>
      <c r="K26" s="229">
        <f>J26/I26-1</f>
        <v>0</v>
      </c>
      <c r="L26" s="230">
        <f>J26/C26-1</f>
        <v>6.25E-2</v>
      </c>
      <c r="N26" s="200" t="s">
        <v>25</v>
      </c>
      <c r="O26" s="51">
        <f>VLOOKUP($B$2,'Table 7'!$A$5:$L$23,9,FALSE)</f>
        <v>525</v>
      </c>
      <c r="P26" s="51">
        <f>VLOOKUP($B$2,'Table 8'!$A$5:$L$23,9,FALSE)</f>
        <v>500</v>
      </c>
      <c r="Q26" s="51">
        <f>VLOOKUP($B$2,'Table 9'!$A$5:$L$23,9,FALSE)</f>
        <v>525</v>
      </c>
      <c r="R26" s="51">
        <f>VLOOKUP($B$2,'Table 10'!$A$5:$L$23,9,FALSE)</f>
        <v>500</v>
      </c>
      <c r="S26" s="51">
        <f>VLOOKUP($B$2,'Table 11'!$A$5:$L$23,9,FALSE)</f>
        <v>525</v>
      </c>
      <c r="T26" s="51">
        <f>VLOOKUP($B$2,'Table 12'!$A$5:$L$23,9,FALSE)</f>
        <v>525</v>
      </c>
      <c r="U26" s="51">
        <f>VLOOKUP($B$2,'Table 13'!$A$5:$L$23,9,FALSE)</f>
        <v>550</v>
      </c>
      <c r="V26" s="51">
        <f>VLOOKUP($B$2,'Table 14'!$A$5:$L$23,9,FALSE)</f>
        <v>550</v>
      </c>
      <c r="W26" s="229">
        <f>V26/U26-1</f>
        <v>0</v>
      </c>
      <c r="X26" s="230">
        <f>V26/O26-1</f>
        <v>4.7619047619047672E-2</v>
      </c>
    </row>
    <row r="27" spans="2:24" x14ac:dyDescent="0.2">
      <c r="B27" s="200" t="s">
        <v>26</v>
      </c>
      <c r="C27" s="51">
        <f>VLOOKUP($B$2,'Table 7'!$A$5:$L$23,4,FALSE)</f>
        <v>425</v>
      </c>
      <c r="D27" s="51">
        <f>VLOOKUP($B$2,'Table 8'!$A$5:$L$23,4,FALSE)</f>
        <v>450</v>
      </c>
      <c r="E27" s="51">
        <f>VLOOKUP($B$2,'Table 9'!$A$5:$L$23,4,FALSE)</f>
        <v>425</v>
      </c>
      <c r="F27" s="51">
        <f>VLOOKUP($B$2,'Table 10'!$A$5:$L$23,4,FALSE)</f>
        <v>450</v>
      </c>
      <c r="G27" s="51">
        <f>VLOOKUP($B$2,'Table 11'!$A$5:$L$23,4,FALSE)</f>
        <v>450</v>
      </c>
      <c r="H27" s="51">
        <f>VLOOKUP($B$2,'Table 12'!$A$5:$L$23,4,FALSE)</f>
        <v>450</v>
      </c>
      <c r="I27" s="51">
        <f>VLOOKUP($B$2,'Table 13'!$A$5:$L$23,4,FALSE)</f>
        <v>450</v>
      </c>
      <c r="J27" s="51">
        <f>VLOOKUP($B$2,'Table 14'!$A$5:$L$23,4,FALSE)</f>
        <v>450</v>
      </c>
      <c r="K27" s="229">
        <f t="shared" ref="K27:K29" si="0">J27/I27-1</f>
        <v>0</v>
      </c>
      <c r="L27" s="230">
        <f t="shared" ref="L27:L29" si="1">J27/C27-1</f>
        <v>5.8823529411764719E-2</v>
      </c>
      <c r="N27" s="200" t="s">
        <v>26</v>
      </c>
      <c r="O27" s="51">
        <f>VLOOKUP($B$2,'Table 7'!$A$5:$L$23,10,FALSE)</f>
        <v>575</v>
      </c>
      <c r="P27" s="51">
        <f>VLOOKUP($B$2,'Table 8'!$A$5:$L$23,10,FALSE)</f>
        <v>550</v>
      </c>
      <c r="Q27" s="51">
        <f>VLOOKUP($B$2,'Table 9'!$A$5:$L$23,10,FALSE)</f>
        <v>595</v>
      </c>
      <c r="R27" s="51">
        <f>VLOOKUP($B$2,'Table 10'!$A$5:$L$23,10,FALSE)</f>
        <v>575</v>
      </c>
      <c r="S27" s="51">
        <f>VLOOKUP($B$2,'Table 11'!$A$5:$L$23,10,FALSE)</f>
        <v>575</v>
      </c>
      <c r="T27" s="51">
        <f>VLOOKUP($B$2,'Table 12'!$A$5:$L$23,10,FALSE)</f>
        <v>575</v>
      </c>
      <c r="U27" s="51">
        <f>VLOOKUP($B$2,'Table 13'!$A$5:$L$23,10,FALSE)</f>
        <v>625</v>
      </c>
      <c r="V27" s="51">
        <f>VLOOKUP($B$2,'Table 14'!$A$5:$L$23,10,FALSE)</f>
        <v>600</v>
      </c>
      <c r="W27" s="229">
        <f t="shared" ref="W27:W29" si="2">V27/U27-1</f>
        <v>-4.0000000000000036E-2</v>
      </c>
      <c r="X27" s="230">
        <f t="shared" ref="X27:X29" si="3">V27/O27-1</f>
        <v>4.3478260869565188E-2</v>
      </c>
    </row>
    <row r="28" spans="2:24" x14ac:dyDescent="0.2">
      <c r="B28" s="200" t="s">
        <v>27</v>
      </c>
      <c r="C28" s="51">
        <f>VLOOKUP($B$2,'Table 7'!$A$5:$L$23,5,FALSE)</f>
        <v>449.59</v>
      </c>
      <c r="D28" s="51">
        <f>VLOOKUP($B$2,'Table 8'!$A$5:$L$23,5,FALSE)</f>
        <v>456.61</v>
      </c>
      <c r="E28" s="51">
        <f>VLOOKUP($B$2,'Table 9'!$A$5:$L$23,5,FALSE)</f>
        <v>440.86</v>
      </c>
      <c r="F28" s="51">
        <f>VLOOKUP($B$2,'Table 10'!$A$5:$L$23,5,FALSE)</f>
        <v>465.96</v>
      </c>
      <c r="G28" s="51">
        <f>VLOOKUP($B$2,'Table 11'!$A$5:$L$23,5,FALSE)</f>
        <v>472.07</v>
      </c>
      <c r="H28" s="51">
        <f>VLOOKUP($B$2,'Table 12'!$A$5:$L$23,5,FALSE)</f>
        <v>461.49</v>
      </c>
      <c r="I28" s="51">
        <f>VLOOKUP($B$2,'Table 13'!$A$5:$L$23,5,FALSE)</f>
        <v>478.92</v>
      </c>
      <c r="J28" s="51">
        <f>VLOOKUP($B$2,'Table 14'!$A$5:$L$23,5,FALSE)</f>
        <v>487.82</v>
      </c>
      <c r="K28" s="229">
        <f t="shared" si="0"/>
        <v>1.8583479495531519E-2</v>
      </c>
      <c r="L28" s="230">
        <f t="shared" si="1"/>
        <v>8.5033030094085804E-2</v>
      </c>
      <c r="N28" s="200" t="s">
        <v>27</v>
      </c>
      <c r="O28" s="51">
        <f>VLOOKUP($B$2,'Table 7'!$A$5:$L$23,11,FALSE)</f>
        <v>581.12</v>
      </c>
      <c r="P28" s="51">
        <f>VLOOKUP($B$2,'Table 8'!$A$5:$L$23,11,FALSE)</f>
        <v>571.97</v>
      </c>
      <c r="Q28" s="51">
        <f>VLOOKUP($B$2,'Table 9'!$A$5:$L$23,11,FALSE)</f>
        <v>608.66</v>
      </c>
      <c r="R28" s="51">
        <f>VLOOKUP($B$2,'Table 10'!$A$5:$L$23,11,FALSE)</f>
        <v>587.11</v>
      </c>
      <c r="S28" s="51">
        <f>VLOOKUP($B$2,'Table 11'!$A$5:$L$23,11,FALSE)</f>
        <v>603.70000000000005</v>
      </c>
      <c r="T28" s="51">
        <f>VLOOKUP($B$2,'Table 12'!$A$5:$L$23,11,FALSE)</f>
        <v>610.75</v>
      </c>
      <c r="U28" s="51">
        <f>VLOOKUP($B$2,'Table 13'!$A$5:$L$23,11,FALSE)</f>
        <v>635.52</v>
      </c>
      <c r="V28" s="51">
        <f>VLOOKUP($B$2,'Table 14'!$A$5:$L$23,11,FALSE)</f>
        <v>653.4</v>
      </c>
      <c r="W28" s="229">
        <f t="shared" si="2"/>
        <v>2.8134441087613205E-2</v>
      </c>
      <c r="X28" s="230">
        <f t="shared" si="3"/>
        <v>0.12438050660792954</v>
      </c>
    </row>
    <row r="29" spans="2:24" x14ac:dyDescent="0.2">
      <c r="B29" s="200" t="s">
        <v>28</v>
      </c>
      <c r="C29" s="51">
        <f>VLOOKUP($B$2,'Table 7'!$A$5:$L$23,6,FALSE)</f>
        <v>475</v>
      </c>
      <c r="D29" s="51">
        <f>VLOOKUP($B$2,'Table 8'!$A$5:$L$23,6,FALSE)</f>
        <v>475</v>
      </c>
      <c r="E29" s="51">
        <f>VLOOKUP($B$2,'Table 9'!$A$5:$L$23,6,FALSE)</f>
        <v>475</v>
      </c>
      <c r="F29" s="51">
        <f>VLOOKUP($B$2,'Table 10'!$A$5:$L$23,6,FALSE)</f>
        <v>495</v>
      </c>
      <c r="G29" s="51">
        <f>VLOOKUP($B$2,'Table 11'!$A$5:$L$23,6,FALSE)</f>
        <v>525</v>
      </c>
      <c r="H29" s="51">
        <f>VLOOKUP($B$2,'Table 12'!$A$5:$L$23,6,FALSE)</f>
        <v>495</v>
      </c>
      <c r="I29" s="51">
        <f>VLOOKUP($B$2,'Table 13'!$A$5:$L$23,6,FALSE)</f>
        <v>525</v>
      </c>
      <c r="J29" s="51">
        <f>VLOOKUP($B$2,'Table 14'!$A$5:$L$23,6,FALSE)</f>
        <v>550</v>
      </c>
      <c r="K29" s="229">
        <f t="shared" si="0"/>
        <v>4.7619047619047672E-2</v>
      </c>
      <c r="L29" s="230">
        <f t="shared" si="1"/>
        <v>0.15789473684210531</v>
      </c>
      <c r="N29" s="200" t="s">
        <v>28</v>
      </c>
      <c r="O29" s="51">
        <f>VLOOKUP($B$2,'Table 7'!$A$5:$L$23,12,FALSE)</f>
        <v>625</v>
      </c>
      <c r="P29" s="51">
        <f>VLOOKUP($B$2,'Table 8'!$A$5:$L$23,12,FALSE)</f>
        <v>650</v>
      </c>
      <c r="Q29" s="51">
        <f>VLOOKUP($B$2,'Table 9'!$A$5:$L$23,12,FALSE)</f>
        <v>680</v>
      </c>
      <c r="R29" s="51">
        <f>VLOOKUP($B$2,'Table 10'!$A$5:$L$23,12,FALSE)</f>
        <v>650</v>
      </c>
      <c r="S29" s="51">
        <f>VLOOKUP($B$2,'Table 11'!$A$5:$L$23,12,FALSE)</f>
        <v>695</v>
      </c>
      <c r="T29" s="51">
        <f>VLOOKUP($B$2,'Table 12'!$A$5:$L$23,12,FALSE)</f>
        <v>675</v>
      </c>
      <c r="U29" s="51">
        <f>VLOOKUP($B$2,'Table 13'!$A$5:$L$23,12,FALSE)</f>
        <v>695</v>
      </c>
      <c r="V29" s="51">
        <f>VLOOKUP($B$2,'Table 14'!$A$5:$L$23,12,FALSE)</f>
        <v>750</v>
      </c>
      <c r="W29" s="229">
        <f t="shared" si="2"/>
        <v>7.9136690647481966E-2</v>
      </c>
      <c r="X29" s="230">
        <f t="shared" si="3"/>
        <v>0.19999999999999996</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650</v>
      </c>
      <c r="D48" s="51">
        <f>VLOOKUP($B$2,'Table 8'!$A$26:$L$44,3,FALSE)</f>
        <v>650</v>
      </c>
      <c r="E48" s="51">
        <f>VLOOKUP($B$2,'Table 9'!$A$26:$L$44,3,FALSE)</f>
        <v>695</v>
      </c>
      <c r="F48" s="51">
        <f>VLOOKUP($B$2,'Table 10'!$A$26:$L$44,3,FALSE)</f>
        <v>650</v>
      </c>
      <c r="G48" s="51">
        <f>VLOOKUP($B$2,'Table 11'!$A$26:$L$44,3,FALSE)</f>
        <v>695</v>
      </c>
      <c r="H48" s="51">
        <f>VLOOKUP($B$2,'Table 12'!$A$26:$L$44,3,FALSE)</f>
        <v>695</v>
      </c>
      <c r="I48" s="51">
        <f>VLOOKUP($B$2,'Table 13'!$A$26:$L$44,3,FALSE)</f>
        <v>695</v>
      </c>
      <c r="J48" s="51">
        <f>VLOOKUP($B$2,'Table 14'!$A$26:$L$44,3,FALSE)</f>
        <v>775</v>
      </c>
      <c r="K48" s="229">
        <f>J48/I48-1</f>
        <v>0.1151079136690647</v>
      </c>
      <c r="L48" s="230">
        <f>J48/C48-1</f>
        <v>0.19230769230769229</v>
      </c>
      <c r="N48" s="200" t="s">
        <v>25</v>
      </c>
      <c r="O48" s="51">
        <f>VLOOKUP($B$2,'Table 7'!$A$26:$L$44,9,FALSE)</f>
        <v>900</v>
      </c>
      <c r="P48" s="51">
        <f>VLOOKUP($B$2,'Table 8'!$A$26:$L$44,9,FALSE)</f>
        <v>950</v>
      </c>
      <c r="Q48" s="51">
        <f>VLOOKUP($B$2,'Table 9'!$A$26:$L$44,9,FALSE)</f>
        <v>900</v>
      </c>
      <c r="R48" s="51">
        <f>VLOOKUP($B$2,'Table 10'!$A$26:$L$44,9,FALSE)</f>
        <v>950</v>
      </c>
      <c r="S48" s="51">
        <f>VLOOKUP($B$2,'Table 11'!$A$26:$L$44,9,FALSE)</f>
        <v>922.5</v>
      </c>
      <c r="T48" s="51">
        <f>VLOOKUP($B$2,'Table 12'!$A$26:$L$44,9,FALSE)</f>
        <v>950</v>
      </c>
      <c r="U48" s="51">
        <f>VLOOKUP($B$2,'Table 13'!$A$26:$L$44,9,FALSE)</f>
        <v>962.5</v>
      </c>
      <c r="V48" s="51">
        <f>VLOOKUP($B$2,'Table 14'!$A$26:$L$44,9,FALSE)</f>
        <v>1200</v>
      </c>
      <c r="W48" s="229">
        <f>V48/U48-1</f>
        <v>0.24675324675324672</v>
      </c>
      <c r="X48" s="230">
        <f>V48/O48-1</f>
        <v>0.33333333333333326</v>
      </c>
    </row>
    <row r="49" spans="2:24" x14ac:dyDescent="0.2">
      <c r="B49" s="200" t="s">
        <v>26</v>
      </c>
      <c r="C49" s="51">
        <f>VLOOKUP($B$2,'Table 7'!$A$26:$L$44,4,FALSE)</f>
        <v>700</v>
      </c>
      <c r="D49" s="51">
        <f>VLOOKUP($B$2,'Table 8'!$A$26:$L$44,4,FALSE)</f>
        <v>730</v>
      </c>
      <c r="E49" s="51">
        <f>VLOOKUP($B$2,'Table 9'!$A$26:$L$44,4,FALSE)</f>
        <v>750</v>
      </c>
      <c r="F49" s="51">
        <f>VLOOKUP($B$2,'Table 10'!$A$26:$L$44,4,FALSE)</f>
        <v>750</v>
      </c>
      <c r="G49" s="51">
        <f>VLOOKUP($B$2,'Table 11'!$A$26:$L$44,4,FALSE)</f>
        <v>795</v>
      </c>
      <c r="H49" s="51">
        <f>VLOOKUP($B$2,'Table 12'!$A$26:$L$44,4,FALSE)</f>
        <v>797.5</v>
      </c>
      <c r="I49" s="51">
        <f>VLOOKUP($B$2,'Table 13'!$A$26:$L$44,4,FALSE)</f>
        <v>795</v>
      </c>
      <c r="J49" s="51">
        <f>VLOOKUP($B$2,'Table 14'!$A$26:$L$44,4,FALSE)</f>
        <v>892.5</v>
      </c>
      <c r="K49" s="229">
        <f t="shared" ref="K49:K51" si="4">J49/I49-1</f>
        <v>0.12264150943396235</v>
      </c>
      <c r="L49" s="230">
        <f t="shared" ref="L49:L51" si="5">J49/C49-1</f>
        <v>0.27499999999999991</v>
      </c>
      <c r="N49" s="200" t="s">
        <v>26</v>
      </c>
      <c r="O49" s="51">
        <f>VLOOKUP($B$2,'Table 7'!$A$26:$L$44,10,FALSE)</f>
        <v>995</v>
      </c>
      <c r="P49" s="51">
        <f>VLOOKUP($B$2,'Table 8'!$A$26:$L$44,10,FALSE)</f>
        <v>1100</v>
      </c>
      <c r="Q49" s="51">
        <f>VLOOKUP($B$2,'Table 9'!$A$26:$L$44,10,FALSE)</f>
        <v>1195</v>
      </c>
      <c r="R49" s="51">
        <f>VLOOKUP($B$2,'Table 10'!$A$26:$L$44,10,FALSE)</f>
        <v>1100</v>
      </c>
      <c r="S49" s="51">
        <f>VLOOKUP($B$2,'Table 11'!$A$26:$L$44,10,FALSE)</f>
        <v>1200</v>
      </c>
      <c r="T49" s="51">
        <f>VLOOKUP($B$2,'Table 12'!$A$26:$L$44,10,FALSE)</f>
        <v>1200</v>
      </c>
      <c r="U49" s="51">
        <f>VLOOKUP($B$2,'Table 13'!$A$26:$L$44,10,FALSE)</f>
        <v>1100</v>
      </c>
      <c r="V49" s="51">
        <f>VLOOKUP($B$2,'Table 14'!$A$26:$L$44,10,FALSE)</f>
        <v>1500</v>
      </c>
      <c r="W49" s="229">
        <f t="shared" ref="W49:W51" si="6">V49/U49-1</f>
        <v>0.36363636363636354</v>
      </c>
      <c r="X49" s="230">
        <f t="shared" ref="X49:X51" si="7">V49/O49-1</f>
        <v>0.50753768844221114</v>
      </c>
    </row>
    <row r="50" spans="2:24" x14ac:dyDescent="0.2">
      <c r="B50" s="200" t="s">
        <v>27</v>
      </c>
      <c r="C50" s="51">
        <f>VLOOKUP($B$2,'Table 7'!$A$26:$L$44,5,FALSE)</f>
        <v>750.02</v>
      </c>
      <c r="D50" s="51">
        <f>VLOOKUP($B$2,'Table 8'!$A$26:$L$44,5,FALSE)</f>
        <v>772.43</v>
      </c>
      <c r="E50" s="51">
        <f>VLOOKUP($B$2,'Table 9'!$A$26:$L$44,5,FALSE)</f>
        <v>810.13</v>
      </c>
      <c r="F50" s="51">
        <f>VLOOKUP($B$2,'Table 10'!$A$26:$L$44,5,FALSE)</f>
        <v>797.68</v>
      </c>
      <c r="G50" s="51">
        <f>VLOOKUP($B$2,'Table 11'!$A$26:$L$44,5,FALSE)</f>
        <v>798.73</v>
      </c>
      <c r="H50" s="51">
        <f>VLOOKUP($B$2,'Table 12'!$A$26:$L$44,5,FALSE)</f>
        <v>819.59</v>
      </c>
      <c r="I50" s="51">
        <f>VLOOKUP($B$2,'Table 13'!$A$26:$L$44,5,FALSE)</f>
        <v>859.19</v>
      </c>
      <c r="J50" s="51">
        <f>VLOOKUP($B$2,'Table 14'!$A$26:$L$44,5,FALSE)</f>
        <v>923.82</v>
      </c>
      <c r="K50" s="229">
        <f t="shared" si="4"/>
        <v>7.5222011429369573E-2</v>
      </c>
      <c r="L50" s="230">
        <f t="shared" si="5"/>
        <v>0.2317271539425616</v>
      </c>
      <c r="N50" s="200" t="s">
        <v>27</v>
      </c>
      <c r="O50" s="51">
        <f>VLOOKUP($B$2,'Table 7'!$A$26:$L$44,11,FALSE)</f>
        <v>1135.19</v>
      </c>
      <c r="P50" s="51">
        <f>VLOOKUP($B$2,'Table 8'!$A$26:$L$44,11,FALSE)</f>
        <v>1204.31</v>
      </c>
      <c r="Q50" s="51">
        <f>VLOOKUP($B$2,'Table 9'!$A$26:$L$44,11,FALSE)</f>
        <v>1137.57</v>
      </c>
      <c r="R50" s="51">
        <f>VLOOKUP($B$2,'Table 10'!$A$26:$L$44,11,FALSE)</f>
        <v>1246.04</v>
      </c>
      <c r="S50" s="51">
        <f>VLOOKUP($B$2,'Table 11'!$A$26:$L$44,11,FALSE)</f>
        <v>1279.83</v>
      </c>
      <c r="T50" s="51">
        <f>VLOOKUP($B$2,'Table 12'!$A$26:$L$44,11,FALSE)</f>
        <v>1264.46</v>
      </c>
      <c r="U50" s="51">
        <f>VLOOKUP($B$2,'Table 13'!$A$26:$L$44,11,FALSE)</f>
        <v>1276.8800000000001</v>
      </c>
      <c r="V50" s="51">
        <f>VLOOKUP($B$2,'Table 14'!$A$26:$L$44,11,FALSE)</f>
        <v>1551.67</v>
      </c>
      <c r="W50" s="229">
        <f t="shared" si="6"/>
        <v>0.21520424785414449</v>
      </c>
      <c r="X50" s="230">
        <f t="shared" si="7"/>
        <v>0.36688131502215482</v>
      </c>
    </row>
    <row r="51" spans="2:24" x14ac:dyDescent="0.2">
      <c r="B51" s="200" t="s">
        <v>28</v>
      </c>
      <c r="C51" s="51">
        <f>VLOOKUP($B$2,'Table 7'!$A$26:$L$44,6,FALSE)</f>
        <v>775</v>
      </c>
      <c r="D51" s="51">
        <f>VLOOKUP($B$2,'Table 8'!$A$26:$L$44,6,FALSE)</f>
        <v>800</v>
      </c>
      <c r="E51" s="51">
        <f>VLOOKUP($B$2,'Table 9'!$A$26:$L$44,6,FALSE)</f>
        <v>895</v>
      </c>
      <c r="F51" s="51">
        <f>VLOOKUP($B$2,'Table 10'!$A$26:$L$44,6,FALSE)</f>
        <v>850</v>
      </c>
      <c r="G51" s="51">
        <f>VLOOKUP($B$2,'Table 11'!$A$26:$L$44,6,FALSE)</f>
        <v>890</v>
      </c>
      <c r="H51" s="51">
        <f>VLOOKUP($B$2,'Table 12'!$A$26:$L$44,6,FALSE)</f>
        <v>900</v>
      </c>
      <c r="I51" s="51">
        <f>VLOOKUP($B$2,'Table 13'!$A$26:$L$44,6,FALSE)</f>
        <v>985</v>
      </c>
      <c r="J51" s="51">
        <f>VLOOKUP($B$2,'Table 14'!$A$26:$L$44,6,FALSE)</f>
        <v>1000</v>
      </c>
      <c r="K51" s="229">
        <f t="shared" si="4"/>
        <v>1.5228426395939021E-2</v>
      </c>
      <c r="L51" s="230">
        <f t="shared" si="5"/>
        <v>0.29032258064516125</v>
      </c>
      <c r="N51" s="200" t="s">
        <v>28</v>
      </c>
      <c r="O51" s="51">
        <f>VLOOKUP($B$2,'Table 7'!$A$26:$L$44,12,FALSE)</f>
        <v>1350</v>
      </c>
      <c r="P51" s="51">
        <f>VLOOKUP($B$2,'Table 8'!$A$26:$L$44,12,FALSE)</f>
        <v>1400</v>
      </c>
      <c r="Q51" s="51">
        <f>VLOOKUP($B$2,'Table 9'!$A$26:$L$44,12,FALSE)</f>
        <v>1300</v>
      </c>
      <c r="R51" s="51">
        <f>VLOOKUP($B$2,'Table 10'!$A$26:$L$44,12,FALSE)</f>
        <v>1500</v>
      </c>
      <c r="S51" s="51">
        <f>VLOOKUP($B$2,'Table 11'!$A$26:$L$44,12,FALSE)</f>
        <v>1525</v>
      </c>
      <c r="T51" s="51">
        <f>VLOOKUP($B$2,'Table 12'!$A$26:$L$44,12,FALSE)</f>
        <v>1500</v>
      </c>
      <c r="U51" s="51">
        <f>VLOOKUP($B$2,'Table 13'!$A$26:$L$44,12,FALSE)</f>
        <v>1500</v>
      </c>
      <c r="V51" s="51">
        <f>VLOOKUP($B$2,'Table 14'!$A$26:$L$44,12,FALSE)</f>
        <v>1650</v>
      </c>
      <c r="W51" s="229">
        <f t="shared" si="6"/>
        <v>0.10000000000000009</v>
      </c>
      <c r="X51" s="230">
        <f t="shared" si="7"/>
        <v>0.22222222222222232</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274</v>
      </c>
      <c r="D70" s="51">
        <f>VLOOKUP($B$2,'Table 8'!$A$47:$F$65,3,FALSE)</f>
        <v>257</v>
      </c>
      <c r="E70" s="51">
        <f>VLOOKUP($B$2,'Table 9'!$A$47:$F$65,3,FALSE)</f>
        <v>285</v>
      </c>
      <c r="F70" s="51">
        <f>VLOOKUP($B$2,'Table 10'!$A$47:$F$65,3,FALSE)</f>
        <v>281.66000000000003</v>
      </c>
      <c r="G70" s="51">
        <f>VLOOKUP($B$2,'Table 11'!$A$47:$F$65,3,FALSE)</f>
        <v>285</v>
      </c>
      <c r="H70" s="51">
        <f>VLOOKUP($B$2,'Table 12'!$A$47:$F$65,3,FALSE)</f>
        <v>280</v>
      </c>
      <c r="I70" s="51">
        <f>VLOOKUP($B$2,'Table 13'!$A$47:$F$65,3,FALSE)</f>
        <v>275</v>
      </c>
      <c r="J70" s="51">
        <f>VLOOKUP($B$2,'Table 14'!$A$47:$F$65,3,FALSE)</f>
        <v>325</v>
      </c>
      <c r="K70" s="229">
        <f>J70/I70-1</f>
        <v>0.18181818181818188</v>
      </c>
      <c r="L70" s="230">
        <f>J70/C70-1</f>
        <v>0.18613138686131392</v>
      </c>
      <c r="N70" s="296" t="s">
        <v>53</v>
      </c>
      <c r="O70" s="297"/>
      <c r="P70" s="297"/>
      <c r="Q70" s="227">
        <f>VLOOKUP($B$2,'Table 7'!$A$5:$L$23,2,FALSE)</f>
        <v>75</v>
      </c>
      <c r="R70" s="227">
        <f>VLOOKUP($B$2,'Table 8'!$A$5:$L$23,2,FALSE)</f>
        <v>84</v>
      </c>
      <c r="S70" s="227">
        <f>VLOOKUP($B$2,'Table 9'!$A$5:$L$23,2,FALSE)</f>
        <v>70</v>
      </c>
      <c r="T70" s="227">
        <f>VLOOKUP($B$2,'Table 10'!$A$5:$L$23,2,FALSE)</f>
        <v>52</v>
      </c>
      <c r="U70" s="227">
        <f>VLOOKUP($B$2,'Table 11'!$A$5:$L$23,2,FALSE)</f>
        <v>58</v>
      </c>
      <c r="V70" s="227">
        <f>VLOOKUP($B$2,'Table 12'!$A$5:$L$23,2,FALSE)</f>
        <v>111</v>
      </c>
      <c r="W70" s="227">
        <f>VLOOKUP($B$2,'Table 13'!$A$5:$L$23,2,FALSE)</f>
        <v>98</v>
      </c>
      <c r="X70" s="228">
        <f>VLOOKUP($B$2,'Table 14'!$A$5:$L$23,2,FALSE)</f>
        <v>71</v>
      </c>
      <c r="Z70" s="200" t="s">
        <v>53</v>
      </c>
      <c r="AA70" s="44">
        <f>VLOOKUP($B$2,'Table 7'!$A$5:$L$23,2,FALSE)</f>
        <v>75</v>
      </c>
      <c r="AB70" s="44">
        <f>VLOOKUP($B$2,'Table 8'!$A$5:$L$23,2,FALSE)</f>
        <v>84</v>
      </c>
      <c r="AC70" s="44">
        <f>VLOOKUP($B$2,'Table 9'!$A$5:$L$23,2,FALSE)</f>
        <v>70</v>
      </c>
      <c r="AD70" s="44">
        <f>VLOOKUP($B$2,'Table 10'!$A$5:$L$23,2,FALSE)</f>
        <v>52</v>
      </c>
      <c r="AE70" s="44">
        <f>VLOOKUP($B$2,'Table 11'!$A$5:$L$23,2,FALSE)</f>
        <v>58</v>
      </c>
      <c r="AF70" s="44">
        <f>VLOOKUP($B$2,'Table 12'!$A$5:$L$23,2,FALSE)</f>
        <v>111</v>
      </c>
      <c r="AG70" s="44">
        <f>VLOOKUP($B$2,'Table 13'!$A$5:$L$23,2,FALSE)</f>
        <v>98</v>
      </c>
      <c r="AH70" s="206">
        <f>VLOOKUP($B$2,'Table 14'!$A$5:$L$23,2,FALSE)</f>
        <v>71</v>
      </c>
    </row>
    <row r="71" spans="2:34" x14ac:dyDescent="0.2">
      <c r="B71" s="200" t="s">
        <v>26</v>
      </c>
      <c r="C71" s="51">
        <f>VLOOKUP($B$2,'Table 7'!$A$47:$F$65,4,FALSE)</f>
        <v>300</v>
      </c>
      <c r="D71" s="51">
        <f>VLOOKUP($B$2,'Table 8'!$A$47:$F$65,4,FALSE)</f>
        <v>305</v>
      </c>
      <c r="E71" s="51">
        <f>VLOOKUP($B$2,'Table 9'!$A$47:$F$65,4,FALSE)</f>
        <v>327.5</v>
      </c>
      <c r="F71" s="51">
        <f>VLOOKUP($B$2,'Table 10'!$A$47:$F$65,4,FALSE)</f>
        <v>310</v>
      </c>
      <c r="G71" s="51">
        <f>VLOOKUP($B$2,'Table 11'!$A$47:$F$65,4,FALSE)</f>
        <v>315</v>
      </c>
      <c r="H71" s="51">
        <f>VLOOKUP($B$2,'Table 12'!$A$47:$F$65,4,FALSE)</f>
        <v>319.54000000000002</v>
      </c>
      <c r="I71" s="51">
        <f>VLOOKUP($B$2,'Table 13'!$A$47:$F$65,4,FALSE)</f>
        <v>325</v>
      </c>
      <c r="J71" s="51">
        <f>VLOOKUP($B$2,'Table 14'!$A$47:$F$65,4,FALSE)</f>
        <v>375</v>
      </c>
      <c r="K71" s="229">
        <f t="shared" ref="K71:K73" si="8">J71/I71-1</f>
        <v>0.15384615384615374</v>
      </c>
      <c r="L71" s="230">
        <f t="shared" ref="L71:L73" si="9">J71/C71-1</f>
        <v>0.25</v>
      </c>
      <c r="N71" s="296" t="s">
        <v>54</v>
      </c>
      <c r="O71" s="297"/>
      <c r="P71" s="297"/>
      <c r="Q71" s="227">
        <f>VLOOKUP($B$2,'Table 7'!$A$5:$L$23,8,FALSE)</f>
        <v>172</v>
      </c>
      <c r="R71" s="227">
        <f>VLOOKUP($B$2,'Table 8'!$A$5:$L$23,8,FALSE)</f>
        <v>137</v>
      </c>
      <c r="S71" s="227">
        <f>VLOOKUP($B$2,'Table 9'!$A$5:$L$23,8,FALSE)</f>
        <v>114</v>
      </c>
      <c r="T71" s="227">
        <f>VLOOKUP($B$2,'Table 10'!$A$5:$L$23,8,FALSE)</f>
        <v>123</v>
      </c>
      <c r="U71" s="227">
        <f>VLOOKUP($B$2,'Table 11'!$A$5:$L$23,8,FALSE)</f>
        <v>150</v>
      </c>
      <c r="V71" s="227">
        <f>VLOOKUP($B$2,'Table 12'!$A$5:$L$23,8,FALSE)</f>
        <v>177</v>
      </c>
      <c r="W71" s="227">
        <f>VLOOKUP($B$2,'Table 13'!$A$5:$L$23,8,FALSE)</f>
        <v>144</v>
      </c>
      <c r="X71" s="228">
        <f>VLOOKUP($B$2,'Table 14'!$A$5:$L$23,8,FALSE)</f>
        <v>169</v>
      </c>
      <c r="Z71" s="200" t="s">
        <v>54</v>
      </c>
      <c r="AA71" s="44">
        <f>VLOOKUP($B$2,'Table 7'!$A$5:$L$23,8,FALSE)</f>
        <v>172</v>
      </c>
      <c r="AB71" s="44">
        <f>VLOOKUP($B$2,'Table 8'!$A$5:$L$23,8,FALSE)</f>
        <v>137</v>
      </c>
      <c r="AC71" s="44">
        <f>VLOOKUP($B$2,'Table 9'!$A$5:$L$23,8,FALSE)</f>
        <v>114</v>
      </c>
      <c r="AD71" s="44">
        <f>VLOOKUP($B$2,'Table 10'!$A$5:$L$23,8,FALSE)</f>
        <v>123</v>
      </c>
      <c r="AE71" s="44">
        <f>VLOOKUP($B$2,'Table 11'!$A$5:$L$23,8,FALSE)</f>
        <v>150</v>
      </c>
      <c r="AF71" s="44">
        <f>VLOOKUP($B$2,'Table 12'!$A$5:$L$23,8,FALSE)</f>
        <v>177</v>
      </c>
      <c r="AG71" s="44">
        <f>VLOOKUP($B$2,'Table 13'!$A$5:$L$23,8,FALSE)</f>
        <v>144</v>
      </c>
      <c r="AH71" s="206">
        <f>VLOOKUP($B$2,'Table 14'!$A$5:$L$23,8,FALSE)</f>
        <v>169</v>
      </c>
    </row>
    <row r="72" spans="2:34" x14ac:dyDescent="0.2">
      <c r="B72" s="200" t="s">
        <v>27</v>
      </c>
      <c r="C72" s="51">
        <f>VLOOKUP($B$2,'Table 7'!$A$47:$F$65,5,FALSE)</f>
        <v>300.36</v>
      </c>
      <c r="D72" s="51">
        <f>VLOOKUP($B$2,'Table 8'!$A$47:$F$65,5,FALSE)</f>
        <v>303.58999999999997</v>
      </c>
      <c r="E72" s="51">
        <f>VLOOKUP($B$2,'Table 9'!$A$47:$F$65,5,FALSE)</f>
        <v>338.4</v>
      </c>
      <c r="F72" s="51">
        <f>VLOOKUP($B$2,'Table 10'!$A$47:$F$65,5,FALSE)</f>
        <v>323.36</v>
      </c>
      <c r="G72" s="51">
        <f>VLOOKUP($B$2,'Table 11'!$A$47:$F$65,5,FALSE)</f>
        <v>322.2</v>
      </c>
      <c r="H72" s="51">
        <f>VLOOKUP($B$2,'Table 12'!$A$47:$F$65,5,FALSE)</f>
        <v>312.08</v>
      </c>
      <c r="I72" s="51">
        <f>VLOOKUP($B$2,'Table 13'!$A$47:$F$65,5,FALSE)</f>
        <v>324.77999999999997</v>
      </c>
      <c r="J72" s="51">
        <f>VLOOKUP($B$2,'Table 14'!$A$47:$F$65,5,FALSE)</f>
        <v>385.4</v>
      </c>
      <c r="K72" s="229">
        <f t="shared" si="8"/>
        <v>0.18664942422562958</v>
      </c>
      <c r="L72" s="230">
        <f t="shared" si="9"/>
        <v>0.28312691436942328</v>
      </c>
      <c r="N72" s="296" t="s">
        <v>55</v>
      </c>
      <c r="O72" s="297"/>
      <c r="P72" s="297"/>
      <c r="Q72" s="227">
        <f>VLOOKUP($B$2,'Table 7'!$A$26:$L$44,2,FALSE)</f>
        <v>110</v>
      </c>
      <c r="R72" s="227">
        <f>VLOOKUP($B$2,'Table 8'!$A$26:$L$44,2,FALSE)</f>
        <v>115</v>
      </c>
      <c r="S72" s="227">
        <f>VLOOKUP($B$2,'Table 9'!$A$26:$L$44,2,FALSE)</f>
        <v>79</v>
      </c>
      <c r="T72" s="227">
        <f>VLOOKUP($B$2,'Table 10'!$A$26:$L$44,2,FALSE)</f>
        <v>95</v>
      </c>
      <c r="U72" s="227">
        <f>VLOOKUP($B$2,'Table 11'!$A$26:$L$44,2,FALSE)</f>
        <v>114</v>
      </c>
      <c r="V72" s="227">
        <f>VLOOKUP($B$2,'Table 12'!$A$26:$L$44,2,FALSE)</f>
        <v>98</v>
      </c>
      <c r="W72" s="227">
        <f>VLOOKUP($B$2,'Table 13'!$A$26:$L$44,2,FALSE)</f>
        <v>105</v>
      </c>
      <c r="X72" s="228">
        <f>VLOOKUP($B$2,'Table 14'!$A$26:$L$44,2,FALSE)</f>
        <v>106</v>
      </c>
      <c r="Z72" s="200" t="s">
        <v>55</v>
      </c>
      <c r="AA72" s="44">
        <f>VLOOKUP($B$2,'Table 7'!$A$26:$L$44,2,FALSE)</f>
        <v>110</v>
      </c>
      <c r="AB72" s="44">
        <f>VLOOKUP($B$2,'Table 8'!$A$26:$L$44,2,FALSE)</f>
        <v>115</v>
      </c>
      <c r="AC72" s="44">
        <f>VLOOKUP($B$2,'Table 9'!$A$26:$L$44,2,FALSE)</f>
        <v>79</v>
      </c>
      <c r="AD72" s="44">
        <f>VLOOKUP($B$2,'Table 10'!$A$26:$L$44,2,FALSE)</f>
        <v>95</v>
      </c>
      <c r="AE72" s="44">
        <f>VLOOKUP($B$2,'Table 11'!$A$26:$L$44,2,FALSE)</f>
        <v>114</v>
      </c>
      <c r="AF72" s="44">
        <f>VLOOKUP($B$2,'Table 12'!$A$26:$L$44,2,FALSE)</f>
        <v>98</v>
      </c>
      <c r="AG72" s="44">
        <f>VLOOKUP($B$2,'Table 13'!$A$26:$L$44,2,FALSE)</f>
        <v>105</v>
      </c>
      <c r="AH72" s="206">
        <f>VLOOKUP($B$2,'Table 14'!$A$26:$L$44,2,FALSE)</f>
        <v>106</v>
      </c>
    </row>
    <row r="73" spans="2:34" x14ac:dyDescent="0.2">
      <c r="B73" s="200" t="s">
        <v>28</v>
      </c>
      <c r="C73" s="51">
        <f>VLOOKUP($B$2,'Table 7'!$A$47:$F$65,6,FALSE)</f>
        <v>324</v>
      </c>
      <c r="D73" s="51">
        <f>VLOOKUP($B$2,'Table 8'!$A$47:$F$65,6,FALSE)</f>
        <v>335</v>
      </c>
      <c r="E73" s="51">
        <f>VLOOKUP($B$2,'Table 9'!$A$47:$F$65,6,FALSE)</f>
        <v>368.33</v>
      </c>
      <c r="F73" s="51">
        <f>VLOOKUP($B$2,'Table 10'!$A$47:$F$65,6,FALSE)</f>
        <v>376.66</v>
      </c>
      <c r="G73" s="51">
        <f>VLOOKUP($B$2,'Table 11'!$A$47:$F$65,6,FALSE)</f>
        <v>341.67</v>
      </c>
      <c r="H73" s="51">
        <f>VLOOKUP($B$2,'Table 12'!$A$47:$F$65,6,FALSE)</f>
        <v>325</v>
      </c>
      <c r="I73" s="51">
        <f>VLOOKUP($B$2,'Table 13'!$A$47:$F$65,6,FALSE)</f>
        <v>375</v>
      </c>
      <c r="J73" s="51">
        <f>VLOOKUP($B$2,'Table 14'!$A$47:$F$65,6,FALSE)</f>
        <v>425</v>
      </c>
      <c r="K73" s="229">
        <f t="shared" si="8"/>
        <v>0.1333333333333333</v>
      </c>
      <c r="L73" s="230">
        <f t="shared" si="9"/>
        <v>0.31172839506172845</v>
      </c>
      <c r="N73" s="296" t="s">
        <v>56</v>
      </c>
      <c r="O73" s="297"/>
      <c r="P73" s="297"/>
      <c r="Q73" s="227">
        <f>VLOOKUP($B$2,'Table 7'!$A$26:$L$44,8,FALSE)</f>
        <v>43</v>
      </c>
      <c r="R73" s="227">
        <f>VLOOKUP($B$2,'Table 8'!$A$26:$L$44,8,FALSE)</f>
        <v>51</v>
      </c>
      <c r="S73" s="227">
        <f>VLOOKUP($B$2,'Table 9'!$A$26:$L$44,8,FALSE)</f>
        <v>37</v>
      </c>
      <c r="T73" s="227">
        <f>VLOOKUP($B$2,'Table 10'!$A$26:$L$44,8,FALSE)</f>
        <v>48</v>
      </c>
      <c r="U73" s="227">
        <f>VLOOKUP($B$2,'Table 11'!$A$26:$L$44,8,FALSE)</f>
        <v>40</v>
      </c>
      <c r="V73" s="227">
        <f>VLOOKUP($B$2,'Table 12'!$A$26:$L$44,8,FALSE)</f>
        <v>46</v>
      </c>
      <c r="W73" s="227">
        <f>VLOOKUP($B$2,'Table 13'!$A$26:$L$44,8,FALSE)</f>
        <v>40</v>
      </c>
      <c r="X73" s="228">
        <f>VLOOKUP($B$2,'Table 14'!$A$26:$L$44,8,FALSE)</f>
        <v>42</v>
      </c>
      <c r="Z73" s="200" t="s">
        <v>56</v>
      </c>
      <c r="AA73" s="44">
        <f>VLOOKUP($B$2,'Table 7'!$A$26:$L$44,8,FALSE)</f>
        <v>43</v>
      </c>
      <c r="AB73" s="44">
        <f>VLOOKUP($B$2,'Table 8'!$A$26:$L$44,8,FALSE)</f>
        <v>51</v>
      </c>
      <c r="AC73" s="44">
        <f>VLOOKUP($B$2,'Table 9'!$A$26:$L$44,8,FALSE)</f>
        <v>37</v>
      </c>
      <c r="AD73" s="44">
        <f>VLOOKUP($B$2,'Table 10'!$A$26:$L$44,8,FALSE)</f>
        <v>48</v>
      </c>
      <c r="AE73" s="44">
        <f>VLOOKUP($B$2,'Table 11'!$A$26:$L$44,8,FALSE)</f>
        <v>40</v>
      </c>
      <c r="AF73" s="44">
        <f>VLOOKUP($B$2,'Table 12'!$A$26:$L$44,8,FALSE)</f>
        <v>46</v>
      </c>
      <c r="AG73" s="44">
        <f>VLOOKUP($B$2,'Table 13'!$A$26:$L$44,8,FALSE)</f>
        <v>40</v>
      </c>
      <c r="AH73" s="206">
        <f>VLOOKUP($B$2,'Table 14'!$A$26:$L$44,8,FALSE)</f>
        <v>42</v>
      </c>
    </row>
    <row r="74" spans="2:34" x14ac:dyDescent="0.2">
      <c r="B74" s="13"/>
      <c r="C74" s="16"/>
      <c r="D74" s="16"/>
      <c r="E74" s="16"/>
      <c r="F74" s="16"/>
      <c r="G74" s="16"/>
      <c r="H74" s="16"/>
      <c r="I74" s="16"/>
      <c r="J74" s="16"/>
      <c r="K74" s="16"/>
      <c r="L74" s="60"/>
      <c r="N74" s="296" t="s">
        <v>57</v>
      </c>
      <c r="O74" s="297"/>
      <c r="P74" s="297"/>
      <c r="Q74" s="227">
        <f>VLOOKUP($B$2,'Table 7'!$A$47:$L$65,2,FALSE)</f>
        <v>22</v>
      </c>
      <c r="R74" s="227">
        <f>VLOOKUP($B$2,'Table 8'!$A$47:$L$65,2,FALSE)</f>
        <v>31</v>
      </c>
      <c r="S74" s="227">
        <f>VLOOKUP($B$2,'Table 9'!$A$47:$L$65,2,FALSE)</f>
        <v>26</v>
      </c>
      <c r="T74" s="227">
        <f>VLOOKUP($B$2,'Table 10'!$A$47:$L$65,2,FALSE)</f>
        <v>38</v>
      </c>
      <c r="U74" s="227">
        <f>VLOOKUP($B$2,'Table 11'!$A$47:$L$65,2,FALSE)</f>
        <v>28</v>
      </c>
      <c r="V74" s="227">
        <f>VLOOKUP($B$2,'Table 12'!$A$47:$L$65,2,FALSE)</f>
        <v>32</v>
      </c>
      <c r="W74" s="227">
        <f>VLOOKUP($B$2,'Table 13'!$A$47:$L$65,2,FALSE)</f>
        <v>22</v>
      </c>
      <c r="X74" s="228">
        <f>VLOOKUP($B$2,'Table 14'!$A$47:$L$65,2,FALSE)</f>
        <v>30</v>
      </c>
      <c r="Z74" s="207" t="s">
        <v>57</v>
      </c>
      <c r="AA74" s="208">
        <f>VLOOKUP($B$2,'Table 7'!$A$47:$L$65,2,FALSE)</f>
        <v>22</v>
      </c>
      <c r="AB74" s="208">
        <f>VLOOKUP($B$2,'Table 8'!$A$47:$L$65,2,FALSE)</f>
        <v>31</v>
      </c>
      <c r="AC74" s="208">
        <f>VLOOKUP($B$2,'Table 9'!$A$47:$L$65,2,FALSE)</f>
        <v>26</v>
      </c>
      <c r="AD74" s="208">
        <f>VLOOKUP($B$2,'Table 10'!$A$47:$L$65,2,FALSE)</f>
        <v>38</v>
      </c>
      <c r="AE74" s="208">
        <f>VLOOKUP($B$2,'Table 11'!$A$47:$L$65,2,FALSE)</f>
        <v>28</v>
      </c>
      <c r="AF74" s="208">
        <f>VLOOKUP($B$2,'Table 12'!$A$47:$L$65,2,FALSE)</f>
        <v>32</v>
      </c>
      <c r="AG74" s="208">
        <f>VLOOKUP($B$2,'Table 13'!$A$47:$L$65,2,FALSE)</f>
        <v>22</v>
      </c>
      <c r="AH74" s="209">
        <f>VLOOKUP($B$2,'Table 14'!$A$47:$L$65,2,FALSE)</f>
        <v>30</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East Dunbartonshire</v>
      </c>
      <c r="AJ94" s="223">
        <f>VLOOKUP($AI$94,'All years 2 bed'!$A$4:$I$21,2,FALSE)</f>
        <v>581.12</v>
      </c>
      <c r="AK94" s="223">
        <f>VLOOKUP($AI$94,'All years 2 bed'!$A$4:$I$21,3,FALSE)</f>
        <v>571.97</v>
      </c>
      <c r="AL94" s="223">
        <f>VLOOKUP($AI$94,'All years 2 bed'!$A$4:$I$21,4,FALSE)</f>
        <v>608.66</v>
      </c>
      <c r="AM94" s="223">
        <f>VLOOKUP($AI$94,'All years 2 bed'!$A$4:$I$21,5,FALSE)</f>
        <v>587.11</v>
      </c>
      <c r="AN94" s="223">
        <f>VLOOKUP($AI$94,'All years 2 bed'!$A$4:$I$21,6,FALSE)</f>
        <v>603.70000000000005</v>
      </c>
      <c r="AO94" s="223">
        <f>VLOOKUP($AI$94,'All years 2 bed'!$A$4:$I$21,7,FALSE)</f>
        <v>610.75</v>
      </c>
      <c r="AP94" s="223">
        <f>VLOOKUP($AI$94,'All years 2 bed'!$A$4:$I$21,8,FALSE)</f>
        <v>635.52</v>
      </c>
      <c r="AQ94" s="223">
        <f>VLOOKUP($AI$94,'All years 2 bed'!$A$4:$I$21,9,FALSE)</f>
        <v>653.4</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K9" sqref="AK9"/>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3" width="0" style="2" hidden="1" customWidth="1"/>
    <col min="34" max="34" width="0.5703125" style="2" hidden="1" customWidth="1"/>
    <col min="35" max="16384" width="9.140625" style="2"/>
  </cols>
  <sheetData>
    <row r="1" spans="1:37" ht="15.75" hidden="1" x14ac:dyDescent="0.25">
      <c r="B1" s="117" t="s">
        <v>220</v>
      </c>
    </row>
    <row r="2" spans="1:37" ht="15" hidden="1" x14ac:dyDescent="0.25">
      <c r="B2" s="299" t="s">
        <v>11</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242</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350</v>
      </c>
      <c r="D26" s="51">
        <f>VLOOKUP($B$2,'Table 8'!$A$5:$L$23,3,FALSE)</f>
        <v>350</v>
      </c>
      <c r="E26" s="51">
        <f>VLOOKUP($B$2,'Table 9'!$A$5:$L$23,3,FALSE)</f>
        <v>350</v>
      </c>
      <c r="F26" s="51">
        <f>VLOOKUP($B$2,'Table 10'!$A$5:$L$23,3,FALSE)</f>
        <v>350</v>
      </c>
      <c r="G26" s="51">
        <f>VLOOKUP($B$2,'Table 11'!$A$5:$L$23,3,FALSE)</f>
        <v>350</v>
      </c>
      <c r="H26" s="51">
        <f>VLOOKUP($B$2,'Table 12'!$A$5:$L$23,3,FALSE)</f>
        <v>350</v>
      </c>
      <c r="I26" s="51">
        <f>VLOOKUP($B$2,'Table 13'!$A$5:$L$23,3,FALSE)</f>
        <v>360</v>
      </c>
      <c r="J26" s="51">
        <f>VLOOKUP($B$2,'Table 14'!$A$5:$L$23,3,FALSE)</f>
        <v>365</v>
      </c>
      <c r="K26" s="229">
        <f>J26/I26-1</f>
        <v>1.388888888888884E-2</v>
      </c>
      <c r="L26" s="230">
        <f>J26/C26-1</f>
        <v>4.2857142857142927E-2</v>
      </c>
      <c r="N26" s="200" t="s">
        <v>25</v>
      </c>
      <c r="O26" s="51">
        <f>VLOOKUP($B$2,'Table 7'!$A$5:$L$23,9,FALSE)</f>
        <v>420</v>
      </c>
      <c r="P26" s="51">
        <f>VLOOKUP($B$2,'Table 8'!$A$5:$L$23,9,FALSE)</f>
        <v>425</v>
      </c>
      <c r="Q26" s="51">
        <f>VLOOKUP($B$2,'Table 9'!$A$5:$L$23,9,FALSE)</f>
        <v>430</v>
      </c>
      <c r="R26" s="51">
        <f>VLOOKUP($B$2,'Table 10'!$A$5:$L$23,9,FALSE)</f>
        <v>425</v>
      </c>
      <c r="S26" s="51">
        <f>VLOOKUP($B$2,'Table 11'!$A$5:$L$23,9,FALSE)</f>
        <v>450</v>
      </c>
      <c r="T26" s="51">
        <f>VLOOKUP($B$2,'Table 12'!$A$5:$L$23,9,FALSE)</f>
        <v>440</v>
      </c>
      <c r="U26" s="51">
        <f>VLOOKUP($B$2,'Table 13'!$A$5:$L$23,9,FALSE)</f>
        <v>450</v>
      </c>
      <c r="V26" s="51">
        <f>VLOOKUP($B$2,'Table 14'!$A$5:$L$23,9,FALSE)</f>
        <v>450</v>
      </c>
      <c r="W26" s="229">
        <f>V26/U26-1</f>
        <v>0</v>
      </c>
      <c r="X26" s="230">
        <f>V26/O26-1</f>
        <v>7.1428571428571397E-2</v>
      </c>
    </row>
    <row r="27" spans="2:24" x14ac:dyDescent="0.2">
      <c r="B27" s="200" t="s">
        <v>26</v>
      </c>
      <c r="C27" s="51">
        <f>VLOOKUP($B$2,'Table 7'!$A$5:$L$23,4,FALSE)</f>
        <v>370</v>
      </c>
      <c r="D27" s="51">
        <f>VLOOKUP($B$2,'Table 8'!$A$5:$L$23,4,FALSE)</f>
        <v>375</v>
      </c>
      <c r="E27" s="51">
        <f>VLOOKUP($B$2,'Table 9'!$A$5:$L$23,4,FALSE)</f>
        <v>375</v>
      </c>
      <c r="F27" s="51">
        <f>VLOOKUP($B$2,'Table 10'!$A$5:$L$23,4,FALSE)</f>
        <v>375</v>
      </c>
      <c r="G27" s="51">
        <f>VLOOKUP($B$2,'Table 11'!$A$5:$L$23,4,FALSE)</f>
        <v>395</v>
      </c>
      <c r="H27" s="51">
        <f>VLOOKUP($B$2,'Table 12'!$A$5:$L$23,4,FALSE)</f>
        <v>395</v>
      </c>
      <c r="I27" s="51">
        <f>VLOOKUP($B$2,'Table 13'!$A$5:$L$23,4,FALSE)</f>
        <v>395</v>
      </c>
      <c r="J27" s="51">
        <f>VLOOKUP($B$2,'Table 14'!$A$5:$L$23,4,FALSE)</f>
        <v>400</v>
      </c>
      <c r="K27" s="229">
        <f t="shared" ref="K27:K29" si="0">J27/I27-1</f>
        <v>1.2658227848101333E-2</v>
      </c>
      <c r="L27" s="230">
        <f t="shared" ref="L27:L29" si="1">J27/C27-1</f>
        <v>8.1081081081081141E-2</v>
      </c>
      <c r="N27" s="200" t="s">
        <v>26</v>
      </c>
      <c r="O27" s="51">
        <f>VLOOKUP($B$2,'Table 7'!$A$5:$L$23,10,FALSE)</f>
        <v>450</v>
      </c>
      <c r="P27" s="51">
        <f>VLOOKUP($B$2,'Table 8'!$A$5:$L$23,10,FALSE)</f>
        <v>470</v>
      </c>
      <c r="Q27" s="51">
        <f>VLOOKUP($B$2,'Table 9'!$A$5:$L$23,10,FALSE)</f>
        <v>470</v>
      </c>
      <c r="R27" s="51">
        <f>VLOOKUP($B$2,'Table 10'!$A$5:$L$23,10,FALSE)</f>
        <v>475</v>
      </c>
      <c r="S27" s="51">
        <f>VLOOKUP($B$2,'Table 11'!$A$5:$L$23,10,FALSE)</f>
        <v>490</v>
      </c>
      <c r="T27" s="51">
        <f>VLOOKUP($B$2,'Table 12'!$A$5:$L$23,10,FALSE)</f>
        <v>475</v>
      </c>
      <c r="U27" s="51">
        <f>VLOOKUP($B$2,'Table 13'!$A$5:$L$23,10,FALSE)</f>
        <v>495</v>
      </c>
      <c r="V27" s="51">
        <f>VLOOKUP($B$2,'Table 14'!$A$5:$L$23,10,FALSE)</f>
        <v>500</v>
      </c>
      <c r="W27" s="229">
        <f t="shared" ref="W27:W29" si="2">V27/U27-1</f>
        <v>1.0101010101010166E-2</v>
      </c>
      <c r="X27" s="230">
        <f t="shared" ref="X27:X29" si="3">V27/O27-1</f>
        <v>0.11111111111111116</v>
      </c>
    </row>
    <row r="28" spans="2:24" x14ac:dyDescent="0.2">
      <c r="B28" s="200" t="s">
        <v>27</v>
      </c>
      <c r="C28" s="51">
        <f>VLOOKUP($B$2,'Table 7'!$A$5:$L$23,5,FALSE)</f>
        <v>378.99</v>
      </c>
      <c r="D28" s="51">
        <f>VLOOKUP($B$2,'Table 8'!$A$5:$L$23,5,FALSE)</f>
        <v>383.44</v>
      </c>
      <c r="E28" s="51">
        <f>VLOOKUP($B$2,'Table 9'!$A$5:$L$23,5,FALSE)</f>
        <v>387.33</v>
      </c>
      <c r="F28" s="51">
        <f>VLOOKUP($B$2,'Table 10'!$A$5:$L$23,5,FALSE)</f>
        <v>381.48</v>
      </c>
      <c r="G28" s="51">
        <f>VLOOKUP($B$2,'Table 11'!$A$5:$L$23,5,FALSE)</f>
        <v>405.31</v>
      </c>
      <c r="H28" s="51">
        <f>VLOOKUP($B$2,'Table 12'!$A$5:$L$23,5,FALSE)</f>
        <v>395.12</v>
      </c>
      <c r="I28" s="51">
        <f>VLOOKUP($B$2,'Table 13'!$A$5:$L$23,5,FALSE)</f>
        <v>402.75</v>
      </c>
      <c r="J28" s="51">
        <f>VLOOKUP($B$2,'Table 14'!$A$5:$L$23,5,FALSE)</f>
        <v>411.45</v>
      </c>
      <c r="K28" s="229">
        <f t="shared" si="0"/>
        <v>2.1601489757914205E-2</v>
      </c>
      <c r="L28" s="230">
        <f t="shared" si="1"/>
        <v>8.564869785482454E-2</v>
      </c>
      <c r="N28" s="200" t="s">
        <v>27</v>
      </c>
      <c r="O28" s="51">
        <f>VLOOKUP($B$2,'Table 7'!$A$5:$L$23,11,FALSE)</f>
        <v>463.99</v>
      </c>
      <c r="P28" s="51">
        <f>VLOOKUP($B$2,'Table 8'!$A$5:$L$23,11,FALSE)</f>
        <v>476.96</v>
      </c>
      <c r="Q28" s="51">
        <f>VLOOKUP($B$2,'Table 9'!$A$5:$L$23,11,FALSE)</f>
        <v>481.34</v>
      </c>
      <c r="R28" s="51">
        <f>VLOOKUP($B$2,'Table 10'!$A$5:$L$23,11,FALSE)</f>
        <v>485.39</v>
      </c>
      <c r="S28" s="51">
        <f>VLOOKUP($B$2,'Table 11'!$A$5:$L$23,11,FALSE)</f>
        <v>509.51</v>
      </c>
      <c r="T28" s="51">
        <f>VLOOKUP($B$2,'Table 12'!$A$5:$L$23,11,FALSE)</f>
        <v>497.96</v>
      </c>
      <c r="U28" s="51">
        <f>VLOOKUP($B$2,'Table 13'!$A$5:$L$23,11,FALSE)</f>
        <v>510.77</v>
      </c>
      <c r="V28" s="51">
        <f>VLOOKUP($B$2,'Table 14'!$A$5:$L$23,11,FALSE)</f>
        <v>533.29</v>
      </c>
      <c r="W28" s="229">
        <f t="shared" si="2"/>
        <v>4.4090295044736383E-2</v>
      </c>
      <c r="X28" s="230">
        <f t="shared" si="3"/>
        <v>0.14935666716955098</v>
      </c>
    </row>
    <row r="29" spans="2:24" x14ac:dyDescent="0.2">
      <c r="B29" s="200" t="s">
        <v>28</v>
      </c>
      <c r="C29" s="51">
        <f>VLOOKUP($B$2,'Table 7'!$A$5:$L$23,6,FALSE)</f>
        <v>395</v>
      </c>
      <c r="D29" s="51">
        <f>VLOOKUP($B$2,'Table 8'!$A$5:$L$23,6,FALSE)</f>
        <v>400</v>
      </c>
      <c r="E29" s="51">
        <f>VLOOKUP($B$2,'Table 9'!$A$5:$L$23,6,FALSE)</f>
        <v>400</v>
      </c>
      <c r="F29" s="51">
        <f>VLOOKUP($B$2,'Table 10'!$A$5:$L$23,6,FALSE)</f>
        <v>400</v>
      </c>
      <c r="G29" s="51">
        <f>VLOOKUP($B$2,'Table 11'!$A$5:$L$23,6,FALSE)</f>
        <v>425</v>
      </c>
      <c r="H29" s="51">
        <f>VLOOKUP($B$2,'Table 12'!$A$5:$L$23,6,FALSE)</f>
        <v>425</v>
      </c>
      <c r="I29" s="51">
        <f>VLOOKUP($B$2,'Table 13'!$A$5:$L$23,6,FALSE)</f>
        <v>425</v>
      </c>
      <c r="J29" s="51">
        <f>VLOOKUP($B$2,'Table 14'!$A$5:$L$23,6,FALSE)</f>
        <v>450</v>
      </c>
      <c r="K29" s="229">
        <f t="shared" si="0"/>
        <v>5.8823529411764719E-2</v>
      </c>
      <c r="L29" s="230">
        <f t="shared" si="1"/>
        <v>0.139240506329114</v>
      </c>
      <c r="N29" s="200" t="s">
        <v>28</v>
      </c>
      <c r="O29" s="51">
        <f>VLOOKUP($B$2,'Table 7'!$A$5:$L$23,12,FALSE)</f>
        <v>495</v>
      </c>
      <c r="P29" s="51">
        <f>VLOOKUP($B$2,'Table 8'!$A$5:$L$23,12,FALSE)</f>
        <v>520</v>
      </c>
      <c r="Q29" s="51">
        <f>VLOOKUP($B$2,'Table 9'!$A$5:$L$23,12,FALSE)</f>
        <v>510</v>
      </c>
      <c r="R29" s="51">
        <f>VLOOKUP($B$2,'Table 10'!$A$5:$L$23,12,FALSE)</f>
        <v>525</v>
      </c>
      <c r="S29" s="51">
        <f>VLOOKUP($B$2,'Table 11'!$A$5:$L$23,12,FALSE)</f>
        <v>550</v>
      </c>
      <c r="T29" s="51">
        <f>VLOOKUP($B$2,'Table 12'!$A$5:$L$23,12,FALSE)</f>
        <v>550</v>
      </c>
      <c r="U29" s="51">
        <f>VLOOKUP($B$2,'Table 13'!$A$5:$L$23,12,FALSE)</f>
        <v>550</v>
      </c>
      <c r="V29" s="51">
        <f>VLOOKUP($B$2,'Table 14'!$A$5:$L$23,12,FALSE)</f>
        <v>575</v>
      </c>
      <c r="W29" s="229">
        <f t="shared" si="2"/>
        <v>4.5454545454545414E-2</v>
      </c>
      <c r="X29" s="230">
        <f t="shared" si="3"/>
        <v>0.16161616161616155</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480</v>
      </c>
      <c r="D48" s="51">
        <f>VLOOKUP($B$2,'Table 8'!$A$26:$L$44,3,FALSE)</f>
        <v>495</v>
      </c>
      <c r="E48" s="51">
        <f>VLOOKUP($B$2,'Table 9'!$A$26:$L$44,3,FALSE)</f>
        <v>500</v>
      </c>
      <c r="F48" s="51">
        <f>VLOOKUP($B$2,'Table 10'!$A$26:$L$44,3,FALSE)</f>
        <v>500</v>
      </c>
      <c r="G48" s="51">
        <f>VLOOKUP($B$2,'Table 11'!$A$26:$L$44,3,FALSE)</f>
        <v>525</v>
      </c>
      <c r="H48" s="51">
        <f>VLOOKUP($B$2,'Table 12'!$A$26:$L$44,3,FALSE)</f>
        <v>500</v>
      </c>
      <c r="I48" s="51">
        <f>VLOOKUP($B$2,'Table 13'!$A$26:$L$44,3,FALSE)</f>
        <v>520</v>
      </c>
      <c r="J48" s="51">
        <f>VLOOKUP($B$2,'Table 14'!$A$26:$L$44,3,FALSE)</f>
        <v>550</v>
      </c>
      <c r="K48" s="229">
        <f>J48/I48-1</f>
        <v>5.7692307692307709E-2</v>
      </c>
      <c r="L48" s="230">
        <f>J48/C48-1</f>
        <v>0.14583333333333326</v>
      </c>
      <c r="N48" s="200" t="s">
        <v>25</v>
      </c>
      <c r="O48" s="51">
        <f>VLOOKUP($B$2,'Table 7'!$A$26:$L$44,9,FALSE)</f>
        <v>695</v>
      </c>
      <c r="P48" s="51">
        <f>VLOOKUP($B$2,'Table 8'!$A$26:$L$44,9,FALSE)</f>
        <v>750</v>
      </c>
      <c r="Q48" s="51">
        <f>VLOOKUP($B$2,'Table 9'!$A$26:$L$44,9,FALSE)</f>
        <v>750</v>
      </c>
      <c r="R48" s="51">
        <f>VLOOKUP($B$2,'Table 10'!$A$26:$L$44,9,FALSE)</f>
        <v>750</v>
      </c>
      <c r="S48" s="51">
        <f>VLOOKUP($B$2,'Table 11'!$A$26:$L$44,9,FALSE)</f>
        <v>750</v>
      </c>
      <c r="T48" s="51">
        <f>VLOOKUP($B$2,'Table 12'!$A$26:$L$44,9,FALSE)</f>
        <v>750</v>
      </c>
      <c r="U48" s="51">
        <f>VLOOKUP($B$2,'Table 13'!$A$26:$L$44,9,FALSE)</f>
        <v>775</v>
      </c>
      <c r="V48" s="51">
        <f>VLOOKUP($B$2,'Table 14'!$A$26:$L$44,9,FALSE)</f>
        <v>790</v>
      </c>
      <c r="W48" s="229">
        <f>V48/U48-1</f>
        <v>1.9354838709677358E-2</v>
      </c>
      <c r="X48" s="230">
        <f>V48/O48-1</f>
        <v>0.13669064748201443</v>
      </c>
    </row>
    <row r="49" spans="2:24" x14ac:dyDescent="0.2">
      <c r="B49" s="200" t="s">
        <v>26</v>
      </c>
      <c r="C49" s="51">
        <f>VLOOKUP($B$2,'Table 7'!$A$26:$L$44,4,FALSE)</f>
        <v>525</v>
      </c>
      <c r="D49" s="51">
        <f>VLOOKUP($B$2,'Table 8'!$A$26:$L$44,4,FALSE)</f>
        <v>560</v>
      </c>
      <c r="E49" s="51">
        <f>VLOOKUP($B$2,'Table 9'!$A$26:$L$44,4,FALSE)</f>
        <v>575</v>
      </c>
      <c r="F49" s="51">
        <f>VLOOKUP($B$2,'Table 10'!$A$26:$L$44,4,FALSE)</f>
        <v>575</v>
      </c>
      <c r="G49" s="51">
        <f>VLOOKUP($B$2,'Table 11'!$A$26:$L$44,4,FALSE)</f>
        <v>590</v>
      </c>
      <c r="H49" s="51">
        <f>VLOOKUP($B$2,'Table 12'!$A$26:$L$44,4,FALSE)</f>
        <v>575</v>
      </c>
      <c r="I49" s="51">
        <f>VLOOKUP($B$2,'Table 13'!$A$26:$L$44,4,FALSE)</f>
        <v>575</v>
      </c>
      <c r="J49" s="51">
        <f>VLOOKUP($B$2,'Table 14'!$A$26:$L$44,4,FALSE)</f>
        <v>612.5</v>
      </c>
      <c r="K49" s="229">
        <f t="shared" ref="K49:K51" si="4">J49/I49-1</f>
        <v>6.5217391304347894E-2</v>
      </c>
      <c r="L49" s="230">
        <f t="shared" ref="L49:L51" si="5">J49/C49-1</f>
        <v>0.16666666666666674</v>
      </c>
      <c r="N49" s="200" t="s">
        <v>26</v>
      </c>
      <c r="O49" s="51">
        <f>VLOOKUP($B$2,'Table 7'!$A$26:$L$44,10,FALSE)</f>
        <v>790</v>
      </c>
      <c r="P49" s="51">
        <f>VLOOKUP($B$2,'Table 8'!$A$26:$L$44,10,FALSE)</f>
        <v>800</v>
      </c>
      <c r="Q49" s="51">
        <f>VLOOKUP($B$2,'Table 9'!$A$26:$L$44,10,FALSE)</f>
        <v>825</v>
      </c>
      <c r="R49" s="51">
        <f>VLOOKUP($B$2,'Table 10'!$A$26:$L$44,10,FALSE)</f>
        <v>850</v>
      </c>
      <c r="S49" s="51">
        <f>VLOOKUP($B$2,'Table 11'!$A$26:$L$44,10,FALSE)</f>
        <v>850</v>
      </c>
      <c r="T49" s="51">
        <f>VLOOKUP($B$2,'Table 12'!$A$26:$L$44,10,FALSE)</f>
        <v>850</v>
      </c>
      <c r="U49" s="51">
        <f>VLOOKUP($B$2,'Table 13'!$A$26:$L$44,10,FALSE)</f>
        <v>875</v>
      </c>
      <c r="V49" s="51">
        <f>VLOOKUP($B$2,'Table 14'!$A$26:$L$44,10,FALSE)</f>
        <v>895</v>
      </c>
      <c r="W49" s="229">
        <f t="shared" ref="W49:W51" si="6">V49/U49-1</f>
        <v>2.2857142857142909E-2</v>
      </c>
      <c r="X49" s="230">
        <f t="shared" ref="X49:X51" si="7">V49/O49-1</f>
        <v>0.13291139240506333</v>
      </c>
    </row>
    <row r="50" spans="2:24" x14ac:dyDescent="0.2">
      <c r="B50" s="200" t="s">
        <v>27</v>
      </c>
      <c r="C50" s="51">
        <f>VLOOKUP($B$2,'Table 7'!$A$26:$L$44,5,FALSE)</f>
        <v>563.02</v>
      </c>
      <c r="D50" s="51">
        <f>VLOOKUP($B$2,'Table 8'!$A$26:$L$44,5,FALSE)</f>
        <v>588.67999999999995</v>
      </c>
      <c r="E50" s="51">
        <f>VLOOKUP($B$2,'Table 9'!$A$26:$L$44,5,FALSE)</f>
        <v>592.24</v>
      </c>
      <c r="F50" s="51">
        <f>VLOOKUP($B$2,'Table 10'!$A$26:$L$44,5,FALSE)</f>
        <v>600.47</v>
      </c>
      <c r="G50" s="51">
        <f>VLOOKUP($B$2,'Table 11'!$A$26:$L$44,5,FALSE)</f>
        <v>608.70000000000005</v>
      </c>
      <c r="H50" s="51">
        <f>VLOOKUP($B$2,'Table 12'!$A$26:$L$44,5,FALSE)</f>
        <v>602.28</v>
      </c>
      <c r="I50" s="51">
        <f>VLOOKUP($B$2,'Table 13'!$A$26:$L$44,5,FALSE)</f>
        <v>617</v>
      </c>
      <c r="J50" s="51">
        <f>VLOOKUP($B$2,'Table 14'!$A$26:$L$44,5,FALSE)</f>
        <v>656.95</v>
      </c>
      <c r="K50" s="229">
        <f t="shared" si="4"/>
        <v>6.4748784440842755E-2</v>
      </c>
      <c r="L50" s="230">
        <f t="shared" si="5"/>
        <v>0.16683243934496117</v>
      </c>
      <c r="N50" s="200" t="s">
        <v>27</v>
      </c>
      <c r="O50" s="51">
        <f>VLOOKUP($B$2,'Table 7'!$A$26:$L$44,11,FALSE)</f>
        <v>773.31</v>
      </c>
      <c r="P50" s="51">
        <f>VLOOKUP($B$2,'Table 8'!$A$26:$L$44,11,FALSE)</f>
        <v>823.76</v>
      </c>
      <c r="Q50" s="51">
        <f>VLOOKUP($B$2,'Table 9'!$A$26:$L$44,11,FALSE)</f>
        <v>859.7</v>
      </c>
      <c r="R50" s="51">
        <f>VLOOKUP($B$2,'Table 10'!$A$26:$L$44,11,FALSE)</f>
        <v>884.28</v>
      </c>
      <c r="S50" s="51">
        <f>VLOOKUP($B$2,'Table 11'!$A$26:$L$44,11,FALSE)</f>
        <v>870.87</v>
      </c>
      <c r="T50" s="51">
        <f>VLOOKUP($B$2,'Table 12'!$A$26:$L$44,11,FALSE)</f>
        <v>884.35</v>
      </c>
      <c r="U50" s="51">
        <f>VLOOKUP($B$2,'Table 13'!$A$26:$L$44,11,FALSE)</f>
        <v>900.74</v>
      </c>
      <c r="V50" s="51">
        <f>VLOOKUP($B$2,'Table 14'!$A$26:$L$44,11,FALSE)</f>
        <v>917.22</v>
      </c>
      <c r="W50" s="229">
        <f t="shared" si="6"/>
        <v>1.8296067677687322E-2</v>
      </c>
      <c r="X50" s="230">
        <f t="shared" si="7"/>
        <v>0.18609613221088583</v>
      </c>
    </row>
    <row r="51" spans="2:24" x14ac:dyDescent="0.2">
      <c r="B51" s="200" t="s">
        <v>28</v>
      </c>
      <c r="C51" s="51">
        <f>VLOOKUP($B$2,'Table 7'!$A$26:$L$44,6,FALSE)</f>
        <v>627.5</v>
      </c>
      <c r="D51" s="51">
        <f>VLOOKUP($B$2,'Table 8'!$A$26:$L$44,6,FALSE)</f>
        <v>650</v>
      </c>
      <c r="E51" s="51">
        <f>VLOOKUP($B$2,'Table 9'!$A$26:$L$44,6,FALSE)</f>
        <v>650</v>
      </c>
      <c r="F51" s="51">
        <f>VLOOKUP($B$2,'Table 10'!$A$26:$L$44,6,FALSE)</f>
        <v>675</v>
      </c>
      <c r="G51" s="51">
        <f>VLOOKUP($B$2,'Table 11'!$A$26:$L$44,6,FALSE)</f>
        <v>675</v>
      </c>
      <c r="H51" s="51">
        <f>VLOOKUP($B$2,'Table 12'!$A$26:$L$44,6,FALSE)</f>
        <v>680</v>
      </c>
      <c r="I51" s="51">
        <f>VLOOKUP($B$2,'Table 13'!$A$26:$L$44,6,FALSE)</f>
        <v>695</v>
      </c>
      <c r="J51" s="51">
        <f>VLOOKUP($B$2,'Table 14'!$A$26:$L$44,6,FALSE)</f>
        <v>750</v>
      </c>
      <c r="K51" s="229">
        <f t="shared" si="4"/>
        <v>7.9136690647481966E-2</v>
      </c>
      <c r="L51" s="230">
        <f t="shared" si="5"/>
        <v>0.19521912350597614</v>
      </c>
      <c r="N51" s="200" t="s">
        <v>28</v>
      </c>
      <c r="O51" s="51">
        <f>VLOOKUP($B$2,'Table 7'!$A$26:$L$44,12,FALSE)</f>
        <v>850</v>
      </c>
      <c r="P51" s="51">
        <f>VLOOKUP($B$2,'Table 8'!$A$26:$L$44,12,FALSE)</f>
        <v>895</v>
      </c>
      <c r="Q51" s="51">
        <f>VLOOKUP($B$2,'Table 9'!$A$26:$L$44,12,FALSE)</f>
        <v>895</v>
      </c>
      <c r="R51" s="51">
        <f>VLOOKUP($B$2,'Table 10'!$A$26:$L$44,12,FALSE)</f>
        <v>925</v>
      </c>
      <c r="S51" s="51">
        <f>VLOOKUP($B$2,'Table 11'!$A$26:$L$44,12,FALSE)</f>
        <v>947.5</v>
      </c>
      <c r="T51" s="51">
        <f>VLOOKUP($B$2,'Table 12'!$A$26:$L$44,12,FALSE)</f>
        <v>950</v>
      </c>
      <c r="U51" s="51">
        <f>VLOOKUP($B$2,'Table 13'!$A$26:$L$44,12,FALSE)</f>
        <v>975</v>
      </c>
      <c r="V51" s="51">
        <f>VLOOKUP($B$2,'Table 14'!$A$26:$L$44,12,FALSE)</f>
        <v>995</v>
      </c>
      <c r="W51" s="229">
        <f t="shared" si="6"/>
        <v>2.051282051282044E-2</v>
      </c>
      <c r="X51" s="230">
        <f t="shared" si="7"/>
        <v>0.17058823529411771</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238.33</v>
      </c>
      <c r="D70" s="51">
        <f>VLOOKUP($B$2,'Table 8'!$A$47:$F$65,3,FALSE)</f>
        <v>224</v>
      </c>
      <c r="E70" s="51">
        <f>VLOOKUP($B$2,'Table 9'!$A$47:$F$65,3,FALSE)</f>
        <v>251.33</v>
      </c>
      <c r="F70" s="51">
        <f>VLOOKUP($B$2,'Table 10'!$A$47:$F$65,3,FALSE)</f>
        <v>274</v>
      </c>
      <c r="G70" s="51">
        <f>VLOOKUP($B$2,'Table 11'!$A$47:$F$65,3,FALSE)</f>
        <v>275</v>
      </c>
      <c r="H70" s="51">
        <f>VLOOKUP($B$2,'Table 12'!$A$47:$F$65,3,FALSE)</f>
        <v>275</v>
      </c>
      <c r="I70" s="51">
        <f>VLOOKUP($B$2,'Table 13'!$A$47:$F$65,3,FALSE)</f>
        <v>290</v>
      </c>
      <c r="J70" s="51">
        <f>VLOOKUP($B$2,'Table 14'!$A$47:$F$65,3,FALSE)</f>
        <v>275</v>
      </c>
      <c r="K70" s="229">
        <f>J70/I70-1</f>
        <v>-5.1724137931034475E-2</v>
      </c>
      <c r="L70" s="230">
        <f>J70/C70-1</f>
        <v>0.15386229178030453</v>
      </c>
      <c r="N70" s="296" t="s">
        <v>53</v>
      </c>
      <c r="O70" s="297"/>
      <c r="P70" s="297"/>
      <c r="Q70" s="227">
        <f>VLOOKUP($B$2,'Table 7'!$A$5:$L$23,2,FALSE)</f>
        <v>202</v>
      </c>
      <c r="R70" s="227">
        <f>VLOOKUP($B$2,'Table 8'!$A$5:$L$23,2,FALSE)</f>
        <v>186</v>
      </c>
      <c r="S70" s="227">
        <f>VLOOKUP($B$2,'Table 9'!$A$5:$L$23,2,FALSE)</f>
        <v>227</v>
      </c>
      <c r="T70" s="227">
        <f>VLOOKUP($B$2,'Table 10'!$A$5:$L$23,2,FALSE)</f>
        <v>253</v>
      </c>
      <c r="U70" s="227">
        <f>VLOOKUP($B$2,'Table 11'!$A$5:$L$23,2,FALSE)</f>
        <v>180</v>
      </c>
      <c r="V70" s="227">
        <f>VLOOKUP($B$2,'Table 12'!$A$5:$L$23,2,FALSE)</f>
        <v>279</v>
      </c>
      <c r="W70" s="227">
        <f>VLOOKUP($B$2,'Table 13'!$A$5:$L$23,2,FALSE)</f>
        <v>322</v>
      </c>
      <c r="X70" s="228">
        <f>VLOOKUP($B$2,'Table 14'!$A$5:$L$23,2,FALSE)</f>
        <v>325</v>
      </c>
      <c r="Z70" s="200" t="s">
        <v>53</v>
      </c>
      <c r="AA70" s="44">
        <f>VLOOKUP($B$2,'Table 7'!$A$5:$L$23,2,FALSE)</f>
        <v>202</v>
      </c>
      <c r="AB70" s="44">
        <f>VLOOKUP($B$2,'Table 8'!$A$5:$L$23,2,FALSE)</f>
        <v>186</v>
      </c>
      <c r="AC70" s="44">
        <f>VLOOKUP($B$2,'Table 9'!$A$5:$L$23,2,FALSE)</f>
        <v>227</v>
      </c>
      <c r="AD70" s="44">
        <f>VLOOKUP($B$2,'Table 10'!$A$5:$L$23,2,FALSE)</f>
        <v>253</v>
      </c>
      <c r="AE70" s="44">
        <f>VLOOKUP($B$2,'Table 11'!$A$5:$L$23,2,FALSE)</f>
        <v>180</v>
      </c>
      <c r="AF70" s="44">
        <f>VLOOKUP($B$2,'Table 12'!$A$5:$L$23,2,FALSE)</f>
        <v>279</v>
      </c>
      <c r="AG70" s="44">
        <f>VLOOKUP($B$2,'Table 13'!$A$5:$L$23,2,FALSE)</f>
        <v>322</v>
      </c>
      <c r="AH70" s="206">
        <f>VLOOKUP($B$2,'Table 14'!$A$5:$L$23,2,FALSE)</f>
        <v>325</v>
      </c>
    </row>
    <row r="71" spans="2:34" x14ac:dyDescent="0.2">
      <c r="B71" s="200" t="s">
        <v>26</v>
      </c>
      <c r="C71" s="51">
        <f>VLOOKUP($B$2,'Table 7'!$A$47:$F$65,4,FALSE)</f>
        <v>255.67</v>
      </c>
      <c r="D71" s="51">
        <f>VLOOKUP($B$2,'Table 8'!$A$47:$F$65,4,FALSE)</f>
        <v>250</v>
      </c>
      <c r="E71" s="51">
        <f>VLOOKUP($B$2,'Table 9'!$A$47:$F$65,4,FALSE)</f>
        <v>285</v>
      </c>
      <c r="F71" s="51">
        <f>VLOOKUP($B$2,'Table 10'!$A$47:$F$65,4,FALSE)</f>
        <v>303.33</v>
      </c>
      <c r="G71" s="51">
        <f>VLOOKUP($B$2,'Table 11'!$A$47:$F$65,4,FALSE)</f>
        <v>304.17</v>
      </c>
      <c r="H71" s="51">
        <f>VLOOKUP($B$2,'Table 12'!$A$47:$F$65,4,FALSE)</f>
        <v>316.07</v>
      </c>
      <c r="I71" s="51">
        <f>VLOOKUP($B$2,'Table 13'!$A$47:$F$65,4,FALSE)</f>
        <v>351.92</v>
      </c>
      <c r="J71" s="51">
        <f>VLOOKUP($B$2,'Table 14'!$A$47:$F$65,4,FALSE)</f>
        <v>348.04</v>
      </c>
      <c r="K71" s="229">
        <f t="shared" ref="K71:K73" si="8">J71/I71-1</f>
        <v>-1.1025233007501689E-2</v>
      </c>
      <c r="L71" s="230">
        <f t="shared" ref="L71:L73" si="9">J71/C71-1</f>
        <v>0.3612860327766263</v>
      </c>
      <c r="N71" s="296" t="s">
        <v>54</v>
      </c>
      <c r="O71" s="297"/>
      <c r="P71" s="297"/>
      <c r="Q71" s="227">
        <f>VLOOKUP($B$2,'Table 7'!$A$5:$L$23,8,FALSE)</f>
        <v>606</v>
      </c>
      <c r="R71" s="227">
        <f>VLOOKUP($B$2,'Table 8'!$A$5:$L$23,8,FALSE)</f>
        <v>503</v>
      </c>
      <c r="S71" s="227">
        <f>VLOOKUP($B$2,'Table 9'!$A$5:$L$23,8,FALSE)</f>
        <v>711</v>
      </c>
      <c r="T71" s="227">
        <f>VLOOKUP($B$2,'Table 10'!$A$5:$L$23,8,FALSE)</f>
        <v>738</v>
      </c>
      <c r="U71" s="227">
        <f>VLOOKUP($B$2,'Table 11'!$A$5:$L$23,8,FALSE)</f>
        <v>626</v>
      </c>
      <c r="V71" s="227">
        <f>VLOOKUP($B$2,'Table 12'!$A$5:$L$23,8,FALSE)</f>
        <v>812</v>
      </c>
      <c r="W71" s="227">
        <f>VLOOKUP($B$2,'Table 13'!$A$5:$L$23,8,FALSE)</f>
        <v>680</v>
      </c>
      <c r="X71" s="228">
        <f>VLOOKUP($B$2,'Table 14'!$A$5:$L$23,8,FALSE)</f>
        <v>611</v>
      </c>
      <c r="Z71" s="200" t="s">
        <v>54</v>
      </c>
      <c r="AA71" s="44">
        <f>VLOOKUP($B$2,'Table 7'!$A$5:$L$23,8,FALSE)</f>
        <v>606</v>
      </c>
      <c r="AB71" s="44">
        <f>VLOOKUP($B$2,'Table 8'!$A$5:$L$23,8,FALSE)</f>
        <v>503</v>
      </c>
      <c r="AC71" s="44">
        <f>VLOOKUP($B$2,'Table 9'!$A$5:$L$23,8,FALSE)</f>
        <v>711</v>
      </c>
      <c r="AD71" s="44">
        <f>VLOOKUP($B$2,'Table 10'!$A$5:$L$23,8,FALSE)</f>
        <v>738</v>
      </c>
      <c r="AE71" s="44">
        <f>VLOOKUP($B$2,'Table 11'!$A$5:$L$23,8,FALSE)</f>
        <v>626</v>
      </c>
      <c r="AF71" s="44">
        <f>VLOOKUP($B$2,'Table 12'!$A$5:$L$23,8,FALSE)</f>
        <v>812</v>
      </c>
      <c r="AG71" s="44">
        <f>VLOOKUP($B$2,'Table 13'!$A$5:$L$23,8,FALSE)</f>
        <v>680</v>
      </c>
      <c r="AH71" s="206">
        <f>VLOOKUP($B$2,'Table 14'!$A$5:$L$23,8,FALSE)</f>
        <v>611</v>
      </c>
    </row>
    <row r="72" spans="2:34" x14ac:dyDescent="0.2">
      <c r="B72" s="200" t="s">
        <v>27</v>
      </c>
      <c r="C72" s="51">
        <f>VLOOKUP($B$2,'Table 7'!$A$47:$F$65,5,FALSE)</f>
        <v>270.66000000000003</v>
      </c>
      <c r="D72" s="51">
        <f>VLOOKUP($B$2,'Table 8'!$A$47:$F$65,5,FALSE)</f>
        <v>253.94</v>
      </c>
      <c r="E72" s="51">
        <f>VLOOKUP($B$2,'Table 9'!$A$47:$F$65,5,FALSE)</f>
        <v>292.26</v>
      </c>
      <c r="F72" s="51">
        <f>VLOOKUP($B$2,'Table 10'!$A$47:$F$65,5,FALSE)</f>
        <v>312.87</v>
      </c>
      <c r="G72" s="51">
        <f>VLOOKUP($B$2,'Table 11'!$A$47:$F$65,5,FALSE)</f>
        <v>312.33</v>
      </c>
      <c r="H72" s="51">
        <f>VLOOKUP($B$2,'Table 12'!$A$47:$F$65,5,FALSE)</f>
        <v>320.61</v>
      </c>
      <c r="I72" s="51">
        <f>VLOOKUP($B$2,'Table 13'!$A$47:$F$65,5,FALSE)</f>
        <v>367.97</v>
      </c>
      <c r="J72" s="51">
        <f>VLOOKUP($B$2,'Table 14'!$A$47:$F$65,5,FALSE)</f>
        <v>347.5</v>
      </c>
      <c r="K72" s="229">
        <f t="shared" si="8"/>
        <v>-5.5629535016441634E-2</v>
      </c>
      <c r="L72" s="230">
        <f t="shared" si="9"/>
        <v>0.28389861819256623</v>
      </c>
      <c r="N72" s="296" t="s">
        <v>55</v>
      </c>
      <c r="O72" s="297"/>
      <c r="P72" s="297"/>
      <c r="Q72" s="227">
        <f>VLOOKUP($B$2,'Table 7'!$A$26:$L$44,2,FALSE)</f>
        <v>272</v>
      </c>
      <c r="R72" s="227">
        <f>VLOOKUP($B$2,'Table 8'!$A$26:$L$44,2,FALSE)</f>
        <v>282</v>
      </c>
      <c r="S72" s="227">
        <f>VLOOKUP($B$2,'Table 9'!$A$26:$L$44,2,FALSE)</f>
        <v>407</v>
      </c>
      <c r="T72" s="227">
        <f>VLOOKUP($B$2,'Table 10'!$A$26:$L$44,2,FALSE)</f>
        <v>381</v>
      </c>
      <c r="U72" s="227">
        <f>VLOOKUP($B$2,'Table 11'!$A$26:$L$44,2,FALSE)</f>
        <v>415</v>
      </c>
      <c r="V72" s="227">
        <f>VLOOKUP($B$2,'Table 12'!$A$26:$L$44,2,FALSE)</f>
        <v>455</v>
      </c>
      <c r="W72" s="227">
        <f>VLOOKUP($B$2,'Table 13'!$A$26:$L$44,2,FALSE)</f>
        <v>434</v>
      </c>
      <c r="X72" s="228">
        <f>VLOOKUP($B$2,'Table 14'!$A$26:$L$44,2,FALSE)</f>
        <v>348</v>
      </c>
      <c r="Z72" s="200" t="s">
        <v>55</v>
      </c>
      <c r="AA72" s="44">
        <f>VLOOKUP($B$2,'Table 7'!$A$26:$L$44,2,FALSE)</f>
        <v>272</v>
      </c>
      <c r="AB72" s="44">
        <f>VLOOKUP($B$2,'Table 8'!$A$26:$L$44,2,FALSE)</f>
        <v>282</v>
      </c>
      <c r="AC72" s="44">
        <f>VLOOKUP($B$2,'Table 9'!$A$26:$L$44,2,FALSE)</f>
        <v>407</v>
      </c>
      <c r="AD72" s="44">
        <f>VLOOKUP($B$2,'Table 10'!$A$26:$L$44,2,FALSE)</f>
        <v>381</v>
      </c>
      <c r="AE72" s="44">
        <f>VLOOKUP($B$2,'Table 11'!$A$26:$L$44,2,FALSE)</f>
        <v>415</v>
      </c>
      <c r="AF72" s="44">
        <f>VLOOKUP($B$2,'Table 12'!$A$26:$L$44,2,FALSE)</f>
        <v>455</v>
      </c>
      <c r="AG72" s="44">
        <f>VLOOKUP($B$2,'Table 13'!$A$26:$L$44,2,FALSE)</f>
        <v>434</v>
      </c>
      <c r="AH72" s="206">
        <f>VLOOKUP($B$2,'Table 14'!$A$26:$L$44,2,FALSE)</f>
        <v>348</v>
      </c>
    </row>
    <row r="73" spans="2:34" x14ac:dyDescent="0.2">
      <c r="B73" s="200" t="s">
        <v>28</v>
      </c>
      <c r="C73" s="51">
        <f>VLOOKUP($B$2,'Table 7'!$A$47:$F$65,6,FALSE)</f>
        <v>281.67</v>
      </c>
      <c r="D73" s="51">
        <f>VLOOKUP($B$2,'Table 8'!$A$47:$F$65,6,FALSE)</f>
        <v>275</v>
      </c>
      <c r="E73" s="51">
        <f>VLOOKUP($B$2,'Table 9'!$A$47:$F$65,6,FALSE)</f>
        <v>325</v>
      </c>
      <c r="F73" s="51">
        <f>VLOOKUP($B$2,'Table 10'!$A$47:$F$65,6,FALSE)</f>
        <v>336.5</v>
      </c>
      <c r="G73" s="51">
        <f>VLOOKUP($B$2,'Table 11'!$A$47:$F$65,6,FALSE)</f>
        <v>350</v>
      </c>
      <c r="H73" s="51">
        <f>VLOOKUP($B$2,'Table 12'!$A$47:$F$65,6,FALSE)</f>
        <v>355</v>
      </c>
      <c r="I73" s="51">
        <f>VLOOKUP($B$2,'Table 13'!$A$47:$F$65,6,FALSE)</f>
        <v>409.66</v>
      </c>
      <c r="J73" s="51">
        <f>VLOOKUP($B$2,'Table 14'!$A$47:$F$65,6,FALSE)</f>
        <v>379.52</v>
      </c>
      <c r="K73" s="229">
        <f t="shared" si="8"/>
        <v>-7.3573207049748679E-2</v>
      </c>
      <c r="L73" s="230">
        <f t="shared" si="9"/>
        <v>0.34739233855220641</v>
      </c>
      <c r="N73" s="296" t="s">
        <v>56</v>
      </c>
      <c r="O73" s="297"/>
      <c r="P73" s="297"/>
      <c r="Q73" s="227">
        <f>VLOOKUP($B$2,'Table 7'!$A$26:$L$44,8,FALSE)</f>
        <v>106</v>
      </c>
      <c r="R73" s="227">
        <f>VLOOKUP($B$2,'Table 8'!$A$26:$L$44,8,FALSE)</f>
        <v>120</v>
      </c>
      <c r="S73" s="227">
        <f>VLOOKUP($B$2,'Table 9'!$A$26:$L$44,8,FALSE)</f>
        <v>185</v>
      </c>
      <c r="T73" s="227">
        <f>VLOOKUP($B$2,'Table 10'!$A$26:$L$44,8,FALSE)</f>
        <v>138</v>
      </c>
      <c r="U73" s="227">
        <f>VLOOKUP($B$2,'Table 11'!$A$26:$L$44,8,FALSE)</f>
        <v>168</v>
      </c>
      <c r="V73" s="227">
        <f>VLOOKUP($B$2,'Table 12'!$A$26:$L$44,8,FALSE)</f>
        <v>167</v>
      </c>
      <c r="W73" s="227">
        <f>VLOOKUP($B$2,'Table 13'!$A$26:$L$44,8,FALSE)</f>
        <v>151</v>
      </c>
      <c r="X73" s="228">
        <f>VLOOKUP($B$2,'Table 14'!$A$26:$L$44,8,FALSE)</f>
        <v>125</v>
      </c>
      <c r="Z73" s="200" t="s">
        <v>56</v>
      </c>
      <c r="AA73" s="44">
        <f>VLOOKUP($B$2,'Table 7'!$A$26:$L$44,8,FALSE)</f>
        <v>106</v>
      </c>
      <c r="AB73" s="44">
        <f>VLOOKUP($B$2,'Table 8'!$A$26:$L$44,8,FALSE)</f>
        <v>120</v>
      </c>
      <c r="AC73" s="44">
        <f>VLOOKUP($B$2,'Table 9'!$A$26:$L$44,8,FALSE)</f>
        <v>185</v>
      </c>
      <c r="AD73" s="44">
        <f>VLOOKUP($B$2,'Table 10'!$A$26:$L$44,8,FALSE)</f>
        <v>138</v>
      </c>
      <c r="AE73" s="44">
        <f>VLOOKUP($B$2,'Table 11'!$A$26:$L$44,8,FALSE)</f>
        <v>168</v>
      </c>
      <c r="AF73" s="44">
        <f>VLOOKUP($B$2,'Table 12'!$A$26:$L$44,8,FALSE)</f>
        <v>167</v>
      </c>
      <c r="AG73" s="44">
        <f>VLOOKUP($B$2,'Table 13'!$A$26:$L$44,8,FALSE)</f>
        <v>151</v>
      </c>
      <c r="AH73" s="206">
        <f>VLOOKUP($B$2,'Table 14'!$A$26:$L$44,8,FALSE)</f>
        <v>125</v>
      </c>
    </row>
    <row r="74" spans="2:34" x14ac:dyDescent="0.2">
      <c r="B74" s="13"/>
      <c r="C74" s="16"/>
      <c r="D74" s="16"/>
      <c r="E74" s="16"/>
      <c r="F74" s="16"/>
      <c r="G74" s="16"/>
      <c r="H74" s="16"/>
      <c r="I74" s="16"/>
      <c r="J74" s="16"/>
      <c r="K74" s="16"/>
      <c r="L74" s="60"/>
      <c r="N74" s="296" t="s">
        <v>57</v>
      </c>
      <c r="O74" s="297"/>
      <c r="P74" s="297"/>
      <c r="Q74" s="227">
        <f>VLOOKUP($B$2,'Table 7'!$A$47:$L$65,2,FALSE)</f>
        <v>49</v>
      </c>
      <c r="R74" s="227">
        <f>VLOOKUP($B$2,'Table 8'!$A$47:$L$65,2,FALSE)</f>
        <v>69</v>
      </c>
      <c r="S74" s="227">
        <f>VLOOKUP($B$2,'Table 9'!$A$47:$L$65,2,FALSE)</f>
        <v>109</v>
      </c>
      <c r="T74" s="227">
        <f>VLOOKUP($B$2,'Table 10'!$A$47:$L$65,2,FALSE)</f>
        <v>152</v>
      </c>
      <c r="U74" s="227">
        <f>VLOOKUP($B$2,'Table 11'!$A$47:$L$65,2,FALSE)</f>
        <v>146</v>
      </c>
      <c r="V74" s="227">
        <f>VLOOKUP($B$2,'Table 12'!$A$47:$L$65,2,FALSE)</f>
        <v>209</v>
      </c>
      <c r="W74" s="227">
        <f>VLOOKUP($B$2,'Table 13'!$A$47:$L$65,2,FALSE)</f>
        <v>162</v>
      </c>
      <c r="X74" s="228">
        <f>VLOOKUP($B$2,'Table 14'!$A$47:$L$65,2,FALSE)</f>
        <v>162</v>
      </c>
      <c r="Z74" s="207" t="s">
        <v>57</v>
      </c>
      <c r="AA74" s="208">
        <f>VLOOKUP($B$2,'Table 7'!$A$47:$L$65,2,FALSE)</f>
        <v>49</v>
      </c>
      <c r="AB74" s="208">
        <f>VLOOKUP($B$2,'Table 8'!$A$47:$L$65,2,FALSE)</f>
        <v>69</v>
      </c>
      <c r="AC74" s="208">
        <f>VLOOKUP($B$2,'Table 9'!$A$47:$L$65,2,FALSE)</f>
        <v>109</v>
      </c>
      <c r="AD74" s="208">
        <f>VLOOKUP($B$2,'Table 10'!$A$47:$L$65,2,FALSE)</f>
        <v>152</v>
      </c>
      <c r="AE74" s="208">
        <f>VLOOKUP($B$2,'Table 11'!$A$47:$L$65,2,FALSE)</f>
        <v>146</v>
      </c>
      <c r="AF74" s="208">
        <f>VLOOKUP($B$2,'Table 12'!$A$47:$L$65,2,FALSE)</f>
        <v>209</v>
      </c>
      <c r="AG74" s="208">
        <f>VLOOKUP($B$2,'Table 13'!$A$47:$L$65,2,FALSE)</f>
        <v>162</v>
      </c>
      <c r="AH74" s="209">
        <f>VLOOKUP($B$2,'Table 14'!$A$47:$L$65,2,FALSE)</f>
        <v>162</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Fife</v>
      </c>
      <c r="AJ94" s="223">
        <f>VLOOKUP($AI$94,'All years 2 bed'!$A$4:$I$21,2,FALSE)</f>
        <v>463.99</v>
      </c>
      <c r="AK94" s="223">
        <f>VLOOKUP($AI$94,'All years 2 bed'!$A$4:$I$21,3,FALSE)</f>
        <v>476.96</v>
      </c>
      <c r="AL94" s="223">
        <f>VLOOKUP($AI$94,'All years 2 bed'!$A$4:$I$21,4,FALSE)</f>
        <v>481.34</v>
      </c>
      <c r="AM94" s="223">
        <f>VLOOKUP($AI$94,'All years 2 bed'!$A$4:$I$21,5,FALSE)</f>
        <v>485.39</v>
      </c>
      <c r="AN94" s="223">
        <f>VLOOKUP($AI$94,'All years 2 bed'!$A$4:$I$21,6,FALSE)</f>
        <v>509.51</v>
      </c>
      <c r="AO94" s="223">
        <f>VLOOKUP($AI$94,'All years 2 bed'!$A$4:$I$21,7,FALSE)</f>
        <v>497.96</v>
      </c>
      <c r="AP94" s="223">
        <f>VLOOKUP($AI$94,'All years 2 bed'!$A$4:$I$21,8,FALSE)</f>
        <v>510.77</v>
      </c>
      <c r="AQ94" s="223">
        <f>VLOOKUP($AI$94,'All years 2 bed'!$A$4:$I$21,9,FALSE)</f>
        <v>533.29</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zoomScaleNormal="100" workbookViewId="0">
      <selection activeCell="AL16" sqref="AL16"/>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12</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241</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350</v>
      </c>
      <c r="D26" s="51">
        <f>VLOOKUP($B$2,'Table 8'!$A$5:$L$23,3,FALSE)</f>
        <v>350</v>
      </c>
      <c r="E26" s="51">
        <f>VLOOKUP($B$2,'Table 9'!$A$5:$L$23,3,FALSE)</f>
        <v>350</v>
      </c>
      <c r="F26" s="51">
        <f>VLOOKUP($B$2,'Table 10'!$A$5:$L$23,3,FALSE)</f>
        <v>350</v>
      </c>
      <c r="G26" s="51">
        <f>VLOOKUP($B$2,'Table 11'!$A$5:$L$23,3,FALSE)</f>
        <v>350</v>
      </c>
      <c r="H26" s="51">
        <f>VLOOKUP($B$2,'Table 12'!$A$5:$L$23,3,FALSE)</f>
        <v>357.5</v>
      </c>
      <c r="I26" s="51">
        <f>VLOOKUP($B$2,'Table 13'!$A$5:$L$23,3,FALSE)</f>
        <v>355</v>
      </c>
      <c r="J26" s="51">
        <f>VLOOKUP($B$2,'Table 14'!$A$5:$L$23,3,FALSE)</f>
        <v>350</v>
      </c>
      <c r="K26" s="229">
        <f>J26/I26-1</f>
        <v>-1.4084507042253502E-2</v>
      </c>
      <c r="L26" s="230">
        <f>J26/C26-1</f>
        <v>0</v>
      </c>
      <c r="N26" s="200" t="s">
        <v>25</v>
      </c>
      <c r="O26" s="51">
        <f>VLOOKUP($B$2,'Table 7'!$A$5:$L$23,9,FALSE)</f>
        <v>435</v>
      </c>
      <c r="P26" s="51">
        <f>VLOOKUP($B$2,'Table 8'!$A$5:$L$23,9,FALSE)</f>
        <v>450</v>
      </c>
      <c r="Q26" s="51">
        <f>VLOOKUP($B$2,'Table 9'!$A$5:$L$23,9,FALSE)</f>
        <v>450</v>
      </c>
      <c r="R26" s="51">
        <f>VLOOKUP($B$2,'Table 10'!$A$5:$L$23,9,FALSE)</f>
        <v>450</v>
      </c>
      <c r="S26" s="51">
        <f>VLOOKUP($B$2,'Table 11'!$A$5:$L$23,9,FALSE)</f>
        <v>435</v>
      </c>
      <c r="T26" s="51">
        <f>VLOOKUP($B$2,'Table 12'!$A$5:$L$23,9,FALSE)</f>
        <v>450</v>
      </c>
      <c r="U26" s="51">
        <f>VLOOKUP($B$2,'Table 13'!$A$5:$L$23,9,FALSE)</f>
        <v>450</v>
      </c>
      <c r="V26" s="51">
        <f>VLOOKUP($B$2,'Table 14'!$A$5:$L$23,9,FALSE)</f>
        <v>475</v>
      </c>
      <c r="W26" s="229">
        <f>V26/U26-1</f>
        <v>5.555555555555558E-2</v>
      </c>
      <c r="X26" s="230">
        <f>V26/O26-1</f>
        <v>9.1954022988505857E-2</v>
      </c>
    </row>
    <row r="27" spans="2:24" x14ac:dyDescent="0.2">
      <c r="B27" s="200" t="s">
        <v>26</v>
      </c>
      <c r="C27" s="51">
        <f>VLOOKUP($B$2,'Table 7'!$A$5:$L$23,4,FALSE)</f>
        <v>375</v>
      </c>
      <c r="D27" s="51">
        <f>VLOOKUP($B$2,'Table 8'!$A$5:$L$23,4,FALSE)</f>
        <v>385</v>
      </c>
      <c r="E27" s="51">
        <f>VLOOKUP($B$2,'Table 9'!$A$5:$L$23,4,FALSE)</f>
        <v>395</v>
      </c>
      <c r="F27" s="51">
        <f>VLOOKUP($B$2,'Table 10'!$A$5:$L$23,4,FALSE)</f>
        <v>390</v>
      </c>
      <c r="G27" s="51">
        <f>VLOOKUP($B$2,'Table 11'!$A$5:$L$23,4,FALSE)</f>
        <v>392.5</v>
      </c>
      <c r="H27" s="51">
        <f>VLOOKUP($B$2,'Table 12'!$A$5:$L$23,4,FALSE)</f>
        <v>380</v>
      </c>
      <c r="I27" s="51">
        <f>VLOOKUP($B$2,'Table 13'!$A$5:$L$23,4,FALSE)</f>
        <v>395</v>
      </c>
      <c r="J27" s="51">
        <f>VLOOKUP($B$2,'Table 14'!$A$5:$L$23,4,FALSE)</f>
        <v>395</v>
      </c>
      <c r="K27" s="229">
        <f t="shared" ref="K27:K29" si="0">J27/I27-1</f>
        <v>0</v>
      </c>
      <c r="L27" s="230">
        <f t="shared" ref="L27:L29" si="1">J27/C27-1</f>
        <v>5.3333333333333233E-2</v>
      </c>
      <c r="N27" s="200" t="s">
        <v>26</v>
      </c>
      <c r="O27" s="51">
        <f>VLOOKUP($B$2,'Table 7'!$A$5:$L$23,10,FALSE)</f>
        <v>482.5</v>
      </c>
      <c r="P27" s="51">
        <f>VLOOKUP($B$2,'Table 8'!$A$5:$L$23,10,FALSE)</f>
        <v>495</v>
      </c>
      <c r="Q27" s="51">
        <f>VLOOKUP($B$2,'Table 9'!$A$5:$L$23,10,FALSE)</f>
        <v>500</v>
      </c>
      <c r="R27" s="51">
        <f>VLOOKUP($B$2,'Table 10'!$A$5:$L$23,10,FALSE)</f>
        <v>495</v>
      </c>
      <c r="S27" s="51">
        <f>VLOOKUP($B$2,'Table 11'!$A$5:$L$23,10,FALSE)</f>
        <v>495</v>
      </c>
      <c r="T27" s="51">
        <f>VLOOKUP($B$2,'Table 12'!$A$5:$L$23,10,FALSE)</f>
        <v>495</v>
      </c>
      <c r="U27" s="51">
        <f>VLOOKUP($B$2,'Table 13'!$A$5:$L$23,10,FALSE)</f>
        <v>510</v>
      </c>
      <c r="V27" s="51">
        <f>VLOOKUP($B$2,'Table 14'!$A$5:$L$23,10,FALSE)</f>
        <v>550</v>
      </c>
      <c r="W27" s="229">
        <f t="shared" ref="W27:W29" si="2">V27/U27-1</f>
        <v>7.8431372549019551E-2</v>
      </c>
      <c r="X27" s="230">
        <f t="shared" ref="X27:X29" si="3">V27/O27-1</f>
        <v>0.13989637305699487</v>
      </c>
    </row>
    <row r="28" spans="2:24" x14ac:dyDescent="0.2">
      <c r="B28" s="200" t="s">
        <v>27</v>
      </c>
      <c r="C28" s="51">
        <f>VLOOKUP($B$2,'Table 7'!$A$5:$L$23,5,FALSE)</f>
        <v>386.8</v>
      </c>
      <c r="D28" s="51">
        <f>VLOOKUP($B$2,'Table 8'!$A$5:$L$23,5,FALSE)</f>
        <v>384.61</v>
      </c>
      <c r="E28" s="51">
        <f>VLOOKUP($B$2,'Table 9'!$A$5:$L$23,5,FALSE)</f>
        <v>392.76</v>
      </c>
      <c r="F28" s="51">
        <f>VLOOKUP($B$2,'Table 10'!$A$5:$L$23,5,FALSE)</f>
        <v>388.84</v>
      </c>
      <c r="G28" s="51">
        <f>VLOOKUP($B$2,'Table 11'!$A$5:$L$23,5,FALSE)</f>
        <v>387.39</v>
      </c>
      <c r="H28" s="51">
        <f>VLOOKUP($B$2,'Table 12'!$A$5:$L$23,5,FALSE)</f>
        <v>396.32</v>
      </c>
      <c r="I28" s="51">
        <f>VLOOKUP($B$2,'Table 13'!$A$5:$L$23,5,FALSE)</f>
        <v>407.52</v>
      </c>
      <c r="J28" s="51">
        <f>VLOOKUP($B$2,'Table 14'!$A$5:$L$23,5,FALSE)</f>
        <v>414.77</v>
      </c>
      <c r="K28" s="229">
        <f t="shared" si="0"/>
        <v>1.7790537887711011E-2</v>
      </c>
      <c r="L28" s="230">
        <f t="shared" si="1"/>
        <v>7.2311271975180835E-2</v>
      </c>
      <c r="N28" s="200" t="s">
        <v>27</v>
      </c>
      <c r="O28" s="51">
        <f>VLOOKUP($B$2,'Table 7'!$A$5:$L$23,11,FALSE)</f>
        <v>492.41</v>
      </c>
      <c r="P28" s="51">
        <f>VLOOKUP($B$2,'Table 8'!$A$5:$L$23,11,FALSE)</f>
        <v>506.53</v>
      </c>
      <c r="Q28" s="51">
        <f>VLOOKUP($B$2,'Table 9'!$A$5:$L$23,11,FALSE)</f>
        <v>510.32</v>
      </c>
      <c r="R28" s="51">
        <f>VLOOKUP($B$2,'Table 10'!$A$5:$L$23,11,FALSE)</f>
        <v>505.6</v>
      </c>
      <c r="S28" s="51">
        <f>VLOOKUP($B$2,'Table 11'!$A$5:$L$23,11,FALSE)</f>
        <v>506.37</v>
      </c>
      <c r="T28" s="51">
        <f>VLOOKUP($B$2,'Table 12'!$A$5:$L$23,11,FALSE)</f>
        <v>508.44</v>
      </c>
      <c r="U28" s="51">
        <f>VLOOKUP($B$2,'Table 13'!$A$5:$L$23,11,FALSE)</f>
        <v>529.72</v>
      </c>
      <c r="V28" s="51">
        <f>VLOOKUP($B$2,'Table 14'!$A$5:$L$23,11,FALSE)</f>
        <v>562.54999999999995</v>
      </c>
      <c r="W28" s="229">
        <f t="shared" si="2"/>
        <v>6.1976138337234588E-2</v>
      </c>
      <c r="X28" s="230">
        <f t="shared" si="3"/>
        <v>0.14244227371499352</v>
      </c>
    </row>
    <row r="29" spans="2:24" x14ac:dyDescent="0.2">
      <c r="B29" s="200" t="s">
        <v>28</v>
      </c>
      <c r="C29" s="51">
        <f>VLOOKUP($B$2,'Table 7'!$A$5:$L$23,6,FALSE)</f>
        <v>417.5</v>
      </c>
      <c r="D29" s="51">
        <f>VLOOKUP($B$2,'Table 8'!$A$5:$L$23,6,FALSE)</f>
        <v>400</v>
      </c>
      <c r="E29" s="51">
        <f>VLOOKUP($B$2,'Table 9'!$A$5:$L$23,6,FALSE)</f>
        <v>425</v>
      </c>
      <c r="F29" s="51">
        <f>VLOOKUP($B$2,'Table 10'!$A$5:$L$23,6,FALSE)</f>
        <v>425</v>
      </c>
      <c r="G29" s="51">
        <f>VLOOKUP($B$2,'Table 11'!$A$5:$L$23,6,FALSE)</f>
        <v>425</v>
      </c>
      <c r="H29" s="51">
        <f>VLOOKUP($B$2,'Table 12'!$A$5:$L$23,6,FALSE)</f>
        <v>425</v>
      </c>
      <c r="I29" s="51">
        <f>VLOOKUP($B$2,'Table 13'!$A$5:$L$23,6,FALSE)</f>
        <v>450</v>
      </c>
      <c r="J29" s="51">
        <f>VLOOKUP($B$2,'Table 14'!$A$5:$L$23,6,FALSE)</f>
        <v>450</v>
      </c>
      <c r="K29" s="229">
        <f t="shared" si="0"/>
        <v>0</v>
      </c>
      <c r="L29" s="230">
        <f t="shared" si="1"/>
        <v>7.7844311377245567E-2</v>
      </c>
      <c r="N29" s="200" t="s">
        <v>28</v>
      </c>
      <c r="O29" s="51">
        <f>VLOOKUP($B$2,'Table 7'!$A$5:$L$23,12,FALSE)</f>
        <v>550</v>
      </c>
      <c r="P29" s="51">
        <f>VLOOKUP($B$2,'Table 8'!$A$5:$L$23,12,FALSE)</f>
        <v>550</v>
      </c>
      <c r="Q29" s="51">
        <f>VLOOKUP($B$2,'Table 9'!$A$5:$L$23,12,FALSE)</f>
        <v>550</v>
      </c>
      <c r="R29" s="51">
        <f>VLOOKUP($B$2,'Table 10'!$A$5:$L$23,12,FALSE)</f>
        <v>550</v>
      </c>
      <c r="S29" s="51">
        <f>VLOOKUP($B$2,'Table 11'!$A$5:$L$23,12,FALSE)</f>
        <v>550</v>
      </c>
      <c r="T29" s="51">
        <f>VLOOKUP($B$2,'Table 12'!$A$5:$L$23,12,FALSE)</f>
        <v>550</v>
      </c>
      <c r="U29" s="51">
        <f>VLOOKUP($B$2,'Table 13'!$A$5:$L$23,12,FALSE)</f>
        <v>595</v>
      </c>
      <c r="V29" s="51">
        <f>VLOOKUP($B$2,'Table 14'!$A$5:$L$23,12,FALSE)</f>
        <v>625</v>
      </c>
      <c r="W29" s="229">
        <f t="shared" si="2"/>
        <v>5.0420168067226934E-2</v>
      </c>
      <c r="X29" s="230">
        <f t="shared" si="3"/>
        <v>0.13636363636363646</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525</v>
      </c>
      <c r="D48" s="51">
        <f>VLOOKUP($B$2,'Table 8'!$A$26:$L$44,3,FALSE)</f>
        <v>545</v>
      </c>
      <c r="E48" s="51">
        <f>VLOOKUP($B$2,'Table 9'!$A$26:$L$44,3,FALSE)</f>
        <v>545</v>
      </c>
      <c r="F48" s="51">
        <f>VLOOKUP($B$2,'Table 10'!$A$26:$L$44,3,FALSE)</f>
        <v>550</v>
      </c>
      <c r="G48" s="51">
        <f>VLOOKUP($B$2,'Table 11'!$A$26:$L$44,3,FALSE)</f>
        <v>525</v>
      </c>
      <c r="H48" s="51">
        <f>VLOOKUP($B$2,'Table 12'!$A$26:$L$44,3,FALSE)</f>
        <v>525</v>
      </c>
      <c r="I48" s="51">
        <f>VLOOKUP($B$2,'Table 13'!$A$26:$L$44,3,FALSE)</f>
        <v>545</v>
      </c>
      <c r="J48" s="51">
        <f>VLOOKUP($B$2,'Table 14'!$A$26:$L$44,3,FALSE)</f>
        <v>595</v>
      </c>
      <c r="K48" s="229">
        <f>J48/I48-1</f>
        <v>9.174311926605494E-2</v>
      </c>
      <c r="L48" s="230">
        <f>J48/C48-1</f>
        <v>0.1333333333333333</v>
      </c>
      <c r="N48" s="200" t="s">
        <v>25</v>
      </c>
      <c r="O48" s="51">
        <f>VLOOKUP($B$2,'Table 7'!$A$26:$L$44,9,FALSE)</f>
        <v>750</v>
      </c>
      <c r="P48" s="51">
        <f>VLOOKUP($B$2,'Table 8'!$A$26:$L$44,9,FALSE)</f>
        <v>732.5</v>
      </c>
      <c r="Q48" s="51">
        <f>VLOOKUP($B$2,'Table 9'!$A$26:$L$44,9,FALSE)</f>
        <v>750</v>
      </c>
      <c r="R48" s="51">
        <f>VLOOKUP($B$2,'Table 10'!$A$26:$L$44,9,FALSE)</f>
        <v>775</v>
      </c>
      <c r="S48" s="51">
        <f>VLOOKUP($B$2,'Table 11'!$A$26:$L$44,9,FALSE)</f>
        <v>775</v>
      </c>
      <c r="T48" s="51">
        <f>VLOOKUP($B$2,'Table 12'!$A$26:$L$44,9,FALSE)</f>
        <v>795</v>
      </c>
      <c r="U48" s="51">
        <f>VLOOKUP($B$2,'Table 13'!$A$26:$L$44,9,FALSE)</f>
        <v>800</v>
      </c>
      <c r="V48" s="51">
        <f>VLOOKUP($B$2,'Table 14'!$A$26:$L$44,9,FALSE)</f>
        <v>875</v>
      </c>
      <c r="W48" s="229">
        <f>V48/U48-1</f>
        <v>9.375E-2</v>
      </c>
      <c r="X48" s="230">
        <f>V48/O48-1</f>
        <v>0.16666666666666674</v>
      </c>
    </row>
    <row r="49" spans="2:24" x14ac:dyDescent="0.2">
      <c r="B49" s="200" t="s">
        <v>26</v>
      </c>
      <c r="C49" s="51">
        <f>VLOOKUP($B$2,'Table 7'!$A$26:$L$44,4,FALSE)</f>
        <v>600</v>
      </c>
      <c r="D49" s="51">
        <f>VLOOKUP($B$2,'Table 8'!$A$26:$L$44,4,FALSE)</f>
        <v>600</v>
      </c>
      <c r="E49" s="51">
        <f>VLOOKUP($B$2,'Table 9'!$A$26:$L$44,4,FALSE)</f>
        <v>625</v>
      </c>
      <c r="F49" s="51">
        <f>VLOOKUP($B$2,'Table 10'!$A$26:$L$44,4,FALSE)</f>
        <v>600</v>
      </c>
      <c r="G49" s="51">
        <f>VLOOKUP($B$2,'Table 11'!$A$26:$L$44,4,FALSE)</f>
        <v>595</v>
      </c>
      <c r="H49" s="51">
        <f>VLOOKUP($B$2,'Table 12'!$A$26:$L$44,4,FALSE)</f>
        <v>600</v>
      </c>
      <c r="I49" s="51">
        <f>VLOOKUP($B$2,'Table 13'!$A$26:$L$44,4,FALSE)</f>
        <v>650</v>
      </c>
      <c r="J49" s="51">
        <f>VLOOKUP($B$2,'Table 14'!$A$26:$L$44,4,FALSE)</f>
        <v>695</v>
      </c>
      <c r="K49" s="229">
        <f t="shared" ref="K49:K51" si="4">J49/I49-1</f>
        <v>6.9230769230769207E-2</v>
      </c>
      <c r="L49" s="230">
        <f t="shared" ref="L49:L51" si="5">J49/C49-1</f>
        <v>0.15833333333333344</v>
      </c>
      <c r="N49" s="200" t="s">
        <v>26</v>
      </c>
      <c r="O49" s="51">
        <f>VLOOKUP($B$2,'Table 7'!$A$26:$L$44,10,FALSE)</f>
        <v>800</v>
      </c>
      <c r="P49" s="51">
        <f>VLOOKUP($B$2,'Table 8'!$A$26:$L$44,10,FALSE)</f>
        <v>800</v>
      </c>
      <c r="Q49" s="51">
        <f>VLOOKUP($B$2,'Table 9'!$A$26:$L$44,10,FALSE)</f>
        <v>850</v>
      </c>
      <c r="R49" s="51">
        <f>VLOOKUP($B$2,'Table 10'!$A$26:$L$44,10,FALSE)</f>
        <v>850</v>
      </c>
      <c r="S49" s="51">
        <f>VLOOKUP($B$2,'Table 11'!$A$26:$L$44,10,FALSE)</f>
        <v>850</v>
      </c>
      <c r="T49" s="51">
        <f>VLOOKUP($B$2,'Table 12'!$A$26:$L$44,10,FALSE)</f>
        <v>850</v>
      </c>
      <c r="U49" s="51">
        <f>VLOOKUP($B$2,'Table 13'!$A$26:$L$44,10,FALSE)</f>
        <v>950</v>
      </c>
      <c r="V49" s="51">
        <f>VLOOKUP($B$2,'Table 14'!$A$26:$L$44,10,FALSE)</f>
        <v>995</v>
      </c>
      <c r="W49" s="229">
        <f t="shared" ref="W49:W51" si="6">V49/U49-1</f>
        <v>4.7368421052631504E-2</v>
      </c>
      <c r="X49" s="230">
        <f t="shared" ref="X49:X51" si="7">V49/O49-1</f>
        <v>0.24374999999999991</v>
      </c>
    </row>
    <row r="50" spans="2:24" x14ac:dyDescent="0.2">
      <c r="B50" s="200" t="s">
        <v>27</v>
      </c>
      <c r="C50" s="51">
        <f>VLOOKUP($B$2,'Table 7'!$A$26:$L$44,5,FALSE)</f>
        <v>642.74</v>
      </c>
      <c r="D50" s="51">
        <f>VLOOKUP($B$2,'Table 8'!$A$26:$L$44,5,FALSE)</f>
        <v>626.70000000000005</v>
      </c>
      <c r="E50" s="51">
        <f>VLOOKUP($B$2,'Table 9'!$A$26:$L$44,5,FALSE)</f>
        <v>647.5</v>
      </c>
      <c r="F50" s="51">
        <f>VLOOKUP($B$2,'Table 10'!$A$26:$L$44,5,FALSE)</f>
        <v>637.34</v>
      </c>
      <c r="G50" s="51">
        <f>VLOOKUP($B$2,'Table 11'!$A$26:$L$44,5,FALSE)</f>
        <v>637.21</v>
      </c>
      <c r="H50" s="51">
        <f>VLOOKUP($B$2,'Table 12'!$A$26:$L$44,5,FALSE)</f>
        <v>633.64</v>
      </c>
      <c r="I50" s="51">
        <f>VLOOKUP($B$2,'Table 13'!$A$26:$L$44,5,FALSE)</f>
        <v>677.94</v>
      </c>
      <c r="J50" s="51">
        <f>VLOOKUP($B$2,'Table 14'!$A$26:$L$44,5,FALSE)</f>
        <v>752.01</v>
      </c>
      <c r="K50" s="229">
        <f t="shared" si="4"/>
        <v>0.10925745641207185</v>
      </c>
      <c r="L50" s="230">
        <f t="shared" si="5"/>
        <v>0.17000653452406889</v>
      </c>
      <c r="N50" s="200" t="s">
        <v>27</v>
      </c>
      <c r="O50" s="51">
        <f>VLOOKUP($B$2,'Table 7'!$A$26:$L$44,11,FALSE)</f>
        <v>857.08</v>
      </c>
      <c r="P50" s="51">
        <f>VLOOKUP($B$2,'Table 8'!$A$26:$L$44,11,FALSE)</f>
        <v>858.02</v>
      </c>
      <c r="Q50" s="51">
        <f>VLOOKUP($B$2,'Table 9'!$A$26:$L$44,11,FALSE)</f>
        <v>883.77</v>
      </c>
      <c r="R50" s="51">
        <f>VLOOKUP($B$2,'Table 10'!$A$26:$L$44,11,FALSE)</f>
        <v>891.69</v>
      </c>
      <c r="S50" s="51">
        <f>VLOOKUP($B$2,'Table 11'!$A$26:$L$44,11,FALSE)</f>
        <v>878.77</v>
      </c>
      <c r="T50" s="51">
        <f>VLOOKUP($B$2,'Table 12'!$A$26:$L$44,11,FALSE)</f>
        <v>905.72</v>
      </c>
      <c r="U50" s="51">
        <f>VLOOKUP($B$2,'Table 13'!$A$26:$L$44,11,FALSE)</f>
        <v>1051.92</v>
      </c>
      <c r="V50" s="51">
        <f>VLOOKUP($B$2,'Table 14'!$A$26:$L$44,11,FALSE)</f>
        <v>1094.93</v>
      </c>
      <c r="W50" s="229">
        <f t="shared" si="6"/>
        <v>4.0887139706441644E-2</v>
      </c>
      <c r="X50" s="230">
        <f t="shared" si="7"/>
        <v>0.27751201754795352</v>
      </c>
    </row>
    <row r="51" spans="2:24" x14ac:dyDescent="0.2">
      <c r="B51" s="200" t="s">
        <v>28</v>
      </c>
      <c r="C51" s="51">
        <f>VLOOKUP($B$2,'Table 7'!$A$26:$L$44,6,FALSE)</f>
        <v>700</v>
      </c>
      <c r="D51" s="51">
        <f>VLOOKUP($B$2,'Table 8'!$A$26:$L$44,6,FALSE)</f>
        <v>695</v>
      </c>
      <c r="E51" s="51">
        <f>VLOOKUP($B$2,'Table 9'!$A$26:$L$44,6,FALSE)</f>
        <v>725</v>
      </c>
      <c r="F51" s="51">
        <f>VLOOKUP($B$2,'Table 10'!$A$26:$L$44,6,FALSE)</f>
        <v>695</v>
      </c>
      <c r="G51" s="51">
        <f>VLOOKUP($B$2,'Table 11'!$A$26:$L$44,6,FALSE)</f>
        <v>750</v>
      </c>
      <c r="H51" s="51">
        <f>VLOOKUP($B$2,'Table 12'!$A$26:$L$44,6,FALSE)</f>
        <v>695</v>
      </c>
      <c r="I51" s="51">
        <f>VLOOKUP($B$2,'Table 13'!$A$26:$L$44,6,FALSE)</f>
        <v>750</v>
      </c>
      <c r="J51" s="51">
        <f>VLOOKUP($B$2,'Table 14'!$A$26:$L$44,6,FALSE)</f>
        <v>850</v>
      </c>
      <c r="K51" s="229">
        <f t="shared" si="4"/>
        <v>0.1333333333333333</v>
      </c>
      <c r="L51" s="230">
        <f t="shared" si="5"/>
        <v>0.21428571428571419</v>
      </c>
      <c r="N51" s="200" t="s">
        <v>28</v>
      </c>
      <c r="O51" s="51">
        <f>VLOOKUP($B$2,'Table 7'!$A$26:$L$44,12,FALSE)</f>
        <v>900</v>
      </c>
      <c r="P51" s="51">
        <f>VLOOKUP($B$2,'Table 8'!$A$26:$L$44,12,FALSE)</f>
        <v>900</v>
      </c>
      <c r="Q51" s="51">
        <f>VLOOKUP($B$2,'Table 9'!$A$26:$L$44,12,FALSE)</f>
        <v>950</v>
      </c>
      <c r="R51" s="51">
        <f>VLOOKUP($B$2,'Table 10'!$A$26:$L$44,12,FALSE)</f>
        <v>975</v>
      </c>
      <c r="S51" s="51">
        <f>VLOOKUP($B$2,'Table 11'!$A$26:$L$44,12,FALSE)</f>
        <v>900</v>
      </c>
      <c r="T51" s="51">
        <f>VLOOKUP($B$2,'Table 12'!$A$26:$L$44,12,FALSE)</f>
        <v>1000</v>
      </c>
      <c r="U51" s="51">
        <f>VLOOKUP($B$2,'Table 13'!$A$26:$L$44,12,FALSE)</f>
        <v>1200</v>
      </c>
      <c r="V51" s="51">
        <f>VLOOKUP($B$2,'Table 14'!$A$26:$L$44,12,FALSE)</f>
        <v>1295</v>
      </c>
      <c r="W51" s="229">
        <f t="shared" si="6"/>
        <v>7.9166666666666607E-2</v>
      </c>
      <c r="X51" s="230">
        <f t="shared" si="7"/>
        <v>0.43888888888888888</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255</v>
      </c>
      <c r="D70" s="51">
        <f>VLOOKUP($B$2,'Table 8'!$A$47:$F$65,3,FALSE)</f>
        <v>250</v>
      </c>
      <c r="E70" s="51">
        <f>VLOOKUP($B$2,'Table 9'!$A$47:$F$65,3,FALSE)</f>
        <v>250</v>
      </c>
      <c r="F70" s="51">
        <f>VLOOKUP($B$2,'Table 10'!$A$47:$F$65,3,FALSE)</f>
        <v>260</v>
      </c>
      <c r="G70" s="51">
        <f>VLOOKUP($B$2,'Table 11'!$A$47:$F$65,3,FALSE)</f>
        <v>270.17</v>
      </c>
      <c r="H70" s="51">
        <f>VLOOKUP($B$2,'Table 12'!$A$47:$F$65,3,FALSE)</f>
        <v>272.62</v>
      </c>
      <c r="I70" s="51">
        <f>VLOOKUP($B$2,'Table 13'!$A$47:$F$65,3,FALSE)</f>
        <v>294.35000000000002</v>
      </c>
      <c r="J70" s="51">
        <f>VLOOKUP($B$2,'Table 14'!$A$47:$F$65,3,FALSE)</f>
        <v>300</v>
      </c>
      <c r="K70" s="229">
        <f>J70/I70-1</f>
        <v>1.9194836079497124E-2</v>
      </c>
      <c r="L70" s="230">
        <f>J70/C70-1</f>
        <v>0.17647058823529416</v>
      </c>
      <c r="N70" s="296" t="s">
        <v>53</v>
      </c>
      <c r="O70" s="297"/>
      <c r="P70" s="297"/>
      <c r="Q70" s="227">
        <f>VLOOKUP($B$2,'Table 7'!$A$5:$L$23,2,FALSE)</f>
        <v>260</v>
      </c>
      <c r="R70" s="227">
        <f>VLOOKUP($B$2,'Table 8'!$A$5:$L$23,2,FALSE)</f>
        <v>208</v>
      </c>
      <c r="S70" s="227">
        <f>VLOOKUP($B$2,'Table 9'!$A$5:$L$23,2,FALSE)</f>
        <v>217</v>
      </c>
      <c r="T70" s="227">
        <f>VLOOKUP($B$2,'Table 10'!$A$5:$L$23,2,FALSE)</f>
        <v>219</v>
      </c>
      <c r="U70" s="227">
        <f>VLOOKUP($B$2,'Table 11'!$A$5:$L$23,2,FALSE)</f>
        <v>218</v>
      </c>
      <c r="V70" s="227">
        <f>VLOOKUP($B$2,'Table 12'!$A$5:$L$23,2,FALSE)</f>
        <v>300</v>
      </c>
      <c r="W70" s="227">
        <f>VLOOKUP($B$2,'Table 13'!$A$5:$L$23,2,FALSE)</f>
        <v>350</v>
      </c>
      <c r="X70" s="228">
        <f>VLOOKUP($B$2,'Table 14'!$A$5:$L$23,2,FALSE)</f>
        <v>321</v>
      </c>
      <c r="Z70" s="200" t="s">
        <v>53</v>
      </c>
      <c r="AA70" s="44">
        <f>VLOOKUP($B$2,'Table 7'!$A$5:$L$23,2,FALSE)</f>
        <v>260</v>
      </c>
      <c r="AB70" s="44">
        <f>VLOOKUP($B$2,'Table 8'!$A$5:$L$23,2,FALSE)</f>
        <v>208</v>
      </c>
      <c r="AC70" s="44">
        <f>VLOOKUP($B$2,'Table 9'!$A$5:$L$23,2,FALSE)</f>
        <v>217</v>
      </c>
      <c r="AD70" s="44">
        <f>VLOOKUP($B$2,'Table 10'!$A$5:$L$23,2,FALSE)</f>
        <v>219</v>
      </c>
      <c r="AE70" s="44">
        <f>VLOOKUP($B$2,'Table 11'!$A$5:$L$23,2,FALSE)</f>
        <v>218</v>
      </c>
      <c r="AF70" s="44">
        <f>VLOOKUP($B$2,'Table 12'!$A$5:$L$23,2,FALSE)</f>
        <v>300</v>
      </c>
      <c r="AG70" s="44">
        <f>VLOOKUP($B$2,'Table 13'!$A$5:$L$23,2,FALSE)</f>
        <v>350</v>
      </c>
      <c r="AH70" s="206">
        <f>VLOOKUP($B$2,'Table 14'!$A$5:$L$23,2,FALSE)</f>
        <v>321</v>
      </c>
    </row>
    <row r="71" spans="2:34" x14ac:dyDescent="0.2">
      <c r="B71" s="200" t="s">
        <v>26</v>
      </c>
      <c r="C71" s="51">
        <f>VLOOKUP($B$2,'Table 7'!$A$47:$F$65,4,FALSE)</f>
        <v>285</v>
      </c>
      <c r="D71" s="51">
        <f>VLOOKUP($B$2,'Table 8'!$A$47:$F$65,4,FALSE)</f>
        <v>275</v>
      </c>
      <c r="E71" s="51">
        <f>VLOOKUP($B$2,'Table 9'!$A$47:$F$65,4,FALSE)</f>
        <v>275</v>
      </c>
      <c r="F71" s="51">
        <f>VLOOKUP($B$2,'Table 10'!$A$47:$F$65,4,FALSE)</f>
        <v>275</v>
      </c>
      <c r="G71" s="51">
        <f>VLOOKUP($B$2,'Table 11'!$A$47:$F$65,4,FALSE)</f>
        <v>305</v>
      </c>
      <c r="H71" s="51">
        <f>VLOOKUP($B$2,'Table 12'!$A$47:$F$65,4,FALSE)</f>
        <v>300</v>
      </c>
      <c r="I71" s="51">
        <f>VLOOKUP($B$2,'Table 13'!$A$47:$F$65,4,FALSE)</f>
        <v>333</v>
      </c>
      <c r="J71" s="51">
        <f>VLOOKUP($B$2,'Table 14'!$A$47:$F$65,4,FALSE)</f>
        <v>340</v>
      </c>
      <c r="K71" s="229">
        <f t="shared" ref="K71:K73" si="8">J71/I71-1</f>
        <v>2.1021021021021102E-2</v>
      </c>
      <c r="L71" s="230">
        <f t="shared" ref="L71:L73" si="9">J71/C71-1</f>
        <v>0.19298245614035081</v>
      </c>
      <c r="N71" s="296" t="s">
        <v>54</v>
      </c>
      <c r="O71" s="297"/>
      <c r="P71" s="297"/>
      <c r="Q71" s="227">
        <f>VLOOKUP($B$2,'Table 7'!$A$5:$L$23,8,FALSE)</f>
        <v>660</v>
      </c>
      <c r="R71" s="227">
        <f>VLOOKUP($B$2,'Table 8'!$A$5:$L$23,8,FALSE)</f>
        <v>576</v>
      </c>
      <c r="S71" s="227">
        <f>VLOOKUP($B$2,'Table 9'!$A$5:$L$23,8,FALSE)</f>
        <v>581</v>
      </c>
      <c r="T71" s="227">
        <f>VLOOKUP($B$2,'Table 10'!$A$5:$L$23,8,FALSE)</f>
        <v>582</v>
      </c>
      <c r="U71" s="227">
        <f>VLOOKUP($B$2,'Table 11'!$A$5:$L$23,8,FALSE)</f>
        <v>540</v>
      </c>
      <c r="V71" s="227">
        <f>VLOOKUP($B$2,'Table 12'!$A$5:$L$23,8,FALSE)</f>
        <v>739</v>
      </c>
      <c r="W71" s="227">
        <f>VLOOKUP($B$2,'Table 13'!$A$5:$L$23,8,FALSE)</f>
        <v>709</v>
      </c>
      <c r="X71" s="228">
        <f>VLOOKUP($B$2,'Table 14'!$A$5:$L$23,8,FALSE)</f>
        <v>491</v>
      </c>
      <c r="Z71" s="200" t="s">
        <v>54</v>
      </c>
      <c r="AA71" s="44">
        <f>VLOOKUP($B$2,'Table 7'!$A$5:$L$23,8,FALSE)</f>
        <v>660</v>
      </c>
      <c r="AB71" s="44">
        <f>VLOOKUP($B$2,'Table 8'!$A$5:$L$23,8,FALSE)</f>
        <v>576</v>
      </c>
      <c r="AC71" s="44">
        <f>VLOOKUP($B$2,'Table 9'!$A$5:$L$23,8,FALSE)</f>
        <v>581</v>
      </c>
      <c r="AD71" s="44">
        <f>VLOOKUP($B$2,'Table 10'!$A$5:$L$23,8,FALSE)</f>
        <v>582</v>
      </c>
      <c r="AE71" s="44">
        <f>VLOOKUP($B$2,'Table 11'!$A$5:$L$23,8,FALSE)</f>
        <v>540</v>
      </c>
      <c r="AF71" s="44">
        <f>VLOOKUP($B$2,'Table 12'!$A$5:$L$23,8,FALSE)</f>
        <v>739</v>
      </c>
      <c r="AG71" s="44">
        <f>VLOOKUP($B$2,'Table 13'!$A$5:$L$23,8,FALSE)</f>
        <v>709</v>
      </c>
      <c r="AH71" s="206">
        <f>VLOOKUP($B$2,'Table 14'!$A$5:$L$23,8,FALSE)</f>
        <v>491</v>
      </c>
    </row>
    <row r="72" spans="2:34" x14ac:dyDescent="0.2">
      <c r="B72" s="200" t="s">
        <v>27</v>
      </c>
      <c r="C72" s="51">
        <f>VLOOKUP($B$2,'Table 7'!$A$47:$F$65,5,FALSE)</f>
        <v>275.63</v>
      </c>
      <c r="D72" s="51">
        <f>VLOOKUP($B$2,'Table 8'!$A$47:$F$65,5,FALSE)</f>
        <v>278.14</v>
      </c>
      <c r="E72" s="51">
        <f>VLOOKUP($B$2,'Table 9'!$A$47:$F$65,5,FALSE)</f>
        <v>273.16000000000003</v>
      </c>
      <c r="F72" s="51">
        <f>VLOOKUP($B$2,'Table 10'!$A$47:$F$65,5,FALSE)</f>
        <v>284.89</v>
      </c>
      <c r="G72" s="51">
        <f>VLOOKUP($B$2,'Table 11'!$A$47:$F$65,5,FALSE)</f>
        <v>308.49</v>
      </c>
      <c r="H72" s="51">
        <f>VLOOKUP($B$2,'Table 12'!$A$47:$F$65,5,FALSE)</f>
        <v>307.52</v>
      </c>
      <c r="I72" s="51">
        <f>VLOOKUP($B$2,'Table 13'!$A$47:$F$65,5,FALSE)</f>
        <v>350.9</v>
      </c>
      <c r="J72" s="51">
        <f>VLOOKUP($B$2,'Table 14'!$A$47:$F$65,5,FALSE)</f>
        <v>357.06</v>
      </c>
      <c r="K72" s="229">
        <f t="shared" si="8"/>
        <v>1.7554858934169415E-2</v>
      </c>
      <c r="L72" s="230">
        <f t="shared" si="9"/>
        <v>0.29543228240757546</v>
      </c>
      <c r="N72" s="296" t="s">
        <v>55</v>
      </c>
      <c r="O72" s="297"/>
      <c r="P72" s="297"/>
      <c r="Q72" s="227">
        <f>VLOOKUP($B$2,'Table 7'!$A$26:$L$44,2,FALSE)</f>
        <v>301</v>
      </c>
      <c r="R72" s="227">
        <f>VLOOKUP($B$2,'Table 8'!$A$26:$L$44,2,FALSE)</f>
        <v>241</v>
      </c>
      <c r="S72" s="227">
        <f>VLOOKUP($B$2,'Table 9'!$A$26:$L$44,2,FALSE)</f>
        <v>194</v>
      </c>
      <c r="T72" s="227">
        <f>VLOOKUP($B$2,'Table 10'!$A$26:$L$44,2,FALSE)</f>
        <v>199</v>
      </c>
      <c r="U72" s="227">
        <f>VLOOKUP($B$2,'Table 11'!$A$26:$L$44,2,FALSE)</f>
        <v>176</v>
      </c>
      <c r="V72" s="227">
        <f>VLOOKUP($B$2,'Table 12'!$A$26:$L$44,2,FALSE)</f>
        <v>236</v>
      </c>
      <c r="W72" s="227">
        <f>VLOOKUP($B$2,'Table 13'!$A$26:$L$44,2,FALSE)</f>
        <v>286</v>
      </c>
      <c r="X72" s="228">
        <f>VLOOKUP($B$2,'Table 14'!$A$26:$L$44,2,FALSE)</f>
        <v>244</v>
      </c>
      <c r="Z72" s="200" t="s">
        <v>55</v>
      </c>
      <c r="AA72" s="44">
        <f>VLOOKUP($B$2,'Table 7'!$A$26:$L$44,2,FALSE)</f>
        <v>301</v>
      </c>
      <c r="AB72" s="44">
        <f>VLOOKUP($B$2,'Table 8'!$A$26:$L$44,2,FALSE)</f>
        <v>241</v>
      </c>
      <c r="AC72" s="44">
        <f>VLOOKUP($B$2,'Table 9'!$A$26:$L$44,2,FALSE)</f>
        <v>194</v>
      </c>
      <c r="AD72" s="44">
        <f>VLOOKUP($B$2,'Table 10'!$A$26:$L$44,2,FALSE)</f>
        <v>199</v>
      </c>
      <c r="AE72" s="44">
        <f>VLOOKUP($B$2,'Table 11'!$A$26:$L$44,2,FALSE)</f>
        <v>176</v>
      </c>
      <c r="AF72" s="44">
        <f>VLOOKUP($B$2,'Table 12'!$A$26:$L$44,2,FALSE)</f>
        <v>236</v>
      </c>
      <c r="AG72" s="44">
        <f>VLOOKUP($B$2,'Table 13'!$A$26:$L$44,2,FALSE)</f>
        <v>286</v>
      </c>
      <c r="AH72" s="206">
        <f>VLOOKUP($B$2,'Table 14'!$A$26:$L$44,2,FALSE)</f>
        <v>244</v>
      </c>
    </row>
    <row r="73" spans="2:34" x14ac:dyDescent="0.2">
      <c r="B73" s="200" t="s">
        <v>28</v>
      </c>
      <c r="C73" s="51">
        <f>VLOOKUP($B$2,'Table 7'!$A$47:$F$65,6,FALSE)</f>
        <v>300</v>
      </c>
      <c r="D73" s="51">
        <f>VLOOKUP($B$2,'Table 8'!$A$47:$F$65,6,FALSE)</f>
        <v>297.5</v>
      </c>
      <c r="E73" s="51">
        <f>VLOOKUP($B$2,'Table 9'!$A$47:$F$65,6,FALSE)</f>
        <v>300</v>
      </c>
      <c r="F73" s="51">
        <f>VLOOKUP($B$2,'Table 10'!$A$47:$F$65,6,FALSE)</f>
        <v>315.47000000000003</v>
      </c>
      <c r="G73" s="51">
        <f>VLOOKUP($B$2,'Table 11'!$A$47:$F$65,6,FALSE)</f>
        <v>354.17</v>
      </c>
      <c r="H73" s="51">
        <f>VLOOKUP($B$2,'Table 12'!$A$47:$F$65,6,FALSE)</f>
        <v>350</v>
      </c>
      <c r="I73" s="51">
        <f>VLOOKUP($B$2,'Table 13'!$A$47:$F$65,6,FALSE)</f>
        <v>375</v>
      </c>
      <c r="J73" s="51">
        <f>VLOOKUP($B$2,'Table 14'!$A$47:$F$65,6,FALSE)</f>
        <v>385</v>
      </c>
      <c r="K73" s="229">
        <f t="shared" si="8"/>
        <v>2.6666666666666616E-2</v>
      </c>
      <c r="L73" s="230">
        <f t="shared" si="9"/>
        <v>0.28333333333333344</v>
      </c>
      <c r="N73" s="296" t="s">
        <v>56</v>
      </c>
      <c r="O73" s="297"/>
      <c r="P73" s="297"/>
      <c r="Q73" s="227">
        <f>VLOOKUP($B$2,'Table 7'!$A$26:$L$44,8,FALSE)</f>
        <v>130</v>
      </c>
      <c r="R73" s="227">
        <f>VLOOKUP($B$2,'Table 8'!$A$26:$L$44,8,FALSE)</f>
        <v>144</v>
      </c>
      <c r="S73" s="227">
        <f>VLOOKUP($B$2,'Table 9'!$A$26:$L$44,8,FALSE)</f>
        <v>114</v>
      </c>
      <c r="T73" s="227">
        <f>VLOOKUP($B$2,'Table 10'!$A$26:$L$44,8,FALSE)</f>
        <v>71</v>
      </c>
      <c r="U73" s="227">
        <f>VLOOKUP($B$2,'Table 11'!$A$26:$L$44,8,FALSE)</f>
        <v>73</v>
      </c>
      <c r="V73" s="227">
        <f>VLOOKUP($B$2,'Table 12'!$A$26:$L$44,8,FALSE)</f>
        <v>83</v>
      </c>
      <c r="W73" s="227">
        <f>VLOOKUP($B$2,'Table 13'!$A$26:$L$44,8,FALSE)</f>
        <v>100</v>
      </c>
      <c r="X73" s="228">
        <f>VLOOKUP($B$2,'Table 14'!$A$26:$L$44,8,FALSE)</f>
        <v>75</v>
      </c>
      <c r="Z73" s="200" t="s">
        <v>56</v>
      </c>
      <c r="AA73" s="44">
        <f>VLOOKUP($B$2,'Table 7'!$A$26:$L$44,8,FALSE)</f>
        <v>130</v>
      </c>
      <c r="AB73" s="44">
        <f>VLOOKUP($B$2,'Table 8'!$A$26:$L$44,8,FALSE)</f>
        <v>144</v>
      </c>
      <c r="AC73" s="44">
        <f>VLOOKUP($B$2,'Table 9'!$A$26:$L$44,8,FALSE)</f>
        <v>114</v>
      </c>
      <c r="AD73" s="44">
        <f>VLOOKUP($B$2,'Table 10'!$A$26:$L$44,8,FALSE)</f>
        <v>71</v>
      </c>
      <c r="AE73" s="44">
        <f>VLOOKUP($B$2,'Table 11'!$A$26:$L$44,8,FALSE)</f>
        <v>73</v>
      </c>
      <c r="AF73" s="44">
        <f>VLOOKUP($B$2,'Table 12'!$A$26:$L$44,8,FALSE)</f>
        <v>83</v>
      </c>
      <c r="AG73" s="44">
        <f>VLOOKUP($B$2,'Table 13'!$A$26:$L$44,8,FALSE)</f>
        <v>100</v>
      </c>
      <c r="AH73" s="206">
        <f>VLOOKUP($B$2,'Table 14'!$A$26:$L$44,8,FALSE)</f>
        <v>75</v>
      </c>
    </row>
    <row r="74" spans="2:34" x14ac:dyDescent="0.2">
      <c r="B74" s="13"/>
      <c r="C74" s="16"/>
      <c r="D74" s="16"/>
      <c r="E74" s="16"/>
      <c r="F74" s="16"/>
      <c r="G74" s="16"/>
      <c r="H74" s="16"/>
      <c r="I74" s="16"/>
      <c r="J74" s="16"/>
      <c r="K74" s="16"/>
      <c r="L74" s="60"/>
      <c r="N74" s="296" t="s">
        <v>57</v>
      </c>
      <c r="O74" s="297"/>
      <c r="P74" s="297"/>
      <c r="Q74" s="227">
        <f>VLOOKUP($B$2,'Table 7'!$A$47:$L$65,2,FALSE)</f>
        <v>37</v>
      </c>
      <c r="R74" s="227">
        <f>VLOOKUP($B$2,'Table 8'!$A$47:$L$65,2,FALSE)</f>
        <v>56</v>
      </c>
      <c r="S74" s="227">
        <f>VLOOKUP($B$2,'Table 9'!$A$47:$L$65,2,FALSE)</f>
        <v>67</v>
      </c>
      <c r="T74" s="227">
        <f>VLOOKUP($B$2,'Table 10'!$A$47:$L$65,2,FALSE)</f>
        <v>85</v>
      </c>
      <c r="U74" s="227">
        <f>VLOOKUP($B$2,'Table 11'!$A$47:$L$65,2,FALSE)</f>
        <v>108</v>
      </c>
      <c r="V74" s="227">
        <f>VLOOKUP($B$2,'Table 12'!$A$47:$L$65,2,FALSE)</f>
        <v>135</v>
      </c>
      <c r="W74" s="227">
        <f>VLOOKUP($B$2,'Table 13'!$A$47:$L$65,2,FALSE)</f>
        <v>105</v>
      </c>
      <c r="X74" s="228">
        <f>VLOOKUP($B$2,'Table 14'!$A$47:$L$65,2,FALSE)</f>
        <v>137</v>
      </c>
      <c r="Z74" s="207" t="s">
        <v>57</v>
      </c>
      <c r="AA74" s="208">
        <f>VLOOKUP($B$2,'Table 7'!$A$47:$L$65,2,FALSE)</f>
        <v>37</v>
      </c>
      <c r="AB74" s="208">
        <f>VLOOKUP($B$2,'Table 8'!$A$47:$L$65,2,FALSE)</f>
        <v>56</v>
      </c>
      <c r="AC74" s="208">
        <f>VLOOKUP($B$2,'Table 9'!$A$47:$L$65,2,FALSE)</f>
        <v>67</v>
      </c>
      <c r="AD74" s="208">
        <f>VLOOKUP($B$2,'Table 10'!$A$47:$L$65,2,FALSE)</f>
        <v>85</v>
      </c>
      <c r="AE74" s="208">
        <f>VLOOKUP($B$2,'Table 11'!$A$47:$L$65,2,FALSE)</f>
        <v>108</v>
      </c>
      <c r="AF74" s="208">
        <f>VLOOKUP($B$2,'Table 12'!$A$47:$L$65,2,FALSE)</f>
        <v>135</v>
      </c>
      <c r="AG74" s="208">
        <f>VLOOKUP($B$2,'Table 13'!$A$47:$L$65,2,FALSE)</f>
        <v>105</v>
      </c>
      <c r="AH74" s="209">
        <f>VLOOKUP($B$2,'Table 14'!$A$47:$L$65,2,FALSE)</f>
        <v>137</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Forth Valley</v>
      </c>
      <c r="AJ94" s="223">
        <f>VLOOKUP($AI$94,'All years 2 bed'!$A$4:$I$21,2,FALSE)</f>
        <v>492.41</v>
      </c>
      <c r="AK94" s="223">
        <f>VLOOKUP($AI$94,'All years 2 bed'!$A$4:$I$21,3,FALSE)</f>
        <v>506.53</v>
      </c>
      <c r="AL94" s="223">
        <f>VLOOKUP($AI$94,'All years 2 bed'!$A$4:$I$21,4,FALSE)</f>
        <v>510.32</v>
      </c>
      <c r="AM94" s="223">
        <f>VLOOKUP($AI$94,'All years 2 bed'!$A$4:$I$21,5,FALSE)</f>
        <v>505.6</v>
      </c>
      <c r="AN94" s="223">
        <f>VLOOKUP($AI$94,'All years 2 bed'!$A$4:$I$21,6,FALSE)</f>
        <v>506.37</v>
      </c>
      <c r="AO94" s="223">
        <f>VLOOKUP($AI$94,'All years 2 bed'!$A$4:$I$21,7,FALSE)</f>
        <v>508.44</v>
      </c>
      <c r="AP94" s="223">
        <f>VLOOKUP($AI$94,'All years 2 bed'!$A$4:$I$21,8,FALSE)</f>
        <v>529.72</v>
      </c>
      <c r="AQ94" s="223">
        <f>VLOOKUP($AI$94,'All years 2 bed'!$A$4:$I$21,9,FALSE)</f>
        <v>562.54999999999995</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17" sqref="AJ17"/>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13</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240</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380</v>
      </c>
      <c r="D26" s="51">
        <f>VLOOKUP($B$2,'Table 8'!$A$5:$L$23,3,FALSE)</f>
        <v>395</v>
      </c>
      <c r="E26" s="51">
        <f>VLOOKUP($B$2,'Table 9'!$A$5:$L$23,3,FALSE)</f>
        <v>375</v>
      </c>
      <c r="F26" s="51">
        <f>VLOOKUP($B$2,'Table 10'!$A$5:$L$23,3,FALSE)</f>
        <v>395</v>
      </c>
      <c r="G26" s="51">
        <f>VLOOKUP($B$2,'Table 11'!$A$5:$L$23,3,FALSE)</f>
        <v>395</v>
      </c>
      <c r="H26" s="51">
        <f>VLOOKUP($B$2,'Table 12'!$A$5:$L$23,3,FALSE)</f>
        <v>420</v>
      </c>
      <c r="I26" s="51">
        <f>VLOOKUP($B$2,'Table 13'!$A$5:$L$23,3,FALSE)</f>
        <v>425</v>
      </c>
      <c r="J26" s="51">
        <f>VLOOKUP($B$2,'Table 14'!$A$5:$L$23,3,FALSE)</f>
        <v>450</v>
      </c>
      <c r="K26" s="229">
        <f>J26/I26-1</f>
        <v>5.8823529411764719E-2</v>
      </c>
      <c r="L26" s="230">
        <f>J26/C26-1</f>
        <v>0.18421052631578938</v>
      </c>
      <c r="N26" s="200" t="s">
        <v>25</v>
      </c>
      <c r="O26" s="51">
        <f>VLOOKUP($B$2,'Table 7'!$A$5:$L$23,9,FALSE)</f>
        <v>495</v>
      </c>
      <c r="P26" s="51">
        <f>VLOOKUP($B$2,'Table 8'!$A$5:$L$23,9,FALSE)</f>
        <v>495</v>
      </c>
      <c r="Q26" s="51">
        <f>VLOOKUP($B$2,'Table 9'!$A$5:$L$23,9,FALSE)</f>
        <v>495</v>
      </c>
      <c r="R26" s="51">
        <f>VLOOKUP($B$2,'Table 10'!$A$5:$L$23,9,FALSE)</f>
        <v>495</v>
      </c>
      <c r="S26" s="51">
        <f>VLOOKUP($B$2,'Table 11'!$A$5:$L$23,9,FALSE)</f>
        <v>500</v>
      </c>
      <c r="T26" s="51">
        <f>VLOOKUP($B$2,'Table 12'!$A$5:$L$23,9,FALSE)</f>
        <v>525</v>
      </c>
      <c r="U26" s="51">
        <f>VLOOKUP($B$2,'Table 13'!$A$5:$L$23,9,FALSE)</f>
        <v>550</v>
      </c>
      <c r="V26" s="51">
        <f>VLOOKUP($B$2,'Table 14'!$A$5:$L$23,9,FALSE)</f>
        <v>575</v>
      </c>
      <c r="W26" s="229">
        <f>V26/U26-1</f>
        <v>4.5454545454545414E-2</v>
      </c>
      <c r="X26" s="230">
        <f>V26/O26-1</f>
        <v>0.16161616161616155</v>
      </c>
    </row>
    <row r="27" spans="2:24" x14ac:dyDescent="0.2">
      <c r="B27" s="200" t="s">
        <v>26</v>
      </c>
      <c r="C27" s="51">
        <f>VLOOKUP($B$2,'Table 7'!$A$5:$L$23,4,FALSE)</f>
        <v>425</v>
      </c>
      <c r="D27" s="51">
        <f>VLOOKUP($B$2,'Table 8'!$A$5:$L$23,4,FALSE)</f>
        <v>450</v>
      </c>
      <c r="E27" s="51">
        <f>VLOOKUP($B$2,'Table 9'!$A$5:$L$23,4,FALSE)</f>
        <v>430</v>
      </c>
      <c r="F27" s="51">
        <f>VLOOKUP($B$2,'Table 10'!$A$5:$L$23,4,FALSE)</f>
        <v>450</v>
      </c>
      <c r="G27" s="51">
        <f>VLOOKUP($B$2,'Table 11'!$A$5:$L$23,4,FALSE)</f>
        <v>450</v>
      </c>
      <c r="H27" s="51">
        <f>VLOOKUP($B$2,'Table 12'!$A$5:$L$23,4,FALSE)</f>
        <v>480</v>
      </c>
      <c r="I27" s="51">
        <f>VLOOKUP($B$2,'Table 13'!$A$5:$L$23,4,FALSE)</f>
        <v>495</v>
      </c>
      <c r="J27" s="51">
        <f>VLOOKUP($B$2,'Table 14'!$A$5:$L$23,4,FALSE)</f>
        <v>525</v>
      </c>
      <c r="K27" s="229">
        <f t="shared" ref="K27:K29" si="0">J27/I27-1</f>
        <v>6.0606060606060552E-2</v>
      </c>
      <c r="L27" s="230">
        <f t="shared" ref="L27:L29" si="1">J27/C27-1</f>
        <v>0.23529411764705888</v>
      </c>
      <c r="N27" s="200" t="s">
        <v>26</v>
      </c>
      <c r="O27" s="51">
        <f>VLOOKUP($B$2,'Table 7'!$A$5:$L$23,10,FALSE)</f>
        <v>550</v>
      </c>
      <c r="P27" s="51">
        <f>VLOOKUP($B$2,'Table 8'!$A$5:$L$23,10,FALSE)</f>
        <v>550</v>
      </c>
      <c r="Q27" s="51">
        <f>VLOOKUP($B$2,'Table 9'!$A$5:$L$23,10,FALSE)</f>
        <v>550</v>
      </c>
      <c r="R27" s="51">
        <f>VLOOKUP($B$2,'Table 10'!$A$5:$L$23,10,FALSE)</f>
        <v>550</v>
      </c>
      <c r="S27" s="51">
        <f>VLOOKUP($B$2,'Table 11'!$A$5:$L$23,10,FALSE)</f>
        <v>575</v>
      </c>
      <c r="T27" s="51">
        <f>VLOOKUP($B$2,'Table 12'!$A$5:$L$23,10,FALSE)</f>
        <v>625</v>
      </c>
      <c r="U27" s="51">
        <f>VLOOKUP($B$2,'Table 13'!$A$5:$L$23,10,FALSE)</f>
        <v>650</v>
      </c>
      <c r="V27" s="51">
        <f>VLOOKUP($B$2,'Table 14'!$A$5:$L$23,10,FALSE)</f>
        <v>695</v>
      </c>
      <c r="W27" s="229">
        <f t="shared" ref="W27:W29" si="2">V27/U27-1</f>
        <v>6.9230769230769207E-2</v>
      </c>
      <c r="X27" s="230">
        <f t="shared" ref="X27:X29" si="3">V27/O27-1</f>
        <v>0.26363636363636367</v>
      </c>
    </row>
    <row r="28" spans="2:24" x14ac:dyDescent="0.2">
      <c r="B28" s="200" t="s">
        <v>27</v>
      </c>
      <c r="C28" s="51">
        <f>VLOOKUP($B$2,'Table 7'!$A$5:$L$23,5,FALSE)</f>
        <v>437.14</v>
      </c>
      <c r="D28" s="51">
        <f>VLOOKUP($B$2,'Table 8'!$A$5:$L$23,5,FALSE)</f>
        <v>451.11</v>
      </c>
      <c r="E28" s="51">
        <f>VLOOKUP($B$2,'Table 9'!$A$5:$L$23,5,FALSE)</f>
        <v>444.05</v>
      </c>
      <c r="F28" s="51">
        <f>VLOOKUP($B$2,'Table 10'!$A$5:$L$23,5,FALSE)</f>
        <v>455.78</v>
      </c>
      <c r="G28" s="51">
        <f>VLOOKUP($B$2,'Table 11'!$A$5:$L$23,5,FALSE)</f>
        <v>476.49</v>
      </c>
      <c r="H28" s="51">
        <f>VLOOKUP($B$2,'Table 12'!$A$5:$L$23,5,FALSE)</f>
        <v>501.23</v>
      </c>
      <c r="I28" s="51">
        <f>VLOOKUP($B$2,'Table 13'!$A$5:$L$23,5,FALSE)</f>
        <v>520.03</v>
      </c>
      <c r="J28" s="51">
        <f>VLOOKUP($B$2,'Table 14'!$A$5:$L$23,5,FALSE)</f>
        <v>549.04999999999995</v>
      </c>
      <c r="K28" s="229">
        <f t="shared" si="0"/>
        <v>5.5804472818875794E-2</v>
      </c>
      <c r="L28" s="230">
        <f t="shared" si="1"/>
        <v>0.25600494120876593</v>
      </c>
      <c r="N28" s="200" t="s">
        <v>27</v>
      </c>
      <c r="O28" s="51">
        <f>VLOOKUP($B$2,'Table 7'!$A$5:$L$23,11,FALSE)</f>
        <v>563.64</v>
      </c>
      <c r="P28" s="51">
        <f>VLOOKUP($B$2,'Table 8'!$A$5:$L$23,11,FALSE)</f>
        <v>588.04999999999995</v>
      </c>
      <c r="Q28" s="51">
        <f>VLOOKUP($B$2,'Table 9'!$A$5:$L$23,11,FALSE)</f>
        <v>572.74</v>
      </c>
      <c r="R28" s="51">
        <f>VLOOKUP($B$2,'Table 10'!$A$5:$L$23,11,FALSE)</f>
        <v>593.71</v>
      </c>
      <c r="S28" s="51">
        <f>VLOOKUP($B$2,'Table 11'!$A$5:$L$23,11,FALSE)</f>
        <v>626.38</v>
      </c>
      <c r="T28" s="51">
        <f>VLOOKUP($B$2,'Table 12'!$A$5:$L$23,11,FALSE)</f>
        <v>667.74</v>
      </c>
      <c r="U28" s="51">
        <f>VLOOKUP($B$2,'Table 13'!$A$5:$L$23,11,FALSE)</f>
        <v>695.92</v>
      </c>
      <c r="V28" s="51">
        <f>VLOOKUP($B$2,'Table 14'!$A$5:$L$23,11,FALSE)</f>
        <v>744.8</v>
      </c>
      <c r="W28" s="229">
        <f t="shared" si="2"/>
        <v>7.0237958386021315E-2</v>
      </c>
      <c r="X28" s="230">
        <f t="shared" si="3"/>
        <v>0.32141082960755085</v>
      </c>
    </row>
    <row r="29" spans="2:24" x14ac:dyDescent="0.2">
      <c r="B29" s="200" t="s">
        <v>28</v>
      </c>
      <c r="C29" s="51">
        <f>VLOOKUP($B$2,'Table 7'!$A$5:$L$23,6,FALSE)</f>
        <v>485</v>
      </c>
      <c r="D29" s="51">
        <f>VLOOKUP($B$2,'Table 8'!$A$5:$L$23,6,FALSE)</f>
        <v>495</v>
      </c>
      <c r="E29" s="51">
        <f>VLOOKUP($B$2,'Table 9'!$A$5:$L$23,6,FALSE)</f>
        <v>495</v>
      </c>
      <c r="F29" s="51">
        <f>VLOOKUP($B$2,'Table 10'!$A$5:$L$23,6,FALSE)</f>
        <v>500</v>
      </c>
      <c r="G29" s="51">
        <f>VLOOKUP($B$2,'Table 11'!$A$5:$L$23,6,FALSE)</f>
        <v>535</v>
      </c>
      <c r="H29" s="51">
        <f>VLOOKUP($B$2,'Table 12'!$A$5:$L$23,6,FALSE)</f>
        <v>575</v>
      </c>
      <c r="I29" s="51">
        <f>VLOOKUP($B$2,'Table 13'!$A$5:$L$23,6,FALSE)</f>
        <v>595</v>
      </c>
      <c r="J29" s="51">
        <f>VLOOKUP($B$2,'Table 14'!$A$5:$L$23,6,FALSE)</f>
        <v>625</v>
      </c>
      <c r="K29" s="229">
        <f t="shared" si="0"/>
        <v>5.0420168067226934E-2</v>
      </c>
      <c r="L29" s="230">
        <f t="shared" si="1"/>
        <v>0.28865979381443307</v>
      </c>
      <c r="N29" s="200" t="s">
        <v>28</v>
      </c>
      <c r="O29" s="51">
        <f>VLOOKUP($B$2,'Table 7'!$A$5:$L$23,12,FALSE)</f>
        <v>600</v>
      </c>
      <c r="P29" s="51">
        <f>VLOOKUP($B$2,'Table 8'!$A$5:$L$23,12,FALSE)</f>
        <v>650</v>
      </c>
      <c r="Q29" s="51">
        <f>VLOOKUP($B$2,'Table 9'!$A$5:$L$23,12,FALSE)</f>
        <v>625</v>
      </c>
      <c r="R29" s="51">
        <f>VLOOKUP($B$2,'Table 10'!$A$5:$L$23,12,FALSE)</f>
        <v>650</v>
      </c>
      <c r="S29" s="51">
        <f>VLOOKUP($B$2,'Table 11'!$A$5:$L$23,12,FALSE)</f>
        <v>695</v>
      </c>
      <c r="T29" s="51">
        <f>VLOOKUP($B$2,'Table 12'!$A$5:$L$23,12,FALSE)</f>
        <v>750</v>
      </c>
      <c r="U29" s="51">
        <f>VLOOKUP($B$2,'Table 13'!$A$5:$L$23,12,FALSE)</f>
        <v>795</v>
      </c>
      <c r="V29" s="51">
        <f>VLOOKUP($B$2,'Table 14'!$A$5:$L$23,12,FALSE)</f>
        <v>850</v>
      </c>
      <c r="W29" s="229">
        <f t="shared" si="2"/>
        <v>6.9182389937106903E-2</v>
      </c>
      <c r="X29" s="230">
        <f t="shared" si="3"/>
        <v>0.41666666666666674</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575</v>
      </c>
      <c r="D48" s="51">
        <f>VLOOKUP($B$2,'Table 8'!$A$26:$L$44,3,FALSE)</f>
        <v>575</v>
      </c>
      <c r="E48" s="51">
        <f>VLOOKUP($B$2,'Table 9'!$A$26:$L$44,3,FALSE)</f>
        <v>575</v>
      </c>
      <c r="F48" s="51">
        <f>VLOOKUP($B$2,'Table 10'!$A$26:$L$44,3,FALSE)</f>
        <v>575</v>
      </c>
      <c r="G48" s="51">
        <f>VLOOKUP($B$2,'Table 11'!$A$26:$L$44,3,FALSE)</f>
        <v>567.5</v>
      </c>
      <c r="H48" s="51">
        <f>VLOOKUP($B$2,'Table 12'!$A$26:$L$44,3,FALSE)</f>
        <v>595</v>
      </c>
      <c r="I48" s="51">
        <f>VLOOKUP($B$2,'Table 13'!$A$26:$L$44,3,FALSE)</f>
        <v>600</v>
      </c>
      <c r="J48" s="51">
        <f>VLOOKUP($B$2,'Table 14'!$A$26:$L$44,3,FALSE)</f>
        <v>650</v>
      </c>
      <c r="K48" s="229">
        <f>J48/I48-1</f>
        <v>8.3333333333333259E-2</v>
      </c>
      <c r="L48" s="230">
        <f>J48/C48-1</f>
        <v>0.13043478260869557</v>
      </c>
      <c r="N48" s="200" t="s">
        <v>25</v>
      </c>
      <c r="O48" s="51">
        <f>VLOOKUP($B$2,'Table 7'!$A$26:$L$44,9,FALSE)</f>
        <v>845</v>
      </c>
      <c r="P48" s="51">
        <f>VLOOKUP($B$2,'Table 8'!$A$26:$L$44,9,FALSE)</f>
        <v>875</v>
      </c>
      <c r="Q48" s="51">
        <f>VLOOKUP($B$2,'Table 9'!$A$26:$L$44,9,FALSE)</f>
        <v>800</v>
      </c>
      <c r="R48" s="51">
        <f>VLOOKUP($B$2,'Table 10'!$A$26:$L$44,9,FALSE)</f>
        <v>895</v>
      </c>
      <c r="S48" s="51">
        <f>VLOOKUP($B$2,'Table 11'!$A$26:$L$44,9,FALSE)</f>
        <v>895</v>
      </c>
      <c r="T48" s="51">
        <f>VLOOKUP($B$2,'Table 12'!$A$26:$L$44,9,FALSE)</f>
        <v>850</v>
      </c>
      <c r="U48" s="51">
        <f>VLOOKUP($B$2,'Table 13'!$A$26:$L$44,9,FALSE)</f>
        <v>925</v>
      </c>
      <c r="V48" s="51">
        <f>VLOOKUP($B$2,'Table 14'!$A$26:$L$44,9,FALSE)</f>
        <v>1150</v>
      </c>
      <c r="W48" s="229">
        <f>V48/U48-1</f>
        <v>0.2432432432432432</v>
      </c>
      <c r="X48" s="230">
        <f>V48/O48-1</f>
        <v>0.36094674556213024</v>
      </c>
    </row>
    <row r="49" spans="2:24" x14ac:dyDescent="0.2">
      <c r="B49" s="200" t="s">
        <v>26</v>
      </c>
      <c r="C49" s="51">
        <f>VLOOKUP($B$2,'Table 7'!$A$26:$L$44,4,FALSE)</f>
        <v>695</v>
      </c>
      <c r="D49" s="51">
        <f>VLOOKUP($B$2,'Table 8'!$A$26:$L$44,4,FALSE)</f>
        <v>695</v>
      </c>
      <c r="E49" s="51">
        <f>VLOOKUP($B$2,'Table 9'!$A$26:$L$44,4,FALSE)</f>
        <v>695</v>
      </c>
      <c r="F49" s="51">
        <f>VLOOKUP($B$2,'Table 10'!$A$26:$L$44,4,FALSE)</f>
        <v>675</v>
      </c>
      <c r="G49" s="51">
        <f>VLOOKUP($B$2,'Table 11'!$A$26:$L$44,4,FALSE)</f>
        <v>695</v>
      </c>
      <c r="H49" s="51">
        <f>VLOOKUP($B$2,'Table 12'!$A$26:$L$44,4,FALSE)</f>
        <v>750</v>
      </c>
      <c r="I49" s="51">
        <f>VLOOKUP($B$2,'Table 13'!$A$26:$L$44,4,FALSE)</f>
        <v>800</v>
      </c>
      <c r="J49" s="51">
        <f>VLOOKUP($B$2,'Table 14'!$A$26:$L$44,4,FALSE)</f>
        <v>850</v>
      </c>
      <c r="K49" s="229">
        <f t="shared" ref="K49:K51" si="4">J49/I49-1</f>
        <v>6.25E-2</v>
      </c>
      <c r="L49" s="230">
        <f t="shared" ref="L49:L51" si="5">J49/C49-1</f>
        <v>0.2230215827338129</v>
      </c>
      <c r="N49" s="200" t="s">
        <v>26</v>
      </c>
      <c r="O49" s="51">
        <f>VLOOKUP($B$2,'Table 7'!$A$26:$L$44,10,FALSE)</f>
        <v>1000</v>
      </c>
      <c r="P49" s="51">
        <f>VLOOKUP($B$2,'Table 8'!$A$26:$L$44,10,FALSE)</f>
        <v>1100</v>
      </c>
      <c r="Q49" s="51">
        <f>VLOOKUP($B$2,'Table 9'!$A$26:$L$44,10,FALSE)</f>
        <v>950</v>
      </c>
      <c r="R49" s="51">
        <f>VLOOKUP($B$2,'Table 10'!$A$26:$L$44,10,FALSE)</f>
        <v>1000</v>
      </c>
      <c r="S49" s="51">
        <f>VLOOKUP($B$2,'Table 11'!$A$26:$L$44,10,FALSE)</f>
        <v>1200</v>
      </c>
      <c r="T49" s="51">
        <f>VLOOKUP($B$2,'Table 12'!$A$26:$L$44,10,FALSE)</f>
        <v>1100</v>
      </c>
      <c r="U49" s="51">
        <f>VLOOKUP($B$2,'Table 13'!$A$26:$L$44,10,FALSE)</f>
        <v>1250</v>
      </c>
      <c r="V49" s="51">
        <f>VLOOKUP($B$2,'Table 14'!$A$26:$L$44,10,FALSE)</f>
        <v>1500</v>
      </c>
      <c r="W49" s="229">
        <f t="shared" ref="W49:W51" si="6">V49/U49-1</f>
        <v>0.19999999999999996</v>
      </c>
      <c r="X49" s="230">
        <f t="shared" ref="X49:X51" si="7">V49/O49-1</f>
        <v>0.5</v>
      </c>
    </row>
    <row r="50" spans="2:24" x14ac:dyDescent="0.2">
      <c r="B50" s="200" t="s">
        <v>27</v>
      </c>
      <c r="C50" s="51">
        <f>VLOOKUP($B$2,'Table 7'!$A$26:$L$44,5,FALSE)</f>
        <v>728.19</v>
      </c>
      <c r="D50" s="51">
        <f>VLOOKUP($B$2,'Table 8'!$A$26:$L$44,5,FALSE)</f>
        <v>753.27</v>
      </c>
      <c r="E50" s="51">
        <f>VLOOKUP($B$2,'Table 9'!$A$26:$L$44,5,FALSE)</f>
        <v>734.1</v>
      </c>
      <c r="F50" s="51">
        <f>VLOOKUP($B$2,'Table 10'!$A$26:$L$44,5,FALSE)</f>
        <v>753.15</v>
      </c>
      <c r="G50" s="51">
        <f>VLOOKUP($B$2,'Table 11'!$A$26:$L$44,5,FALSE)</f>
        <v>795.62</v>
      </c>
      <c r="H50" s="51">
        <f>VLOOKUP($B$2,'Table 12'!$A$26:$L$44,5,FALSE)</f>
        <v>833.69</v>
      </c>
      <c r="I50" s="51">
        <f>VLOOKUP($B$2,'Table 13'!$A$26:$L$44,5,FALSE)</f>
        <v>915.07</v>
      </c>
      <c r="J50" s="51">
        <f>VLOOKUP($B$2,'Table 14'!$A$26:$L$44,5,FALSE)</f>
        <v>964.74</v>
      </c>
      <c r="K50" s="229">
        <f t="shared" si="4"/>
        <v>5.4280000437124887E-2</v>
      </c>
      <c r="L50" s="230">
        <f t="shared" si="5"/>
        <v>0.32484653730482416</v>
      </c>
      <c r="N50" s="200" t="s">
        <v>27</v>
      </c>
      <c r="O50" s="51">
        <f>VLOOKUP($B$2,'Table 7'!$A$26:$L$44,11,FALSE)</f>
        <v>1067.19</v>
      </c>
      <c r="P50" s="51">
        <f>VLOOKUP($B$2,'Table 8'!$A$26:$L$44,11,FALSE)</f>
        <v>1169.83</v>
      </c>
      <c r="Q50" s="51">
        <f>VLOOKUP($B$2,'Table 9'!$A$26:$L$44,11,FALSE)</f>
        <v>1048.83</v>
      </c>
      <c r="R50" s="51">
        <f>VLOOKUP($B$2,'Table 10'!$A$26:$L$44,11,FALSE)</f>
        <v>1189.78</v>
      </c>
      <c r="S50" s="51">
        <f>VLOOKUP($B$2,'Table 11'!$A$26:$L$44,11,FALSE)</f>
        <v>1211.1199999999999</v>
      </c>
      <c r="T50" s="51">
        <f>VLOOKUP($B$2,'Table 12'!$A$26:$L$44,11,FALSE)</f>
        <v>1189.33</v>
      </c>
      <c r="U50" s="51">
        <f>VLOOKUP($B$2,'Table 13'!$A$26:$L$44,11,FALSE)</f>
        <v>1299.47</v>
      </c>
      <c r="V50" s="51">
        <f>VLOOKUP($B$2,'Table 14'!$A$26:$L$44,11,FALSE)</f>
        <v>1523.85</v>
      </c>
      <c r="W50" s="229">
        <f t="shared" si="6"/>
        <v>0.17267039639237525</v>
      </c>
      <c r="X50" s="230">
        <f t="shared" si="7"/>
        <v>0.42790880724144698</v>
      </c>
    </row>
    <row r="51" spans="2:24" x14ac:dyDescent="0.2">
      <c r="B51" s="200" t="s">
        <v>28</v>
      </c>
      <c r="C51" s="51">
        <f>VLOOKUP($B$2,'Table 7'!$A$26:$L$44,6,FALSE)</f>
        <v>825</v>
      </c>
      <c r="D51" s="51">
        <f>VLOOKUP($B$2,'Table 8'!$A$26:$L$44,6,FALSE)</f>
        <v>862.5</v>
      </c>
      <c r="E51" s="51">
        <f>VLOOKUP($B$2,'Table 9'!$A$26:$L$44,6,FALSE)</f>
        <v>800</v>
      </c>
      <c r="F51" s="51">
        <f>VLOOKUP($B$2,'Table 10'!$A$26:$L$44,6,FALSE)</f>
        <v>850</v>
      </c>
      <c r="G51" s="51">
        <f>VLOOKUP($B$2,'Table 11'!$A$26:$L$44,6,FALSE)</f>
        <v>900</v>
      </c>
      <c r="H51" s="51">
        <f>VLOOKUP($B$2,'Table 12'!$A$26:$L$44,6,FALSE)</f>
        <v>975</v>
      </c>
      <c r="I51" s="51">
        <f>VLOOKUP($B$2,'Table 13'!$A$26:$L$44,6,FALSE)</f>
        <v>1170</v>
      </c>
      <c r="J51" s="51">
        <f>VLOOKUP($B$2,'Table 14'!$A$26:$L$44,6,FALSE)</f>
        <v>1200</v>
      </c>
      <c r="K51" s="229">
        <f t="shared" si="4"/>
        <v>2.564102564102555E-2</v>
      </c>
      <c r="L51" s="230">
        <f t="shared" si="5"/>
        <v>0.45454545454545459</v>
      </c>
      <c r="N51" s="200" t="s">
        <v>28</v>
      </c>
      <c r="O51" s="51">
        <f>VLOOKUP($B$2,'Table 7'!$A$26:$L$44,12,FALSE)</f>
        <v>1250</v>
      </c>
      <c r="P51" s="51">
        <f>VLOOKUP($B$2,'Table 8'!$A$26:$L$44,12,FALSE)</f>
        <v>1300</v>
      </c>
      <c r="Q51" s="51">
        <f>VLOOKUP($B$2,'Table 9'!$A$26:$L$44,12,FALSE)</f>
        <v>1250</v>
      </c>
      <c r="R51" s="51">
        <f>VLOOKUP($B$2,'Table 10'!$A$26:$L$44,12,FALSE)</f>
        <v>1400</v>
      </c>
      <c r="S51" s="51">
        <f>VLOOKUP($B$2,'Table 11'!$A$26:$L$44,12,FALSE)</f>
        <v>1500</v>
      </c>
      <c r="T51" s="51">
        <f>VLOOKUP($B$2,'Table 12'!$A$26:$L$44,12,FALSE)</f>
        <v>1500</v>
      </c>
      <c r="U51" s="51">
        <f>VLOOKUP($B$2,'Table 13'!$A$26:$L$44,12,FALSE)</f>
        <v>1600</v>
      </c>
      <c r="V51" s="51">
        <f>VLOOKUP($B$2,'Table 14'!$A$26:$L$44,12,FALSE)</f>
        <v>1800</v>
      </c>
      <c r="W51" s="229">
        <f t="shared" si="6"/>
        <v>0.125</v>
      </c>
      <c r="X51" s="230">
        <f t="shared" si="7"/>
        <v>0.43999999999999995</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284</v>
      </c>
      <c r="D70" s="51">
        <f>VLOOKUP($B$2,'Table 8'!$A$47:$F$65,3,FALSE)</f>
        <v>270</v>
      </c>
      <c r="E70" s="51">
        <f>VLOOKUP($B$2,'Table 9'!$A$47:$F$65,3,FALSE)</f>
        <v>275</v>
      </c>
      <c r="F70" s="51">
        <f>VLOOKUP($B$2,'Table 10'!$A$47:$F$65,3,FALSE)</f>
        <v>290</v>
      </c>
      <c r="G70" s="51">
        <f>VLOOKUP($B$2,'Table 11'!$A$47:$F$65,3,FALSE)</f>
        <v>293.33</v>
      </c>
      <c r="H70" s="51">
        <f>VLOOKUP($B$2,'Table 12'!$A$47:$F$65,3,FALSE)</f>
        <v>285</v>
      </c>
      <c r="I70" s="51">
        <f>VLOOKUP($B$2,'Table 13'!$A$47:$F$65,3,FALSE)</f>
        <v>308</v>
      </c>
      <c r="J70" s="51">
        <f>VLOOKUP($B$2,'Table 14'!$A$47:$F$65,3,FALSE)</f>
        <v>325</v>
      </c>
      <c r="K70" s="229">
        <f>J70/I70-1</f>
        <v>5.5194805194805241E-2</v>
      </c>
      <c r="L70" s="230">
        <f>J70/C70-1</f>
        <v>0.14436619718309851</v>
      </c>
      <c r="N70" s="296" t="s">
        <v>53</v>
      </c>
      <c r="O70" s="297"/>
      <c r="P70" s="297"/>
      <c r="Q70" s="227">
        <f>VLOOKUP($B$2,'Table 7'!$A$5:$L$23,2,FALSE)</f>
        <v>868</v>
      </c>
      <c r="R70" s="227">
        <f>VLOOKUP($B$2,'Table 8'!$A$5:$L$23,2,FALSE)</f>
        <v>747</v>
      </c>
      <c r="S70" s="227">
        <f>VLOOKUP($B$2,'Table 9'!$A$5:$L$23,2,FALSE)</f>
        <v>998</v>
      </c>
      <c r="T70" s="227">
        <f>VLOOKUP($B$2,'Table 10'!$A$5:$L$23,2,FALSE)</f>
        <v>945</v>
      </c>
      <c r="U70" s="227">
        <f>VLOOKUP($B$2,'Table 11'!$A$5:$L$23,2,FALSE)</f>
        <v>1116</v>
      </c>
      <c r="V70" s="227">
        <f>VLOOKUP($B$2,'Table 12'!$A$5:$L$23,2,FALSE)</f>
        <v>1097</v>
      </c>
      <c r="W70" s="227">
        <f>VLOOKUP($B$2,'Table 13'!$A$5:$L$23,2,FALSE)</f>
        <v>1289</v>
      </c>
      <c r="X70" s="228">
        <f>VLOOKUP($B$2,'Table 14'!$A$5:$L$23,2,FALSE)</f>
        <v>1343</v>
      </c>
      <c r="Z70" s="200" t="s">
        <v>53</v>
      </c>
      <c r="AA70" s="44">
        <f>VLOOKUP($B$2,'Table 7'!$A$5:$L$23,2,FALSE)</f>
        <v>868</v>
      </c>
      <c r="AB70" s="44">
        <f>VLOOKUP($B$2,'Table 8'!$A$5:$L$23,2,FALSE)</f>
        <v>747</v>
      </c>
      <c r="AC70" s="44">
        <f>VLOOKUP($B$2,'Table 9'!$A$5:$L$23,2,FALSE)</f>
        <v>998</v>
      </c>
      <c r="AD70" s="44">
        <f>VLOOKUP($B$2,'Table 10'!$A$5:$L$23,2,FALSE)</f>
        <v>945</v>
      </c>
      <c r="AE70" s="44">
        <f>VLOOKUP($B$2,'Table 11'!$A$5:$L$23,2,FALSE)</f>
        <v>1116</v>
      </c>
      <c r="AF70" s="44">
        <f>VLOOKUP($B$2,'Table 12'!$A$5:$L$23,2,FALSE)</f>
        <v>1097</v>
      </c>
      <c r="AG70" s="44">
        <f>VLOOKUP($B$2,'Table 13'!$A$5:$L$23,2,FALSE)</f>
        <v>1289</v>
      </c>
      <c r="AH70" s="206">
        <f>VLOOKUP($B$2,'Table 14'!$A$5:$L$23,2,FALSE)</f>
        <v>1343</v>
      </c>
    </row>
    <row r="71" spans="2:34" x14ac:dyDescent="0.2">
      <c r="B71" s="200" t="s">
        <v>26</v>
      </c>
      <c r="C71" s="51">
        <f>VLOOKUP($B$2,'Table 7'!$A$47:$F$65,4,FALSE)</f>
        <v>300</v>
      </c>
      <c r="D71" s="51">
        <f>VLOOKUP($B$2,'Table 8'!$A$47:$F$65,4,FALSE)</f>
        <v>300</v>
      </c>
      <c r="E71" s="51">
        <f>VLOOKUP($B$2,'Table 9'!$A$47:$F$65,4,FALSE)</f>
        <v>302.5</v>
      </c>
      <c r="F71" s="51">
        <f>VLOOKUP($B$2,'Table 10'!$A$47:$F$65,4,FALSE)</f>
        <v>320</v>
      </c>
      <c r="G71" s="51">
        <f>VLOOKUP($B$2,'Table 11'!$A$47:$F$65,4,FALSE)</f>
        <v>325</v>
      </c>
      <c r="H71" s="51">
        <f>VLOOKUP($B$2,'Table 12'!$A$47:$F$65,4,FALSE)</f>
        <v>335</v>
      </c>
      <c r="I71" s="51">
        <f>VLOOKUP($B$2,'Table 13'!$A$47:$F$65,4,FALSE)</f>
        <v>350</v>
      </c>
      <c r="J71" s="51">
        <f>VLOOKUP($B$2,'Table 14'!$A$47:$F$65,4,FALSE)</f>
        <v>375</v>
      </c>
      <c r="K71" s="229">
        <f t="shared" ref="K71:K73" si="8">J71/I71-1</f>
        <v>7.1428571428571397E-2</v>
      </c>
      <c r="L71" s="230">
        <f t="shared" ref="L71:L73" si="9">J71/C71-1</f>
        <v>0.25</v>
      </c>
      <c r="N71" s="296" t="s">
        <v>54</v>
      </c>
      <c r="O71" s="297"/>
      <c r="P71" s="297"/>
      <c r="Q71" s="227">
        <f>VLOOKUP($B$2,'Table 7'!$A$5:$L$23,8,FALSE)</f>
        <v>1486</v>
      </c>
      <c r="R71" s="227">
        <f>VLOOKUP($B$2,'Table 8'!$A$5:$L$23,8,FALSE)</f>
        <v>1374</v>
      </c>
      <c r="S71" s="227">
        <f>VLOOKUP($B$2,'Table 9'!$A$5:$L$23,8,FALSE)</f>
        <v>1570</v>
      </c>
      <c r="T71" s="227">
        <f>VLOOKUP($B$2,'Table 10'!$A$5:$L$23,8,FALSE)</f>
        <v>1623</v>
      </c>
      <c r="U71" s="227">
        <f>VLOOKUP($B$2,'Table 11'!$A$5:$L$23,8,FALSE)</f>
        <v>1840</v>
      </c>
      <c r="V71" s="227">
        <f>VLOOKUP($B$2,'Table 12'!$A$5:$L$23,8,FALSE)</f>
        <v>1856</v>
      </c>
      <c r="W71" s="227">
        <f>VLOOKUP($B$2,'Table 13'!$A$5:$L$23,8,FALSE)</f>
        <v>2199</v>
      </c>
      <c r="X71" s="228">
        <f>VLOOKUP($B$2,'Table 14'!$A$5:$L$23,8,FALSE)</f>
        <v>2443</v>
      </c>
      <c r="Z71" s="200" t="s">
        <v>54</v>
      </c>
      <c r="AA71" s="44">
        <f>VLOOKUP($B$2,'Table 7'!$A$5:$L$23,8,FALSE)</f>
        <v>1486</v>
      </c>
      <c r="AB71" s="44">
        <f>VLOOKUP($B$2,'Table 8'!$A$5:$L$23,8,FALSE)</f>
        <v>1374</v>
      </c>
      <c r="AC71" s="44">
        <f>VLOOKUP($B$2,'Table 9'!$A$5:$L$23,8,FALSE)</f>
        <v>1570</v>
      </c>
      <c r="AD71" s="44">
        <f>VLOOKUP($B$2,'Table 10'!$A$5:$L$23,8,FALSE)</f>
        <v>1623</v>
      </c>
      <c r="AE71" s="44">
        <f>VLOOKUP($B$2,'Table 11'!$A$5:$L$23,8,FALSE)</f>
        <v>1840</v>
      </c>
      <c r="AF71" s="44">
        <f>VLOOKUP($B$2,'Table 12'!$A$5:$L$23,8,FALSE)</f>
        <v>1856</v>
      </c>
      <c r="AG71" s="44">
        <f>VLOOKUP($B$2,'Table 13'!$A$5:$L$23,8,FALSE)</f>
        <v>2199</v>
      </c>
      <c r="AH71" s="206">
        <f>VLOOKUP($B$2,'Table 14'!$A$5:$L$23,8,FALSE)</f>
        <v>2443</v>
      </c>
    </row>
    <row r="72" spans="2:34" x14ac:dyDescent="0.2">
      <c r="B72" s="200" t="s">
        <v>27</v>
      </c>
      <c r="C72" s="51">
        <f>VLOOKUP($B$2,'Table 7'!$A$47:$F$65,5,FALSE)</f>
        <v>313.10000000000002</v>
      </c>
      <c r="D72" s="51">
        <f>VLOOKUP($B$2,'Table 8'!$A$47:$F$65,5,FALSE)</f>
        <v>295.45999999999998</v>
      </c>
      <c r="E72" s="51">
        <f>VLOOKUP($B$2,'Table 9'!$A$47:$F$65,5,FALSE)</f>
        <v>312.27999999999997</v>
      </c>
      <c r="F72" s="51">
        <f>VLOOKUP($B$2,'Table 10'!$A$47:$F$65,5,FALSE)</f>
        <v>323.08999999999997</v>
      </c>
      <c r="G72" s="51">
        <f>VLOOKUP($B$2,'Table 11'!$A$47:$F$65,5,FALSE)</f>
        <v>346.23</v>
      </c>
      <c r="H72" s="51">
        <f>VLOOKUP($B$2,'Table 12'!$A$47:$F$65,5,FALSE)</f>
        <v>352.87</v>
      </c>
      <c r="I72" s="51">
        <f>VLOOKUP($B$2,'Table 13'!$A$47:$F$65,5,FALSE)</f>
        <v>372.15</v>
      </c>
      <c r="J72" s="51">
        <f>VLOOKUP($B$2,'Table 14'!$A$47:$F$65,5,FALSE)</f>
        <v>385.58</v>
      </c>
      <c r="K72" s="229">
        <f t="shared" si="8"/>
        <v>3.608759908638981E-2</v>
      </c>
      <c r="L72" s="230">
        <f t="shared" si="9"/>
        <v>0.23149153625039909</v>
      </c>
      <c r="N72" s="296" t="s">
        <v>55</v>
      </c>
      <c r="O72" s="297"/>
      <c r="P72" s="297"/>
      <c r="Q72" s="227">
        <f>VLOOKUP($B$2,'Table 7'!$A$26:$L$44,2,FALSE)</f>
        <v>474</v>
      </c>
      <c r="R72" s="227">
        <f>VLOOKUP($B$2,'Table 8'!$A$26:$L$44,2,FALSE)</f>
        <v>476</v>
      </c>
      <c r="S72" s="227">
        <f>VLOOKUP($B$2,'Table 9'!$A$26:$L$44,2,FALSE)</f>
        <v>474</v>
      </c>
      <c r="T72" s="227">
        <f>VLOOKUP($B$2,'Table 10'!$A$26:$L$44,2,FALSE)</f>
        <v>503</v>
      </c>
      <c r="U72" s="227">
        <f>VLOOKUP($B$2,'Table 11'!$A$26:$L$44,2,FALSE)</f>
        <v>512</v>
      </c>
      <c r="V72" s="227">
        <f>VLOOKUP($B$2,'Table 12'!$A$26:$L$44,2,FALSE)</f>
        <v>545</v>
      </c>
      <c r="W72" s="227">
        <f>VLOOKUP($B$2,'Table 13'!$A$26:$L$44,2,FALSE)</f>
        <v>566</v>
      </c>
      <c r="X72" s="228">
        <f>VLOOKUP($B$2,'Table 14'!$A$26:$L$44,2,FALSE)</f>
        <v>745</v>
      </c>
      <c r="Z72" s="200" t="s">
        <v>55</v>
      </c>
      <c r="AA72" s="44">
        <f>VLOOKUP($B$2,'Table 7'!$A$26:$L$44,2,FALSE)</f>
        <v>474</v>
      </c>
      <c r="AB72" s="44">
        <f>VLOOKUP($B$2,'Table 8'!$A$26:$L$44,2,FALSE)</f>
        <v>476</v>
      </c>
      <c r="AC72" s="44">
        <f>VLOOKUP($B$2,'Table 9'!$A$26:$L$44,2,FALSE)</f>
        <v>474</v>
      </c>
      <c r="AD72" s="44">
        <f>VLOOKUP($B$2,'Table 10'!$A$26:$L$44,2,FALSE)</f>
        <v>503</v>
      </c>
      <c r="AE72" s="44">
        <f>VLOOKUP($B$2,'Table 11'!$A$26:$L$44,2,FALSE)</f>
        <v>512</v>
      </c>
      <c r="AF72" s="44">
        <f>VLOOKUP($B$2,'Table 12'!$A$26:$L$44,2,FALSE)</f>
        <v>545</v>
      </c>
      <c r="AG72" s="44">
        <f>VLOOKUP($B$2,'Table 13'!$A$26:$L$44,2,FALSE)</f>
        <v>566</v>
      </c>
      <c r="AH72" s="206">
        <f>VLOOKUP($B$2,'Table 14'!$A$26:$L$44,2,FALSE)</f>
        <v>745</v>
      </c>
    </row>
    <row r="73" spans="2:34" x14ac:dyDescent="0.2">
      <c r="B73" s="200" t="s">
        <v>28</v>
      </c>
      <c r="C73" s="51">
        <f>VLOOKUP($B$2,'Table 7'!$A$47:$F$65,6,FALSE)</f>
        <v>345</v>
      </c>
      <c r="D73" s="51">
        <f>VLOOKUP($B$2,'Table 8'!$A$47:$F$65,6,FALSE)</f>
        <v>325</v>
      </c>
      <c r="E73" s="51">
        <f>VLOOKUP($B$2,'Table 9'!$A$47:$F$65,6,FALSE)</f>
        <v>350</v>
      </c>
      <c r="F73" s="51">
        <f>VLOOKUP($B$2,'Table 10'!$A$47:$F$65,6,FALSE)</f>
        <v>350</v>
      </c>
      <c r="G73" s="51">
        <f>VLOOKUP($B$2,'Table 11'!$A$47:$F$65,6,FALSE)</f>
        <v>400</v>
      </c>
      <c r="H73" s="51">
        <f>VLOOKUP($B$2,'Table 12'!$A$47:$F$65,6,FALSE)</f>
        <v>400</v>
      </c>
      <c r="I73" s="51">
        <f>VLOOKUP($B$2,'Table 13'!$A$47:$F$65,6,FALSE)</f>
        <v>425</v>
      </c>
      <c r="J73" s="51">
        <f>VLOOKUP($B$2,'Table 14'!$A$47:$F$65,6,FALSE)</f>
        <v>434.52</v>
      </c>
      <c r="K73" s="229">
        <f t="shared" si="8"/>
        <v>2.2399999999999975E-2</v>
      </c>
      <c r="L73" s="230">
        <f t="shared" si="9"/>
        <v>0.25947826086956516</v>
      </c>
      <c r="N73" s="296" t="s">
        <v>56</v>
      </c>
      <c r="O73" s="297"/>
      <c r="P73" s="297"/>
      <c r="Q73" s="227">
        <f>VLOOKUP($B$2,'Table 7'!$A$26:$L$44,8,FALSE)</f>
        <v>219</v>
      </c>
      <c r="R73" s="227">
        <f>VLOOKUP($B$2,'Table 8'!$A$26:$L$44,8,FALSE)</f>
        <v>233</v>
      </c>
      <c r="S73" s="227">
        <f>VLOOKUP($B$2,'Table 9'!$A$26:$L$44,8,FALSE)</f>
        <v>227</v>
      </c>
      <c r="T73" s="227">
        <f>VLOOKUP($B$2,'Table 10'!$A$26:$L$44,8,FALSE)</f>
        <v>138</v>
      </c>
      <c r="U73" s="227">
        <f>VLOOKUP($B$2,'Table 11'!$A$26:$L$44,8,FALSE)</f>
        <v>130</v>
      </c>
      <c r="V73" s="227">
        <f>VLOOKUP($B$2,'Table 12'!$A$26:$L$44,8,FALSE)</f>
        <v>127</v>
      </c>
      <c r="W73" s="227">
        <f>VLOOKUP($B$2,'Table 13'!$A$26:$L$44,8,FALSE)</f>
        <v>123</v>
      </c>
      <c r="X73" s="228">
        <f>VLOOKUP($B$2,'Table 14'!$A$26:$L$44,8,FALSE)</f>
        <v>196</v>
      </c>
      <c r="Z73" s="200" t="s">
        <v>56</v>
      </c>
      <c r="AA73" s="44">
        <f>VLOOKUP($B$2,'Table 7'!$A$26:$L$44,8,FALSE)</f>
        <v>219</v>
      </c>
      <c r="AB73" s="44">
        <f>VLOOKUP($B$2,'Table 8'!$A$26:$L$44,8,FALSE)</f>
        <v>233</v>
      </c>
      <c r="AC73" s="44">
        <f>VLOOKUP($B$2,'Table 9'!$A$26:$L$44,8,FALSE)</f>
        <v>227</v>
      </c>
      <c r="AD73" s="44">
        <f>VLOOKUP($B$2,'Table 10'!$A$26:$L$44,8,FALSE)</f>
        <v>138</v>
      </c>
      <c r="AE73" s="44">
        <f>VLOOKUP($B$2,'Table 11'!$A$26:$L$44,8,FALSE)</f>
        <v>130</v>
      </c>
      <c r="AF73" s="44">
        <f>VLOOKUP($B$2,'Table 12'!$A$26:$L$44,8,FALSE)</f>
        <v>127</v>
      </c>
      <c r="AG73" s="44">
        <f>VLOOKUP($B$2,'Table 13'!$A$26:$L$44,8,FALSE)</f>
        <v>123</v>
      </c>
      <c r="AH73" s="206">
        <f>VLOOKUP($B$2,'Table 14'!$A$26:$L$44,8,FALSE)</f>
        <v>196</v>
      </c>
    </row>
    <row r="74" spans="2:34" x14ac:dyDescent="0.2">
      <c r="B74" s="13"/>
      <c r="C74" s="16"/>
      <c r="D74" s="16"/>
      <c r="E74" s="16"/>
      <c r="F74" s="16"/>
      <c r="G74" s="16"/>
      <c r="H74" s="16"/>
      <c r="I74" s="16"/>
      <c r="J74" s="16"/>
      <c r="K74" s="16"/>
      <c r="L74" s="60"/>
      <c r="N74" s="296" t="s">
        <v>57</v>
      </c>
      <c r="O74" s="297"/>
      <c r="P74" s="297"/>
      <c r="Q74" s="227">
        <f>VLOOKUP($B$2,'Table 7'!$A$47:$L$65,2,FALSE)</f>
        <v>190</v>
      </c>
      <c r="R74" s="227">
        <f>VLOOKUP($B$2,'Table 8'!$A$47:$L$65,2,FALSE)</f>
        <v>302</v>
      </c>
      <c r="S74" s="227">
        <f>VLOOKUP($B$2,'Table 9'!$A$47:$L$65,2,FALSE)</f>
        <v>372</v>
      </c>
      <c r="T74" s="227">
        <f>VLOOKUP($B$2,'Table 10'!$A$47:$L$65,2,FALSE)</f>
        <v>379</v>
      </c>
      <c r="U74" s="227">
        <f>VLOOKUP($B$2,'Table 11'!$A$47:$L$65,2,FALSE)</f>
        <v>273</v>
      </c>
      <c r="V74" s="227">
        <f>VLOOKUP($B$2,'Table 12'!$A$47:$L$65,2,FALSE)</f>
        <v>255</v>
      </c>
      <c r="W74" s="227">
        <f>VLOOKUP($B$2,'Table 13'!$A$47:$L$65,2,FALSE)</f>
        <v>189</v>
      </c>
      <c r="X74" s="228">
        <f>VLOOKUP($B$2,'Table 14'!$A$47:$L$65,2,FALSE)</f>
        <v>346</v>
      </c>
      <c r="Z74" s="207" t="s">
        <v>57</v>
      </c>
      <c r="AA74" s="208">
        <f>VLOOKUP($B$2,'Table 7'!$A$47:$L$65,2,FALSE)</f>
        <v>190</v>
      </c>
      <c r="AB74" s="208">
        <f>VLOOKUP($B$2,'Table 8'!$A$47:$L$65,2,FALSE)</f>
        <v>302</v>
      </c>
      <c r="AC74" s="208">
        <f>VLOOKUP($B$2,'Table 9'!$A$47:$L$65,2,FALSE)</f>
        <v>372</v>
      </c>
      <c r="AD74" s="208">
        <f>VLOOKUP($B$2,'Table 10'!$A$47:$L$65,2,FALSE)</f>
        <v>379</v>
      </c>
      <c r="AE74" s="208">
        <f>VLOOKUP($B$2,'Table 11'!$A$47:$L$65,2,FALSE)</f>
        <v>273</v>
      </c>
      <c r="AF74" s="208">
        <f>VLOOKUP($B$2,'Table 12'!$A$47:$L$65,2,FALSE)</f>
        <v>255</v>
      </c>
      <c r="AG74" s="208">
        <f>VLOOKUP($B$2,'Table 13'!$A$47:$L$65,2,FALSE)</f>
        <v>189</v>
      </c>
      <c r="AH74" s="209">
        <f>VLOOKUP($B$2,'Table 14'!$A$47:$L$65,2,FALSE)</f>
        <v>346</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Greater Glasgow</v>
      </c>
      <c r="AJ94" s="223">
        <f>VLOOKUP($AI$94,'All years 2 bed'!$A$4:$I$21,2,FALSE)</f>
        <v>563.64</v>
      </c>
      <c r="AK94" s="223">
        <f>VLOOKUP($AI$94,'All years 2 bed'!$A$4:$I$21,3,FALSE)</f>
        <v>588.04999999999995</v>
      </c>
      <c r="AL94" s="223">
        <f>VLOOKUP($AI$94,'All years 2 bed'!$A$4:$I$21,4,FALSE)</f>
        <v>572.74</v>
      </c>
      <c r="AM94" s="223">
        <f>VLOOKUP($AI$94,'All years 2 bed'!$A$4:$I$21,5,FALSE)</f>
        <v>593.71</v>
      </c>
      <c r="AN94" s="223">
        <f>VLOOKUP($AI$94,'All years 2 bed'!$A$4:$I$21,6,FALSE)</f>
        <v>626.38</v>
      </c>
      <c r="AO94" s="223">
        <f>VLOOKUP($AI$94,'All years 2 bed'!$A$4:$I$21,7,FALSE)</f>
        <v>667.74</v>
      </c>
      <c r="AP94" s="223">
        <f>VLOOKUP($AI$94,'All years 2 bed'!$A$4:$I$21,8,FALSE)</f>
        <v>695.92</v>
      </c>
      <c r="AQ94" s="223">
        <f>VLOOKUP($AI$94,'All years 2 bed'!$A$4:$I$21,9,FALSE)</f>
        <v>744.8</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M14" sqref="AM14"/>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14</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238</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375</v>
      </c>
      <c r="D26" s="51">
        <f>VLOOKUP($B$2,'Table 8'!$A$5:$L$23,3,FALSE)</f>
        <v>375</v>
      </c>
      <c r="E26" s="51">
        <f>VLOOKUP($B$2,'Table 9'!$A$5:$L$23,3,FALSE)</f>
        <v>375</v>
      </c>
      <c r="F26" s="51">
        <f>VLOOKUP($B$2,'Table 10'!$A$5:$L$23,3,FALSE)</f>
        <v>395</v>
      </c>
      <c r="G26" s="51">
        <f>VLOOKUP($B$2,'Table 11'!$A$5:$L$23,3,FALSE)</f>
        <v>400</v>
      </c>
      <c r="H26" s="51">
        <f>VLOOKUP($B$2,'Table 12'!$A$5:$L$23,3,FALSE)</f>
        <v>400</v>
      </c>
      <c r="I26" s="51">
        <f>VLOOKUP($B$2,'Table 13'!$A$5:$L$23,3,FALSE)</f>
        <v>400</v>
      </c>
      <c r="J26" s="51">
        <f>VLOOKUP($B$2,'Table 14'!$A$5:$L$23,3,FALSE)</f>
        <v>400</v>
      </c>
      <c r="K26" s="229">
        <f>J26/I26-1</f>
        <v>0</v>
      </c>
      <c r="L26" s="230">
        <f>J26/C26-1</f>
        <v>6.6666666666666652E-2</v>
      </c>
      <c r="N26" s="200" t="s">
        <v>25</v>
      </c>
      <c r="O26" s="51">
        <f>VLOOKUP($B$2,'Table 7'!$A$5:$L$23,9,FALSE)</f>
        <v>450</v>
      </c>
      <c r="P26" s="51">
        <f>VLOOKUP($B$2,'Table 8'!$A$5:$L$23,9,FALSE)</f>
        <v>460</v>
      </c>
      <c r="Q26" s="51">
        <f>VLOOKUP($B$2,'Table 9'!$A$5:$L$23,9,FALSE)</f>
        <v>450</v>
      </c>
      <c r="R26" s="51">
        <f>VLOOKUP($B$2,'Table 10'!$A$5:$L$23,9,FALSE)</f>
        <v>475</v>
      </c>
      <c r="S26" s="51">
        <f>VLOOKUP($B$2,'Table 11'!$A$5:$L$23,9,FALSE)</f>
        <v>475</v>
      </c>
      <c r="T26" s="51">
        <f>VLOOKUP($B$2,'Table 12'!$A$5:$L$23,9,FALSE)</f>
        <v>495</v>
      </c>
      <c r="U26" s="51">
        <f>VLOOKUP($B$2,'Table 13'!$A$5:$L$23,9,FALSE)</f>
        <v>500</v>
      </c>
      <c r="V26" s="51">
        <f>VLOOKUP($B$2,'Table 14'!$A$5:$L$23,9,FALSE)</f>
        <v>500</v>
      </c>
      <c r="W26" s="229">
        <f>V26/U26-1</f>
        <v>0</v>
      </c>
      <c r="X26" s="230">
        <f>V26/O26-1</f>
        <v>0.11111111111111116</v>
      </c>
    </row>
    <row r="27" spans="2:24" x14ac:dyDescent="0.2">
      <c r="B27" s="200" t="s">
        <v>26</v>
      </c>
      <c r="C27" s="51">
        <f>VLOOKUP($B$2,'Table 7'!$A$5:$L$23,4,FALSE)</f>
        <v>420</v>
      </c>
      <c r="D27" s="51">
        <f>VLOOKUP($B$2,'Table 8'!$A$5:$L$23,4,FALSE)</f>
        <v>420</v>
      </c>
      <c r="E27" s="51">
        <f>VLOOKUP($B$2,'Table 9'!$A$5:$L$23,4,FALSE)</f>
        <v>425</v>
      </c>
      <c r="F27" s="51">
        <f>VLOOKUP($B$2,'Table 10'!$A$5:$L$23,4,FALSE)</f>
        <v>430</v>
      </c>
      <c r="G27" s="51">
        <f>VLOOKUP($B$2,'Table 11'!$A$5:$L$23,4,FALSE)</f>
        <v>445</v>
      </c>
      <c r="H27" s="51">
        <f>VLOOKUP($B$2,'Table 12'!$A$5:$L$23,4,FALSE)</f>
        <v>450</v>
      </c>
      <c r="I27" s="51">
        <f>VLOOKUP($B$2,'Table 13'!$A$5:$L$23,4,FALSE)</f>
        <v>470</v>
      </c>
      <c r="J27" s="51">
        <f>VLOOKUP($B$2,'Table 14'!$A$5:$L$23,4,FALSE)</f>
        <v>475</v>
      </c>
      <c r="K27" s="229">
        <f t="shared" ref="K27:K29" si="0">J27/I27-1</f>
        <v>1.0638297872340496E-2</v>
      </c>
      <c r="L27" s="230">
        <f t="shared" ref="L27:L29" si="1">J27/C27-1</f>
        <v>0.13095238095238093</v>
      </c>
      <c r="N27" s="200" t="s">
        <v>26</v>
      </c>
      <c r="O27" s="51">
        <f>VLOOKUP($B$2,'Table 7'!$A$5:$L$23,10,FALSE)</f>
        <v>500</v>
      </c>
      <c r="P27" s="51">
        <f>VLOOKUP($B$2,'Table 8'!$A$5:$L$23,10,FALSE)</f>
        <v>500</v>
      </c>
      <c r="Q27" s="51">
        <f>VLOOKUP($B$2,'Table 9'!$A$5:$L$23,10,FALSE)</f>
        <v>500</v>
      </c>
      <c r="R27" s="51">
        <f>VLOOKUP($B$2,'Table 10'!$A$5:$L$23,10,FALSE)</f>
        <v>525</v>
      </c>
      <c r="S27" s="51">
        <f>VLOOKUP($B$2,'Table 11'!$A$5:$L$23,10,FALSE)</f>
        <v>525</v>
      </c>
      <c r="T27" s="51">
        <f>VLOOKUP($B$2,'Table 12'!$A$5:$L$23,10,FALSE)</f>
        <v>550</v>
      </c>
      <c r="U27" s="51">
        <f>VLOOKUP($B$2,'Table 13'!$A$5:$L$23,10,FALSE)</f>
        <v>550</v>
      </c>
      <c r="V27" s="51">
        <f>VLOOKUP($B$2,'Table 14'!$A$5:$L$23,10,FALSE)</f>
        <v>550</v>
      </c>
      <c r="W27" s="229">
        <f t="shared" ref="W27:W29" si="2">V27/U27-1</f>
        <v>0</v>
      </c>
      <c r="X27" s="230">
        <f t="shared" ref="X27:X29" si="3">V27/O27-1</f>
        <v>0.10000000000000009</v>
      </c>
    </row>
    <row r="28" spans="2:24" x14ac:dyDescent="0.2">
      <c r="B28" s="200" t="s">
        <v>27</v>
      </c>
      <c r="C28" s="51">
        <f>VLOOKUP($B$2,'Table 7'!$A$5:$L$23,5,FALSE)</f>
        <v>415.01</v>
      </c>
      <c r="D28" s="51">
        <f>VLOOKUP($B$2,'Table 8'!$A$5:$L$23,5,FALSE)</f>
        <v>419.9</v>
      </c>
      <c r="E28" s="51">
        <f>VLOOKUP($B$2,'Table 9'!$A$5:$L$23,5,FALSE)</f>
        <v>424.36</v>
      </c>
      <c r="F28" s="51">
        <f>VLOOKUP($B$2,'Table 10'!$A$5:$L$23,5,FALSE)</f>
        <v>430.75</v>
      </c>
      <c r="G28" s="51">
        <f>VLOOKUP($B$2,'Table 11'!$A$5:$L$23,5,FALSE)</f>
        <v>439.51</v>
      </c>
      <c r="H28" s="51">
        <f>VLOOKUP($B$2,'Table 12'!$A$5:$L$23,5,FALSE)</f>
        <v>449.77</v>
      </c>
      <c r="I28" s="51">
        <f>VLOOKUP($B$2,'Table 13'!$A$5:$L$23,5,FALSE)</f>
        <v>460.5</v>
      </c>
      <c r="J28" s="51">
        <f>VLOOKUP($B$2,'Table 14'!$A$5:$L$23,5,FALSE)</f>
        <v>470.38</v>
      </c>
      <c r="K28" s="229">
        <f t="shared" si="0"/>
        <v>2.1454940282301882E-2</v>
      </c>
      <c r="L28" s="230">
        <f t="shared" si="1"/>
        <v>0.13341847184405187</v>
      </c>
      <c r="N28" s="200" t="s">
        <v>27</v>
      </c>
      <c r="O28" s="51">
        <f>VLOOKUP($B$2,'Table 7'!$A$5:$L$23,11,FALSE)</f>
        <v>503.41</v>
      </c>
      <c r="P28" s="51">
        <f>VLOOKUP($B$2,'Table 8'!$A$5:$L$23,11,FALSE)</f>
        <v>513.76</v>
      </c>
      <c r="Q28" s="51">
        <f>VLOOKUP($B$2,'Table 9'!$A$5:$L$23,11,FALSE)</f>
        <v>516.38</v>
      </c>
      <c r="R28" s="51">
        <f>VLOOKUP($B$2,'Table 10'!$A$5:$L$23,11,FALSE)</f>
        <v>527.24</v>
      </c>
      <c r="S28" s="51">
        <f>VLOOKUP($B$2,'Table 11'!$A$5:$L$23,11,FALSE)</f>
        <v>532.32000000000005</v>
      </c>
      <c r="T28" s="51">
        <f>VLOOKUP($B$2,'Table 12'!$A$5:$L$23,11,FALSE)</f>
        <v>544.54999999999995</v>
      </c>
      <c r="U28" s="51">
        <f>VLOOKUP($B$2,'Table 13'!$A$5:$L$23,11,FALSE)</f>
        <v>560.95000000000005</v>
      </c>
      <c r="V28" s="51">
        <f>VLOOKUP($B$2,'Table 14'!$A$5:$L$23,11,FALSE)</f>
        <v>575.09</v>
      </c>
      <c r="W28" s="229">
        <f t="shared" si="2"/>
        <v>2.5207237721722064E-2</v>
      </c>
      <c r="X28" s="230">
        <f t="shared" si="3"/>
        <v>0.14238890764982814</v>
      </c>
    </row>
    <row r="29" spans="2:24" x14ac:dyDescent="0.2">
      <c r="B29" s="200" t="s">
        <v>28</v>
      </c>
      <c r="C29" s="51">
        <f>VLOOKUP($B$2,'Table 7'!$A$5:$L$23,6,FALSE)</f>
        <v>450</v>
      </c>
      <c r="D29" s="51">
        <f>VLOOKUP($B$2,'Table 8'!$A$5:$L$23,6,FALSE)</f>
        <v>450</v>
      </c>
      <c r="E29" s="51">
        <f>VLOOKUP($B$2,'Table 9'!$A$5:$L$23,6,FALSE)</f>
        <v>450</v>
      </c>
      <c r="F29" s="51">
        <f>VLOOKUP($B$2,'Table 10'!$A$5:$L$23,6,FALSE)</f>
        <v>475</v>
      </c>
      <c r="G29" s="51">
        <f>VLOOKUP($B$2,'Table 11'!$A$5:$L$23,6,FALSE)</f>
        <v>475</v>
      </c>
      <c r="H29" s="51">
        <f>VLOOKUP($B$2,'Table 12'!$A$5:$L$23,6,FALSE)</f>
        <v>495</v>
      </c>
      <c r="I29" s="51">
        <f>VLOOKUP($B$2,'Table 13'!$A$5:$L$23,6,FALSE)</f>
        <v>500</v>
      </c>
      <c r="J29" s="51">
        <f>VLOOKUP($B$2,'Table 14'!$A$5:$L$23,6,FALSE)</f>
        <v>520</v>
      </c>
      <c r="K29" s="229">
        <f t="shared" si="0"/>
        <v>4.0000000000000036E-2</v>
      </c>
      <c r="L29" s="230">
        <f t="shared" si="1"/>
        <v>0.15555555555555545</v>
      </c>
      <c r="N29" s="200" t="s">
        <v>28</v>
      </c>
      <c r="O29" s="51">
        <f>VLOOKUP($B$2,'Table 7'!$A$5:$L$23,12,FALSE)</f>
        <v>550</v>
      </c>
      <c r="P29" s="51">
        <f>VLOOKUP($B$2,'Table 8'!$A$5:$L$23,12,FALSE)</f>
        <v>550</v>
      </c>
      <c r="Q29" s="51">
        <f>VLOOKUP($B$2,'Table 9'!$A$5:$L$23,12,FALSE)</f>
        <v>550</v>
      </c>
      <c r="R29" s="51">
        <f>VLOOKUP($B$2,'Table 10'!$A$5:$L$23,12,FALSE)</f>
        <v>575</v>
      </c>
      <c r="S29" s="51">
        <f>VLOOKUP($B$2,'Table 11'!$A$5:$L$23,12,FALSE)</f>
        <v>580</v>
      </c>
      <c r="T29" s="51">
        <f>VLOOKUP($B$2,'Table 12'!$A$5:$L$23,12,FALSE)</f>
        <v>600</v>
      </c>
      <c r="U29" s="51">
        <f>VLOOKUP($B$2,'Table 13'!$A$5:$L$23,12,FALSE)</f>
        <v>625</v>
      </c>
      <c r="V29" s="51">
        <f>VLOOKUP($B$2,'Table 14'!$A$5:$L$23,12,FALSE)</f>
        <v>650</v>
      </c>
      <c r="W29" s="229">
        <f t="shared" si="2"/>
        <v>4.0000000000000036E-2</v>
      </c>
      <c r="X29" s="230">
        <f t="shared" si="3"/>
        <v>0.18181818181818188</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525</v>
      </c>
      <c r="D48" s="51">
        <f>VLOOKUP($B$2,'Table 8'!$A$26:$L$44,3,FALSE)</f>
        <v>550</v>
      </c>
      <c r="E48" s="51">
        <f>VLOOKUP($B$2,'Table 9'!$A$26:$L$44,3,FALSE)</f>
        <v>550</v>
      </c>
      <c r="F48" s="51">
        <f>VLOOKUP($B$2,'Table 10'!$A$26:$L$44,3,FALSE)</f>
        <v>550</v>
      </c>
      <c r="G48" s="51">
        <f>VLOOKUP($B$2,'Table 11'!$A$26:$L$44,3,FALSE)</f>
        <v>550</v>
      </c>
      <c r="H48" s="51">
        <f>VLOOKUP($B$2,'Table 12'!$A$26:$L$44,3,FALSE)</f>
        <v>550</v>
      </c>
      <c r="I48" s="51">
        <f>VLOOKUP($B$2,'Table 13'!$A$26:$L$44,3,FALSE)</f>
        <v>575</v>
      </c>
      <c r="J48" s="51">
        <f>VLOOKUP($B$2,'Table 14'!$A$26:$L$44,3,FALSE)</f>
        <v>595</v>
      </c>
      <c r="K48" s="229">
        <f>J48/I48-1</f>
        <v>3.4782608695652195E-2</v>
      </c>
      <c r="L48" s="230">
        <f>J48/C48-1</f>
        <v>0.1333333333333333</v>
      </c>
      <c r="N48" s="200" t="s">
        <v>25</v>
      </c>
      <c r="O48" s="51">
        <f>VLOOKUP($B$2,'Table 7'!$A$26:$L$44,9,FALSE)</f>
        <v>650</v>
      </c>
      <c r="P48" s="51">
        <f>VLOOKUP($B$2,'Table 8'!$A$26:$L$44,9,FALSE)</f>
        <v>650</v>
      </c>
      <c r="Q48" s="51">
        <f>VLOOKUP($B$2,'Table 9'!$A$26:$L$44,9,FALSE)</f>
        <v>650</v>
      </c>
      <c r="R48" s="51">
        <f>VLOOKUP($B$2,'Table 10'!$A$26:$L$44,9,FALSE)</f>
        <v>650</v>
      </c>
      <c r="S48" s="51">
        <f>VLOOKUP($B$2,'Table 11'!$A$26:$L$44,9,FALSE)</f>
        <v>675</v>
      </c>
      <c r="T48" s="51">
        <f>VLOOKUP($B$2,'Table 12'!$A$26:$L$44,9,FALSE)</f>
        <v>695</v>
      </c>
      <c r="U48" s="51">
        <f>VLOOKUP($B$2,'Table 13'!$A$26:$L$44,9,FALSE)</f>
        <v>695</v>
      </c>
      <c r="V48" s="51">
        <f>VLOOKUP($B$2,'Table 14'!$A$26:$L$44,9,FALSE)</f>
        <v>692.5</v>
      </c>
      <c r="W48" s="229">
        <f>V48/U48-1</f>
        <v>-3.597122302158251E-3</v>
      </c>
      <c r="X48" s="230">
        <f>V48/O48-1</f>
        <v>6.5384615384615374E-2</v>
      </c>
    </row>
    <row r="49" spans="2:24" x14ac:dyDescent="0.2">
      <c r="B49" s="200" t="s">
        <v>26</v>
      </c>
      <c r="C49" s="51">
        <f>VLOOKUP($B$2,'Table 7'!$A$26:$L$44,4,FALSE)</f>
        <v>600</v>
      </c>
      <c r="D49" s="51">
        <f>VLOOKUP($B$2,'Table 8'!$A$26:$L$44,4,FALSE)</f>
        <v>625</v>
      </c>
      <c r="E49" s="51">
        <f>VLOOKUP($B$2,'Table 9'!$A$26:$L$44,4,FALSE)</f>
        <v>620</v>
      </c>
      <c r="F49" s="51">
        <f>VLOOKUP($B$2,'Table 10'!$A$26:$L$44,4,FALSE)</f>
        <v>600</v>
      </c>
      <c r="G49" s="51">
        <f>VLOOKUP($B$2,'Table 11'!$A$26:$L$44,4,FALSE)</f>
        <v>600</v>
      </c>
      <c r="H49" s="51">
        <f>VLOOKUP($B$2,'Table 12'!$A$26:$L$44,4,FALSE)</f>
        <v>650</v>
      </c>
      <c r="I49" s="51">
        <f>VLOOKUP($B$2,'Table 13'!$A$26:$L$44,4,FALSE)</f>
        <v>650</v>
      </c>
      <c r="J49" s="51">
        <f>VLOOKUP($B$2,'Table 14'!$A$26:$L$44,4,FALSE)</f>
        <v>695</v>
      </c>
      <c r="K49" s="229">
        <f t="shared" ref="K49:K51" si="4">J49/I49-1</f>
        <v>6.9230769230769207E-2</v>
      </c>
      <c r="L49" s="230">
        <f t="shared" ref="L49:L51" si="5">J49/C49-1</f>
        <v>0.15833333333333344</v>
      </c>
      <c r="N49" s="200" t="s">
        <v>26</v>
      </c>
      <c r="O49" s="51">
        <f>VLOOKUP($B$2,'Table 7'!$A$26:$L$44,10,FALSE)</f>
        <v>775</v>
      </c>
      <c r="P49" s="51">
        <f>VLOOKUP($B$2,'Table 8'!$A$26:$L$44,10,FALSE)</f>
        <v>750</v>
      </c>
      <c r="Q49" s="51">
        <f>VLOOKUP($B$2,'Table 9'!$A$26:$L$44,10,FALSE)</f>
        <v>750</v>
      </c>
      <c r="R49" s="51">
        <f>VLOOKUP($B$2,'Table 10'!$A$26:$L$44,10,FALSE)</f>
        <v>750</v>
      </c>
      <c r="S49" s="51">
        <f>VLOOKUP($B$2,'Table 11'!$A$26:$L$44,10,FALSE)</f>
        <v>750</v>
      </c>
      <c r="T49" s="51">
        <f>VLOOKUP($B$2,'Table 12'!$A$26:$L$44,10,FALSE)</f>
        <v>795</v>
      </c>
      <c r="U49" s="51">
        <f>VLOOKUP($B$2,'Table 13'!$A$26:$L$44,10,FALSE)</f>
        <v>812.5</v>
      </c>
      <c r="V49" s="51">
        <f>VLOOKUP($B$2,'Table 14'!$A$26:$L$44,10,FALSE)</f>
        <v>825</v>
      </c>
      <c r="W49" s="229">
        <f t="shared" ref="W49:W51" si="6">V49/U49-1</f>
        <v>1.538461538461533E-2</v>
      </c>
      <c r="X49" s="230">
        <f t="shared" ref="X49:X51" si="7">V49/O49-1</f>
        <v>6.4516129032258007E-2</v>
      </c>
    </row>
    <row r="50" spans="2:24" x14ac:dyDescent="0.2">
      <c r="B50" s="200" t="s">
        <v>27</v>
      </c>
      <c r="C50" s="51">
        <f>VLOOKUP($B$2,'Table 7'!$A$26:$L$44,5,FALSE)</f>
        <v>594.77</v>
      </c>
      <c r="D50" s="51">
        <f>VLOOKUP($B$2,'Table 8'!$A$26:$L$44,5,FALSE)</f>
        <v>619.54</v>
      </c>
      <c r="E50" s="51">
        <f>VLOOKUP($B$2,'Table 9'!$A$26:$L$44,5,FALSE)</f>
        <v>623.1</v>
      </c>
      <c r="F50" s="51">
        <f>VLOOKUP($B$2,'Table 10'!$A$26:$L$44,5,FALSE)</f>
        <v>620.37</v>
      </c>
      <c r="G50" s="51">
        <f>VLOOKUP($B$2,'Table 11'!$A$26:$L$44,5,FALSE)</f>
        <v>625.22</v>
      </c>
      <c r="H50" s="51">
        <f>VLOOKUP($B$2,'Table 12'!$A$26:$L$44,5,FALSE)</f>
        <v>652.25</v>
      </c>
      <c r="I50" s="51">
        <f>VLOOKUP($B$2,'Table 13'!$A$26:$L$44,5,FALSE)</f>
        <v>671.75</v>
      </c>
      <c r="J50" s="51">
        <f>VLOOKUP($B$2,'Table 14'!$A$26:$L$44,5,FALSE)</f>
        <v>692.34</v>
      </c>
      <c r="K50" s="229">
        <f t="shared" si="4"/>
        <v>3.0651283959806541E-2</v>
      </c>
      <c r="L50" s="230">
        <f t="shared" si="5"/>
        <v>0.16404660625115608</v>
      </c>
      <c r="N50" s="200" t="s">
        <v>27</v>
      </c>
      <c r="O50" s="51">
        <f>VLOOKUP($B$2,'Table 7'!$A$26:$L$44,11,FALSE)</f>
        <v>750.68</v>
      </c>
      <c r="P50" s="51">
        <f>VLOOKUP($B$2,'Table 8'!$A$26:$L$44,11,FALSE)</f>
        <v>745.16</v>
      </c>
      <c r="Q50" s="51">
        <f>VLOOKUP($B$2,'Table 9'!$A$26:$L$44,11,FALSE)</f>
        <v>755.01</v>
      </c>
      <c r="R50" s="51">
        <f>VLOOKUP($B$2,'Table 10'!$A$26:$L$44,11,FALSE)</f>
        <v>748.89</v>
      </c>
      <c r="S50" s="51">
        <f>VLOOKUP($B$2,'Table 11'!$A$26:$L$44,11,FALSE)</f>
        <v>761.79</v>
      </c>
      <c r="T50" s="51">
        <f>VLOOKUP($B$2,'Table 12'!$A$26:$L$44,11,FALSE)</f>
        <v>814.1</v>
      </c>
      <c r="U50" s="51">
        <f>VLOOKUP($B$2,'Table 13'!$A$26:$L$44,11,FALSE)</f>
        <v>822.47</v>
      </c>
      <c r="V50" s="51">
        <f>VLOOKUP($B$2,'Table 14'!$A$26:$L$44,11,FALSE)</f>
        <v>827.9</v>
      </c>
      <c r="W50" s="229">
        <f t="shared" si="6"/>
        <v>6.6020645129913902E-3</v>
      </c>
      <c r="X50" s="230">
        <f t="shared" si="7"/>
        <v>0.10286673416102743</v>
      </c>
    </row>
    <row r="51" spans="2:24" x14ac:dyDescent="0.2">
      <c r="B51" s="200" t="s">
        <v>28</v>
      </c>
      <c r="C51" s="51">
        <f>VLOOKUP($B$2,'Table 7'!$A$26:$L$44,6,FALSE)</f>
        <v>650</v>
      </c>
      <c r="D51" s="51">
        <f>VLOOKUP($B$2,'Table 8'!$A$26:$L$44,6,FALSE)</f>
        <v>695</v>
      </c>
      <c r="E51" s="51">
        <f>VLOOKUP($B$2,'Table 9'!$A$26:$L$44,6,FALSE)</f>
        <v>695</v>
      </c>
      <c r="F51" s="51">
        <f>VLOOKUP($B$2,'Table 10'!$A$26:$L$44,6,FALSE)</f>
        <v>695</v>
      </c>
      <c r="G51" s="51">
        <f>VLOOKUP($B$2,'Table 11'!$A$26:$L$44,6,FALSE)</f>
        <v>700</v>
      </c>
      <c r="H51" s="51">
        <f>VLOOKUP($B$2,'Table 12'!$A$26:$L$44,6,FALSE)</f>
        <v>750</v>
      </c>
      <c r="I51" s="51">
        <f>VLOOKUP($B$2,'Table 13'!$A$26:$L$44,6,FALSE)</f>
        <v>765</v>
      </c>
      <c r="J51" s="51">
        <f>VLOOKUP($B$2,'Table 14'!$A$26:$L$44,6,FALSE)</f>
        <v>795</v>
      </c>
      <c r="K51" s="229">
        <f t="shared" si="4"/>
        <v>3.9215686274509887E-2</v>
      </c>
      <c r="L51" s="230">
        <f t="shared" si="5"/>
        <v>0.22307692307692317</v>
      </c>
      <c r="N51" s="200" t="s">
        <v>28</v>
      </c>
      <c r="O51" s="51">
        <f>VLOOKUP($B$2,'Table 7'!$A$26:$L$44,12,FALSE)</f>
        <v>850</v>
      </c>
      <c r="P51" s="51">
        <f>VLOOKUP($B$2,'Table 8'!$A$26:$L$44,12,FALSE)</f>
        <v>825</v>
      </c>
      <c r="Q51" s="51">
        <f>VLOOKUP($B$2,'Table 9'!$A$26:$L$44,12,FALSE)</f>
        <v>850</v>
      </c>
      <c r="R51" s="51">
        <f>VLOOKUP($B$2,'Table 10'!$A$26:$L$44,12,FALSE)</f>
        <v>850</v>
      </c>
      <c r="S51" s="51">
        <f>VLOOKUP($B$2,'Table 11'!$A$26:$L$44,12,FALSE)</f>
        <v>850</v>
      </c>
      <c r="T51" s="51">
        <f>VLOOKUP($B$2,'Table 12'!$A$26:$L$44,12,FALSE)</f>
        <v>900</v>
      </c>
      <c r="U51" s="51">
        <f>VLOOKUP($B$2,'Table 13'!$A$26:$L$44,12,FALSE)</f>
        <v>950</v>
      </c>
      <c r="V51" s="51">
        <f>VLOOKUP($B$2,'Table 14'!$A$26:$L$44,12,FALSE)</f>
        <v>912.5</v>
      </c>
      <c r="W51" s="229">
        <f t="shared" si="6"/>
        <v>-3.9473684210526327E-2</v>
      </c>
      <c r="X51" s="230">
        <f t="shared" si="7"/>
        <v>7.3529411764705843E-2</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255</v>
      </c>
      <c r="D70" s="51">
        <f>VLOOKUP($B$2,'Table 8'!$A$47:$F$65,3,FALSE)</f>
        <v>258.27</v>
      </c>
      <c r="E70" s="51">
        <f>VLOOKUP($B$2,'Table 9'!$A$47:$F$65,3,FALSE)</f>
        <v>250</v>
      </c>
      <c r="F70" s="51">
        <f>VLOOKUP($B$2,'Table 10'!$A$47:$F$65,3,FALSE)</f>
        <v>250</v>
      </c>
      <c r="G70" s="51">
        <f>VLOOKUP($B$2,'Table 11'!$A$47:$F$65,3,FALSE)</f>
        <v>253.33</v>
      </c>
      <c r="H70" s="51">
        <f>VLOOKUP($B$2,'Table 12'!$A$47:$F$65,3,FALSE)</f>
        <v>270</v>
      </c>
      <c r="I70" s="51">
        <f>VLOOKUP($B$2,'Table 13'!$A$47:$F$65,3,FALSE)</f>
        <v>275.89</v>
      </c>
      <c r="J70" s="51">
        <f>VLOOKUP($B$2,'Table 14'!$A$47:$F$65,3,FALSE)</f>
        <v>280</v>
      </c>
      <c r="K70" s="229">
        <f>J70/I70-1</f>
        <v>1.4897241654282523E-2</v>
      </c>
      <c r="L70" s="230">
        <f>J70/C70-1</f>
        <v>9.8039215686274606E-2</v>
      </c>
      <c r="N70" s="296" t="s">
        <v>53</v>
      </c>
      <c r="O70" s="297"/>
      <c r="P70" s="297"/>
      <c r="Q70" s="227">
        <f>VLOOKUP($B$2,'Table 7'!$A$5:$L$23,2,FALSE)</f>
        <v>175</v>
      </c>
      <c r="R70" s="227">
        <f>VLOOKUP($B$2,'Table 8'!$A$5:$L$23,2,FALSE)</f>
        <v>244</v>
      </c>
      <c r="S70" s="227">
        <f>VLOOKUP($B$2,'Table 9'!$A$5:$L$23,2,FALSE)</f>
        <v>257</v>
      </c>
      <c r="T70" s="227">
        <f>VLOOKUP($B$2,'Table 10'!$A$5:$L$23,2,FALSE)</f>
        <v>179</v>
      </c>
      <c r="U70" s="227">
        <f>VLOOKUP($B$2,'Table 11'!$A$5:$L$23,2,FALSE)</f>
        <v>236</v>
      </c>
      <c r="V70" s="227">
        <f>VLOOKUP($B$2,'Table 12'!$A$5:$L$23,2,FALSE)</f>
        <v>258</v>
      </c>
      <c r="W70" s="227">
        <f>VLOOKUP($B$2,'Table 13'!$A$5:$L$23,2,FALSE)</f>
        <v>269</v>
      </c>
      <c r="X70" s="228">
        <f>VLOOKUP($B$2,'Table 14'!$A$5:$L$23,2,FALSE)</f>
        <v>243</v>
      </c>
      <c r="Z70" s="200" t="s">
        <v>53</v>
      </c>
      <c r="AA70" s="44">
        <f>VLOOKUP($B$2,'Table 7'!$A$5:$L$23,2,FALSE)</f>
        <v>175</v>
      </c>
      <c r="AB70" s="44">
        <f>VLOOKUP($B$2,'Table 8'!$A$5:$L$23,2,FALSE)</f>
        <v>244</v>
      </c>
      <c r="AC70" s="44">
        <f>VLOOKUP($B$2,'Table 9'!$A$5:$L$23,2,FALSE)</f>
        <v>257</v>
      </c>
      <c r="AD70" s="44">
        <f>VLOOKUP($B$2,'Table 10'!$A$5:$L$23,2,FALSE)</f>
        <v>179</v>
      </c>
      <c r="AE70" s="44">
        <f>VLOOKUP($B$2,'Table 11'!$A$5:$L$23,2,FALSE)</f>
        <v>236</v>
      </c>
      <c r="AF70" s="44">
        <f>VLOOKUP($B$2,'Table 12'!$A$5:$L$23,2,FALSE)</f>
        <v>258</v>
      </c>
      <c r="AG70" s="44">
        <f>VLOOKUP($B$2,'Table 13'!$A$5:$L$23,2,FALSE)</f>
        <v>269</v>
      </c>
      <c r="AH70" s="206">
        <f>VLOOKUP($B$2,'Table 14'!$A$5:$L$23,2,FALSE)</f>
        <v>243</v>
      </c>
    </row>
    <row r="71" spans="2:34" x14ac:dyDescent="0.2">
      <c r="B71" s="200" t="s">
        <v>26</v>
      </c>
      <c r="C71" s="51">
        <f>VLOOKUP($B$2,'Table 7'!$A$47:$F$65,4,FALSE)</f>
        <v>285</v>
      </c>
      <c r="D71" s="51">
        <f>VLOOKUP($B$2,'Table 8'!$A$47:$F$65,4,FALSE)</f>
        <v>285</v>
      </c>
      <c r="E71" s="51">
        <f>VLOOKUP($B$2,'Table 9'!$A$47:$F$65,4,FALSE)</f>
        <v>275</v>
      </c>
      <c r="F71" s="51">
        <f>VLOOKUP($B$2,'Table 10'!$A$47:$F$65,4,FALSE)</f>
        <v>285.33999999999997</v>
      </c>
      <c r="G71" s="51">
        <f>VLOOKUP($B$2,'Table 11'!$A$47:$F$65,4,FALSE)</f>
        <v>290</v>
      </c>
      <c r="H71" s="51">
        <f>VLOOKUP($B$2,'Table 12'!$A$47:$F$65,4,FALSE)</f>
        <v>300</v>
      </c>
      <c r="I71" s="51">
        <f>VLOOKUP($B$2,'Table 13'!$A$47:$F$65,4,FALSE)</f>
        <v>306.39999999999998</v>
      </c>
      <c r="J71" s="51">
        <f>VLOOKUP($B$2,'Table 14'!$A$47:$F$65,4,FALSE)</f>
        <v>300</v>
      </c>
      <c r="K71" s="229">
        <f t="shared" ref="K71:K73" si="8">J71/I71-1</f>
        <v>-2.0887728459529908E-2</v>
      </c>
      <c r="L71" s="230">
        <f t="shared" ref="L71:L73" si="9">J71/C71-1</f>
        <v>5.2631578947368363E-2</v>
      </c>
      <c r="N71" s="296" t="s">
        <v>54</v>
      </c>
      <c r="O71" s="297"/>
      <c r="P71" s="297"/>
      <c r="Q71" s="227">
        <f>VLOOKUP($B$2,'Table 7'!$A$5:$L$23,8,FALSE)</f>
        <v>585</v>
      </c>
      <c r="R71" s="227">
        <f>VLOOKUP($B$2,'Table 8'!$A$5:$L$23,8,FALSE)</f>
        <v>783</v>
      </c>
      <c r="S71" s="227">
        <f>VLOOKUP($B$2,'Table 9'!$A$5:$L$23,8,FALSE)</f>
        <v>785</v>
      </c>
      <c r="T71" s="227">
        <f>VLOOKUP($B$2,'Table 10'!$A$5:$L$23,8,FALSE)</f>
        <v>566</v>
      </c>
      <c r="U71" s="227">
        <f>VLOOKUP($B$2,'Table 11'!$A$5:$L$23,8,FALSE)</f>
        <v>741</v>
      </c>
      <c r="V71" s="227">
        <f>VLOOKUP($B$2,'Table 12'!$A$5:$L$23,8,FALSE)</f>
        <v>734</v>
      </c>
      <c r="W71" s="227">
        <f>VLOOKUP($B$2,'Table 13'!$A$5:$L$23,8,FALSE)</f>
        <v>733</v>
      </c>
      <c r="X71" s="228">
        <f>VLOOKUP($B$2,'Table 14'!$A$5:$L$23,8,FALSE)</f>
        <v>738</v>
      </c>
      <c r="Z71" s="200" t="s">
        <v>54</v>
      </c>
      <c r="AA71" s="44">
        <f>VLOOKUP($B$2,'Table 7'!$A$5:$L$23,8,FALSE)</f>
        <v>585</v>
      </c>
      <c r="AB71" s="44">
        <f>VLOOKUP($B$2,'Table 8'!$A$5:$L$23,8,FALSE)</f>
        <v>783</v>
      </c>
      <c r="AC71" s="44">
        <f>VLOOKUP($B$2,'Table 9'!$A$5:$L$23,8,FALSE)</f>
        <v>785</v>
      </c>
      <c r="AD71" s="44">
        <f>VLOOKUP($B$2,'Table 10'!$A$5:$L$23,8,FALSE)</f>
        <v>566</v>
      </c>
      <c r="AE71" s="44">
        <f>VLOOKUP($B$2,'Table 11'!$A$5:$L$23,8,FALSE)</f>
        <v>741</v>
      </c>
      <c r="AF71" s="44">
        <f>VLOOKUP($B$2,'Table 12'!$A$5:$L$23,8,FALSE)</f>
        <v>734</v>
      </c>
      <c r="AG71" s="44">
        <f>VLOOKUP($B$2,'Table 13'!$A$5:$L$23,8,FALSE)</f>
        <v>733</v>
      </c>
      <c r="AH71" s="206">
        <f>VLOOKUP($B$2,'Table 14'!$A$5:$L$23,8,FALSE)</f>
        <v>738</v>
      </c>
    </row>
    <row r="72" spans="2:34" x14ac:dyDescent="0.2">
      <c r="B72" s="200" t="s">
        <v>27</v>
      </c>
      <c r="C72" s="51">
        <f>VLOOKUP($B$2,'Table 7'!$A$47:$F$65,5,FALSE)</f>
        <v>287.37</v>
      </c>
      <c r="D72" s="51">
        <f>VLOOKUP($B$2,'Table 8'!$A$47:$F$65,5,FALSE)</f>
        <v>289.49</v>
      </c>
      <c r="E72" s="51">
        <f>VLOOKUP($B$2,'Table 9'!$A$47:$F$65,5,FALSE)</f>
        <v>279.29000000000002</v>
      </c>
      <c r="F72" s="51">
        <f>VLOOKUP($B$2,'Table 10'!$A$47:$F$65,5,FALSE)</f>
        <v>317.58999999999997</v>
      </c>
      <c r="G72" s="51">
        <f>VLOOKUP($B$2,'Table 11'!$A$47:$F$65,5,FALSE)</f>
        <v>290.83</v>
      </c>
      <c r="H72" s="51">
        <f>VLOOKUP($B$2,'Table 12'!$A$47:$F$65,5,FALSE)</f>
        <v>315.31</v>
      </c>
      <c r="I72" s="51">
        <f>VLOOKUP($B$2,'Table 13'!$A$47:$F$65,5,FALSE)</f>
        <v>319.81</v>
      </c>
      <c r="J72" s="51">
        <f>VLOOKUP($B$2,'Table 14'!$A$47:$F$65,5,FALSE)</f>
        <v>327.29000000000002</v>
      </c>
      <c r="K72" s="229">
        <f t="shared" si="8"/>
        <v>2.3388887151746474E-2</v>
      </c>
      <c r="L72" s="230">
        <f t="shared" si="9"/>
        <v>0.13891498764658805</v>
      </c>
      <c r="N72" s="296" t="s">
        <v>55</v>
      </c>
      <c r="O72" s="297"/>
      <c r="P72" s="297"/>
      <c r="Q72" s="227">
        <f>VLOOKUP($B$2,'Table 7'!$A$26:$L$44,2,FALSE)</f>
        <v>362</v>
      </c>
      <c r="R72" s="227">
        <f>VLOOKUP($B$2,'Table 8'!$A$26:$L$44,2,FALSE)</f>
        <v>467</v>
      </c>
      <c r="S72" s="227">
        <f>VLOOKUP($B$2,'Table 9'!$A$26:$L$44,2,FALSE)</f>
        <v>491</v>
      </c>
      <c r="T72" s="227">
        <f>VLOOKUP($B$2,'Table 10'!$A$26:$L$44,2,FALSE)</f>
        <v>355</v>
      </c>
      <c r="U72" s="227">
        <f>VLOOKUP($B$2,'Table 11'!$A$26:$L$44,2,FALSE)</f>
        <v>436</v>
      </c>
      <c r="V72" s="227">
        <f>VLOOKUP($B$2,'Table 12'!$A$26:$L$44,2,FALSE)</f>
        <v>347</v>
      </c>
      <c r="W72" s="227">
        <f>VLOOKUP($B$2,'Table 13'!$A$26:$L$44,2,FALSE)</f>
        <v>361</v>
      </c>
      <c r="X72" s="228">
        <f>VLOOKUP($B$2,'Table 14'!$A$26:$L$44,2,FALSE)</f>
        <v>370</v>
      </c>
      <c r="Z72" s="200" t="s">
        <v>55</v>
      </c>
      <c r="AA72" s="44">
        <f>VLOOKUP($B$2,'Table 7'!$A$26:$L$44,2,FALSE)</f>
        <v>362</v>
      </c>
      <c r="AB72" s="44">
        <f>VLOOKUP($B$2,'Table 8'!$A$26:$L$44,2,FALSE)</f>
        <v>467</v>
      </c>
      <c r="AC72" s="44">
        <f>VLOOKUP($B$2,'Table 9'!$A$26:$L$44,2,FALSE)</f>
        <v>491</v>
      </c>
      <c r="AD72" s="44">
        <f>VLOOKUP($B$2,'Table 10'!$A$26:$L$44,2,FALSE)</f>
        <v>355</v>
      </c>
      <c r="AE72" s="44">
        <f>VLOOKUP($B$2,'Table 11'!$A$26:$L$44,2,FALSE)</f>
        <v>436</v>
      </c>
      <c r="AF72" s="44">
        <f>VLOOKUP($B$2,'Table 12'!$A$26:$L$44,2,FALSE)</f>
        <v>347</v>
      </c>
      <c r="AG72" s="44">
        <f>VLOOKUP($B$2,'Table 13'!$A$26:$L$44,2,FALSE)</f>
        <v>361</v>
      </c>
      <c r="AH72" s="206">
        <f>VLOOKUP($B$2,'Table 14'!$A$26:$L$44,2,FALSE)</f>
        <v>370</v>
      </c>
    </row>
    <row r="73" spans="2:34" x14ac:dyDescent="0.2">
      <c r="B73" s="200" t="s">
        <v>28</v>
      </c>
      <c r="C73" s="51">
        <f>VLOOKUP($B$2,'Table 7'!$A$47:$F$65,6,FALSE)</f>
        <v>310</v>
      </c>
      <c r="D73" s="51">
        <f>VLOOKUP($B$2,'Table 8'!$A$47:$F$65,6,FALSE)</f>
        <v>320</v>
      </c>
      <c r="E73" s="51">
        <f>VLOOKUP($B$2,'Table 9'!$A$47:$F$65,6,FALSE)</f>
        <v>300</v>
      </c>
      <c r="F73" s="51">
        <f>VLOOKUP($B$2,'Table 10'!$A$47:$F$65,6,FALSE)</f>
        <v>311.67</v>
      </c>
      <c r="G73" s="51">
        <f>VLOOKUP($B$2,'Table 11'!$A$47:$F$65,6,FALSE)</f>
        <v>318.33</v>
      </c>
      <c r="H73" s="51">
        <f>VLOOKUP($B$2,'Table 12'!$A$47:$F$65,6,FALSE)</f>
        <v>334.52</v>
      </c>
      <c r="I73" s="51">
        <f>VLOOKUP($B$2,'Table 13'!$A$47:$F$65,6,FALSE)</f>
        <v>350</v>
      </c>
      <c r="J73" s="51">
        <f>VLOOKUP($B$2,'Table 14'!$A$47:$F$65,6,FALSE)</f>
        <v>375</v>
      </c>
      <c r="K73" s="229">
        <f t="shared" si="8"/>
        <v>7.1428571428571397E-2</v>
      </c>
      <c r="L73" s="230">
        <f t="shared" si="9"/>
        <v>0.20967741935483875</v>
      </c>
      <c r="N73" s="296" t="s">
        <v>56</v>
      </c>
      <c r="O73" s="297"/>
      <c r="P73" s="297"/>
      <c r="Q73" s="227">
        <f>VLOOKUP($B$2,'Table 7'!$A$26:$L$44,8,FALSE)</f>
        <v>117</v>
      </c>
      <c r="R73" s="227">
        <f>VLOOKUP($B$2,'Table 8'!$A$26:$L$44,8,FALSE)</f>
        <v>170</v>
      </c>
      <c r="S73" s="227">
        <f>VLOOKUP($B$2,'Table 9'!$A$26:$L$44,8,FALSE)</f>
        <v>184</v>
      </c>
      <c r="T73" s="227">
        <f>VLOOKUP($B$2,'Table 10'!$A$26:$L$44,8,FALSE)</f>
        <v>128</v>
      </c>
      <c r="U73" s="227">
        <f>VLOOKUP($B$2,'Table 11'!$A$26:$L$44,8,FALSE)</f>
        <v>123</v>
      </c>
      <c r="V73" s="227">
        <f>VLOOKUP($B$2,'Table 12'!$A$26:$L$44,8,FALSE)</f>
        <v>129</v>
      </c>
      <c r="W73" s="227">
        <f>VLOOKUP($B$2,'Table 13'!$A$26:$L$44,8,FALSE)</f>
        <v>108</v>
      </c>
      <c r="X73" s="228">
        <f>VLOOKUP($B$2,'Table 14'!$A$26:$L$44,8,FALSE)</f>
        <v>100</v>
      </c>
      <c r="Z73" s="200" t="s">
        <v>56</v>
      </c>
      <c r="AA73" s="44">
        <f>VLOOKUP($B$2,'Table 7'!$A$26:$L$44,8,FALSE)</f>
        <v>117</v>
      </c>
      <c r="AB73" s="44">
        <f>VLOOKUP($B$2,'Table 8'!$A$26:$L$44,8,FALSE)</f>
        <v>170</v>
      </c>
      <c r="AC73" s="44">
        <f>VLOOKUP($B$2,'Table 9'!$A$26:$L$44,8,FALSE)</f>
        <v>184</v>
      </c>
      <c r="AD73" s="44">
        <f>VLOOKUP($B$2,'Table 10'!$A$26:$L$44,8,FALSE)</f>
        <v>128</v>
      </c>
      <c r="AE73" s="44">
        <f>VLOOKUP($B$2,'Table 11'!$A$26:$L$44,8,FALSE)</f>
        <v>123</v>
      </c>
      <c r="AF73" s="44">
        <f>VLOOKUP($B$2,'Table 12'!$A$26:$L$44,8,FALSE)</f>
        <v>129</v>
      </c>
      <c r="AG73" s="44">
        <f>VLOOKUP($B$2,'Table 13'!$A$26:$L$44,8,FALSE)</f>
        <v>108</v>
      </c>
      <c r="AH73" s="206">
        <f>VLOOKUP($B$2,'Table 14'!$A$26:$L$44,8,FALSE)</f>
        <v>100</v>
      </c>
    </row>
    <row r="74" spans="2:34" x14ac:dyDescent="0.2">
      <c r="B74" s="13"/>
      <c r="C74" s="16"/>
      <c r="D74" s="16"/>
      <c r="E74" s="16"/>
      <c r="F74" s="16"/>
      <c r="G74" s="16"/>
      <c r="H74" s="16"/>
      <c r="I74" s="16"/>
      <c r="J74" s="16"/>
      <c r="K74" s="16"/>
      <c r="L74" s="60"/>
      <c r="N74" s="296" t="s">
        <v>57</v>
      </c>
      <c r="O74" s="297"/>
      <c r="P74" s="297"/>
      <c r="Q74" s="227">
        <f>VLOOKUP($B$2,'Table 7'!$A$47:$L$65,2,FALSE)</f>
        <v>101</v>
      </c>
      <c r="R74" s="227">
        <f>VLOOKUP($B$2,'Table 8'!$A$47:$L$65,2,FALSE)</f>
        <v>133</v>
      </c>
      <c r="S74" s="227">
        <f>VLOOKUP($B$2,'Table 9'!$A$47:$L$65,2,FALSE)</f>
        <v>143</v>
      </c>
      <c r="T74" s="227">
        <f>VLOOKUP($B$2,'Table 10'!$A$47:$L$65,2,FALSE)</f>
        <v>126</v>
      </c>
      <c r="U74" s="227">
        <f>VLOOKUP($B$2,'Table 11'!$A$47:$L$65,2,FALSE)</f>
        <v>134</v>
      </c>
      <c r="V74" s="227">
        <f>VLOOKUP($B$2,'Table 12'!$A$47:$L$65,2,FALSE)</f>
        <v>201</v>
      </c>
      <c r="W74" s="227">
        <f>VLOOKUP($B$2,'Table 13'!$A$47:$L$65,2,FALSE)</f>
        <v>178</v>
      </c>
      <c r="X74" s="228">
        <f>VLOOKUP($B$2,'Table 14'!$A$47:$L$65,2,FALSE)</f>
        <v>157</v>
      </c>
      <c r="Z74" s="207" t="s">
        <v>57</v>
      </c>
      <c r="AA74" s="208">
        <f>VLOOKUP($B$2,'Table 7'!$A$47:$L$65,2,FALSE)</f>
        <v>101</v>
      </c>
      <c r="AB74" s="208">
        <f>VLOOKUP($B$2,'Table 8'!$A$47:$L$65,2,FALSE)</f>
        <v>133</v>
      </c>
      <c r="AC74" s="208">
        <f>VLOOKUP($B$2,'Table 9'!$A$47:$L$65,2,FALSE)</f>
        <v>143</v>
      </c>
      <c r="AD74" s="208">
        <f>VLOOKUP($B$2,'Table 10'!$A$47:$L$65,2,FALSE)</f>
        <v>126</v>
      </c>
      <c r="AE74" s="208">
        <f>VLOOKUP($B$2,'Table 11'!$A$47:$L$65,2,FALSE)</f>
        <v>134</v>
      </c>
      <c r="AF74" s="208">
        <f>VLOOKUP($B$2,'Table 12'!$A$47:$L$65,2,FALSE)</f>
        <v>201</v>
      </c>
      <c r="AG74" s="208">
        <f>VLOOKUP($B$2,'Table 13'!$A$47:$L$65,2,FALSE)</f>
        <v>178</v>
      </c>
      <c r="AH74" s="209">
        <f>VLOOKUP($B$2,'Table 14'!$A$47:$L$65,2,FALSE)</f>
        <v>157</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Highland and Islands</v>
      </c>
      <c r="AJ94" s="223">
        <f>VLOOKUP($AI$94,'All years 2 bed'!$A$4:$I$21,2,FALSE)</f>
        <v>503.41</v>
      </c>
      <c r="AK94" s="223">
        <f>VLOOKUP($AI$94,'All years 2 bed'!$A$4:$I$21,3,FALSE)</f>
        <v>513.76</v>
      </c>
      <c r="AL94" s="223">
        <f>VLOOKUP($AI$94,'All years 2 bed'!$A$4:$I$21,4,FALSE)</f>
        <v>516.38</v>
      </c>
      <c r="AM94" s="223">
        <f>VLOOKUP($AI$94,'All years 2 bed'!$A$4:$I$21,5,FALSE)</f>
        <v>527.24</v>
      </c>
      <c r="AN94" s="223">
        <f>VLOOKUP($AI$94,'All years 2 bed'!$A$4:$I$21,6,FALSE)</f>
        <v>532.32000000000005</v>
      </c>
      <c r="AO94" s="223">
        <f>VLOOKUP($AI$94,'All years 2 bed'!$A$4:$I$21,7,FALSE)</f>
        <v>544.54999999999995</v>
      </c>
      <c r="AP94" s="223">
        <f>VLOOKUP($AI$94,'All years 2 bed'!$A$4:$I$21,8,FALSE)</f>
        <v>560.95000000000005</v>
      </c>
      <c r="AQ94" s="223">
        <f>VLOOKUP($AI$94,'All years 2 bed'!$A$4:$I$21,9,FALSE)</f>
        <v>575.09</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16" sqref="AJ16"/>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15</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237</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465</v>
      </c>
      <c r="D26" s="51">
        <f>VLOOKUP($B$2,'Table 8'!$A$5:$L$23,3,FALSE)</f>
        <v>480</v>
      </c>
      <c r="E26" s="51">
        <f>VLOOKUP($B$2,'Table 9'!$A$5:$L$23,3,FALSE)</f>
        <v>495</v>
      </c>
      <c r="F26" s="51">
        <f>VLOOKUP($B$2,'Table 10'!$A$5:$L$23,3,FALSE)</f>
        <v>495</v>
      </c>
      <c r="G26" s="51">
        <f>VLOOKUP($B$2,'Table 11'!$A$5:$L$23,3,FALSE)</f>
        <v>515</v>
      </c>
      <c r="H26" s="51">
        <f>VLOOKUP($B$2,'Table 12'!$A$5:$L$23,3,FALSE)</f>
        <v>550</v>
      </c>
      <c r="I26" s="51">
        <f>VLOOKUP($B$2,'Table 13'!$A$5:$L$23,3,FALSE)</f>
        <v>575</v>
      </c>
      <c r="J26" s="51">
        <f>VLOOKUP($B$2,'Table 14'!$A$5:$L$23,3,FALSE)</f>
        <v>625</v>
      </c>
      <c r="K26" s="229">
        <f>J26/I26-1</f>
        <v>8.6956521739130377E-2</v>
      </c>
      <c r="L26" s="230">
        <f>J26/C26-1</f>
        <v>0.34408602150537626</v>
      </c>
      <c r="N26" s="200" t="s">
        <v>25</v>
      </c>
      <c r="O26" s="51">
        <f>VLOOKUP($B$2,'Table 7'!$A$5:$L$23,9,FALSE)</f>
        <v>580</v>
      </c>
      <c r="P26" s="51">
        <f>VLOOKUP($B$2,'Table 8'!$A$5:$L$23,9,FALSE)</f>
        <v>595</v>
      </c>
      <c r="Q26" s="51">
        <f>VLOOKUP($B$2,'Table 9'!$A$5:$L$23,9,FALSE)</f>
        <v>600</v>
      </c>
      <c r="R26" s="51">
        <f>VLOOKUP($B$2,'Table 10'!$A$5:$L$23,9,FALSE)</f>
        <v>625</v>
      </c>
      <c r="S26" s="51">
        <f>VLOOKUP($B$2,'Table 11'!$A$5:$L$23,9,FALSE)</f>
        <v>630</v>
      </c>
      <c r="T26" s="51">
        <f>VLOOKUP($B$2,'Table 12'!$A$5:$L$23,9,FALSE)</f>
        <v>675</v>
      </c>
      <c r="U26" s="51">
        <f>VLOOKUP($B$2,'Table 13'!$A$5:$L$23,9,FALSE)</f>
        <v>700</v>
      </c>
      <c r="V26" s="51">
        <f>VLOOKUP($B$2,'Table 14'!$A$5:$L$23,9,FALSE)</f>
        <v>750</v>
      </c>
      <c r="W26" s="229">
        <f>V26/U26-1</f>
        <v>7.1428571428571397E-2</v>
      </c>
      <c r="X26" s="230">
        <f>V26/O26-1</f>
        <v>0.2931034482758621</v>
      </c>
    </row>
    <row r="27" spans="2:24" x14ac:dyDescent="0.2">
      <c r="B27" s="200" t="s">
        <v>26</v>
      </c>
      <c r="C27" s="51">
        <f>VLOOKUP($B$2,'Table 7'!$A$5:$L$23,4,FALSE)</f>
        <v>500</v>
      </c>
      <c r="D27" s="51">
        <f>VLOOKUP($B$2,'Table 8'!$A$5:$L$23,4,FALSE)</f>
        <v>525</v>
      </c>
      <c r="E27" s="51">
        <f>VLOOKUP($B$2,'Table 9'!$A$5:$L$23,4,FALSE)</f>
        <v>525</v>
      </c>
      <c r="F27" s="51">
        <f>VLOOKUP($B$2,'Table 10'!$A$5:$L$23,4,FALSE)</f>
        <v>525</v>
      </c>
      <c r="G27" s="51">
        <f>VLOOKUP($B$2,'Table 11'!$A$5:$L$23,4,FALSE)</f>
        <v>550</v>
      </c>
      <c r="H27" s="51">
        <f>VLOOKUP($B$2,'Table 12'!$A$5:$L$23,4,FALSE)</f>
        <v>595</v>
      </c>
      <c r="I27" s="51">
        <f>VLOOKUP($B$2,'Table 13'!$A$5:$L$23,4,FALSE)</f>
        <v>625</v>
      </c>
      <c r="J27" s="51">
        <f>VLOOKUP($B$2,'Table 14'!$A$5:$L$23,4,FALSE)</f>
        <v>675</v>
      </c>
      <c r="K27" s="229">
        <f t="shared" ref="K27:K29" si="0">J27/I27-1</f>
        <v>8.0000000000000071E-2</v>
      </c>
      <c r="L27" s="230">
        <f t="shared" ref="L27:L29" si="1">J27/C27-1</f>
        <v>0.35000000000000009</v>
      </c>
      <c r="N27" s="200" t="s">
        <v>26</v>
      </c>
      <c r="O27" s="51">
        <f>VLOOKUP($B$2,'Table 7'!$A$5:$L$23,10,FALSE)</f>
        <v>650</v>
      </c>
      <c r="P27" s="51">
        <f>VLOOKUP($B$2,'Table 8'!$A$5:$L$23,10,FALSE)</f>
        <v>650</v>
      </c>
      <c r="Q27" s="51">
        <f>VLOOKUP($B$2,'Table 9'!$A$5:$L$23,10,FALSE)</f>
        <v>650</v>
      </c>
      <c r="R27" s="51">
        <f>VLOOKUP($B$2,'Table 10'!$A$5:$L$23,10,FALSE)</f>
        <v>680</v>
      </c>
      <c r="S27" s="51">
        <f>VLOOKUP($B$2,'Table 11'!$A$5:$L$23,10,FALSE)</f>
        <v>705</v>
      </c>
      <c r="T27" s="51">
        <f>VLOOKUP($B$2,'Table 12'!$A$5:$L$23,10,FALSE)</f>
        <v>775</v>
      </c>
      <c r="U27" s="51">
        <f>VLOOKUP($B$2,'Table 13'!$A$5:$L$23,10,FALSE)</f>
        <v>800</v>
      </c>
      <c r="V27" s="51">
        <f>VLOOKUP($B$2,'Table 14'!$A$5:$L$23,10,FALSE)</f>
        <v>850</v>
      </c>
      <c r="W27" s="229">
        <f t="shared" ref="W27:W29" si="2">V27/U27-1</f>
        <v>6.25E-2</v>
      </c>
      <c r="X27" s="230">
        <f t="shared" ref="X27:X29" si="3">V27/O27-1</f>
        <v>0.30769230769230771</v>
      </c>
    </row>
    <row r="28" spans="2:24" x14ac:dyDescent="0.2">
      <c r="B28" s="200" t="s">
        <v>27</v>
      </c>
      <c r="C28" s="51">
        <f>VLOOKUP($B$2,'Table 7'!$A$5:$L$23,5,FALSE)</f>
        <v>520.36</v>
      </c>
      <c r="D28" s="51">
        <f>VLOOKUP($B$2,'Table 8'!$A$5:$L$23,5,FALSE)</f>
        <v>535.28</v>
      </c>
      <c r="E28" s="51">
        <f>VLOOKUP($B$2,'Table 9'!$A$5:$L$23,5,FALSE)</f>
        <v>541.54999999999995</v>
      </c>
      <c r="F28" s="51">
        <f>VLOOKUP($B$2,'Table 10'!$A$5:$L$23,5,FALSE)</f>
        <v>555.27</v>
      </c>
      <c r="G28" s="51">
        <f>VLOOKUP($B$2,'Table 11'!$A$5:$L$23,5,FALSE)</f>
        <v>582.17999999999995</v>
      </c>
      <c r="H28" s="51">
        <f>VLOOKUP($B$2,'Table 12'!$A$5:$L$23,5,FALSE)</f>
        <v>619.9</v>
      </c>
      <c r="I28" s="51">
        <f>VLOOKUP($B$2,'Table 13'!$A$5:$L$23,5,FALSE)</f>
        <v>652.91999999999996</v>
      </c>
      <c r="J28" s="51">
        <f>VLOOKUP($B$2,'Table 14'!$A$5:$L$23,5,FALSE)</f>
        <v>704.27</v>
      </c>
      <c r="K28" s="229">
        <f t="shared" si="0"/>
        <v>7.8646694847760878E-2</v>
      </c>
      <c r="L28" s="230">
        <f t="shared" si="1"/>
        <v>0.35342839572603579</v>
      </c>
      <c r="N28" s="200" t="s">
        <v>27</v>
      </c>
      <c r="O28" s="51">
        <f>VLOOKUP($B$2,'Table 7'!$A$5:$L$23,11,FALSE)</f>
        <v>664.51</v>
      </c>
      <c r="P28" s="51">
        <f>VLOOKUP($B$2,'Table 8'!$A$5:$L$23,11,FALSE)</f>
        <v>688.96</v>
      </c>
      <c r="Q28" s="51">
        <f>VLOOKUP($B$2,'Table 9'!$A$5:$L$23,11,FALSE)</f>
        <v>699.53</v>
      </c>
      <c r="R28" s="51">
        <f>VLOOKUP($B$2,'Table 10'!$A$5:$L$23,11,FALSE)</f>
        <v>728.57</v>
      </c>
      <c r="S28" s="51">
        <f>VLOOKUP($B$2,'Table 11'!$A$5:$L$23,11,FALSE)</f>
        <v>779.12</v>
      </c>
      <c r="T28" s="51">
        <f>VLOOKUP($B$2,'Table 12'!$A$5:$L$23,11,FALSE)</f>
        <v>828.92</v>
      </c>
      <c r="U28" s="51">
        <f>VLOOKUP($B$2,'Table 13'!$A$5:$L$23,11,FALSE)</f>
        <v>830.97</v>
      </c>
      <c r="V28" s="51">
        <f>VLOOKUP($B$2,'Table 14'!$A$5:$L$23,11,FALSE)</f>
        <v>888.18</v>
      </c>
      <c r="W28" s="229">
        <f t="shared" si="2"/>
        <v>6.8847250803278026E-2</v>
      </c>
      <c r="X28" s="230">
        <f t="shared" si="3"/>
        <v>0.33659388120570033</v>
      </c>
    </row>
    <row r="29" spans="2:24" x14ac:dyDescent="0.2">
      <c r="B29" s="200" t="s">
        <v>28</v>
      </c>
      <c r="C29" s="51">
        <f>VLOOKUP($B$2,'Table 7'!$A$5:$L$23,6,FALSE)</f>
        <v>550</v>
      </c>
      <c r="D29" s="51">
        <f>VLOOKUP($B$2,'Table 8'!$A$5:$L$23,6,FALSE)</f>
        <v>575</v>
      </c>
      <c r="E29" s="51">
        <f>VLOOKUP($B$2,'Table 9'!$A$5:$L$23,6,FALSE)</f>
        <v>575</v>
      </c>
      <c r="F29" s="51">
        <f>VLOOKUP($B$2,'Table 10'!$A$5:$L$23,6,FALSE)</f>
        <v>595</v>
      </c>
      <c r="G29" s="51">
        <f>VLOOKUP($B$2,'Table 11'!$A$5:$L$23,6,FALSE)</f>
        <v>625</v>
      </c>
      <c r="H29" s="51">
        <f>VLOOKUP($B$2,'Table 12'!$A$5:$L$23,6,FALSE)</f>
        <v>675</v>
      </c>
      <c r="I29" s="51">
        <f>VLOOKUP($B$2,'Table 13'!$A$5:$L$23,6,FALSE)</f>
        <v>700</v>
      </c>
      <c r="J29" s="51">
        <f>VLOOKUP($B$2,'Table 14'!$A$5:$L$23,6,FALSE)</f>
        <v>750</v>
      </c>
      <c r="K29" s="229">
        <f t="shared" si="0"/>
        <v>7.1428571428571397E-2</v>
      </c>
      <c r="L29" s="230">
        <f t="shared" si="1"/>
        <v>0.36363636363636354</v>
      </c>
      <c r="N29" s="200" t="s">
        <v>28</v>
      </c>
      <c r="O29" s="51">
        <f>VLOOKUP($B$2,'Table 7'!$A$5:$L$23,12,FALSE)</f>
        <v>715</v>
      </c>
      <c r="P29" s="51">
        <f>VLOOKUP($B$2,'Table 8'!$A$5:$L$23,12,FALSE)</f>
        <v>750</v>
      </c>
      <c r="Q29" s="51">
        <f>VLOOKUP($B$2,'Table 9'!$A$5:$L$23,12,FALSE)</f>
        <v>750</v>
      </c>
      <c r="R29" s="51">
        <f>VLOOKUP($B$2,'Table 10'!$A$5:$L$23,12,FALSE)</f>
        <v>775</v>
      </c>
      <c r="S29" s="51">
        <f>VLOOKUP($B$2,'Table 11'!$A$5:$L$23,12,FALSE)</f>
        <v>840</v>
      </c>
      <c r="T29" s="51">
        <f>VLOOKUP($B$2,'Table 12'!$A$5:$L$23,12,FALSE)</f>
        <v>900</v>
      </c>
      <c r="U29" s="51">
        <f>VLOOKUP($B$2,'Table 13'!$A$5:$L$23,12,FALSE)</f>
        <v>925</v>
      </c>
      <c r="V29" s="51">
        <f>VLOOKUP($B$2,'Table 14'!$A$5:$L$23,12,FALSE)</f>
        <v>975</v>
      </c>
      <c r="W29" s="229">
        <f t="shared" si="2"/>
        <v>5.4054054054053946E-2</v>
      </c>
      <c r="X29" s="230">
        <f t="shared" si="3"/>
        <v>0.36363636363636354</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750</v>
      </c>
      <c r="D48" s="51">
        <f>VLOOKUP($B$2,'Table 8'!$A$26:$L$44,3,FALSE)</f>
        <v>750</v>
      </c>
      <c r="E48" s="51">
        <f>VLOOKUP($B$2,'Table 9'!$A$26:$L$44,3,FALSE)</f>
        <v>795</v>
      </c>
      <c r="F48" s="51">
        <f>VLOOKUP($B$2,'Table 10'!$A$26:$L$44,3,FALSE)</f>
        <v>795</v>
      </c>
      <c r="G48" s="51">
        <f>VLOOKUP($B$2,'Table 11'!$A$26:$L$44,3,FALSE)</f>
        <v>800</v>
      </c>
      <c r="H48" s="51">
        <f>VLOOKUP($B$2,'Table 12'!$A$26:$L$44,3,FALSE)</f>
        <v>825</v>
      </c>
      <c r="I48" s="51">
        <f>VLOOKUP($B$2,'Table 13'!$A$26:$L$44,3,FALSE)</f>
        <v>860</v>
      </c>
      <c r="J48" s="51">
        <f>VLOOKUP($B$2,'Table 14'!$A$26:$L$44,3,FALSE)</f>
        <v>895</v>
      </c>
      <c r="K48" s="229">
        <f>J48/I48-1</f>
        <v>4.0697674418604723E-2</v>
      </c>
      <c r="L48" s="230">
        <f>J48/C48-1</f>
        <v>0.19333333333333336</v>
      </c>
      <c r="N48" s="200" t="s">
        <v>25</v>
      </c>
      <c r="O48" s="51">
        <f>VLOOKUP($B$2,'Table 7'!$A$26:$L$44,9,FALSE)</f>
        <v>1100</v>
      </c>
      <c r="P48" s="51">
        <f>VLOOKUP($B$2,'Table 8'!$A$26:$L$44,9,FALSE)</f>
        <v>1045</v>
      </c>
      <c r="Q48" s="51">
        <f>VLOOKUP($B$2,'Table 9'!$A$26:$L$44,9,FALSE)</f>
        <v>1100</v>
      </c>
      <c r="R48" s="51">
        <f>VLOOKUP($B$2,'Table 10'!$A$26:$L$44,9,FALSE)</f>
        <v>1175</v>
      </c>
      <c r="S48" s="51">
        <f>VLOOKUP($B$2,'Table 11'!$A$26:$L$44,9,FALSE)</f>
        <v>1050</v>
      </c>
      <c r="T48" s="51">
        <f>VLOOKUP($B$2,'Table 12'!$A$26:$L$44,9,FALSE)</f>
        <v>1200</v>
      </c>
      <c r="U48" s="51">
        <f>VLOOKUP($B$2,'Table 13'!$A$26:$L$44,9,FALSE)</f>
        <v>1225</v>
      </c>
      <c r="V48" s="51">
        <f>VLOOKUP($B$2,'Table 14'!$A$26:$L$44,9,FALSE)</f>
        <v>1275</v>
      </c>
      <c r="W48" s="229">
        <f>V48/U48-1</f>
        <v>4.081632653061229E-2</v>
      </c>
      <c r="X48" s="230">
        <f>V48/O48-1</f>
        <v>0.15909090909090917</v>
      </c>
    </row>
    <row r="49" spans="2:24" x14ac:dyDescent="0.2">
      <c r="B49" s="200" t="s">
        <v>26</v>
      </c>
      <c r="C49" s="51">
        <f>VLOOKUP($B$2,'Table 7'!$A$26:$L$44,4,FALSE)</f>
        <v>895</v>
      </c>
      <c r="D49" s="51">
        <f>VLOOKUP($B$2,'Table 8'!$A$26:$L$44,4,FALSE)</f>
        <v>895</v>
      </c>
      <c r="E49" s="51">
        <f>VLOOKUP($B$2,'Table 9'!$A$26:$L$44,4,FALSE)</f>
        <v>925</v>
      </c>
      <c r="F49" s="51">
        <f>VLOOKUP($B$2,'Table 10'!$A$26:$L$44,4,FALSE)</f>
        <v>920</v>
      </c>
      <c r="G49" s="51">
        <f>VLOOKUP($B$2,'Table 11'!$A$26:$L$44,4,FALSE)</f>
        <v>985</v>
      </c>
      <c r="H49" s="51">
        <f>VLOOKUP($B$2,'Table 12'!$A$26:$L$44,4,FALSE)</f>
        <v>1000</v>
      </c>
      <c r="I49" s="51">
        <f>VLOOKUP($B$2,'Table 13'!$A$26:$L$44,4,FALSE)</f>
        <v>1100</v>
      </c>
      <c r="J49" s="51">
        <f>VLOOKUP($B$2,'Table 14'!$A$26:$L$44,4,FALSE)</f>
        <v>1100</v>
      </c>
      <c r="K49" s="229">
        <f t="shared" ref="K49:K51" si="4">J49/I49-1</f>
        <v>0</v>
      </c>
      <c r="L49" s="230">
        <f t="shared" ref="L49:L51" si="5">J49/C49-1</f>
        <v>0.22905027932960897</v>
      </c>
      <c r="N49" s="200" t="s">
        <v>26</v>
      </c>
      <c r="O49" s="51">
        <f>VLOOKUP($B$2,'Table 7'!$A$26:$L$44,10,FALSE)</f>
        <v>1280</v>
      </c>
      <c r="P49" s="51">
        <f>VLOOKUP($B$2,'Table 8'!$A$26:$L$44,10,FALSE)</f>
        <v>1300</v>
      </c>
      <c r="Q49" s="51">
        <f>VLOOKUP($B$2,'Table 9'!$A$26:$L$44,10,FALSE)</f>
        <v>1300</v>
      </c>
      <c r="R49" s="51">
        <f>VLOOKUP($B$2,'Table 10'!$A$26:$L$44,10,FALSE)</f>
        <v>1400</v>
      </c>
      <c r="S49" s="51">
        <f>VLOOKUP($B$2,'Table 11'!$A$26:$L$44,10,FALSE)</f>
        <v>1395</v>
      </c>
      <c r="T49" s="51">
        <f>VLOOKUP($B$2,'Table 12'!$A$26:$L$44,10,FALSE)</f>
        <v>1500</v>
      </c>
      <c r="U49" s="51">
        <f>VLOOKUP($B$2,'Table 13'!$A$26:$L$44,10,FALSE)</f>
        <v>1500</v>
      </c>
      <c r="V49" s="51">
        <f>VLOOKUP($B$2,'Table 14'!$A$26:$L$44,10,FALSE)</f>
        <v>1600</v>
      </c>
      <c r="W49" s="229">
        <f t="shared" ref="W49:W51" si="6">V49/U49-1</f>
        <v>6.6666666666666652E-2</v>
      </c>
      <c r="X49" s="230">
        <f t="shared" ref="X49:X51" si="7">V49/O49-1</f>
        <v>0.25</v>
      </c>
    </row>
    <row r="50" spans="2:24" x14ac:dyDescent="0.2">
      <c r="B50" s="200" t="s">
        <v>27</v>
      </c>
      <c r="C50" s="51">
        <f>VLOOKUP($B$2,'Table 7'!$A$26:$L$44,5,FALSE)</f>
        <v>917.68</v>
      </c>
      <c r="D50" s="51">
        <f>VLOOKUP($B$2,'Table 8'!$A$26:$L$44,5,FALSE)</f>
        <v>924.64</v>
      </c>
      <c r="E50" s="51">
        <f>VLOOKUP($B$2,'Table 9'!$A$26:$L$44,5,FALSE)</f>
        <v>983.3</v>
      </c>
      <c r="F50" s="51">
        <f>VLOOKUP($B$2,'Table 10'!$A$26:$L$44,5,FALSE)</f>
        <v>970.95</v>
      </c>
      <c r="G50" s="51">
        <f>VLOOKUP($B$2,'Table 11'!$A$26:$L$44,5,FALSE)</f>
        <v>1065.8599999999999</v>
      </c>
      <c r="H50" s="51">
        <f>VLOOKUP($B$2,'Table 12'!$A$26:$L$44,5,FALSE)</f>
        <v>1097.1500000000001</v>
      </c>
      <c r="I50" s="51">
        <f>VLOOKUP($B$2,'Table 13'!$A$26:$L$44,5,FALSE)</f>
        <v>1111.6400000000001</v>
      </c>
      <c r="J50" s="51">
        <f>VLOOKUP($B$2,'Table 14'!$A$26:$L$44,5,FALSE)</f>
        <v>1143.78</v>
      </c>
      <c r="K50" s="229">
        <f t="shared" si="4"/>
        <v>2.8912237774818994E-2</v>
      </c>
      <c r="L50" s="230">
        <f t="shared" si="5"/>
        <v>0.24638218115247157</v>
      </c>
      <c r="N50" s="200" t="s">
        <v>27</v>
      </c>
      <c r="O50" s="51">
        <f>VLOOKUP($B$2,'Table 7'!$A$26:$L$44,11,FALSE)</f>
        <v>1290.68</v>
      </c>
      <c r="P50" s="51">
        <f>VLOOKUP($B$2,'Table 8'!$A$26:$L$44,11,FALSE)</f>
        <v>1321.2</v>
      </c>
      <c r="Q50" s="51">
        <f>VLOOKUP($B$2,'Table 9'!$A$26:$L$44,11,FALSE)</f>
        <v>1341.31</v>
      </c>
      <c r="R50" s="51">
        <f>VLOOKUP($B$2,'Table 10'!$A$26:$L$44,11,FALSE)</f>
        <v>1416.47</v>
      </c>
      <c r="S50" s="51">
        <f>VLOOKUP($B$2,'Table 11'!$A$26:$L$44,11,FALSE)</f>
        <v>1428.27</v>
      </c>
      <c r="T50" s="51">
        <f>VLOOKUP($B$2,'Table 12'!$A$26:$L$44,11,FALSE)</f>
        <v>1510.64</v>
      </c>
      <c r="U50" s="51">
        <f>VLOOKUP($B$2,'Table 13'!$A$26:$L$44,11,FALSE)</f>
        <v>1512.32</v>
      </c>
      <c r="V50" s="51">
        <f>VLOOKUP($B$2,'Table 14'!$A$26:$L$44,11,FALSE)</f>
        <v>1592.26</v>
      </c>
      <c r="W50" s="229">
        <f t="shared" si="6"/>
        <v>5.2859183241642071E-2</v>
      </c>
      <c r="X50" s="230">
        <f t="shared" si="7"/>
        <v>0.23365977624198098</v>
      </c>
    </row>
    <row r="51" spans="2:24" x14ac:dyDescent="0.2">
      <c r="B51" s="200" t="s">
        <v>28</v>
      </c>
      <c r="C51" s="51">
        <f>VLOOKUP($B$2,'Table 7'!$A$26:$L$44,6,FALSE)</f>
        <v>1005</v>
      </c>
      <c r="D51" s="51">
        <f>VLOOKUP($B$2,'Table 8'!$A$26:$L$44,6,FALSE)</f>
        <v>1050</v>
      </c>
      <c r="E51" s="51">
        <f>VLOOKUP($B$2,'Table 9'!$A$26:$L$44,6,FALSE)</f>
        <v>1100</v>
      </c>
      <c r="F51" s="51">
        <f>VLOOKUP($B$2,'Table 10'!$A$26:$L$44,6,FALSE)</f>
        <v>1100</v>
      </c>
      <c r="G51" s="51">
        <f>VLOOKUP($B$2,'Table 11'!$A$26:$L$44,6,FALSE)</f>
        <v>1215</v>
      </c>
      <c r="H51" s="51">
        <f>VLOOKUP($B$2,'Table 12'!$A$26:$L$44,6,FALSE)</f>
        <v>1300</v>
      </c>
      <c r="I51" s="51">
        <f>VLOOKUP($B$2,'Table 13'!$A$26:$L$44,6,FALSE)</f>
        <v>1300</v>
      </c>
      <c r="J51" s="51">
        <f>VLOOKUP($B$2,'Table 14'!$A$26:$L$44,6,FALSE)</f>
        <v>1350</v>
      </c>
      <c r="K51" s="229">
        <f t="shared" si="4"/>
        <v>3.8461538461538547E-2</v>
      </c>
      <c r="L51" s="230">
        <f t="shared" si="5"/>
        <v>0.34328358208955234</v>
      </c>
      <c r="N51" s="200" t="s">
        <v>28</v>
      </c>
      <c r="O51" s="51">
        <f>VLOOKUP($B$2,'Table 7'!$A$26:$L$44,12,FALSE)</f>
        <v>1400</v>
      </c>
      <c r="P51" s="51">
        <f>VLOOKUP($B$2,'Table 8'!$A$26:$L$44,12,FALSE)</f>
        <v>1500</v>
      </c>
      <c r="Q51" s="51">
        <f>VLOOKUP($B$2,'Table 9'!$A$26:$L$44,12,FALSE)</f>
        <v>1500</v>
      </c>
      <c r="R51" s="51">
        <f>VLOOKUP($B$2,'Table 10'!$A$26:$L$44,12,FALSE)</f>
        <v>1600</v>
      </c>
      <c r="S51" s="51">
        <f>VLOOKUP($B$2,'Table 11'!$A$26:$L$44,12,FALSE)</f>
        <v>1695</v>
      </c>
      <c r="T51" s="51">
        <f>VLOOKUP($B$2,'Table 12'!$A$26:$L$44,12,FALSE)</f>
        <v>1730</v>
      </c>
      <c r="U51" s="51">
        <f>VLOOKUP($B$2,'Table 13'!$A$26:$L$44,12,FALSE)</f>
        <v>1800</v>
      </c>
      <c r="V51" s="51">
        <f>VLOOKUP($B$2,'Table 14'!$A$26:$L$44,12,FALSE)</f>
        <v>1850</v>
      </c>
      <c r="W51" s="229">
        <f t="shared" si="6"/>
        <v>2.7777777777777679E-2</v>
      </c>
      <c r="X51" s="230">
        <f t="shared" si="7"/>
        <v>0.3214285714285714</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285</v>
      </c>
      <c r="D70" s="51">
        <f>VLOOKUP($B$2,'Table 8'!$A$47:$F$65,3,FALSE)</f>
        <v>285</v>
      </c>
      <c r="E70" s="51">
        <f>VLOOKUP($B$2,'Table 9'!$A$47:$F$65,3,FALSE)</f>
        <v>280</v>
      </c>
      <c r="F70" s="51">
        <f>VLOOKUP($B$2,'Table 10'!$A$47:$F$65,3,FALSE)</f>
        <v>285</v>
      </c>
      <c r="G70" s="51">
        <f>VLOOKUP($B$2,'Table 11'!$A$47:$F$65,3,FALSE)</f>
        <v>300</v>
      </c>
      <c r="H70" s="51">
        <f>VLOOKUP($B$2,'Table 12'!$A$47:$F$65,3,FALSE)</f>
        <v>305</v>
      </c>
      <c r="I70" s="51">
        <f>VLOOKUP($B$2,'Table 13'!$A$47:$F$65,3,FALSE)</f>
        <v>325</v>
      </c>
      <c r="J70" s="51">
        <f>VLOOKUP($B$2,'Table 14'!$A$47:$F$65,3,FALSE)</f>
        <v>325</v>
      </c>
      <c r="K70" s="229">
        <f>J70/I70-1</f>
        <v>0</v>
      </c>
      <c r="L70" s="230">
        <f>J70/C70-1</f>
        <v>0.14035087719298245</v>
      </c>
      <c r="N70" s="296" t="s">
        <v>53</v>
      </c>
      <c r="O70" s="297"/>
      <c r="P70" s="297"/>
      <c r="Q70" s="227">
        <f>VLOOKUP($B$2,'Table 7'!$A$5:$L$23,2,FALSE)</f>
        <v>1221</v>
      </c>
      <c r="R70" s="227">
        <f>VLOOKUP($B$2,'Table 8'!$A$5:$L$23,2,FALSE)</f>
        <v>987</v>
      </c>
      <c r="S70" s="227">
        <f>VLOOKUP($B$2,'Table 9'!$A$5:$L$23,2,FALSE)</f>
        <v>1276</v>
      </c>
      <c r="T70" s="227">
        <f>VLOOKUP($B$2,'Table 10'!$A$5:$L$23,2,FALSE)</f>
        <v>1049</v>
      </c>
      <c r="U70" s="227">
        <f>VLOOKUP($B$2,'Table 11'!$A$5:$L$23,2,FALSE)</f>
        <v>950</v>
      </c>
      <c r="V70" s="227">
        <f>VLOOKUP($B$2,'Table 12'!$A$5:$L$23,2,FALSE)</f>
        <v>939</v>
      </c>
      <c r="W70" s="227">
        <f>VLOOKUP($B$2,'Table 13'!$A$5:$L$23,2,FALSE)</f>
        <v>944</v>
      </c>
      <c r="X70" s="228">
        <f>VLOOKUP($B$2,'Table 14'!$A$5:$L$23,2,FALSE)</f>
        <v>1338</v>
      </c>
      <c r="Z70" s="200" t="s">
        <v>53</v>
      </c>
      <c r="AA70" s="44">
        <f>VLOOKUP($B$2,'Table 7'!$A$5:$L$23,2,FALSE)</f>
        <v>1221</v>
      </c>
      <c r="AB70" s="44">
        <f>VLOOKUP($B$2,'Table 8'!$A$5:$L$23,2,FALSE)</f>
        <v>987</v>
      </c>
      <c r="AC70" s="44">
        <f>VLOOKUP($B$2,'Table 9'!$A$5:$L$23,2,FALSE)</f>
        <v>1276</v>
      </c>
      <c r="AD70" s="44">
        <f>VLOOKUP($B$2,'Table 10'!$A$5:$L$23,2,FALSE)</f>
        <v>1049</v>
      </c>
      <c r="AE70" s="44">
        <f>VLOOKUP($B$2,'Table 11'!$A$5:$L$23,2,FALSE)</f>
        <v>950</v>
      </c>
      <c r="AF70" s="44">
        <f>VLOOKUP($B$2,'Table 12'!$A$5:$L$23,2,FALSE)</f>
        <v>939</v>
      </c>
      <c r="AG70" s="44">
        <f>VLOOKUP($B$2,'Table 13'!$A$5:$L$23,2,FALSE)</f>
        <v>944</v>
      </c>
      <c r="AH70" s="206">
        <f>VLOOKUP($B$2,'Table 14'!$A$5:$L$23,2,FALSE)</f>
        <v>1338</v>
      </c>
    </row>
    <row r="71" spans="2:34" x14ac:dyDescent="0.2">
      <c r="B71" s="200" t="s">
        <v>26</v>
      </c>
      <c r="C71" s="51">
        <f>VLOOKUP($B$2,'Table 7'!$A$47:$F$65,4,FALSE)</f>
        <v>325</v>
      </c>
      <c r="D71" s="51">
        <f>VLOOKUP($B$2,'Table 8'!$A$47:$F$65,4,FALSE)</f>
        <v>320</v>
      </c>
      <c r="E71" s="51">
        <f>VLOOKUP($B$2,'Table 9'!$A$47:$F$65,4,FALSE)</f>
        <v>325</v>
      </c>
      <c r="F71" s="51">
        <f>VLOOKUP($B$2,'Table 10'!$A$47:$F$65,4,FALSE)</f>
        <v>325</v>
      </c>
      <c r="G71" s="51">
        <f>VLOOKUP($B$2,'Table 11'!$A$47:$F$65,4,FALSE)</f>
        <v>328</v>
      </c>
      <c r="H71" s="51">
        <f>VLOOKUP($B$2,'Table 12'!$A$47:$F$65,4,FALSE)</f>
        <v>350</v>
      </c>
      <c r="I71" s="51">
        <f>VLOOKUP($B$2,'Table 13'!$A$47:$F$65,4,FALSE)</f>
        <v>375</v>
      </c>
      <c r="J71" s="51">
        <f>VLOOKUP($B$2,'Table 14'!$A$47:$F$65,4,FALSE)</f>
        <v>385</v>
      </c>
      <c r="K71" s="229">
        <f t="shared" ref="K71:K73" si="8">J71/I71-1</f>
        <v>2.6666666666666616E-2</v>
      </c>
      <c r="L71" s="230">
        <f t="shared" ref="L71:L73" si="9">J71/C71-1</f>
        <v>0.18461538461538463</v>
      </c>
      <c r="N71" s="296" t="s">
        <v>54</v>
      </c>
      <c r="O71" s="297"/>
      <c r="P71" s="297"/>
      <c r="Q71" s="227">
        <f>VLOOKUP($B$2,'Table 7'!$A$5:$L$23,8,FALSE)</f>
        <v>1909</v>
      </c>
      <c r="R71" s="227">
        <f>VLOOKUP($B$2,'Table 8'!$A$5:$L$23,8,FALSE)</f>
        <v>1495</v>
      </c>
      <c r="S71" s="227">
        <f>VLOOKUP($B$2,'Table 9'!$A$5:$L$23,8,FALSE)</f>
        <v>1654</v>
      </c>
      <c r="T71" s="227">
        <f>VLOOKUP($B$2,'Table 10'!$A$5:$L$23,8,FALSE)</f>
        <v>1791</v>
      </c>
      <c r="U71" s="227">
        <f>VLOOKUP($B$2,'Table 11'!$A$5:$L$23,8,FALSE)</f>
        <v>1602</v>
      </c>
      <c r="V71" s="227">
        <f>VLOOKUP($B$2,'Table 12'!$A$5:$L$23,8,FALSE)</f>
        <v>1818</v>
      </c>
      <c r="W71" s="227">
        <f>VLOOKUP($B$2,'Table 13'!$A$5:$L$23,8,FALSE)</f>
        <v>1776</v>
      </c>
      <c r="X71" s="228">
        <f>VLOOKUP($B$2,'Table 14'!$A$5:$L$23,8,FALSE)</f>
        <v>2025</v>
      </c>
      <c r="Z71" s="200" t="s">
        <v>54</v>
      </c>
      <c r="AA71" s="44">
        <f>VLOOKUP($B$2,'Table 7'!$A$5:$L$23,8,FALSE)</f>
        <v>1909</v>
      </c>
      <c r="AB71" s="44">
        <f>VLOOKUP($B$2,'Table 8'!$A$5:$L$23,8,FALSE)</f>
        <v>1495</v>
      </c>
      <c r="AC71" s="44">
        <f>VLOOKUP($B$2,'Table 9'!$A$5:$L$23,8,FALSE)</f>
        <v>1654</v>
      </c>
      <c r="AD71" s="44">
        <f>VLOOKUP($B$2,'Table 10'!$A$5:$L$23,8,FALSE)</f>
        <v>1791</v>
      </c>
      <c r="AE71" s="44">
        <f>VLOOKUP($B$2,'Table 11'!$A$5:$L$23,8,FALSE)</f>
        <v>1602</v>
      </c>
      <c r="AF71" s="44">
        <f>VLOOKUP($B$2,'Table 12'!$A$5:$L$23,8,FALSE)</f>
        <v>1818</v>
      </c>
      <c r="AG71" s="44">
        <f>VLOOKUP($B$2,'Table 13'!$A$5:$L$23,8,FALSE)</f>
        <v>1776</v>
      </c>
      <c r="AH71" s="206">
        <f>VLOOKUP($B$2,'Table 14'!$A$5:$L$23,8,FALSE)</f>
        <v>2025</v>
      </c>
    </row>
    <row r="72" spans="2:34" x14ac:dyDescent="0.2">
      <c r="B72" s="200" t="s">
        <v>27</v>
      </c>
      <c r="C72" s="51">
        <f>VLOOKUP($B$2,'Table 7'!$A$47:$F$65,5,FALSE)</f>
        <v>319.85000000000002</v>
      </c>
      <c r="D72" s="51">
        <f>VLOOKUP($B$2,'Table 8'!$A$47:$F$65,5,FALSE)</f>
        <v>313.86</v>
      </c>
      <c r="E72" s="51">
        <f>VLOOKUP($B$2,'Table 9'!$A$47:$F$65,5,FALSE)</f>
        <v>316.18</v>
      </c>
      <c r="F72" s="51">
        <f>VLOOKUP($B$2,'Table 10'!$A$47:$F$65,5,FALSE)</f>
        <v>327.84</v>
      </c>
      <c r="G72" s="51">
        <f>VLOOKUP($B$2,'Table 11'!$A$47:$F$65,5,FALSE)</f>
        <v>338.41</v>
      </c>
      <c r="H72" s="51">
        <f>VLOOKUP($B$2,'Table 12'!$A$47:$F$65,5,FALSE)</f>
        <v>351.08</v>
      </c>
      <c r="I72" s="51">
        <f>VLOOKUP($B$2,'Table 13'!$A$47:$F$65,5,FALSE)</f>
        <v>367.86</v>
      </c>
      <c r="J72" s="51">
        <f>VLOOKUP($B$2,'Table 14'!$A$47:$F$65,5,FALSE)</f>
        <v>390.14</v>
      </c>
      <c r="K72" s="229">
        <f t="shared" si="8"/>
        <v>6.0566519871690261E-2</v>
      </c>
      <c r="L72" s="230">
        <f t="shared" si="9"/>
        <v>0.21975926215413466</v>
      </c>
      <c r="N72" s="296" t="s">
        <v>55</v>
      </c>
      <c r="O72" s="297"/>
      <c r="P72" s="297"/>
      <c r="Q72" s="227">
        <f>VLOOKUP($B$2,'Table 7'!$A$26:$L$44,2,FALSE)</f>
        <v>923</v>
      </c>
      <c r="R72" s="227">
        <f>VLOOKUP($B$2,'Table 8'!$A$26:$L$44,2,FALSE)</f>
        <v>737</v>
      </c>
      <c r="S72" s="227">
        <f>VLOOKUP($B$2,'Table 9'!$A$26:$L$44,2,FALSE)</f>
        <v>801</v>
      </c>
      <c r="T72" s="227">
        <f>VLOOKUP($B$2,'Table 10'!$A$26:$L$44,2,FALSE)</f>
        <v>666</v>
      </c>
      <c r="U72" s="227">
        <f>VLOOKUP($B$2,'Table 11'!$A$26:$L$44,2,FALSE)</f>
        <v>612</v>
      </c>
      <c r="V72" s="227">
        <f>VLOOKUP($B$2,'Table 12'!$A$26:$L$44,2,FALSE)</f>
        <v>698</v>
      </c>
      <c r="W72" s="227">
        <f>VLOOKUP($B$2,'Table 13'!$A$26:$L$44,2,FALSE)</f>
        <v>613</v>
      </c>
      <c r="X72" s="228">
        <f>VLOOKUP($B$2,'Table 14'!$A$26:$L$44,2,FALSE)</f>
        <v>642</v>
      </c>
      <c r="Z72" s="200" t="s">
        <v>55</v>
      </c>
      <c r="AA72" s="44">
        <f>VLOOKUP($B$2,'Table 7'!$A$26:$L$44,2,FALSE)</f>
        <v>923</v>
      </c>
      <c r="AB72" s="44">
        <f>VLOOKUP($B$2,'Table 8'!$A$26:$L$44,2,FALSE)</f>
        <v>737</v>
      </c>
      <c r="AC72" s="44">
        <f>VLOOKUP($B$2,'Table 9'!$A$26:$L$44,2,FALSE)</f>
        <v>801</v>
      </c>
      <c r="AD72" s="44">
        <f>VLOOKUP($B$2,'Table 10'!$A$26:$L$44,2,FALSE)</f>
        <v>666</v>
      </c>
      <c r="AE72" s="44">
        <f>VLOOKUP($B$2,'Table 11'!$A$26:$L$44,2,FALSE)</f>
        <v>612</v>
      </c>
      <c r="AF72" s="44">
        <f>VLOOKUP($B$2,'Table 12'!$A$26:$L$44,2,FALSE)</f>
        <v>698</v>
      </c>
      <c r="AG72" s="44">
        <f>VLOOKUP($B$2,'Table 13'!$A$26:$L$44,2,FALSE)</f>
        <v>613</v>
      </c>
      <c r="AH72" s="206">
        <f>VLOOKUP($B$2,'Table 14'!$A$26:$L$44,2,FALSE)</f>
        <v>642</v>
      </c>
    </row>
    <row r="73" spans="2:34" x14ac:dyDescent="0.2">
      <c r="B73" s="200" t="s">
        <v>28</v>
      </c>
      <c r="C73" s="51">
        <f>VLOOKUP($B$2,'Table 7'!$A$47:$F$65,6,FALSE)</f>
        <v>350</v>
      </c>
      <c r="D73" s="51">
        <f>VLOOKUP($B$2,'Table 8'!$A$47:$F$65,6,FALSE)</f>
        <v>341.47</v>
      </c>
      <c r="E73" s="51">
        <f>VLOOKUP($B$2,'Table 9'!$A$47:$F$65,6,FALSE)</f>
        <v>350</v>
      </c>
      <c r="F73" s="51">
        <f>VLOOKUP($B$2,'Table 10'!$A$47:$F$65,6,FALSE)</f>
        <v>366.33</v>
      </c>
      <c r="G73" s="51">
        <f>VLOOKUP($B$2,'Table 11'!$A$47:$F$65,6,FALSE)</f>
        <v>375</v>
      </c>
      <c r="H73" s="51">
        <f>VLOOKUP($B$2,'Table 12'!$A$47:$F$65,6,FALSE)</f>
        <v>395</v>
      </c>
      <c r="I73" s="51">
        <f>VLOOKUP($B$2,'Table 13'!$A$47:$F$65,6,FALSE)</f>
        <v>425</v>
      </c>
      <c r="J73" s="51">
        <f>VLOOKUP($B$2,'Table 14'!$A$47:$F$65,6,FALSE)</f>
        <v>446.43</v>
      </c>
      <c r="K73" s="229">
        <f t="shared" si="8"/>
        <v>5.0423529411764756E-2</v>
      </c>
      <c r="L73" s="230">
        <f t="shared" si="9"/>
        <v>0.27551428571428582</v>
      </c>
      <c r="N73" s="296" t="s">
        <v>56</v>
      </c>
      <c r="O73" s="297"/>
      <c r="P73" s="297"/>
      <c r="Q73" s="227">
        <f>VLOOKUP($B$2,'Table 7'!$A$26:$L$44,8,FALSE)</f>
        <v>473</v>
      </c>
      <c r="R73" s="227">
        <f>VLOOKUP($B$2,'Table 8'!$A$26:$L$44,8,FALSE)</f>
        <v>406</v>
      </c>
      <c r="S73" s="227">
        <f>VLOOKUP($B$2,'Table 9'!$A$26:$L$44,8,FALSE)</f>
        <v>442</v>
      </c>
      <c r="T73" s="227">
        <f>VLOOKUP($B$2,'Table 10'!$A$26:$L$44,8,FALSE)</f>
        <v>264</v>
      </c>
      <c r="U73" s="227">
        <f>VLOOKUP($B$2,'Table 11'!$A$26:$L$44,8,FALSE)</f>
        <v>242</v>
      </c>
      <c r="V73" s="227">
        <f>VLOOKUP($B$2,'Table 12'!$A$26:$L$44,8,FALSE)</f>
        <v>229</v>
      </c>
      <c r="W73" s="227">
        <f>VLOOKUP($B$2,'Table 13'!$A$26:$L$44,8,FALSE)</f>
        <v>194</v>
      </c>
      <c r="X73" s="228">
        <f>VLOOKUP($B$2,'Table 14'!$A$26:$L$44,8,FALSE)</f>
        <v>177</v>
      </c>
      <c r="Z73" s="200" t="s">
        <v>56</v>
      </c>
      <c r="AA73" s="44">
        <f>VLOOKUP($B$2,'Table 7'!$A$26:$L$44,8,FALSE)</f>
        <v>473</v>
      </c>
      <c r="AB73" s="44">
        <f>VLOOKUP($B$2,'Table 8'!$A$26:$L$44,8,FALSE)</f>
        <v>406</v>
      </c>
      <c r="AC73" s="44">
        <f>VLOOKUP($B$2,'Table 9'!$A$26:$L$44,8,FALSE)</f>
        <v>442</v>
      </c>
      <c r="AD73" s="44">
        <f>VLOOKUP($B$2,'Table 10'!$A$26:$L$44,8,FALSE)</f>
        <v>264</v>
      </c>
      <c r="AE73" s="44">
        <f>VLOOKUP($B$2,'Table 11'!$A$26:$L$44,8,FALSE)</f>
        <v>242</v>
      </c>
      <c r="AF73" s="44">
        <f>VLOOKUP($B$2,'Table 12'!$A$26:$L$44,8,FALSE)</f>
        <v>229</v>
      </c>
      <c r="AG73" s="44">
        <f>VLOOKUP($B$2,'Table 13'!$A$26:$L$44,8,FALSE)</f>
        <v>194</v>
      </c>
      <c r="AH73" s="206">
        <f>VLOOKUP($B$2,'Table 14'!$A$26:$L$44,8,FALSE)</f>
        <v>177</v>
      </c>
    </row>
    <row r="74" spans="2:34" x14ac:dyDescent="0.2">
      <c r="B74" s="13"/>
      <c r="C74" s="16"/>
      <c r="D74" s="16"/>
      <c r="E74" s="16"/>
      <c r="F74" s="16"/>
      <c r="G74" s="16"/>
      <c r="H74" s="16"/>
      <c r="I74" s="16"/>
      <c r="J74" s="16"/>
      <c r="K74" s="16"/>
      <c r="L74" s="60"/>
      <c r="N74" s="296" t="s">
        <v>57</v>
      </c>
      <c r="O74" s="297"/>
      <c r="P74" s="297"/>
      <c r="Q74" s="227">
        <f>VLOOKUP($B$2,'Table 7'!$A$47:$L$65,2,FALSE)</f>
        <v>251</v>
      </c>
      <c r="R74" s="227">
        <f>VLOOKUP($B$2,'Table 8'!$A$47:$L$65,2,FALSE)</f>
        <v>243</v>
      </c>
      <c r="S74" s="227">
        <f>VLOOKUP($B$2,'Table 9'!$A$47:$L$65,2,FALSE)</f>
        <v>307</v>
      </c>
      <c r="T74" s="227">
        <f>VLOOKUP($B$2,'Table 10'!$A$47:$L$65,2,FALSE)</f>
        <v>329</v>
      </c>
      <c r="U74" s="227">
        <f>VLOOKUP($B$2,'Table 11'!$A$47:$L$65,2,FALSE)</f>
        <v>333</v>
      </c>
      <c r="V74" s="227">
        <f>VLOOKUP($B$2,'Table 12'!$A$47:$L$65,2,FALSE)</f>
        <v>339</v>
      </c>
      <c r="W74" s="227">
        <f>VLOOKUP($B$2,'Table 13'!$A$47:$L$65,2,FALSE)</f>
        <v>379</v>
      </c>
      <c r="X74" s="228">
        <f>VLOOKUP($B$2,'Table 14'!$A$47:$L$65,2,FALSE)</f>
        <v>397</v>
      </c>
      <c r="Z74" s="207" t="s">
        <v>57</v>
      </c>
      <c r="AA74" s="208">
        <f>VLOOKUP($B$2,'Table 7'!$A$47:$L$65,2,FALSE)</f>
        <v>251</v>
      </c>
      <c r="AB74" s="208">
        <f>VLOOKUP($B$2,'Table 8'!$A$47:$L$65,2,FALSE)</f>
        <v>243</v>
      </c>
      <c r="AC74" s="208">
        <f>VLOOKUP($B$2,'Table 9'!$A$47:$L$65,2,FALSE)</f>
        <v>307</v>
      </c>
      <c r="AD74" s="208">
        <f>VLOOKUP($B$2,'Table 10'!$A$47:$L$65,2,FALSE)</f>
        <v>329</v>
      </c>
      <c r="AE74" s="208">
        <f>VLOOKUP($B$2,'Table 11'!$A$47:$L$65,2,FALSE)</f>
        <v>333</v>
      </c>
      <c r="AF74" s="208">
        <f>VLOOKUP($B$2,'Table 12'!$A$47:$L$65,2,FALSE)</f>
        <v>339</v>
      </c>
      <c r="AG74" s="208">
        <f>VLOOKUP($B$2,'Table 13'!$A$47:$L$65,2,FALSE)</f>
        <v>379</v>
      </c>
      <c r="AH74" s="209">
        <f>VLOOKUP($B$2,'Table 14'!$A$47:$L$65,2,FALSE)</f>
        <v>397</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Lothian</v>
      </c>
      <c r="AJ94" s="223">
        <f>VLOOKUP($AI$94,'All years 2 bed'!$A$4:$I$21,2,FALSE)</f>
        <v>664.51</v>
      </c>
      <c r="AK94" s="223">
        <f>VLOOKUP($AI$94,'All years 2 bed'!$A$4:$I$21,3,FALSE)</f>
        <v>688.96</v>
      </c>
      <c r="AL94" s="223">
        <f>VLOOKUP($AI$94,'All years 2 bed'!$A$4:$I$21,4,FALSE)</f>
        <v>699.53</v>
      </c>
      <c r="AM94" s="223">
        <f>VLOOKUP($AI$94,'All years 2 bed'!$A$4:$I$21,5,FALSE)</f>
        <v>728.57</v>
      </c>
      <c r="AN94" s="223">
        <f>VLOOKUP($AI$94,'All years 2 bed'!$A$4:$I$21,6,FALSE)</f>
        <v>779.12</v>
      </c>
      <c r="AO94" s="223">
        <f>VLOOKUP($AI$94,'All years 2 bed'!$A$4:$I$21,7,FALSE)</f>
        <v>828.92</v>
      </c>
      <c r="AP94" s="223">
        <f>VLOOKUP($AI$94,'All years 2 bed'!$A$4:$I$21,8,FALSE)</f>
        <v>830.97</v>
      </c>
      <c r="AQ94" s="223">
        <f>VLOOKUP($AI$94,'All years 2 bed'!$A$4:$I$21,9,FALSE)</f>
        <v>888.18</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20" sqref="AJ20"/>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16</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236</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350</v>
      </c>
      <c r="D26" s="51">
        <f>VLOOKUP($B$2,'Table 8'!$A$5:$L$23,3,FALSE)</f>
        <v>350</v>
      </c>
      <c r="E26" s="51">
        <f>VLOOKUP($B$2,'Table 9'!$A$5:$L$23,3,FALSE)</f>
        <v>350</v>
      </c>
      <c r="F26" s="51">
        <f>VLOOKUP($B$2,'Table 10'!$A$5:$L$23,3,FALSE)</f>
        <v>350</v>
      </c>
      <c r="G26" s="51">
        <f>VLOOKUP($B$2,'Table 11'!$A$5:$L$23,3,FALSE)</f>
        <v>350</v>
      </c>
      <c r="H26" s="51">
        <f>VLOOKUP($B$2,'Table 12'!$A$5:$L$23,3,FALSE)</f>
        <v>350</v>
      </c>
      <c r="I26" s="51">
        <f>VLOOKUP($B$2,'Table 13'!$A$5:$L$23,3,FALSE)</f>
        <v>350</v>
      </c>
      <c r="J26" s="51">
        <f>VLOOKUP($B$2,'Table 14'!$A$5:$L$23,3,FALSE)</f>
        <v>350</v>
      </c>
      <c r="K26" s="229">
        <f>J26/I26-1</f>
        <v>0</v>
      </c>
      <c r="L26" s="230">
        <f>J26/C26-1</f>
        <v>0</v>
      </c>
      <c r="N26" s="200" t="s">
        <v>25</v>
      </c>
      <c r="O26" s="51">
        <f>VLOOKUP($B$2,'Table 7'!$A$5:$L$23,9,FALSE)</f>
        <v>425</v>
      </c>
      <c r="P26" s="51">
        <f>VLOOKUP($B$2,'Table 8'!$A$5:$L$23,9,FALSE)</f>
        <v>425</v>
      </c>
      <c r="Q26" s="51">
        <f>VLOOKUP($B$2,'Table 9'!$A$5:$L$23,9,FALSE)</f>
        <v>425</v>
      </c>
      <c r="R26" s="51">
        <f>VLOOKUP($B$2,'Table 10'!$A$5:$L$23,9,FALSE)</f>
        <v>425</v>
      </c>
      <c r="S26" s="51">
        <f>VLOOKUP($B$2,'Table 11'!$A$5:$L$23,9,FALSE)</f>
        <v>425</v>
      </c>
      <c r="T26" s="51">
        <f>VLOOKUP($B$2,'Table 12'!$A$5:$L$23,9,FALSE)</f>
        <v>425</v>
      </c>
      <c r="U26" s="51">
        <f>VLOOKUP($B$2,'Table 13'!$A$5:$L$23,9,FALSE)</f>
        <v>425</v>
      </c>
      <c r="V26" s="51">
        <f>VLOOKUP($B$2,'Table 14'!$A$5:$L$23,9,FALSE)</f>
        <v>425</v>
      </c>
      <c r="W26" s="229">
        <f>V26/U26-1</f>
        <v>0</v>
      </c>
      <c r="X26" s="230">
        <f>V26/O26-1</f>
        <v>0</v>
      </c>
    </row>
    <row r="27" spans="2:24" x14ac:dyDescent="0.2">
      <c r="B27" s="200" t="s">
        <v>26</v>
      </c>
      <c r="C27" s="51">
        <f>VLOOKUP($B$2,'Table 7'!$A$5:$L$23,4,FALSE)</f>
        <v>375</v>
      </c>
      <c r="D27" s="51">
        <f>VLOOKUP($B$2,'Table 8'!$A$5:$L$23,4,FALSE)</f>
        <v>375</v>
      </c>
      <c r="E27" s="51">
        <f>VLOOKUP($B$2,'Table 9'!$A$5:$L$23,4,FALSE)</f>
        <v>375</v>
      </c>
      <c r="F27" s="51">
        <f>VLOOKUP($B$2,'Table 10'!$A$5:$L$23,4,FALSE)</f>
        <v>375</v>
      </c>
      <c r="G27" s="51">
        <f>VLOOKUP($B$2,'Table 11'!$A$5:$L$23,4,FALSE)</f>
        <v>375</v>
      </c>
      <c r="H27" s="51">
        <f>VLOOKUP($B$2,'Table 12'!$A$5:$L$23,4,FALSE)</f>
        <v>375</v>
      </c>
      <c r="I27" s="51">
        <f>VLOOKUP($B$2,'Table 13'!$A$5:$L$23,4,FALSE)</f>
        <v>375</v>
      </c>
      <c r="J27" s="51">
        <f>VLOOKUP($B$2,'Table 14'!$A$5:$L$23,4,FALSE)</f>
        <v>395</v>
      </c>
      <c r="K27" s="229">
        <f t="shared" ref="K27:K29" si="0">J27/I27-1</f>
        <v>5.3333333333333233E-2</v>
      </c>
      <c r="L27" s="230">
        <f t="shared" ref="L27:L29" si="1">J27/C27-1</f>
        <v>5.3333333333333233E-2</v>
      </c>
      <c r="N27" s="200" t="s">
        <v>26</v>
      </c>
      <c r="O27" s="51">
        <f>VLOOKUP($B$2,'Table 7'!$A$5:$L$23,10,FALSE)</f>
        <v>450</v>
      </c>
      <c r="P27" s="51">
        <f>VLOOKUP($B$2,'Table 8'!$A$5:$L$23,10,FALSE)</f>
        <v>450</v>
      </c>
      <c r="Q27" s="51">
        <f>VLOOKUP($B$2,'Table 9'!$A$5:$L$23,10,FALSE)</f>
        <v>450</v>
      </c>
      <c r="R27" s="51">
        <f>VLOOKUP($B$2,'Table 10'!$A$5:$L$23,10,FALSE)</f>
        <v>450</v>
      </c>
      <c r="S27" s="51">
        <f>VLOOKUP($B$2,'Table 11'!$A$5:$L$23,10,FALSE)</f>
        <v>450</v>
      </c>
      <c r="T27" s="51">
        <f>VLOOKUP($B$2,'Table 12'!$A$5:$L$23,10,FALSE)</f>
        <v>450</v>
      </c>
      <c r="U27" s="51">
        <f>VLOOKUP($B$2,'Table 13'!$A$5:$L$23,10,FALSE)</f>
        <v>475</v>
      </c>
      <c r="V27" s="51">
        <f>VLOOKUP($B$2,'Table 14'!$A$5:$L$23,10,FALSE)</f>
        <v>475</v>
      </c>
      <c r="W27" s="229">
        <f t="shared" ref="W27:W29" si="2">V27/U27-1</f>
        <v>0</v>
      </c>
      <c r="X27" s="230">
        <f t="shared" ref="X27:X29" si="3">V27/O27-1</f>
        <v>5.555555555555558E-2</v>
      </c>
    </row>
    <row r="28" spans="2:24" x14ac:dyDescent="0.2">
      <c r="B28" s="200" t="s">
        <v>27</v>
      </c>
      <c r="C28" s="51">
        <f>VLOOKUP($B$2,'Table 7'!$A$5:$L$23,5,FALSE)</f>
        <v>373.16</v>
      </c>
      <c r="D28" s="51">
        <f>VLOOKUP($B$2,'Table 8'!$A$5:$L$23,5,FALSE)</f>
        <v>378.99</v>
      </c>
      <c r="E28" s="51">
        <f>VLOOKUP($B$2,'Table 9'!$A$5:$L$23,5,FALSE)</f>
        <v>382.48</v>
      </c>
      <c r="F28" s="51">
        <f>VLOOKUP($B$2,'Table 10'!$A$5:$L$23,5,FALSE)</f>
        <v>382.66</v>
      </c>
      <c r="G28" s="51">
        <f>VLOOKUP($B$2,'Table 11'!$A$5:$L$23,5,FALSE)</f>
        <v>375.12</v>
      </c>
      <c r="H28" s="51">
        <f>VLOOKUP($B$2,'Table 12'!$A$5:$L$23,5,FALSE)</f>
        <v>383.63</v>
      </c>
      <c r="I28" s="51">
        <f>VLOOKUP($B$2,'Table 13'!$A$5:$L$23,5,FALSE)</f>
        <v>381.35</v>
      </c>
      <c r="J28" s="51">
        <f>VLOOKUP($B$2,'Table 14'!$A$5:$L$23,5,FALSE)</f>
        <v>389.89</v>
      </c>
      <c r="K28" s="229">
        <f t="shared" si="0"/>
        <v>2.23941261308509E-2</v>
      </c>
      <c r="L28" s="230">
        <f t="shared" si="1"/>
        <v>4.4833315467895707E-2</v>
      </c>
      <c r="N28" s="200" t="s">
        <v>27</v>
      </c>
      <c r="O28" s="51">
        <f>VLOOKUP($B$2,'Table 7'!$A$5:$L$23,11,FALSE)</f>
        <v>454.65</v>
      </c>
      <c r="P28" s="51">
        <f>VLOOKUP($B$2,'Table 8'!$A$5:$L$23,11,FALSE)</f>
        <v>463.08</v>
      </c>
      <c r="Q28" s="51">
        <f>VLOOKUP($B$2,'Table 9'!$A$5:$L$23,11,FALSE)</f>
        <v>464.37</v>
      </c>
      <c r="R28" s="51">
        <f>VLOOKUP($B$2,'Table 10'!$A$5:$L$23,11,FALSE)</f>
        <v>463.09</v>
      </c>
      <c r="S28" s="51">
        <f>VLOOKUP($B$2,'Table 11'!$A$5:$L$23,11,FALSE)</f>
        <v>463.85</v>
      </c>
      <c r="T28" s="51">
        <f>VLOOKUP($B$2,'Table 12'!$A$5:$L$23,11,FALSE)</f>
        <v>474.83</v>
      </c>
      <c r="U28" s="51">
        <f>VLOOKUP($B$2,'Table 13'!$A$5:$L$23,11,FALSE)</f>
        <v>475.8</v>
      </c>
      <c r="V28" s="51">
        <f>VLOOKUP($B$2,'Table 14'!$A$5:$L$23,11,FALSE)</f>
        <v>480.25</v>
      </c>
      <c r="W28" s="229">
        <f t="shared" si="2"/>
        <v>9.3526691887346747E-3</v>
      </c>
      <c r="X28" s="230">
        <f t="shared" si="3"/>
        <v>5.6307049378643059E-2</v>
      </c>
    </row>
    <row r="29" spans="2:24" x14ac:dyDescent="0.2">
      <c r="B29" s="200" t="s">
        <v>28</v>
      </c>
      <c r="C29" s="51">
        <f>VLOOKUP($B$2,'Table 7'!$A$5:$L$23,6,FALSE)</f>
        <v>400</v>
      </c>
      <c r="D29" s="51">
        <f>VLOOKUP($B$2,'Table 8'!$A$5:$L$23,6,FALSE)</f>
        <v>425</v>
      </c>
      <c r="E29" s="51">
        <f>VLOOKUP($B$2,'Table 9'!$A$5:$L$23,6,FALSE)</f>
        <v>400</v>
      </c>
      <c r="F29" s="51">
        <f>VLOOKUP($B$2,'Table 10'!$A$5:$L$23,6,FALSE)</f>
        <v>425</v>
      </c>
      <c r="G29" s="51">
        <f>VLOOKUP($B$2,'Table 11'!$A$5:$L$23,6,FALSE)</f>
        <v>395</v>
      </c>
      <c r="H29" s="51">
        <f>VLOOKUP($B$2,'Table 12'!$A$5:$L$23,6,FALSE)</f>
        <v>400</v>
      </c>
      <c r="I29" s="51">
        <f>VLOOKUP($B$2,'Table 13'!$A$5:$L$23,6,FALSE)</f>
        <v>425</v>
      </c>
      <c r="J29" s="51">
        <f>VLOOKUP($B$2,'Table 14'!$A$5:$L$23,6,FALSE)</f>
        <v>425</v>
      </c>
      <c r="K29" s="229">
        <f t="shared" si="0"/>
        <v>0</v>
      </c>
      <c r="L29" s="230">
        <f t="shared" si="1"/>
        <v>6.25E-2</v>
      </c>
      <c r="N29" s="200" t="s">
        <v>28</v>
      </c>
      <c r="O29" s="51">
        <f>VLOOKUP($B$2,'Table 7'!$A$5:$L$23,12,FALSE)</f>
        <v>495</v>
      </c>
      <c r="P29" s="51">
        <f>VLOOKUP($B$2,'Table 8'!$A$5:$L$23,12,FALSE)</f>
        <v>495</v>
      </c>
      <c r="Q29" s="51">
        <f>VLOOKUP($B$2,'Table 9'!$A$5:$L$23,12,FALSE)</f>
        <v>500</v>
      </c>
      <c r="R29" s="51">
        <f>VLOOKUP($B$2,'Table 10'!$A$5:$L$23,12,FALSE)</f>
        <v>495</v>
      </c>
      <c r="S29" s="51">
        <f>VLOOKUP($B$2,'Table 11'!$A$5:$L$23,12,FALSE)</f>
        <v>497.5</v>
      </c>
      <c r="T29" s="51">
        <f>VLOOKUP($B$2,'Table 12'!$A$5:$L$23,12,FALSE)</f>
        <v>525</v>
      </c>
      <c r="U29" s="51">
        <f>VLOOKUP($B$2,'Table 13'!$A$5:$L$23,12,FALSE)</f>
        <v>525</v>
      </c>
      <c r="V29" s="51">
        <f>VLOOKUP($B$2,'Table 14'!$A$5:$L$23,12,FALSE)</f>
        <v>525</v>
      </c>
      <c r="W29" s="229">
        <f t="shared" si="2"/>
        <v>0</v>
      </c>
      <c r="X29" s="230">
        <f t="shared" si="3"/>
        <v>6.0606060606060552E-2</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495</v>
      </c>
      <c r="D48" s="51">
        <f>VLOOKUP($B$2,'Table 8'!$A$26:$L$44,3,FALSE)</f>
        <v>475</v>
      </c>
      <c r="E48" s="51">
        <f>VLOOKUP($B$2,'Table 9'!$A$26:$L$44,3,FALSE)</f>
        <v>495</v>
      </c>
      <c r="F48" s="51">
        <f>VLOOKUP($B$2,'Table 10'!$A$26:$L$44,3,FALSE)</f>
        <v>475</v>
      </c>
      <c r="G48" s="51">
        <f>VLOOKUP($B$2,'Table 11'!$A$26:$L$44,3,FALSE)</f>
        <v>495</v>
      </c>
      <c r="H48" s="51">
        <f>VLOOKUP($B$2,'Table 12'!$A$26:$L$44,3,FALSE)</f>
        <v>479</v>
      </c>
      <c r="I48" s="51">
        <f>VLOOKUP($B$2,'Table 13'!$A$26:$L$44,3,FALSE)</f>
        <v>495</v>
      </c>
      <c r="J48" s="51">
        <f>VLOOKUP($B$2,'Table 14'!$A$26:$L$44,3,FALSE)</f>
        <v>475</v>
      </c>
      <c r="K48" s="229">
        <f>J48/I48-1</f>
        <v>-4.0404040404040442E-2</v>
      </c>
      <c r="L48" s="230">
        <f>J48/C48-1</f>
        <v>-4.0404040404040442E-2</v>
      </c>
      <c r="N48" s="200" t="s">
        <v>25</v>
      </c>
      <c r="O48" s="51">
        <f>VLOOKUP($B$2,'Table 7'!$A$26:$L$44,9,FALSE)</f>
        <v>695</v>
      </c>
      <c r="P48" s="51">
        <f>VLOOKUP($B$2,'Table 8'!$A$26:$L$44,9,FALSE)</f>
        <v>695</v>
      </c>
      <c r="Q48" s="51">
        <f>VLOOKUP($B$2,'Table 9'!$A$26:$L$44,9,FALSE)</f>
        <v>725</v>
      </c>
      <c r="R48" s="51">
        <f>VLOOKUP($B$2,'Table 10'!$A$26:$L$44,9,FALSE)</f>
        <v>750</v>
      </c>
      <c r="S48" s="51">
        <f>VLOOKUP($B$2,'Table 11'!$A$26:$L$44,9,FALSE)</f>
        <v>695</v>
      </c>
      <c r="T48" s="51">
        <f>VLOOKUP($B$2,'Table 12'!$A$26:$L$44,9,FALSE)</f>
        <v>750</v>
      </c>
      <c r="U48" s="51">
        <f>VLOOKUP($B$2,'Table 13'!$A$26:$L$44,9,FALSE)</f>
        <v>695</v>
      </c>
      <c r="V48" s="51">
        <f>VLOOKUP($B$2,'Table 14'!$A$26:$L$44,9,FALSE)</f>
        <v>662.5</v>
      </c>
      <c r="W48" s="229">
        <f>V48/U48-1</f>
        <v>-4.6762589928057596E-2</v>
      </c>
      <c r="X48" s="230">
        <f>V48/O48-1</f>
        <v>-4.6762589928057596E-2</v>
      </c>
    </row>
    <row r="49" spans="2:24" x14ac:dyDescent="0.2">
      <c r="B49" s="200" t="s">
        <v>26</v>
      </c>
      <c r="C49" s="51">
        <f>VLOOKUP($B$2,'Table 7'!$A$26:$L$44,4,FALSE)</f>
        <v>550</v>
      </c>
      <c r="D49" s="51">
        <f>VLOOKUP($B$2,'Table 8'!$A$26:$L$44,4,FALSE)</f>
        <v>550</v>
      </c>
      <c r="E49" s="51">
        <f>VLOOKUP($B$2,'Table 9'!$A$26:$L$44,4,FALSE)</f>
        <v>550</v>
      </c>
      <c r="F49" s="51">
        <f>VLOOKUP($B$2,'Table 10'!$A$26:$L$44,4,FALSE)</f>
        <v>550</v>
      </c>
      <c r="G49" s="51">
        <f>VLOOKUP($B$2,'Table 11'!$A$26:$L$44,4,FALSE)</f>
        <v>550</v>
      </c>
      <c r="H49" s="51">
        <f>VLOOKUP($B$2,'Table 12'!$A$26:$L$44,4,FALSE)</f>
        <v>550</v>
      </c>
      <c r="I49" s="51">
        <f>VLOOKUP($B$2,'Table 13'!$A$26:$L$44,4,FALSE)</f>
        <v>550</v>
      </c>
      <c r="J49" s="51">
        <f>VLOOKUP($B$2,'Table 14'!$A$26:$L$44,4,FALSE)</f>
        <v>550</v>
      </c>
      <c r="K49" s="229">
        <f t="shared" ref="K49:K51" si="4">J49/I49-1</f>
        <v>0</v>
      </c>
      <c r="L49" s="230">
        <f t="shared" ref="L49:L51" si="5">J49/C49-1</f>
        <v>0</v>
      </c>
      <c r="N49" s="200" t="s">
        <v>26</v>
      </c>
      <c r="O49" s="51">
        <f>VLOOKUP($B$2,'Table 7'!$A$26:$L$44,10,FALSE)</f>
        <v>795</v>
      </c>
      <c r="P49" s="51">
        <f>VLOOKUP($B$2,'Table 8'!$A$26:$L$44,10,FALSE)</f>
        <v>750</v>
      </c>
      <c r="Q49" s="51">
        <f>VLOOKUP($B$2,'Table 9'!$A$26:$L$44,10,FALSE)</f>
        <v>795</v>
      </c>
      <c r="R49" s="51">
        <f>VLOOKUP($B$2,'Table 10'!$A$26:$L$44,10,FALSE)</f>
        <v>800</v>
      </c>
      <c r="S49" s="51">
        <f>VLOOKUP($B$2,'Table 11'!$A$26:$L$44,10,FALSE)</f>
        <v>795</v>
      </c>
      <c r="T49" s="51">
        <f>VLOOKUP($B$2,'Table 12'!$A$26:$L$44,10,FALSE)</f>
        <v>850</v>
      </c>
      <c r="U49" s="51">
        <f>VLOOKUP($B$2,'Table 13'!$A$26:$L$44,10,FALSE)</f>
        <v>795</v>
      </c>
      <c r="V49" s="51">
        <f>VLOOKUP($B$2,'Table 14'!$A$26:$L$44,10,FALSE)</f>
        <v>850</v>
      </c>
      <c r="W49" s="229">
        <f t="shared" ref="W49:W51" si="6">V49/U49-1</f>
        <v>6.9182389937106903E-2</v>
      </c>
      <c r="X49" s="230">
        <f t="shared" ref="X49:X51" si="7">V49/O49-1</f>
        <v>6.9182389937106903E-2</v>
      </c>
    </row>
    <row r="50" spans="2:24" x14ac:dyDescent="0.2">
      <c r="B50" s="200" t="s">
        <v>27</v>
      </c>
      <c r="C50" s="51">
        <f>VLOOKUP($B$2,'Table 7'!$A$26:$L$44,5,FALSE)</f>
        <v>548.52</v>
      </c>
      <c r="D50" s="51">
        <f>VLOOKUP($B$2,'Table 8'!$A$26:$L$44,5,FALSE)</f>
        <v>545.82000000000005</v>
      </c>
      <c r="E50" s="51">
        <f>VLOOKUP($B$2,'Table 9'!$A$26:$L$44,5,FALSE)</f>
        <v>571.46</v>
      </c>
      <c r="F50" s="51">
        <f>VLOOKUP($B$2,'Table 10'!$A$26:$L$44,5,FALSE)</f>
        <v>540.87</v>
      </c>
      <c r="G50" s="51">
        <f>VLOOKUP($B$2,'Table 11'!$A$26:$L$44,5,FALSE)</f>
        <v>550.52</v>
      </c>
      <c r="H50" s="51">
        <f>VLOOKUP($B$2,'Table 12'!$A$26:$L$44,5,FALSE)</f>
        <v>564.87</v>
      </c>
      <c r="I50" s="51">
        <f>VLOOKUP($B$2,'Table 13'!$A$26:$L$44,5,FALSE)</f>
        <v>564.39</v>
      </c>
      <c r="J50" s="51">
        <f>VLOOKUP($B$2,'Table 14'!$A$26:$L$44,5,FALSE)</f>
        <v>555.36</v>
      </c>
      <c r="K50" s="229">
        <f t="shared" si="4"/>
        <v>-1.599957476213254E-2</v>
      </c>
      <c r="L50" s="230">
        <f t="shared" si="5"/>
        <v>1.2469919054911349E-2</v>
      </c>
      <c r="N50" s="200" t="s">
        <v>27</v>
      </c>
      <c r="O50" s="51">
        <f>VLOOKUP($B$2,'Table 7'!$A$26:$L$44,11,FALSE)</f>
        <v>776.25</v>
      </c>
      <c r="P50" s="51">
        <f>VLOOKUP($B$2,'Table 8'!$A$26:$L$44,11,FALSE)</f>
        <v>769.27</v>
      </c>
      <c r="Q50" s="51">
        <f>VLOOKUP($B$2,'Table 9'!$A$26:$L$44,11,FALSE)</f>
        <v>793.22</v>
      </c>
      <c r="R50" s="51">
        <f>VLOOKUP($B$2,'Table 10'!$A$26:$L$44,11,FALSE)</f>
        <v>826.73</v>
      </c>
      <c r="S50" s="51">
        <f>VLOOKUP($B$2,'Table 11'!$A$26:$L$44,11,FALSE)</f>
        <v>791.64</v>
      </c>
      <c r="T50" s="51">
        <f>VLOOKUP($B$2,'Table 12'!$A$26:$L$44,11,FALSE)</f>
        <v>895.06</v>
      </c>
      <c r="U50" s="51">
        <f>VLOOKUP($B$2,'Table 13'!$A$26:$L$44,11,FALSE)</f>
        <v>823.4</v>
      </c>
      <c r="V50" s="51">
        <f>VLOOKUP($B$2,'Table 14'!$A$26:$L$44,11,FALSE)</f>
        <v>889.42</v>
      </c>
      <c r="W50" s="229">
        <f t="shared" si="6"/>
        <v>8.0179742530969156E-2</v>
      </c>
      <c r="X50" s="230">
        <f t="shared" si="7"/>
        <v>0.14579066022544285</v>
      </c>
    </row>
    <row r="51" spans="2:24" x14ac:dyDescent="0.2">
      <c r="B51" s="200" t="s">
        <v>28</v>
      </c>
      <c r="C51" s="51">
        <f>VLOOKUP($B$2,'Table 7'!$A$26:$L$44,6,FALSE)</f>
        <v>600</v>
      </c>
      <c r="D51" s="51">
        <f>VLOOKUP($B$2,'Table 8'!$A$26:$L$44,6,FALSE)</f>
        <v>595</v>
      </c>
      <c r="E51" s="51">
        <f>VLOOKUP($B$2,'Table 9'!$A$26:$L$44,6,FALSE)</f>
        <v>650</v>
      </c>
      <c r="F51" s="51">
        <f>VLOOKUP($B$2,'Table 10'!$A$26:$L$44,6,FALSE)</f>
        <v>600</v>
      </c>
      <c r="G51" s="51">
        <f>VLOOKUP($B$2,'Table 11'!$A$26:$L$44,6,FALSE)</f>
        <v>597.5</v>
      </c>
      <c r="H51" s="51">
        <f>VLOOKUP($B$2,'Table 12'!$A$26:$L$44,6,FALSE)</f>
        <v>650</v>
      </c>
      <c r="I51" s="51">
        <f>VLOOKUP($B$2,'Table 13'!$A$26:$L$44,6,FALSE)</f>
        <v>600</v>
      </c>
      <c r="J51" s="51">
        <f>VLOOKUP($B$2,'Table 14'!$A$26:$L$44,6,FALSE)</f>
        <v>600</v>
      </c>
      <c r="K51" s="229">
        <f t="shared" si="4"/>
        <v>0</v>
      </c>
      <c r="L51" s="230">
        <f t="shared" si="5"/>
        <v>0</v>
      </c>
      <c r="N51" s="200" t="s">
        <v>28</v>
      </c>
      <c r="O51" s="51">
        <f>VLOOKUP($B$2,'Table 7'!$A$26:$L$44,12,FALSE)</f>
        <v>850</v>
      </c>
      <c r="P51" s="51">
        <f>VLOOKUP($B$2,'Table 8'!$A$26:$L$44,12,FALSE)</f>
        <v>850</v>
      </c>
      <c r="Q51" s="51">
        <f>VLOOKUP($B$2,'Table 9'!$A$26:$L$44,12,FALSE)</f>
        <v>850</v>
      </c>
      <c r="R51" s="51">
        <f>VLOOKUP($B$2,'Table 10'!$A$26:$L$44,12,FALSE)</f>
        <v>895</v>
      </c>
      <c r="S51" s="51">
        <f>VLOOKUP($B$2,'Table 11'!$A$26:$L$44,12,FALSE)</f>
        <v>850</v>
      </c>
      <c r="T51" s="51">
        <f>VLOOKUP($B$2,'Table 12'!$A$26:$L$44,12,FALSE)</f>
        <v>950</v>
      </c>
      <c r="U51" s="51">
        <f>VLOOKUP($B$2,'Table 13'!$A$26:$L$44,12,FALSE)</f>
        <v>925</v>
      </c>
      <c r="V51" s="51">
        <f>VLOOKUP($B$2,'Table 14'!$A$26:$L$44,12,FALSE)</f>
        <v>1000</v>
      </c>
      <c r="W51" s="229">
        <f t="shared" si="6"/>
        <v>8.1081081081081141E-2</v>
      </c>
      <c r="X51" s="230">
        <f t="shared" si="7"/>
        <v>0.17647058823529416</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260</v>
      </c>
      <c r="D70" s="51">
        <f>VLOOKUP($B$2,'Table 8'!$A$47:$F$65,3,FALSE)</f>
        <v>280</v>
      </c>
      <c r="E70" s="51">
        <f>VLOOKUP($B$2,'Table 9'!$A$47:$F$65,3,FALSE)</f>
        <v>255.5</v>
      </c>
      <c r="F70" s="51">
        <f>VLOOKUP($B$2,'Table 10'!$A$47:$F$65,3,FALSE)</f>
        <v>253</v>
      </c>
      <c r="G70" s="51">
        <f>VLOOKUP($B$2,'Table 11'!$A$47:$F$65,3,FALSE)</f>
        <v>260</v>
      </c>
      <c r="H70" s="51">
        <f>VLOOKUP($B$2,'Table 12'!$A$47:$F$65,3,FALSE)</f>
        <v>260.70999999999998</v>
      </c>
      <c r="I70" s="51">
        <f>VLOOKUP($B$2,'Table 13'!$A$47:$F$65,3,FALSE)</f>
        <v>260.70999999999998</v>
      </c>
      <c r="J70" s="51">
        <f>VLOOKUP($B$2,'Table 14'!$A$47:$F$65,3,FALSE)</f>
        <v>275</v>
      </c>
      <c r="K70" s="229">
        <f>J70/I70-1</f>
        <v>5.4811859920985029E-2</v>
      </c>
      <c r="L70" s="230">
        <f>J70/C70-1</f>
        <v>5.7692307692307709E-2</v>
      </c>
      <c r="N70" s="296" t="s">
        <v>53</v>
      </c>
      <c r="O70" s="297"/>
      <c r="P70" s="297"/>
      <c r="Q70" s="227">
        <f>VLOOKUP($B$2,'Table 7'!$A$5:$L$23,2,FALSE)</f>
        <v>153</v>
      </c>
      <c r="R70" s="227">
        <f>VLOOKUP($B$2,'Table 8'!$A$5:$L$23,2,FALSE)</f>
        <v>185</v>
      </c>
      <c r="S70" s="227">
        <f>VLOOKUP($B$2,'Table 9'!$A$5:$L$23,2,FALSE)</f>
        <v>162</v>
      </c>
      <c r="T70" s="227">
        <f>VLOOKUP($B$2,'Table 10'!$A$5:$L$23,2,FALSE)</f>
        <v>127</v>
      </c>
      <c r="U70" s="227">
        <f>VLOOKUP($B$2,'Table 11'!$A$5:$L$23,2,FALSE)</f>
        <v>164</v>
      </c>
      <c r="V70" s="227">
        <f>VLOOKUP($B$2,'Table 12'!$A$5:$L$23,2,FALSE)</f>
        <v>160</v>
      </c>
      <c r="W70" s="227">
        <f>VLOOKUP($B$2,'Table 13'!$A$5:$L$23,2,FALSE)</f>
        <v>181</v>
      </c>
      <c r="X70" s="228">
        <f>VLOOKUP($B$2,'Table 14'!$A$5:$L$23,2,FALSE)</f>
        <v>233</v>
      </c>
      <c r="Z70" s="200" t="s">
        <v>53</v>
      </c>
      <c r="AA70" s="44">
        <f>VLOOKUP($B$2,'Table 7'!$A$5:$L$23,2,FALSE)</f>
        <v>153</v>
      </c>
      <c r="AB70" s="44">
        <f>VLOOKUP($B$2,'Table 8'!$A$5:$L$23,2,FALSE)</f>
        <v>185</v>
      </c>
      <c r="AC70" s="44">
        <f>VLOOKUP($B$2,'Table 9'!$A$5:$L$23,2,FALSE)</f>
        <v>162</v>
      </c>
      <c r="AD70" s="44">
        <f>VLOOKUP($B$2,'Table 10'!$A$5:$L$23,2,FALSE)</f>
        <v>127</v>
      </c>
      <c r="AE70" s="44">
        <f>VLOOKUP($B$2,'Table 11'!$A$5:$L$23,2,FALSE)</f>
        <v>164</v>
      </c>
      <c r="AF70" s="44">
        <f>VLOOKUP($B$2,'Table 12'!$A$5:$L$23,2,FALSE)</f>
        <v>160</v>
      </c>
      <c r="AG70" s="44">
        <f>VLOOKUP($B$2,'Table 13'!$A$5:$L$23,2,FALSE)</f>
        <v>181</v>
      </c>
      <c r="AH70" s="206">
        <f>VLOOKUP($B$2,'Table 14'!$A$5:$L$23,2,FALSE)</f>
        <v>233</v>
      </c>
    </row>
    <row r="71" spans="2:34" x14ac:dyDescent="0.2">
      <c r="B71" s="200" t="s">
        <v>26</v>
      </c>
      <c r="C71" s="51">
        <f>VLOOKUP($B$2,'Table 7'!$A$47:$F$65,4,FALSE)</f>
        <v>300</v>
      </c>
      <c r="D71" s="51">
        <f>VLOOKUP($B$2,'Table 8'!$A$47:$F$65,4,FALSE)</f>
        <v>300</v>
      </c>
      <c r="E71" s="51">
        <f>VLOOKUP($B$2,'Table 9'!$A$47:$F$65,4,FALSE)</f>
        <v>301.5</v>
      </c>
      <c r="F71" s="51">
        <f>VLOOKUP($B$2,'Table 10'!$A$47:$F$65,4,FALSE)</f>
        <v>275</v>
      </c>
      <c r="G71" s="51">
        <f>VLOOKUP($B$2,'Table 11'!$A$47:$F$65,4,FALSE)</f>
        <v>300</v>
      </c>
      <c r="H71" s="51">
        <f>VLOOKUP($B$2,'Table 12'!$A$47:$F$65,4,FALSE)</f>
        <v>300</v>
      </c>
      <c r="I71" s="51">
        <f>VLOOKUP($B$2,'Table 13'!$A$47:$F$65,4,FALSE)</f>
        <v>325</v>
      </c>
      <c r="J71" s="51">
        <f>VLOOKUP($B$2,'Table 14'!$A$47:$F$65,4,FALSE)</f>
        <v>334</v>
      </c>
      <c r="K71" s="229">
        <f t="shared" ref="K71:K73" si="8">J71/I71-1</f>
        <v>2.7692307692307683E-2</v>
      </c>
      <c r="L71" s="230">
        <f t="shared" ref="L71:L73" si="9">J71/C71-1</f>
        <v>0.11333333333333329</v>
      </c>
      <c r="N71" s="296" t="s">
        <v>54</v>
      </c>
      <c r="O71" s="297"/>
      <c r="P71" s="297"/>
      <c r="Q71" s="227">
        <f>VLOOKUP($B$2,'Table 7'!$A$5:$L$23,8,FALSE)</f>
        <v>468</v>
      </c>
      <c r="R71" s="227">
        <f>VLOOKUP($B$2,'Table 8'!$A$5:$L$23,8,FALSE)</f>
        <v>548</v>
      </c>
      <c r="S71" s="227">
        <f>VLOOKUP($B$2,'Table 9'!$A$5:$L$23,8,FALSE)</f>
        <v>430</v>
      </c>
      <c r="T71" s="227">
        <f>VLOOKUP($B$2,'Table 10'!$A$5:$L$23,8,FALSE)</f>
        <v>431</v>
      </c>
      <c r="U71" s="227">
        <f>VLOOKUP($B$2,'Table 11'!$A$5:$L$23,8,FALSE)</f>
        <v>468</v>
      </c>
      <c r="V71" s="227">
        <f>VLOOKUP($B$2,'Table 12'!$A$5:$L$23,8,FALSE)</f>
        <v>437</v>
      </c>
      <c r="W71" s="227">
        <f>VLOOKUP($B$2,'Table 13'!$A$5:$L$23,8,FALSE)</f>
        <v>505</v>
      </c>
      <c r="X71" s="228">
        <f>VLOOKUP($B$2,'Table 14'!$A$5:$L$23,8,FALSE)</f>
        <v>513</v>
      </c>
      <c r="Z71" s="200" t="s">
        <v>54</v>
      </c>
      <c r="AA71" s="44">
        <f>VLOOKUP($B$2,'Table 7'!$A$5:$L$23,8,FALSE)</f>
        <v>468</v>
      </c>
      <c r="AB71" s="44">
        <f>VLOOKUP($B$2,'Table 8'!$A$5:$L$23,8,FALSE)</f>
        <v>548</v>
      </c>
      <c r="AC71" s="44">
        <f>VLOOKUP($B$2,'Table 9'!$A$5:$L$23,8,FALSE)</f>
        <v>430</v>
      </c>
      <c r="AD71" s="44">
        <f>VLOOKUP($B$2,'Table 10'!$A$5:$L$23,8,FALSE)</f>
        <v>431</v>
      </c>
      <c r="AE71" s="44">
        <f>VLOOKUP($B$2,'Table 11'!$A$5:$L$23,8,FALSE)</f>
        <v>468</v>
      </c>
      <c r="AF71" s="44">
        <f>VLOOKUP($B$2,'Table 12'!$A$5:$L$23,8,FALSE)</f>
        <v>437</v>
      </c>
      <c r="AG71" s="44">
        <f>VLOOKUP($B$2,'Table 13'!$A$5:$L$23,8,FALSE)</f>
        <v>505</v>
      </c>
      <c r="AH71" s="206">
        <f>VLOOKUP($B$2,'Table 14'!$A$5:$L$23,8,FALSE)</f>
        <v>513</v>
      </c>
    </row>
    <row r="72" spans="2:34" x14ac:dyDescent="0.2">
      <c r="B72" s="200" t="s">
        <v>27</v>
      </c>
      <c r="C72" s="51">
        <f>VLOOKUP($B$2,'Table 7'!$A$47:$F$65,5,FALSE)</f>
        <v>296.88</v>
      </c>
      <c r="D72" s="51">
        <f>VLOOKUP($B$2,'Table 8'!$A$47:$F$65,5,FALSE)</f>
        <v>306.67</v>
      </c>
      <c r="E72" s="51">
        <f>VLOOKUP($B$2,'Table 9'!$A$47:$F$65,5,FALSE)</f>
        <v>297.25</v>
      </c>
      <c r="F72" s="51">
        <f>VLOOKUP($B$2,'Table 10'!$A$47:$F$65,5,FALSE)</f>
        <v>274.70999999999998</v>
      </c>
      <c r="G72" s="51">
        <f>VLOOKUP($B$2,'Table 11'!$A$47:$F$65,5,FALSE)</f>
        <v>296.10000000000002</v>
      </c>
      <c r="H72" s="51">
        <f>VLOOKUP($B$2,'Table 12'!$A$47:$F$65,5,FALSE)</f>
        <v>310.17</v>
      </c>
      <c r="I72" s="51">
        <f>VLOOKUP($B$2,'Table 13'!$A$47:$F$65,5,FALSE)</f>
        <v>319.95999999999998</v>
      </c>
      <c r="J72" s="51">
        <f>VLOOKUP($B$2,'Table 14'!$A$47:$F$65,5,FALSE)</f>
        <v>346.7</v>
      </c>
      <c r="K72" s="229">
        <f t="shared" si="8"/>
        <v>8.357294661832726E-2</v>
      </c>
      <c r="L72" s="230">
        <f t="shared" si="9"/>
        <v>0.16781191053624367</v>
      </c>
      <c r="N72" s="296" t="s">
        <v>55</v>
      </c>
      <c r="O72" s="297"/>
      <c r="P72" s="297"/>
      <c r="Q72" s="227">
        <f>VLOOKUP($B$2,'Table 7'!$A$26:$L$44,2,FALSE)</f>
        <v>180</v>
      </c>
      <c r="R72" s="227">
        <f>VLOOKUP($B$2,'Table 8'!$A$26:$L$44,2,FALSE)</f>
        <v>251</v>
      </c>
      <c r="S72" s="227">
        <f>VLOOKUP($B$2,'Table 9'!$A$26:$L$44,2,FALSE)</f>
        <v>229</v>
      </c>
      <c r="T72" s="227">
        <f>VLOOKUP($B$2,'Table 10'!$A$26:$L$44,2,FALSE)</f>
        <v>199</v>
      </c>
      <c r="U72" s="227">
        <f>VLOOKUP($B$2,'Table 11'!$A$26:$L$44,2,FALSE)</f>
        <v>200</v>
      </c>
      <c r="V72" s="227">
        <f>VLOOKUP($B$2,'Table 12'!$A$26:$L$44,2,FALSE)</f>
        <v>237</v>
      </c>
      <c r="W72" s="227">
        <f>VLOOKUP($B$2,'Table 13'!$A$26:$L$44,2,FALSE)</f>
        <v>215</v>
      </c>
      <c r="X72" s="228">
        <f>VLOOKUP($B$2,'Table 14'!$A$26:$L$44,2,FALSE)</f>
        <v>253</v>
      </c>
      <c r="Z72" s="200" t="s">
        <v>55</v>
      </c>
      <c r="AA72" s="44">
        <f>VLOOKUP($B$2,'Table 7'!$A$26:$L$44,2,FALSE)</f>
        <v>180</v>
      </c>
      <c r="AB72" s="44">
        <f>VLOOKUP($B$2,'Table 8'!$A$26:$L$44,2,FALSE)</f>
        <v>251</v>
      </c>
      <c r="AC72" s="44">
        <f>VLOOKUP($B$2,'Table 9'!$A$26:$L$44,2,FALSE)</f>
        <v>229</v>
      </c>
      <c r="AD72" s="44">
        <f>VLOOKUP($B$2,'Table 10'!$A$26:$L$44,2,FALSE)</f>
        <v>199</v>
      </c>
      <c r="AE72" s="44">
        <f>VLOOKUP($B$2,'Table 11'!$A$26:$L$44,2,FALSE)</f>
        <v>200</v>
      </c>
      <c r="AF72" s="44">
        <f>VLOOKUP($B$2,'Table 12'!$A$26:$L$44,2,FALSE)</f>
        <v>237</v>
      </c>
      <c r="AG72" s="44">
        <f>VLOOKUP($B$2,'Table 13'!$A$26:$L$44,2,FALSE)</f>
        <v>215</v>
      </c>
      <c r="AH72" s="206">
        <f>VLOOKUP($B$2,'Table 14'!$A$26:$L$44,2,FALSE)</f>
        <v>253</v>
      </c>
    </row>
    <row r="73" spans="2:34" x14ac:dyDescent="0.2">
      <c r="B73" s="200" t="s">
        <v>28</v>
      </c>
      <c r="C73" s="51">
        <f>VLOOKUP($B$2,'Table 7'!$A$47:$F$65,6,FALSE)</f>
        <v>320.33</v>
      </c>
      <c r="D73" s="51">
        <f>VLOOKUP($B$2,'Table 8'!$A$47:$F$65,6,FALSE)</f>
        <v>349</v>
      </c>
      <c r="E73" s="51">
        <f>VLOOKUP($B$2,'Table 9'!$A$47:$F$65,6,FALSE)</f>
        <v>329</v>
      </c>
      <c r="F73" s="51">
        <f>VLOOKUP($B$2,'Table 10'!$A$47:$F$65,6,FALSE)</f>
        <v>300</v>
      </c>
      <c r="G73" s="51">
        <f>VLOOKUP($B$2,'Table 11'!$A$47:$F$65,6,FALSE)</f>
        <v>325</v>
      </c>
      <c r="H73" s="51">
        <f>VLOOKUP($B$2,'Table 12'!$A$47:$F$65,6,FALSE)</f>
        <v>338.81</v>
      </c>
      <c r="I73" s="51">
        <f>VLOOKUP($B$2,'Table 13'!$A$47:$F$65,6,FALSE)</f>
        <v>359.52</v>
      </c>
      <c r="J73" s="51">
        <f>VLOOKUP($B$2,'Table 14'!$A$47:$F$65,6,FALSE)</f>
        <v>367.26</v>
      </c>
      <c r="K73" s="229">
        <f t="shared" si="8"/>
        <v>2.1528704939919985E-2</v>
      </c>
      <c r="L73" s="230">
        <f t="shared" si="9"/>
        <v>0.14650516654699852</v>
      </c>
      <c r="N73" s="296" t="s">
        <v>56</v>
      </c>
      <c r="O73" s="297"/>
      <c r="P73" s="297"/>
      <c r="Q73" s="227">
        <f>VLOOKUP($B$2,'Table 7'!$A$26:$L$44,8,FALSE)</f>
        <v>102</v>
      </c>
      <c r="R73" s="227">
        <f>VLOOKUP($B$2,'Table 8'!$A$26:$L$44,8,FALSE)</f>
        <v>97</v>
      </c>
      <c r="S73" s="227">
        <f>VLOOKUP($B$2,'Table 9'!$A$26:$L$44,8,FALSE)</f>
        <v>96</v>
      </c>
      <c r="T73" s="227">
        <f>VLOOKUP($B$2,'Table 10'!$A$26:$L$44,8,FALSE)</f>
        <v>66</v>
      </c>
      <c r="U73" s="227">
        <f>VLOOKUP($B$2,'Table 11'!$A$26:$L$44,8,FALSE)</f>
        <v>55</v>
      </c>
      <c r="V73" s="227">
        <f>VLOOKUP($B$2,'Table 12'!$A$26:$L$44,8,FALSE)</f>
        <v>62</v>
      </c>
      <c r="W73" s="227">
        <f>VLOOKUP($B$2,'Table 13'!$A$26:$L$44,8,FALSE)</f>
        <v>47</v>
      </c>
      <c r="X73" s="228">
        <f>VLOOKUP($B$2,'Table 14'!$A$26:$L$44,8,FALSE)</f>
        <v>60</v>
      </c>
      <c r="Z73" s="200" t="s">
        <v>56</v>
      </c>
      <c r="AA73" s="44">
        <f>VLOOKUP($B$2,'Table 7'!$A$26:$L$44,8,FALSE)</f>
        <v>102</v>
      </c>
      <c r="AB73" s="44">
        <f>VLOOKUP($B$2,'Table 8'!$A$26:$L$44,8,FALSE)</f>
        <v>97</v>
      </c>
      <c r="AC73" s="44">
        <f>VLOOKUP($B$2,'Table 9'!$A$26:$L$44,8,FALSE)</f>
        <v>96</v>
      </c>
      <c r="AD73" s="44">
        <f>VLOOKUP($B$2,'Table 10'!$A$26:$L$44,8,FALSE)</f>
        <v>66</v>
      </c>
      <c r="AE73" s="44">
        <f>VLOOKUP($B$2,'Table 11'!$A$26:$L$44,8,FALSE)</f>
        <v>55</v>
      </c>
      <c r="AF73" s="44">
        <f>VLOOKUP($B$2,'Table 12'!$A$26:$L$44,8,FALSE)</f>
        <v>62</v>
      </c>
      <c r="AG73" s="44">
        <f>VLOOKUP($B$2,'Table 13'!$A$26:$L$44,8,FALSE)</f>
        <v>47</v>
      </c>
      <c r="AH73" s="206">
        <f>VLOOKUP($B$2,'Table 14'!$A$26:$L$44,8,FALSE)</f>
        <v>60</v>
      </c>
    </row>
    <row r="74" spans="2:34" x14ac:dyDescent="0.2">
      <c r="B74" s="13"/>
      <c r="C74" s="16"/>
      <c r="D74" s="16"/>
      <c r="E74" s="16"/>
      <c r="F74" s="16"/>
      <c r="G74" s="16"/>
      <c r="H74" s="16"/>
      <c r="I74" s="16"/>
      <c r="J74" s="16"/>
      <c r="K74" s="16"/>
      <c r="L74" s="60"/>
      <c r="N74" s="296" t="s">
        <v>57</v>
      </c>
      <c r="O74" s="297"/>
      <c r="P74" s="297"/>
      <c r="Q74" s="227">
        <f>VLOOKUP($B$2,'Table 7'!$A$47:$L$65,2,FALSE)</f>
        <v>44</v>
      </c>
      <c r="R74" s="227">
        <f>VLOOKUP($B$2,'Table 8'!$A$47:$L$65,2,FALSE)</f>
        <v>51</v>
      </c>
      <c r="S74" s="227">
        <f>VLOOKUP($B$2,'Table 9'!$A$47:$L$65,2,FALSE)</f>
        <v>64</v>
      </c>
      <c r="T74" s="227">
        <f>VLOOKUP($B$2,'Table 10'!$A$47:$L$65,2,FALSE)</f>
        <v>59</v>
      </c>
      <c r="U74" s="227">
        <f>VLOOKUP($B$2,'Table 11'!$A$47:$L$65,2,FALSE)</f>
        <v>51</v>
      </c>
      <c r="V74" s="227">
        <f>VLOOKUP($B$2,'Table 12'!$A$47:$L$65,2,FALSE)</f>
        <v>64</v>
      </c>
      <c r="W74" s="227">
        <f>VLOOKUP($B$2,'Table 13'!$A$47:$L$65,2,FALSE)</f>
        <v>69</v>
      </c>
      <c r="X74" s="228">
        <f>VLOOKUP($B$2,'Table 14'!$A$47:$L$65,2,FALSE)</f>
        <v>104</v>
      </c>
      <c r="Z74" s="207" t="s">
        <v>57</v>
      </c>
      <c r="AA74" s="208">
        <f>VLOOKUP($B$2,'Table 7'!$A$47:$L$65,2,FALSE)</f>
        <v>44</v>
      </c>
      <c r="AB74" s="208">
        <f>VLOOKUP($B$2,'Table 8'!$A$47:$L$65,2,FALSE)</f>
        <v>51</v>
      </c>
      <c r="AC74" s="208">
        <f>VLOOKUP($B$2,'Table 9'!$A$47:$L$65,2,FALSE)</f>
        <v>64</v>
      </c>
      <c r="AD74" s="208">
        <f>VLOOKUP($B$2,'Table 10'!$A$47:$L$65,2,FALSE)</f>
        <v>59</v>
      </c>
      <c r="AE74" s="208">
        <f>VLOOKUP($B$2,'Table 11'!$A$47:$L$65,2,FALSE)</f>
        <v>51</v>
      </c>
      <c r="AF74" s="208">
        <f>VLOOKUP($B$2,'Table 12'!$A$47:$L$65,2,FALSE)</f>
        <v>64</v>
      </c>
      <c r="AG74" s="208">
        <f>VLOOKUP($B$2,'Table 13'!$A$47:$L$65,2,FALSE)</f>
        <v>69</v>
      </c>
      <c r="AH74" s="209">
        <f>VLOOKUP($B$2,'Table 14'!$A$47:$L$65,2,FALSE)</f>
        <v>104</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North Lanarkshire</v>
      </c>
      <c r="AJ94" s="223">
        <f>VLOOKUP($AI$94,'All years 2 bed'!$A$4:$I$21,2,FALSE)</f>
        <v>454.65</v>
      </c>
      <c r="AK94" s="223">
        <f>VLOOKUP($AI$94,'All years 2 bed'!$A$4:$I$21,3,FALSE)</f>
        <v>463.08</v>
      </c>
      <c r="AL94" s="223">
        <f>VLOOKUP($AI$94,'All years 2 bed'!$A$4:$I$21,4,FALSE)</f>
        <v>464.37</v>
      </c>
      <c r="AM94" s="223">
        <f>VLOOKUP($AI$94,'All years 2 bed'!$A$4:$I$21,5,FALSE)</f>
        <v>463.09</v>
      </c>
      <c r="AN94" s="223">
        <f>VLOOKUP($AI$94,'All years 2 bed'!$A$4:$I$21,6,FALSE)</f>
        <v>463.85</v>
      </c>
      <c r="AO94" s="223">
        <f>VLOOKUP($AI$94,'All years 2 bed'!$A$4:$I$21,7,FALSE)</f>
        <v>474.83</v>
      </c>
      <c r="AP94" s="223">
        <f>VLOOKUP($AI$94,'All years 2 bed'!$A$4:$I$21,8,FALSE)</f>
        <v>475.8</v>
      </c>
      <c r="AQ94" s="223">
        <f>VLOOKUP($AI$94,'All years 2 bed'!$A$4:$I$21,9,FALSE)</f>
        <v>480.25</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K17" sqref="AK17"/>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17</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239</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350</v>
      </c>
      <c r="D26" s="51">
        <f>VLOOKUP($B$2,'Table 8'!$A$5:$L$23,3,FALSE)</f>
        <v>350</v>
      </c>
      <c r="E26" s="51">
        <f>VLOOKUP($B$2,'Table 9'!$A$5:$L$23,3,FALSE)</f>
        <v>350</v>
      </c>
      <c r="F26" s="51">
        <f>VLOOKUP($B$2,'Table 10'!$A$5:$L$23,3,FALSE)</f>
        <v>365</v>
      </c>
      <c r="G26" s="51">
        <f>VLOOKUP($B$2,'Table 11'!$A$5:$L$23,3,FALSE)</f>
        <v>360</v>
      </c>
      <c r="H26" s="51">
        <f>VLOOKUP($B$2,'Table 12'!$A$5:$L$23,3,FALSE)</f>
        <v>375</v>
      </c>
      <c r="I26" s="51">
        <f>VLOOKUP($B$2,'Table 13'!$A$5:$L$23,3,FALSE)</f>
        <v>380</v>
      </c>
      <c r="J26" s="51">
        <f>VLOOKUP($B$2,'Table 14'!$A$5:$L$23,3,FALSE)</f>
        <v>395</v>
      </c>
      <c r="K26" s="229">
        <f>J26/I26-1</f>
        <v>3.9473684210526327E-2</v>
      </c>
      <c r="L26" s="230">
        <f>J26/C26-1</f>
        <v>0.12857142857142856</v>
      </c>
      <c r="N26" s="200" t="s">
        <v>25</v>
      </c>
      <c r="O26" s="51">
        <f>VLOOKUP($B$2,'Table 7'!$A$5:$L$23,9,FALSE)</f>
        <v>450</v>
      </c>
      <c r="P26" s="51">
        <f>VLOOKUP($B$2,'Table 8'!$A$5:$L$23,9,FALSE)</f>
        <v>452.5</v>
      </c>
      <c r="Q26" s="51">
        <f>VLOOKUP($B$2,'Table 9'!$A$5:$L$23,9,FALSE)</f>
        <v>450</v>
      </c>
      <c r="R26" s="51">
        <f>VLOOKUP($B$2,'Table 10'!$A$5:$L$23,9,FALSE)</f>
        <v>460</v>
      </c>
      <c r="S26" s="51">
        <f>VLOOKUP($B$2,'Table 11'!$A$5:$L$23,9,FALSE)</f>
        <v>460</v>
      </c>
      <c r="T26" s="51">
        <f>VLOOKUP($B$2,'Table 12'!$A$5:$L$23,9,FALSE)</f>
        <v>475</v>
      </c>
      <c r="U26" s="51">
        <f>VLOOKUP($B$2,'Table 13'!$A$5:$L$23,9,FALSE)</f>
        <v>495</v>
      </c>
      <c r="V26" s="51">
        <f>VLOOKUP($B$2,'Table 14'!$A$5:$L$23,9,FALSE)</f>
        <v>495</v>
      </c>
      <c r="W26" s="229">
        <f>V26/U26-1</f>
        <v>0</v>
      </c>
      <c r="X26" s="230">
        <f>V26/O26-1</f>
        <v>0.10000000000000009</v>
      </c>
    </row>
    <row r="27" spans="2:24" x14ac:dyDescent="0.2">
      <c r="B27" s="200" t="s">
        <v>26</v>
      </c>
      <c r="C27" s="51">
        <f>VLOOKUP($B$2,'Table 7'!$A$5:$L$23,4,FALSE)</f>
        <v>380</v>
      </c>
      <c r="D27" s="51">
        <f>VLOOKUP($B$2,'Table 8'!$A$5:$L$23,4,FALSE)</f>
        <v>380</v>
      </c>
      <c r="E27" s="51">
        <f>VLOOKUP($B$2,'Table 9'!$A$5:$L$23,4,FALSE)</f>
        <v>380</v>
      </c>
      <c r="F27" s="51">
        <f>VLOOKUP($B$2,'Table 10'!$A$5:$L$23,4,FALSE)</f>
        <v>395</v>
      </c>
      <c r="G27" s="51">
        <f>VLOOKUP($B$2,'Table 11'!$A$5:$L$23,4,FALSE)</f>
        <v>392.5</v>
      </c>
      <c r="H27" s="51">
        <f>VLOOKUP($B$2,'Table 12'!$A$5:$L$23,4,FALSE)</f>
        <v>400</v>
      </c>
      <c r="I27" s="51">
        <f>VLOOKUP($B$2,'Table 13'!$A$5:$L$23,4,FALSE)</f>
        <v>400</v>
      </c>
      <c r="J27" s="51">
        <f>VLOOKUP($B$2,'Table 14'!$A$5:$L$23,4,FALSE)</f>
        <v>400</v>
      </c>
      <c r="K27" s="229">
        <f t="shared" ref="K27:K29" si="0">J27/I27-1</f>
        <v>0</v>
      </c>
      <c r="L27" s="230">
        <f t="shared" ref="L27:L29" si="1">J27/C27-1</f>
        <v>5.2631578947368363E-2</v>
      </c>
      <c r="N27" s="200" t="s">
        <v>26</v>
      </c>
      <c r="O27" s="51">
        <f>VLOOKUP($B$2,'Table 7'!$A$5:$L$23,10,FALSE)</f>
        <v>500</v>
      </c>
      <c r="P27" s="51">
        <f>VLOOKUP($B$2,'Table 8'!$A$5:$L$23,10,FALSE)</f>
        <v>500</v>
      </c>
      <c r="Q27" s="51">
        <f>VLOOKUP($B$2,'Table 9'!$A$5:$L$23,10,FALSE)</f>
        <v>495</v>
      </c>
      <c r="R27" s="51">
        <f>VLOOKUP($B$2,'Table 10'!$A$5:$L$23,10,FALSE)</f>
        <v>500</v>
      </c>
      <c r="S27" s="51">
        <f>VLOOKUP($B$2,'Table 11'!$A$5:$L$23,10,FALSE)</f>
        <v>500</v>
      </c>
      <c r="T27" s="51">
        <f>VLOOKUP($B$2,'Table 12'!$A$5:$L$23,10,FALSE)</f>
        <v>525</v>
      </c>
      <c r="U27" s="51">
        <f>VLOOKUP($B$2,'Table 13'!$A$5:$L$23,10,FALSE)</f>
        <v>525</v>
      </c>
      <c r="V27" s="51">
        <f>VLOOKUP($B$2,'Table 14'!$A$5:$L$23,10,FALSE)</f>
        <v>550</v>
      </c>
      <c r="W27" s="229">
        <f t="shared" ref="W27:W29" si="2">V27/U27-1</f>
        <v>4.7619047619047672E-2</v>
      </c>
      <c r="X27" s="230">
        <f t="shared" ref="X27:X29" si="3">V27/O27-1</f>
        <v>0.10000000000000009</v>
      </c>
    </row>
    <row r="28" spans="2:24" x14ac:dyDescent="0.2">
      <c r="B28" s="200" t="s">
        <v>27</v>
      </c>
      <c r="C28" s="51">
        <f>VLOOKUP($B$2,'Table 7'!$A$5:$L$23,5,FALSE)</f>
        <v>377.44</v>
      </c>
      <c r="D28" s="51">
        <f>VLOOKUP($B$2,'Table 8'!$A$5:$L$23,5,FALSE)</f>
        <v>377.57</v>
      </c>
      <c r="E28" s="51">
        <f>VLOOKUP($B$2,'Table 9'!$A$5:$L$23,5,FALSE)</f>
        <v>380.4</v>
      </c>
      <c r="F28" s="51">
        <f>VLOOKUP($B$2,'Table 10'!$A$5:$L$23,5,FALSE)</f>
        <v>396.18</v>
      </c>
      <c r="G28" s="51">
        <f>VLOOKUP($B$2,'Table 11'!$A$5:$L$23,5,FALSE)</f>
        <v>388.83</v>
      </c>
      <c r="H28" s="51">
        <f>VLOOKUP($B$2,'Table 12'!$A$5:$L$23,5,FALSE)</f>
        <v>402.5</v>
      </c>
      <c r="I28" s="51">
        <f>VLOOKUP($B$2,'Table 13'!$A$5:$L$23,5,FALSE)</f>
        <v>408.15</v>
      </c>
      <c r="J28" s="51">
        <f>VLOOKUP($B$2,'Table 14'!$A$5:$L$23,5,FALSE)</f>
        <v>416.14</v>
      </c>
      <c r="K28" s="229">
        <f t="shared" si="0"/>
        <v>1.9576136224427332E-2</v>
      </c>
      <c r="L28" s="230">
        <f t="shared" si="1"/>
        <v>0.10253285290377279</v>
      </c>
      <c r="N28" s="200" t="s">
        <v>27</v>
      </c>
      <c r="O28" s="51">
        <f>VLOOKUP($B$2,'Table 7'!$A$5:$L$23,11,FALSE)</f>
        <v>506.44</v>
      </c>
      <c r="P28" s="51">
        <f>VLOOKUP($B$2,'Table 8'!$A$5:$L$23,11,FALSE)</f>
        <v>512.44000000000005</v>
      </c>
      <c r="Q28" s="51">
        <f>VLOOKUP($B$2,'Table 9'!$A$5:$L$23,11,FALSE)</f>
        <v>504.82</v>
      </c>
      <c r="R28" s="51">
        <f>VLOOKUP($B$2,'Table 10'!$A$5:$L$23,11,FALSE)</f>
        <v>518.61</v>
      </c>
      <c r="S28" s="51">
        <f>VLOOKUP($B$2,'Table 11'!$A$5:$L$23,11,FALSE)</f>
        <v>520.45000000000005</v>
      </c>
      <c r="T28" s="51">
        <f>VLOOKUP($B$2,'Table 12'!$A$5:$L$23,11,FALSE)</f>
        <v>528.99</v>
      </c>
      <c r="U28" s="51">
        <f>VLOOKUP($B$2,'Table 13'!$A$5:$L$23,11,FALSE)</f>
        <v>539.95000000000005</v>
      </c>
      <c r="V28" s="51">
        <f>VLOOKUP($B$2,'Table 14'!$A$5:$L$23,11,FALSE)</f>
        <v>549.21</v>
      </c>
      <c r="W28" s="229">
        <f t="shared" si="2"/>
        <v>1.7149736086674583E-2</v>
      </c>
      <c r="X28" s="230">
        <f t="shared" si="3"/>
        <v>8.4452254956164596E-2</v>
      </c>
    </row>
    <row r="29" spans="2:24" x14ac:dyDescent="0.2">
      <c r="B29" s="200" t="s">
        <v>28</v>
      </c>
      <c r="C29" s="51">
        <f>VLOOKUP($B$2,'Table 7'!$A$5:$L$23,6,FALSE)</f>
        <v>400</v>
      </c>
      <c r="D29" s="51">
        <f>VLOOKUP($B$2,'Table 8'!$A$5:$L$23,6,FALSE)</f>
        <v>400</v>
      </c>
      <c r="E29" s="51">
        <f>VLOOKUP($B$2,'Table 9'!$A$5:$L$23,6,FALSE)</f>
        <v>400</v>
      </c>
      <c r="F29" s="51">
        <f>VLOOKUP($B$2,'Table 10'!$A$5:$L$23,6,FALSE)</f>
        <v>420</v>
      </c>
      <c r="G29" s="51">
        <f>VLOOKUP($B$2,'Table 11'!$A$5:$L$23,6,FALSE)</f>
        <v>420</v>
      </c>
      <c r="H29" s="51">
        <f>VLOOKUP($B$2,'Table 12'!$A$5:$L$23,6,FALSE)</f>
        <v>425</v>
      </c>
      <c r="I29" s="51">
        <f>VLOOKUP($B$2,'Table 13'!$A$5:$L$23,6,FALSE)</f>
        <v>430</v>
      </c>
      <c r="J29" s="51">
        <f>VLOOKUP($B$2,'Table 14'!$A$5:$L$23,6,FALSE)</f>
        <v>435</v>
      </c>
      <c r="K29" s="229">
        <f t="shared" si="0"/>
        <v>1.1627906976744207E-2</v>
      </c>
      <c r="L29" s="230">
        <f t="shared" si="1"/>
        <v>8.7499999999999911E-2</v>
      </c>
      <c r="N29" s="200" t="s">
        <v>28</v>
      </c>
      <c r="O29" s="51">
        <f>VLOOKUP($B$2,'Table 7'!$A$5:$L$23,12,FALSE)</f>
        <v>550</v>
      </c>
      <c r="P29" s="51">
        <f>VLOOKUP($B$2,'Table 8'!$A$5:$L$23,12,FALSE)</f>
        <v>550</v>
      </c>
      <c r="Q29" s="51">
        <f>VLOOKUP($B$2,'Table 9'!$A$5:$L$23,12,FALSE)</f>
        <v>550</v>
      </c>
      <c r="R29" s="51">
        <f>VLOOKUP($B$2,'Table 10'!$A$5:$L$23,12,FALSE)</f>
        <v>550</v>
      </c>
      <c r="S29" s="51">
        <f>VLOOKUP($B$2,'Table 11'!$A$5:$L$23,12,FALSE)</f>
        <v>575</v>
      </c>
      <c r="T29" s="51">
        <f>VLOOKUP($B$2,'Table 12'!$A$5:$L$23,12,FALSE)</f>
        <v>575</v>
      </c>
      <c r="U29" s="51">
        <f>VLOOKUP($B$2,'Table 13'!$A$5:$L$23,12,FALSE)</f>
        <v>595</v>
      </c>
      <c r="V29" s="51">
        <f>VLOOKUP($B$2,'Table 14'!$A$5:$L$23,12,FALSE)</f>
        <v>595</v>
      </c>
      <c r="W29" s="229">
        <f t="shared" si="2"/>
        <v>0</v>
      </c>
      <c r="X29" s="230">
        <f t="shared" si="3"/>
        <v>8.181818181818179E-2</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595</v>
      </c>
      <c r="D48" s="51">
        <f>VLOOKUP($B$2,'Table 8'!$A$26:$L$44,3,FALSE)</f>
        <v>575</v>
      </c>
      <c r="E48" s="51">
        <f>VLOOKUP($B$2,'Table 9'!$A$26:$L$44,3,FALSE)</f>
        <v>575</v>
      </c>
      <c r="F48" s="51">
        <f>VLOOKUP($B$2,'Table 10'!$A$26:$L$44,3,FALSE)</f>
        <v>575</v>
      </c>
      <c r="G48" s="51">
        <f>VLOOKUP($B$2,'Table 11'!$A$26:$L$44,3,FALSE)</f>
        <v>550</v>
      </c>
      <c r="H48" s="51">
        <f>VLOOKUP($B$2,'Table 12'!$A$26:$L$44,3,FALSE)</f>
        <v>595</v>
      </c>
      <c r="I48" s="51">
        <f>VLOOKUP($B$2,'Table 13'!$A$26:$L$44,3,FALSE)</f>
        <v>600</v>
      </c>
      <c r="J48" s="51">
        <f>VLOOKUP($B$2,'Table 14'!$A$26:$L$44,3,FALSE)</f>
        <v>650</v>
      </c>
      <c r="K48" s="229">
        <f>J48/I48-1</f>
        <v>8.3333333333333259E-2</v>
      </c>
      <c r="L48" s="230">
        <f>J48/C48-1</f>
        <v>9.243697478991586E-2</v>
      </c>
      <c r="N48" s="200" t="s">
        <v>25</v>
      </c>
      <c r="O48" s="51">
        <f>VLOOKUP($B$2,'Table 7'!$A$26:$L$44,9,FALSE)</f>
        <v>750</v>
      </c>
      <c r="P48" s="51">
        <f>VLOOKUP($B$2,'Table 8'!$A$26:$L$44,9,FALSE)</f>
        <v>750</v>
      </c>
      <c r="Q48" s="51">
        <f>VLOOKUP($B$2,'Table 9'!$A$26:$L$44,9,FALSE)</f>
        <v>725</v>
      </c>
      <c r="R48" s="51">
        <f>VLOOKUP($B$2,'Table 10'!$A$26:$L$44,9,FALSE)</f>
        <v>762.5</v>
      </c>
      <c r="S48" s="51">
        <f>VLOOKUP($B$2,'Table 11'!$A$26:$L$44,9,FALSE)</f>
        <v>725</v>
      </c>
      <c r="T48" s="51">
        <f>VLOOKUP($B$2,'Table 12'!$A$26:$L$44,9,FALSE)</f>
        <v>862.5</v>
      </c>
      <c r="U48" s="51">
        <f>VLOOKUP($B$2,'Table 13'!$A$26:$L$44,9,FALSE)</f>
        <v>850</v>
      </c>
      <c r="V48" s="51">
        <f>VLOOKUP($B$2,'Table 14'!$A$26:$L$44,9,FALSE)</f>
        <v>900</v>
      </c>
      <c r="W48" s="229">
        <f>V48/U48-1</f>
        <v>5.8823529411764719E-2</v>
      </c>
      <c r="X48" s="230">
        <f>V48/O48-1</f>
        <v>0.19999999999999996</v>
      </c>
    </row>
    <row r="49" spans="2:24" x14ac:dyDescent="0.2">
      <c r="B49" s="200" t="s">
        <v>26</v>
      </c>
      <c r="C49" s="51">
        <f>VLOOKUP($B$2,'Table 7'!$A$26:$L$44,4,FALSE)</f>
        <v>650</v>
      </c>
      <c r="D49" s="51">
        <f>VLOOKUP($B$2,'Table 8'!$A$26:$L$44,4,FALSE)</f>
        <v>650</v>
      </c>
      <c r="E49" s="51">
        <f>VLOOKUP($B$2,'Table 9'!$A$26:$L$44,4,FALSE)</f>
        <v>650</v>
      </c>
      <c r="F49" s="51">
        <f>VLOOKUP($B$2,'Table 10'!$A$26:$L$44,4,FALSE)</f>
        <v>650</v>
      </c>
      <c r="G49" s="51">
        <f>VLOOKUP($B$2,'Table 11'!$A$26:$L$44,4,FALSE)</f>
        <v>625</v>
      </c>
      <c r="H49" s="51">
        <f>VLOOKUP($B$2,'Table 12'!$A$26:$L$44,4,FALSE)</f>
        <v>650</v>
      </c>
      <c r="I49" s="51">
        <f>VLOOKUP($B$2,'Table 13'!$A$26:$L$44,4,FALSE)</f>
        <v>675</v>
      </c>
      <c r="J49" s="51">
        <f>VLOOKUP($B$2,'Table 14'!$A$26:$L$44,4,FALSE)</f>
        <v>747.5</v>
      </c>
      <c r="K49" s="229">
        <f t="shared" ref="K49:K51" si="4">J49/I49-1</f>
        <v>0.1074074074074074</v>
      </c>
      <c r="L49" s="230">
        <f t="shared" ref="L49:L51" si="5">J49/C49-1</f>
        <v>0.14999999999999991</v>
      </c>
      <c r="N49" s="200" t="s">
        <v>26</v>
      </c>
      <c r="O49" s="51">
        <f>VLOOKUP($B$2,'Table 7'!$A$26:$L$44,10,FALSE)</f>
        <v>850</v>
      </c>
      <c r="P49" s="51">
        <f>VLOOKUP($B$2,'Table 8'!$A$26:$L$44,10,FALSE)</f>
        <v>875</v>
      </c>
      <c r="Q49" s="51">
        <f>VLOOKUP($B$2,'Table 9'!$A$26:$L$44,10,FALSE)</f>
        <v>850</v>
      </c>
      <c r="R49" s="51">
        <f>VLOOKUP($B$2,'Table 10'!$A$26:$L$44,10,FALSE)</f>
        <v>895</v>
      </c>
      <c r="S49" s="51">
        <f>VLOOKUP($B$2,'Table 11'!$A$26:$L$44,10,FALSE)</f>
        <v>885</v>
      </c>
      <c r="T49" s="51">
        <f>VLOOKUP($B$2,'Table 12'!$A$26:$L$44,10,FALSE)</f>
        <v>972.5</v>
      </c>
      <c r="U49" s="51">
        <f>VLOOKUP($B$2,'Table 13'!$A$26:$L$44,10,FALSE)</f>
        <v>950</v>
      </c>
      <c r="V49" s="51">
        <f>VLOOKUP($B$2,'Table 14'!$A$26:$L$44,10,FALSE)</f>
        <v>970</v>
      </c>
      <c r="W49" s="229">
        <f t="shared" ref="W49:W51" si="6">V49/U49-1</f>
        <v>2.1052631578947434E-2</v>
      </c>
      <c r="X49" s="230">
        <f t="shared" ref="X49:X51" si="7">V49/O49-1</f>
        <v>0.14117647058823524</v>
      </c>
    </row>
    <row r="50" spans="2:24" x14ac:dyDescent="0.2">
      <c r="B50" s="200" t="s">
        <v>27</v>
      </c>
      <c r="C50" s="51">
        <f>VLOOKUP($B$2,'Table 7'!$A$26:$L$44,5,FALSE)</f>
        <v>647.27</v>
      </c>
      <c r="D50" s="51">
        <f>VLOOKUP($B$2,'Table 8'!$A$26:$L$44,5,FALSE)</f>
        <v>646.58000000000004</v>
      </c>
      <c r="E50" s="51">
        <f>VLOOKUP($B$2,'Table 9'!$A$26:$L$44,5,FALSE)</f>
        <v>639.04999999999995</v>
      </c>
      <c r="F50" s="51">
        <f>VLOOKUP($B$2,'Table 10'!$A$26:$L$44,5,FALSE)</f>
        <v>665.03</v>
      </c>
      <c r="G50" s="51">
        <f>VLOOKUP($B$2,'Table 11'!$A$26:$L$44,5,FALSE)</f>
        <v>639.44000000000005</v>
      </c>
      <c r="H50" s="51">
        <f>VLOOKUP($B$2,'Table 12'!$A$26:$L$44,5,FALSE)</f>
        <v>679.55</v>
      </c>
      <c r="I50" s="51">
        <f>VLOOKUP($B$2,'Table 13'!$A$26:$L$44,5,FALSE)</f>
        <v>699.52</v>
      </c>
      <c r="J50" s="51">
        <f>VLOOKUP($B$2,'Table 14'!$A$26:$L$44,5,FALSE)</f>
        <v>754.41</v>
      </c>
      <c r="K50" s="229">
        <f t="shared" si="4"/>
        <v>7.8468092406221324E-2</v>
      </c>
      <c r="L50" s="230">
        <f t="shared" si="5"/>
        <v>0.16552597833979643</v>
      </c>
      <c r="N50" s="200" t="s">
        <v>27</v>
      </c>
      <c r="O50" s="51">
        <f>VLOOKUP($B$2,'Table 7'!$A$26:$L$44,11,FALSE)</f>
        <v>857.5</v>
      </c>
      <c r="P50" s="51">
        <f>VLOOKUP($B$2,'Table 8'!$A$26:$L$44,11,FALSE)</f>
        <v>865.06</v>
      </c>
      <c r="Q50" s="51">
        <f>VLOOKUP($B$2,'Table 9'!$A$26:$L$44,11,FALSE)</f>
        <v>870.84</v>
      </c>
      <c r="R50" s="51">
        <f>VLOOKUP($B$2,'Table 10'!$A$26:$L$44,11,FALSE)</f>
        <v>972.7</v>
      </c>
      <c r="S50" s="51">
        <f>VLOOKUP($B$2,'Table 11'!$A$26:$L$44,11,FALSE)</f>
        <v>912.59</v>
      </c>
      <c r="T50" s="51">
        <f>VLOOKUP($B$2,'Table 12'!$A$26:$L$44,11,FALSE)</f>
        <v>992.12</v>
      </c>
      <c r="U50" s="51">
        <f>VLOOKUP($B$2,'Table 13'!$A$26:$L$44,11,FALSE)</f>
        <v>1018.04</v>
      </c>
      <c r="V50" s="51">
        <f>VLOOKUP($B$2,'Table 14'!$A$26:$L$44,11,FALSE)</f>
        <v>1018.42</v>
      </c>
      <c r="W50" s="229">
        <f t="shared" si="6"/>
        <v>3.7326627637424004E-4</v>
      </c>
      <c r="X50" s="230">
        <f t="shared" si="7"/>
        <v>0.18766180758017481</v>
      </c>
    </row>
    <row r="51" spans="2:24" x14ac:dyDescent="0.2">
      <c r="B51" s="200" t="s">
        <v>28</v>
      </c>
      <c r="C51" s="51">
        <f>VLOOKUP($B$2,'Table 7'!$A$26:$L$44,6,FALSE)</f>
        <v>695</v>
      </c>
      <c r="D51" s="51">
        <f>VLOOKUP($B$2,'Table 8'!$A$26:$L$44,6,FALSE)</f>
        <v>700</v>
      </c>
      <c r="E51" s="51">
        <f>VLOOKUP($B$2,'Table 9'!$A$26:$L$44,6,FALSE)</f>
        <v>700</v>
      </c>
      <c r="F51" s="51">
        <f>VLOOKUP($B$2,'Table 10'!$A$26:$L$44,6,FALSE)</f>
        <v>700</v>
      </c>
      <c r="G51" s="51">
        <f>VLOOKUP($B$2,'Table 11'!$A$26:$L$44,6,FALSE)</f>
        <v>695</v>
      </c>
      <c r="H51" s="51">
        <f>VLOOKUP($B$2,'Table 12'!$A$26:$L$44,6,FALSE)</f>
        <v>750</v>
      </c>
      <c r="I51" s="51">
        <f>VLOOKUP($B$2,'Table 13'!$A$26:$L$44,6,FALSE)</f>
        <v>795</v>
      </c>
      <c r="J51" s="51">
        <f>VLOOKUP($B$2,'Table 14'!$A$26:$L$44,6,FALSE)</f>
        <v>850</v>
      </c>
      <c r="K51" s="229">
        <f t="shared" si="4"/>
        <v>6.9182389937106903E-2</v>
      </c>
      <c r="L51" s="230">
        <f t="shared" si="5"/>
        <v>0.2230215827338129</v>
      </c>
      <c r="N51" s="200" t="s">
        <v>28</v>
      </c>
      <c r="O51" s="51">
        <f>VLOOKUP($B$2,'Table 7'!$A$26:$L$44,12,FALSE)</f>
        <v>995</v>
      </c>
      <c r="P51" s="51">
        <f>VLOOKUP($B$2,'Table 8'!$A$26:$L$44,12,FALSE)</f>
        <v>975</v>
      </c>
      <c r="Q51" s="51">
        <f>VLOOKUP($B$2,'Table 9'!$A$26:$L$44,12,FALSE)</f>
        <v>995</v>
      </c>
      <c r="R51" s="51">
        <f>VLOOKUP($B$2,'Table 10'!$A$26:$L$44,12,FALSE)</f>
        <v>1000</v>
      </c>
      <c r="S51" s="51">
        <f>VLOOKUP($B$2,'Table 11'!$A$26:$L$44,12,FALSE)</f>
        <v>1000</v>
      </c>
      <c r="T51" s="51">
        <f>VLOOKUP($B$2,'Table 12'!$A$26:$L$44,12,FALSE)</f>
        <v>1100</v>
      </c>
      <c r="U51" s="51">
        <f>VLOOKUP($B$2,'Table 13'!$A$26:$L$44,12,FALSE)</f>
        <v>1100</v>
      </c>
      <c r="V51" s="51">
        <f>VLOOKUP($B$2,'Table 14'!$A$26:$L$44,12,FALSE)</f>
        <v>1150</v>
      </c>
      <c r="W51" s="229">
        <f t="shared" si="6"/>
        <v>4.5454545454545414E-2</v>
      </c>
      <c r="X51" s="230">
        <f t="shared" si="7"/>
        <v>0.15577889447236171</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235</v>
      </c>
      <c r="D70" s="51">
        <f>VLOOKUP($B$2,'Table 8'!$A$47:$F$65,3,FALSE)</f>
        <v>235</v>
      </c>
      <c r="E70" s="51">
        <f>VLOOKUP($B$2,'Table 9'!$A$47:$F$65,3,FALSE)</f>
        <v>236</v>
      </c>
      <c r="F70" s="51">
        <f>VLOOKUP($B$2,'Table 10'!$A$47:$F$65,3,FALSE)</f>
        <v>250</v>
      </c>
      <c r="G70" s="51">
        <f>VLOOKUP($B$2,'Table 11'!$A$47:$F$65,3,FALSE)</f>
        <v>250</v>
      </c>
      <c r="H70" s="51">
        <f>VLOOKUP($B$2,'Table 12'!$A$47:$F$65,3,FALSE)</f>
        <v>254.17</v>
      </c>
      <c r="I70" s="51">
        <f>VLOOKUP($B$2,'Table 13'!$A$47:$F$65,3,FALSE)</f>
        <v>250</v>
      </c>
      <c r="J70" s="51">
        <f>VLOOKUP($B$2,'Table 14'!$A$47:$F$65,3,FALSE)</f>
        <v>272.62</v>
      </c>
      <c r="K70" s="229">
        <f>J70/I70-1</f>
        <v>9.0480000000000116E-2</v>
      </c>
      <c r="L70" s="230">
        <f>J70/C70-1</f>
        <v>0.16008510638297868</v>
      </c>
      <c r="N70" s="296" t="s">
        <v>53</v>
      </c>
      <c r="O70" s="297"/>
      <c r="P70" s="297"/>
      <c r="Q70" s="227">
        <f>VLOOKUP($B$2,'Table 7'!$A$5:$L$23,2,FALSE)</f>
        <v>176</v>
      </c>
      <c r="R70" s="227">
        <f>VLOOKUP($B$2,'Table 8'!$A$5:$L$23,2,FALSE)</f>
        <v>212</v>
      </c>
      <c r="S70" s="227">
        <f>VLOOKUP($B$2,'Table 9'!$A$5:$L$23,2,FALSE)</f>
        <v>210</v>
      </c>
      <c r="T70" s="227">
        <f>VLOOKUP($B$2,'Table 10'!$A$5:$L$23,2,FALSE)</f>
        <v>165</v>
      </c>
      <c r="U70" s="227">
        <f>VLOOKUP($B$2,'Table 11'!$A$5:$L$23,2,FALSE)</f>
        <v>200</v>
      </c>
      <c r="V70" s="227">
        <f>VLOOKUP($B$2,'Table 12'!$A$5:$L$23,2,FALSE)</f>
        <v>201</v>
      </c>
      <c r="W70" s="227">
        <f>VLOOKUP($B$2,'Table 13'!$A$5:$L$23,2,FALSE)</f>
        <v>240</v>
      </c>
      <c r="X70" s="228">
        <f>VLOOKUP($B$2,'Table 14'!$A$5:$L$23,2,FALSE)</f>
        <v>241</v>
      </c>
      <c r="Z70" s="200" t="s">
        <v>53</v>
      </c>
      <c r="AA70" s="44">
        <f>VLOOKUP($B$2,'Table 7'!$A$5:$L$23,2,FALSE)</f>
        <v>176</v>
      </c>
      <c r="AB70" s="44">
        <f>VLOOKUP($B$2,'Table 8'!$A$5:$L$23,2,FALSE)</f>
        <v>212</v>
      </c>
      <c r="AC70" s="44">
        <f>VLOOKUP($B$2,'Table 9'!$A$5:$L$23,2,FALSE)</f>
        <v>210</v>
      </c>
      <c r="AD70" s="44">
        <f>VLOOKUP($B$2,'Table 10'!$A$5:$L$23,2,FALSE)</f>
        <v>165</v>
      </c>
      <c r="AE70" s="44">
        <f>VLOOKUP($B$2,'Table 11'!$A$5:$L$23,2,FALSE)</f>
        <v>200</v>
      </c>
      <c r="AF70" s="44">
        <f>VLOOKUP($B$2,'Table 12'!$A$5:$L$23,2,FALSE)</f>
        <v>201</v>
      </c>
      <c r="AG70" s="44">
        <f>VLOOKUP($B$2,'Table 13'!$A$5:$L$23,2,FALSE)</f>
        <v>240</v>
      </c>
      <c r="AH70" s="206">
        <f>VLOOKUP($B$2,'Table 14'!$A$5:$L$23,2,FALSE)</f>
        <v>241</v>
      </c>
    </row>
    <row r="71" spans="2:34" x14ac:dyDescent="0.2">
      <c r="B71" s="200" t="s">
        <v>26</v>
      </c>
      <c r="C71" s="51">
        <f>VLOOKUP($B$2,'Table 7'!$A$47:$F$65,4,FALSE)</f>
        <v>260</v>
      </c>
      <c r="D71" s="51">
        <f>VLOOKUP($B$2,'Table 8'!$A$47:$F$65,4,FALSE)</f>
        <v>265</v>
      </c>
      <c r="E71" s="51">
        <f>VLOOKUP($B$2,'Table 9'!$A$47:$F$65,4,FALSE)</f>
        <v>253.33</v>
      </c>
      <c r="F71" s="51">
        <f>VLOOKUP($B$2,'Table 10'!$A$47:$F$65,4,FALSE)</f>
        <v>280</v>
      </c>
      <c r="G71" s="51">
        <f>VLOOKUP($B$2,'Table 11'!$A$47:$F$65,4,FALSE)</f>
        <v>256.67</v>
      </c>
      <c r="H71" s="51">
        <f>VLOOKUP($B$2,'Table 12'!$A$47:$F$65,4,FALSE)</f>
        <v>291.07</v>
      </c>
      <c r="I71" s="51">
        <f>VLOOKUP($B$2,'Table 13'!$A$47:$F$65,4,FALSE)</f>
        <v>291.07</v>
      </c>
      <c r="J71" s="51">
        <f>VLOOKUP($B$2,'Table 14'!$A$47:$F$65,4,FALSE)</f>
        <v>300</v>
      </c>
      <c r="K71" s="229">
        <f t="shared" ref="K71:K73" si="8">J71/I71-1</f>
        <v>3.0679905177448674E-2</v>
      </c>
      <c r="L71" s="230">
        <f t="shared" ref="L71:L73" si="9">J71/C71-1</f>
        <v>0.15384615384615374</v>
      </c>
      <c r="N71" s="296" t="s">
        <v>54</v>
      </c>
      <c r="O71" s="297"/>
      <c r="P71" s="297"/>
      <c r="Q71" s="227">
        <f>VLOOKUP($B$2,'Table 7'!$A$5:$L$23,8,FALSE)</f>
        <v>379</v>
      </c>
      <c r="R71" s="227">
        <f>VLOOKUP($B$2,'Table 8'!$A$5:$L$23,8,FALSE)</f>
        <v>472</v>
      </c>
      <c r="S71" s="227">
        <f>VLOOKUP($B$2,'Table 9'!$A$5:$L$23,8,FALSE)</f>
        <v>516</v>
      </c>
      <c r="T71" s="227">
        <f>VLOOKUP($B$2,'Table 10'!$A$5:$L$23,8,FALSE)</f>
        <v>419</v>
      </c>
      <c r="U71" s="227">
        <f>VLOOKUP($B$2,'Table 11'!$A$5:$L$23,8,FALSE)</f>
        <v>462</v>
      </c>
      <c r="V71" s="227">
        <f>VLOOKUP($B$2,'Table 12'!$A$5:$L$23,8,FALSE)</f>
        <v>442</v>
      </c>
      <c r="W71" s="227">
        <f>VLOOKUP($B$2,'Table 13'!$A$5:$L$23,8,FALSE)</f>
        <v>424</v>
      </c>
      <c r="X71" s="228">
        <f>VLOOKUP($B$2,'Table 14'!$A$5:$L$23,8,FALSE)</f>
        <v>422</v>
      </c>
      <c r="Z71" s="200" t="s">
        <v>54</v>
      </c>
      <c r="AA71" s="44">
        <f>VLOOKUP($B$2,'Table 7'!$A$5:$L$23,8,FALSE)</f>
        <v>379</v>
      </c>
      <c r="AB71" s="44">
        <f>VLOOKUP($B$2,'Table 8'!$A$5:$L$23,8,FALSE)</f>
        <v>472</v>
      </c>
      <c r="AC71" s="44">
        <f>VLOOKUP($B$2,'Table 9'!$A$5:$L$23,8,FALSE)</f>
        <v>516</v>
      </c>
      <c r="AD71" s="44">
        <f>VLOOKUP($B$2,'Table 10'!$A$5:$L$23,8,FALSE)</f>
        <v>419</v>
      </c>
      <c r="AE71" s="44">
        <f>VLOOKUP($B$2,'Table 11'!$A$5:$L$23,8,FALSE)</f>
        <v>462</v>
      </c>
      <c r="AF71" s="44">
        <f>VLOOKUP($B$2,'Table 12'!$A$5:$L$23,8,FALSE)</f>
        <v>442</v>
      </c>
      <c r="AG71" s="44">
        <f>VLOOKUP($B$2,'Table 13'!$A$5:$L$23,8,FALSE)</f>
        <v>424</v>
      </c>
      <c r="AH71" s="206">
        <f>VLOOKUP($B$2,'Table 14'!$A$5:$L$23,8,FALSE)</f>
        <v>422</v>
      </c>
    </row>
    <row r="72" spans="2:34" x14ac:dyDescent="0.2">
      <c r="B72" s="200" t="s">
        <v>27</v>
      </c>
      <c r="C72" s="51">
        <f>VLOOKUP($B$2,'Table 7'!$A$47:$F$65,5,FALSE)</f>
        <v>261.86</v>
      </c>
      <c r="D72" s="51">
        <f>VLOOKUP($B$2,'Table 8'!$A$47:$F$65,5,FALSE)</f>
        <v>267.89</v>
      </c>
      <c r="E72" s="51">
        <f>VLOOKUP($B$2,'Table 9'!$A$47:$F$65,5,FALSE)</f>
        <v>258.69</v>
      </c>
      <c r="F72" s="51">
        <f>VLOOKUP($B$2,'Table 10'!$A$47:$F$65,5,FALSE)</f>
        <v>275.49</v>
      </c>
      <c r="G72" s="51">
        <f>VLOOKUP($B$2,'Table 11'!$A$47:$F$65,5,FALSE)</f>
        <v>280.86</v>
      </c>
      <c r="H72" s="51">
        <f>VLOOKUP($B$2,'Table 12'!$A$47:$F$65,5,FALSE)</f>
        <v>294.54000000000002</v>
      </c>
      <c r="I72" s="51">
        <f>VLOOKUP($B$2,'Table 13'!$A$47:$F$65,5,FALSE)</f>
        <v>288.35000000000002</v>
      </c>
      <c r="J72" s="51">
        <f>VLOOKUP($B$2,'Table 14'!$A$47:$F$65,5,FALSE)</f>
        <v>307.91000000000003</v>
      </c>
      <c r="K72" s="229">
        <f t="shared" si="8"/>
        <v>6.7834229235304244E-2</v>
      </c>
      <c r="L72" s="230">
        <f t="shared" si="9"/>
        <v>0.17585732834338974</v>
      </c>
      <c r="N72" s="296" t="s">
        <v>55</v>
      </c>
      <c r="O72" s="297"/>
      <c r="P72" s="297"/>
      <c r="Q72" s="227">
        <f>VLOOKUP($B$2,'Table 7'!$A$26:$L$44,2,FALSE)</f>
        <v>161</v>
      </c>
      <c r="R72" s="227">
        <f>VLOOKUP($B$2,'Table 8'!$A$26:$L$44,2,FALSE)</f>
        <v>218</v>
      </c>
      <c r="S72" s="227">
        <f>VLOOKUP($B$2,'Table 9'!$A$26:$L$44,2,FALSE)</f>
        <v>213</v>
      </c>
      <c r="T72" s="227">
        <f>VLOOKUP($B$2,'Table 10'!$A$26:$L$44,2,FALSE)</f>
        <v>153</v>
      </c>
      <c r="U72" s="227">
        <f>VLOOKUP($B$2,'Table 11'!$A$26:$L$44,2,FALSE)</f>
        <v>179</v>
      </c>
      <c r="V72" s="227">
        <f>VLOOKUP($B$2,'Table 12'!$A$26:$L$44,2,FALSE)</f>
        <v>133</v>
      </c>
      <c r="W72" s="227">
        <f>VLOOKUP($B$2,'Table 13'!$A$26:$L$44,2,FALSE)</f>
        <v>138</v>
      </c>
      <c r="X72" s="228">
        <f>VLOOKUP($B$2,'Table 14'!$A$26:$L$44,2,FALSE)</f>
        <v>118</v>
      </c>
      <c r="Z72" s="200" t="s">
        <v>55</v>
      </c>
      <c r="AA72" s="44">
        <f>VLOOKUP($B$2,'Table 7'!$A$26:$L$44,2,FALSE)</f>
        <v>161</v>
      </c>
      <c r="AB72" s="44">
        <f>VLOOKUP($B$2,'Table 8'!$A$26:$L$44,2,FALSE)</f>
        <v>218</v>
      </c>
      <c r="AC72" s="44">
        <f>VLOOKUP($B$2,'Table 9'!$A$26:$L$44,2,FALSE)</f>
        <v>213</v>
      </c>
      <c r="AD72" s="44">
        <f>VLOOKUP($B$2,'Table 10'!$A$26:$L$44,2,FALSE)</f>
        <v>153</v>
      </c>
      <c r="AE72" s="44">
        <f>VLOOKUP($B$2,'Table 11'!$A$26:$L$44,2,FALSE)</f>
        <v>179</v>
      </c>
      <c r="AF72" s="44">
        <f>VLOOKUP($B$2,'Table 12'!$A$26:$L$44,2,FALSE)</f>
        <v>133</v>
      </c>
      <c r="AG72" s="44">
        <f>VLOOKUP($B$2,'Table 13'!$A$26:$L$44,2,FALSE)</f>
        <v>138</v>
      </c>
      <c r="AH72" s="206">
        <f>VLOOKUP($B$2,'Table 14'!$A$26:$L$44,2,FALSE)</f>
        <v>118</v>
      </c>
    </row>
    <row r="73" spans="2:34" x14ac:dyDescent="0.2">
      <c r="B73" s="200" t="s">
        <v>28</v>
      </c>
      <c r="C73" s="51">
        <f>VLOOKUP($B$2,'Table 7'!$A$47:$F$65,6,FALSE)</f>
        <v>285</v>
      </c>
      <c r="D73" s="51">
        <f>VLOOKUP($B$2,'Table 8'!$A$47:$F$65,6,FALSE)</f>
        <v>300</v>
      </c>
      <c r="E73" s="51">
        <f>VLOOKUP($B$2,'Table 9'!$A$47:$F$65,6,FALSE)</f>
        <v>283</v>
      </c>
      <c r="F73" s="51">
        <f>VLOOKUP($B$2,'Table 10'!$A$47:$F$65,6,FALSE)</f>
        <v>300</v>
      </c>
      <c r="G73" s="51">
        <f>VLOOKUP($B$2,'Table 11'!$A$47:$F$65,6,FALSE)</f>
        <v>300</v>
      </c>
      <c r="H73" s="51">
        <f>VLOOKUP($B$2,'Table 12'!$A$47:$F$65,6,FALSE)</f>
        <v>330</v>
      </c>
      <c r="I73" s="51">
        <f>VLOOKUP($B$2,'Table 13'!$A$47:$F$65,6,FALSE)</f>
        <v>300</v>
      </c>
      <c r="J73" s="51">
        <f>VLOOKUP($B$2,'Table 14'!$A$47:$F$65,6,FALSE)</f>
        <v>325</v>
      </c>
      <c r="K73" s="229">
        <f t="shared" si="8"/>
        <v>8.3333333333333259E-2</v>
      </c>
      <c r="L73" s="230">
        <f t="shared" si="9"/>
        <v>0.14035087719298245</v>
      </c>
      <c r="N73" s="296" t="s">
        <v>56</v>
      </c>
      <c r="O73" s="297"/>
      <c r="P73" s="297"/>
      <c r="Q73" s="227">
        <f>VLOOKUP($B$2,'Table 7'!$A$26:$L$44,8,FALSE)</f>
        <v>62</v>
      </c>
      <c r="R73" s="227">
        <f>VLOOKUP($B$2,'Table 8'!$A$26:$L$44,8,FALSE)</f>
        <v>78</v>
      </c>
      <c r="S73" s="227">
        <f>VLOOKUP($B$2,'Table 9'!$A$26:$L$44,8,FALSE)</f>
        <v>77</v>
      </c>
      <c r="T73" s="227">
        <f>VLOOKUP($B$2,'Table 10'!$A$26:$L$44,8,FALSE)</f>
        <v>76</v>
      </c>
      <c r="U73" s="227">
        <f>VLOOKUP($B$2,'Table 11'!$A$26:$L$44,8,FALSE)</f>
        <v>66</v>
      </c>
      <c r="V73" s="227">
        <f>VLOOKUP($B$2,'Table 12'!$A$26:$L$44,8,FALSE)</f>
        <v>52</v>
      </c>
      <c r="W73" s="227">
        <f>VLOOKUP($B$2,'Table 13'!$A$26:$L$44,8,FALSE)</f>
        <v>47</v>
      </c>
      <c r="X73" s="228">
        <f>VLOOKUP($B$2,'Table 14'!$A$26:$L$44,8,FALSE)</f>
        <v>38</v>
      </c>
      <c r="Z73" s="200" t="s">
        <v>56</v>
      </c>
      <c r="AA73" s="44">
        <f>VLOOKUP($B$2,'Table 7'!$A$26:$L$44,8,FALSE)</f>
        <v>62</v>
      </c>
      <c r="AB73" s="44">
        <f>VLOOKUP($B$2,'Table 8'!$A$26:$L$44,8,FALSE)</f>
        <v>78</v>
      </c>
      <c r="AC73" s="44">
        <f>VLOOKUP($B$2,'Table 9'!$A$26:$L$44,8,FALSE)</f>
        <v>77</v>
      </c>
      <c r="AD73" s="44">
        <f>VLOOKUP($B$2,'Table 10'!$A$26:$L$44,8,FALSE)</f>
        <v>76</v>
      </c>
      <c r="AE73" s="44">
        <f>VLOOKUP($B$2,'Table 11'!$A$26:$L$44,8,FALSE)</f>
        <v>66</v>
      </c>
      <c r="AF73" s="44">
        <f>VLOOKUP($B$2,'Table 12'!$A$26:$L$44,8,FALSE)</f>
        <v>52</v>
      </c>
      <c r="AG73" s="44">
        <f>VLOOKUP($B$2,'Table 13'!$A$26:$L$44,8,FALSE)</f>
        <v>47</v>
      </c>
      <c r="AH73" s="206">
        <f>VLOOKUP($B$2,'Table 14'!$A$26:$L$44,8,FALSE)</f>
        <v>38</v>
      </c>
    </row>
    <row r="74" spans="2:34" x14ac:dyDescent="0.2">
      <c r="B74" s="13"/>
      <c r="C74" s="16"/>
      <c r="D74" s="16"/>
      <c r="E74" s="16"/>
      <c r="F74" s="16"/>
      <c r="G74" s="16"/>
      <c r="H74" s="16"/>
      <c r="I74" s="16"/>
      <c r="J74" s="16"/>
      <c r="K74" s="16"/>
      <c r="L74" s="60"/>
      <c r="N74" s="296" t="s">
        <v>57</v>
      </c>
      <c r="O74" s="297"/>
      <c r="P74" s="297"/>
      <c r="Q74" s="227">
        <f>VLOOKUP($B$2,'Table 7'!$A$47:$L$65,2,FALSE)</f>
        <v>49</v>
      </c>
      <c r="R74" s="227">
        <f>VLOOKUP($B$2,'Table 8'!$A$47:$L$65,2,FALSE)</f>
        <v>54</v>
      </c>
      <c r="S74" s="227">
        <f>VLOOKUP($B$2,'Table 9'!$A$47:$L$65,2,FALSE)</f>
        <v>69</v>
      </c>
      <c r="T74" s="227">
        <f>VLOOKUP($B$2,'Table 10'!$A$47:$L$65,2,FALSE)</f>
        <v>69</v>
      </c>
      <c r="U74" s="227">
        <f>VLOOKUP($B$2,'Table 11'!$A$47:$L$65,2,FALSE)</f>
        <v>54</v>
      </c>
      <c r="V74" s="227">
        <f>VLOOKUP($B$2,'Table 12'!$A$47:$L$65,2,FALSE)</f>
        <v>49</v>
      </c>
      <c r="W74" s="227">
        <f>VLOOKUP($B$2,'Table 13'!$A$47:$L$65,2,FALSE)</f>
        <v>64</v>
      </c>
      <c r="X74" s="228">
        <f>VLOOKUP($B$2,'Table 14'!$A$47:$L$65,2,FALSE)</f>
        <v>82</v>
      </c>
      <c r="Z74" s="207" t="s">
        <v>57</v>
      </c>
      <c r="AA74" s="208">
        <f>VLOOKUP($B$2,'Table 7'!$A$47:$L$65,2,FALSE)</f>
        <v>49</v>
      </c>
      <c r="AB74" s="208">
        <f>VLOOKUP($B$2,'Table 8'!$A$47:$L$65,2,FALSE)</f>
        <v>54</v>
      </c>
      <c r="AC74" s="208">
        <f>VLOOKUP($B$2,'Table 9'!$A$47:$L$65,2,FALSE)</f>
        <v>69</v>
      </c>
      <c r="AD74" s="208">
        <f>VLOOKUP($B$2,'Table 10'!$A$47:$L$65,2,FALSE)</f>
        <v>69</v>
      </c>
      <c r="AE74" s="208">
        <f>VLOOKUP($B$2,'Table 11'!$A$47:$L$65,2,FALSE)</f>
        <v>54</v>
      </c>
      <c r="AF74" s="208">
        <f>VLOOKUP($B$2,'Table 12'!$A$47:$L$65,2,FALSE)</f>
        <v>49</v>
      </c>
      <c r="AG74" s="208">
        <f>VLOOKUP($B$2,'Table 13'!$A$47:$L$65,2,FALSE)</f>
        <v>64</v>
      </c>
      <c r="AH74" s="209">
        <f>VLOOKUP($B$2,'Table 14'!$A$47:$L$65,2,FALSE)</f>
        <v>82</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Perth and Kinross</v>
      </c>
      <c r="AJ94" s="223">
        <f>VLOOKUP($AI$94,'All years 2 bed'!$A$4:$I$21,2,FALSE)</f>
        <v>506.44</v>
      </c>
      <c r="AK94" s="223">
        <f>VLOOKUP($AI$94,'All years 2 bed'!$A$4:$I$21,3,FALSE)</f>
        <v>512.44000000000005</v>
      </c>
      <c r="AL94" s="223">
        <f>VLOOKUP($AI$94,'All years 2 bed'!$A$4:$I$21,4,FALSE)</f>
        <v>504.82</v>
      </c>
      <c r="AM94" s="223">
        <f>VLOOKUP($AI$94,'All years 2 bed'!$A$4:$I$21,5,FALSE)</f>
        <v>518.61</v>
      </c>
      <c r="AN94" s="223">
        <f>VLOOKUP($AI$94,'All years 2 bed'!$A$4:$I$21,6,FALSE)</f>
        <v>520.45000000000005</v>
      </c>
      <c r="AO94" s="223">
        <f>VLOOKUP($AI$94,'All years 2 bed'!$A$4:$I$21,7,FALSE)</f>
        <v>528.99</v>
      </c>
      <c r="AP94" s="223">
        <f>VLOOKUP($AI$94,'All years 2 bed'!$A$4:$I$21,8,FALSE)</f>
        <v>539.95000000000005</v>
      </c>
      <c r="AQ94" s="223">
        <f>VLOOKUP($AI$94,'All years 2 bed'!$A$4:$I$21,9,FALSE)</f>
        <v>549.21</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17" sqref="AJ17"/>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18</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235</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350</v>
      </c>
      <c r="D26" s="51">
        <f>VLOOKUP($B$2,'Table 8'!$A$5:$L$23,3,FALSE)</f>
        <v>350</v>
      </c>
      <c r="E26" s="51">
        <f>VLOOKUP($B$2,'Table 9'!$A$5:$L$23,3,FALSE)</f>
        <v>330</v>
      </c>
      <c r="F26" s="51">
        <f>VLOOKUP($B$2,'Table 10'!$A$5:$L$23,3,FALSE)</f>
        <v>350</v>
      </c>
      <c r="G26" s="51">
        <f>VLOOKUP($B$2,'Table 11'!$A$5:$L$23,3,FALSE)</f>
        <v>350</v>
      </c>
      <c r="H26" s="51">
        <f>VLOOKUP($B$2,'Table 12'!$A$5:$L$23,3,FALSE)</f>
        <v>330</v>
      </c>
      <c r="I26" s="51">
        <f>VLOOKUP($B$2,'Table 13'!$A$5:$L$23,3,FALSE)</f>
        <v>350</v>
      </c>
      <c r="J26" s="51">
        <f>VLOOKUP($B$2,'Table 14'!$A$5:$L$23,3,FALSE)</f>
        <v>350</v>
      </c>
      <c r="K26" s="229">
        <f>J26/I26-1</f>
        <v>0</v>
      </c>
      <c r="L26" s="230">
        <f>J26/C26-1</f>
        <v>0</v>
      </c>
      <c r="N26" s="200" t="s">
        <v>25</v>
      </c>
      <c r="O26" s="51">
        <f>VLOOKUP($B$2,'Table 7'!$A$5:$L$23,9,FALSE)</f>
        <v>425</v>
      </c>
      <c r="P26" s="51">
        <f>VLOOKUP($B$2,'Table 8'!$A$5:$L$23,9,FALSE)</f>
        <v>425</v>
      </c>
      <c r="Q26" s="51">
        <f>VLOOKUP($B$2,'Table 9'!$A$5:$L$23,9,FALSE)</f>
        <v>425</v>
      </c>
      <c r="R26" s="51">
        <f>VLOOKUP($B$2,'Table 10'!$A$5:$L$23,9,FALSE)</f>
        <v>425</v>
      </c>
      <c r="S26" s="51">
        <f>VLOOKUP($B$2,'Table 11'!$A$5:$L$23,9,FALSE)</f>
        <v>425</v>
      </c>
      <c r="T26" s="51">
        <f>VLOOKUP($B$2,'Table 12'!$A$5:$L$23,9,FALSE)</f>
        <v>425</v>
      </c>
      <c r="U26" s="51">
        <f>VLOOKUP($B$2,'Table 13'!$A$5:$L$23,9,FALSE)</f>
        <v>425</v>
      </c>
      <c r="V26" s="51">
        <f>VLOOKUP($B$2,'Table 14'!$A$5:$L$23,9,FALSE)</f>
        <v>450</v>
      </c>
      <c r="W26" s="229">
        <f>V26/U26-1</f>
        <v>5.8823529411764719E-2</v>
      </c>
      <c r="X26" s="230">
        <f>V26/O26-1</f>
        <v>5.8823529411764719E-2</v>
      </c>
    </row>
    <row r="27" spans="2:24" x14ac:dyDescent="0.2">
      <c r="B27" s="200" t="s">
        <v>26</v>
      </c>
      <c r="C27" s="51">
        <f>VLOOKUP($B$2,'Table 7'!$A$5:$L$23,4,FALSE)</f>
        <v>375</v>
      </c>
      <c r="D27" s="51">
        <f>VLOOKUP($B$2,'Table 8'!$A$5:$L$23,4,FALSE)</f>
        <v>372.5</v>
      </c>
      <c r="E27" s="51">
        <f>VLOOKUP($B$2,'Table 9'!$A$5:$L$23,4,FALSE)</f>
        <v>365</v>
      </c>
      <c r="F27" s="51">
        <f>VLOOKUP($B$2,'Table 10'!$A$5:$L$23,4,FALSE)</f>
        <v>375</v>
      </c>
      <c r="G27" s="51">
        <f>VLOOKUP($B$2,'Table 11'!$A$5:$L$23,4,FALSE)</f>
        <v>375</v>
      </c>
      <c r="H27" s="51">
        <f>VLOOKUP($B$2,'Table 12'!$A$5:$L$23,4,FALSE)</f>
        <v>350</v>
      </c>
      <c r="I27" s="51">
        <f>VLOOKUP($B$2,'Table 13'!$A$5:$L$23,4,FALSE)</f>
        <v>375</v>
      </c>
      <c r="J27" s="51">
        <f>VLOOKUP($B$2,'Table 14'!$A$5:$L$23,4,FALSE)</f>
        <v>385</v>
      </c>
      <c r="K27" s="229">
        <f t="shared" ref="K27:K29" si="0">J27/I27-1</f>
        <v>2.6666666666666616E-2</v>
      </c>
      <c r="L27" s="230">
        <f t="shared" ref="L27:L29" si="1">J27/C27-1</f>
        <v>2.6666666666666616E-2</v>
      </c>
      <c r="N27" s="200" t="s">
        <v>26</v>
      </c>
      <c r="O27" s="51">
        <f>VLOOKUP($B$2,'Table 7'!$A$5:$L$23,10,FALSE)</f>
        <v>450</v>
      </c>
      <c r="P27" s="51">
        <f>VLOOKUP($B$2,'Table 8'!$A$5:$L$23,10,FALSE)</f>
        <v>475</v>
      </c>
      <c r="Q27" s="51">
        <f>VLOOKUP($B$2,'Table 9'!$A$5:$L$23,10,FALSE)</f>
        <v>475</v>
      </c>
      <c r="R27" s="51">
        <f>VLOOKUP($B$2,'Table 10'!$A$5:$L$23,10,FALSE)</f>
        <v>475</v>
      </c>
      <c r="S27" s="51">
        <f>VLOOKUP($B$2,'Table 11'!$A$5:$L$23,10,FALSE)</f>
        <v>475</v>
      </c>
      <c r="T27" s="51">
        <f>VLOOKUP($B$2,'Table 12'!$A$5:$L$23,10,FALSE)</f>
        <v>475</v>
      </c>
      <c r="U27" s="51">
        <f>VLOOKUP($B$2,'Table 13'!$A$5:$L$23,10,FALSE)</f>
        <v>475</v>
      </c>
      <c r="V27" s="51">
        <f>VLOOKUP($B$2,'Table 14'!$A$5:$L$23,10,FALSE)</f>
        <v>495</v>
      </c>
      <c r="W27" s="229">
        <f t="shared" ref="W27:W29" si="2">V27/U27-1</f>
        <v>4.2105263157894646E-2</v>
      </c>
      <c r="X27" s="230">
        <f t="shared" ref="X27:X29" si="3">V27/O27-1</f>
        <v>0.10000000000000009</v>
      </c>
    </row>
    <row r="28" spans="2:24" x14ac:dyDescent="0.2">
      <c r="B28" s="200" t="s">
        <v>27</v>
      </c>
      <c r="C28" s="51">
        <f>VLOOKUP($B$2,'Table 7'!$A$5:$L$23,5,FALSE)</f>
        <v>374.39</v>
      </c>
      <c r="D28" s="51">
        <f>VLOOKUP($B$2,'Table 8'!$A$5:$L$23,5,FALSE)</f>
        <v>373.37</v>
      </c>
      <c r="E28" s="51">
        <f>VLOOKUP($B$2,'Table 9'!$A$5:$L$23,5,FALSE)</f>
        <v>370.31</v>
      </c>
      <c r="F28" s="51">
        <f>VLOOKUP($B$2,'Table 10'!$A$5:$L$23,5,FALSE)</f>
        <v>377.76</v>
      </c>
      <c r="G28" s="51">
        <f>VLOOKUP($B$2,'Table 11'!$A$5:$L$23,5,FALSE)</f>
        <v>377.5</v>
      </c>
      <c r="H28" s="51">
        <f>VLOOKUP($B$2,'Table 12'!$A$5:$L$23,5,FALSE)</f>
        <v>372.21</v>
      </c>
      <c r="I28" s="51">
        <f>VLOOKUP($B$2,'Table 13'!$A$5:$L$23,5,FALSE)</f>
        <v>391.6</v>
      </c>
      <c r="J28" s="51">
        <f>VLOOKUP($B$2,'Table 14'!$A$5:$L$23,5,FALSE)</f>
        <v>386.61</v>
      </c>
      <c r="K28" s="229">
        <f t="shared" si="0"/>
        <v>-1.2742594484167591E-2</v>
      </c>
      <c r="L28" s="230">
        <f t="shared" si="1"/>
        <v>3.2639760677368512E-2</v>
      </c>
      <c r="N28" s="200" t="s">
        <v>27</v>
      </c>
      <c r="O28" s="51">
        <f>VLOOKUP($B$2,'Table 7'!$A$5:$L$23,11,FALSE)</f>
        <v>472.96</v>
      </c>
      <c r="P28" s="51">
        <f>VLOOKUP($B$2,'Table 8'!$A$5:$L$23,11,FALSE)</f>
        <v>477.94</v>
      </c>
      <c r="Q28" s="51">
        <f>VLOOKUP($B$2,'Table 9'!$A$5:$L$23,11,FALSE)</f>
        <v>484.84</v>
      </c>
      <c r="R28" s="51">
        <f>VLOOKUP($B$2,'Table 10'!$A$5:$L$23,11,FALSE)</f>
        <v>480.45</v>
      </c>
      <c r="S28" s="51">
        <f>VLOOKUP($B$2,'Table 11'!$A$5:$L$23,11,FALSE)</f>
        <v>483</v>
      </c>
      <c r="T28" s="51">
        <f>VLOOKUP($B$2,'Table 12'!$A$5:$L$23,11,FALSE)</f>
        <v>488.37</v>
      </c>
      <c r="U28" s="51">
        <f>VLOOKUP($B$2,'Table 13'!$A$5:$L$23,11,FALSE)</f>
        <v>493.93</v>
      </c>
      <c r="V28" s="51">
        <f>VLOOKUP($B$2,'Table 14'!$A$5:$L$23,11,FALSE)</f>
        <v>507.56</v>
      </c>
      <c r="W28" s="229">
        <f t="shared" si="2"/>
        <v>2.7595003340554314E-2</v>
      </c>
      <c r="X28" s="230">
        <f t="shared" si="3"/>
        <v>7.3156292286874258E-2</v>
      </c>
    </row>
    <row r="29" spans="2:24" x14ac:dyDescent="0.2">
      <c r="B29" s="200" t="s">
        <v>28</v>
      </c>
      <c r="C29" s="51">
        <f>VLOOKUP($B$2,'Table 7'!$A$5:$L$23,6,FALSE)</f>
        <v>395</v>
      </c>
      <c r="D29" s="51">
        <f>VLOOKUP($B$2,'Table 8'!$A$5:$L$23,6,FALSE)</f>
        <v>395</v>
      </c>
      <c r="E29" s="51">
        <f>VLOOKUP($B$2,'Table 9'!$A$5:$L$23,6,FALSE)</f>
        <v>395</v>
      </c>
      <c r="F29" s="51">
        <f>VLOOKUP($B$2,'Table 10'!$A$5:$L$23,6,FALSE)</f>
        <v>400</v>
      </c>
      <c r="G29" s="51">
        <f>VLOOKUP($B$2,'Table 11'!$A$5:$L$23,6,FALSE)</f>
        <v>395</v>
      </c>
      <c r="H29" s="51">
        <f>VLOOKUP($B$2,'Table 12'!$A$5:$L$23,6,FALSE)</f>
        <v>400</v>
      </c>
      <c r="I29" s="51">
        <f>VLOOKUP($B$2,'Table 13'!$A$5:$L$23,6,FALSE)</f>
        <v>400</v>
      </c>
      <c r="J29" s="51">
        <f>VLOOKUP($B$2,'Table 14'!$A$5:$L$23,6,FALSE)</f>
        <v>425</v>
      </c>
      <c r="K29" s="229">
        <f t="shared" si="0"/>
        <v>6.25E-2</v>
      </c>
      <c r="L29" s="230">
        <f t="shared" si="1"/>
        <v>7.5949367088607556E-2</v>
      </c>
      <c r="N29" s="200" t="s">
        <v>28</v>
      </c>
      <c r="O29" s="51">
        <f>VLOOKUP($B$2,'Table 7'!$A$5:$L$23,12,FALSE)</f>
        <v>525</v>
      </c>
      <c r="P29" s="51">
        <f>VLOOKUP($B$2,'Table 8'!$A$5:$L$23,12,FALSE)</f>
        <v>525</v>
      </c>
      <c r="Q29" s="51">
        <f>VLOOKUP($B$2,'Table 9'!$A$5:$L$23,12,FALSE)</f>
        <v>550</v>
      </c>
      <c r="R29" s="51">
        <f>VLOOKUP($B$2,'Table 10'!$A$5:$L$23,12,FALSE)</f>
        <v>525</v>
      </c>
      <c r="S29" s="51">
        <f>VLOOKUP($B$2,'Table 11'!$A$5:$L$23,12,FALSE)</f>
        <v>525</v>
      </c>
      <c r="T29" s="51">
        <f>VLOOKUP($B$2,'Table 12'!$A$5:$L$23,12,FALSE)</f>
        <v>550</v>
      </c>
      <c r="U29" s="51">
        <f>VLOOKUP($B$2,'Table 13'!$A$5:$L$23,12,FALSE)</f>
        <v>550</v>
      </c>
      <c r="V29" s="51">
        <f>VLOOKUP($B$2,'Table 14'!$A$5:$L$23,12,FALSE)</f>
        <v>550</v>
      </c>
      <c r="W29" s="229">
        <f t="shared" si="2"/>
        <v>0</v>
      </c>
      <c r="X29" s="230">
        <f t="shared" si="3"/>
        <v>4.7619047619047672E-2</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497.5</v>
      </c>
      <c r="D48" s="51">
        <f>VLOOKUP($B$2,'Table 8'!$A$26:$L$44,3,FALSE)</f>
        <v>500</v>
      </c>
      <c r="E48" s="51">
        <f>VLOOKUP($B$2,'Table 9'!$A$26:$L$44,3,FALSE)</f>
        <v>500</v>
      </c>
      <c r="F48" s="51">
        <f>VLOOKUP($B$2,'Table 10'!$A$26:$L$44,3,FALSE)</f>
        <v>525</v>
      </c>
      <c r="G48" s="51">
        <f>VLOOKUP($B$2,'Table 11'!$A$26:$L$44,3,FALSE)</f>
        <v>500</v>
      </c>
      <c r="H48" s="51">
        <f>VLOOKUP($B$2,'Table 12'!$A$26:$L$44,3,FALSE)</f>
        <v>500</v>
      </c>
      <c r="I48" s="51">
        <f>VLOOKUP($B$2,'Table 13'!$A$26:$L$44,3,FALSE)</f>
        <v>525</v>
      </c>
      <c r="J48" s="51">
        <f>VLOOKUP($B$2,'Table 14'!$A$26:$L$44,3,FALSE)</f>
        <v>525</v>
      </c>
      <c r="K48" s="229">
        <f>J48/I48-1</f>
        <v>0</v>
      </c>
      <c r="L48" s="230">
        <f>J48/C48-1</f>
        <v>5.5276381909547645E-2</v>
      </c>
      <c r="N48" s="200" t="s">
        <v>25</v>
      </c>
      <c r="O48" s="51">
        <f>VLOOKUP($B$2,'Table 7'!$A$26:$L$44,9,FALSE)</f>
        <v>675</v>
      </c>
      <c r="P48" s="51">
        <f>VLOOKUP($B$2,'Table 8'!$A$26:$L$44,9,FALSE)</f>
        <v>775</v>
      </c>
      <c r="Q48" s="51">
        <f>VLOOKUP($B$2,'Table 9'!$A$26:$L$44,9,FALSE)</f>
        <v>795</v>
      </c>
      <c r="R48" s="51">
        <f>VLOOKUP($B$2,'Table 10'!$A$26:$L$44,9,FALSE)</f>
        <v>750</v>
      </c>
      <c r="S48" s="51">
        <f>VLOOKUP($B$2,'Table 11'!$A$26:$L$44,9,FALSE)</f>
        <v>800</v>
      </c>
      <c r="T48" s="51">
        <f>VLOOKUP($B$2,'Table 12'!$A$26:$L$44,9,FALSE)</f>
        <v>795</v>
      </c>
      <c r="U48" s="51">
        <f>VLOOKUP($B$2,'Table 13'!$A$26:$L$44,9,FALSE)</f>
        <v>800</v>
      </c>
      <c r="V48" s="51">
        <f>VLOOKUP($B$2,'Table 14'!$A$26:$L$44,9,FALSE)</f>
        <v>850</v>
      </c>
      <c r="W48" s="229">
        <f>V48/U48-1</f>
        <v>6.25E-2</v>
      </c>
      <c r="X48" s="230">
        <f>V48/O48-1</f>
        <v>0.2592592592592593</v>
      </c>
    </row>
    <row r="49" spans="2:24" x14ac:dyDescent="0.2">
      <c r="B49" s="200" t="s">
        <v>26</v>
      </c>
      <c r="C49" s="51">
        <f>VLOOKUP($B$2,'Table 7'!$A$26:$L$44,4,FALSE)</f>
        <v>600</v>
      </c>
      <c r="D49" s="51">
        <f>VLOOKUP($B$2,'Table 8'!$A$26:$L$44,4,FALSE)</f>
        <v>595</v>
      </c>
      <c r="E49" s="51">
        <f>VLOOKUP($B$2,'Table 9'!$A$26:$L$44,4,FALSE)</f>
        <v>595</v>
      </c>
      <c r="F49" s="51">
        <f>VLOOKUP($B$2,'Table 10'!$A$26:$L$44,4,FALSE)</f>
        <v>625</v>
      </c>
      <c r="G49" s="51">
        <f>VLOOKUP($B$2,'Table 11'!$A$26:$L$44,4,FALSE)</f>
        <v>595</v>
      </c>
      <c r="H49" s="51">
        <f>VLOOKUP($B$2,'Table 12'!$A$26:$L$44,4,FALSE)</f>
        <v>625</v>
      </c>
      <c r="I49" s="51">
        <f>VLOOKUP($B$2,'Table 13'!$A$26:$L$44,4,FALSE)</f>
        <v>650</v>
      </c>
      <c r="J49" s="51">
        <f>VLOOKUP($B$2,'Table 14'!$A$26:$L$44,4,FALSE)</f>
        <v>645</v>
      </c>
      <c r="K49" s="229">
        <f t="shared" ref="K49:K51" si="4">J49/I49-1</f>
        <v>-7.692307692307665E-3</v>
      </c>
      <c r="L49" s="230">
        <f t="shared" ref="L49:L51" si="5">J49/C49-1</f>
        <v>7.4999999999999956E-2</v>
      </c>
      <c r="N49" s="200" t="s">
        <v>26</v>
      </c>
      <c r="O49" s="51">
        <f>VLOOKUP($B$2,'Table 7'!$A$26:$L$44,10,FALSE)</f>
        <v>800</v>
      </c>
      <c r="P49" s="51">
        <f>VLOOKUP($B$2,'Table 8'!$A$26:$L$44,10,FALSE)</f>
        <v>875</v>
      </c>
      <c r="Q49" s="51">
        <f>VLOOKUP($B$2,'Table 9'!$A$26:$L$44,10,FALSE)</f>
        <v>900</v>
      </c>
      <c r="R49" s="51">
        <f>VLOOKUP($B$2,'Table 10'!$A$26:$L$44,10,FALSE)</f>
        <v>875</v>
      </c>
      <c r="S49" s="51">
        <f>VLOOKUP($B$2,'Table 11'!$A$26:$L$44,10,FALSE)</f>
        <v>912.5</v>
      </c>
      <c r="T49" s="51">
        <f>VLOOKUP($B$2,'Table 12'!$A$26:$L$44,10,FALSE)</f>
        <v>895</v>
      </c>
      <c r="U49" s="51">
        <f>VLOOKUP($B$2,'Table 13'!$A$26:$L$44,10,FALSE)</f>
        <v>950</v>
      </c>
      <c r="V49" s="51">
        <f>VLOOKUP($B$2,'Table 14'!$A$26:$L$44,10,FALSE)</f>
        <v>995</v>
      </c>
      <c r="W49" s="229">
        <f t="shared" ref="W49:W51" si="6">V49/U49-1</f>
        <v>4.7368421052631504E-2</v>
      </c>
      <c r="X49" s="230">
        <f t="shared" ref="X49:X51" si="7">V49/O49-1</f>
        <v>0.24374999999999991</v>
      </c>
    </row>
    <row r="50" spans="2:24" x14ac:dyDescent="0.2">
      <c r="B50" s="200" t="s">
        <v>27</v>
      </c>
      <c r="C50" s="51">
        <f>VLOOKUP($B$2,'Table 7'!$A$26:$L$44,5,FALSE)</f>
        <v>611.61</v>
      </c>
      <c r="D50" s="51">
        <f>VLOOKUP($B$2,'Table 8'!$A$26:$L$44,5,FALSE)</f>
        <v>620.07000000000005</v>
      </c>
      <c r="E50" s="51">
        <f>VLOOKUP($B$2,'Table 9'!$A$26:$L$44,5,FALSE)</f>
        <v>609.26</v>
      </c>
      <c r="F50" s="51">
        <f>VLOOKUP($B$2,'Table 10'!$A$26:$L$44,5,FALSE)</f>
        <v>626.29</v>
      </c>
      <c r="G50" s="51">
        <f>VLOOKUP($B$2,'Table 11'!$A$26:$L$44,5,FALSE)</f>
        <v>621.87</v>
      </c>
      <c r="H50" s="51">
        <f>VLOOKUP($B$2,'Table 12'!$A$26:$L$44,5,FALSE)</f>
        <v>646.1</v>
      </c>
      <c r="I50" s="51">
        <f>VLOOKUP($B$2,'Table 13'!$A$26:$L$44,5,FALSE)</f>
        <v>643.1</v>
      </c>
      <c r="J50" s="51">
        <f>VLOOKUP($B$2,'Table 14'!$A$26:$L$44,5,FALSE)</f>
        <v>651.5</v>
      </c>
      <c r="K50" s="229">
        <f t="shared" si="4"/>
        <v>1.3061732234489254E-2</v>
      </c>
      <c r="L50" s="230">
        <f t="shared" si="5"/>
        <v>6.5221301155965472E-2</v>
      </c>
      <c r="N50" s="200" t="s">
        <v>27</v>
      </c>
      <c r="O50" s="51">
        <f>VLOOKUP($B$2,'Table 7'!$A$26:$L$44,11,FALSE)</f>
        <v>833.68</v>
      </c>
      <c r="P50" s="51">
        <f>VLOOKUP($B$2,'Table 8'!$A$26:$L$44,11,FALSE)</f>
        <v>954.19</v>
      </c>
      <c r="Q50" s="51">
        <f>VLOOKUP($B$2,'Table 9'!$A$26:$L$44,11,FALSE)</f>
        <v>998.27</v>
      </c>
      <c r="R50" s="51">
        <f>VLOOKUP($B$2,'Table 10'!$A$26:$L$44,11,FALSE)</f>
        <v>915.1</v>
      </c>
      <c r="S50" s="51">
        <f>VLOOKUP($B$2,'Table 11'!$A$26:$L$44,11,FALSE)</f>
        <v>975.32</v>
      </c>
      <c r="T50" s="51">
        <f>VLOOKUP($B$2,'Table 12'!$A$26:$L$44,11,FALSE)</f>
        <v>977.39</v>
      </c>
      <c r="U50" s="51">
        <f>VLOOKUP($B$2,'Table 13'!$A$26:$L$44,11,FALSE)</f>
        <v>1014.72</v>
      </c>
      <c r="V50" s="51">
        <f>VLOOKUP($B$2,'Table 14'!$A$26:$L$44,11,FALSE)</f>
        <v>1095.42</v>
      </c>
      <c r="W50" s="229">
        <f t="shared" si="6"/>
        <v>7.9529328287606393E-2</v>
      </c>
      <c r="X50" s="230">
        <f t="shared" si="7"/>
        <v>0.31395739372421083</v>
      </c>
    </row>
    <row r="51" spans="2:24" x14ac:dyDescent="0.2">
      <c r="B51" s="200" t="s">
        <v>28</v>
      </c>
      <c r="C51" s="51">
        <f>VLOOKUP($B$2,'Table 7'!$A$26:$L$44,6,FALSE)</f>
        <v>695</v>
      </c>
      <c r="D51" s="51">
        <f>VLOOKUP($B$2,'Table 8'!$A$26:$L$44,6,FALSE)</f>
        <v>695</v>
      </c>
      <c r="E51" s="51">
        <f>VLOOKUP($B$2,'Table 9'!$A$26:$L$44,6,FALSE)</f>
        <v>695</v>
      </c>
      <c r="F51" s="51">
        <f>VLOOKUP($B$2,'Table 10'!$A$26:$L$44,6,FALSE)</f>
        <v>700</v>
      </c>
      <c r="G51" s="51">
        <f>VLOOKUP($B$2,'Table 11'!$A$26:$L$44,6,FALSE)</f>
        <v>700</v>
      </c>
      <c r="H51" s="51">
        <f>VLOOKUP($B$2,'Table 12'!$A$26:$L$44,6,FALSE)</f>
        <v>725</v>
      </c>
      <c r="I51" s="51">
        <f>VLOOKUP($B$2,'Table 13'!$A$26:$L$44,6,FALSE)</f>
        <v>750</v>
      </c>
      <c r="J51" s="51">
        <f>VLOOKUP($B$2,'Table 14'!$A$26:$L$44,6,FALSE)</f>
        <v>750</v>
      </c>
      <c r="K51" s="229">
        <f t="shared" si="4"/>
        <v>0</v>
      </c>
      <c r="L51" s="230">
        <f t="shared" si="5"/>
        <v>7.9136690647481966E-2</v>
      </c>
      <c r="N51" s="200" t="s">
        <v>28</v>
      </c>
      <c r="O51" s="51">
        <f>VLOOKUP($B$2,'Table 7'!$A$26:$L$44,12,FALSE)</f>
        <v>995</v>
      </c>
      <c r="P51" s="51">
        <f>VLOOKUP($B$2,'Table 8'!$A$26:$L$44,12,FALSE)</f>
        <v>1000</v>
      </c>
      <c r="Q51" s="51">
        <f>VLOOKUP($B$2,'Table 9'!$A$26:$L$44,12,FALSE)</f>
        <v>1000</v>
      </c>
      <c r="R51" s="51">
        <f>VLOOKUP($B$2,'Table 10'!$A$26:$L$44,12,FALSE)</f>
        <v>1000</v>
      </c>
      <c r="S51" s="51">
        <f>VLOOKUP($B$2,'Table 11'!$A$26:$L$44,12,FALSE)</f>
        <v>1200</v>
      </c>
      <c r="T51" s="51">
        <f>VLOOKUP($B$2,'Table 12'!$A$26:$L$44,12,FALSE)</f>
        <v>1100</v>
      </c>
      <c r="U51" s="51">
        <f>VLOOKUP($B$2,'Table 13'!$A$26:$L$44,12,FALSE)</f>
        <v>1200</v>
      </c>
      <c r="V51" s="51">
        <f>VLOOKUP($B$2,'Table 14'!$A$26:$L$44,12,FALSE)</f>
        <v>1200</v>
      </c>
      <c r="W51" s="229">
        <f t="shared" si="6"/>
        <v>0</v>
      </c>
      <c r="X51" s="230">
        <f t="shared" si="7"/>
        <v>0.20603015075376874</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274</v>
      </c>
      <c r="D70" s="51">
        <f>VLOOKUP($B$2,'Table 8'!$A$47:$F$65,3,FALSE)</f>
        <v>265.5</v>
      </c>
      <c r="E70" s="51">
        <f>VLOOKUP($B$2,'Table 9'!$A$47:$F$65,3,FALSE)</f>
        <v>275</v>
      </c>
      <c r="F70" s="51">
        <f>VLOOKUP($B$2,'Table 10'!$A$47:$F$65,3,FALSE)</f>
        <v>250</v>
      </c>
      <c r="G70" s="51">
        <f>VLOOKUP($B$2,'Table 11'!$A$47:$F$65,3,FALSE)</f>
        <v>250</v>
      </c>
      <c r="H70" s="51">
        <f>VLOOKUP($B$2,'Table 12'!$A$47:$F$65,3,FALSE)</f>
        <v>250</v>
      </c>
      <c r="I70" s="51">
        <f>VLOOKUP($B$2,'Table 13'!$A$47:$F$65,3,FALSE)</f>
        <v>270</v>
      </c>
      <c r="J70" s="51">
        <f>VLOOKUP($B$2,'Table 14'!$A$47:$F$65,3,FALSE)</f>
        <v>265</v>
      </c>
      <c r="K70" s="229">
        <f>J70/I70-1</f>
        <v>-1.851851851851849E-2</v>
      </c>
      <c r="L70" s="230">
        <f>J70/C70-1</f>
        <v>-3.2846715328467169E-2</v>
      </c>
      <c r="N70" s="296" t="s">
        <v>53</v>
      </c>
      <c r="O70" s="297"/>
      <c r="P70" s="297"/>
      <c r="Q70" s="227">
        <f>VLOOKUP($B$2,'Table 7'!$A$5:$L$23,2,FALSE)</f>
        <v>346</v>
      </c>
      <c r="R70" s="227">
        <f>VLOOKUP($B$2,'Table 8'!$A$5:$L$23,2,FALSE)</f>
        <v>360</v>
      </c>
      <c r="S70" s="227">
        <f>VLOOKUP($B$2,'Table 9'!$A$5:$L$23,2,FALSE)</f>
        <v>257</v>
      </c>
      <c r="T70" s="227">
        <f>VLOOKUP($B$2,'Table 10'!$A$5:$L$23,2,FALSE)</f>
        <v>244</v>
      </c>
      <c r="U70" s="227">
        <f>VLOOKUP($B$2,'Table 11'!$A$5:$L$23,2,FALSE)</f>
        <v>232</v>
      </c>
      <c r="V70" s="227">
        <f>VLOOKUP($B$2,'Table 12'!$A$5:$L$23,2,FALSE)</f>
        <v>277</v>
      </c>
      <c r="W70" s="227">
        <f>VLOOKUP($B$2,'Table 13'!$A$5:$L$23,2,FALSE)</f>
        <v>352</v>
      </c>
      <c r="X70" s="228">
        <f>VLOOKUP($B$2,'Table 14'!$A$5:$L$23,2,FALSE)</f>
        <v>373</v>
      </c>
      <c r="Z70" s="200" t="s">
        <v>53</v>
      </c>
      <c r="AA70" s="44">
        <f>VLOOKUP($B$2,'Table 7'!$A$5:$L$23,2,FALSE)</f>
        <v>346</v>
      </c>
      <c r="AB70" s="44">
        <f>VLOOKUP($B$2,'Table 8'!$A$5:$L$23,2,FALSE)</f>
        <v>360</v>
      </c>
      <c r="AC70" s="44">
        <f>VLOOKUP($B$2,'Table 9'!$A$5:$L$23,2,FALSE)</f>
        <v>257</v>
      </c>
      <c r="AD70" s="44">
        <f>VLOOKUP($B$2,'Table 10'!$A$5:$L$23,2,FALSE)</f>
        <v>244</v>
      </c>
      <c r="AE70" s="44">
        <f>VLOOKUP($B$2,'Table 11'!$A$5:$L$23,2,FALSE)</f>
        <v>232</v>
      </c>
      <c r="AF70" s="44">
        <f>VLOOKUP($B$2,'Table 12'!$A$5:$L$23,2,FALSE)</f>
        <v>277</v>
      </c>
      <c r="AG70" s="44">
        <f>VLOOKUP($B$2,'Table 13'!$A$5:$L$23,2,FALSE)</f>
        <v>352</v>
      </c>
      <c r="AH70" s="206">
        <f>VLOOKUP($B$2,'Table 14'!$A$5:$L$23,2,FALSE)</f>
        <v>373</v>
      </c>
    </row>
    <row r="71" spans="2:34" x14ac:dyDescent="0.2">
      <c r="B71" s="200" t="s">
        <v>26</v>
      </c>
      <c r="C71" s="51">
        <f>VLOOKUP($B$2,'Table 7'!$A$47:$F$65,4,FALSE)</f>
        <v>300</v>
      </c>
      <c r="D71" s="51">
        <f>VLOOKUP($B$2,'Table 8'!$A$47:$F$65,4,FALSE)</f>
        <v>300</v>
      </c>
      <c r="E71" s="51">
        <f>VLOOKUP($B$2,'Table 9'!$A$47:$F$65,4,FALSE)</f>
        <v>300</v>
      </c>
      <c r="F71" s="51">
        <f>VLOOKUP($B$2,'Table 10'!$A$47:$F$65,4,FALSE)</f>
        <v>287.5</v>
      </c>
      <c r="G71" s="51">
        <f>VLOOKUP($B$2,'Table 11'!$A$47:$F$65,4,FALSE)</f>
        <v>283.33</v>
      </c>
      <c r="H71" s="51">
        <f>VLOOKUP($B$2,'Table 12'!$A$47:$F$65,4,FALSE)</f>
        <v>294.35000000000002</v>
      </c>
      <c r="I71" s="51">
        <f>VLOOKUP($B$2,'Table 13'!$A$47:$F$65,4,FALSE)</f>
        <v>300</v>
      </c>
      <c r="J71" s="51">
        <f>VLOOKUP($B$2,'Table 14'!$A$47:$F$65,4,FALSE)</f>
        <v>300</v>
      </c>
      <c r="K71" s="229">
        <f t="shared" ref="K71:K73" si="8">J71/I71-1</f>
        <v>0</v>
      </c>
      <c r="L71" s="230">
        <f t="shared" ref="L71:L73" si="9">J71/C71-1</f>
        <v>0</v>
      </c>
      <c r="N71" s="296" t="s">
        <v>54</v>
      </c>
      <c r="O71" s="297"/>
      <c r="P71" s="297"/>
      <c r="Q71" s="227">
        <f>VLOOKUP($B$2,'Table 7'!$A$5:$L$23,8,FALSE)</f>
        <v>613</v>
      </c>
      <c r="R71" s="227">
        <f>VLOOKUP($B$2,'Table 8'!$A$5:$L$23,8,FALSE)</f>
        <v>653</v>
      </c>
      <c r="S71" s="227">
        <f>VLOOKUP($B$2,'Table 9'!$A$5:$L$23,8,FALSE)</f>
        <v>528</v>
      </c>
      <c r="T71" s="227">
        <f>VLOOKUP($B$2,'Table 10'!$A$5:$L$23,8,FALSE)</f>
        <v>478</v>
      </c>
      <c r="U71" s="227">
        <f>VLOOKUP($B$2,'Table 11'!$A$5:$L$23,8,FALSE)</f>
        <v>513</v>
      </c>
      <c r="V71" s="227">
        <f>VLOOKUP($B$2,'Table 12'!$A$5:$L$23,8,FALSE)</f>
        <v>493</v>
      </c>
      <c r="W71" s="227">
        <f>VLOOKUP($B$2,'Table 13'!$A$5:$L$23,8,FALSE)</f>
        <v>583</v>
      </c>
      <c r="X71" s="228">
        <f>VLOOKUP($B$2,'Table 14'!$A$5:$L$23,8,FALSE)</f>
        <v>551</v>
      </c>
      <c r="Z71" s="200" t="s">
        <v>54</v>
      </c>
      <c r="AA71" s="44">
        <f>VLOOKUP($B$2,'Table 7'!$A$5:$L$23,8,FALSE)</f>
        <v>613</v>
      </c>
      <c r="AB71" s="44">
        <f>VLOOKUP($B$2,'Table 8'!$A$5:$L$23,8,FALSE)</f>
        <v>653</v>
      </c>
      <c r="AC71" s="44">
        <f>VLOOKUP($B$2,'Table 9'!$A$5:$L$23,8,FALSE)</f>
        <v>528</v>
      </c>
      <c r="AD71" s="44">
        <f>VLOOKUP($B$2,'Table 10'!$A$5:$L$23,8,FALSE)</f>
        <v>478</v>
      </c>
      <c r="AE71" s="44">
        <f>VLOOKUP($B$2,'Table 11'!$A$5:$L$23,8,FALSE)</f>
        <v>513</v>
      </c>
      <c r="AF71" s="44">
        <f>VLOOKUP($B$2,'Table 12'!$A$5:$L$23,8,FALSE)</f>
        <v>493</v>
      </c>
      <c r="AG71" s="44">
        <f>VLOOKUP($B$2,'Table 13'!$A$5:$L$23,8,FALSE)</f>
        <v>583</v>
      </c>
      <c r="AH71" s="206">
        <f>VLOOKUP($B$2,'Table 14'!$A$5:$L$23,8,FALSE)</f>
        <v>551</v>
      </c>
    </row>
    <row r="72" spans="2:34" x14ac:dyDescent="0.2">
      <c r="B72" s="200" t="s">
        <v>27</v>
      </c>
      <c r="C72" s="51">
        <f>VLOOKUP($B$2,'Table 7'!$A$47:$F$65,5,FALSE)</f>
        <v>296.26</v>
      </c>
      <c r="D72" s="51">
        <f>VLOOKUP($B$2,'Table 8'!$A$47:$F$65,5,FALSE)</f>
        <v>299.05</v>
      </c>
      <c r="E72" s="51">
        <f>VLOOKUP($B$2,'Table 9'!$A$47:$F$65,5,FALSE)</f>
        <v>290.55</v>
      </c>
      <c r="F72" s="51">
        <f>VLOOKUP($B$2,'Table 10'!$A$47:$F$65,5,FALSE)</f>
        <v>292.81</v>
      </c>
      <c r="G72" s="51">
        <f>VLOOKUP($B$2,'Table 11'!$A$47:$F$65,5,FALSE)</f>
        <v>291.26</v>
      </c>
      <c r="H72" s="51">
        <f>VLOOKUP($B$2,'Table 12'!$A$47:$F$65,5,FALSE)</f>
        <v>286.83999999999997</v>
      </c>
      <c r="I72" s="51">
        <f>VLOOKUP($B$2,'Table 13'!$A$47:$F$65,5,FALSE)</f>
        <v>304.02999999999997</v>
      </c>
      <c r="J72" s="51">
        <f>VLOOKUP($B$2,'Table 14'!$A$47:$F$65,5,FALSE)</f>
        <v>304.20999999999998</v>
      </c>
      <c r="K72" s="229">
        <f t="shared" si="8"/>
        <v>5.9204683748315112E-4</v>
      </c>
      <c r="L72" s="230">
        <f t="shared" si="9"/>
        <v>2.6834537230810751E-2</v>
      </c>
      <c r="N72" s="296" t="s">
        <v>55</v>
      </c>
      <c r="O72" s="297"/>
      <c r="P72" s="297"/>
      <c r="Q72" s="227">
        <f>VLOOKUP($B$2,'Table 7'!$A$26:$L$44,2,FALSE)</f>
        <v>228</v>
      </c>
      <c r="R72" s="227">
        <f>VLOOKUP($B$2,'Table 8'!$A$26:$L$44,2,FALSE)</f>
        <v>269</v>
      </c>
      <c r="S72" s="227">
        <f>VLOOKUP($B$2,'Table 9'!$A$26:$L$44,2,FALSE)</f>
        <v>199</v>
      </c>
      <c r="T72" s="227">
        <f>VLOOKUP($B$2,'Table 10'!$A$26:$L$44,2,FALSE)</f>
        <v>195</v>
      </c>
      <c r="U72" s="227">
        <f>VLOOKUP($B$2,'Table 11'!$A$26:$L$44,2,FALSE)</f>
        <v>276</v>
      </c>
      <c r="V72" s="227">
        <f>VLOOKUP($B$2,'Table 12'!$A$26:$L$44,2,FALSE)</f>
        <v>227</v>
      </c>
      <c r="W72" s="227">
        <f>VLOOKUP($B$2,'Table 13'!$A$26:$L$44,2,FALSE)</f>
        <v>237</v>
      </c>
      <c r="X72" s="228">
        <f>VLOOKUP($B$2,'Table 14'!$A$26:$L$44,2,FALSE)</f>
        <v>203</v>
      </c>
      <c r="Z72" s="200" t="s">
        <v>55</v>
      </c>
      <c r="AA72" s="44">
        <f>VLOOKUP($B$2,'Table 7'!$A$26:$L$44,2,FALSE)</f>
        <v>228</v>
      </c>
      <c r="AB72" s="44">
        <f>VLOOKUP($B$2,'Table 8'!$A$26:$L$44,2,FALSE)</f>
        <v>269</v>
      </c>
      <c r="AC72" s="44">
        <f>VLOOKUP($B$2,'Table 9'!$A$26:$L$44,2,FALSE)</f>
        <v>199</v>
      </c>
      <c r="AD72" s="44">
        <f>VLOOKUP($B$2,'Table 10'!$A$26:$L$44,2,FALSE)</f>
        <v>195</v>
      </c>
      <c r="AE72" s="44">
        <f>VLOOKUP($B$2,'Table 11'!$A$26:$L$44,2,FALSE)</f>
        <v>276</v>
      </c>
      <c r="AF72" s="44">
        <f>VLOOKUP($B$2,'Table 12'!$A$26:$L$44,2,FALSE)</f>
        <v>227</v>
      </c>
      <c r="AG72" s="44">
        <f>VLOOKUP($B$2,'Table 13'!$A$26:$L$44,2,FALSE)</f>
        <v>237</v>
      </c>
      <c r="AH72" s="206">
        <f>VLOOKUP($B$2,'Table 14'!$A$26:$L$44,2,FALSE)</f>
        <v>203</v>
      </c>
    </row>
    <row r="73" spans="2:34" x14ac:dyDescent="0.2">
      <c r="B73" s="200" t="s">
        <v>28</v>
      </c>
      <c r="C73" s="51">
        <f>VLOOKUP($B$2,'Table 7'!$A$47:$F$65,6,FALSE)</f>
        <v>330</v>
      </c>
      <c r="D73" s="51">
        <f>VLOOKUP($B$2,'Table 8'!$A$47:$F$65,6,FALSE)</f>
        <v>324</v>
      </c>
      <c r="E73" s="51">
        <f>VLOOKUP($B$2,'Table 9'!$A$47:$F$65,6,FALSE)</f>
        <v>320</v>
      </c>
      <c r="F73" s="51">
        <f>VLOOKUP($B$2,'Table 10'!$A$47:$F$65,6,FALSE)</f>
        <v>315</v>
      </c>
      <c r="G73" s="51">
        <f>VLOOKUP($B$2,'Table 11'!$A$47:$F$65,6,FALSE)</f>
        <v>325</v>
      </c>
      <c r="H73" s="51">
        <f>VLOOKUP($B$2,'Table 12'!$A$47:$F$65,6,FALSE)</f>
        <v>320</v>
      </c>
      <c r="I73" s="51">
        <f>VLOOKUP($B$2,'Table 13'!$A$47:$F$65,6,FALSE)</f>
        <v>330</v>
      </c>
      <c r="J73" s="51">
        <f>VLOOKUP($B$2,'Table 14'!$A$47:$F$65,6,FALSE)</f>
        <v>337.79</v>
      </c>
      <c r="K73" s="229">
        <f t="shared" si="8"/>
        <v>2.360606060606063E-2</v>
      </c>
      <c r="L73" s="230">
        <f t="shared" si="9"/>
        <v>2.360606060606063E-2</v>
      </c>
      <c r="N73" s="296" t="s">
        <v>56</v>
      </c>
      <c r="O73" s="297"/>
      <c r="P73" s="297"/>
      <c r="Q73" s="227">
        <f>VLOOKUP($B$2,'Table 7'!$A$26:$L$44,8,FALSE)</f>
        <v>62</v>
      </c>
      <c r="R73" s="227">
        <f>VLOOKUP($B$2,'Table 8'!$A$26:$L$44,8,FALSE)</f>
        <v>100</v>
      </c>
      <c r="S73" s="227">
        <f>VLOOKUP($B$2,'Table 9'!$A$26:$L$44,8,FALSE)</f>
        <v>66</v>
      </c>
      <c r="T73" s="227">
        <f>VLOOKUP($B$2,'Table 10'!$A$26:$L$44,8,FALSE)</f>
        <v>81</v>
      </c>
      <c r="U73" s="227">
        <f>VLOOKUP($B$2,'Table 11'!$A$26:$L$44,8,FALSE)</f>
        <v>74</v>
      </c>
      <c r="V73" s="227">
        <f>VLOOKUP($B$2,'Table 12'!$A$26:$L$44,8,FALSE)</f>
        <v>95</v>
      </c>
      <c r="W73" s="227">
        <f>VLOOKUP($B$2,'Table 13'!$A$26:$L$44,8,FALSE)</f>
        <v>71</v>
      </c>
      <c r="X73" s="228">
        <f>VLOOKUP($B$2,'Table 14'!$A$26:$L$44,8,FALSE)</f>
        <v>59</v>
      </c>
      <c r="Z73" s="200" t="s">
        <v>56</v>
      </c>
      <c r="AA73" s="44">
        <f>VLOOKUP($B$2,'Table 7'!$A$26:$L$44,8,FALSE)</f>
        <v>62</v>
      </c>
      <c r="AB73" s="44">
        <f>VLOOKUP($B$2,'Table 8'!$A$26:$L$44,8,FALSE)</f>
        <v>100</v>
      </c>
      <c r="AC73" s="44">
        <f>VLOOKUP($B$2,'Table 9'!$A$26:$L$44,8,FALSE)</f>
        <v>66</v>
      </c>
      <c r="AD73" s="44">
        <f>VLOOKUP($B$2,'Table 10'!$A$26:$L$44,8,FALSE)</f>
        <v>81</v>
      </c>
      <c r="AE73" s="44">
        <f>VLOOKUP($B$2,'Table 11'!$A$26:$L$44,8,FALSE)</f>
        <v>74</v>
      </c>
      <c r="AF73" s="44">
        <f>VLOOKUP($B$2,'Table 12'!$A$26:$L$44,8,FALSE)</f>
        <v>95</v>
      </c>
      <c r="AG73" s="44">
        <f>VLOOKUP($B$2,'Table 13'!$A$26:$L$44,8,FALSE)</f>
        <v>71</v>
      </c>
      <c r="AH73" s="206">
        <f>VLOOKUP($B$2,'Table 14'!$A$26:$L$44,8,FALSE)</f>
        <v>59</v>
      </c>
    </row>
    <row r="74" spans="2:34" x14ac:dyDescent="0.2">
      <c r="B74" s="13"/>
      <c r="C74" s="16"/>
      <c r="D74" s="16"/>
      <c r="E74" s="16"/>
      <c r="F74" s="16"/>
      <c r="G74" s="16"/>
      <c r="H74" s="16"/>
      <c r="I74" s="16"/>
      <c r="J74" s="16"/>
      <c r="K74" s="16"/>
      <c r="L74" s="60"/>
      <c r="N74" s="296" t="s">
        <v>57</v>
      </c>
      <c r="O74" s="297"/>
      <c r="P74" s="297"/>
      <c r="Q74" s="227">
        <f>VLOOKUP($B$2,'Table 7'!$A$47:$L$65,2,FALSE)</f>
        <v>46</v>
      </c>
      <c r="R74" s="227">
        <f>VLOOKUP($B$2,'Table 8'!$A$47:$L$65,2,FALSE)</f>
        <v>64</v>
      </c>
      <c r="S74" s="227">
        <f>VLOOKUP($B$2,'Table 9'!$A$47:$L$65,2,FALSE)</f>
        <v>65</v>
      </c>
      <c r="T74" s="227">
        <f>VLOOKUP($B$2,'Table 10'!$A$47:$L$65,2,FALSE)</f>
        <v>88</v>
      </c>
      <c r="U74" s="227">
        <f>VLOOKUP($B$2,'Table 11'!$A$47:$L$65,2,FALSE)</f>
        <v>92</v>
      </c>
      <c r="V74" s="227">
        <f>VLOOKUP($B$2,'Table 12'!$A$47:$L$65,2,FALSE)</f>
        <v>118</v>
      </c>
      <c r="W74" s="227">
        <f>VLOOKUP($B$2,'Table 13'!$A$47:$L$65,2,FALSE)</f>
        <v>105</v>
      </c>
      <c r="X74" s="228">
        <f>VLOOKUP($B$2,'Table 14'!$A$47:$L$65,2,FALSE)</f>
        <v>102</v>
      </c>
      <c r="Z74" s="207" t="s">
        <v>57</v>
      </c>
      <c r="AA74" s="208">
        <f>VLOOKUP($B$2,'Table 7'!$A$47:$L$65,2,FALSE)</f>
        <v>46</v>
      </c>
      <c r="AB74" s="208">
        <f>VLOOKUP($B$2,'Table 8'!$A$47:$L$65,2,FALSE)</f>
        <v>64</v>
      </c>
      <c r="AC74" s="208">
        <f>VLOOKUP($B$2,'Table 9'!$A$47:$L$65,2,FALSE)</f>
        <v>65</v>
      </c>
      <c r="AD74" s="208">
        <f>VLOOKUP($B$2,'Table 10'!$A$47:$L$65,2,FALSE)</f>
        <v>88</v>
      </c>
      <c r="AE74" s="208">
        <f>VLOOKUP($B$2,'Table 11'!$A$47:$L$65,2,FALSE)</f>
        <v>92</v>
      </c>
      <c r="AF74" s="208">
        <f>VLOOKUP($B$2,'Table 12'!$A$47:$L$65,2,FALSE)</f>
        <v>118</v>
      </c>
      <c r="AG74" s="208">
        <f>VLOOKUP($B$2,'Table 13'!$A$47:$L$65,2,FALSE)</f>
        <v>105</v>
      </c>
      <c r="AH74" s="209">
        <f>VLOOKUP($B$2,'Table 14'!$A$47:$L$65,2,FALSE)</f>
        <v>102</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Renfrewshire / Inverclyde</v>
      </c>
      <c r="AJ94" s="223">
        <f>VLOOKUP($AI$94,'All years 2 bed'!$A$4:$I$21,2,FALSE)</f>
        <v>472.96</v>
      </c>
      <c r="AK94" s="223">
        <f>VLOOKUP($AI$94,'All years 2 bed'!$A$4:$I$21,3,FALSE)</f>
        <v>477.94</v>
      </c>
      <c r="AL94" s="223">
        <f>VLOOKUP($AI$94,'All years 2 bed'!$A$4:$I$21,4,FALSE)</f>
        <v>484.84</v>
      </c>
      <c r="AM94" s="223">
        <f>VLOOKUP($AI$94,'All years 2 bed'!$A$4:$I$21,5,FALSE)</f>
        <v>480.45</v>
      </c>
      <c r="AN94" s="223">
        <f>VLOOKUP($AI$94,'All years 2 bed'!$A$4:$I$21,6,FALSE)</f>
        <v>483</v>
      </c>
      <c r="AO94" s="223">
        <f>VLOOKUP($AI$94,'All years 2 bed'!$A$4:$I$21,7,FALSE)</f>
        <v>488.37</v>
      </c>
      <c r="AP94" s="223">
        <f>VLOOKUP($AI$94,'All years 2 bed'!$A$4:$I$21,8,FALSE)</f>
        <v>493.93</v>
      </c>
      <c r="AQ94" s="223">
        <f>VLOOKUP($AI$94,'All years 2 bed'!$A$4:$I$21,9,FALSE)</f>
        <v>507.56</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12" sqref="AJ12"/>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19</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234</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300</v>
      </c>
      <c r="D26" s="51">
        <f>VLOOKUP($B$2,'Table 8'!$A$5:$L$23,3,FALSE)</f>
        <v>300</v>
      </c>
      <c r="E26" s="51">
        <f>VLOOKUP($B$2,'Table 9'!$A$5:$L$23,3,FALSE)</f>
        <v>300</v>
      </c>
      <c r="F26" s="51">
        <f>VLOOKUP($B$2,'Table 10'!$A$5:$L$23,3,FALSE)</f>
        <v>300</v>
      </c>
      <c r="G26" s="51">
        <f>VLOOKUP($B$2,'Table 11'!$A$5:$L$23,3,FALSE)</f>
        <v>300</v>
      </c>
      <c r="H26" s="51">
        <f>VLOOKUP($B$2,'Table 12'!$A$5:$L$23,3,FALSE)</f>
        <v>300</v>
      </c>
      <c r="I26" s="51">
        <f>VLOOKUP($B$2,'Table 13'!$A$5:$L$23,3,FALSE)</f>
        <v>310</v>
      </c>
      <c r="J26" s="51">
        <f>VLOOKUP($B$2,'Table 14'!$A$5:$L$23,3,FALSE)</f>
        <v>325</v>
      </c>
      <c r="K26" s="229">
        <f>J26/I26-1</f>
        <v>4.8387096774193505E-2</v>
      </c>
      <c r="L26" s="230">
        <f>J26/C26-1</f>
        <v>8.3333333333333259E-2</v>
      </c>
      <c r="N26" s="200" t="s">
        <v>25</v>
      </c>
      <c r="O26" s="51">
        <f>VLOOKUP($B$2,'Table 7'!$A$5:$L$23,9,FALSE)</f>
        <v>395</v>
      </c>
      <c r="P26" s="51">
        <f>VLOOKUP($B$2,'Table 8'!$A$5:$L$23,9,FALSE)</f>
        <v>400</v>
      </c>
      <c r="Q26" s="51">
        <f>VLOOKUP($B$2,'Table 9'!$A$5:$L$23,9,FALSE)</f>
        <v>400</v>
      </c>
      <c r="R26" s="51">
        <f>VLOOKUP($B$2,'Table 10'!$A$5:$L$23,9,FALSE)</f>
        <v>395</v>
      </c>
      <c r="S26" s="51">
        <f>VLOOKUP($B$2,'Table 11'!$A$5:$L$23,9,FALSE)</f>
        <v>400</v>
      </c>
      <c r="T26" s="51">
        <f>VLOOKUP($B$2,'Table 12'!$A$5:$L$23,9,FALSE)</f>
        <v>400</v>
      </c>
      <c r="U26" s="51">
        <f>VLOOKUP($B$2,'Table 13'!$A$5:$L$23,9,FALSE)</f>
        <v>400</v>
      </c>
      <c r="V26" s="51">
        <f>VLOOKUP($B$2,'Table 14'!$A$5:$L$23,9,FALSE)</f>
        <v>400</v>
      </c>
      <c r="W26" s="229">
        <f>V26/U26-1</f>
        <v>0</v>
      </c>
      <c r="X26" s="230">
        <f>V26/O26-1</f>
        <v>1.2658227848101333E-2</v>
      </c>
    </row>
    <row r="27" spans="2:24" x14ac:dyDescent="0.2">
      <c r="B27" s="200" t="s">
        <v>26</v>
      </c>
      <c r="C27" s="51">
        <f>VLOOKUP($B$2,'Table 7'!$A$5:$L$23,4,FALSE)</f>
        <v>335</v>
      </c>
      <c r="D27" s="51">
        <f>VLOOKUP($B$2,'Table 8'!$A$5:$L$23,4,FALSE)</f>
        <v>350</v>
      </c>
      <c r="E27" s="51">
        <f>VLOOKUP($B$2,'Table 9'!$A$5:$L$23,4,FALSE)</f>
        <v>340</v>
      </c>
      <c r="F27" s="51">
        <f>VLOOKUP($B$2,'Table 10'!$A$5:$L$23,4,FALSE)</f>
        <v>325</v>
      </c>
      <c r="G27" s="51">
        <f>VLOOKUP($B$2,'Table 11'!$A$5:$L$23,4,FALSE)</f>
        <v>350</v>
      </c>
      <c r="H27" s="51">
        <f>VLOOKUP($B$2,'Table 12'!$A$5:$L$23,4,FALSE)</f>
        <v>345</v>
      </c>
      <c r="I27" s="51">
        <f>VLOOKUP($B$2,'Table 13'!$A$5:$L$23,4,FALSE)</f>
        <v>325</v>
      </c>
      <c r="J27" s="51">
        <f>VLOOKUP($B$2,'Table 14'!$A$5:$L$23,4,FALSE)</f>
        <v>335</v>
      </c>
      <c r="K27" s="229">
        <f t="shared" ref="K27:K29" si="0">J27/I27-1</f>
        <v>3.076923076923066E-2</v>
      </c>
      <c r="L27" s="230">
        <f t="shared" ref="L27:L29" si="1">J27/C27-1</f>
        <v>0</v>
      </c>
      <c r="N27" s="200" t="s">
        <v>26</v>
      </c>
      <c r="O27" s="51">
        <f>VLOOKUP($B$2,'Table 7'!$A$5:$L$23,10,FALSE)</f>
        <v>427.5</v>
      </c>
      <c r="P27" s="51">
        <f>VLOOKUP($B$2,'Table 8'!$A$5:$L$23,10,FALSE)</f>
        <v>450</v>
      </c>
      <c r="Q27" s="51">
        <f>VLOOKUP($B$2,'Table 9'!$A$5:$L$23,10,FALSE)</f>
        <v>440</v>
      </c>
      <c r="R27" s="51">
        <f>VLOOKUP($B$2,'Table 10'!$A$5:$L$23,10,FALSE)</f>
        <v>450</v>
      </c>
      <c r="S27" s="51">
        <f>VLOOKUP($B$2,'Table 11'!$A$5:$L$23,10,FALSE)</f>
        <v>440</v>
      </c>
      <c r="T27" s="51">
        <f>VLOOKUP($B$2,'Table 12'!$A$5:$L$23,10,FALSE)</f>
        <v>435</v>
      </c>
      <c r="U27" s="51">
        <f>VLOOKUP($B$2,'Table 13'!$A$5:$L$23,10,FALSE)</f>
        <v>450</v>
      </c>
      <c r="V27" s="51">
        <f>VLOOKUP($B$2,'Table 14'!$A$5:$L$23,10,FALSE)</f>
        <v>450</v>
      </c>
      <c r="W27" s="229">
        <f t="shared" ref="W27:W29" si="2">V27/U27-1</f>
        <v>0</v>
      </c>
      <c r="X27" s="230">
        <f t="shared" ref="X27:X29" si="3">V27/O27-1</f>
        <v>5.2631578947368363E-2</v>
      </c>
    </row>
    <row r="28" spans="2:24" x14ac:dyDescent="0.2">
      <c r="B28" s="200" t="s">
        <v>27</v>
      </c>
      <c r="C28" s="51">
        <f>VLOOKUP($B$2,'Table 7'!$A$5:$L$23,5,FALSE)</f>
        <v>336.19</v>
      </c>
      <c r="D28" s="51">
        <f>VLOOKUP($B$2,'Table 8'!$A$5:$L$23,5,FALSE)</f>
        <v>344.54</v>
      </c>
      <c r="E28" s="51">
        <f>VLOOKUP($B$2,'Table 9'!$A$5:$L$23,5,FALSE)</f>
        <v>336.91</v>
      </c>
      <c r="F28" s="51">
        <f>VLOOKUP($B$2,'Table 10'!$A$5:$L$23,5,FALSE)</f>
        <v>331.99</v>
      </c>
      <c r="G28" s="51">
        <f>VLOOKUP($B$2,'Table 11'!$A$5:$L$23,5,FALSE)</f>
        <v>337.33</v>
      </c>
      <c r="H28" s="51">
        <f>VLOOKUP($B$2,'Table 12'!$A$5:$L$23,5,FALSE)</f>
        <v>339.71</v>
      </c>
      <c r="I28" s="51">
        <f>VLOOKUP($B$2,'Table 13'!$A$5:$L$23,5,FALSE)</f>
        <v>337.92</v>
      </c>
      <c r="J28" s="51">
        <f>VLOOKUP($B$2,'Table 14'!$A$5:$L$23,5,FALSE)</f>
        <v>344.95</v>
      </c>
      <c r="K28" s="229">
        <f t="shared" si="0"/>
        <v>2.0803740530302983E-2</v>
      </c>
      <c r="L28" s="230">
        <f t="shared" si="1"/>
        <v>2.6056694131294744E-2</v>
      </c>
      <c r="N28" s="200" t="s">
        <v>27</v>
      </c>
      <c r="O28" s="51">
        <f>VLOOKUP($B$2,'Table 7'!$A$5:$L$23,11,FALSE)</f>
        <v>441.58</v>
      </c>
      <c r="P28" s="51">
        <f>VLOOKUP($B$2,'Table 8'!$A$5:$L$23,11,FALSE)</f>
        <v>446.24</v>
      </c>
      <c r="Q28" s="51">
        <f>VLOOKUP($B$2,'Table 9'!$A$5:$L$23,11,FALSE)</f>
        <v>444.92</v>
      </c>
      <c r="R28" s="51">
        <f>VLOOKUP($B$2,'Table 10'!$A$5:$L$23,11,FALSE)</f>
        <v>443.86</v>
      </c>
      <c r="S28" s="51">
        <f>VLOOKUP($B$2,'Table 11'!$A$5:$L$23,11,FALSE)</f>
        <v>444.22</v>
      </c>
      <c r="T28" s="51">
        <f>VLOOKUP($B$2,'Table 12'!$A$5:$L$23,11,FALSE)</f>
        <v>443.93</v>
      </c>
      <c r="U28" s="51">
        <f>VLOOKUP($B$2,'Table 13'!$A$5:$L$23,11,FALSE)</f>
        <v>452.23</v>
      </c>
      <c r="V28" s="51">
        <f>VLOOKUP($B$2,'Table 14'!$A$5:$L$23,11,FALSE)</f>
        <v>458.64</v>
      </c>
      <c r="W28" s="229">
        <f t="shared" si="2"/>
        <v>1.4174203392079088E-2</v>
      </c>
      <c r="X28" s="230">
        <f t="shared" si="3"/>
        <v>3.863399610489604E-2</v>
      </c>
    </row>
    <row r="29" spans="2:24" x14ac:dyDescent="0.2">
      <c r="B29" s="200" t="s">
        <v>28</v>
      </c>
      <c r="C29" s="51">
        <f>VLOOKUP($B$2,'Table 7'!$A$5:$L$23,6,FALSE)</f>
        <v>370</v>
      </c>
      <c r="D29" s="51">
        <f>VLOOKUP($B$2,'Table 8'!$A$5:$L$23,6,FALSE)</f>
        <v>375</v>
      </c>
      <c r="E29" s="51">
        <f>VLOOKUP($B$2,'Table 9'!$A$5:$L$23,6,FALSE)</f>
        <v>355</v>
      </c>
      <c r="F29" s="51">
        <f>VLOOKUP($B$2,'Table 10'!$A$5:$L$23,6,FALSE)</f>
        <v>350</v>
      </c>
      <c r="G29" s="51">
        <f>VLOOKUP($B$2,'Table 11'!$A$5:$L$23,6,FALSE)</f>
        <v>370</v>
      </c>
      <c r="H29" s="51">
        <f>VLOOKUP($B$2,'Table 12'!$A$5:$L$23,6,FALSE)</f>
        <v>360</v>
      </c>
      <c r="I29" s="51">
        <f>VLOOKUP($B$2,'Table 13'!$A$5:$L$23,6,FALSE)</f>
        <v>360</v>
      </c>
      <c r="J29" s="51">
        <f>VLOOKUP($B$2,'Table 14'!$A$5:$L$23,6,FALSE)</f>
        <v>375</v>
      </c>
      <c r="K29" s="229">
        <f t="shared" si="0"/>
        <v>4.1666666666666741E-2</v>
      </c>
      <c r="L29" s="230">
        <f t="shared" si="1"/>
        <v>1.3513513513513598E-2</v>
      </c>
      <c r="N29" s="200" t="s">
        <v>28</v>
      </c>
      <c r="O29" s="51">
        <f>VLOOKUP($B$2,'Table 7'!$A$5:$L$23,12,FALSE)</f>
        <v>490</v>
      </c>
      <c r="P29" s="51">
        <f>VLOOKUP($B$2,'Table 8'!$A$5:$L$23,12,FALSE)</f>
        <v>495</v>
      </c>
      <c r="Q29" s="51">
        <f>VLOOKUP($B$2,'Table 9'!$A$5:$L$23,12,FALSE)</f>
        <v>485</v>
      </c>
      <c r="R29" s="51">
        <f>VLOOKUP($B$2,'Table 10'!$A$5:$L$23,12,FALSE)</f>
        <v>495</v>
      </c>
      <c r="S29" s="51">
        <f>VLOOKUP($B$2,'Table 11'!$A$5:$L$23,12,FALSE)</f>
        <v>495</v>
      </c>
      <c r="T29" s="51">
        <f>VLOOKUP($B$2,'Table 12'!$A$5:$L$23,12,FALSE)</f>
        <v>490</v>
      </c>
      <c r="U29" s="51">
        <f>VLOOKUP($B$2,'Table 13'!$A$5:$L$23,12,FALSE)</f>
        <v>495</v>
      </c>
      <c r="V29" s="51">
        <f>VLOOKUP($B$2,'Table 14'!$A$5:$L$23,12,FALSE)</f>
        <v>500</v>
      </c>
      <c r="W29" s="229">
        <f t="shared" si="2"/>
        <v>1.0101010101010166E-2</v>
      </c>
      <c r="X29" s="230">
        <f t="shared" si="3"/>
        <v>2.0408163265306145E-2</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440</v>
      </c>
      <c r="D48" s="51">
        <f>VLOOKUP($B$2,'Table 8'!$A$26:$L$44,3,FALSE)</f>
        <v>450</v>
      </c>
      <c r="E48" s="51">
        <f>VLOOKUP($B$2,'Table 9'!$A$26:$L$44,3,FALSE)</f>
        <v>475</v>
      </c>
      <c r="F48" s="51">
        <f>VLOOKUP($B$2,'Table 10'!$A$26:$L$44,3,FALSE)</f>
        <v>450</v>
      </c>
      <c r="G48" s="51">
        <f>VLOOKUP($B$2,'Table 11'!$A$26:$L$44,3,FALSE)</f>
        <v>450</v>
      </c>
      <c r="H48" s="51">
        <f>VLOOKUP($B$2,'Table 12'!$A$26:$L$44,3,FALSE)</f>
        <v>450</v>
      </c>
      <c r="I48" s="51">
        <f>VLOOKUP($B$2,'Table 13'!$A$26:$L$44,3,FALSE)</f>
        <v>475</v>
      </c>
      <c r="J48" s="51">
        <f>VLOOKUP($B$2,'Table 14'!$A$26:$L$44,3,FALSE)</f>
        <v>475</v>
      </c>
      <c r="K48" s="229">
        <f>J48/I48-1</f>
        <v>0</v>
      </c>
      <c r="L48" s="230">
        <f>J48/C48-1</f>
        <v>7.9545454545454586E-2</v>
      </c>
      <c r="N48" s="200" t="s">
        <v>25</v>
      </c>
      <c r="O48" s="51">
        <f>VLOOKUP($B$2,'Table 7'!$A$26:$L$44,9,FALSE)</f>
        <v>595</v>
      </c>
      <c r="P48" s="51">
        <f>VLOOKUP($B$2,'Table 8'!$A$26:$L$44,9,FALSE)</f>
        <v>615</v>
      </c>
      <c r="Q48" s="51">
        <f>VLOOKUP($B$2,'Table 9'!$A$26:$L$44,9,FALSE)</f>
        <v>600</v>
      </c>
      <c r="R48" s="51">
        <f>VLOOKUP($B$2,'Table 10'!$A$26:$L$44,9,FALSE)</f>
        <v>595</v>
      </c>
      <c r="S48" s="51">
        <f>VLOOKUP($B$2,'Table 11'!$A$26:$L$44,9,FALSE)</f>
        <v>600</v>
      </c>
      <c r="T48" s="51">
        <f>VLOOKUP($B$2,'Table 12'!$A$26:$L$44,9,FALSE)</f>
        <v>675</v>
      </c>
      <c r="U48" s="51">
        <f>VLOOKUP($B$2,'Table 13'!$A$26:$L$44,9,FALSE)</f>
        <v>600</v>
      </c>
      <c r="V48" s="51">
        <f>VLOOKUP($B$2,'Table 14'!$A$26:$L$44,9,FALSE)</f>
        <v>600</v>
      </c>
      <c r="W48" s="229">
        <f>V48/U48-1</f>
        <v>0</v>
      </c>
      <c r="X48" s="230">
        <f>V48/O48-1</f>
        <v>8.4033613445377853E-3</v>
      </c>
    </row>
    <row r="49" spans="2:24" x14ac:dyDescent="0.2">
      <c r="B49" s="200" t="s">
        <v>26</v>
      </c>
      <c r="C49" s="51">
        <f>VLOOKUP($B$2,'Table 7'!$A$26:$L$44,4,FALSE)</f>
        <v>500</v>
      </c>
      <c r="D49" s="51">
        <f>VLOOKUP($B$2,'Table 8'!$A$26:$L$44,4,FALSE)</f>
        <v>525</v>
      </c>
      <c r="E49" s="51">
        <f>VLOOKUP($B$2,'Table 9'!$A$26:$L$44,4,FALSE)</f>
        <v>550</v>
      </c>
      <c r="F49" s="51">
        <f>VLOOKUP($B$2,'Table 10'!$A$26:$L$44,4,FALSE)</f>
        <v>525</v>
      </c>
      <c r="G49" s="51">
        <f>VLOOKUP($B$2,'Table 11'!$A$26:$L$44,4,FALSE)</f>
        <v>515</v>
      </c>
      <c r="H49" s="51">
        <f>VLOOKUP($B$2,'Table 12'!$A$26:$L$44,4,FALSE)</f>
        <v>525</v>
      </c>
      <c r="I49" s="51">
        <f>VLOOKUP($B$2,'Table 13'!$A$26:$L$44,4,FALSE)</f>
        <v>525</v>
      </c>
      <c r="J49" s="51">
        <f>VLOOKUP($B$2,'Table 14'!$A$26:$L$44,4,FALSE)</f>
        <v>550</v>
      </c>
      <c r="K49" s="229">
        <f t="shared" ref="K49:K51" si="4">J49/I49-1</f>
        <v>4.7619047619047672E-2</v>
      </c>
      <c r="L49" s="230">
        <f t="shared" ref="L49:L51" si="5">J49/C49-1</f>
        <v>0.10000000000000009</v>
      </c>
      <c r="N49" s="200" t="s">
        <v>26</v>
      </c>
      <c r="O49" s="51">
        <f>VLOOKUP($B$2,'Table 7'!$A$26:$L$44,10,FALSE)</f>
        <v>685</v>
      </c>
      <c r="P49" s="51">
        <f>VLOOKUP($B$2,'Table 8'!$A$26:$L$44,10,FALSE)</f>
        <v>700</v>
      </c>
      <c r="Q49" s="51">
        <f>VLOOKUP($B$2,'Table 9'!$A$26:$L$44,10,FALSE)</f>
        <v>695</v>
      </c>
      <c r="R49" s="51">
        <f>VLOOKUP($B$2,'Table 10'!$A$26:$L$44,10,FALSE)</f>
        <v>665</v>
      </c>
      <c r="S49" s="51">
        <f>VLOOKUP($B$2,'Table 11'!$A$26:$L$44,10,FALSE)</f>
        <v>695</v>
      </c>
      <c r="T49" s="51">
        <f>VLOOKUP($B$2,'Table 12'!$A$26:$L$44,10,FALSE)</f>
        <v>755</v>
      </c>
      <c r="U49" s="51">
        <f>VLOOKUP($B$2,'Table 13'!$A$26:$L$44,10,FALSE)</f>
        <v>695</v>
      </c>
      <c r="V49" s="51">
        <f>VLOOKUP($B$2,'Table 14'!$A$26:$L$44,10,FALSE)</f>
        <v>700</v>
      </c>
      <c r="W49" s="229">
        <f t="shared" ref="W49:W51" si="6">V49/U49-1</f>
        <v>7.194244604316502E-3</v>
      </c>
      <c r="X49" s="230">
        <f t="shared" ref="X49:X51" si="7">V49/O49-1</f>
        <v>2.1897810218978186E-2</v>
      </c>
    </row>
    <row r="50" spans="2:24" x14ac:dyDescent="0.2">
      <c r="B50" s="200" t="s">
        <v>27</v>
      </c>
      <c r="C50" s="51">
        <f>VLOOKUP($B$2,'Table 7'!$A$26:$L$44,5,FALSE)</f>
        <v>514.96</v>
      </c>
      <c r="D50" s="51">
        <f>VLOOKUP($B$2,'Table 8'!$A$26:$L$44,5,FALSE)</f>
        <v>539.47</v>
      </c>
      <c r="E50" s="51">
        <f>VLOOKUP($B$2,'Table 9'!$A$26:$L$44,5,FALSE)</f>
        <v>553.24</v>
      </c>
      <c r="F50" s="51">
        <f>VLOOKUP($B$2,'Table 10'!$A$26:$L$44,5,FALSE)</f>
        <v>541.89</v>
      </c>
      <c r="G50" s="51">
        <f>VLOOKUP($B$2,'Table 11'!$A$26:$L$44,5,FALSE)</f>
        <v>528.23</v>
      </c>
      <c r="H50" s="51">
        <f>VLOOKUP($B$2,'Table 12'!$A$26:$L$44,5,FALSE)</f>
        <v>535.36</v>
      </c>
      <c r="I50" s="51">
        <f>VLOOKUP($B$2,'Table 13'!$A$26:$L$44,5,FALSE)</f>
        <v>545.97</v>
      </c>
      <c r="J50" s="51">
        <f>VLOOKUP($B$2,'Table 14'!$A$26:$L$44,5,FALSE)</f>
        <v>565.77</v>
      </c>
      <c r="K50" s="229">
        <f t="shared" si="4"/>
        <v>3.6265728886202497E-2</v>
      </c>
      <c r="L50" s="230">
        <f t="shared" si="5"/>
        <v>9.8667857697685157E-2</v>
      </c>
      <c r="N50" s="200" t="s">
        <v>27</v>
      </c>
      <c r="O50" s="51">
        <f>VLOOKUP($B$2,'Table 7'!$A$26:$L$44,11,FALSE)</f>
        <v>689.67</v>
      </c>
      <c r="P50" s="51">
        <f>VLOOKUP($B$2,'Table 8'!$A$26:$L$44,11,FALSE)</f>
        <v>724.63</v>
      </c>
      <c r="Q50" s="51">
        <f>VLOOKUP($B$2,'Table 9'!$A$26:$L$44,11,FALSE)</f>
        <v>712.45</v>
      </c>
      <c r="R50" s="51">
        <f>VLOOKUP($B$2,'Table 10'!$A$26:$L$44,11,FALSE)</f>
        <v>700.65</v>
      </c>
      <c r="S50" s="51">
        <f>VLOOKUP($B$2,'Table 11'!$A$26:$L$44,11,FALSE)</f>
        <v>727.05</v>
      </c>
      <c r="T50" s="51">
        <f>VLOOKUP($B$2,'Table 12'!$A$26:$L$44,11,FALSE)</f>
        <v>746.42</v>
      </c>
      <c r="U50" s="51">
        <f>VLOOKUP($B$2,'Table 13'!$A$26:$L$44,11,FALSE)</f>
        <v>739.76</v>
      </c>
      <c r="V50" s="51">
        <f>VLOOKUP($B$2,'Table 14'!$A$26:$L$44,11,FALSE)</f>
        <v>750.14</v>
      </c>
      <c r="W50" s="229">
        <f t="shared" si="6"/>
        <v>1.4031577809019202E-2</v>
      </c>
      <c r="X50" s="230">
        <f t="shared" si="7"/>
        <v>8.7679614888279911E-2</v>
      </c>
    </row>
    <row r="51" spans="2:24" x14ac:dyDescent="0.2">
      <c r="B51" s="200" t="s">
        <v>28</v>
      </c>
      <c r="C51" s="51">
        <f>VLOOKUP($B$2,'Table 7'!$A$26:$L$44,6,FALSE)</f>
        <v>595</v>
      </c>
      <c r="D51" s="51">
        <f>VLOOKUP($B$2,'Table 8'!$A$26:$L$44,6,FALSE)</f>
        <v>595</v>
      </c>
      <c r="E51" s="51">
        <f>VLOOKUP($B$2,'Table 9'!$A$26:$L$44,6,FALSE)</f>
        <v>600</v>
      </c>
      <c r="F51" s="51">
        <f>VLOOKUP($B$2,'Table 10'!$A$26:$L$44,6,FALSE)</f>
        <v>600</v>
      </c>
      <c r="G51" s="51">
        <f>VLOOKUP($B$2,'Table 11'!$A$26:$L$44,6,FALSE)</f>
        <v>580</v>
      </c>
      <c r="H51" s="51">
        <f>VLOOKUP($B$2,'Table 12'!$A$26:$L$44,6,FALSE)</f>
        <v>595</v>
      </c>
      <c r="I51" s="51">
        <f>VLOOKUP($B$2,'Table 13'!$A$26:$L$44,6,FALSE)</f>
        <v>600</v>
      </c>
      <c r="J51" s="51">
        <f>VLOOKUP($B$2,'Table 14'!$A$26:$L$44,6,FALSE)</f>
        <v>650</v>
      </c>
      <c r="K51" s="229">
        <f t="shared" si="4"/>
        <v>8.3333333333333259E-2</v>
      </c>
      <c r="L51" s="230">
        <f t="shared" si="5"/>
        <v>9.243697478991586E-2</v>
      </c>
      <c r="N51" s="200" t="s">
        <v>28</v>
      </c>
      <c r="O51" s="51">
        <f>VLOOKUP($B$2,'Table 7'!$A$26:$L$44,12,FALSE)</f>
        <v>800</v>
      </c>
      <c r="P51" s="51">
        <f>VLOOKUP($B$2,'Table 8'!$A$26:$L$44,12,FALSE)</f>
        <v>845</v>
      </c>
      <c r="Q51" s="51">
        <f>VLOOKUP($B$2,'Table 9'!$A$26:$L$44,12,FALSE)</f>
        <v>800</v>
      </c>
      <c r="R51" s="51">
        <f>VLOOKUP($B$2,'Table 10'!$A$26:$L$44,12,FALSE)</f>
        <v>795</v>
      </c>
      <c r="S51" s="51">
        <f>VLOOKUP($B$2,'Table 11'!$A$26:$L$44,12,FALSE)</f>
        <v>800</v>
      </c>
      <c r="T51" s="51">
        <f>VLOOKUP($B$2,'Table 12'!$A$26:$L$44,12,FALSE)</f>
        <v>830</v>
      </c>
      <c r="U51" s="51">
        <f>VLOOKUP($B$2,'Table 13'!$A$26:$L$44,12,FALSE)</f>
        <v>850</v>
      </c>
      <c r="V51" s="51">
        <f>VLOOKUP($B$2,'Table 14'!$A$26:$L$44,12,FALSE)</f>
        <v>825</v>
      </c>
      <c r="W51" s="229">
        <f t="shared" si="6"/>
        <v>-2.9411764705882359E-2</v>
      </c>
      <c r="X51" s="230">
        <f t="shared" si="7"/>
        <v>3.125E-2</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230</v>
      </c>
      <c r="D70" s="51">
        <f>VLOOKUP($B$2,'Table 8'!$A$47:$F$65,3,FALSE)</f>
        <v>220</v>
      </c>
      <c r="E70" s="51">
        <f>VLOOKUP($B$2,'Table 9'!$A$47:$F$65,3,FALSE)</f>
        <v>225</v>
      </c>
      <c r="F70" s="51">
        <f>VLOOKUP($B$2,'Table 10'!$A$47:$F$65,3,FALSE)</f>
        <v>245</v>
      </c>
      <c r="G70" s="51">
        <f>VLOOKUP($B$2,'Table 11'!$A$47:$F$65,3,FALSE)</f>
        <v>235</v>
      </c>
      <c r="H70" s="51">
        <f>VLOOKUP($B$2,'Table 12'!$A$47:$F$65,3,FALSE)</f>
        <v>250</v>
      </c>
      <c r="I70" s="51">
        <f>VLOOKUP($B$2,'Table 13'!$A$47:$F$65,3,FALSE)</f>
        <v>245</v>
      </c>
      <c r="J70" s="51">
        <f>VLOOKUP($B$2,'Table 14'!$A$47:$F$65,3,FALSE)</f>
        <v>242.5</v>
      </c>
      <c r="K70" s="229">
        <f>J70/I70-1</f>
        <v>-1.0204081632653073E-2</v>
      </c>
      <c r="L70" s="230">
        <f>J70/C70-1</f>
        <v>5.4347826086956541E-2</v>
      </c>
      <c r="N70" s="296" t="s">
        <v>53</v>
      </c>
      <c r="O70" s="297"/>
      <c r="P70" s="297"/>
      <c r="Q70" s="227">
        <f>VLOOKUP($B$2,'Table 7'!$A$5:$L$23,2,FALSE)</f>
        <v>95</v>
      </c>
      <c r="R70" s="227">
        <f>VLOOKUP($B$2,'Table 8'!$A$5:$L$23,2,FALSE)</f>
        <v>118</v>
      </c>
      <c r="S70" s="227">
        <f>VLOOKUP($B$2,'Table 9'!$A$5:$L$23,2,FALSE)</f>
        <v>138</v>
      </c>
      <c r="T70" s="227">
        <f>VLOOKUP($B$2,'Table 10'!$A$5:$L$23,2,FALSE)</f>
        <v>141</v>
      </c>
      <c r="U70" s="227">
        <f>VLOOKUP($B$2,'Table 11'!$A$5:$L$23,2,FALSE)</f>
        <v>126</v>
      </c>
      <c r="V70" s="227">
        <f>VLOOKUP($B$2,'Table 12'!$A$5:$L$23,2,FALSE)</f>
        <v>157</v>
      </c>
      <c r="W70" s="227">
        <f>VLOOKUP($B$2,'Table 13'!$A$5:$L$23,2,FALSE)</f>
        <v>179</v>
      </c>
      <c r="X70" s="228">
        <f>VLOOKUP($B$2,'Table 14'!$A$5:$L$23,2,FALSE)</f>
        <v>194</v>
      </c>
      <c r="Z70" s="200" t="s">
        <v>53</v>
      </c>
      <c r="AA70" s="44">
        <f>VLOOKUP($B$2,'Table 7'!$A$5:$L$23,2,FALSE)</f>
        <v>95</v>
      </c>
      <c r="AB70" s="44">
        <f>VLOOKUP($B$2,'Table 8'!$A$5:$L$23,2,FALSE)</f>
        <v>118</v>
      </c>
      <c r="AC70" s="44">
        <f>VLOOKUP($B$2,'Table 9'!$A$5:$L$23,2,FALSE)</f>
        <v>138</v>
      </c>
      <c r="AD70" s="44">
        <f>VLOOKUP($B$2,'Table 10'!$A$5:$L$23,2,FALSE)</f>
        <v>141</v>
      </c>
      <c r="AE70" s="44">
        <f>VLOOKUP($B$2,'Table 11'!$A$5:$L$23,2,FALSE)</f>
        <v>126</v>
      </c>
      <c r="AF70" s="44">
        <f>VLOOKUP($B$2,'Table 12'!$A$5:$L$23,2,FALSE)</f>
        <v>157</v>
      </c>
      <c r="AG70" s="44">
        <f>VLOOKUP($B$2,'Table 13'!$A$5:$L$23,2,FALSE)</f>
        <v>179</v>
      </c>
      <c r="AH70" s="206">
        <f>VLOOKUP($B$2,'Table 14'!$A$5:$L$23,2,FALSE)</f>
        <v>194</v>
      </c>
    </row>
    <row r="71" spans="2:34" x14ac:dyDescent="0.2">
      <c r="B71" s="200" t="s">
        <v>26</v>
      </c>
      <c r="C71" s="51">
        <f>VLOOKUP($B$2,'Table 7'!$A$47:$F$65,4,FALSE)</f>
        <v>260</v>
      </c>
      <c r="D71" s="51">
        <f>VLOOKUP($B$2,'Table 8'!$A$47:$F$65,4,FALSE)</f>
        <v>250</v>
      </c>
      <c r="E71" s="51">
        <f>VLOOKUP($B$2,'Table 9'!$A$47:$F$65,4,FALSE)</f>
        <v>244.17</v>
      </c>
      <c r="F71" s="51">
        <f>VLOOKUP($B$2,'Table 10'!$A$47:$F$65,4,FALSE)</f>
        <v>250</v>
      </c>
      <c r="G71" s="51">
        <f>VLOOKUP($B$2,'Table 11'!$A$47:$F$65,4,FALSE)</f>
        <v>251.67</v>
      </c>
      <c r="H71" s="51">
        <f>VLOOKUP($B$2,'Table 12'!$A$47:$F$65,4,FALSE)</f>
        <v>250.89</v>
      </c>
      <c r="I71" s="51">
        <f>VLOOKUP($B$2,'Table 13'!$A$47:$F$65,4,FALSE)</f>
        <v>250</v>
      </c>
      <c r="J71" s="51">
        <f>VLOOKUP($B$2,'Table 14'!$A$47:$F$65,4,FALSE)</f>
        <v>275</v>
      </c>
      <c r="K71" s="229">
        <f t="shared" ref="K71:K73" si="8">J71/I71-1</f>
        <v>0.10000000000000009</v>
      </c>
      <c r="L71" s="230">
        <f t="shared" ref="L71:L73" si="9">J71/C71-1</f>
        <v>5.7692307692307709E-2</v>
      </c>
      <c r="N71" s="296" t="s">
        <v>54</v>
      </c>
      <c r="O71" s="297"/>
      <c r="P71" s="297"/>
      <c r="Q71" s="227">
        <f>VLOOKUP($B$2,'Table 7'!$A$5:$L$23,8,FALSE)</f>
        <v>244</v>
      </c>
      <c r="R71" s="227">
        <f>VLOOKUP($B$2,'Table 8'!$A$5:$L$23,8,FALSE)</f>
        <v>272</v>
      </c>
      <c r="S71" s="227">
        <f>VLOOKUP($B$2,'Table 9'!$A$5:$L$23,8,FALSE)</f>
        <v>301</v>
      </c>
      <c r="T71" s="227">
        <f>VLOOKUP($B$2,'Table 10'!$A$5:$L$23,8,FALSE)</f>
        <v>317</v>
      </c>
      <c r="U71" s="227">
        <f>VLOOKUP($B$2,'Table 11'!$A$5:$L$23,8,FALSE)</f>
        <v>325</v>
      </c>
      <c r="V71" s="227">
        <f>VLOOKUP($B$2,'Table 12'!$A$5:$L$23,8,FALSE)</f>
        <v>309</v>
      </c>
      <c r="W71" s="227">
        <f>VLOOKUP($B$2,'Table 13'!$A$5:$L$23,8,FALSE)</f>
        <v>303</v>
      </c>
      <c r="X71" s="228">
        <f>VLOOKUP($B$2,'Table 14'!$A$5:$L$23,8,FALSE)</f>
        <v>318</v>
      </c>
      <c r="Z71" s="200" t="s">
        <v>54</v>
      </c>
      <c r="AA71" s="44">
        <f>VLOOKUP($B$2,'Table 7'!$A$5:$L$23,8,FALSE)</f>
        <v>244</v>
      </c>
      <c r="AB71" s="44">
        <f>VLOOKUP($B$2,'Table 8'!$A$5:$L$23,8,FALSE)</f>
        <v>272</v>
      </c>
      <c r="AC71" s="44">
        <f>VLOOKUP($B$2,'Table 9'!$A$5:$L$23,8,FALSE)</f>
        <v>301</v>
      </c>
      <c r="AD71" s="44">
        <f>VLOOKUP($B$2,'Table 10'!$A$5:$L$23,8,FALSE)</f>
        <v>317</v>
      </c>
      <c r="AE71" s="44">
        <f>VLOOKUP($B$2,'Table 11'!$A$5:$L$23,8,FALSE)</f>
        <v>325</v>
      </c>
      <c r="AF71" s="44">
        <f>VLOOKUP($B$2,'Table 12'!$A$5:$L$23,8,FALSE)</f>
        <v>309</v>
      </c>
      <c r="AG71" s="44">
        <f>VLOOKUP($B$2,'Table 13'!$A$5:$L$23,8,FALSE)</f>
        <v>303</v>
      </c>
      <c r="AH71" s="206">
        <f>VLOOKUP($B$2,'Table 14'!$A$5:$L$23,8,FALSE)</f>
        <v>318</v>
      </c>
    </row>
    <row r="72" spans="2:34" x14ac:dyDescent="0.2">
      <c r="B72" s="200" t="s">
        <v>27</v>
      </c>
      <c r="C72" s="51">
        <f>VLOOKUP($B$2,'Table 7'!$A$47:$F$65,5,FALSE)</f>
        <v>255.63</v>
      </c>
      <c r="D72" s="51">
        <f>VLOOKUP($B$2,'Table 8'!$A$47:$F$65,5,FALSE)</f>
        <v>246.95</v>
      </c>
      <c r="E72" s="51">
        <f>VLOOKUP($B$2,'Table 9'!$A$47:$F$65,5,FALSE)</f>
        <v>244.81</v>
      </c>
      <c r="F72" s="51">
        <f>VLOOKUP($B$2,'Table 10'!$A$47:$F$65,5,FALSE)</f>
        <v>265.16000000000003</v>
      </c>
      <c r="G72" s="51">
        <f>VLOOKUP($B$2,'Table 11'!$A$47:$F$65,5,FALSE)</f>
        <v>262.89999999999998</v>
      </c>
      <c r="H72" s="51">
        <f>VLOOKUP($B$2,'Table 12'!$A$47:$F$65,5,FALSE)</f>
        <v>271.45</v>
      </c>
      <c r="I72" s="51">
        <f>VLOOKUP($B$2,'Table 13'!$A$47:$F$65,5,FALSE)</f>
        <v>270.22000000000003</v>
      </c>
      <c r="J72" s="51">
        <f>VLOOKUP($B$2,'Table 14'!$A$47:$F$65,5,FALSE)</f>
        <v>312.18</v>
      </c>
      <c r="K72" s="229">
        <f t="shared" si="8"/>
        <v>0.15528088224409742</v>
      </c>
      <c r="L72" s="230">
        <f t="shared" si="9"/>
        <v>0.22121816688182139</v>
      </c>
      <c r="N72" s="296" t="s">
        <v>55</v>
      </c>
      <c r="O72" s="297"/>
      <c r="P72" s="297"/>
      <c r="Q72" s="227">
        <f>VLOOKUP($B$2,'Table 7'!$A$26:$L$44,2,FALSE)</f>
        <v>182</v>
      </c>
      <c r="R72" s="227">
        <f>VLOOKUP($B$2,'Table 8'!$A$26:$L$44,2,FALSE)</f>
        <v>235</v>
      </c>
      <c r="S72" s="227">
        <f>VLOOKUP($B$2,'Table 9'!$A$26:$L$44,2,FALSE)</f>
        <v>250</v>
      </c>
      <c r="T72" s="227">
        <f>VLOOKUP($B$2,'Table 10'!$A$26:$L$44,2,FALSE)</f>
        <v>222</v>
      </c>
      <c r="U72" s="227">
        <f>VLOOKUP($B$2,'Table 11'!$A$26:$L$44,2,FALSE)</f>
        <v>218</v>
      </c>
      <c r="V72" s="227">
        <f>VLOOKUP($B$2,'Table 12'!$A$26:$L$44,2,FALSE)</f>
        <v>223</v>
      </c>
      <c r="W72" s="227">
        <f>VLOOKUP($B$2,'Table 13'!$A$26:$L$44,2,FALSE)</f>
        <v>175</v>
      </c>
      <c r="X72" s="228">
        <f>VLOOKUP($B$2,'Table 14'!$A$26:$L$44,2,FALSE)</f>
        <v>169</v>
      </c>
      <c r="Z72" s="200" t="s">
        <v>55</v>
      </c>
      <c r="AA72" s="44">
        <f>VLOOKUP($B$2,'Table 7'!$A$26:$L$44,2,FALSE)</f>
        <v>182</v>
      </c>
      <c r="AB72" s="44">
        <f>VLOOKUP($B$2,'Table 8'!$A$26:$L$44,2,FALSE)</f>
        <v>235</v>
      </c>
      <c r="AC72" s="44">
        <f>VLOOKUP($B$2,'Table 9'!$A$26:$L$44,2,FALSE)</f>
        <v>250</v>
      </c>
      <c r="AD72" s="44">
        <f>VLOOKUP($B$2,'Table 10'!$A$26:$L$44,2,FALSE)</f>
        <v>222</v>
      </c>
      <c r="AE72" s="44">
        <f>VLOOKUP($B$2,'Table 11'!$A$26:$L$44,2,FALSE)</f>
        <v>218</v>
      </c>
      <c r="AF72" s="44">
        <f>VLOOKUP($B$2,'Table 12'!$A$26:$L$44,2,FALSE)</f>
        <v>223</v>
      </c>
      <c r="AG72" s="44">
        <f>VLOOKUP($B$2,'Table 13'!$A$26:$L$44,2,FALSE)</f>
        <v>175</v>
      </c>
      <c r="AH72" s="206">
        <f>VLOOKUP($B$2,'Table 14'!$A$26:$L$44,2,FALSE)</f>
        <v>169</v>
      </c>
    </row>
    <row r="73" spans="2:34" x14ac:dyDescent="0.2">
      <c r="B73" s="200" t="s">
        <v>28</v>
      </c>
      <c r="C73" s="51">
        <f>VLOOKUP($B$2,'Table 7'!$A$47:$F$65,6,FALSE)</f>
        <v>280</v>
      </c>
      <c r="D73" s="51">
        <f>VLOOKUP($B$2,'Table 8'!$A$47:$F$65,6,FALSE)</f>
        <v>260</v>
      </c>
      <c r="E73" s="51">
        <f>VLOOKUP($B$2,'Table 9'!$A$47:$F$65,6,FALSE)</f>
        <v>268.67</v>
      </c>
      <c r="F73" s="51">
        <f>VLOOKUP($B$2,'Table 10'!$A$47:$F$65,6,FALSE)</f>
        <v>290</v>
      </c>
      <c r="G73" s="51">
        <f>VLOOKUP($B$2,'Table 11'!$A$47:$F$65,6,FALSE)</f>
        <v>300</v>
      </c>
      <c r="H73" s="51">
        <f>VLOOKUP($B$2,'Table 12'!$A$47:$F$65,6,FALSE)</f>
        <v>300</v>
      </c>
      <c r="I73" s="51">
        <f>VLOOKUP($B$2,'Table 13'!$A$47:$F$65,6,FALSE)</f>
        <v>294.35000000000002</v>
      </c>
      <c r="J73" s="51">
        <f>VLOOKUP($B$2,'Table 14'!$A$47:$F$65,6,FALSE)</f>
        <v>359.52</v>
      </c>
      <c r="K73" s="229">
        <f t="shared" si="8"/>
        <v>0.22140309155766924</v>
      </c>
      <c r="L73" s="230">
        <f t="shared" si="9"/>
        <v>0.28400000000000003</v>
      </c>
      <c r="N73" s="296" t="s">
        <v>56</v>
      </c>
      <c r="O73" s="297"/>
      <c r="P73" s="297"/>
      <c r="Q73" s="227">
        <f>VLOOKUP($B$2,'Table 7'!$A$26:$L$44,8,FALSE)</f>
        <v>82</v>
      </c>
      <c r="R73" s="227">
        <f>VLOOKUP($B$2,'Table 8'!$A$26:$L$44,8,FALSE)</f>
        <v>81</v>
      </c>
      <c r="S73" s="227">
        <f>VLOOKUP($B$2,'Table 9'!$A$26:$L$44,8,FALSE)</f>
        <v>94</v>
      </c>
      <c r="T73" s="227">
        <f>VLOOKUP($B$2,'Table 10'!$A$26:$L$44,8,FALSE)</f>
        <v>81</v>
      </c>
      <c r="U73" s="227">
        <f>VLOOKUP($B$2,'Table 11'!$A$26:$L$44,8,FALSE)</f>
        <v>73</v>
      </c>
      <c r="V73" s="227">
        <f>VLOOKUP($B$2,'Table 12'!$A$26:$L$44,8,FALSE)</f>
        <v>60</v>
      </c>
      <c r="W73" s="227">
        <f>VLOOKUP($B$2,'Table 13'!$A$26:$L$44,8,FALSE)</f>
        <v>41</v>
      </c>
      <c r="X73" s="228">
        <f>VLOOKUP($B$2,'Table 14'!$A$26:$L$44,8,FALSE)</f>
        <v>37</v>
      </c>
      <c r="Z73" s="200" t="s">
        <v>56</v>
      </c>
      <c r="AA73" s="44">
        <f>VLOOKUP($B$2,'Table 7'!$A$26:$L$44,8,FALSE)</f>
        <v>82</v>
      </c>
      <c r="AB73" s="44">
        <f>VLOOKUP($B$2,'Table 8'!$A$26:$L$44,8,FALSE)</f>
        <v>81</v>
      </c>
      <c r="AC73" s="44">
        <f>VLOOKUP($B$2,'Table 9'!$A$26:$L$44,8,FALSE)</f>
        <v>94</v>
      </c>
      <c r="AD73" s="44">
        <f>VLOOKUP($B$2,'Table 10'!$A$26:$L$44,8,FALSE)</f>
        <v>81</v>
      </c>
      <c r="AE73" s="44">
        <f>VLOOKUP($B$2,'Table 11'!$A$26:$L$44,8,FALSE)</f>
        <v>73</v>
      </c>
      <c r="AF73" s="44">
        <f>VLOOKUP($B$2,'Table 12'!$A$26:$L$44,8,FALSE)</f>
        <v>60</v>
      </c>
      <c r="AG73" s="44">
        <f>VLOOKUP($B$2,'Table 13'!$A$26:$L$44,8,FALSE)</f>
        <v>41</v>
      </c>
      <c r="AH73" s="206">
        <f>VLOOKUP($B$2,'Table 14'!$A$26:$L$44,8,FALSE)</f>
        <v>37</v>
      </c>
    </row>
    <row r="74" spans="2:34" x14ac:dyDescent="0.2">
      <c r="B74" s="13"/>
      <c r="C74" s="16"/>
      <c r="D74" s="16"/>
      <c r="E74" s="16"/>
      <c r="F74" s="16"/>
      <c r="G74" s="16"/>
      <c r="H74" s="16"/>
      <c r="I74" s="16"/>
      <c r="J74" s="16"/>
      <c r="K74" s="16"/>
      <c r="L74" s="60"/>
      <c r="N74" s="296" t="s">
        <v>57</v>
      </c>
      <c r="O74" s="297"/>
      <c r="P74" s="297"/>
      <c r="Q74" s="227">
        <f>VLOOKUP($B$2,'Table 7'!$A$47:$L$65,2,FALSE)</f>
        <v>17</v>
      </c>
      <c r="R74" s="227">
        <f>VLOOKUP($B$2,'Table 8'!$A$47:$L$65,2,FALSE)</f>
        <v>22</v>
      </c>
      <c r="S74" s="227">
        <f>VLOOKUP($B$2,'Table 9'!$A$47:$L$65,2,FALSE)</f>
        <v>16</v>
      </c>
      <c r="T74" s="227">
        <f>VLOOKUP($B$2,'Table 10'!$A$47:$L$65,2,FALSE)</f>
        <v>32</v>
      </c>
      <c r="U74" s="227">
        <f>VLOOKUP($B$2,'Table 11'!$A$47:$L$65,2,FALSE)</f>
        <v>30</v>
      </c>
      <c r="V74" s="227">
        <f>VLOOKUP($B$2,'Table 12'!$A$47:$L$65,2,FALSE)</f>
        <v>37</v>
      </c>
      <c r="W74" s="227">
        <f>VLOOKUP($B$2,'Table 13'!$A$47:$L$65,2,FALSE)</f>
        <v>37</v>
      </c>
      <c r="X74" s="228">
        <f>VLOOKUP($B$2,'Table 14'!$A$47:$L$65,2,FALSE)</f>
        <v>44</v>
      </c>
      <c r="Z74" s="207" t="s">
        <v>57</v>
      </c>
      <c r="AA74" s="208">
        <f>VLOOKUP($B$2,'Table 7'!$A$47:$L$65,2,FALSE)</f>
        <v>17</v>
      </c>
      <c r="AB74" s="208">
        <f>VLOOKUP($B$2,'Table 8'!$A$47:$L$65,2,FALSE)</f>
        <v>22</v>
      </c>
      <c r="AC74" s="208">
        <f>VLOOKUP($B$2,'Table 9'!$A$47:$L$65,2,FALSE)</f>
        <v>16</v>
      </c>
      <c r="AD74" s="208">
        <f>VLOOKUP($B$2,'Table 10'!$A$47:$L$65,2,FALSE)</f>
        <v>32</v>
      </c>
      <c r="AE74" s="208">
        <f>VLOOKUP($B$2,'Table 11'!$A$47:$L$65,2,FALSE)</f>
        <v>30</v>
      </c>
      <c r="AF74" s="208">
        <f>VLOOKUP($B$2,'Table 12'!$A$47:$L$65,2,FALSE)</f>
        <v>37</v>
      </c>
      <c r="AG74" s="208">
        <f>VLOOKUP($B$2,'Table 13'!$A$47:$L$65,2,FALSE)</f>
        <v>37</v>
      </c>
      <c r="AH74" s="209">
        <f>VLOOKUP($B$2,'Table 14'!$A$47:$L$65,2,FALSE)</f>
        <v>44</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Scottish Borders</v>
      </c>
      <c r="AJ94" s="223">
        <f>VLOOKUP($AI$94,'All years 2 bed'!$A$4:$I$21,2,FALSE)</f>
        <v>441.58</v>
      </c>
      <c r="AK94" s="223">
        <f>VLOOKUP($AI$94,'All years 2 bed'!$A$4:$I$21,3,FALSE)</f>
        <v>446.24</v>
      </c>
      <c r="AL94" s="223">
        <f>VLOOKUP($AI$94,'All years 2 bed'!$A$4:$I$21,4,FALSE)</f>
        <v>444.92</v>
      </c>
      <c r="AM94" s="223">
        <f>VLOOKUP($AI$94,'All years 2 bed'!$A$4:$I$21,5,FALSE)</f>
        <v>443.86</v>
      </c>
      <c r="AN94" s="223">
        <f>VLOOKUP($AI$94,'All years 2 bed'!$A$4:$I$21,6,FALSE)</f>
        <v>444.22</v>
      </c>
      <c r="AO94" s="223">
        <f>VLOOKUP($AI$94,'All years 2 bed'!$A$4:$I$21,7,FALSE)</f>
        <v>443.93</v>
      </c>
      <c r="AP94" s="223">
        <f>VLOOKUP($AI$94,'All years 2 bed'!$A$4:$I$21,8,FALSE)</f>
        <v>452.23</v>
      </c>
      <c r="AQ94" s="223">
        <f>VLOOKUP($AI$94,'All years 2 bed'!$A$4:$I$21,9,FALSE)</f>
        <v>458.64</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12" sqref="AJ12"/>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20</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233</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350</v>
      </c>
      <c r="D26" s="51">
        <f>VLOOKUP($B$2,'Table 8'!$A$5:$L$23,3,FALSE)</f>
        <v>350</v>
      </c>
      <c r="E26" s="51">
        <f>VLOOKUP($B$2,'Table 9'!$A$5:$L$23,3,FALSE)</f>
        <v>350</v>
      </c>
      <c r="F26" s="51">
        <f>VLOOKUP($B$2,'Table 10'!$A$5:$L$23,3,FALSE)</f>
        <v>350</v>
      </c>
      <c r="G26" s="51">
        <f>VLOOKUP($B$2,'Table 11'!$A$5:$L$23,3,FALSE)</f>
        <v>350</v>
      </c>
      <c r="H26" s="51">
        <f>VLOOKUP($B$2,'Table 12'!$A$5:$L$23,3,FALSE)</f>
        <v>350</v>
      </c>
      <c r="I26" s="51">
        <f>VLOOKUP($B$2,'Table 13'!$A$5:$L$23,3,FALSE)</f>
        <v>350</v>
      </c>
      <c r="J26" s="51">
        <f>VLOOKUP($B$2,'Table 14'!$A$5:$L$23,3,FALSE)</f>
        <v>365</v>
      </c>
      <c r="K26" s="229">
        <f>J26/I26-1</f>
        <v>4.2857142857142927E-2</v>
      </c>
      <c r="L26" s="230">
        <f>J26/C26-1</f>
        <v>4.2857142857142927E-2</v>
      </c>
      <c r="N26" s="200" t="s">
        <v>25</v>
      </c>
      <c r="O26" s="51">
        <f>VLOOKUP($B$2,'Table 7'!$A$5:$L$23,9,FALSE)</f>
        <v>425</v>
      </c>
      <c r="P26" s="51">
        <f>VLOOKUP($B$2,'Table 8'!$A$5:$L$23,9,FALSE)</f>
        <v>435</v>
      </c>
      <c r="Q26" s="51">
        <f>VLOOKUP($B$2,'Table 9'!$A$5:$L$23,9,FALSE)</f>
        <v>425</v>
      </c>
      <c r="R26" s="51">
        <f>VLOOKUP($B$2,'Table 10'!$A$5:$L$23,9,FALSE)</f>
        <v>435</v>
      </c>
      <c r="S26" s="51">
        <f>VLOOKUP($B$2,'Table 11'!$A$5:$L$23,9,FALSE)</f>
        <v>447.5</v>
      </c>
      <c r="T26" s="51">
        <f>VLOOKUP($B$2,'Table 12'!$A$5:$L$23,9,FALSE)</f>
        <v>450</v>
      </c>
      <c r="U26" s="51">
        <f>VLOOKUP($B$2,'Table 13'!$A$5:$L$23,9,FALSE)</f>
        <v>450</v>
      </c>
      <c r="V26" s="51">
        <f>VLOOKUP($B$2,'Table 14'!$A$5:$L$23,9,FALSE)</f>
        <v>450</v>
      </c>
      <c r="W26" s="229">
        <f>V26/U26-1</f>
        <v>0</v>
      </c>
      <c r="X26" s="230">
        <f>V26/O26-1</f>
        <v>5.8823529411764719E-2</v>
      </c>
    </row>
    <row r="27" spans="2:24" x14ac:dyDescent="0.2">
      <c r="B27" s="200" t="s">
        <v>26</v>
      </c>
      <c r="C27" s="51">
        <f>VLOOKUP($B$2,'Table 7'!$A$5:$L$23,4,FALSE)</f>
        <v>375</v>
      </c>
      <c r="D27" s="51">
        <f>VLOOKUP($B$2,'Table 8'!$A$5:$L$23,4,FALSE)</f>
        <v>375</v>
      </c>
      <c r="E27" s="51">
        <f>VLOOKUP($B$2,'Table 9'!$A$5:$L$23,4,FALSE)</f>
        <v>375</v>
      </c>
      <c r="F27" s="51">
        <f>VLOOKUP($B$2,'Table 10'!$A$5:$L$23,4,FALSE)</f>
        <v>375</v>
      </c>
      <c r="G27" s="51">
        <f>VLOOKUP($B$2,'Table 11'!$A$5:$L$23,4,FALSE)</f>
        <v>375</v>
      </c>
      <c r="H27" s="51">
        <f>VLOOKUP($B$2,'Table 12'!$A$5:$L$23,4,FALSE)</f>
        <v>380</v>
      </c>
      <c r="I27" s="51">
        <f>VLOOKUP($B$2,'Table 13'!$A$5:$L$23,4,FALSE)</f>
        <v>375</v>
      </c>
      <c r="J27" s="51">
        <f>VLOOKUP($B$2,'Table 14'!$A$5:$L$23,4,FALSE)</f>
        <v>395</v>
      </c>
      <c r="K27" s="229">
        <f t="shared" ref="K27:K29" si="0">J27/I27-1</f>
        <v>5.3333333333333233E-2</v>
      </c>
      <c r="L27" s="230">
        <f t="shared" ref="L27:L29" si="1">J27/C27-1</f>
        <v>5.3333333333333233E-2</v>
      </c>
      <c r="N27" s="200" t="s">
        <v>26</v>
      </c>
      <c r="O27" s="51">
        <f>VLOOKUP($B$2,'Table 7'!$A$5:$L$23,10,FALSE)</f>
        <v>460</v>
      </c>
      <c r="P27" s="51">
        <f>VLOOKUP($B$2,'Table 8'!$A$5:$L$23,10,FALSE)</f>
        <v>475</v>
      </c>
      <c r="Q27" s="51">
        <f>VLOOKUP($B$2,'Table 9'!$A$5:$L$23,10,FALSE)</f>
        <v>475</v>
      </c>
      <c r="R27" s="51">
        <f>VLOOKUP($B$2,'Table 10'!$A$5:$L$23,10,FALSE)</f>
        <v>475</v>
      </c>
      <c r="S27" s="51">
        <f>VLOOKUP($B$2,'Table 11'!$A$5:$L$23,10,FALSE)</f>
        <v>475</v>
      </c>
      <c r="T27" s="51">
        <f>VLOOKUP($B$2,'Table 12'!$A$5:$L$23,10,FALSE)</f>
        <v>475</v>
      </c>
      <c r="U27" s="51">
        <f>VLOOKUP($B$2,'Table 13'!$A$5:$L$23,10,FALSE)</f>
        <v>475</v>
      </c>
      <c r="V27" s="51">
        <f>VLOOKUP($B$2,'Table 14'!$A$5:$L$23,10,FALSE)</f>
        <v>495</v>
      </c>
      <c r="W27" s="229">
        <f t="shared" ref="W27:W29" si="2">V27/U27-1</f>
        <v>4.2105263157894646E-2</v>
      </c>
      <c r="X27" s="230">
        <f t="shared" ref="X27:X29" si="3">V27/O27-1</f>
        <v>7.6086956521739024E-2</v>
      </c>
    </row>
    <row r="28" spans="2:24" x14ac:dyDescent="0.2">
      <c r="B28" s="200" t="s">
        <v>27</v>
      </c>
      <c r="C28" s="51">
        <f>VLOOKUP($B$2,'Table 7'!$A$5:$L$23,5,FALSE)</f>
        <v>382.47</v>
      </c>
      <c r="D28" s="51">
        <f>VLOOKUP($B$2,'Table 8'!$A$5:$L$23,5,FALSE)</f>
        <v>384.89</v>
      </c>
      <c r="E28" s="51">
        <f>VLOOKUP($B$2,'Table 9'!$A$5:$L$23,5,FALSE)</f>
        <v>379</v>
      </c>
      <c r="F28" s="51">
        <f>VLOOKUP($B$2,'Table 10'!$A$5:$L$23,5,FALSE)</f>
        <v>375.26</v>
      </c>
      <c r="G28" s="51">
        <f>VLOOKUP($B$2,'Table 11'!$A$5:$L$23,5,FALSE)</f>
        <v>379.54</v>
      </c>
      <c r="H28" s="51">
        <f>VLOOKUP($B$2,'Table 12'!$A$5:$L$23,5,FALSE)</f>
        <v>384.36</v>
      </c>
      <c r="I28" s="51">
        <f>VLOOKUP($B$2,'Table 13'!$A$5:$L$23,5,FALSE)</f>
        <v>381</v>
      </c>
      <c r="J28" s="51">
        <f>VLOOKUP($B$2,'Table 14'!$A$5:$L$23,5,FALSE)</f>
        <v>391.49</v>
      </c>
      <c r="K28" s="229">
        <f t="shared" si="0"/>
        <v>2.7532808398950115E-2</v>
      </c>
      <c r="L28" s="230">
        <f t="shared" si="1"/>
        <v>2.3583549036525708E-2</v>
      </c>
      <c r="N28" s="200" t="s">
        <v>27</v>
      </c>
      <c r="O28" s="51">
        <f>VLOOKUP($B$2,'Table 7'!$A$5:$L$23,11,FALSE)</f>
        <v>480.55</v>
      </c>
      <c r="P28" s="51">
        <f>VLOOKUP($B$2,'Table 8'!$A$5:$L$23,11,FALSE)</f>
        <v>492.1</v>
      </c>
      <c r="Q28" s="51">
        <f>VLOOKUP($B$2,'Table 9'!$A$5:$L$23,11,FALSE)</f>
        <v>485.26</v>
      </c>
      <c r="R28" s="51">
        <f>VLOOKUP($B$2,'Table 10'!$A$5:$L$23,11,FALSE)</f>
        <v>490.7</v>
      </c>
      <c r="S28" s="51">
        <f>VLOOKUP($B$2,'Table 11'!$A$5:$L$23,11,FALSE)</f>
        <v>494.06</v>
      </c>
      <c r="T28" s="51">
        <f>VLOOKUP($B$2,'Table 12'!$A$5:$L$23,11,FALSE)</f>
        <v>497.05</v>
      </c>
      <c r="U28" s="51">
        <f>VLOOKUP($B$2,'Table 13'!$A$5:$L$23,11,FALSE)</f>
        <v>500.05</v>
      </c>
      <c r="V28" s="51">
        <f>VLOOKUP($B$2,'Table 14'!$A$5:$L$23,11,FALSE)</f>
        <v>520.08000000000004</v>
      </c>
      <c r="W28" s="229">
        <f t="shared" si="2"/>
        <v>4.0055994400560069E-2</v>
      </c>
      <c r="X28" s="230">
        <f t="shared" si="3"/>
        <v>8.2259910519196788E-2</v>
      </c>
    </row>
    <row r="29" spans="2:24" x14ac:dyDescent="0.2">
      <c r="B29" s="200" t="s">
        <v>28</v>
      </c>
      <c r="C29" s="51">
        <f>VLOOKUP($B$2,'Table 7'!$A$5:$L$23,6,FALSE)</f>
        <v>395</v>
      </c>
      <c r="D29" s="51">
        <f>VLOOKUP($B$2,'Table 8'!$A$5:$L$23,6,FALSE)</f>
        <v>395</v>
      </c>
      <c r="E29" s="51">
        <f>VLOOKUP($B$2,'Table 9'!$A$5:$L$23,6,FALSE)</f>
        <v>395</v>
      </c>
      <c r="F29" s="51">
        <f>VLOOKUP($B$2,'Table 10'!$A$5:$L$23,6,FALSE)</f>
        <v>395</v>
      </c>
      <c r="G29" s="51">
        <f>VLOOKUP($B$2,'Table 11'!$A$5:$L$23,6,FALSE)</f>
        <v>400</v>
      </c>
      <c r="H29" s="51">
        <f>VLOOKUP($B$2,'Table 12'!$A$5:$L$23,6,FALSE)</f>
        <v>400</v>
      </c>
      <c r="I29" s="51">
        <f>VLOOKUP($B$2,'Table 13'!$A$5:$L$23,6,FALSE)</f>
        <v>400</v>
      </c>
      <c r="J29" s="51">
        <f>VLOOKUP($B$2,'Table 14'!$A$5:$L$23,6,FALSE)</f>
        <v>420</v>
      </c>
      <c r="K29" s="229">
        <f t="shared" si="0"/>
        <v>5.0000000000000044E-2</v>
      </c>
      <c r="L29" s="230">
        <f t="shared" si="1"/>
        <v>6.3291139240506222E-2</v>
      </c>
      <c r="N29" s="200" t="s">
        <v>28</v>
      </c>
      <c r="O29" s="51">
        <f>VLOOKUP($B$2,'Table 7'!$A$5:$L$23,12,FALSE)</f>
        <v>525</v>
      </c>
      <c r="P29" s="51">
        <f>VLOOKUP($B$2,'Table 8'!$A$5:$L$23,12,FALSE)</f>
        <v>550</v>
      </c>
      <c r="Q29" s="51">
        <f>VLOOKUP($B$2,'Table 9'!$A$5:$L$23,12,FALSE)</f>
        <v>550</v>
      </c>
      <c r="R29" s="51">
        <f>VLOOKUP($B$2,'Table 10'!$A$5:$L$23,12,FALSE)</f>
        <v>545</v>
      </c>
      <c r="S29" s="51">
        <f>VLOOKUP($B$2,'Table 11'!$A$5:$L$23,12,FALSE)</f>
        <v>550</v>
      </c>
      <c r="T29" s="51">
        <f>VLOOKUP($B$2,'Table 12'!$A$5:$L$23,12,FALSE)</f>
        <v>550</v>
      </c>
      <c r="U29" s="51">
        <f>VLOOKUP($B$2,'Table 13'!$A$5:$L$23,12,FALSE)</f>
        <v>550</v>
      </c>
      <c r="V29" s="51">
        <f>VLOOKUP($B$2,'Table 14'!$A$5:$L$23,12,FALSE)</f>
        <v>575</v>
      </c>
      <c r="W29" s="229">
        <f t="shared" si="2"/>
        <v>4.5454545454545414E-2</v>
      </c>
      <c r="X29" s="230">
        <f t="shared" si="3"/>
        <v>9.5238095238095344E-2</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550</v>
      </c>
      <c r="D48" s="51">
        <f>VLOOKUP($B$2,'Table 8'!$A$26:$L$44,3,FALSE)</f>
        <v>550</v>
      </c>
      <c r="E48" s="51">
        <f>VLOOKUP($B$2,'Table 9'!$A$26:$L$44,3,FALSE)</f>
        <v>550</v>
      </c>
      <c r="F48" s="51">
        <f>VLOOKUP($B$2,'Table 10'!$A$26:$L$44,3,FALSE)</f>
        <v>525</v>
      </c>
      <c r="G48" s="51">
        <f>VLOOKUP($B$2,'Table 11'!$A$26:$L$44,3,FALSE)</f>
        <v>550</v>
      </c>
      <c r="H48" s="51">
        <f>VLOOKUP($B$2,'Table 12'!$A$26:$L$44,3,FALSE)</f>
        <v>550</v>
      </c>
      <c r="I48" s="51">
        <f>VLOOKUP($B$2,'Table 13'!$A$26:$L$44,3,FALSE)</f>
        <v>550</v>
      </c>
      <c r="J48" s="51">
        <f>VLOOKUP($B$2,'Table 14'!$A$26:$L$44,3,FALSE)</f>
        <v>550</v>
      </c>
      <c r="K48" s="229">
        <f>J48/I48-1</f>
        <v>0</v>
      </c>
      <c r="L48" s="230">
        <f>J48/C48-1</f>
        <v>0</v>
      </c>
      <c r="N48" s="200" t="s">
        <v>25</v>
      </c>
      <c r="O48" s="51">
        <f>VLOOKUP($B$2,'Table 7'!$A$26:$L$44,9,FALSE)</f>
        <v>750</v>
      </c>
      <c r="P48" s="51">
        <f>VLOOKUP($B$2,'Table 8'!$A$26:$L$44,9,FALSE)</f>
        <v>750</v>
      </c>
      <c r="Q48" s="51">
        <f>VLOOKUP($B$2,'Table 9'!$A$26:$L$44,9,FALSE)</f>
        <v>795</v>
      </c>
      <c r="R48" s="51">
        <f>VLOOKUP($B$2,'Table 10'!$A$26:$L$44,9,FALSE)</f>
        <v>750</v>
      </c>
      <c r="S48" s="51">
        <f>VLOOKUP($B$2,'Table 11'!$A$26:$L$44,9,FALSE)</f>
        <v>800</v>
      </c>
      <c r="T48" s="51">
        <f>VLOOKUP($B$2,'Table 12'!$A$26:$L$44,9,FALSE)</f>
        <v>825</v>
      </c>
      <c r="U48" s="51">
        <f>VLOOKUP($B$2,'Table 13'!$A$26:$L$44,9,FALSE)</f>
        <v>812.5</v>
      </c>
      <c r="V48" s="51">
        <f>VLOOKUP($B$2,'Table 14'!$A$26:$L$44,9,FALSE)</f>
        <v>895</v>
      </c>
      <c r="W48" s="229">
        <f>V48/U48-1</f>
        <v>0.10153846153846158</v>
      </c>
      <c r="X48" s="230">
        <f>V48/O48-1</f>
        <v>0.19333333333333336</v>
      </c>
    </row>
    <row r="49" spans="2:24" x14ac:dyDescent="0.2">
      <c r="B49" s="200" t="s">
        <v>26</v>
      </c>
      <c r="C49" s="51">
        <f>VLOOKUP($B$2,'Table 7'!$A$26:$L$44,4,FALSE)</f>
        <v>595</v>
      </c>
      <c r="D49" s="51">
        <f>VLOOKUP($B$2,'Table 8'!$A$26:$L$44,4,FALSE)</f>
        <v>595</v>
      </c>
      <c r="E49" s="51">
        <f>VLOOKUP($B$2,'Table 9'!$A$26:$L$44,4,FALSE)</f>
        <v>595</v>
      </c>
      <c r="F49" s="51">
        <f>VLOOKUP($B$2,'Table 10'!$A$26:$L$44,4,FALSE)</f>
        <v>595</v>
      </c>
      <c r="G49" s="51">
        <f>VLOOKUP($B$2,'Table 11'!$A$26:$L$44,4,FALSE)</f>
        <v>600</v>
      </c>
      <c r="H49" s="51">
        <f>VLOOKUP($B$2,'Table 12'!$A$26:$L$44,4,FALSE)</f>
        <v>600</v>
      </c>
      <c r="I49" s="51">
        <f>VLOOKUP($B$2,'Table 13'!$A$26:$L$44,4,FALSE)</f>
        <v>625</v>
      </c>
      <c r="J49" s="51">
        <f>VLOOKUP($B$2,'Table 14'!$A$26:$L$44,4,FALSE)</f>
        <v>650</v>
      </c>
      <c r="K49" s="229">
        <f t="shared" ref="K49:K51" si="4">J49/I49-1</f>
        <v>4.0000000000000036E-2</v>
      </c>
      <c r="L49" s="230">
        <f t="shared" ref="L49:L51" si="5">J49/C49-1</f>
        <v>9.243697478991586E-2</v>
      </c>
      <c r="N49" s="200" t="s">
        <v>26</v>
      </c>
      <c r="O49" s="51">
        <f>VLOOKUP($B$2,'Table 7'!$A$26:$L$44,10,FALSE)</f>
        <v>849.5</v>
      </c>
      <c r="P49" s="51">
        <f>VLOOKUP($B$2,'Table 8'!$A$26:$L$44,10,FALSE)</f>
        <v>850</v>
      </c>
      <c r="Q49" s="51">
        <f>VLOOKUP($B$2,'Table 9'!$A$26:$L$44,10,FALSE)</f>
        <v>885</v>
      </c>
      <c r="R49" s="51">
        <f>VLOOKUP($B$2,'Table 10'!$A$26:$L$44,10,FALSE)</f>
        <v>847.5</v>
      </c>
      <c r="S49" s="51">
        <f>VLOOKUP($B$2,'Table 11'!$A$26:$L$44,10,FALSE)</f>
        <v>925</v>
      </c>
      <c r="T49" s="51">
        <f>VLOOKUP($B$2,'Table 12'!$A$26:$L$44,10,FALSE)</f>
        <v>970</v>
      </c>
      <c r="U49" s="51">
        <f>VLOOKUP($B$2,'Table 13'!$A$26:$L$44,10,FALSE)</f>
        <v>900</v>
      </c>
      <c r="V49" s="51">
        <f>VLOOKUP($B$2,'Table 14'!$A$26:$L$44,10,FALSE)</f>
        <v>1100</v>
      </c>
      <c r="W49" s="229">
        <f t="shared" ref="W49:W51" si="6">V49/U49-1</f>
        <v>0.22222222222222232</v>
      </c>
      <c r="X49" s="230">
        <f t="shared" ref="X49:X51" si="7">V49/O49-1</f>
        <v>0.29487934078869915</v>
      </c>
    </row>
    <row r="50" spans="2:24" x14ac:dyDescent="0.2">
      <c r="B50" s="200" t="s">
        <v>27</v>
      </c>
      <c r="C50" s="51">
        <f>VLOOKUP($B$2,'Table 7'!$A$26:$L$44,5,FALSE)</f>
        <v>626.88</v>
      </c>
      <c r="D50" s="51">
        <f>VLOOKUP($B$2,'Table 8'!$A$26:$L$44,5,FALSE)</f>
        <v>618.54</v>
      </c>
      <c r="E50" s="51">
        <f>VLOOKUP($B$2,'Table 9'!$A$26:$L$44,5,FALSE)</f>
        <v>625.94000000000005</v>
      </c>
      <c r="F50" s="51">
        <f>VLOOKUP($B$2,'Table 10'!$A$26:$L$44,5,FALSE)</f>
        <v>615.73</v>
      </c>
      <c r="G50" s="51">
        <f>VLOOKUP($B$2,'Table 11'!$A$26:$L$44,5,FALSE)</f>
        <v>617.05999999999995</v>
      </c>
      <c r="H50" s="51">
        <f>VLOOKUP($B$2,'Table 12'!$A$26:$L$44,5,FALSE)</f>
        <v>634.01</v>
      </c>
      <c r="I50" s="51">
        <f>VLOOKUP($B$2,'Table 13'!$A$26:$L$44,5,FALSE)</f>
        <v>636.58000000000004</v>
      </c>
      <c r="J50" s="51">
        <f>VLOOKUP($B$2,'Table 14'!$A$26:$L$44,5,FALSE)</f>
        <v>661.52</v>
      </c>
      <c r="K50" s="229">
        <f t="shared" si="4"/>
        <v>3.9178108014703561E-2</v>
      </c>
      <c r="L50" s="230">
        <f t="shared" si="5"/>
        <v>5.5257784583971459E-2</v>
      </c>
      <c r="N50" s="200" t="s">
        <v>27</v>
      </c>
      <c r="O50" s="51">
        <f>VLOOKUP($B$2,'Table 7'!$A$26:$L$44,11,FALSE)</f>
        <v>924.21</v>
      </c>
      <c r="P50" s="51">
        <f>VLOOKUP($B$2,'Table 8'!$A$26:$L$44,11,FALSE)</f>
        <v>925.78</v>
      </c>
      <c r="Q50" s="51">
        <f>VLOOKUP($B$2,'Table 9'!$A$26:$L$44,11,FALSE)</f>
        <v>956.99</v>
      </c>
      <c r="R50" s="51">
        <f>VLOOKUP($B$2,'Table 10'!$A$26:$L$44,11,FALSE)</f>
        <v>893.4</v>
      </c>
      <c r="S50" s="51">
        <f>VLOOKUP($B$2,'Table 11'!$A$26:$L$44,11,FALSE)</f>
        <v>976.84</v>
      </c>
      <c r="T50" s="51">
        <f>VLOOKUP($B$2,'Table 12'!$A$26:$L$44,11,FALSE)</f>
        <v>1042.67</v>
      </c>
      <c r="U50" s="51">
        <f>VLOOKUP($B$2,'Table 13'!$A$26:$L$44,11,FALSE)</f>
        <v>1022.17</v>
      </c>
      <c r="V50" s="51">
        <f>VLOOKUP($B$2,'Table 14'!$A$26:$L$44,11,FALSE)</f>
        <v>1096.76</v>
      </c>
      <c r="W50" s="229">
        <f t="shared" si="6"/>
        <v>7.2972206188794519E-2</v>
      </c>
      <c r="X50" s="230">
        <f t="shared" si="7"/>
        <v>0.1866999924259638</v>
      </c>
    </row>
    <row r="51" spans="2:24" x14ac:dyDescent="0.2">
      <c r="B51" s="200" t="s">
        <v>28</v>
      </c>
      <c r="C51" s="51">
        <f>VLOOKUP($B$2,'Table 7'!$A$26:$L$44,6,FALSE)</f>
        <v>675</v>
      </c>
      <c r="D51" s="51">
        <f>VLOOKUP($B$2,'Table 8'!$A$26:$L$44,6,FALSE)</f>
        <v>675</v>
      </c>
      <c r="E51" s="51">
        <f>VLOOKUP($B$2,'Table 9'!$A$26:$L$44,6,FALSE)</f>
        <v>695</v>
      </c>
      <c r="F51" s="51">
        <f>VLOOKUP($B$2,'Table 10'!$A$26:$L$44,6,FALSE)</f>
        <v>695</v>
      </c>
      <c r="G51" s="51">
        <f>VLOOKUP($B$2,'Table 11'!$A$26:$L$44,6,FALSE)</f>
        <v>670</v>
      </c>
      <c r="H51" s="51">
        <f>VLOOKUP($B$2,'Table 12'!$A$26:$L$44,6,FALSE)</f>
        <v>695</v>
      </c>
      <c r="I51" s="51">
        <f>VLOOKUP($B$2,'Table 13'!$A$26:$L$44,6,FALSE)</f>
        <v>695</v>
      </c>
      <c r="J51" s="51">
        <f>VLOOKUP($B$2,'Table 14'!$A$26:$L$44,6,FALSE)</f>
        <v>725</v>
      </c>
      <c r="K51" s="229">
        <f t="shared" si="4"/>
        <v>4.3165467625899234E-2</v>
      </c>
      <c r="L51" s="230">
        <f t="shared" si="5"/>
        <v>7.4074074074074181E-2</v>
      </c>
      <c r="N51" s="200" t="s">
        <v>28</v>
      </c>
      <c r="O51" s="51">
        <f>VLOOKUP($B$2,'Table 7'!$A$26:$L$44,12,FALSE)</f>
        <v>900</v>
      </c>
      <c r="P51" s="51">
        <f>VLOOKUP($B$2,'Table 8'!$A$26:$L$44,12,FALSE)</f>
        <v>995</v>
      </c>
      <c r="Q51" s="51">
        <f>VLOOKUP($B$2,'Table 9'!$A$26:$L$44,12,FALSE)</f>
        <v>995</v>
      </c>
      <c r="R51" s="51">
        <f>VLOOKUP($B$2,'Table 10'!$A$26:$L$44,12,FALSE)</f>
        <v>995</v>
      </c>
      <c r="S51" s="51">
        <f>VLOOKUP($B$2,'Table 11'!$A$26:$L$44,12,FALSE)</f>
        <v>1100</v>
      </c>
      <c r="T51" s="51">
        <f>VLOOKUP($B$2,'Table 12'!$A$26:$L$44,12,FALSE)</f>
        <v>1200</v>
      </c>
      <c r="U51" s="51">
        <f>VLOOKUP($B$2,'Table 13'!$A$26:$L$44,12,FALSE)</f>
        <v>1192.5</v>
      </c>
      <c r="V51" s="51">
        <f>VLOOKUP($B$2,'Table 14'!$A$26:$L$44,12,FALSE)</f>
        <v>1300</v>
      </c>
      <c r="W51" s="229">
        <f t="shared" si="6"/>
        <v>9.0146750524108921E-2</v>
      </c>
      <c r="X51" s="230">
        <f t="shared" si="7"/>
        <v>0.44444444444444442</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299</v>
      </c>
      <c r="D70" s="51">
        <f>VLOOKUP($B$2,'Table 8'!$A$47:$F$65,3,FALSE)</f>
        <v>252.5</v>
      </c>
      <c r="E70" s="51">
        <f>VLOOKUP($B$2,'Table 9'!$A$47:$F$65,3,FALSE)</f>
        <v>260</v>
      </c>
      <c r="F70" s="51">
        <f>VLOOKUP($B$2,'Table 10'!$A$47:$F$65,3,FALSE)</f>
        <v>260</v>
      </c>
      <c r="G70" s="51">
        <f>VLOOKUP($B$2,'Table 11'!$A$47:$F$65,3,FALSE)</f>
        <v>271.66000000000003</v>
      </c>
      <c r="H70" s="51">
        <f>VLOOKUP($B$2,'Table 12'!$A$47:$F$65,3,FALSE)</f>
        <v>275</v>
      </c>
      <c r="I70" s="51">
        <f>VLOOKUP($B$2,'Table 13'!$A$47:$F$65,3,FALSE)</f>
        <v>275</v>
      </c>
      <c r="J70" s="51">
        <f>VLOOKUP($B$2,'Table 14'!$A$47:$F$65,3,FALSE)</f>
        <v>275</v>
      </c>
      <c r="K70" s="229">
        <f>J70/I70-1</f>
        <v>0</v>
      </c>
      <c r="L70" s="230">
        <f>J70/C70-1</f>
        <v>-8.026755852842804E-2</v>
      </c>
      <c r="N70" s="296" t="s">
        <v>53</v>
      </c>
      <c r="O70" s="297"/>
      <c r="P70" s="297"/>
      <c r="Q70" s="227">
        <f>VLOOKUP($B$2,'Table 7'!$A$5:$L$23,2,FALSE)</f>
        <v>302</v>
      </c>
      <c r="R70" s="227">
        <f>VLOOKUP($B$2,'Table 8'!$A$5:$L$23,2,FALSE)</f>
        <v>272</v>
      </c>
      <c r="S70" s="227">
        <f>VLOOKUP($B$2,'Table 9'!$A$5:$L$23,2,FALSE)</f>
        <v>246</v>
      </c>
      <c r="T70" s="227">
        <f>VLOOKUP($B$2,'Table 10'!$A$5:$L$23,2,FALSE)</f>
        <v>245</v>
      </c>
      <c r="U70" s="227">
        <f>VLOOKUP($B$2,'Table 11'!$A$5:$L$23,2,FALSE)</f>
        <v>188</v>
      </c>
      <c r="V70" s="227">
        <f>VLOOKUP($B$2,'Table 12'!$A$5:$L$23,2,FALSE)</f>
        <v>192</v>
      </c>
      <c r="W70" s="227">
        <f>VLOOKUP($B$2,'Table 13'!$A$5:$L$23,2,FALSE)</f>
        <v>223</v>
      </c>
      <c r="X70" s="228">
        <f>VLOOKUP($B$2,'Table 14'!$A$5:$L$23,2,FALSE)</f>
        <v>295</v>
      </c>
      <c r="Z70" s="200" t="s">
        <v>53</v>
      </c>
      <c r="AA70" s="44">
        <f>VLOOKUP($B$2,'Table 7'!$A$5:$L$23,2,FALSE)</f>
        <v>302</v>
      </c>
      <c r="AB70" s="44">
        <f>VLOOKUP($B$2,'Table 8'!$A$5:$L$23,2,FALSE)</f>
        <v>272</v>
      </c>
      <c r="AC70" s="44">
        <f>VLOOKUP($B$2,'Table 9'!$A$5:$L$23,2,FALSE)</f>
        <v>246</v>
      </c>
      <c r="AD70" s="44">
        <f>VLOOKUP($B$2,'Table 10'!$A$5:$L$23,2,FALSE)</f>
        <v>245</v>
      </c>
      <c r="AE70" s="44">
        <f>VLOOKUP($B$2,'Table 11'!$A$5:$L$23,2,FALSE)</f>
        <v>188</v>
      </c>
      <c r="AF70" s="44">
        <f>VLOOKUP($B$2,'Table 12'!$A$5:$L$23,2,FALSE)</f>
        <v>192</v>
      </c>
      <c r="AG70" s="44">
        <f>VLOOKUP($B$2,'Table 13'!$A$5:$L$23,2,FALSE)</f>
        <v>223</v>
      </c>
      <c r="AH70" s="206">
        <f>VLOOKUP($B$2,'Table 14'!$A$5:$L$23,2,FALSE)</f>
        <v>295</v>
      </c>
    </row>
    <row r="71" spans="2:34" x14ac:dyDescent="0.2">
      <c r="B71" s="200" t="s">
        <v>26</v>
      </c>
      <c r="C71" s="51">
        <f>VLOOKUP($B$2,'Table 7'!$A$47:$F$65,4,FALSE)</f>
        <v>300</v>
      </c>
      <c r="D71" s="51">
        <f>VLOOKUP($B$2,'Table 8'!$A$47:$F$65,4,FALSE)</f>
        <v>285</v>
      </c>
      <c r="E71" s="51">
        <f>VLOOKUP($B$2,'Table 9'!$A$47:$F$65,4,FALSE)</f>
        <v>300</v>
      </c>
      <c r="F71" s="51">
        <f>VLOOKUP($B$2,'Table 10'!$A$47:$F$65,4,FALSE)</f>
        <v>300</v>
      </c>
      <c r="G71" s="51">
        <f>VLOOKUP($B$2,'Table 11'!$A$47:$F$65,4,FALSE)</f>
        <v>300</v>
      </c>
      <c r="H71" s="51">
        <f>VLOOKUP($B$2,'Table 12'!$A$47:$F$65,4,FALSE)</f>
        <v>325</v>
      </c>
      <c r="I71" s="51">
        <f>VLOOKUP($B$2,'Table 13'!$A$47:$F$65,4,FALSE)</f>
        <v>309.68</v>
      </c>
      <c r="J71" s="51">
        <f>VLOOKUP($B$2,'Table 14'!$A$47:$F$65,4,FALSE)</f>
        <v>325</v>
      </c>
      <c r="K71" s="229">
        <f t="shared" ref="K71:K73" si="8">J71/I71-1</f>
        <v>4.9470421079824245E-2</v>
      </c>
      <c r="L71" s="230">
        <f t="shared" ref="L71:L73" si="9">J71/C71-1</f>
        <v>8.3333333333333259E-2</v>
      </c>
      <c r="N71" s="296" t="s">
        <v>54</v>
      </c>
      <c r="O71" s="297"/>
      <c r="P71" s="297"/>
      <c r="Q71" s="227">
        <f>VLOOKUP($B$2,'Table 7'!$A$5:$L$23,8,FALSE)</f>
        <v>665</v>
      </c>
      <c r="R71" s="227">
        <f>VLOOKUP($B$2,'Table 8'!$A$5:$L$23,8,FALSE)</f>
        <v>657</v>
      </c>
      <c r="S71" s="227">
        <f>VLOOKUP($B$2,'Table 9'!$A$5:$L$23,8,FALSE)</f>
        <v>597</v>
      </c>
      <c r="T71" s="227">
        <f>VLOOKUP($B$2,'Table 10'!$A$5:$L$23,8,FALSE)</f>
        <v>565</v>
      </c>
      <c r="U71" s="227">
        <f>VLOOKUP($B$2,'Table 11'!$A$5:$L$23,8,FALSE)</f>
        <v>468</v>
      </c>
      <c r="V71" s="227">
        <f>VLOOKUP($B$2,'Table 12'!$A$5:$L$23,8,FALSE)</f>
        <v>503</v>
      </c>
      <c r="W71" s="227">
        <f>VLOOKUP($B$2,'Table 13'!$A$5:$L$23,8,FALSE)</f>
        <v>489</v>
      </c>
      <c r="X71" s="228">
        <f>VLOOKUP($B$2,'Table 14'!$A$5:$L$23,8,FALSE)</f>
        <v>458</v>
      </c>
      <c r="Z71" s="200" t="s">
        <v>54</v>
      </c>
      <c r="AA71" s="44">
        <f>VLOOKUP($B$2,'Table 7'!$A$5:$L$23,8,FALSE)</f>
        <v>665</v>
      </c>
      <c r="AB71" s="44">
        <f>VLOOKUP($B$2,'Table 8'!$A$5:$L$23,8,FALSE)</f>
        <v>657</v>
      </c>
      <c r="AC71" s="44">
        <f>VLOOKUP($B$2,'Table 9'!$A$5:$L$23,8,FALSE)</f>
        <v>597</v>
      </c>
      <c r="AD71" s="44">
        <f>VLOOKUP($B$2,'Table 10'!$A$5:$L$23,8,FALSE)</f>
        <v>565</v>
      </c>
      <c r="AE71" s="44">
        <f>VLOOKUP($B$2,'Table 11'!$A$5:$L$23,8,FALSE)</f>
        <v>468</v>
      </c>
      <c r="AF71" s="44">
        <f>VLOOKUP($B$2,'Table 12'!$A$5:$L$23,8,FALSE)</f>
        <v>503</v>
      </c>
      <c r="AG71" s="44">
        <f>VLOOKUP($B$2,'Table 13'!$A$5:$L$23,8,FALSE)</f>
        <v>489</v>
      </c>
      <c r="AH71" s="206">
        <f>VLOOKUP($B$2,'Table 14'!$A$5:$L$23,8,FALSE)</f>
        <v>458</v>
      </c>
    </row>
    <row r="72" spans="2:34" x14ac:dyDescent="0.2">
      <c r="B72" s="200" t="s">
        <v>27</v>
      </c>
      <c r="C72" s="51">
        <f>VLOOKUP($B$2,'Table 7'!$A$47:$F$65,5,FALSE)</f>
        <v>309.07</v>
      </c>
      <c r="D72" s="51">
        <f>VLOOKUP($B$2,'Table 8'!$A$47:$F$65,5,FALSE)</f>
        <v>290.62</v>
      </c>
      <c r="E72" s="51">
        <f>VLOOKUP($B$2,'Table 9'!$A$47:$F$65,5,FALSE)</f>
        <v>304</v>
      </c>
      <c r="F72" s="51">
        <f>VLOOKUP($B$2,'Table 10'!$A$47:$F$65,5,FALSE)</f>
        <v>292.51</v>
      </c>
      <c r="G72" s="51">
        <f>VLOOKUP($B$2,'Table 11'!$A$47:$F$65,5,FALSE)</f>
        <v>302.57</v>
      </c>
      <c r="H72" s="51">
        <f>VLOOKUP($B$2,'Table 12'!$A$47:$F$65,5,FALSE)</f>
        <v>325.39</v>
      </c>
      <c r="I72" s="51">
        <f>VLOOKUP($B$2,'Table 13'!$A$47:$F$65,5,FALSE)</f>
        <v>315.10000000000002</v>
      </c>
      <c r="J72" s="51">
        <f>VLOOKUP($B$2,'Table 14'!$A$47:$F$65,5,FALSE)</f>
        <v>371.17</v>
      </c>
      <c r="K72" s="229">
        <f t="shared" si="8"/>
        <v>0.17794350999682629</v>
      </c>
      <c r="L72" s="230">
        <f t="shared" si="9"/>
        <v>0.20092535671530731</v>
      </c>
      <c r="N72" s="296" t="s">
        <v>55</v>
      </c>
      <c r="O72" s="297"/>
      <c r="P72" s="297"/>
      <c r="Q72" s="227">
        <f>VLOOKUP($B$2,'Table 7'!$A$26:$L$44,2,FALSE)</f>
        <v>279</v>
      </c>
      <c r="R72" s="227">
        <f>VLOOKUP($B$2,'Table 8'!$A$26:$L$44,2,FALSE)</f>
        <v>374</v>
      </c>
      <c r="S72" s="227">
        <f>VLOOKUP($B$2,'Table 9'!$A$26:$L$44,2,FALSE)</f>
        <v>299</v>
      </c>
      <c r="T72" s="227">
        <f>VLOOKUP($B$2,'Table 10'!$A$26:$L$44,2,FALSE)</f>
        <v>251</v>
      </c>
      <c r="U72" s="227">
        <f>VLOOKUP($B$2,'Table 11'!$A$26:$L$44,2,FALSE)</f>
        <v>202</v>
      </c>
      <c r="V72" s="227">
        <f>VLOOKUP($B$2,'Table 12'!$A$26:$L$44,2,FALSE)</f>
        <v>181</v>
      </c>
      <c r="W72" s="227">
        <f>VLOOKUP($B$2,'Table 13'!$A$26:$L$44,2,FALSE)</f>
        <v>199</v>
      </c>
      <c r="X72" s="228">
        <f>VLOOKUP($B$2,'Table 14'!$A$26:$L$44,2,FALSE)</f>
        <v>247</v>
      </c>
      <c r="Z72" s="200" t="s">
        <v>55</v>
      </c>
      <c r="AA72" s="44">
        <f>VLOOKUP($B$2,'Table 7'!$A$26:$L$44,2,FALSE)</f>
        <v>279</v>
      </c>
      <c r="AB72" s="44">
        <f>VLOOKUP($B$2,'Table 8'!$A$26:$L$44,2,FALSE)</f>
        <v>374</v>
      </c>
      <c r="AC72" s="44">
        <f>VLOOKUP($B$2,'Table 9'!$A$26:$L$44,2,FALSE)</f>
        <v>299</v>
      </c>
      <c r="AD72" s="44">
        <f>VLOOKUP($B$2,'Table 10'!$A$26:$L$44,2,FALSE)</f>
        <v>251</v>
      </c>
      <c r="AE72" s="44">
        <f>VLOOKUP($B$2,'Table 11'!$A$26:$L$44,2,FALSE)</f>
        <v>202</v>
      </c>
      <c r="AF72" s="44">
        <f>VLOOKUP($B$2,'Table 12'!$A$26:$L$44,2,FALSE)</f>
        <v>181</v>
      </c>
      <c r="AG72" s="44">
        <f>VLOOKUP($B$2,'Table 13'!$A$26:$L$44,2,FALSE)</f>
        <v>199</v>
      </c>
      <c r="AH72" s="206">
        <f>VLOOKUP($B$2,'Table 14'!$A$26:$L$44,2,FALSE)</f>
        <v>247</v>
      </c>
    </row>
    <row r="73" spans="2:34" x14ac:dyDescent="0.2">
      <c r="B73" s="200" t="s">
        <v>28</v>
      </c>
      <c r="C73" s="51">
        <f>VLOOKUP($B$2,'Table 7'!$A$47:$F$65,6,FALSE)</f>
        <v>320.67</v>
      </c>
      <c r="D73" s="51">
        <f>VLOOKUP($B$2,'Table 8'!$A$47:$F$65,6,FALSE)</f>
        <v>303</v>
      </c>
      <c r="E73" s="51">
        <f>VLOOKUP($B$2,'Table 9'!$A$47:$F$65,6,FALSE)</f>
        <v>320</v>
      </c>
      <c r="F73" s="51">
        <f>VLOOKUP($B$2,'Table 10'!$A$47:$F$65,6,FALSE)</f>
        <v>317.5</v>
      </c>
      <c r="G73" s="51">
        <f>VLOOKUP($B$2,'Table 11'!$A$47:$F$65,6,FALSE)</f>
        <v>325</v>
      </c>
      <c r="H73" s="51">
        <f>VLOOKUP($B$2,'Table 12'!$A$47:$F$65,6,FALSE)</f>
        <v>359.52</v>
      </c>
      <c r="I73" s="51">
        <f>VLOOKUP($B$2,'Table 13'!$A$47:$F$65,6,FALSE)</f>
        <v>350</v>
      </c>
      <c r="J73" s="51">
        <f>VLOOKUP($B$2,'Table 14'!$A$47:$F$65,6,FALSE)</f>
        <v>405</v>
      </c>
      <c r="K73" s="229">
        <f t="shared" si="8"/>
        <v>0.15714285714285725</v>
      </c>
      <c r="L73" s="230">
        <f t="shared" si="9"/>
        <v>0.26298063429694074</v>
      </c>
      <c r="N73" s="296" t="s">
        <v>56</v>
      </c>
      <c r="O73" s="297"/>
      <c r="P73" s="297"/>
      <c r="Q73" s="227">
        <f>VLOOKUP($B$2,'Table 7'!$A$26:$L$44,8,FALSE)</f>
        <v>144</v>
      </c>
      <c r="R73" s="227">
        <f>VLOOKUP($B$2,'Table 8'!$A$26:$L$44,8,FALSE)</f>
        <v>121</v>
      </c>
      <c r="S73" s="227">
        <f>VLOOKUP($B$2,'Table 9'!$A$26:$L$44,8,FALSE)</f>
        <v>158</v>
      </c>
      <c r="T73" s="227">
        <f>VLOOKUP($B$2,'Table 10'!$A$26:$L$44,8,FALSE)</f>
        <v>92</v>
      </c>
      <c r="U73" s="227">
        <f>VLOOKUP($B$2,'Table 11'!$A$26:$L$44,8,FALSE)</f>
        <v>70</v>
      </c>
      <c r="V73" s="227">
        <f>VLOOKUP($B$2,'Table 12'!$A$26:$L$44,8,FALSE)</f>
        <v>60</v>
      </c>
      <c r="W73" s="227">
        <f>VLOOKUP($B$2,'Table 13'!$A$26:$L$44,8,FALSE)</f>
        <v>60</v>
      </c>
      <c r="X73" s="228">
        <f>VLOOKUP($B$2,'Table 14'!$A$26:$L$44,8,FALSE)</f>
        <v>91</v>
      </c>
      <c r="Z73" s="200" t="s">
        <v>56</v>
      </c>
      <c r="AA73" s="44">
        <f>VLOOKUP($B$2,'Table 7'!$A$26:$L$44,8,FALSE)</f>
        <v>144</v>
      </c>
      <c r="AB73" s="44">
        <f>VLOOKUP($B$2,'Table 8'!$A$26:$L$44,8,FALSE)</f>
        <v>121</v>
      </c>
      <c r="AC73" s="44">
        <f>VLOOKUP($B$2,'Table 9'!$A$26:$L$44,8,FALSE)</f>
        <v>158</v>
      </c>
      <c r="AD73" s="44">
        <f>VLOOKUP($B$2,'Table 10'!$A$26:$L$44,8,FALSE)</f>
        <v>92</v>
      </c>
      <c r="AE73" s="44">
        <f>VLOOKUP($B$2,'Table 11'!$A$26:$L$44,8,FALSE)</f>
        <v>70</v>
      </c>
      <c r="AF73" s="44">
        <f>VLOOKUP($B$2,'Table 12'!$A$26:$L$44,8,FALSE)</f>
        <v>60</v>
      </c>
      <c r="AG73" s="44">
        <f>VLOOKUP($B$2,'Table 13'!$A$26:$L$44,8,FALSE)</f>
        <v>60</v>
      </c>
      <c r="AH73" s="206">
        <f>VLOOKUP($B$2,'Table 14'!$A$26:$L$44,8,FALSE)</f>
        <v>91</v>
      </c>
    </row>
    <row r="74" spans="2:34" x14ac:dyDescent="0.2">
      <c r="B74" s="13"/>
      <c r="C74" s="16"/>
      <c r="D74" s="16"/>
      <c r="E74" s="16"/>
      <c r="F74" s="16"/>
      <c r="G74" s="16"/>
      <c r="H74" s="16"/>
      <c r="I74" s="16"/>
      <c r="J74" s="16"/>
      <c r="K74" s="16"/>
      <c r="L74" s="60"/>
      <c r="N74" s="296" t="s">
        <v>57</v>
      </c>
      <c r="O74" s="297"/>
      <c r="P74" s="297"/>
      <c r="Q74" s="227">
        <f>VLOOKUP($B$2,'Table 7'!$A$47:$L$65,2,FALSE)</f>
        <v>47</v>
      </c>
      <c r="R74" s="227">
        <f>VLOOKUP($B$2,'Table 8'!$A$47:$L$65,2,FALSE)</f>
        <v>68</v>
      </c>
      <c r="S74" s="227">
        <f>VLOOKUP($B$2,'Table 9'!$A$47:$L$65,2,FALSE)</f>
        <v>66</v>
      </c>
      <c r="T74" s="227">
        <f>VLOOKUP($B$2,'Table 10'!$A$47:$L$65,2,FALSE)</f>
        <v>68</v>
      </c>
      <c r="U74" s="227">
        <f>VLOOKUP($B$2,'Table 11'!$A$47:$L$65,2,FALSE)</f>
        <v>74</v>
      </c>
      <c r="V74" s="227">
        <f>VLOOKUP($B$2,'Table 12'!$A$47:$L$65,2,FALSE)</f>
        <v>67</v>
      </c>
      <c r="W74" s="227">
        <f>VLOOKUP($B$2,'Table 13'!$A$47:$L$65,2,FALSE)</f>
        <v>66</v>
      </c>
      <c r="X74" s="228">
        <f>VLOOKUP($B$2,'Table 14'!$A$47:$L$65,2,FALSE)</f>
        <v>107</v>
      </c>
      <c r="Z74" s="207" t="s">
        <v>57</v>
      </c>
      <c r="AA74" s="208">
        <f>VLOOKUP($B$2,'Table 7'!$A$47:$L$65,2,FALSE)</f>
        <v>47</v>
      </c>
      <c r="AB74" s="208">
        <f>VLOOKUP($B$2,'Table 8'!$A$47:$L$65,2,FALSE)</f>
        <v>68</v>
      </c>
      <c r="AC74" s="208">
        <f>VLOOKUP($B$2,'Table 9'!$A$47:$L$65,2,FALSE)</f>
        <v>66</v>
      </c>
      <c r="AD74" s="208">
        <f>VLOOKUP($B$2,'Table 10'!$A$47:$L$65,2,FALSE)</f>
        <v>68</v>
      </c>
      <c r="AE74" s="208">
        <f>VLOOKUP($B$2,'Table 11'!$A$47:$L$65,2,FALSE)</f>
        <v>74</v>
      </c>
      <c r="AF74" s="208">
        <f>VLOOKUP($B$2,'Table 12'!$A$47:$L$65,2,FALSE)</f>
        <v>67</v>
      </c>
      <c r="AG74" s="208">
        <f>VLOOKUP($B$2,'Table 13'!$A$47:$L$65,2,FALSE)</f>
        <v>66</v>
      </c>
      <c r="AH74" s="209">
        <f>VLOOKUP($B$2,'Table 14'!$A$47:$L$65,2,FALSE)</f>
        <v>107</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South Lanarkshire</v>
      </c>
      <c r="AJ94" s="223">
        <f>VLOOKUP($AI$94,'All years 2 bed'!$A$4:$I$21,2,FALSE)</f>
        <v>480.55</v>
      </c>
      <c r="AK94" s="223">
        <f>VLOOKUP($AI$94,'All years 2 bed'!$A$4:$I$21,3,FALSE)</f>
        <v>492.1</v>
      </c>
      <c r="AL94" s="223">
        <f>VLOOKUP($AI$94,'All years 2 bed'!$A$4:$I$21,4,FALSE)</f>
        <v>485.26</v>
      </c>
      <c r="AM94" s="223">
        <f>VLOOKUP($AI$94,'All years 2 bed'!$A$4:$I$21,5,FALSE)</f>
        <v>490.7</v>
      </c>
      <c r="AN94" s="223">
        <f>VLOOKUP($AI$94,'All years 2 bed'!$A$4:$I$21,6,FALSE)</f>
        <v>494.06</v>
      </c>
      <c r="AO94" s="223">
        <f>VLOOKUP($AI$94,'All years 2 bed'!$A$4:$I$21,7,FALSE)</f>
        <v>497.05</v>
      </c>
      <c r="AP94" s="223">
        <f>VLOOKUP($AI$94,'All years 2 bed'!$A$4:$I$21,8,FALSE)</f>
        <v>500.05</v>
      </c>
      <c r="AQ94" s="223">
        <f>VLOOKUP($AI$94,'All years 2 bed'!$A$4:$I$21,9,FALSE)</f>
        <v>520.08000000000004</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19" sqref="AJ19"/>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21</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232</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370</v>
      </c>
      <c r="D26" s="51">
        <f>VLOOKUP($B$2,'Table 8'!$A$5:$L$23,3,FALSE)</f>
        <v>350</v>
      </c>
      <c r="E26" s="51">
        <f>VLOOKUP($B$2,'Table 9'!$A$5:$L$23,3,FALSE)</f>
        <v>357.5</v>
      </c>
      <c r="F26" s="51">
        <f>VLOOKUP($B$2,'Table 10'!$A$5:$L$23,3,FALSE)</f>
        <v>375</v>
      </c>
      <c r="G26" s="51">
        <f>VLOOKUP($B$2,'Table 11'!$A$5:$L$23,3,FALSE)</f>
        <v>360</v>
      </c>
      <c r="H26" s="51">
        <f>VLOOKUP($B$2,'Table 12'!$A$5:$L$23,3,FALSE)</f>
        <v>360</v>
      </c>
      <c r="I26" s="51">
        <f>VLOOKUP($B$2,'Table 13'!$A$5:$L$23,3,FALSE)</f>
        <v>360</v>
      </c>
      <c r="J26" s="51">
        <f>VLOOKUP($B$2,'Table 14'!$A$5:$L$23,3,FALSE)</f>
        <v>365</v>
      </c>
      <c r="K26" s="229">
        <f>J26/I26-1</f>
        <v>1.388888888888884E-2</v>
      </c>
      <c r="L26" s="230">
        <f>J26/C26-1</f>
        <v>-1.3513513513513487E-2</v>
      </c>
      <c r="N26" s="200" t="s">
        <v>25</v>
      </c>
      <c r="O26" s="51">
        <f>VLOOKUP($B$2,'Table 7'!$A$5:$L$23,9,FALSE)</f>
        <v>450</v>
      </c>
      <c r="P26" s="51">
        <f>VLOOKUP($B$2,'Table 8'!$A$5:$L$23,9,FALSE)</f>
        <v>450</v>
      </c>
      <c r="Q26" s="51">
        <f>VLOOKUP($B$2,'Table 9'!$A$5:$L$23,9,FALSE)</f>
        <v>450</v>
      </c>
      <c r="R26" s="51">
        <f>VLOOKUP($B$2,'Table 10'!$A$5:$L$23,9,FALSE)</f>
        <v>425</v>
      </c>
      <c r="S26" s="51">
        <f>VLOOKUP($B$2,'Table 11'!$A$5:$L$23,9,FALSE)</f>
        <v>450</v>
      </c>
      <c r="T26" s="51">
        <f>VLOOKUP($B$2,'Table 12'!$A$5:$L$23,9,FALSE)</f>
        <v>425</v>
      </c>
      <c r="U26" s="51">
        <f>VLOOKUP($B$2,'Table 13'!$A$5:$L$23,9,FALSE)</f>
        <v>450</v>
      </c>
      <c r="V26" s="51">
        <f>VLOOKUP($B$2,'Table 14'!$A$5:$L$23,9,FALSE)</f>
        <v>450</v>
      </c>
      <c r="W26" s="229">
        <f>V26/U26-1</f>
        <v>0</v>
      </c>
      <c r="X26" s="230">
        <f>V26/O26-1</f>
        <v>0</v>
      </c>
    </row>
    <row r="27" spans="2:24" x14ac:dyDescent="0.2">
      <c r="B27" s="200" t="s">
        <v>26</v>
      </c>
      <c r="C27" s="51">
        <f>VLOOKUP($B$2,'Table 7'!$A$5:$L$23,4,FALSE)</f>
        <v>395</v>
      </c>
      <c r="D27" s="51">
        <f>VLOOKUP($B$2,'Table 8'!$A$5:$L$23,4,FALSE)</f>
        <v>395</v>
      </c>
      <c r="E27" s="51">
        <f>VLOOKUP($B$2,'Table 9'!$A$5:$L$23,4,FALSE)</f>
        <v>395</v>
      </c>
      <c r="F27" s="51">
        <f>VLOOKUP($B$2,'Table 10'!$A$5:$L$23,4,FALSE)</f>
        <v>395</v>
      </c>
      <c r="G27" s="51">
        <f>VLOOKUP($B$2,'Table 11'!$A$5:$L$23,4,FALSE)</f>
        <v>395</v>
      </c>
      <c r="H27" s="51">
        <f>VLOOKUP($B$2,'Table 12'!$A$5:$L$23,4,FALSE)</f>
        <v>395</v>
      </c>
      <c r="I27" s="51">
        <f>VLOOKUP($B$2,'Table 13'!$A$5:$L$23,4,FALSE)</f>
        <v>395</v>
      </c>
      <c r="J27" s="51">
        <f>VLOOKUP($B$2,'Table 14'!$A$5:$L$23,4,FALSE)</f>
        <v>400</v>
      </c>
      <c r="K27" s="229">
        <f t="shared" ref="K27:K29" si="0">J27/I27-1</f>
        <v>1.2658227848101333E-2</v>
      </c>
      <c r="L27" s="230">
        <f t="shared" ref="L27:L29" si="1">J27/C27-1</f>
        <v>1.2658227848101333E-2</v>
      </c>
      <c r="N27" s="200" t="s">
        <v>26</v>
      </c>
      <c r="O27" s="51">
        <f>VLOOKUP($B$2,'Table 7'!$A$5:$L$23,10,FALSE)</f>
        <v>495</v>
      </c>
      <c r="P27" s="51">
        <f>VLOOKUP($B$2,'Table 8'!$A$5:$L$23,10,FALSE)</f>
        <v>495</v>
      </c>
      <c r="Q27" s="51">
        <f>VLOOKUP($B$2,'Table 9'!$A$5:$L$23,10,FALSE)</f>
        <v>495</v>
      </c>
      <c r="R27" s="51">
        <f>VLOOKUP($B$2,'Table 10'!$A$5:$L$23,10,FALSE)</f>
        <v>475</v>
      </c>
      <c r="S27" s="51">
        <f>VLOOKUP($B$2,'Table 11'!$A$5:$L$23,10,FALSE)</f>
        <v>475</v>
      </c>
      <c r="T27" s="51">
        <f>VLOOKUP($B$2,'Table 12'!$A$5:$L$23,10,FALSE)</f>
        <v>460</v>
      </c>
      <c r="U27" s="51">
        <f>VLOOKUP($B$2,'Table 13'!$A$5:$L$23,10,FALSE)</f>
        <v>475</v>
      </c>
      <c r="V27" s="51">
        <f>VLOOKUP($B$2,'Table 14'!$A$5:$L$23,10,FALSE)</f>
        <v>487.5</v>
      </c>
      <c r="W27" s="229">
        <f t="shared" ref="W27:W29" si="2">V27/U27-1</f>
        <v>2.6315789473684292E-2</v>
      </c>
      <c r="X27" s="230">
        <f t="shared" ref="X27:X29" si="3">V27/O27-1</f>
        <v>-1.5151515151515138E-2</v>
      </c>
    </row>
    <row r="28" spans="2:24" x14ac:dyDescent="0.2">
      <c r="B28" s="200" t="s">
        <v>27</v>
      </c>
      <c r="C28" s="51">
        <f>VLOOKUP($B$2,'Table 7'!$A$5:$L$23,5,FALSE)</f>
        <v>396.84</v>
      </c>
      <c r="D28" s="51">
        <f>VLOOKUP($B$2,'Table 8'!$A$5:$L$23,5,FALSE)</f>
        <v>390.11</v>
      </c>
      <c r="E28" s="51">
        <f>VLOOKUP($B$2,'Table 9'!$A$5:$L$23,5,FALSE)</f>
        <v>399.03</v>
      </c>
      <c r="F28" s="51">
        <f>VLOOKUP($B$2,'Table 10'!$A$5:$L$23,5,FALSE)</f>
        <v>392.2</v>
      </c>
      <c r="G28" s="51">
        <f>VLOOKUP($B$2,'Table 11'!$A$5:$L$23,5,FALSE)</f>
        <v>390</v>
      </c>
      <c r="H28" s="51">
        <f>VLOOKUP($B$2,'Table 12'!$A$5:$L$23,5,FALSE)</f>
        <v>390.14</v>
      </c>
      <c r="I28" s="51">
        <f>VLOOKUP($B$2,'Table 13'!$A$5:$L$23,5,FALSE)</f>
        <v>400.42</v>
      </c>
      <c r="J28" s="51">
        <f>VLOOKUP($B$2,'Table 14'!$A$5:$L$23,5,FALSE)</f>
        <v>398.63</v>
      </c>
      <c r="K28" s="229">
        <f t="shared" si="0"/>
        <v>-4.4703061785126286E-3</v>
      </c>
      <c r="L28" s="230">
        <f t="shared" si="1"/>
        <v>4.5106340086684682E-3</v>
      </c>
      <c r="N28" s="200" t="s">
        <v>27</v>
      </c>
      <c r="O28" s="51">
        <f>VLOOKUP($B$2,'Table 7'!$A$5:$L$23,11,FALSE)</f>
        <v>492.17</v>
      </c>
      <c r="P28" s="51">
        <f>VLOOKUP($B$2,'Table 8'!$A$5:$L$23,11,FALSE)</f>
        <v>493.6</v>
      </c>
      <c r="Q28" s="51">
        <f>VLOOKUP($B$2,'Table 9'!$A$5:$L$23,11,FALSE)</f>
        <v>493.9</v>
      </c>
      <c r="R28" s="51">
        <f>VLOOKUP($B$2,'Table 10'!$A$5:$L$23,11,FALSE)</f>
        <v>486.03</v>
      </c>
      <c r="S28" s="51">
        <f>VLOOKUP($B$2,'Table 11'!$A$5:$L$23,11,FALSE)</f>
        <v>479</v>
      </c>
      <c r="T28" s="51">
        <f>VLOOKUP($B$2,'Table 12'!$A$5:$L$23,11,FALSE)</f>
        <v>476.44</v>
      </c>
      <c r="U28" s="51">
        <f>VLOOKUP($B$2,'Table 13'!$A$5:$L$23,11,FALSE)</f>
        <v>498.22</v>
      </c>
      <c r="V28" s="51">
        <f>VLOOKUP($B$2,'Table 14'!$A$5:$L$23,11,FALSE)</f>
        <v>495.63</v>
      </c>
      <c r="W28" s="229">
        <f t="shared" si="2"/>
        <v>-5.1985066837944016E-3</v>
      </c>
      <c r="X28" s="230">
        <f t="shared" si="3"/>
        <v>7.0300912286405115E-3</v>
      </c>
    </row>
    <row r="29" spans="2:24" x14ac:dyDescent="0.2">
      <c r="B29" s="200" t="s">
        <v>28</v>
      </c>
      <c r="C29" s="51">
        <f>VLOOKUP($B$2,'Table 7'!$A$5:$L$23,6,FALSE)</f>
        <v>425</v>
      </c>
      <c r="D29" s="51">
        <f>VLOOKUP($B$2,'Table 8'!$A$5:$L$23,6,FALSE)</f>
        <v>425</v>
      </c>
      <c r="E29" s="51">
        <f>VLOOKUP($B$2,'Table 9'!$A$5:$L$23,6,FALSE)</f>
        <v>425</v>
      </c>
      <c r="F29" s="51">
        <f>VLOOKUP($B$2,'Table 10'!$A$5:$L$23,6,FALSE)</f>
        <v>425</v>
      </c>
      <c r="G29" s="51">
        <f>VLOOKUP($B$2,'Table 11'!$A$5:$L$23,6,FALSE)</f>
        <v>425</v>
      </c>
      <c r="H29" s="51">
        <f>VLOOKUP($B$2,'Table 12'!$A$5:$L$23,6,FALSE)</f>
        <v>417.5</v>
      </c>
      <c r="I29" s="51">
        <f>VLOOKUP($B$2,'Table 13'!$A$5:$L$23,6,FALSE)</f>
        <v>425</v>
      </c>
      <c r="J29" s="51">
        <f>VLOOKUP($B$2,'Table 14'!$A$5:$L$23,6,FALSE)</f>
        <v>425</v>
      </c>
      <c r="K29" s="229">
        <f t="shared" si="0"/>
        <v>0</v>
      </c>
      <c r="L29" s="230">
        <f t="shared" si="1"/>
        <v>0</v>
      </c>
      <c r="N29" s="200" t="s">
        <v>28</v>
      </c>
      <c r="O29" s="51">
        <f>VLOOKUP($B$2,'Table 7'!$A$5:$L$23,12,FALSE)</f>
        <v>550</v>
      </c>
      <c r="P29" s="51">
        <f>VLOOKUP($B$2,'Table 8'!$A$5:$L$23,12,FALSE)</f>
        <v>550</v>
      </c>
      <c r="Q29" s="51">
        <f>VLOOKUP($B$2,'Table 9'!$A$5:$L$23,12,FALSE)</f>
        <v>550</v>
      </c>
      <c r="R29" s="51">
        <f>VLOOKUP($B$2,'Table 10'!$A$5:$L$23,12,FALSE)</f>
        <v>550</v>
      </c>
      <c r="S29" s="51">
        <f>VLOOKUP($B$2,'Table 11'!$A$5:$L$23,12,FALSE)</f>
        <v>525</v>
      </c>
      <c r="T29" s="51">
        <f>VLOOKUP($B$2,'Table 12'!$A$5:$L$23,12,FALSE)</f>
        <v>525</v>
      </c>
      <c r="U29" s="51">
        <f>VLOOKUP($B$2,'Table 13'!$A$5:$L$23,12,FALSE)</f>
        <v>550</v>
      </c>
      <c r="V29" s="51">
        <f>VLOOKUP($B$2,'Table 14'!$A$5:$L$23,12,FALSE)</f>
        <v>550</v>
      </c>
      <c r="W29" s="229">
        <f t="shared" si="2"/>
        <v>0</v>
      </c>
      <c r="X29" s="230">
        <f t="shared" si="3"/>
        <v>0</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475</v>
      </c>
      <c r="D48" s="51">
        <f>VLOOKUP($B$2,'Table 8'!$A$26:$L$44,3,FALSE)</f>
        <v>495</v>
      </c>
      <c r="E48" s="51">
        <f>VLOOKUP($B$2,'Table 9'!$A$26:$L$44,3,FALSE)</f>
        <v>498</v>
      </c>
      <c r="F48" s="51">
        <f>VLOOKUP($B$2,'Table 10'!$A$26:$L$44,3,FALSE)</f>
        <v>495</v>
      </c>
      <c r="G48" s="51">
        <f>VLOOKUP($B$2,'Table 11'!$A$26:$L$44,3,FALSE)</f>
        <v>480</v>
      </c>
      <c r="H48" s="51">
        <f>VLOOKUP($B$2,'Table 12'!$A$26:$L$44,3,FALSE)</f>
        <v>495</v>
      </c>
      <c r="I48" s="51">
        <f>VLOOKUP($B$2,'Table 13'!$A$26:$L$44,3,FALSE)</f>
        <v>475</v>
      </c>
      <c r="J48" s="51">
        <f>VLOOKUP($B$2,'Table 14'!$A$26:$L$44,3,FALSE)</f>
        <v>525</v>
      </c>
      <c r="K48" s="229">
        <f>J48/I48-1</f>
        <v>0.10526315789473695</v>
      </c>
      <c r="L48" s="230">
        <f>J48/C48-1</f>
        <v>0.10526315789473695</v>
      </c>
      <c r="N48" s="200" t="s">
        <v>25</v>
      </c>
      <c r="O48" s="51">
        <f>VLOOKUP($B$2,'Table 7'!$A$26:$L$44,9,FALSE)</f>
        <v>695</v>
      </c>
      <c r="P48" s="51">
        <f>VLOOKUP($B$2,'Table 8'!$A$26:$L$44,9,FALSE)</f>
        <v>700</v>
      </c>
      <c r="Q48" s="51">
        <f>VLOOKUP($B$2,'Table 9'!$A$26:$L$44,9,FALSE)</f>
        <v>700</v>
      </c>
      <c r="R48" s="51">
        <f>VLOOKUP($B$2,'Table 10'!$A$26:$L$44,9,FALSE)</f>
        <v>695</v>
      </c>
      <c r="S48" s="51">
        <f>VLOOKUP($B$2,'Table 11'!$A$26:$L$44,9,FALSE)</f>
        <v>750</v>
      </c>
      <c r="T48" s="51">
        <f>VLOOKUP($B$2,'Table 12'!$A$26:$L$44,9,FALSE)</f>
        <v>795</v>
      </c>
      <c r="U48" s="51">
        <f>VLOOKUP($B$2,'Table 13'!$A$26:$L$44,9,FALSE)</f>
        <v>771.5</v>
      </c>
      <c r="V48" s="51">
        <f>VLOOKUP($B$2,'Table 14'!$A$26:$L$44,9,FALSE)</f>
        <v>795</v>
      </c>
      <c r="W48" s="229">
        <f>V48/U48-1</f>
        <v>3.0460142579390892E-2</v>
      </c>
      <c r="X48" s="230">
        <f>V48/O48-1</f>
        <v>0.14388489208633093</v>
      </c>
    </row>
    <row r="49" spans="2:24" x14ac:dyDescent="0.2">
      <c r="B49" s="200" t="s">
        <v>26</v>
      </c>
      <c r="C49" s="51">
        <f>VLOOKUP($B$2,'Table 7'!$A$26:$L$44,4,FALSE)</f>
        <v>575</v>
      </c>
      <c r="D49" s="51">
        <f>VLOOKUP($B$2,'Table 8'!$A$26:$L$44,4,FALSE)</f>
        <v>575</v>
      </c>
      <c r="E49" s="51">
        <f>VLOOKUP($B$2,'Table 9'!$A$26:$L$44,4,FALSE)</f>
        <v>575</v>
      </c>
      <c r="F49" s="51">
        <f>VLOOKUP($B$2,'Table 10'!$A$26:$L$44,4,FALSE)</f>
        <v>550</v>
      </c>
      <c r="G49" s="51">
        <f>VLOOKUP($B$2,'Table 11'!$A$26:$L$44,4,FALSE)</f>
        <v>550</v>
      </c>
      <c r="H49" s="51">
        <f>VLOOKUP($B$2,'Table 12'!$A$26:$L$44,4,FALSE)</f>
        <v>550</v>
      </c>
      <c r="I49" s="51">
        <f>VLOOKUP($B$2,'Table 13'!$A$26:$L$44,4,FALSE)</f>
        <v>562.5</v>
      </c>
      <c r="J49" s="51">
        <f>VLOOKUP($B$2,'Table 14'!$A$26:$L$44,4,FALSE)</f>
        <v>595</v>
      </c>
      <c r="K49" s="229">
        <f t="shared" ref="K49:K51" si="4">J49/I49-1</f>
        <v>5.7777777777777706E-2</v>
      </c>
      <c r="L49" s="230">
        <f t="shared" ref="L49:L51" si="5">J49/C49-1</f>
        <v>3.4782608695652195E-2</v>
      </c>
      <c r="N49" s="200" t="s">
        <v>26</v>
      </c>
      <c r="O49" s="51">
        <f>VLOOKUP($B$2,'Table 7'!$A$26:$L$44,10,FALSE)</f>
        <v>795</v>
      </c>
      <c r="P49" s="51">
        <f>VLOOKUP($B$2,'Table 8'!$A$26:$L$44,10,FALSE)</f>
        <v>850</v>
      </c>
      <c r="Q49" s="51">
        <f>VLOOKUP($B$2,'Table 9'!$A$26:$L$44,10,FALSE)</f>
        <v>795</v>
      </c>
      <c r="R49" s="51">
        <f>VLOOKUP($B$2,'Table 10'!$A$26:$L$44,10,FALSE)</f>
        <v>772.5</v>
      </c>
      <c r="S49" s="51">
        <f>VLOOKUP($B$2,'Table 11'!$A$26:$L$44,10,FALSE)</f>
        <v>795</v>
      </c>
      <c r="T49" s="51">
        <f>VLOOKUP($B$2,'Table 12'!$A$26:$L$44,10,FALSE)</f>
        <v>800</v>
      </c>
      <c r="U49" s="51">
        <f>VLOOKUP($B$2,'Table 13'!$A$26:$L$44,10,FALSE)</f>
        <v>872.5</v>
      </c>
      <c r="V49" s="51">
        <f>VLOOKUP($B$2,'Table 14'!$A$26:$L$44,10,FALSE)</f>
        <v>850</v>
      </c>
      <c r="W49" s="229">
        <f t="shared" ref="W49:W51" si="6">V49/U49-1</f>
        <v>-2.5787965616045794E-2</v>
      </c>
      <c r="X49" s="230">
        <f t="shared" ref="X49:X51" si="7">V49/O49-1</f>
        <v>6.9182389937106903E-2</v>
      </c>
    </row>
    <row r="50" spans="2:24" x14ac:dyDescent="0.2">
      <c r="B50" s="200" t="s">
        <v>27</v>
      </c>
      <c r="C50" s="51">
        <f>VLOOKUP($B$2,'Table 7'!$A$26:$L$44,5,FALSE)</f>
        <v>591.05999999999995</v>
      </c>
      <c r="D50" s="51">
        <f>VLOOKUP($B$2,'Table 8'!$A$26:$L$44,5,FALSE)</f>
        <v>592.34</v>
      </c>
      <c r="E50" s="51">
        <f>VLOOKUP($B$2,'Table 9'!$A$26:$L$44,5,FALSE)</f>
        <v>606.89</v>
      </c>
      <c r="F50" s="51">
        <f>VLOOKUP($B$2,'Table 10'!$A$26:$L$44,5,FALSE)</f>
        <v>573.74</v>
      </c>
      <c r="G50" s="51">
        <f>VLOOKUP($B$2,'Table 11'!$A$26:$L$44,5,FALSE)</f>
        <v>590.70000000000005</v>
      </c>
      <c r="H50" s="51">
        <f>VLOOKUP($B$2,'Table 12'!$A$26:$L$44,5,FALSE)</f>
        <v>571.15</v>
      </c>
      <c r="I50" s="51">
        <f>VLOOKUP($B$2,'Table 13'!$A$26:$L$44,5,FALSE)</f>
        <v>575.4</v>
      </c>
      <c r="J50" s="51">
        <f>VLOOKUP($B$2,'Table 14'!$A$26:$L$44,5,FALSE)</f>
        <v>603.98</v>
      </c>
      <c r="K50" s="229">
        <f t="shared" si="4"/>
        <v>4.966979492526935E-2</v>
      </c>
      <c r="L50" s="230">
        <f t="shared" si="5"/>
        <v>2.1859032923899457E-2</v>
      </c>
      <c r="N50" s="200" t="s">
        <v>27</v>
      </c>
      <c r="O50" s="51">
        <f>VLOOKUP($B$2,'Table 7'!$A$26:$L$44,11,FALSE)</f>
        <v>821.05</v>
      </c>
      <c r="P50" s="51">
        <f>VLOOKUP($B$2,'Table 8'!$A$26:$L$44,11,FALSE)</f>
        <v>821.4</v>
      </c>
      <c r="Q50" s="51">
        <f>VLOOKUP($B$2,'Table 9'!$A$26:$L$44,11,FALSE)</f>
        <v>834.38</v>
      </c>
      <c r="R50" s="51">
        <f>VLOOKUP($B$2,'Table 10'!$A$26:$L$44,11,FALSE)</f>
        <v>774.17</v>
      </c>
      <c r="S50" s="51">
        <f>VLOOKUP($B$2,'Table 11'!$A$26:$L$44,11,FALSE)</f>
        <v>795.87</v>
      </c>
      <c r="T50" s="51">
        <f>VLOOKUP($B$2,'Table 12'!$A$26:$L$44,11,FALSE)</f>
        <v>861.7</v>
      </c>
      <c r="U50" s="51">
        <f>VLOOKUP($B$2,'Table 13'!$A$26:$L$44,11,FALSE)</f>
        <v>906.5</v>
      </c>
      <c r="V50" s="51">
        <f>VLOOKUP($B$2,'Table 14'!$A$26:$L$44,11,FALSE)</f>
        <v>886</v>
      </c>
      <c r="W50" s="229">
        <f t="shared" si="6"/>
        <v>-2.2614451185879791E-2</v>
      </c>
      <c r="X50" s="230">
        <f t="shared" si="7"/>
        <v>7.9106022775714102E-2</v>
      </c>
    </row>
    <row r="51" spans="2:24" x14ac:dyDescent="0.2">
      <c r="B51" s="200" t="s">
        <v>28</v>
      </c>
      <c r="C51" s="51">
        <f>VLOOKUP($B$2,'Table 7'!$A$26:$L$44,6,FALSE)</f>
        <v>650</v>
      </c>
      <c r="D51" s="51">
        <f>VLOOKUP($B$2,'Table 8'!$A$26:$L$44,6,FALSE)</f>
        <v>650</v>
      </c>
      <c r="E51" s="51">
        <f>VLOOKUP($B$2,'Table 9'!$A$26:$L$44,6,FALSE)</f>
        <v>680</v>
      </c>
      <c r="F51" s="51">
        <f>VLOOKUP($B$2,'Table 10'!$A$26:$L$44,6,FALSE)</f>
        <v>635</v>
      </c>
      <c r="G51" s="51">
        <f>VLOOKUP($B$2,'Table 11'!$A$26:$L$44,6,FALSE)</f>
        <v>650</v>
      </c>
      <c r="H51" s="51">
        <f>VLOOKUP($B$2,'Table 12'!$A$26:$L$44,6,FALSE)</f>
        <v>625</v>
      </c>
      <c r="I51" s="51">
        <f>VLOOKUP($B$2,'Table 13'!$A$26:$L$44,6,FALSE)</f>
        <v>650</v>
      </c>
      <c r="J51" s="51">
        <f>VLOOKUP($B$2,'Table 14'!$A$26:$L$44,6,FALSE)</f>
        <v>650</v>
      </c>
      <c r="K51" s="229">
        <f t="shared" si="4"/>
        <v>0</v>
      </c>
      <c r="L51" s="230">
        <f t="shared" si="5"/>
        <v>0</v>
      </c>
      <c r="N51" s="200" t="s">
        <v>28</v>
      </c>
      <c r="O51" s="51">
        <f>VLOOKUP($B$2,'Table 7'!$A$26:$L$44,12,FALSE)</f>
        <v>850</v>
      </c>
      <c r="P51" s="51">
        <f>VLOOKUP($B$2,'Table 8'!$A$26:$L$44,12,FALSE)</f>
        <v>900</v>
      </c>
      <c r="Q51" s="51">
        <f>VLOOKUP($B$2,'Table 9'!$A$26:$L$44,12,FALSE)</f>
        <v>912.5</v>
      </c>
      <c r="R51" s="51">
        <f>VLOOKUP($B$2,'Table 10'!$A$26:$L$44,12,FALSE)</f>
        <v>850</v>
      </c>
      <c r="S51" s="51">
        <f>VLOOKUP($B$2,'Table 11'!$A$26:$L$44,12,FALSE)</f>
        <v>850</v>
      </c>
      <c r="T51" s="51">
        <f>VLOOKUP($B$2,'Table 12'!$A$26:$L$44,12,FALSE)</f>
        <v>875</v>
      </c>
      <c r="U51" s="51">
        <f>VLOOKUP($B$2,'Table 13'!$A$26:$L$44,12,FALSE)</f>
        <v>997.5</v>
      </c>
      <c r="V51" s="51">
        <f>VLOOKUP($B$2,'Table 14'!$A$26:$L$44,12,FALSE)</f>
        <v>995</v>
      </c>
      <c r="W51" s="229">
        <f t="shared" si="6"/>
        <v>-2.5062656641604564E-3</v>
      </c>
      <c r="X51" s="230">
        <f t="shared" si="7"/>
        <v>0.17058823529411771</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240</v>
      </c>
      <c r="D70" s="51">
        <f>VLOOKUP($B$2,'Table 8'!$A$47:$F$65,3,FALSE)</f>
        <v>277</v>
      </c>
      <c r="E70" s="51">
        <f>VLOOKUP($B$2,'Table 9'!$A$47:$F$65,3,FALSE)</f>
        <v>268</v>
      </c>
      <c r="F70" s="51">
        <f>VLOOKUP($B$2,'Table 10'!$A$47:$F$65,3,FALSE)</f>
        <v>275</v>
      </c>
      <c r="G70" s="51">
        <f>VLOOKUP($B$2,'Table 11'!$A$47:$F$65,3,FALSE)</f>
        <v>260</v>
      </c>
      <c r="H70" s="51">
        <f>VLOOKUP($B$2,'Table 12'!$A$47:$F$65,3,FALSE)</f>
        <v>272.61</v>
      </c>
      <c r="I70" s="51">
        <f>VLOOKUP($B$2,'Table 13'!$A$47:$F$65,3,FALSE)</f>
        <v>260.70999999999998</v>
      </c>
      <c r="J70" s="51">
        <f>VLOOKUP($B$2,'Table 14'!$A$47:$F$65,3,FALSE)</f>
        <v>275</v>
      </c>
      <c r="K70" s="229">
        <f>J70/I70-1</f>
        <v>5.4811859920985029E-2</v>
      </c>
      <c r="L70" s="230">
        <f>J70/C70-1</f>
        <v>0.14583333333333326</v>
      </c>
      <c r="N70" s="296" t="s">
        <v>53</v>
      </c>
      <c r="O70" s="297"/>
      <c r="P70" s="297"/>
      <c r="Q70" s="227">
        <f>VLOOKUP($B$2,'Table 7'!$A$5:$L$23,2,FALSE)</f>
        <v>74</v>
      </c>
      <c r="R70" s="227">
        <f>VLOOKUP($B$2,'Table 8'!$A$5:$L$23,2,FALSE)</f>
        <v>90</v>
      </c>
      <c r="S70" s="227">
        <f>VLOOKUP($B$2,'Table 9'!$A$5:$L$23,2,FALSE)</f>
        <v>72</v>
      </c>
      <c r="T70" s="227">
        <f>VLOOKUP($B$2,'Table 10'!$A$5:$L$23,2,FALSE)</f>
        <v>50</v>
      </c>
      <c r="U70" s="227">
        <f>VLOOKUP($B$2,'Table 11'!$A$5:$L$23,2,FALSE)</f>
        <v>56</v>
      </c>
      <c r="V70" s="227">
        <f>VLOOKUP($B$2,'Table 12'!$A$5:$L$23,2,FALSE)</f>
        <v>108</v>
      </c>
      <c r="W70" s="227">
        <f>VLOOKUP($B$2,'Table 13'!$A$5:$L$23,2,FALSE)</f>
        <v>118</v>
      </c>
      <c r="X70" s="228">
        <f>VLOOKUP($B$2,'Table 14'!$A$5:$L$23,2,FALSE)</f>
        <v>95</v>
      </c>
      <c r="Z70" s="200" t="s">
        <v>53</v>
      </c>
      <c r="AA70" s="44">
        <f>VLOOKUP($B$2,'Table 7'!$A$5:$L$23,2,FALSE)</f>
        <v>74</v>
      </c>
      <c r="AB70" s="44">
        <f>VLOOKUP($B$2,'Table 8'!$A$5:$L$23,2,FALSE)</f>
        <v>90</v>
      </c>
      <c r="AC70" s="44">
        <f>VLOOKUP($B$2,'Table 9'!$A$5:$L$23,2,FALSE)</f>
        <v>72</v>
      </c>
      <c r="AD70" s="44">
        <f>VLOOKUP($B$2,'Table 10'!$A$5:$L$23,2,FALSE)</f>
        <v>50</v>
      </c>
      <c r="AE70" s="44">
        <f>VLOOKUP($B$2,'Table 11'!$A$5:$L$23,2,FALSE)</f>
        <v>56</v>
      </c>
      <c r="AF70" s="44">
        <f>VLOOKUP($B$2,'Table 12'!$A$5:$L$23,2,FALSE)</f>
        <v>108</v>
      </c>
      <c r="AG70" s="44">
        <f>VLOOKUP($B$2,'Table 13'!$A$5:$L$23,2,FALSE)</f>
        <v>118</v>
      </c>
      <c r="AH70" s="206">
        <f>VLOOKUP($B$2,'Table 14'!$A$5:$L$23,2,FALSE)</f>
        <v>95</v>
      </c>
    </row>
    <row r="71" spans="2:34" x14ac:dyDescent="0.2">
      <c r="B71" s="200" t="s">
        <v>26</v>
      </c>
      <c r="C71" s="51">
        <f>VLOOKUP($B$2,'Table 7'!$A$47:$F$65,4,FALSE)</f>
        <v>294</v>
      </c>
      <c r="D71" s="51">
        <f>VLOOKUP($B$2,'Table 8'!$A$47:$F$65,4,FALSE)</f>
        <v>294</v>
      </c>
      <c r="E71" s="51">
        <f>VLOOKUP($B$2,'Table 9'!$A$47:$F$65,4,FALSE)</f>
        <v>292.5</v>
      </c>
      <c r="F71" s="51">
        <f>VLOOKUP($B$2,'Table 10'!$A$47:$F$65,4,FALSE)</f>
        <v>285</v>
      </c>
      <c r="G71" s="51">
        <f>VLOOKUP($B$2,'Table 11'!$A$47:$F$65,4,FALSE)</f>
        <v>281.66000000000003</v>
      </c>
      <c r="H71" s="51">
        <f>VLOOKUP($B$2,'Table 12'!$A$47:$F$65,4,FALSE)</f>
        <v>305</v>
      </c>
      <c r="I71" s="51">
        <f>VLOOKUP($B$2,'Table 13'!$A$47:$F$65,4,FALSE)</f>
        <v>305</v>
      </c>
      <c r="J71" s="51">
        <f>VLOOKUP($B$2,'Table 14'!$A$47:$F$65,4,FALSE)</f>
        <v>325</v>
      </c>
      <c r="K71" s="229">
        <f t="shared" ref="K71:K73" si="8">J71/I71-1</f>
        <v>6.5573770491803351E-2</v>
      </c>
      <c r="L71" s="230">
        <f t="shared" ref="L71:L73" si="9">J71/C71-1</f>
        <v>0.10544217687074831</v>
      </c>
      <c r="N71" s="296" t="s">
        <v>54</v>
      </c>
      <c r="O71" s="297"/>
      <c r="P71" s="297"/>
      <c r="Q71" s="227">
        <f>VLOOKUP($B$2,'Table 7'!$A$5:$L$23,8,FALSE)</f>
        <v>160</v>
      </c>
      <c r="R71" s="227">
        <f>VLOOKUP($B$2,'Table 8'!$A$5:$L$23,8,FALSE)</f>
        <v>161</v>
      </c>
      <c r="S71" s="227">
        <f>VLOOKUP($B$2,'Table 9'!$A$5:$L$23,8,FALSE)</f>
        <v>165</v>
      </c>
      <c r="T71" s="227">
        <f>VLOOKUP($B$2,'Table 10'!$A$5:$L$23,8,FALSE)</f>
        <v>175</v>
      </c>
      <c r="U71" s="227">
        <f>VLOOKUP($B$2,'Table 11'!$A$5:$L$23,8,FALSE)</f>
        <v>145</v>
      </c>
      <c r="V71" s="227">
        <f>VLOOKUP($B$2,'Table 12'!$A$5:$L$23,8,FALSE)</f>
        <v>243</v>
      </c>
      <c r="W71" s="227">
        <f>VLOOKUP($B$2,'Table 13'!$A$5:$L$23,8,FALSE)</f>
        <v>197</v>
      </c>
      <c r="X71" s="228">
        <f>VLOOKUP($B$2,'Table 14'!$A$5:$L$23,8,FALSE)</f>
        <v>210</v>
      </c>
      <c r="Z71" s="200" t="s">
        <v>54</v>
      </c>
      <c r="AA71" s="44">
        <f>VLOOKUP($B$2,'Table 7'!$A$5:$L$23,8,FALSE)</f>
        <v>160</v>
      </c>
      <c r="AB71" s="44">
        <f>VLOOKUP($B$2,'Table 8'!$A$5:$L$23,8,FALSE)</f>
        <v>161</v>
      </c>
      <c r="AC71" s="44">
        <f>VLOOKUP($B$2,'Table 9'!$A$5:$L$23,8,FALSE)</f>
        <v>165</v>
      </c>
      <c r="AD71" s="44">
        <f>VLOOKUP($B$2,'Table 10'!$A$5:$L$23,8,FALSE)</f>
        <v>175</v>
      </c>
      <c r="AE71" s="44">
        <f>VLOOKUP($B$2,'Table 11'!$A$5:$L$23,8,FALSE)</f>
        <v>145</v>
      </c>
      <c r="AF71" s="44">
        <f>VLOOKUP($B$2,'Table 12'!$A$5:$L$23,8,FALSE)</f>
        <v>243</v>
      </c>
      <c r="AG71" s="44">
        <f>VLOOKUP($B$2,'Table 13'!$A$5:$L$23,8,FALSE)</f>
        <v>197</v>
      </c>
      <c r="AH71" s="206">
        <f>VLOOKUP($B$2,'Table 14'!$A$5:$L$23,8,FALSE)</f>
        <v>210</v>
      </c>
    </row>
    <row r="72" spans="2:34" x14ac:dyDescent="0.2">
      <c r="B72" s="200" t="s">
        <v>27</v>
      </c>
      <c r="C72" s="51">
        <f>VLOOKUP($B$2,'Table 7'!$A$47:$F$65,5,FALSE)</f>
        <v>288.89</v>
      </c>
      <c r="D72" s="51">
        <f>VLOOKUP($B$2,'Table 8'!$A$47:$F$65,5,FALSE)</f>
        <v>300.14999999999998</v>
      </c>
      <c r="E72" s="51">
        <f>VLOOKUP($B$2,'Table 9'!$A$47:$F$65,5,FALSE)</f>
        <v>291.19</v>
      </c>
      <c r="F72" s="51">
        <f>VLOOKUP($B$2,'Table 10'!$A$47:$F$65,5,FALSE)</f>
        <v>286.20999999999998</v>
      </c>
      <c r="G72" s="51">
        <f>VLOOKUP($B$2,'Table 11'!$A$47:$F$65,5,FALSE)</f>
        <v>283.39999999999998</v>
      </c>
      <c r="H72" s="51">
        <f>VLOOKUP($B$2,'Table 12'!$A$47:$F$65,5,FALSE)</f>
        <v>315.55</v>
      </c>
      <c r="I72" s="51">
        <f>VLOOKUP($B$2,'Table 13'!$A$47:$F$65,5,FALSE)</f>
        <v>322.08999999999997</v>
      </c>
      <c r="J72" s="51">
        <f>VLOOKUP($B$2,'Table 14'!$A$47:$F$65,5,FALSE)</f>
        <v>331.01</v>
      </c>
      <c r="K72" s="229">
        <f t="shared" si="8"/>
        <v>2.7694122760719031E-2</v>
      </c>
      <c r="L72" s="230">
        <f t="shared" si="9"/>
        <v>0.14579943923292604</v>
      </c>
      <c r="N72" s="296" t="s">
        <v>55</v>
      </c>
      <c r="O72" s="297"/>
      <c r="P72" s="297"/>
      <c r="Q72" s="227">
        <f>VLOOKUP($B$2,'Table 7'!$A$26:$L$44,2,FALSE)</f>
        <v>67</v>
      </c>
      <c r="R72" s="227">
        <f>VLOOKUP($B$2,'Table 8'!$A$26:$L$44,2,FALSE)</f>
        <v>92</v>
      </c>
      <c r="S72" s="227">
        <f>VLOOKUP($B$2,'Table 9'!$A$26:$L$44,2,FALSE)</f>
        <v>73</v>
      </c>
      <c r="T72" s="227">
        <f>VLOOKUP($B$2,'Table 10'!$A$26:$L$44,2,FALSE)</f>
        <v>79</v>
      </c>
      <c r="U72" s="227">
        <f>VLOOKUP($B$2,'Table 11'!$A$26:$L$44,2,FALSE)</f>
        <v>87</v>
      </c>
      <c r="V72" s="227">
        <f>VLOOKUP($B$2,'Table 12'!$A$26:$L$44,2,FALSE)</f>
        <v>103</v>
      </c>
      <c r="W72" s="227">
        <f>VLOOKUP($B$2,'Table 13'!$A$26:$L$44,2,FALSE)</f>
        <v>68</v>
      </c>
      <c r="X72" s="228">
        <f>VLOOKUP($B$2,'Table 14'!$A$26:$L$44,2,FALSE)</f>
        <v>60</v>
      </c>
      <c r="Z72" s="200" t="s">
        <v>55</v>
      </c>
      <c r="AA72" s="44">
        <f>VLOOKUP($B$2,'Table 7'!$A$26:$L$44,2,FALSE)</f>
        <v>67</v>
      </c>
      <c r="AB72" s="44">
        <f>VLOOKUP($B$2,'Table 8'!$A$26:$L$44,2,FALSE)</f>
        <v>92</v>
      </c>
      <c r="AC72" s="44">
        <f>VLOOKUP($B$2,'Table 9'!$A$26:$L$44,2,FALSE)</f>
        <v>73</v>
      </c>
      <c r="AD72" s="44">
        <f>VLOOKUP($B$2,'Table 10'!$A$26:$L$44,2,FALSE)</f>
        <v>79</v>
      </c>
      <c r="AE72" s="44">
        <f>VLOOKUP($B$2,'Table 11'!$A$26:$L$44,2,FALSE)</f>
        <v>87</v>
      </c>
      <c r="AF72" s="44">
        <f>VLOOKUP($B$2,'Table 12'!$A$26:$L$44,2,FALSE)</f>
        <v>103</v>
      </c>
      <c r="AG72" s="44">
        <f>VLOOKUP($B$2,'Table 13'!$A$26:$L$44,2,FALSE)</f>
        <v>68</v>
      </c>
      <c r="AH72" s="206">
        <f>VLOOKUP($B$2,'Table 14'!$A$26:$L$44,2,FALSE)</f>
        <v>60</v>
      </c>
    </row>
    <row r="73" spans="2:34" x14ac:dyDescent="0.2">
      <c r="B73" s="200" t="s">
        <v>28</v>
      </c>
      <c r="C73" s="51">
        <f>VLOOKUP($B$2,'Table 7'!$A$47:$F$65,6,FALSE)</f>
        <v>344</v>
      </c>
      <c r="D73" s="51">
        <f>VLOOKUP($B$2,'Table 8'!$A$47:$F$65,6,FALSE)</f>
        <v>315</v>
      </c>
      <c r="E73" s="51">
        <f>VLOOKUP($B$2,'Table 9'!$A$47:$F$65,6,FALSE)</f>
        <v>325</v>
      </c>
      <c r="F73" s="51">
        <f>VLOOKUP($B$2,'Table 10'!$A$47:$F$65,6,FALSE)</f>
        <v>303.33</v>
      </c>
      <c r="G73" s="51">
        <f>VLOOKUP($B$2,'Table 11'!$A$47:$F$65,6,FALSE)</f>
        <v>305</v>
      </c>
      <c r="H73" s="51">
        <f>VLOOKUP($B$2,'Table 12'!$A$47:$F$65,6,FALSE)</f>
        <v>359.52</v>
      </c>
      <c r="I73" s="51">
        <f>VLOOKUP($B$2,'Table 13'!$A$47:$F$65,6,FALSE)</f>
        <v>359.52</v>
      </c>
      <c r="J73" s="51">
        <f>VLOOKUP($B$2,'Table 14'!$A$47:$F$65,6,FALSE)</f>
        <v>375</v>
      </c>
      <c r="K73" s="229">
        <f t="shared" si="8"/>
        <v>4.3057409879839748E-2</v>
      </c>
      <c r="L73" s="230">
        <f t="shared" si="9"/>
        <v>9.011627906976738E-2</v>
      </c>
      <c r="N73" s="296" t="s">
        <v>56</v>
      </c>
      <c r="O73" s="297"/>
      <c r="P73" s="297"/>
      <c r="Q73" s="227">
        <f>VLOOKUP($B$2,'Table 7'!$A$26:$L$44,8,FALSE)</f>
        <v>19</v>
      </c>
      <c r="R73" s="227">
        <f>VLOOKUP($B$2,'Table 8'!$A$26:$L$44,8,FALSE)</f>
        <v>25</v>
      </c>
      <c r="S73" s="227">
        <f>VLOOKUP($B$2,'Table 9'!$A$26:$L$44,8,FALSE)</f>
        <v>16</v>
      </c>
      <c r="T73" s="227">
        <f>VLOOKUP($B$2,'Table 10'!$A$26:$L$44,8,FALSE)</f>
        <v>12</v>
      </c>
      <c r="U73" s="227">
        <f>VLOOKUP($B$2,'Table 11'!$A$26:$L$44,8,FALSE)</f>
        <v>15</v>
      </c>
      <c r="V73" s="227">
        <f>VLOOKUP($B$2,'Table 12'!$A$26:$L$44,8,FALSE)</f>
        <v>13</v>
      </c>
      <c r="W73" s="227">
        <f>VLOOKUP($B$2,'Table 13'!$A$26:$L$44,8,FALSE)</f>
        <v>12</v>
      </c>
      <c r="X73" s="228">
        <f>VLOOKUP($B$2,'Table 14'!$A$26:$L$44,8,FALSE)</f>
        <v>15</v>
      </c>
      <c r="Z73" s="200" t="s">
        <v>56</v>
      </c>
      <c r="AA73" s="44">
        <f>VLOOKUP($B$2,'Table 7'!$A$26:$L$44,8,FALSE)</f>
        <v>19</v>
      </c>
      <c r="AB73" s="44">
        <f>VLOOKUP($B$2,'Table 8'!$A$26:$L$44,8,FALSE)</f>
        <v>25</v>
      </c>
      <c r="AC73" s="44">
        <f>VLOOKUP($B$2,'Table 9'!$A$26:$L$44,8,FALSE)</f>
        <v>16</v>
      </c>
      <c r="AD73" s="44">
        <f>VLOOKUP($B$2,'Table 10'!$A$26:$L$44,8,FALSE)</f>
        <v>12</v>
      </c>
      <c r="AE73" s="44">
        <f>VLOOKUP($B$2,'Table 11'!$A$26:$L$44,8,FALSE)</f>
        <v>15</v>
      </c>
      <c r="AF73" s="44">
        <f>VLOOKUP($B$2,'Table 12'!$A$26:$L$44,8,FALSE)</f>
        <v>13</v>
      </c>
      <c r="AG73" s="44">
        <f>VLOOKUP($B$2,'Table 13'!$A$26:$L$44,8,FALSE)</f>
        <v>12</v>
      </c>
      <c r="AH73" s="206">
        <f>VLOOKUP($B$2,'Table 14'!$A$26:$L$44,8,FALSE)</f>
        <v>15</v>
      </c>
    </row>
    <row r="74" spans="2:34" x14ac:dyDescent="0.2">
      <c r="B74" s="13"/>
      <c r="C74" s="16"/>
      <c r="D74" s="16"/>
      <c r="E74" s="16"/>
      <c r="F74" s="16"/>
      <c r="G74" s="16"/>
      <c r="H74" s="16"/>
      <c r="I74" s="16"/>
      <c r="J74" s="16"/>
      <c r="K74" s="16"/>
      <c r="L74" s="60"/>
      <c r="N74" s="296" t="s">
        <v>57</v>
      </c>
      <c r="O74" s="297"/>
      <c r="P74" s="297"/>
      <c r="Q74" s="227">
        <f>VLOOKUP($B$2,'Table 7'!$A$47:$L$65,2,FALSE)</f>
        <v>15</v>
      </c>
      <c r="R74" s="227">
        <f>VLOOKUP($B$2,'Table 8'!$A$47:$L$65,2,FALSE)</f>
        <v>20</v>
      </c>
      <c r="S74" s="227">
        <f>VLOOKUP($B$2,'Table 9'!$A$47:$L$65,2,FALSE)</f>
        <v>18</v>
      </c>
      <c r="T74" s="227">
        <f>VLOOKUP($B$2,'Table 10'!$A$47:$L$65,2,FALSE)</f>
        <v>30</v>
      </c>
      <c r="U74" s="227">
        <f>VLOOKUP($B$2,'Table 11'!$A$47:$L$65,2,FALSE)</f>
        <v>49</v>
      </c>
      <c r="V74" s="227">
        <f>VLOOKUP($B$2,'Table 12'!$A$47:$L$65,2,FALSE)</f>
        <v>69</v>
      </c>
      <c r="W74" s="227">
        <f>VLOOKUP($B$2,'Table 13'!$A$47:$L$65,2,FALSE)</f>
        <v>45</v>
      </c>
      <c r="X74" s="228">
        <f>VLOOKUP($B$2,'Table 14'!$A$47:$L$65,2,FALSE)</f>
        <v>51</v>
      </c>
      <c r="Z74" s="207" t="s">
        <v>57</v>
      </c>
      <c r="AA74" s="208">
        <f>VLOOKUP($B$2,'Table 7'!$A$47:$L$65,2,FALSE)</f>
        <v>15</v>
      </c>
      <c r="AB74" s="208">
        <f>VLOOKUP($B$2,'Table 8'!$A$47:$L$65,2,FALSE)</f>
        <v>20</v>
      </c>
      <c r="AC74" s="208">
        <f>VLOOKUP($B$2,'Table 9'!$A$47:$L$65,2,FALSE)</f>
        <v>18</v>
      </c>
      <c r="AD74" s="208">
        <f>VLOOKUP($B$2,'Table 10'!$A$47:$L$65,2,FALSE)</f>
        <v>30</v>
      </c>
      <c r="AE74" s="208">
        <f>VLOOKUP($B$2,'Table 11'!$A$47:$L$65,2,FALSE)</f>
        <v>49</v>
      </c>
      <c r="AF74" s="208">
        <f>VLOOKUP($B$2,'Table 12'!$A$47:$L$65,2,FALSE)</f>
        <v>69</v>
      </c>
      <c r="AG74" s="208">
        <f>VLOOKUP($B$2,'Table 13'!$A$47:$L$65,2,FALSE)</f>
        <v>45</v>
      </c>
      <c r="AH74" s="209">
        <f>VLOOKUP($B$2,'Table 14'!$A$47:$L$65,2,FALSE)</f>
        <v>51</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West Dunbartonshire</v>
      </c>
      <c r="AJ94" s="223">
        <f>VLOOKUP($AI$94,'All years 2 bed'!$A$4:$I$21,2,FALSE)</f>
        <v>492.17</v>
      </c>
      <c r="AK94" s="223">
        <f>VLOOKUP($AI$94,'All years 2 bed'!$A$4:$I$21,3,FALSE)</f>
        <v>493.6</v>
      </c>
      <c r="AL94" s="223">
        <f>VLOOKUP($AI$94,'All years 2 bed'!$A$4:$I$21,4,FALSE)</f>
        <v>493.9</v>
      </c>
      <c r="AM94" s="223">
        <f>VLOOKUP($AI$94,'All years 2 bed'!$A$4:$I$21,5,FALSE)</f>
        <v>486.03</v>
      </c>
      <c r="AN94" s="223">
        <f>VLOOKUP($AI$94,'All years 2 bed'!$A$4:$I$21,6,FALSE)</f>
        <v>479</v>
      </c>
      <c r="AO94" s="223">
        <f>VLOOKUP($AI$94,'All years 2 bed'!$A$4:$I$21,7,FALSE)</f>
        <v>476.44</v>
      </c>
      <c r="AP94" s="223">
        <f>VLOOKUP($AI$94,'All years 2 bed'!$A$4:$I$21,8,FALSE)</f>
        <v>498.22</v>
      </c>
      <c r="AQ94" s="223">
        <f>VLOOKUP($AI$94,'All years 2 bed'!$A$4:$I$21,9,FALSE)</f>
        <v>495.63</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59999389629810485"/>
  </sheetPr>
  <dimension ref="A1:AQ94"/>
  <sheetViews>
    <sheetView topLeftCell="A4" workbookViewId="0">
      <selection activeCell="AJ18" sqref="AJ18"/>
    </sheetView>
  </sheetViews>
  <sheetFormatPr defaultRowHeight="12.75" x14ac:dyDescent="0.2"/>
  <cols>
    <col min="1" max="1" width="3.140625" style="2" customWidth="1"/>
    <col min="2" max="2" width="15.5703125" style="2" customWidth="1"/>
    <col min="3" max="3" width="5.140625" style="2" customWidth="1"/>
    <col min="4" max="12" width="6.7109375" style="2" customWidth="1"/>
    <col min="13" max="13" width="1.7109375" style="2" customWidth="1"/>
    <col min="14" max="14" width="15.5703125" style="2" customWidth="1"/>
    <col min="15" max="15" width="5.140625" style="2" customWidth="1"/>
    <col min="16" max="24" width="6.7109375" style="2" customWidth="1"/>
    <col min="25" max="25" width="3.140625" style="2" customWidth="1"/>
    <col min="26" max="26" width="16.5703125" style="2" hidden="1" customWidth="1"/>
    <col min="27" max="34" width="0" style="2" hidden="1" customWidth="1"/>
    <col min="35" max="16384" width="9.140625" style="2"/>
  </cols>
  <sheetData>
    <row r="1" spans="1:37" ht="15.75" hidden="1" x14ac:dyDescent="0.25">
      <c r="B1" s="117" t="s">
        <v>220</v>
      </c>
    </row>
    <row r="2" spans="1:37" ht="15" hidden="1" x14ac:dyDescent="0.25">
      <c r="B2" s="299" t="s">
        <v>22</v>
      </c>
      <c r="C2" s="299"/>
      <c r="D2" s="299"/>
    </row>
    <row r="3" spans="1:37" ht="15" hidden="1" x14ac:dyDescent="0.25">
      <c r="B3" s="214"/>
      <c r="C3" s="214"/>
      <c r="D3" s="214"/>
    </row>
    <row r="4" spans="1:37" ht="15" x14ac:dyDescent="0.25">
      <c r="A4" s="271" t="s">
        <v>342</v>
      </c>
      <c r="B4" s="214"/>
      <c r="C4" s="214"/>
      <c r="D4" s="214"/>
    </row>
    <row r="5" spans="1:37" ht="25.5" customHeight="1" x14ac:dyDescent="0.25">
      <c r="B5" s="225" t="s">
        <v>231</v>
      </c>
      <c r="C5" s="214"/>
      <c r="D5" s="214"/>
    </row>
    <row r="6" spans="1:37" ht="4.5" customHeight="1" x14ac:dyDescent="0.25">
      <c r="B6" s="225"/>
      <c r="C6" s="214"/>
      <c r="D6" s="214"/>
    </row>
    <row r="7" spans="1:37" ht="26.25" x14ac:dyDescent="0.25">
      <c r="B7" s="225"/>
      <c r="C7" s="214"/>
      <c r="D7" s="214"/>
    </row>
    <row r="8" spans="1:37" ht="15" x14ac:dyDescent="0.25">
      <c r="B8" s="214"/>
      <c r="C8" s="214"/>
      <c r="D8" s="214"/>
      <c r="AK8" s="226"/>
    </row>
    <row r="9" spans="1:37" ht="15" x14ac:dyDescent="0.25">
      <c r="B9" s="214"/>
      <c r="C9" s="214"/>
      <c r="D9" s="214"/>
    </row>
    <row r="10" spans="1:37" ht="15" x14ac:dyDescent="0.25">
      <c r="B10" s="214"/>
      <c r="C10" s="214"/>
      <c r="D10" s="214"/>
    </row>
    <row r="11" spans="1:37" ht="15" x14ac:dyDescent="0.25">
      <c r="B11" s="214"/>
      <c r="C11" s="214"/>
      <c r="D11" s="214"/>
    </row>
    <row r="12" spans="1:37" ht="15" x14ac:dyDescent="0.25">
      <c r="B12" s="214"/>
      <c r="C12" s="214"/>
      <c r="D12" s="214"/>
    </row>
    <row r="13" spans="1:37" ht="15" x14ac:dyDescent="0.25">
      <c r="B13" s="214"/>
      <c r="C13" s="214"/>
      <c r="D13" s="214"/>
    </row>
    <row r="14" spans="1:37" ht="15" x14ac:dyDescent="0.25">
      <c r="B14" s="214"/>
      <c r="C14" s="214"/>
      <c r="D14" s="214"/>
    </row>
    <row r="15" spans="1:37" ht="15" x14ac:dyDescent="0.25">
      <c r="B15" s="214"/>
      <c r="C15" s="214"/>
      <c r="D15" s="214"/>
    </row>
    <row r="16" spans="1:37" ht="15" x14ac:dyDescent="0.25">
      <c r="B16" s="214"/>
      <c r="C16" s="214"/>
      <c r="D16" s="214"/>
    </row>
    <row r="17" spans="2:24" ht="15" x14ac:dyDescent="0.25">
      <c r="B17" s="214"/>
      <c r="C17" s="214"/>
      <c r="D17" s="214"/>
    </row>
    <row r="18" spans="2:24" ht="15" x14ac:dyDescent="0.25">
      <c r="B18" s="214"/>
      <c r="C18" s="214"/>
      <c r="D18" s="214"/>
    </row>
    <row r="19" spans="2:24" ht="15" x14ac:dyDescent="0.25">
      <c r="B19" s="214"/>
      <c r="C19" s="214"/>
      <c r="D19" s="214"/>
    </row>
    <row r="20" spans="2:24" ht="15" x14ac:dyDescent="0.25">
      <c r="B20" s="214"/>
      <c r="C20" s="214"/>
      <c r="D20" s="214"/>
    </row>
    <row r="21" spans="2:24" ht="15" x14ac:dyDescent="0.25">
      <c r="B21" s="214"/>
      <c r="C21" s="214"/>
      <c r="D21" s="214"/>
    </row>
    <row r="22" spans="2:24" ht="15" x14ac:dyDescent="0.25">
      <c r="B22" s="214"/>
      <c r="C22" s="214"/>
      <c r="D22" s="214"/>
    </row>
    <row r="23" spans="2:24" ht="15" x14ac:dyDescent="0.25">
      <c r="B23" s="214"/>
      <c r="C23" s="214"/>
      <c r="D23" s="214"/>
    </row>
    <row r="24" spans="2:24" x14ac:dyDescent="0.2">
      <c r="B24" s="47" t="s">
        <v>226</v>
      </c>
      <c r="C24" s="12"/>
      <c r="D24" s="12"/>
      <c r="E24" s="12"/>
      <c r="F24" s="12"/>
      <c r="G24" s="12"/>
      <c r="H24" s="12"/>
      <c r="I24" s="12"/>
      <c r="J24" s="12"/>
      <c r="K24" s="12"/>
      <c r="L24" s="49"/>
      <c r="N24" s="47" t="s">
        <v>227</v>
      </c>
      <c r="O24" s="12"/>
      <c r="P24" s="12"/>
      <c r="Q24" s="12"/>
      <c r="R24" s="12"/>
      <c r="S24" s="12"/>
      <c r="T24" s="12"/>
      <c r="U24" s="12"/>
      <c r="V24" s="12"/>
      <c r="W24" s="12"/>
      <c r="X24" s="49"/>
    </row>
    <row r="25" spans="2:24" ht="24" customHeight="1" x14ac:dyDescent="0.2">
      <c r="B25" s="13"/>
      <c r="C25" s="199">
        <v>2010</v>
      </c>
      <c r="D25" s="199">
        <v>2011</v>
      </c>
      <c r="E25" s="199">
        <v>2012</v>
      </c>
      <c r="F25" s="199">
        <v>2013</v>
      </c>
      <c r="G25" s="199">
        <v>2014</v>
      </c>
      <c r="H25" s="199">
        <v>2015</v>
      </c>
      <c r="I25" s="199">
        <v>2016</v>
      </c>
      <c r="J25" s="199">
        <v>2017</v>
      </c>
      <c r="K25" s="203" t="s">
        <v>213</v>
      </c>
      <c r="L25" s="204" t="s">
        <v>212</v>
      </c>
      <c r="N25" s="13"/>
      <c r="O25" s="199">
        <v>2010</v>
      </c>
      <c r="P25" s="199">
        <v>2011</v>
      </c>
      <c r="Q25" s="199">
        <v>2012</v>
      </c>
      <c r="R25" s="199">
        <v>2013</v>
      </c>
      <c r="S25" s="199">
        <v>2014</v>
      </c>
      <c r="T25" s="199">
        <v>2015</v>
      </c>
      <c r="U25" s="199">
        <v>2016</v>
      </c>
      <c r="V25" s="199">
        <v>2017</v>
      </c>
      <c r="W25" s="203" t="s">
        <v>213</v>
      </c>
      <c r="X25" s="204" t="s">
        <v>212</v>
      </c>
    </row>
    <row r="26" spans="2:24" x14ac:dyDescent="0.2">
      <c r="B26" s="200" t="s">
        <v>25</v>
      </c>
      <c r="C26" s="51">
        <f>VLOOKUP($B$2,'Table 7'!$A$5:$L$23,3,FALSE)</f>
        <v>400</v>
      </c>
      <c r="D26" s="51">
        <f>VLOOKUP($B$2,'Table 8'!$A$5:$L$23,3,FALSE)</f>
        <v>425</v>
      </c>
      <c r="E26" s="51">
        <f>VLOOKUP($B$2,'Table 9'!$A$5:$L$23,3,FALSE)</f>
        <v>425</v>
      </c>
      <c r="F26" s="51">
        <f>VLOOKUP($B$2,'Table 10'!$A$5:$L$23,3,FALSE)</f>
        <v>400</v>
      </c>
      <c r="G26" s="51">
        <f>VLOOKUP($B$2,'Table 11'!$A$5:$L$23,3,FALSE)</f>
        <v>425</v>
      </c>
      <c r="H26" s="51">
        <f>VLOOKUP($B$2,'Table 12'!$A$5:$L$23,3,FALSE)</f>
        <v>425</v>
      </c>
      <c r="I26" s="51">
        <f>VLOOKUP($B$2,'Table 13'!$A$5:$L$23,3,FALSE)</f>
        <v>450</v>
      </c>
      <c r="J26" s="51">
        <f>VLOOKUP($B$2,'Table 14'!$A$5:$L$23,3,FALSE)</f>
        <v>450</v>
      </c>
      <c r="K26" s="229">
        <f>J26/I26-1</f>
        <v>0</v>
      </c>
      <c r="L26" s="230">
        <f>J26/C26-1</f>
        <v>0.125</v>
      </c>
      <c r="N26" s="200" t="s">
        <v>25</v>
      </c>
      <c r="O26" s="51">
        <f>VLOOKUP($B$2,'Table 7'!$A$5:$L$23,9,FALSE)</f>
        <v>500</v>
      </c>
      <c r="P26" s="51">
        <f>VLOOKUP($B$2,'Table 8'!$A$5:$L$23,9,FALSE)</f>
        <v>495</v>
      </c>
      <c r="Q26" s="51">
        <f>VLOOKUP($B$2,'Table 9'!$A$5:$L$23,9,FALSE)</f>
        <v>495</v>
      </c>
      <c r="R26" s="51">
        <f>VLOOKUP($B$2,'Table 10'!$A$5:$L$23,9,FALSE)</f>
        <v>500</v>
      </c>
      <c r="S26" s="51">
        <f>VLOOKUP($B$2,'Table 11'!$A$5:$L$23,9,FALSE)</f>
        <v>500</v>
      </c>
      <c r="T26" s="51">
        <f>VLOOKUP($B$2,'Table 12'!$A$5:$L$23,9,FALSE)</f>
        <v>525</v>
      </c>
      <c r="U26" s="51">
        <f>VLOOKUP($B$2,'Table 13'!$A$5:$L$23,9,FALSE)</f>
        <v>550</v>
      </c>
      <c r="V26" s="51">
        <f>VLOOKUP($B$2,'Table 14'!$A$5:$L$23,9,FALSE)</f>
        <v>560</v>
      </c>
      <c r="W26" s="229">
        <f>V26/U26-1</f>
        <v>1.8181818181818077E-2</v>
      </c>
      <c r="X26" s="230">
        <f>V26/O26-1</f>
        <v>0.12000000000000011</v>
      </c>
    </row>
    <row r="27" spans="2:24" x14ac:dyDescent="0.2">
      <c r="B27" s="200" t="s">
        <v>26</v>
      </c>
      <c r="C27" s="51">
        <f>VLOOKUP($B$2,'Table 7'!$A$5:$L$23,4,FALSE)</f>
        <v>425</v>
      </c>
      <c r="D27" s="51">
        <f>VLOOKUP($B$2,'Table 8'!$A$5:$L$23,4,FALSE)</f>
        <v>435</v>
      </c>
      <c r="E27" s="51">
        <f>VLOOKUP($B$2,'Table 9'!$A$5:$L$23,4,FALSE)</f>
        <v>435</v>
      </c>
      <c r="F27" s="51">
        <f>VLOOKUP($B$2,'Table 10'!$A$5:$L$23,4,FALSE)</f>
        <v>435</v>
      </c>
      <c r="G27" s="51">
        <f>VLOOKUP($B$2,'Table 11'!$A$5:$L$23,4,FALSE)</f>
        <v>450</v>
      </c>
      <c r="H27" s="51">
        <f>VLOOKUP($B$2,'Table 12'!$A$5:$L$23,4,FALSE)</f>
        <v>450</v>
      </c>
      <c r="I27" s="51">
        <f>VLOOKUP($B$2,'Table 13'!$A$5:$L$23,4,FALSE)</f>
        <v>475</v>
      </c>
      <c r="J27" s="51">
        <f>VLOOKUP($B$2,'Table 14'!$A$5:$L$23,4,FALSE)</f>
        <v>480</v>
      </c>
      <c r="K27" s="229">
        <f t="shared" ref="K27:K29" si="0">J27/I27-1</f>
        <v>1.0526315789473717E-2</v>
      </c>
      <c r="L27" s="230">
        <f t="shared" ref="L27:L29" si="1">J27/C27-1</f>
        <v>0.12941176470588234</v>
      </c>
      <c r="N27" s="200" t="s">
        <v>26</v>
      </c>
      <c r="O27" s="51">
        <f>VLOOKUP($B$2,'Table 7'!$A$5:$L$23,10,FALSE)</f>
        <v>525</v>
      </c>
      <c r="P27" s="51">
        <f>VLOOKUP($B$2,'Table 8'!$A$5:$L$23,10,FALSE)</f>
        <v>525</v>
      </c>
      <c r="Q27" s="51">
        <f>VLOOKUP($B$2,'Table 9'!$A$5:$L$23,10,FALSE)</f>
        <v>525</v>
      </c>
      <c r="R27" s="51">
        <f>VLOOKUP($B$2,'Table 10'!$A$5:$L$23,10,FALSE)</f>
        <v>529</v>
      </c>
      <c r="S27" s="51">
        <f>VLOOKUP($B$2,'Table 11'!$A$5:$L$23,10,FALSE)</f>
        <v>542.5</v>
      </c>
      <c r="T27" s="51">
        <f>VLOOKUP($B$2,'Table 12'!$A$5:$L$23,10,FALSE)</f>
        <v>550</v>
      </c>
      <c r="U27" s="51">
        <f>VLOOKUP($B$2,'Table 13'!$A$5:$L$23,10,FALSE)</f>
        <v>575</v>
      </c>
      <c r="V27" s="51">
        <f>VLOOKUP($B$2,'Table 14'!$A$5:$L$23,10,FALSE)</f>
        <v>595</v>
      </c>
      <c r="W27" s="229">
        <f t="shared" ref="W27:W29" si="2">V27/U27-1</f>
        <v>3.4782608695652195E-2</v>
      </c>
      <c r="X27" s="230">
        <f t="shared" ref="X27:X29" si="3">V27/O27-1</f>
        <v>0.1333333333333333</v>
      </c>
    </row>
    <row r="28" spans="2:24" x14ac:dyDescent="0.2">
      <c r="B28" s="200" t="s">
        <v>27</v>
      </c>
      <c r="C28" s="51">
        <f>VLOOKUP($B$2,'Table 7'!$A$5:$L$23,5,FALSE)</f>
        <v>428.18</v>
      </c>
      <c r="D28" s="51">
        <f>VLOOKUP($B$2,'Table 8'!$A$5:$L$23,5,FALSE)</f>
        <v>435.58</v>
      </c>
      <c r="E28" s="51">
        <f>VLOOKUP($B$2,'Table 9'!$A$5:$L$23,5,FALSE)</f>
        <v>435.6</v>
      </c>
      <c r="F28" s="51">
        <f>VLOOKUP($B$2,'Table 10'!$A$5:$L$23,5,FALSE)</f>
        <v>433.11</v>
      </c>
      <c r="G28" s="51">
        <f>VLOOKUP($B$2,'Table 11'!$A$5:$L$23,5,FALSE)</f>
        <v>448.15</v>
      </c>
      <c r="H28" s="51">
        <f>VLOOKUP($B$2,'Table 12'!$A$5:$L$23,5,FALSE)</f>
        <v>445.29</v>
      </c>
      <c r="I28" s="51">
        <f>VLOOKUP($B$2,'Table 13'!$A$5:$L$23,5,FALSE)</f>
        <v>469.89</v>
      </c>
      <c r="J28" s="51">
        <f>VLOOKUP($B$2,'Table 14'!$A$5:$L$23,5,FALSE)</f>
        <v>477.15</v>
      </c>
      <c r="K28" s="229">
        <f t="shared" si="0"/>
        <v>1.5450424567452048E-2</v>
      </c>
      <c r="L28" s="230">
        <f t="shared" si="1"/>
        <v>0.11436778924751256</v>
      </c>
      <c r="N28" s="200" t="s">
        <v>27</v>
      </c>
      <c r="O28" s="51">
        <f>VLOOKUP($B$2,'Table 7'!$A$5:$L$23,11,FALSE)</f>
        <v>527.37</v>
      </c>
      <c r="P28" s="51">
        <f>VLOOKUP($B$2,'Table 8'!$A$5:$L$23,11,FALSE)</f>
        <v>525.86</v>
      </c>
      <c r="Q28" s="51">
        <f>VLOOKUP($B$2,'Table 9'!$A$5:$L$23,11,FALSE)</f>
        <v>527.74</v>
      </c>
      <c r="R28" s="51">
        <f>VLOOKUP($B$2,'Table 10'!$A$5:$L$23,11,FALSE)</f>
        <v>536.71</v>
      </c>
      <c r="S28" s="51">
        <f>VLOOKUP($B$2,'Table 11'!$A$5:$L$23,11,FALSE)</f>
        <v>542.6</v>
      </c>
      <c r="T28" s="51">
        <f>VLOOKUP($B$2,'Table 12'!$A$5:$L$23,11,FALSE)</f>
        <v>559.54</v>
      </c>
      <c r="U28" s="51">
        <f>VLOOKUP($B$2,'Table 13'!$A$5:$L$23,11,FALSE)</f>
        <v>577.79999999999995</v>
      </c>
      <c r="V28" s="51">
        <f>VLOOKUP($B$2,'Table 14'!$A$5:$L$23,11,FALSE)</f>
        <v>598.79</v>
      </c>
      <c r="W28" s="229">
        <f t="shared" si="2"/>
        <v>3.6327448944271312E-2</v>
      </c>
      <c r="X28" s="230">
        <f t="shared" si="3"/>
        <v>0.13542674023930057</v>
      </c>
    </row>
    <row r="29" spans="2:24" x14ac:dyDescent="0.2">
      <c r="B29" s="200" t="s">
        <v>28</v>
      </c>
      <c r="C29" s="51">
        <f>VLOOKUP($B$2,'Table 7'!$A$5:$L$23,6,FALSE)</f>
        <v>450</v>
      </c>
      <c r="D29" s="51">
        <f>VLOOKUP($B$2,'Table 8'!$A$5:$L$23,6,FALSE)</f>
        <v>450</v>
      </c>
      <c r="E29" s="51">
        <f>VLOOKUP($B$2,'Table 9'!$A$5:$L$23,6,FALSE)</f>
        <v>450</v>
      </c>
      <c r="F29" s="51">
        <f>VLOOKUP($B$2,'Table 10'!$A$5:$L$23,6,FALSE)</f>
        <v>450</v>
      </c>
      <c r="G29" s="51">
        <f>VLOOKUP($B$2,'Table 11'!$A$5:$L$23,6,FALSE)</f>
        <v>475</v>
      </c>
      <c r="H29" s="51">
        <f>VLOOKUP($B$2,'Table 12'!$A$5:$L$23,6,FALSE)</f>
        <v>475</v>
      </c>
      <c r="I29" s="51">
        <f>VLOOKUP($B$2,'Table 13'!$A$5:$L$23,6,FALSE)</f>
        <v>495</v>
      </c>
      <c r="J29" s="51">
        <f>VLOOKUP($B$2,'Table 14'!$A$5:$L$23,6,FALSE)</f>
        <v>500</v>
      </c>
      <c r="K29" s="229">
        <f t="shared" si="0"/>
        <v>1.0101010101010166E-2</v>
      </c>
      <c r="L29" s="230">
        <f t="shared" si="1"/>
        <v>0.11111111111111116</v>
      </c>
      <c r="N29" s="200" t="s">
        <v>28</v>
      </c>
      <c r="O29" s="51">
        <f>VLOOKUP($B$2,'Table 7'!$A$5:$L$23,12,FALSE)</f>
        <v>550</v>
      </c>
      <c r="P29" s="51">
        <f>VLOOKUP($B$2,'Table 8'!$A$5:$L$23,12,FALSE)</f>
        <v>550</v>
      </c>
      <c r="Q29" s="51">
        <f>VLOOKUP($B$2,'Table 9'!$A$5:$L$23,12,FALSE)</f>
        <v>550</v>
      </c>
      <c r="R29" s="51">
        <f>VLOOKUP($B$2,'Table 10'!$A$5:$L$23,12,FALSE)</f>
        <v>558</v>
      </c>
      <c r="S29" s="51">
        <f>VLOOKUP($B$2,'Table 11'!$A$5:$L$23,12,FALSE)</f>
        <v>575</v>
      </c>
      <c r="T29" s="51">
        <f>VLOOKUP($B$2,'Table 12'!$A$5:$L$23,12,FALSE)</f>
        <v>595</v>
      </c>
      <c r="U29" s="51">
        <f>VLOOKUP($B$2,'Table 13'!$A$5:$L$23,12,FALSE)</f>
        <v>600</v>
      </c>
      <c r="V29" s="51">
        <f>VLOOKUP($B$2,'Table 14'!$A$5:$L$23,12,FALSE)</f>
        <v>642.5</v>
      </c>
      <c r="W29" s="229">
        <f t="shared" si="2"/>
        <v>7.0833333333333304E-2</v>
      </c>
      <c r="X29" s="230">
        <f t="shared" si="3"/>
        <v>0.16818181818181821</v>
      </c>
    </row>
    <row r="30" spans="2:24" x14ac:dyDescent="0.2">
      <c r="B30" s="13"/>
      <c r="C30" s="16"/>
      <c r="D30" s="16"/>
      <c r="E30" s="16"/>
      <c r="F30" s="16"/>
      <c r="G30" s="16"/>
      <c r="H30" s="16"/>
      <c r="I30" s="16"/>
      <c r="J30" s="16"/>
      <c r="K30" s="16"/>
      <c r="L30" s="60"/>
      <c r="N30" s="13"/>
      <c r="O30" s="16"/>
      <c r="P30" s="16"/>
      <c r="Q30" s="16"/>
      <c r="R30" s="16"/>
      <c r="S30" s="16"/>
      <c r="T30" s="16"/>
      <c r="U30" s="16"/>
      <c r="V30" s="16"/>
      <c r="W30" s="16"/>
      <c r="X30" s="60"/>
    </row>
    <row r="31" spans="2:24" x14ac:dyDescent="0.2">
      <c r="B31" s="13"/>
      <c r="C31" s="16"/>
      <c r="D31" s="16"/>
      <c r="E31" s="16"/>
      <c r="F31" s="16"/>
      <c r="G31" s="16"/>
      <c r="H31" s="16"/>
      <c r="I31" s="16"/>
      <c r="J31" s="16"/>
      <c r="K31" s="16"/>
      <c r="L31" s="60"/>
      <c r="N31" s="13"/>
      <c r="O31" s="16"/>
      <c r="P31" s="16"/>
      <c r="Q31" s="16"/>
      <c r="R31" s="16"/>
      <c r="S31" s="16"/>
      <c r="T31" s="16"/>
      <c r="U31" s="16"/>
      <c r="V31" s="16"/>
      <c r="W31" s="16"/>
      <c r="X31" s="60"/>
    </row>
    <row r="32" spans="2:24" x14ac:dyDescent="0.2">
      <c r="B32" s="13"/>
      <c r="C32" s="16"/>
      <c r="D32" s="16"/>
      <c r="E32" s="16"/>
      <c r="F32" s="16"/>
      <c r="G32" s="16"/>
      <c r="H32" s="16"/>
      <c r="I32" s="16"/>
      <c r="J32" s="16"/>
      <c r="K32" s="16"/>
      <c r="L32" s="60"/>
      <c r="N32" s="13"/>
      <c r="O32" s="16"/>
      <c r="P32" s="16"/>
      <c r="Q32" s="16"/>
      <c r="R32" s="16"/>
      <c r="S32" s="16"/>
      <c r="T32" s="16"/>
      <c r="U32" s="16"/>
      <c r="V32" s="16"/>
      <c r="W32" s="16"/>
      <c r="X32" s="60"/>
    </row>
    <row r="33" spans="2:24" x14ac:dyDescent="0.2">
      <c r="B33" s="13"/>
      <c r="C33" s="16"/>
      <c r="D33" s="16"/>
      <c r="E33" s="16"/>
      <c r="F33" s="16"/>
      <c r="G33" s="16"/>
      <c r="H33" s="16"/>
      <c r="I33" s="16"/>
      <c r="J33" s="16"/>
      <c r="K33" s="16"/>
      <c r="L33" s="60"/>
      <c r="N33" s="13"/>
      <c r="O33" s="16"/>
      <c r="P33" s="16"/>
      <c r="Q33" s="16"/>
      <c r="R33" s="16"/>
      <c r="S33" s="16"/>
      <c r="T33" s="16"/>
      <c r="U33" s="16"/>
      <c r="V33" s="16"/>
      <c r="W33" s="16"/>
      <c r="X33" s="60"/>
    </row>
    <row r="34" spans="2:24" x14ac:dyDescent="0.2">
      <c r="B34" s="13"/>
      <c r="C34" s="16"/>
      <c r="D34" s="16"/>
      <c r="E34" s="16"/>
      <c r="F34" s="16"/>
      <c r="G34" s="16"/>
      <c r="H34" s="16"/>
      <c r="I34" s="16"/>
      <c r="J34" s="16"/>
      <c r="K34" s="16"/>
      <c r="L34" s="60"/>
      <c r="N34" s="13"/>
      <c r="O34" s="16"/>
      <c r="P34" s="16"/>
      <c r="Q34" s="16"/>
      <c r="R34" s="16"/>
      <c r="S34" s="16"/>
      <c r="T34" s="16"/>
      <c r="U34" s="16"/>
      <c r="V34" s="16"/>
      <c r="W34" s="16"/>
      <c r="X34" s="60"/>
    </row>
    <row r="35" spans="2:24" x14ac:dyDescent="0.2">
      <c r="B35" s="13"/>
      <c r="C35" s="16"/>
      <c r="D35" s="16"/>
      <c r="E35" s="16"/>
      <c r="F35" s="16"/>
      <c r="G35" s="16"/>
      <c r="H35" s="16"/>
      <c r="I35" s="16"/>
      <c r="J35" s="16"/>
      <c r="K35" s="16"/>
      <c r="L35" s="60"/>
      <c r="N35" s="13"/>
      <c r="O35" s="16"/>
      <c r="P35" s="16"/>
      <c r="Q35" s="16"/>
      <c r="R35" s="16"/>
      <c r="S35" s="16"/>
      <c r="T35" s="16"/>
      <c r="U35" s="16"/>
      <c r="V35" s="16"/>
      <c r="W35" s="16"/>
      <c r="X35" s="60"/>
    </row>
    <row r="36" spans="2:24" x14ac:dyDescent="0.2">
      <c r="B36" s="13"/>
      <c r="C36" s="16"/>
      <c r="D36" s="16"/>
      <c r="E36" s="16"/>
      <c r="F36" s="16"/>
      <c r="G36" s="16"/>
      <c r="H36" s="16"/>
      <c r="I36" s="16"/>
      <c r="J36" s="16"/>
      <c r="K36" s="16"/>
      <c r="L36" s="60"/>
      <c r="N36" s="13"/>
      <c r="O36" s="16"/>
      <c r="P36" s="16"/>
      <c r="Q36" s="16"/>
      <c r="R36" s="16"/>
      <c r="S36" s="16"/>
      <c r="T36" s="16"/>
      <c r="U36" s="16"/>
      <c r="V36" s="16"/>
      <c r="W36" s="16"/>
      <c r="X36" s="60"/>
    </row>
    <row r="37" spans="2:24" x14ac:dyDescent="0.2">
      <c r="B37" s="13"/>
      <c r="C37" s="16"/>
      <c r="D37" s="16"/>
      <c r="E37" s="16"/>
      <c r="F37" s="16"/>
      <c r="G37" s="16"/>
      <c r="H37" s="16"/>
      <c r="I37" s="16"/>
      <c r="J37" s="16"/>
      <c r="K37" s="16"/>
      <c r="L37" s="60"/>
      <c r="N37" s="13"/>
      <c r="O37" s="16"/>
      <c r="P37" s="16"/>
      <c r="Q37" s="16"/>
      <c r="R37" s="16"/>
      <c r="S37" s="16"/>
      <c r="T37" s="16"/>
      <c r="U37" s="16"/>
      <c r="V37" s="16"/>
      <c r="W37" s="16"/>
      <c r="X37" s="60"/>
    </row>
    <row r="38" spans="2:24" x14ac:dyDescent="0.2">
      <c r="B38" s="13"/>
      <c r="C38" s="16"/>
      <c r="D38" s="16"/>
      <c r="E38" s="16"/>
      <c r="F38" s="16"/>
      <c r="G38" s="16"/>
      <c r="H38" s="16"/>
      <c r="I38" s="16"/>
      <c r="J38" s="16"/>
      <c r="K38" s="16"/>
      <c r="L38" s="60"/>
      <c r="N38" s="13"/>
      <c r="O38" s="16"/>
      <c r="P38" s="16"/>
      <c r="Q38" s="16"/>
      <c r="R38" s="16"/>
      <c r="S38" s="16"/>
      <c r="T38" s="16"/>
      <c r="U38" s="16"/>
      <c r="V38" s="16"/>
      <c r="W38" s="16"/>
      <c r="X38" s="60"/>
    </row>
    <row r="39" spans="2:24" x14ac:dyDescent="0.2">
      <c r="B39" s="13"/>
      <c r="C39" s="16"/>
      <c r="D39" s="16"/>
      <c r="E39" s="16"/>
      <c r="F39" s="16"/>
      <c r="G39" s="16"/>
      <c r="H39" s="16"/>
      <c r="I39" s="16"/>
      <c r="J39" s="16"/>
      <c r="K39" s="16"/>
      <c r="L39" s="60"/>
      <c r="N39" s="13"/>
      <c r="O39" s="16"/>
      <c r="P39" s="16"/>
      <c r="Q39" s="16"/>
      <c r="R39" s="16"/>
      <c r="S39" s="16"/>
      <c r="T39" s="16"/>
      <c r="U39" s="16"/>
      <c r="V39" s="16"/>
      <c r="W39" s="16"/>
      <c r="X39" s="60"/>
    </row>
    <row r="40" spans="2:24" x14ac:dyDescent="0.2">
      <c r="B40" s="13"/>
      <c r="C40" s="16"/>
      <c r="D40" s="16"/>
      <c r="E40" s="16"/>
      <c r="F40" s="16"/>
      <c r="G40" s="16"/>
      <c r="H40" s="16"/>
      <c r="I40" s="16"/>
      <c r="J40" s="16"/>
      <c r="K40" s="16"/>
      <c r="L40" s="60"/>
      <c r="N40" s="13"/>
      <c r="O40" s="16"/>
      <c r="P40" s="16"/>
      <c r="Q40" s="16"/>
      <c r="R40" s="16"/>
      <c r="S40" s="16"/>
      <c r="T40" s="16"/>
      <c r="U40" s="16"/>
      <c r="V40" s="16"/>
      <c r="W40" s="16"/>
      <c r="X40" s="60"/>
    </row>
    <row r="41" spans="2:24" x14ac:dyDescent="0.2">
      <c r="B41" s="13"/>
      <c r="C41" s="16"/>
      <c r="D41" s="16"/>
      <c r="E41" s="16"/>
      <c r="F41" s="16"/>
      <c r="G41" s="16"/>
      <c r="H41" s="16"/>
      <c r="I41" s="16"/>
      <c r="J41" s="16"/>
      <c r="K41" s="16"/>
      <c r="L41" s="60"/>
      <c r="N41" s="13"/>
      <c r="O41" s="16"/>
      <c r="P41" s="16"/>
      <c r="Q41" s="16"/>
      <c r="R41" s="16"/>
      <c r="S41" s="16"/>
      <c r="T41" s="16"/>
      <c r="U41" s="16"/>
      <c r="V41" s="16"/>
      <c r="W41" s="16"/>
      <c r="X41" s="60"/>
    </row>
    <row r="42" spans="2:24" x14ac:dyDescent="0.2">
      <c r="B42" s="13"/>
      <c r="C42" s="16"/>
      <c r="D42" s="16"/>
      <c r="E42" s="16"/>
      <c r="F42" s="16"/>
      <c r="G42" s="16"/>
      <c r="H42" s="16"/>
      <c r="I42" s="16"/>
      <c r="J42" s="16"/>
      <c r="K42" s="16"/>
      <c r="L42" s="60"/>
      <c r="N42" s="13"/>
      <c r="O42" s="16"/>
      <c r="P42" s="16"/>
      <c r="Q42" s="16"/>
      <c r="R42" s="16"/>
      <c r="S42" s="16"/>
      <c r="T42" s="16"/>
      <c r="U42" s="16"/>
      <c r="V42" s="16"/>
      <c r="W42" s="16"/>
      <c r="X42" s="60"/>
    </row>
    <row r="43" spans="2:24" x14ac:dyDescent="0.2">
      <c r="B43" s="13"/>
      <c r="C43" s="16"/>
      <c r="D43" s="16"/>
      <c r="E43" s="16"/>
      <c r="F43" s="16"/>
      <c r="G43" s="16"/>
      <c r="H43" s="16"/>
      <c r="I43" s="16"/>
      <c r="J43" s="16"/>
      <c r="K43" s="16"/>
      <c r="L43" s="60"/>
      <c r="N43" s="13"/>
      <c r="O43" s="16"/>
      <c r="P43" s="16"/>
      <c r="Q43" s="16"/>
      <c r="R43" s="16"/>
      <c r="S43" s="16"/>
      <c r="T43" s="16"/>
      <c r="U43" s="16"/>
      <c r="V43" s="16"/>
      <c r="W43" s="16"/>
      <c r="X43" s="60"/>
    </row>
    <row r="44" spans="2:24" x14ac:dyDescent="0.2">
      <c r="B44" s="14"/>
      <c r="C44" s="46"/>
      <c r="D44" s="46"/>
      <c r="E44" s="46"/>
      <c r="F44" s="46"/>
      <c r="G44" s="46"/>
      <c r="H44" s="46"/>
      <c r="I44" s="46"/>
      <c r="J44" s="46"/>
      <c r="K44" s="46"/>
      <c r="L44" s="63"/>
      <c r="N44" s="14"/>
      <c r="O44" s="46"/>
      <c r="P44" s="46"/>
      <c r="Q44" s="46"/>
      <c r="R44" s="46"/>
      <c r="S44" s="46"/>
      <c r="T44" s="46"/>
      <c r="U44" s="46"/>
      <c r="V44" s="46"/>
      <c r="W44" s="46"/>
      <c r="X44" s="63"/>
    </row>
    <row r="46" spans="2:24" x14ac:dyDescent="0.2">
      <c r="B46" s="47" t="s">
        <v>228</v>
      </c>
      <c r="C46" s="12"/>
      <c r="D46" s="12"/>
      <c r="E46" s="12"/>
      <c r="F46" s="12"/>
      <c r="G46" s="12"/>
      <c r="H46" s="12"/>
      <c r="I46" s="12"/>
      <c r="J46" s="12"/>
      <c r="K46" s="12"/>
      <c r="L46" s="49"/>
      <c r="N46" s="47" t="s">
        <v>229</v>
      </c>
      <c r="O46" s="12"/>
      <c r="P46" s="12"/>
      <c r="Q46" s="12"/>
      <c r="R46" s="12"/>
      <c r="S46" s="12"/>
      <c r="T46" s="12"/>
      <c r="U46" s="12"/>
      <c r="V46" s="12"/>
      <c r="W46" s="12"/>
      <c r="X46" s="49"/>
    </row>
    <row r="47" spans="2:24" ht="24" customHeight="1" x14ac:dyDescent="0.2">
      <c r="B47" s="13"/>
      <c r="C47" s="199">
        <v>2010</v>
      </c>
      <c r="D47" s="199">
        <v>2011</v>
      </c>
      <c r="E47" s="199">
        <v>2012</v>
      </c>
      <c r="F47" s="199">
        <v>2013</v>
      </c>
      <c r="G47" s="199">
        <v>2014</v>
      </c>
      <c r="H47" s="199">
        <v>2015</v>
      </c>
      <c r="I47" s="199">
        <v>2016</v>
      </c>
      <c r="J47" s="199">
        <v>2017</v>
      </c>
      <c r="K47" s="203" t="s">
        <v>213</v>
      </c>
      <c r="L47" s="204" t="s">
        <v>212</v>
      </c>
      <c r="N47" s="13"/>
      <c r="O47" s="199">
        <v>2010</v>
      </c>
      <c r="P47" s="199">
        <v>2011</v>
      </c>
      <c r="Q47" s="199">
        <v>2012</v>
      </c>
      <c r="R47" s="199">
        <v>2013</v>
      </c>
      <c r="S47" s="199">
        <v>2014</v>
      </c>
      <c r="T47" s="199">
        <v>2015</v>
      </c>
      <c r="U47" s="199">
        <v>2016</v>
      </c>
      <c r="V47" s="199">
        <v>2017</v>
      </c>
      <c r="W47" s="203" t="s">
        <v>213</v>
      </c>
      <c r="X47" s="204" t="s">
        <v>212</v>
      </c>
    </row>
    <row r="48" spans="2:24" x14ac:dyDescent="0.2">
      <c r="B48" s="200" t="s">
        <v>25</v>
      </c>
      <c r="C48" s="51">
        <f>VLOOKUP($B$2,'Table 7'!$A$26:$L$44,3,FALSE)</f>
        <v>550</v>
      </c>
      <c r="D48" s="51">
        <f>VLOOKUP($B$2,'Table 8'!$A$26:$L$44,3,FALSE)</f>
        <v>575</v>
      </c>
      <c r="E48" s="51">
        <f>VLOOKUP($B$2,'Table 9'!$A$26:$L$44,3,FALSE)</f>
        <v>560</v>
      </c>
      <c r="F48" s="51">
        <f>VLOOKUP($B$2,'Table 10'!$A$26:$L$44,3,FALSE)</f>
        <v>558</v>
      </c>
      <c r="G48" s="51">
        <f>VLOOKUP($B$2,'Table 11'!$A$26:$L$44,3,FALSE)</f>
        <v>575</v>
      </c>
      <c r="H48" s="51">
        <f>VLOOKUP($B$2,'Table 12'!$A$26:$L$44,3,FALSE)</f>
        <v>600</v>
      </c>
      <c r="I48" s="51">
        <f>VLOOKUP($B$2,'Table 13'!$A$26:$L$44,3,FALSE)</f>
        <v>600</v>
      </c>
      <c r="J48" s="51">
        <f>VLOOKUP($B$2,'Table 14'!$A$26:$L$44,3,FALSE)</f>
        <v>625</v>
      </c>
      <c r="K48" s="229">
        <f>J48/I48-1</f>
        <v>4.1666666666666741E-2</v>
      </c>
      <c r="L48" s="230">
        <f>J48/C48-1</f>
        <v>0.13636363636363646</v>
      </c>
      <c r="N48" s="200" t="s">
        <v>25</v>
      </c>
      <c r="O48" s="51">
        <f>VLOOKUP($B$2,'Table 7'!$A$26:$L$44,9,FALSE)</f>
        <v>750</v>
      </c>
      <c r="P48" s="51">
        <f>VLOOKUP($B$2,'Table 8'!$A$26:$L$44,9,FALSE)</f>
        <v>745</v>
      </c>
      <c r="Q48" s="51">
        <f>VLOOKUP($B$2,'Table 9'!$A$26:$L$44,9,FALSE)</f>
        <v>750</v>
      </c>
      <c r="R48" s="51">
        <f>VLOOKUP($B$2,'Table 10'!$A$26:$L$44,9,FALSE)</f>
        <v>795</v>
      </c>
      <c r="S48" s="51">
        <f>VLOOKUP($B$2,'Table 11'!$A$26:$L$44,9,FALSE)</f>
        <v>795</v>
      </c>
      <c r="T48" s="51">
        <f>VLOOKUP($B$2,'Table 12'!$A$26:$L$44,9,FALSE)</f>
        <v>810</v>
      </c>
      <c r="U48" s="51">
        <f>VLOOKUP($B$2,'Table 13'!$A$26:$L$44,9,FALSE)</f>
        <v>825</v>
      </c>
      <c r="V48" s="51">
        <f>VLOOKUP($B$2,'Table 14'!$A$26:$L$44,9,FALSE)</f>
        <v>862.5</v>
      </c>
      <c r="W48" s="229">
        <f>V48/U48-1</f>
        <v>4.5454545454545414E-2</v>
      </c>
      <c r="X48" s="230">
        <f>V48/O48-1</f>
        <v>0.14999999999999991</v>
      </c>
    </row>
    <row r="49" spans="2:24" x14ac:dyDescent="0.2">
      <c r="B49" s="200" t="s">
        <v>26</v>
      </c>
      <c r="C49" s="51">
        <f>VLOOKUP($B$2,'Table 7'!$A$26:$L$44,4,FALSE)</f>
        <v>600</v>
      </c>
      <c r="D49" s="51">
        <f>VLOOKUP($B$2,'Table 8'!$A$26:$L$44,4,FALSE)</f>
        <v>600</v>
      </c>
      <c r="E49" s="51">
        <f>VLOOKUP($B$2,'Table 9'!$A$26:$L$44,4,FALSE)</f>
        <v>599</v>
      </c>
      <c r="F49" s="51">
        <f>VLOOKUP($B$2,'Table 10'!$A$26:$L$44,4,FALSE)</f>
        <v>608</v>
      </c>
      <c r="G49" s="51">
        <f>VLOOKUP($B$2,'Table 11'!$A$26:$L$44,4,FALSE)</f>
        <v>625</v>
      </c>
      <c r="H49" s="51">
        <f>VLOOKUP($B$2,'Table 12'!$A$26:$L$44,4,FALSE)</f>
        <v>650</v>
      </c>
      <c r="I49" s="51">
        <f>VLOOKUP($B$2,'Table 13'!$A$26:$L$44,4,FALSE)</f>
        <v>675</v>
      </c>
      <c r="J49" s="51">
        <f>VLOOKUP($B$2,'Table 14'!$A$26:$L$44,4,FALSE)</f>
        <v>695</v>
      </c>
      <c r="K49" s="229">
        <f t="shared" ref="K49:K51" si="4">J49/I49-1</f>
        <v>2.9629629629629672E-2</v>
      </c>
      <c r="L49" s="230">
        <f t="shared" ref="L49:L51" si="5">J49/C49-1</f>
        <v>0.15833333333333344</v>
      </c>
      <c r="N49" s="200" t="s">
        <v>26</v>
      </c>
      <c r="O49" s="51">
        <f>VLOOKUP($B$2,'Table 7'!$A$26:$L$44,10,FALSE)</f>
        <v>825</v>
      </c>
      <c r="P49" s="51">
        <f>VLOOKUP($B$2,'Table 8'!$A$26:$L$44,10,FALSE)</f>
        <v>800</v>
      </c>
      <c r="Q49" s="51">
        <f>VLOOKUP($B$2,'Table 9'!$A$26:$L$44,10,FALSE)</f>
        <v>850</v>
      </c>
      <c r="R49" s="51">
        <f>VLOOKUP($B$2,'Table 10'!$A$26:$L$44,10,FALSE)</f>
        <v>850</v>
      </c>
      <c r="S49" s="51">
        <f>VLOOKUP($B$2,'Table 11'!$A$26:$L$44,10,FALSE)</f>
        <v>862.5</v>
      </c>
      <c r="T49" s="51">
        <f>VLOOKUP($B$2,'Table 12'!$A$26:$L$44,10,FALSE)</f>
        <v>935</v>
      </c>
      <c r="U49" s="51">
        <f>VLOOKUP($B$2,'Table 13'!$A$26:$L$44,10,FALSE)</f>
        <v>895</v>
      </c>
      <c r="V49" s="51">
        <f>VLOOKUP($B$2,'Table 14'!$A$26:$L$44,10,FALSE)</f>
        <v>950</v>
      </c>
      <c r="W49" s="229">
        <f t="shared" ref="W49:W51" si="6">V49/U49-1</f>
        <v>6.1452513966480549E-2</v>
      </c>
      <c r="X49" s="230">
        <f t="shared" ref="X49:X51" si="7">V49/O49-1</f>
        <v>0.1515151515151516</v>
      </c>
    </row>
    <row r="50" spans="2:24" x14ac:dyDescent="0.2">
      <c r="B50" s="200" t="s">
        <v>27</v>
      </c>
      <c r="C50" s="51">
        <f>VLOOKUP($B$2,'Table 7'!$A$26:$L$44,5,FALSE)</f>
        <v>615.97</v>
      </c>
      <c r="D50" s="51">
        <f>VLOOKUP($B$2,'Table 8'!$A$26:$L$44,5,FALSE)</f>
        <v>619.26</v>
      </c>
      <c r="E50" s="51">
        <f>VLOOKUP($B$2,'Table 9'!$A$26:$L$44,5,FALSE)</f>
        <v>624.25</v>
      </c>
      <c r="F50" s="51">
        <f>VLOOKUP($B$2,'Table 10'!$A$26:$L$44,5,FALSE)</f>
        <v>623.23</v>
      </c>
      <c r="G50" s="51">
        <f>VLOOKUP($B$2,'Table 11'!$A$26:$L$44,5,FALSE)</f>
        <v>636.77</v>
      </c>
      <c r="H50" s="51">
        <f>VLOOKUP($B$2,'Table 12'!$A$26:$L$44,5,FALSE)</f>
        <v>673.9</v>
      </c>
      <c r="I50" s="51">
        <f>VLOOKUP($B$2,'Table 13'!$A$26:$L$44,5,FALSE)</f>
        <v>690.52</v>
      </c>
      <c r="J50" s="51">
        <f>VLOOKUP($B$2,'Table 14'!$A$26:$L$44,5,FALSE)</f>
        <v>708.53</v>
      </c>
      <c r="K50" s="229">
        <f t="shared" si="4"/>
        <v>2.6081793431037559E-2</v>
      </c>
      <c r="L50" s="230">
        <f t="shared" si="5"/>
        <v>0.15026705846063915</v>
      </c>
      <c r="N50" s="200" t="s">
        <v>27</v>
      </c>
      <c r="O50" s="51">
        <f>VLOOKUP($B$2,'Table 7'!$A$26:$L$44,11,FALSE)</f>
        <v>834.19</v>
      </c>
      <c r="P50" s="51">
        <f>VLOOKUP($B$2,'Table 8'!$A$26:$L$44,11,FALSE)</f>
        <v>796.42</v>
      </c>
      <c r="Q50" s="51">
        <f>VLOOKUP($B$2,'Table 9'!$A$26:$L$44,11,FALSE)</f>
        <v>856.56</v>
      </c>
      <c r="R50" s="51">
        <f>VLOOKUP($B$2,'Table 10'!$A$26:$L$44,11,FALSE)</f>
        <v>870.95</v>
      </c>
      <c r="S50" s="51">
        <f>VLOOKUP($B$2,'Table 11'!$A$26:$L$44,11,FALSE)</f>
        <v>889.07</v>
      </c>
      <c r="T50" s="51">
        <f>VLOOKUP($B$2,'Table 12'!$A$26:$L$44,11,FALSE)</f>
        <v>936.17</v>
      </c>
      <c r="U50" s="51">
        <f>VLOOKUP($B$2,'Table 13'!$A$26:$L$44,11,FALSE)</f>
        <v>920.33</v>
      </c>
      <c r="V50" s="51">
        <f>VLOOKUP($B$2,'Table 14'!$A$26:$L$44,11,FALSE)</f>
        <v>975.1</v>
      </c>
      <c r="W50" s="229">
        <f t="shared" si="6"/>
        <v>5.9511262264622555E-2</v>
      </c>
      <c r="X50" s="230">
        <f t="shared" si="7"/>
        <v>0.16891835193421167</v>
      </c>
    </row>
    <row r="51" spans="2:24" x14ac:dyDescent="0.2">
      <c r="B51" s="200" t="s">
        <v>28</v>
      </c>
      <c r="C51" s="51">
        <f>VLOOKUP($B$2,'Table 7'!$A$26:$L$44,6,FALSE)</f>
        <v>650</v>
      </c>
      <c r="D51" s="51">
        <f>VLOOKUP($B$2,'Table 8'!$A$26:$L$44,6,FALSE)</f>
        <v>650</v>
      </c>
      <c r="E51" s="51">
        <f>VLOOKUP($B$2,'Table 9'!$A$26:$L$44,6,FALSE)</f>
        <v>650</v>
      </c>
      <c r="F51" s="51">
        <f>VLOOKUP($B$2,'Table 10'!$A$26:$L$44,6,FALSE)</f>
        <v>675</v>
      </c>
      <c r="G51" s="51">
        <f>VLOOKUP($B$2,'Table 11'!$A$26:$L$44,6,FALSE)</f>
        <v>675</v>
      </c>
      <c r="H51" s="51">
        <f>VLOOKUP($B$2,'Table 12'!$A$26:$L$44,6,FALSE)</f>
        <v>725</v>
      </c>
      <c r="I51" s="51">
        <f>VLOOKUP($B$2,'Table 13'!$A$26:$L$44,6,FALSE)</f>
        <v>775</v>
      </c>
      <c r="J51" s="51">
        <f>VLOOKUP($B$2,'Table 14'!$A$26:$L$44,6,FALSE)</f>
        <v>775</v>
      </c>
      <c r="K51" s="229">
        <f t="shared" si="4"/>
        <v>0</v>
      </c>
      <c r="L51" s="230">
        <f t="shared" si="5"/>
        <v>0.19230769230769229</v>
      </c>
      <c r="N51" s="200" t="s">
        <v>28</v>
      </c>
      <c r="O51" s="51">
        <f>VLOOKUP($B$2,'Table 7'!$A$26:$L$44,12,FALSE)</f>
        <v>875</v>
      </c>
      <c r="P51" s="51">
        <f>VLOOKUP($B$2,'Table 8'!$A$26:$L$44,12,FALSE)</f>
        <v>875</v>
      </c>
      <c r="Q51" s="51">
        <f>VLOOKUP($B$2,'Table 9'!$A$26:$L$44,12,FALSE)</f>
        <v>895</v>
      </c>
      <c r="R51" s="51">
        <f>VLOOKUP($B$2,'Table 10'!$A$26:$L$44,12,FALSE)</f>
        <v>940</v>
      </c>
      <c r="S51" s="51">
        <f>VLOOKUP($B$2,'Table 11'!$A$26:$L$44,12,FALSE)</f>
        <v>950</v>
      </c>
      <c r="T51" s="51">
        <f>VLOOKUP($B$2,'Table 12'!$A$26:$L$44,12,FALSE)</f>
        <v>1000</v>
      </c>
      <c r="U51" s="51">
        <f>VLOOKUP($B$2,'Table 13'!$A$26:$L$44,12,FALSE)</f>
        <v>1000</v>
      </c>
      <c r="V51" s="51">
        <f>VLOOKUP($B$2,'Table 14'!$A$26:$L$44,12,FALSE)</f>
        <v>1100</v>
      </c>
      <c r="W51" s="229">
        <f t="shared" si="6"/>
        <v>0.10000000000000009</v>
      </c>
      <c r="X51" s="230">
        <f t="shared" si="7"/>
        <v>0.25714285714285712</v>
      </c>
    </row>
    <row r="52" spans="2:24" x14ac:dyDescent="0.2">
      <c r="B52" s="13"/>
      <c r="C52" s="16"/>
      <c r="D52" s="16"/>
      <c r="E52" s="16"/>
      <c r="F52" s="16"/>
      <c r="G52" s="16"/>
      <c r="H52" s="16"/>
      <c r="I52" s="16"/>
      <c r="J52" s="16"/>
      <c r="K52" s="16"/>
      <c r="L52" s="60"/>
      <c r="N52" s="13"/>
      <c r="O52" s="16"/>
      <c r="P52" s="16"/>
      <c r="Q52" s="16"/>
      <c r="R52" s="16"/>
      <c r="S52" s="16"/>
      <c r="T52" s="16"/>
      <c r="U52" s="16"/>
      <c r="V52" s="16"/>
      <c r="W52" s="16"/>
      <c r="X52" s="60"/>
    </row>
    <row r="53" spans="2:24" x14ac:dyDescent="0.2">
      <c r="B53" s="13"/>
      <c r="C53" s="16"/>
      <c r="D53" s="16"/>
      <c r="E53" s="16"/>
      <c r="F53" s="16"/>
      <c r="G53" s="16"/>
      <c r="H53" s="16"/>
      <c r="I53" s="16"/>
      <c r="J53" s="16"/>
      <c r="K53" s="16"/>
      <c r="L53" s="60"/>
      <c r="N53" s="13"/>
      <c r="O53" s="16"/>
      <c r="P53" s="16"/>
      <c r="Q53" s="16"/>
      <c r="R53" s="16"/>
      <c r="S53" s="16"/>
      <c r="T53" s="16"/>
      <c r="U53" s="16"/>
      <c r="V53" s="16"/>
      <c r="W53" s="16"/>
      <c r="X53" s="60"/>
    </row>
    <row r="54" spans="2:24" x14ac:dyDescent="0.2">
      <c r="B54" s="13"/>
      <c r="C54" s="16"/>
      <c r="D54" s="16"/>
      <c r="E54" s="16"/>
      <c r="F54" s="16"/>
      <c r="G54" s="16"/>
      <c r="H54" s="16"/>
      <c r="I54" s="16"/>
      <c r="J54" s="16"/>
      <c r="K54" s="16"/>
      <c r="L54" s="60"/>
      <c r="N54" s="13"/>
      <c r="O54" s="16"/>
      <c r="P54" s="16"/>
      <c r="Q54" s="16"/>
      <c r="R54" s="16"/>
      <c r="S54" s="16"/>
      <c r="T54" s="16"/>
      <c r="U54" s="16"/>
      <c r="V54" s="16"/>
      <c r="W54" s="16"/>
      <c r="X54" s="60"/>
    </row>
    <row r="55" spans="2:24" x14ac:dyDescent="0.2">
      <c r="B55" s="13"/>
      <c r="C55" s="16"/>
      <c r="D55" s="16"/>
      <c r="E55" s="16"/>
      <c r="F55" s="16"/>
      <c r="G55" s="16"/>
      <c r="H55" s="16"/>
      <c r="I55" s="16"/>
      <c r="J55" s="16"/>
      <c r="K55" s="16"/>
      <c r="L55" s="60"/>
      <c r="N55" s="13"/>
      <c r="O55" s="16"/>
      <c r="P55" s="16"/>
      <c r="Q55" s="16"/>
      <c r="R55" s="16"/>
      <c r="S55" s="16"/>
      <c r="T55" s="16"/>
      <c r="U55" s="16"/>
      <c r="V55" s="16"/>
      <c r="W55" s="16"/>
      <c r="X55" s="60"/>
    </row>
    <row r="56" spans="2:24" x14ac:dyDescent="0.2">
      <c r="B56" s="13"/>
      <c r="C56" s="16"/>
      <c r="D56" s="16"/>
      <c r="E56" s="16"/>
      <c r="F56" s="16"/>
      <c r="G56" s="16"/>
      <c r="H56" s="16"/>
      <c r="I56" s="16"/>
      <c r="J56" s="16"/>
      <c r="K56" s="16"/>
      <c r="L56" s="60"/>
      <c r="N56" s="13"/>
      <c r="O56" s="16"/>
      <c r="P56" s="16"/>
      <c r="Q56" s="16"/>
      <c r="R56" s="16"/>
      <c r="S56" s="16"/>
      <c r="T56" s="16"/>
      <c r="U56" s="16"/>
      <c r="V56" s="16"/>
      <c r="W56" s="16"/>
      <c r="X56" s="60"/>
    </row>
    <row r="57" spans="2:24" x14ac:dyDescent="0.2">
      <c r="B57" s="13"/>
      <c r="C57" s="16"/>
      <c r="D57" s="16"/>
      <c r="E57" s="16"/>
      <c r="F57" s="16"/>
      <c r="G57" s="16"/>
      <c r="H57" s="16"/>
      <c r="I57" s="16"/>
      <c r="J57" s="16"/>
      <c r="K57" s="16"/>
      <c r="L57" s="60"/>
      <c r="N57" s="13"/>
      <c r="O57" s="16"/>
      <c r="P57" s="16"/>
      <c r="Q57" s="16"/>
      <c r="R57" s="16"/>
      <c r="S57" s="16"/>
      <c r="T57" s="16"/>
      <c r="U57" s="16"/>
      <c r="V57" s="16"/>
      <c r="W57" s="16"/>
      <c r="X57" s="60"/>
    </row>
    <row r="58" spans="2:24" x14ac:dyDescent="0.2">
      <c r="B58" s="13"/>
      <c r="C58" s="16"/>
      <c r="D58" s="16"/>
      <c r="E58" s="16"/>
      <c r="F58" s="16"/>
      <c r="G58" s="16"/>
      <c r="H58" s="16"/>
      <c r="I58" s="16"/>
      <c r="J58" s="16"/>
      <c r="K58" s="16"/>
      <c r="L58" s="60"/>
      <c r="N58" s="13"/>
      <c r="O58" s="16"/>
      <c r="P58" s="16"/>
      <c r="Q58" s="16"/>
      <c r="R58" s="16"/>
      <c r="S58" s="16"/>
      <c r="T58" s="16"/>
      <c r="U58" s="16"/>
      <c r="V58" s="16"/>
      <c r="W58" s="16"/>
      <c r="X58" s="60"/>
    </row>
    <row r="59" spans="2:24" x14ac:dyDescent="0.2">
      <c r="B59" s="13"/>
      <c r="C59" s="16"/>
      <c r="D59" s="16"/>
      <c r="E59" s="16"/>
      <c r="F59" s="16"/>
      <c r="G59" s="16"/>
      <c r="H59" s="16"/>
      <c r="I59" s="16"/>
      <c r="J59" s="16"/>
      <c r="K59" s="16"/>
      <c r="L59" s="60"/>
      <c r="N59" s="13"/>
      <c r="O59" s="16"/>
      <c r="P59" s="16"/>
      <c r="Q59" s="16"/>
      <c r="R59" s="16"/>
      <c r="S59" s="16"/>
      <c r="T59" s="16"/>
      <c r="U59" s="16"/>
      <c r="V59" s="16"/>
      <c r="W59" s="16"/>
      <c r="X59" s="60"/>
    </row>
    <row r="60" spans="2:24" x14ac:dyDescent="0.2">
      <c r="B60" s="13"/>
      <c r="C60" s="16"/>
      <c r="D60" s="16"/>
      <c r="E60" s="16"/>
      <c r="F60" s="16"/>
      <c r="G60" s="16"/>
      <c r="H60" s="16"/>
      <c r="I60" s="16"/>
      <c r="J60" s="16"/>
      <c r="K60" s="16"/>
      <c r="L60" s="60"/>
      <c r="N60" s="13"/>
      <c r="O60" s="16"/>
      <c r="P60" s="16"/>
      <c r="Q60" s="16"/>
      <c r="R60" s="16"/>
      <c r="S60" s="16"/>
      <c r="T60" s="16"/>
      <c r="U60" s="16"/>
      <c r="V60" s="16"/>
      <c r="W60" s="16"/>
      <c r="X60" s="60"/>
    </row>
    <row r="61" spans="2:24" x14ac:dyDescent="0.2">
      <c r="B61" s="13"/>
      <c r="C61" s="16"/>
      <c r="D61" s="16"/>
      <c r="E61" s="16"/>
      <c r="F61" s="16"/>
      <c r="G61" s="16"/>
      <c r="H61" s="16"/>
      <c r="I61" s="16"/>
      <c r="J61" s="16"/>
      <c r="K61" s="16"/>
      <c r="L61" s="60"/>
      <c r="N61" s="13"/>
      <c r="O61" s="16"/>
      <c r="P61" s="16"/>
      <c r="Q61" s="16"/>
      <c r="R61" s="16"/>
      <c r="S61" s="16"/>
      <c r="T61" s="16"/>
      <c r="U61" s="16"/>
      <c r="V61" s="16"/>
      <c r="W61" s="16"/>
      <c r="X61" s="60"/>
    </row>
    <row r="62" spans="2:24" x14ac:dyDescent="0.2">
      <c r="B62" s="13"/>
      <c r="C62" s="16"/>
      <c r="D62" s="16"/>
      <c r="E62" s="16"/>
      <c r="F62" s="16"/>
      <c r="G62" s="16"/>
      <c r="H62" s="16"/>
      <c r="I62" s="16"/>
      <c r="J62" s="16"/>
      <c r="K62" s="16"/>
      <c r="L62" s="60"/>
      <c r="N62" s="13"/>
      <c r="O62" s="16"/>
      <c r="P62" s="16"/>
      <c r="Q62" s="16"/>
      <c r="R62" s="16"/>
      <c r="S62" s="16"/>
      <c r="T62" s="16"/>
      <c r="U62" s="16"/>
      <c r="V62" s="16"/>
      <c r="W62" s="16"/>
      <c r="X62" s="60"/>
    </row>
    <row r="63" spans="2:24" x14ac:dyDescent="0.2">
      <c r="B63" s="13"/>
      <c r="C63" s="16"/>
      <c r="D63" s="16"/>
      <c r="E63" s="16"/>
      <c r="F63" s="16"/>
      <c r="G63" s="16"/>
      <c r="H63" s="16"/>
      <c r="I63" s="16"/>
      <c r="J63" s="16"/>
      <c r="K63" s="16"/>
      <c r="L63" s="60"/>
      <c r="N63" s="13"/>
      <c r="O63" s="16"/>
      <c r="P63" s="16"/>
      <c r="Q63" s="16"/>
      <c r="R63" s="16"/>
      <c r="S63" s="16"/>
      <c r="T63" s="16"/>
      <c r="U63" s="16"/>
      <c r="V63" s="16"/>
      <c r="W63" s="16"/>
      <c r="X63" s="60"/>
    </row>
    <row r="64" spans="2:24" x14ac:dyDescent="0.2">
      <c r="B64" s="13"/>
      <c r="C64" s="16"/>
      <c r="D64" s="16"/>
      <c r="E64" s="16"/>
      <c r="F64" s="16"/>
      <c r="G64" s="16"/>
      <c r="H64" s="16"/>
      <c r="I64" s="16"/>
      <c r="J64" s="16"/>
      <c r="K64" s="16"/>
      <c r="L64" s="60"/>
      <c r="N64" s="13"/>
      <c r="O64" s="16"/>
      <c r="P64" s="16"/>
      <c r="Q64" s="16"/>
      <c r="R64" s="16"/>
      <c r="S64" s="16"/>
      <c r="T64" s="16"/>
      <c r="U64" s="16"/>
      <c r="V64" s="16"/>
      <c r="W64" s="16"/>
      <c r="X64" s="60"/>
    </row>
    <row r="65" spans="2:34" x14ac:dyDescent="0.2">
      <c r="B65" s="13"/>
      <c r="C65" s="16"/>
      <c r="D65" s="16"/>
      <c r="E65" s="16"/>
      <c r="F65" s="16"/>
      <c r="G65" s="16"/>
      <c r="H65" s="16"/>
      <c r="I65" s="16"/>
      <c r="J65" s="16"/>
      <c r="K65" s="16"/>
      <c r="L65" s="60"/>
      <c r="N65" s="13"/>
      <c r="O65" s="16"/>
      <c r="P65" s="16"/>
      <c r="Q65" s="16"/>
      <c r="R65" s="16"/>
      <c r="S65" s="16"/>
      <c r="T65" s="16"/>
      <c r="U65" s="16"/>
      <c r="V65" s="16"/>
      <c r="W65" s="16"/>
      <c r="X65" s="60"/>
    </row>
    <row r="66" spans="2:34" x14ac:dyDescent="0.2">
      <c r="B66" s="14"/>
      <c r="C66" s="46"/>
      <c r="D66" s="46"/>
      <c r="E66" s="46"/>
      <c r="F66" s="46"/>
      <c r="G66" s="46"/>
      <c r="H66" s="46"/>
      <c r="I66" s="46"/>
      <c r="J66" s="46"/>
      <c r="K66" s="46"/>
      <c r="L66" s="63"/>
      <c r="N66" s="14"/>
      <c r="O66" s="46"/>
      <c r="P66" s="46"/>
      <c r="Q66" s="46"/>
      <c r="R66" s="46"/>
      <c r="S66" s="46"/>
      <c r="T66" s="46"/>
      <c r="U66" s="46"/>
      <c r="V66" s="46"/>
      <c r="W66" s="46"/>
      <c r="X66" s="63"/>
    </row>
    <row r="68" spans="2:34" x14ac:dyDescent="0.2">
      <c r="B68" s="47" t="s">
        <v>230</v>
      </c>
      <c r="C68" s="12"/>
      <c r="D68" s="12"/>
      <c r="E68" s="12"/>
      <c r="F68" s="12"/>
      <c r="G68" s="12"/>
      <c r="H68" s="12"/>
      <c r="I68" s="12"/>
      <c r="J68" s="12"/>
      <c r="K68" s="12"/>
      <c r="L68" s="49"/>
      <c r="N68" s="47" t="s">
        <v>58</v>
      </c>
      <c r="O68" s="12"/>
      <c r="P68" s="12"/>
      <c r="Q68" s="12"/>
      <c r="R68" s="12"/>
      <c r="S68" s="12"/>
      <c r="T68" s="12"/>
      <c r="U68" s="12"/>
      <c r="V68" s="12"/>
      <c r="W68" s="12"/>
      <c r="X68" s="49"/>
      <c r="Z68" s="47" t="s">
        <v>58</v>
      </c>
      <c r="AA68" s="12"/>
      <c r="AB68" s="12"/>
      <c r="AC68" s="12"/>
      <c r="AD68" s="12"/>
      <c r="AE68" s="12"/>
      <c r="AF68" s="12"/>
      <c r="AG68" s="12"/>
      <c r="AH68" s="49"/>
    </row>
    <row r="69" spans="2:34" ht="24" customHeight="1" x14ac:dyDescent="0.2">
      <c r="B69" s="13"/>
      <c r="C69" s="199">
        <v>2010</v>
      </c>
      <c r="D69" s="199">
        <v>2011</v>
      </c>
      <c r="E69" s="199">
        <v>2012</v>
      </c>
      <c r="F69" s="199">
        <v>2013</v>
      </c>
      <c r="G69" s="199">
        <v>2014</v>
      </c>
      <c r="H69" s="199">
        <v>2015</v>
      </c>
      <c r="I69" s="199">
        <v>2016</v>
      </c>
      <c r="J69" s="199">
        <v>2017</v>
      </c>
      <c r="K69" s="203" t="s">
        <v>213</v>
      </c>
      <c r="L69" s="204" t="s">
        <v>212</v>
      </c>
      <c r="N69" s="13"/>
      <c r="O69" s="16"/>
      <c r="P69" s="16"/>
      <c r="Q69" s="199">
        <v>2010</v>
      </c>
      <c r="R69" s="199">
        <v>2011</v>
      </c>
      <c r="S69" s="199">
        <v>2012</v>
      </c>
      <c r="T69" s="199">
        <v>2013</v>
      </c>
      <c r="U69" s="199">
        <v>2014</v>
      </c>
      <c r="V69" s="199">
        <v>2015</v>
      </c>
      <c r="W69" s="199">
        <v>2016</v>
      </c>
      <c r="X69" s="205">
        <v>2017</v>
      </c>
      <c r="Z69" s="200"/>
      <c r="AA69" s="199">
        <v>2010</v>
      </c>
      <c r="AB69" s="199">
        <v>2011</v>
      </c>
      <c r="AC69" s="199">
        <v>2012</v>
      </c>
      <c r="AD69" s="199">
        <v>2013</v>
      </c>
      <c r="AE69" s="199">
        <v>2014</v>
      </c>
      <c r="AF69" s="199">
        <v>2015</v>
      </c>
      <c r="AG69" s="199">
        <v>2016</v>
      </c>
      <c r="AH69" s="205">
        <v>2017</v>
      </c>
    </row>
    <row r="70" spans="2:34" x14ac:dyDescent="0.2">
      <c r="B70" s="200" t="s">
        <v>25</v>
      </c>
      <c r="C70" s="51">
        <f>VLOOKUP($B$2,'Table 7'!$A$47:$F$65,3,FALSE)</f>
        <v>240</v>
      </c>
      <c r="D70" s="51">
        <f>VLOOKUP($B$2,'Table 8'!$A$47:$F$65,3,FALSE)</f>
        <v>235</v>
      </c>
      <c r="E70" s="51">
        <f>VLOOKUP($B$2,'Table 9'!$A$47:$F$65,3,FALSE)</f>
        <v>250</v>
      </c>
      <c r="F70" s="51">
        <f>VLOOKUP($B$2,'Table 10'!$A$47:$F$65,3,FALSE)</f>
        <v>250.47</v>
      </c>
      <c r="G70" s="51">
        <f>VLOOKUP($B$2,'Table 11'!$A$47:$F$65,3,FALSE)</f>
        <v>260</v>
      </c>
      <c r="H70" s="51">
        <f>VLOOKUP($B$2,'Table 12'!$A$47:$F$65,3,FALSE)</f>
        <v>250.89</v>
      </c>
      <c r="I70" s="51">
        <f>VLOOKUP($B$2,'Table 13'!$A$47:$F$65,3,FALSE)</f>
        <v>275</v>
      </c>
      <c r="J70" s="51">
        <f>VLOOKUP($B$2,'Table 14'!$A$47:$F$65,3,FALSE)</f>
        <v>275</v>
      </c>
      <c r="K70" s="229">
        <f>J70/I70-1</f>
        <v>0</v>
      </c>
      <c r="L70" s="230">
        <f>J70/C70-1</f>
        <v>0.14583333333333326</v>
      </c>
      <c r="N70" s="296" t="s">
        <v>53</v>
      </c>
      <c r="O70" s="297"/>
      <c r="P70" s="297"/>
      <c r="Q70" s="227">
        <f>VLOOKUP($B$2,'Table 7'!$A$5:$L$23,2,FALSE)</f>
        <v>107</v>
      </c>
      <c r="R70" s="227">
        <f>VLOOKUP($B$2,'Table 8'!$A$5:$L$23,2,FALSE)</f>
        <v>104</v>
      </c>
      <c r="S70" s="227">
        <f>VLOOKUP($B$2,'Table 9'!$A$5:$L$23,2,FALSE)</f>
        <v>67</v>
      </c>
      <c r="T70" s="227">
        <f>VLOOKUP($B$2,'Table 10'!$A$5:$L$23,2,FALSE)</f>
        <v>104</v>
      </c>
      <c r="U70" s="227">
        <f>VLOOKUP($B$2,'Table 11'!$A$5:$L$23,2,FALSE)</f>
        <v>96</v>
      </c>
      <c r="V70" s="227">
        <f>VLOOKUP($B$2,'Table 12'!$A$5:$L$23,2,FALSE)</f>
        <v>103</v>
      </c>
      <c r="W70" s="227">
        <f>VLOOKUP($B$2,'Table 13'!$A$5:$L$23,2,FALSE)</f>
        <v>93</v>
      </c>
      <c r="X70" s="228">
        <f>VLOOKUP($B$2,'Table 14'!$A$5:$L$23,2,FALSE)</f>
        <v>103</v>
      </c>
      <c r="Z70" s="200" t="s">
        <v>53</v>
      </c>
      <c r="AA70" s="44">
        <f>VLOOKUP($B$2,'Table 7'!$A$5:$L$23,2,FALSE)</f>
        <v>107</v>
      </c>
      <c r="AB70" s="44">
        <f>VLOOKUP($B$2,'Table 8'!$A$5:$L$23,2,FALSE)</f>
        <v>104</v>
      </c>
      <c r="AC70" s="44">
        <f>VLOOKUP($B$2,'Table 9'!$A$5:$L$23,2,FALSE)</f>
        <v>67</v>
      </c>
      <c r="AD70" s="44">
        <f>VLOOKUP($B$2,'Table 10'!$A$5:$L$23,2,FALSE)</f>
        <v>104</v>
      </c>
      <c r="AE70" s="44">
        <f>VLOOKUP($B$2,'Table 11'!$A$5:$L$23,2,FALSE)</f>
        <v>96</v>
      </c>
      <c r="AF70" s="44">
        <f>VLOOKUP($B$2,'Table 12'!$A$5:$L$23,2,FALSE)</f>
        <v>103</v>
      </c>
      <c r="AG70" s="44">
        <f>VLOOKUP($B$2,'Table 13'!$A$5:$L$23,2,FALSE)</f>
        <v>93</v>
      </c>
      <c r="AH70" s="206">
        <f>VLOOKUP($B$2,'Table 14'!$A$5:$L$23,2,FALSE)</f>
        <v>103</v>
      </c>
    </row>
    <row r="71" spans="2:34" x14ac:dyDescent="0.2">
      <c r="B71" s="200" t="s">
        <v>26</v>
      </c>
      <c r="C71" s="51">
        <f>VLOOKUP($B$2,'Table 7'!$A$47:$F$65,4,FALSE)</f>
        <v>285</v>
      </c>
      <c r="D71" s="51">
        <f>VLOOKUP($B$2,'Table 8'!$A$47:$F$65,4,FALSE)</f>
        <v>281.67</v>
      </c>
      <c r="E71" s="51">
        <f>VLOOKUP($B$2,'Table 9'!$A$47:$F$65,4,FALSE)</f>
        <v>275</v>
      </c>
      <c r="F71" s="51">
        <f>VLOOKUP($B$2,'Table 10'!$A$47:$F$65,4,FALSE)</f>
        <v>275</v>
      </c>
      <c r="G71" s="51">
        <f>VLOOKUP($B$2,'Table 11'!$A$47:$F$65,4,FALSE)</f>
        <v>285</v>
      </c>
      <c r="H71" s="51">
        <f>VLOOKUP($B$2,'Table 12'!$A$47:$F$65,4,FALSE)</f>
        <v>300</v>
      </c>
      <c r="I71" s="51">
        <f>VLOOKUP($B$2,'Table 13'!$A$47:$F$65,4,FALSE)</f>
        <v>325</v>
      </c>
      <c r="J71" s="51">
        <f>VLOOKUP($B$2,'Table 14'!$A$47:$F$65,4,FALSE)</f>
        <v>325</v>
      </c>
      <c r="K71" s="229">
        <f t="shared" ref="K71:K73" si="8">J71/I71-1</f>
        <v>0</v>
      </c>
      <c r="L71" s="230">
        <f t="shared" ref="L71:L73" si="9">J71/C71-1</f>
        <v>0.14035087719298245</v>
      </c>
      <c r="N71" s="296" t="s">
        <v>54</v>
      </c>
      <c r="O71" s="297"/>
      <c r="P71" s="297"/>
      <c r="Q71" s="227">
        <f>VLOOKUP($B$2,'Table 7'!$A$5:$L$23,8,FALSE)</f>
        <v>417</v>
      </c>
      <c r="R71" s="227">
        <f>VLOOKUP($B$2,'Table 8'!$A$5:$L$23,8,FALSE)</f>
        <v>362</v>
      </c>
      <c r="S71" s="227">
        <f>VLOOKUP($B$2,'Table 9'!$A$5:$L$23,8,FALSE)</f>
        <v>265</v>
      </c>
      <c r="T71" s="227">
        <f>VLOOKUP($B$2,'Table 10'!$A$5:$L$23,8,FALSE)</f>
        <v>358</v>
      </c>
      <c r="U71" s="227">
        <f>VLOOKUP($B$2,'Table 11'!$A$5:$L$23,8,FALSE)</f>
        <v>338</v>
      </c>
      <c r="V71" s="227">
        <f>VLOOKUP($B$2,'Table 12'!$A$5:$L$23,8,FALSE)</f>
        <v>380</v>
      </c>
      <c r="W71" s="227">
        <f>VLOOKUP($B$2,'Table 13'!$A$5:$L$23,8,FALSE)</f>
        <v>385</v>
      </c>
      <c r="X71" s="228">
        <f>VLOOKUP($B$2,'Table 14'!$A$5:$L$23,8,FALSE)</f>
        <v>396</v>
      </c>
      <c r="Z71" s="200" t="s">
        <v>54</v>
      </c>
      <c r="AA71" s="44">
        <f>VLOOKUP($B$2,'Table 7'!$A$5:$L$23,8,FALSE)</f>
        <v>417</v>
      </c>
      <c r="AB71" s="44">
        <f>VLOOKUP($B$2,'Table 8'!$A$5:$L$23,8,FALSE)</f>
        <v>362</v>
      </c>
      <c r="AC71" s="44">
        <f>VLOOKUP($B$2,'Table 9'!$A$5:$L$23,8,FALSE)</f>
        <v>265</v>
      </c>
      <c r="AD71" s="44">
        <f>VLOOKUP($B$2,'Table 10'!$A$5:$L$23,8,FALSE)</f>
        <v>358</v>
      </c>
      <c r="AE71" s="44">
        <f>VLOOKUP($B$2,'Table 11'!$A$5:$L$23,8,FALSE)</f>
        <v>338</v>
      </c>
      <c r="AF71" s="44">
        <f>VLOOKUP($B$2,'Table 12'!$A$5:$L$23,8,FALSE)</f>
        <v>380</v>
      </c>
      <c r="AG71" s="44">
        <f>VLOOKUP($B$2,'Table 13'!$A$5:$L$23,8,FALSE)</f>
        <v>385</v>
      </c>
      <c r="AH71" s="206">
        <f>VLOOKUP($B$2,'Table 14'!$A$5:$L$23,8,FALSE)</f>
        <v>396</v>
      </c>
    </row>
    <row r="72" spans="2:34" x14ac:dyDescent="0.2">
      <c r="B72" s="200" t="s">
        <v>27</v>
      </c>
      <c r="C72" s="51">
        <f>VLOOKUP($B$2,'Table 7'!$A$47:$F$65,5,FALSE)</f>
        <v>278.75</v>
      </c>
      <c r="D72" s="51">
        <f>VLOOKUP($B$2,'Table 8'!$A$47:$F$65,5,FALSE)</f>
        <v>274.61</v>
      </c>
      <c r="E72" s="51">
        <f>VLOOKUP($B$2,'Table 9'!$A$47:$F$65,5,FALSE)</f>
        <v>274.07</v>
      </c>
      <c r="F72" s="51">
        <f>VLOOKUP($B$2,'Table 10'!$A$47:$F$65,5,FALSE)</f>
        <v>287.04000000000002</v>
      </c>
      <c r="G72" s="51">
        <f>VLOOKUP($B$2,'Table 11'!$A$47:$F$65,5,FALSE)</f>
        <v>293.83</v>
      </c>
      <c r="H72" s="51">
        <f>VLOOKUP($B$2,'Table 12'!$A$47:$F$65,5,FALSE)</f>
        <v>298.56</v>
      </c>
      <c r="I72" s="51">
        <f>VLOOKUP($B$2,'Table 13'!$A$47:$F$65,5,FALSE)</f>
        <v>318.32</v>
      </c>
      <c r="J72" s="51">
        <f>VLOOKUP($B$2,'Table 14'!$A$47:$F$65,5,FALSE)</f>
        <v>331.66</v>
      </c>
      <c r="K72" s="229">
        <f t="shared" si="8"/>
        <v>4.1907514450867156E-2</v>
      </c>
      <c r="L72" s="230">
        <f t="shared" si="9"/>
        <v>0.18981165919282517</v>
      </c>
      <c r="N72" s="296" t="s">
        <v>55</v>
      </c>
      <c r="O72" s="297"/>
      <c r="P72" s="297"/>
      <c r="Q72" s="227">
        <f>VLOOKUP($B$2,'Table 7'!$A$26:$L$44,2,FALSE)</f>
        <v>211</v>
      </c>
      <c r="R72" s="227">
        <f>VLOOKUP($B$2,'Table 8'!$A$26:$L$44,2,FALSE)</f>
        <v>219</v>
      </c>
      <c r="S72" s="227">
        <f>VLOOKUP($B$2,'Table 9'!$A$26:$L$44,2,FALSE)</f>
        <v>173</v>
      </c>
      <c r="T72" s="227">
        <f>VLOOKUP($B$2,'Table 10'!$A$26:$L$44,2,FALSE)</f>
        <v>183</v>
      </c>
      <c r="U72" s="227">
        <f>VLOOKUP($B$2,'Table 11'!$A$26:$L$44,2,FALSE)</f>
        <v>143</v>
      </c>
      <c r="V72" s="227">
        <f>VLOOKUP($B$2,'Table 12'!$A$26:$L$44,2,FALSE)</f>
        <v>173</v>
      </c>
      <c r="W72" s="227">
        <f>VLOOKUP($B$2,'Table 13'!$A$26:$L$44,2,FALSE)</f>
        <v>131</v>
      </c>
      <c r="X72" s="228">
        <f>VLOOKUP($B$2,'Table 14'!$A$26:$L$44,2,FALSE)</f>
        <v>133</v>
      </c>
      <c r="Z72" s="200" t="s">
        <v>55</v>
      </c>
      <c r="AA72" s="44">
        <f>VLOOKUP($B$2,'Table 7'!$A$26:$L$44,2,FALSE)</f>
        <v>211</v>
      </c>
      <c r="AB72" s="44">
        <f>VLOOKUP($B$2,'Table 8'!$A$26:$L$44,2,FALSE)</f>
        <v>219</v>
      </c>
      <c r="AC72" s="44">
        <f>VLOOKUP($B$2,'Table 9'!$A$26:$L$44,2,FALSE)</f>
        <v>173</v>
      </c>
      <c r="AD72" s="44">
        <f>VLOOKUP($B$2,'Table 10'!$A$26:$L$44,2,FALSE)</f>
        <v>183</v>
      </c>
      <c r="AE72" s="44">
        <f>VLOOKUP($B$2,'Table 11'!$A$26:$L$44,2,FALSE)</f>
        <v>143</v>
      </c>
      <c r="AF72" s="44">
        <f>VLOOKUP($B$2,'Table 12'!$A$26:$L$44,2,FALSE)</f>
        <v>173</v>
      </c>
      <c r="AG72" s="44">
        <f>VLOOKUP($B$2,'Table 13'!$A$26:$L$44,2,FALSE)</f>
        <v>131</v>
      </c>
      <c r="AH72" s="206">
        <f>VLOOKUP($B$2,'Table 14'!$A$26:$L$44,2,FALSE)</f>
        <v>133</v>
      </c>
    </row>
    <row r="73" spans="2:34" x14ac:dyDescent="0.2">
      <c r="B73" s="200" t="s">
        <v>28</v>
      </c>
      <c r="C73" s="51">
        <f>VLOOKUP($B$2,'Table 7'!$A$47:$F$65,6,FALSE)</f>
        <v>315</v>
      </c>
      <c r="D73" s="51">
        <f>VLOOKUP($B$2,'Table 8'!$A$47:$F$65,6,FALSE)</f>
        <v>304.17</v>
      </c>
      <c r="E73" s="51">
        <f>VLOOKUP($B$2,'Table 9'!$A$47:$F$65,6,FALSE)</f>
        <v>295</v>
      </c>
      <c r="F73" s="51">
        <f>VLOOKUP($B$2,'Table 10'!$A$47:$F$65,6,FALSE)</f>
        <v>325</v>
      </c>
      <c r="G73" s="51">
        <f>VLOOKUP($B$2,'Table 11'!$A$47:$F$65,6,FALSE)</f>
        <v>325</v>
      </c>
      <c r="H73" s="51">
        <f>VLOOKUP($B$2,'Table 12'!$A$47:$F$65,6,FALSE)</f>
        <v>355</v>
      </c>
      <c r="I73" s="51">
        <f>VLOOKUP($B$2,'Table 13'!$A$47:$F$65,6,FALSE)</f>
        <v>359.52</v>
      </c>
      <c r="J73" s="51">
        <f>VLOOKUP($B$2,'Table 14'!$A$47:$F$65,6,FALSE)</f>
        <v>359.52</v>
      </c>
      <c r="K73" s="229">
        <f t="shared" si="8"/>
        <v>0</v>
      </c>
      <c r="L73" s="230">
        <f t="shared" si="9"/>
        <v>0.14133333333333331</v>
      </c>
      <c r="N73" s="296" t="s">
        <v>56</v>
      </c>
      <c r="O73" s="297"/>
      <c r="P73" s="297"/>
      <c r="Q73" s="227">
        <f>VLOOKUP($B$2,'Table 7'!$A$26:$L$44,8,FALSE)</f>
        <v>80</v>
      </c>
      <c r="R73" s="227">
        <f>VLOOKUP($B$2,'Table 8'!$A$26:$L$44,8,FALSE)</f>
        <v>74</v>
      </c>
      <c r="S73" s="227">
        <f>VLOOKUP($B$2,'Table 9'!$A$26:$L$44,8,FALSE)</f>
        <v>62</v>
      </c>
      <c r="T73" s="227">
        <f>VLOOKUP($B$2,'Table 10'!$A$26:$L$44,8,FALSE)</f>
        <v>63</v>
      </c>
      <c r="U73" s="227">
        <f>VLOOKUP($B$2,'Table 11'!$A$26:$L$44,8,FALSE)</f>
        <v>54</v>
      </c>
      <c r="V73" s="227">
        <f>VLOOKUP($B$2,'Table 12'!$A$26:$L$44,8,FALSE)</f>
        <v>60</v>
      </c>
      <c r="W73" s="227">
        <f>VLOOKUP($B$2,'Table 13'!$A$26:$L$44,8,FALSE)</f>
        <v>46</v>
      </c>
      <c r="X73" s="228">
        <f>VLOOKUP($B$2,'Table 14'!$A$26:$L$44,8,FALSE)</f>
        <v>48</v>
      </c>
      <c r="Z73" s="200" t="s">
        <v>56</v>
      </c>
      <c r="AA73" s="44">
        <f>VLOOKUP($B$2,'Table 7'!$A$26:$L$44,8,FALSE)</f>
        <v>80</v>
      </c>
      <c r="AB73" s="44">
        <f>VLOOKUP($B$2,'Table 8'!$A$26:$L$44,8,FALSE)</f>
        <v>74</v>
      </c>
      <c r="AC73" s="44">
        <f>VLOOKUP($B$2,'Table 9'!$A$26:$L$44,8,FALSE)</f>
        <v>62</v>
      </c>
      <c r="AD73" s="44">
        <f>VLOOKUP($B$2,'Table 10'!$A$26:$L$44,8,FALSE)</f>
        <v>63</v>
      </c>
      <c r="AE73" s="44">
        <f>VLOOKUP($B$2,'Table 11'!$A$26:$L$44,8,FALSE)</f>
        <v>54</v>
      </c>
      <c r="AF73" s="44">
        <f>VLOOKUP($B$2,'Table 12'!$A$26:$L$44,8,FALSE)</f>
        <v>60</v>
      </c>
      <c r="AG73" s="44">
        <f>VLOOKUP($B$2,'Table 13'!$A$26:$L$44,8,FALSE)</f>
        <v>46</v>
      </c>
      <c r="AH73" s="206">
        <f>VLOOKUP($B$2,'Table 14'!$A$26:$L$44,8,FALSE)</f>
        <v>48</v>
      </c>
    </row>
    <row r="74" spans="2:34" x14ac:dyDescent="0.2">
      <c r="B74" s="13"/>
      <c r="C74" s="16"/>
      <c r="D74" s="16"/>
      <c r="E74" s="16"/>
      <c r="F74" s="16"/>
      <c r="G74" s="16"/>
      <c r="H74" s="16"/>
      <c r="I74" s="16"/>
      <c r="J74" s="16"/>
      <c r="K74" s="16"/>
      <c r="L74" s="60"/>
      <c r="N74" s="296" t="s">
        <v>57</v>
      </c>
      <c r="O74" s="297"/>
      <c r="P74" s="297"/>
      <c r="Q74" s="227">
        <f>VLOOKUP($B$2,'Table 7'!$A$47:$L$65,2,FALSE)</f>
        <v>41</v>
      </c>
      <c r="R74" s="227">
        <f>VLOOKUP($B$2,'Table 8'!$A$47:$L$65,2,FALSE)</f>
        <v>64</v>
      </c>
      <c r="S74" s="227">
        <f>VLOOKUP($B$2,'Table 9'!$A$47:$L$65,2,FALSE)</f>
        <v>39</v>
      </c>
      <c r="T74" s="227">
        <f>VLOOKUP($B$2,'Table 10'!$A$47:$L$65,2,FALSE)</f>
        <v>65</v>
      </c>
      <c r="U74" s="227">
        <f>VLOOKUP($B$2,'Table 11'!$A$47:$L$65,2,FALSE)</f>
        <v>65</v>
      </c>
      <c r="V74" s="227">
        <f>VLOOKUP($B$2,'Table 12'!$A$47:$L$65,2,FALSE)</f>
        <v>70</v>
      </c>
      <c r="W74" s="227">
        <f>VLOOKUP($B$2,'Table 13'!$A$47:$L$65,2,FALSE)</f>
        <v>70</v>
      </c>
      <c r="X74" s="228">
        <f>VLOOKUP($B$2,'Table 14'!$A$47:$L$65,2,FALSE)</f>
        <v>75</v>
      </c>
      <c r="Z74" s="207" t="s">
        <v>57</v>
      </c>
      <c r="AA74" s="208">
        <f>VLOOKUP($B$2,'Table 7'!$A$47:$L$65,2,FALSE)</f>
        <v>41</v>
      </c>
      <c r="AB74" s="208">
        <f>VLOOKUP($B$2,'Table 8'!$A$47:$L$65,2,FALSE)</f>
        <v>64</v>
      </c>
      <c r="AC74" s="208">
        <f>VLOOKUP($B$2,'Table 9'!$A$47:$L$65,2,FALSE)</f>
        <v>39</v>
      </c>
      <c r="AD74" s="208">
        <f>VLOOKUP($B$2,'Table 10'!$A$47:$L$65,2,FALSE)</f>
        <v>65</v>
      </c>
      <c r="AE74" s="208">
        <f>VLOOKUP($B$2,'Table 11'!$A$47:$L$65,2,FALSE)</f>
        <v>65</v>
      </c>
      <c r="AF74" s="208">
        <f>VLOOKUP($B$2,'Table 12'!$A$47:$L$65,2,FALSE)</f>
        <v>70</v>
      </c>
      <c r="AG74" s="208">
        <f>VLOOKUP($B$2,'Table 13'!$A$47:$L$65,2,FALSE)</f>
        <v>70</v>
      </c>
      <c r="AH74" s="209">
        <f>VLOOKUP($B$2,'Table 14'!$A$47:$L$65,2,FALSE)</f>
        <v>75</v>
      </c>
    </row>
    <row r="75" spans="2:34" x14ac:dyDescent="0.2">
      <c r="B75" s="13"/>
      <c r="C75" s="16"/>
      <c r="D75" s="16"/>
      <c r="E75" s="16"/>
      <c r="F75" s="16"/>
      <c r="G75" s="16"/>
      <c r="H75" s="16"/>
      <c r="I75" s="16"/>
      <c r="J75" s="16"/>
      <c r="K75" s="16"/>
      <c r="L75" s="60"/>
      <c r="N75" s="13"/>
      <c r="O75" s="16"/>
      <c r="P75" s="16"/>
      <c r="Q75" s="16"/>
      <c r="R75" s="16"/>
      <c r="S75" s="16"/>
      <c r="T75" s="16"/>
      <c r="U75" s="16"/>
      <c r="V75" s="16"/>
      <c r="W75" s="16"/>
      <c r="X75" s="60"/>
    </row>
    <row r="76" spans="2:34" x14ac:dyDescent="0.2">
      <c r="B76" s="13"/>
      <c r="C76" s="16"/>
      <c r="D76" s="16"/>
      <c r="E76" s="16"/>
      <c r="F76" s="16"/>
      <c r="G76" s="16"/>
      <c r="H76" s="16"/>
      <c r="I76" s="16"/>
      <c r="J76" s="16"/>
      <c r="K76" s="16"/>
      <c r="L76" s="60"/>
      <c r="N76" s="13"/>
      <c r="O76" s="16"/>
      <c r="P76" s="16"/>
      <c r="Q76" s="16"/>
      <c r="R76" s="16"/>
      <c r="S76" s="16"/>
      <c r="T76" s="16"/>
      <c r="U76" s="16"/>
      <c r="V76" s="16"/>
      <c r="W76" s="16"/>
      <c r="X76" s="60"/>
    </row>
    <row r="77" spans="2:34" x14ac:dyDescent="0.2">
      <c r="B77" s="13"/>
      <c r="C77" s="16"/>
      <c r="D77" s="16"/>
      <c r="E77" s="16"/>
      <c r="F77" s="16"/>
      <c r="G77" s="16"/>
      <c r="H77" s="16"/>
      <c r="I77" s="16"/>
      <c r="J77" s="16"/>
      <c r="K77" s="16"/>
      <c r="L77" s="60"/>
      <c r="N77" s="13"/>
      <c r="O77" s="16"/>
      <c r="P77" s="16"/>
      <c r="Q77" s="16"/>
      <c r="R77" s="16"/>
      <c r="S77" s="16"/>
      <c r="T77" s="16"/>
      <c r="U77" s="16"/>
      <c r="V77" s="16"/>
      <c r="W77" s="16"/>
      <c r="X77" s="60"/>
    </row>
    <row r="78" spans="2:34" x14ac:dyDescent="0.2">
      <c r="B78" s="13"/>
      <c r="C78" s="16"/>
      <c r="D78" s="16"/>
      <c r="E78" s="16"/>
      <c r="F78" s="16"/>
      <c r="G78" s="16"/>
      <c r="H78" s="16"/>
      <c r="I78" s="16"/>
      <c r="J78" s="16"/>
      <c r="K78" s="16"/>
      <c r="L78" s="60"/>
      <c r="N78" s="13"/>
      <c r="O78" s="16"/>
      <c r="P78" s="16"/>
      <c r="Q78" s="16"/>
      <c r="R78" s="16"/>
      <c r="S78" s="16"/>
      <c r="T78" s="16"/>
      <c r="U78" s="16"/>
      <c r="V78" s="16"/>
      <c r="W78" s="16"/>
      <c r="X78" s="60"/>
    </row>
    <row r="79" spans="2:34" x14ac:dyDescent="0.2">
      <c r="B79" s="13"/>
      <c r="C79" s="16"/>
      <c r="D79" s="16"/>
      <c r="E79" s="16"/>
      <c r="F79" s="16"/>
      <c r="G79" s="16"/>
      <c r="H79" s="16"/>
      <c r="I79" s="16"/>
      <c r="J79" s="16"/>
      <c r="K79" s="16"/>
      <c r="L79" s="60"/>
      <c r="N79" s="13"/>
      <c r="O79" s="16"/>
      <c r="P79" s="16"/>
      <c r="Q79" s="16"/>
      <c r="R79" s="16"/>
      <c r="S79" s="16"/>
      <c r="T79" s="16"/>
      <c r="U79" s="16"/>
      <c r="V79" s="16"/>
      <c r="W79" s="16"/>
      <c r="X79" s="60"/>
    </row>
    <row r="80" spans="2:34" x14ac:dyDescent="0.2">
      <c r="B80" s="13"/>
      <c r="C80" s="16"/>
      <c r="D80" s="16"/>
      <c r="E80" s="16"/>
      <c r="F80" s="16"/>
      <c r="G80" s="16"/>
      <c r="H80" s="16"/>
      <c r="I80" s="16"/>
      <c r="J80" s="16"/>
      <c r="K80" s="16"/>
      <c r="L80" s="60"/>
      <c r="N80" s="13"/>
      <c r="O80" s="16"/>
      <c r="P80" s="16"/>
      <c r="Q80" s="16"/>
      <c r="R80" s="16"/>
      <c r="S80" s="16"/>
      <c r="T80" s="16"/>
      <c r="U80" s="16"/>
      <c r="V80" s="16"/>
      <c r="W80" s="16"/>
      <c r="X80" s="60"/>
    </row>
    <row r="81" spans="2:43" x14ac:dyDescent="0.2">
      <c r="B81" s="13"/>
      <c r="C81" s="16"/>
      <c r="D81" s="16"/>
      <c r="E81" s="16"/>
      <c r="F81" s="16"/>
      <c r="G81" s="16"/>
      <c r="H81" s="16"/>
      <c r="I81" s="16"/>
      <c r="J81" s="16"/>
      <c r="K81" s="16"/>
      <c r="L81" s="60"/>
      <c r="N81" s="13"/>
      <c r="O81" s="16"/>
      <c r="P81" s="16"/>
      <c r="Q81" s="16"/>
      <c r="R81" s="16"/>
      <c r="S81" s="16"/>
      <c r="T81" s="16"/>
      <c r="U81" s="16"/>
      <c r="V81" s="16"/>
      <c r="W81" s="16"/>
      <c r="X81" s="60"/>
    </row>
    <row r="82" spans="2:43" x14ac:dyDescent="0.2">
      <c r="B82" s="13"/>
      <c r="C82" s="16"/>
      <c r="D82" s="16"/>
      <c r="E82" s="16"/>
      <c r="F82" s="16"/>
      <c r="G82" s="16"/>
      <c r="H82" s="16"/>
      <c r="I82" s="16"/>
      <c r="J82" s="16"/>
      <c r="K82" s="16"/>
      <c r="L82" s="60"/>
      <c r="N82" s="13"/>
      <c r="O82" s="16"/>
      <c r="P82" s="16"/>
      <c r="Q82" s="16"/>
      <c r="R82" s="16"/>
      <c r="S82" s="16"/>
      <c r="T82" s="16"/>
      <c r="U82" s="16"/>
      <c r="V82" s="16"/>
      <c r="W82" s="16"/>
      <c r="X82" s="60"/>
    </row>
    <row r="83" spans="2:43" x14ac:dyDescent="0.2">
      <c r="B83" s="13"/>
      <c r="C83" s="16"/>
      <c r="D83" s="16"/>
      <c r="E83" s="16"/>
      <c r="F83" s="16"/>
      <c r="G83" s="16"/>
      <c r="H83" s="16"/>
      <c r="I83" s="16"/>
      <c r="J83" s="16"/>
      <c r="K83" s="16"/>
      <c r="L83" s="60"/>
      <c r="N83" s="13"/>
      <c r="O83" s="16"/>
      <c r="P83" s="16"/>
      <c r="Q83" s="16"/>
      <c r="R83" s="16"/>
      <c r="S83" s="16"/>
      <c r="T83" s="16"/>
      <c r="U83" s="16"/>
      <c r="V83" s="16"/>
      <c r="W83" s="16"/>
      <c r="X83" s="60"/>
    </row>
    <row r="84" spans="2:43" x14ac:dyDescent="0.2">
      <c r="B84" s="13"/>
      <c r="C84" s="16"/>
      <c r="D84" s="16"/>
      <c r="E84" s="16"/>
      <c r="F84" s="16"/>
      <c r="G84" s="16"/>
      <c r="H84" s="16"/>
      <c r="I84" s="16"/>
      <c r="J84" s="16"/>
      <c r="K84" s="16"/>
      <c r="L84" s="60"/>
      <c r="N84" s="13"/>
      <c r="O84" s="16"/>
      <c r="P84" s="16"/>
      <c r="Q84" s="16"/>
      <c r="R84" s="16"/>
      <c r="S84" s="16"/>
      <c r="T84" s="16"/>
      <c r="U84" s="16"/>
      <c r="V84" s="16"/>
      <c r="W84" s="16"/>
      <c r="X84" s="60"/>
    </row>
    <row r="85" spans="2:43" x14ac:dyDescent="0.2">
      <c r="B85" s="13"/>
      <c r="C85" s="16"/>
      <c r="D85" s="16"/>
      <c r="E85" s="16"/>
      <c r="F85" s="16"/>
      <c r="G85" s="16"/>
      <c r="H85" s="16"/>
      <c r="I85" s="16"/>
      <c r="J85" s="16"/>
      <c r="K85" s="16"/>
      <c r="L85" s="60"/>
      <c r="N85" s="13"/>
      <c r="O85" s="16"/>
      <c r="P85" s="16"/>
      <c r="Q85" s="16"/>
      <c r="R85" s="16"/>
      <c r="S85" s="16"/>
      <c r="T85" s="16"/>
      <c r="U85" s="16"/>
      <c r="V85" s="16"/>
      <c r="W85" s="16"/>
      <c r="X85" s="60"/>
    </row>
    <row r="86" spans="2:43" x14ac:dyDescent="0.2">
      <c r="B86" s="13"/>
      <c r="C86" s="16"/>
      <c r="D86" s="16"/>
      <c r="E86" s="16"/>
      <c r="F86" s="16"/>
      <c r="G86" s="16"/>
      <c r="H86" s="16"/>
      <c r="I86" s="16"/>
      <c r="J86" s="16"/>
      <c r="K86" s="16"/>
      <c r="L86" s="60"/>
      <c r="N86" s="13"/>
      <c r="O86" s="16"/>
      <c r="P86" s="16"/>
      <c r="Q86" s="16"/>
      <c r="R86" s="16"/>
      <c r="S86" s="16"/>
      <c r="T86" s="16"/>
      <c r="U86" s="16"/>
      <c r="V86" s="16"/>
      <c r="W86" s="16"/>
      <c r="X86" s="60"/>
    </row>
    <row r="87" spans="2:43" x14ac:dyDescent="0.2">
      <c r="B87" s="13"/>
      <c r="C87" s="16"/>
      <c r="D87" s="16"/>
      <c r="E87" s="16"/>
      <c r="F87" s="16"/>
      <c r="G87" s="16"/>
      <c r="H87" s="16"/>
      <c r="I87" s="16"/>
      <c r="J87" s="16"/>
      <c r="K87" s="16"/>
      <c r="L87" s="60"/>
      <c r="N87" s="13"/>
      <c r="O87" s="16"/>
      <c r="P87" s="16"/>
      <c r="Q87" s="16"/>
      <c r="R87" s="16"/>
      <c r="S87" s="16"/>
      <c r="T87" s="16"/>
      <c r="U87" s="16"/>
      <c r="V87" s="16"/>
      <c r="W87" s="16"/>
      <c r="X87" s="60"/>
    </row>
    <row r="88" spans="2:43" x14ac:dyDescent="0.2">
      <c r="B88" s="14"/>
      <c r="C88" s="46"/>
      <c r="D88" s="46"/>
      <c r="E88" s="46"/>
      <c r="F88" s="46"/>
      <c r="G88" s="46"/>
      <c r="H88" s="46"/>
      <c r="I88" s="46"/>
      <c r="J88" s="46"/>
      <c r="K88" s="46"/>
      <c r="L88" s="63"/>
      <c r="N88" s="14"/>
      <c r="O88" s="46"/>
      <c r="P88" s="46"/>
      <c r="Q88" s="46"/>
      <c r="R88" s="46"/>
      <c r="S88" s="46"/>
      <c r="T88" s="46"/>
      <c r="U88" s="46"/>
      <c r="V88" s="46"/>
      <c r="W88" s="46"/>
      <c r="X88" s="63"/>
    </row>
    <row r="92" spans="2:43" x14ac:dyDescent="0.2">
      <c r="AJ92" s="2">
        <v>2010</v>
      </c>
      <c r="AK92" s="2">
        <v>2011</v>
      </c>
      <c r="AL92" s="2">
        <v>2012</v>
      </c>
      <c r="AM92" s="2">
        <v>2013</v>
      </c>
      <c r="AN92" s="2">
        <v>2014</v>
      </c>
      <c r="AO92" s="2">
        <v>2015</v>
      </c>
      <c r="AP92" s="2">
        <v>2016</v>
      </c>
      <c r="AQ92" s="2">
        <v>2017</v>
      </c>
    </row>
    <row r="93" spans="2:43" x14ac:dyDescent="0.2">
      <c r="AI93" s="2" t="s">
        <v>0</v>
      </c>
      <c r="AJ93" s="222">
        <f>'All years 2 bed'!B22</f>
        <v>536.27</v>
      </c>
      <c r="AK93" s="222">
        <f>'All years 2 bed'!C22</f>
        <v>546.41999999999996</v>
      </c>
      <c r="AL93" s="222">
        <f>'All years 2 bed'!D22</f>
        <v>552.89</v>
      </c>
      <c r="AM93" s="222">
        <f>'All years 2 bed'!E22</f>
        <v>575.84</v>
      </c>
      <c r="AN93" s="222">
        <f>'All years 2 bed'!F22</f>
        <v>596.45000000000005</v>
      </c>
      <c r="AO93" s="222">
        <f>'All years 2 bed'!G22</f>
        <v>609.52</v>
      </c>
      <c r="AP93" s="222">
        <f>'All years 2 bed'!H22</f>
        <v>615.64</v>
      </c>
      <c r="AQ93" s="222">
        <f>'All years 2 bed'!I22</f>
        <v>642.79999999999995</v>
      </c>
    </row>
    <row r="94" spans="2:43" x14ac:dyDescent="0.2">
      <c r="AI94" s="2" t="str">
        <f>B2</f>
        <v>West Lothian</v>
      </c>
      <c r="AJ94" s="223">
        <f>VLOOKUP($AI$94,'All years 2 bed'!$A$4:$I$21,2,FALSE)</f>
        <v>527.37</v>
      </c>
      <c r="AK94" s="223">
        <f>VLOOKUP($AI$94,'All years 2 bed'!$A$4:$I$21,3,FALSE)</f>
        <v>525.86</v>
      </c>
      <c r="AL94" s="223">
        <f>VLOOKUP($AI$94,'All years 2 bed'!$A$4:$I$21,4,FALSE)</f>
        <v>527.74</v>
      </c>
      <c r="AM94" s="223">
        <f>VLOOKUP($AI$94,'All years 2 bed'!$A$4:$I$21,5,FALSE)</f>
        <v>536.71</v>
      </c>
      <c r="AN94" s="223">
        <f>VLOOKUP($AI$94,'All years 2 bed'!$A$4:$I$21,6,FALSE)</f>
        <v>542.6</v>
      </c>
      <c r="AO94" s="223">
        <f>VLOOKUP($AI$94,'All years 2 bed'!$A$4:$I$21,7,FALSE)</f>
        <v>559.54</v>
      </c>
      <c r="AP94" s="223">
        <f>VLOOKUP($AI$94,'All years 2 bed'!$A$4:$I$21,8,FALSE)</f>
        <v>577.79999999999995</v>
      </c>
      <c r="AQ94" s="223">
        <f>VLOOKUP($AI$94,'All years 2 bed'!$A$4:$I$21,9,FALSE)</f>
        <v>598.79</v>
      </c>
    </row>
  </sheetData>
  <mergeCells count="6">
    <mergeCell ref="N74:P74"/>
    <mergeCell ref="B2:D2"/>
    <mergeCell ref="N70:P70"/>
    <mergeCell ref="N71:P71"/>
    <mergeCell ref="N72:P72"/>
    <mergeCell ref="N73:P73"/>
  </mergeCells>
  <hyperlinks>
    <hyperlink ref="A4" location="Contents!A1" display="Back to contents"/>
  </hyperlinks>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'Summary table'!$A$4:$A$21</xm:f>
          </x14:formula1>
          <xm:sqref>B2</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65</vt:i4>
      </vt:variant>
      <vt:variant>
        <vt:lpstr>Named Ranges</vt:lpstr>
      </vt:variant>
      <vt:variant>
        <vt:i4>3</vt:i4>
      </vt:variant>
    </vt:vector>
  </HeadingPairs>
  <TitlesOfParts>
    <vt:vector size="68" baseType="lpstr">
      <vt:lpstr>All years 2 bed</vt:lpstr>
      <vt:lpstr>Summary table</vt:lpstr>
      <vt:lpstr>Contents</vt:lpstr>
      <vt:lpstr>Chart 1</vt:lpstr>
      <vt:lpstr>Table 1, Chart 2</vt:lpstr>
      <vt:lpstr>Chart 3</vt:lpstr>
      <vt:lpstr>Table 2, Chart 4</vt:lpstr>
      <vt:lpstr>Chart 5</vt:lpstr>
      <vt:lpstr>Table 3, Chart 6</vt:lpstr>
      <vt:lpstr>Chart 7</vt:lpstr>
      <vt:lpstr>Table 4, Chart 8</vt:lpstr>
      <vt:lpstr>Chart 9</vt:lpstr>
      <vt:lpstr>Table 5, Chart 10</vt:lpstr>
      <vt:lpstr>Chart 11</vt:lpstr>
      <vt:lpstr>BRMA Profile - Aberdeen and Shi</vt:lpstr>
      <vt:lpstr>BRMA Profile - Argyll and Bute</vt:lpstr>
      <vt:lpstr>BRMA Profile - Ayrshires</vt:lpstr>
      <vt:lpstr>BRMA Profile - Dumfries and Gal</vt:lpstr>
      <vt:lpstr>BRMA Profile - Dundee and Angus</vt:lpstr>
      <vt:lpstr>BRMA Profile - East Dunbartonsh</vt:lpstr>
      <vt:lpstr>BRMA Profile - Fife</vt:lpstr>
      <vt:lpstr>BRMA Profile - Forth Valley</vt:lpstr>
      <vt:lpstr>BRMA Profile - Greater Glasgow</vt:lpstr>
      <vt:lpstr>BRMA Profile - Highlands and Is</vt:lpstr>
      <vt:lpstr>BRMA Profile - Lothian</vt:lpstr>
      <vt:lpstr>BRMA Profile - North Lanarkshir</vt:lpstr>
      <vt:lpstr>BRMA Profile - Perth and Kinros</vt:lpstr>
      <vt:lpstr>BRMA Profile - Renfrewshire  In</vt:lpstr>
      <vt:lpstr>BRMA Profile - Scottish Borders</vt:lpstr>
      <vt:lpstr>BRMA Profile - South Lanarkshir</vt:lpstr>
      <vt:lpstr>BRMA Profile - West Dunbartonsh</vt:lpstr>
      <vt:lpstr>BRMA Profile - West Lothian</vt:lpstr>
      <vt:lpstr>Table 6, Chart 12</vt:lpstr>
      <vt:lpstr>Table 7</vt:lpstr>
      <vt:lpstr>Table 8</vt:lpstr>
      <vt:lpstr>Table 9</vt:lpstr>
      <vt:lpstr>Table 10</vt:lpstr>
      <vt:lpstr>Table 11</vt:lpstr>
      <vt:lpstr>Table 12</vt:lpstr>
      <vt:lpstr>Table 13</vt:lpstr>
      <vt:lpstr>Table 14</vt:lpstr>
      <vt:lpstr>Chart A1</vt:lpstr>
      <vt:lpstr>Table C1, Chart C1</vt:lpstr>
      <vt:lpstr>Chart C2</vt:lpstr>
      <vt:lpstr>Chart C3</vt:lpstr>
      <vt:lpstr>BRMA Profile Master</vt:lpstr>
      <vt:lpstr>NEW BRMA PROFILE MASTER</vt:lpstr>
      <vt:lpstr>Aberdeen &amp; Shire</vt:lpstr>
      <vt:lpstr>Argyll &amp; Bute</vt:lpstr>
      <vt:lpstr>Ayrshires</vt:lpstr>
      <vt:lpstr>Dumfries &amp; Galloway</vt:lpstr>
      <vt:lpstr>Dundee &amp; Angus</vt:lpstr>
      <vt:lpstr>East Dunbartonshire</vt:lpstr>
      <vt:lpstr>Fife</vt:lpstr>
      <vt:lpstr>Forth Valley</vt:lpstr>
      <vt:lpstr>Greater Glasgow</vt:lpstr>
      <vt:lpstr>Highlands &amp; Islands</vt:lpstr>
      <vt:lpstr>Lothian</vt:lpstr>
      <vt:lpstr>North Lanarkshire</vt:lpstr>
      <vt:lpstr>Perth &amp; Kinross</vt:lpstr>
      <vt:lpstr>Renfrewshire Inverclyde</vt:lpstr>
      <vt:lpstr>Scottish Borders</vt:lpstr>
      <vt:lpstr>South Lanarkshire</vt:lpstr>
      <vt:lpstr>West Dunbartonshire</vt:lpstr>
      <vt:lpstr>West Lothian</vt:lpstr>
      <vt:lpstr>'Table 6, Chart 12'!_Toc401647229</vt:lpstr>
      <vt:lpstr>BRMA</vt:lpstr>
      <vt:lpstr>BRMAA</vt:lpstr>
    </vt:vector>
  </TitlesOfParts>
  <Company>Scottish Government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u203139</dc:creator>
  <cp:lastModifiedBy>u440523</cp:lastModifiedBy>
  <cp:lastPrinted>2014-10-30T09:49:48Z</cp:lastPrinted>
  <dcterms:created xsi:type="dcterms:W3CDTF">2014-08-27T10:25:29Z</dcterms:created>
  <dcterms:modified xsi:type="dcterms:W3CDTF">2017-11-09T09:48:04Z</dcterms:modified>
</cp:coreProperties>
</file>